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<sst xmlns="http://schemas.openxmlformats.org/spreadsheetml/2006/main" count="22607" uniqueCount="1799">
  <si>
    <t>File opened</t>
  </si>
  <si>
    <t>2022-05-11 09:20:11</t>
  </si>
  <si>
    <t>Console s/n</t>
  </si>
  <si>
    <t>68C-022608</t>
  </si>
  <si>
    <t>Console ver</t>
  </si>
  <si>
    <t>Bluestem v.2.0.04</t>
  </si>
  <si>
    <t>Scripts ver</t>
  </si>
  <si>
    <t>2021.08  2.0.04, Aug 2021</t>
  </si>
  <si>
    <t>Head s/n</t>
  </si>
  <si>
    <t>68H-422598</t>
  </si>
  <si>
    <t>Head ver</t>
  </si>
  <si>
    <t>1.4.7</t>
  </si>
  <si>
    <t>Head cal</t>
  </si>
  <si>
    <t>{"oxygen": "21", "co2azero": "0.924103", "co2aspan1": "1.00016", "co2aspan2": "-0.0254498", "co2aspan2a": "0.319337", "co2aspan2b": "0.316792", "co2aspanconc1": "2491", "co2aspanconc2": "303.6", "co2bzero": "0.921137", "co2bspan1": "0.99991", "co2bspan2": "-0.0259223", "co2bspan2a": "0.316673", "co2bspan2b": "0.314045", "co2bspanconc1": "2491", "co2bspanconc2": "303.6", "h2oazero": "1.06186", "h2oaspan1": "1.01033", "h2oaspan2": "0", "h2oaspan2a": "0.0705651", "h2oaspan2b": "0.0712942", "h2oaspanconc1": "12.15", "h2oaspanconc2": "0", "h2obzero": "1.07114", "h2obspan1": "1.02672", "h2obspan2": "0", "h2obspan2a": "0.0697958", "h2obspan2b": "0.0716606", "h2obspanconc1": "12.15", "h2obspanconc2": "0", "tazero": "0.108437", "tbzero": "0.225744", "flowmeterzero": "0.992949", "flowazero": "0.30168", "flowbzero": "0.30516", "chamberpressurezero": "2.55773", "ssa_ref": "35216.5", "ssb_ref": "35428.5"}</t>
  </si>
  <si>
    <t>CO2 rangematch</t>
  </si>
  <si>
    <t>Tue May 10 10:07</t>
  </si>
  <si>
    <t>H2O rangematch</t>
  </si>
  <si>
    <t>Tue May 10 11:01</t>
  </si>
  <si>
    <t>Chamber type</t>
  </si>
  <si>
    <t>6800-01A</t>
  </si>
  <si>
    <t>Chamber s/n</t>
  </si>
  <si>
    <t>MPF-842248</t>
  </si>
  <si>
    <t>Chamber rev</t>
  </si>
  <si>
    <t>0</t>
  </si>
  <si>
    <t>Chamber cal</t>
  </si>
  <si>
    <t>Fluorometer</t>
  </si>
  <si>
    <t>Flr. Version</t>
  </si>
  <si>
    <t>09:20:11</t>
  </si>
  <si>
    <t>Stability Definition:	ΔCO2 (Meas2): Per=20	ΔH2O (Meas2): Slp&lt;0.5 Per=20	state (FlrLS): Per=15</t>
  </si>
  <si>
    <t>09:31:31</t>
  </si>
  <si>
    <t>Stability Definition:	ΔCO2 (Meas2): Slp&lt;0.1 Per=20	ΔH2O (Meas2): Slp&lt;0.5 Per=20	state (FlrLS): Per=15</t>
  </si>
  <si>
    <t>09:37:40</t>
  </si>
  <si>
    <t>Stability Definition:	ΔCO2 (Meas2): Per=20	ΔH2O (Meas2): Per=20	state (FlrLS): Per=15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</si>
  <si>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</si>
  <si>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</si>
  <si>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</si>
  <si>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</si>
  <si>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</si>
  <si>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</si>
  <si>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</si>
  <si>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</si>
  <si>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</si>
  <si>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</si>
  <si>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</si>
  <si>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</si>
  <si>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</si>
  <si>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</si>
  <si>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</si>
  <si>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</si>
  <si>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</si>
  <si>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</si>
  <si>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</si>
  <si>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</si>
  <si>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</si>
  <si>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</si>
  <si>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</si>
  <si>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</si>
  <si>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</si>
  <si>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</si>
  <si>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</si>
  <si>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</si>
  <si>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</si>
  <si>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</si>
  <si>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</si>
  <si>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</si>
  <si>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</si>
  <si>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</si>
  <si>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</si>
  <si>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</si>
  <si>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</si>
  <si>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</si>
  <si>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</si>
  <si>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</si>
  <si>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</si>
  <si>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</si>
  <si>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</si>
  <si>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</si>
  <si>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</si>
  <si>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</si>
  <si>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</si>
  <si>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</si>
  <si>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</si>
  <si>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</si>
  <si>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</si>
  <si>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2.04052 74.0522 373.769 623.909 871.836 1078.76 1263.4 1426.21</t>
  </si>
  <si>
    <t>Fs_true</t>
  </si>
  <si>
    <t>0.251913 100.068 401.621 603.362 801.51 1001.78 1201.22 1402.24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</si>
  <si>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</si>
  <si>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</si>
  <si>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</si>
  <si>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</si>
  <si>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</si>
  <si>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</si>
  <si>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</si>
  <si>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</si>
  <si>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</si>
  <si>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</si>
  <si>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</si>
  <si>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</si>
  <si>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</si>
  <si>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</si>
  <si>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</si>
  <si>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</si>
  <si>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</si>
  <si>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</si>
  <si>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</si>
  <si>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</si>
  <si>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</si>
  <si>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</si>
  <si>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</si>
  <si>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</si>
  <si>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</si>
  <si>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</si>
  <si>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</si>
  <si>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</si>
  <si>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</si>
  <si>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</si>
  <si>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</si>
  <si>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</si>
  <si>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</si>
  <si>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</si>
  <si>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</si>
  <si>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</si>
  <si>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</si>
  <si>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</si>
  <si>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</si>
  <si>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</si>
  <si>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</si>
  <si>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</si>
  <si>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</si>
  <si>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</si>
  <si>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</si>
  <si>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</si>
  <si>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</si>
  <si>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</si>
  <si>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</si>
  <si>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</si>
  <si>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</si>
  <si>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</si>
  <si>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</si>
  <si>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</si>
  <si>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</si>
  <si>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</si>
  <si>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</si>
  <si>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</si>
  <si>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</si>
  <si>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</si>
  <si>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</si>
  <si>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</si>
  <si>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</si>
  <si>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</si>
  <si>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</si>
  <si>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</si>
  <si>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</si>
  <si>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</si>
  <si>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</si>
  <si>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</si>
  <si>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</si>
  <si>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</si>
  <si>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</si>
  <si>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</si>
  <si>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</si>
  <si>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</si>
  <si>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</si>
  <si>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</si>
  <si>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</si>
  <si>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</si>
  <si>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</si>
  <si>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</si>
  <si>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</si>
  <si>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</si>
  <si>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</si>
  <si>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</si>
  <si>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</si>
  <si>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</si>
  <si>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 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</si>
  <si>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</si>
  <si>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</si>
  <si>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</si>
  <si>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</si>
  <si>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</si>
  <si>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</si>
  <si>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</si>
  <si>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</si>
  <si>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</si>
  <si>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</si>
  <si>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</si>
  <si>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</si>
  <si>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</si>
  <si>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</si>
  <si>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</si>
  <si>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</si>
  <si>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</si>
  <si>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</si>
  <si>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Duration</t>
  </si>
  <si>
    <t>F1</t>
  </si>
  <si>
    <t>F2</t>
  </si>
  <si>
    <t>Fmax</t>
  </si>
  <si>
    <t>T@HIR</t>
  </si>
  <si>
    <t>T@F1</t>
  </si>
  <si>
    <t>T@F2</t>
  </si>
  <si>
    <t>T@Fmax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</si>
  <si>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</si>
  <si>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</si>
  <si>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</si>
  <si>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</si>
  <si>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</si>
  <si>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</si>
  <si>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</si>
  <si>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</si>
  <si>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</si>
  <si>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</si>
  <si>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</si>
  <si>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</si>
  <si>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</si>
  <si>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</si>
  <si>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</si>
  <si>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</si>
  <si>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</si>
  <si>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</si>
  <si>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</si>
  <si>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</si>
  <si>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</si>
  <si>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</si>
  <si>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</si>
  <si>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</si>
  <si>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</si>
  <si>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</si>
  <si>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</si>
  <si>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</si>
  <si>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</si>
  <si>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</si>
  <si>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</si>
  <si>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</si>
  <si>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</si>
  <si>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</si>
  <si>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</si>
  <si>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</si>
  <si>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</si>
  <si>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</si>
  <si>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</si>
  <si>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</si>
  <si>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</si>
  <si>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</si>
  <si>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</si>
  <si>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</si>
  <si>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</si>
  <si>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</si>
  <si>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</si>
  <si>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</si>
  <si>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</si>
  <si>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</si>
  <si>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</si>
  <si>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</si>
  <si>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</si>
  <si>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</si>
  <si>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</si>
  <si>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</si>
  <si>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</si>
  <si>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</si>
  <si>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</si>
  <si>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</si>
  <si>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</si>
  <si>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</si>
  <si>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</si>
  <si>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</si>
  <si>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</si>
  <si>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</si>
  <si>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</si>
  <si>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</si>
  <si>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</si>
  <si>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</si>
  <si>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</si>
  <si>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</si>
  <si>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</si>
  <si>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</si>
  <si>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</si>
  <si>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</si>
  <si>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</si>
  <si>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</si>
  <si>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state:MN</t>
  </si>
  <si>
    <t>state:SLP</t>
  </si>
  <si>
    <t>state:SD</t>
  </si>
  <si>
    <t>state:OK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</si>
  <si>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</si>
  <si>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</si>
  <si>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</si>
  <si>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</si>
  <si>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</si>
  <si>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</si>
  <si>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</si>
  <si>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</si>
  <si>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</si>
  <si>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</si>
  <si>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</si>
  <si>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</si>
  <si>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</si>
  <si>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</si>
  <si>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</si>
  <si>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</si>
  <si>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</si>
  <si>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</si>
  <si>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</si>
  <si>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</si>
  <si>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</si>
  <si>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</si>
  <si>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</si>
  <si>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</si>
  <si>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</si>
  <si>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</si>
  <si>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</si>
  <si>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</si>
  <si>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</si>
  <si>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</si>
  <si>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</si>
  <si>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</si>
  <si>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</si>
  <si>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</si>
  <si>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</si>
  <si>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</si>
  <si>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</si>
  <si>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</si>
  <si>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</si>
  <si>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</si>
  <si>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</si>
  <si>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</si>
  <si>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</si>
  <si>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</si>
  <si>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</si>
  <si>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</si>
  <si>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</si>
  <si>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</si>
  <si>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</si>
  <si>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</si>
  <si>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</si>
  <si>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</si>
  <si>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</si>
  <si>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</si>
  <si>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</si>
  <si>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</si>
  <si>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</si>
  <si>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</si>
  <si>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</si>
  <si>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</si>
  <si>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</si>
  <si>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</si>
  <si>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</si>
  <si>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</si>
  <si>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</si>
  <si>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</si>
  <si>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</si>
  <si>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</si>
  <si>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</si>
  <si>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</si>
  <si>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</si>
  <si>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</si>
  <si>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</si>
  <si>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</si>
  <si>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</si>
  <si>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</si>
  <si>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</si>
  <si>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</si>
  <si>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</si>
  <si>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</si>
  <si>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</si>
  <si>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</si>
  <si>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</si>
  <si>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</si>
  <si>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</si>
  <si>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</si>
  <si>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</si>
  <si>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</si>
  <si>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</si>
  <si>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</si>
  <si>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</si>
  <si>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</si>
  <si>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</si>
  <si>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</si>
  <si>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</si>
  <si>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</si>
  <si>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</si>
  <si>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</si>
  <si>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</si>
  <si>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</si>
  <si>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</si>
  <si>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</si>
  <si>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</si>
  <si>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</si>
  <si>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</si>
  <si>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</si>
  <si>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</si>
  <si>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</si>
  <si>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</si>
  <si>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</si>
  <si>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</si>
  <si>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</si>
  <si>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</si>
  <si>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</si>
  <si>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</si>
  <si>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</si>
  <si>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</si>
  <si>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mol m⁻² s⁻²</t>
  </si>
  <si>
    <t>J/µmol</t>
  </si>
  <si>
    <t>cm²</t>
  </si>
  <si>
    <t>rpm</t>
  </si>
  <si>
    <t>min⁻¹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</si>
  <si>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</si>
  <si>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</si>
  <si>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</si>
  <si>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</si>
  <si>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</si>
  <si>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</si>
  <si>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</si>
  <si>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</si>
  <si>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</si>
  <si>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20220511 10:14:16</t>
  </si>
  <si>
    <t>10:14:16</t>
  </si>
  <si>
    <t>soy1_steady</t>
  </si>
  <si>
    <t>stan</t>
  </si>
  <si>
    <t>RECT-1216-20220504-15_55_11</t>
  </si>
  <si>
    <t>MPF-1334-20220511-10_13_59</t>
  </si>
  <si>
    <t>-</t>
  </si>
  <si>
    <t>0: Broadleaf</t>
  </si>
  <si>
    <t>10:14:57</t>
  </si>
  <si>
    <t>0/0</t>
  </si>
  <si>
    <t>00000000</t>
  </si>
  <si>
    <t>iiiiiiii</t>
  </si>
  <si>
    <t>off</t>
  </si>
  <si>
    <t>20220511 10:16:03</t>
  </si>
  <si>
    <t>10:16:03</t>
  </si>
  <si>
    <t>MPF-1335-20220511-10_15_45</t>
  </si>
  <si>
    <t>10:16:39</t>
  </si>
  <si>
    <t>20220511 10:17:45</t>
  </si>
  <si>
    <t>10:17:45</t>
  </si>
  <si>
    <t>MPF-1336-20220511-10_17_27</t>
  </si>
  <si>
    <t>10:18:25</t>
  </si>
  <si>
    <t>20220511 10:19:31</t>
  </si>
  <si>
    <t>10:19:31</t>
  </si>
  <si>
    <t>MPF-1337-20220511-10_19_14</t>
  </si>
  <si>
    <t>10:20:12</t>
  </si>
  <si>
    <t>20220511 10:21:18</t>
  </si>
  <si>
    <t>10:21:18</t>
  </si>
  <si>
    <t>MPF-1338-20220511-10_21_00</t>
  </si>
  <si>
    <t>10:21:56</t>
  </si>
  <si>
    <t>20220511 10:23:02</t>
  </si>
  <si>
    <t>10:23:02</t>
  </si>
  <si>
    <t>MPF-1339-20220511-10_22_45</t>
  </si>
  <si>
    <t>10:23:42</t>
  </si>
  <si>
    <t>20220511 10:24:48</t>
  </si>
  <si>
    <t>10:24:48</t>
  </si>
  <si>
    <t>MPF-1340-20220511-10_24_31</t>
  </si>
  <si>
    <t>10:25:28</t>
  </si>
  <si>
    <t>20220511 10:26:34</t>
  </si>
  <si>
    <t>10:26:34</t>
  </si>
  <si>
    <t>MPF-1341-20220511-10_26_16</t>
  </si>
  <si>
    <t>10:27:14</t>
  </si>
  <si>
    <t>20220511 10:28:20</t>
  </si>
  <si>
    <t>10:28:20</t>
  </si>
  <si>
    <t>MPF-1342-20220511-10_28_03</t>
  </si>
  <si>
    <t>10:28:59</t>
  </si>
  <si>
    <t>20220511 10:30:05</t>
  </si>
  <si>
    <t>10:30:05</t>
  </si>
  <si>
    <t>MPF-1343-20220511-10_29_48</t>
  </si>
  <si>
    <t>10:30:38</t>
  </si>
  <si>
    <t>20220511 10:31:44</t>
  </si>
  <si>
    <t>10:31:44</t>
  </si>
  <si>
    <t>MPF-1344-20220511-10_31_26</t>
  </si>
  <si>
    <t>10:32:19</t>
  </si>
  <si>
    <t>20220511 10:33:25</t>
  </si>
  <si>
    <t>10:33:25</t>
  </si>
  <si>
    <t>MPF-1345-20220511-10_33_08</t>
  </si>
  <si>
    <t>10:34:03</t>
  </si>
  <si>
    <t>20220511 10:35:09</t>
  </si>
  <si>
    <t>10:35:09</t>
  </si>
  <si>
    <t>soy1_datSplit</t>
  </si>
  <si>
    <t>MPF-1346-20220511-10_34_52</t>
  </si>
  <si>
    <t>10:35:35</t>
  </si>
  <si>
    <t>20220511 10:43:47</t>
  </si>
  <si>
    <t>10:43:47</t>
  </si>
  <si>
    <t>20220511 10:43:52</t>
  </si>
  <si>
    <t>10:43:52</t>
  </si>
  <si>
    <t>20220511 10:43:57</t>
  </si>
  <si>
    <t>10:43:57</t>
  </si>
  <si>
    <t>20220511 10:44:02</t>
  </si>
  <si>
    <t>10:44:02</t>
  </si>
  <si>
    <t>20220511 10:44:07</t>
  </si>
  <si>
    <t>10:44:07</t>
  </si>
  <si>
    <t>20220511 10:44:12</t>
  </si>
  <si>
    <t>10:44:12</t>
  </si>
  <si>
    <t>20220511 10:44:17</t>
  </si>
  <si>
    <t>10:44:17</t>
  </si>
  <si>
    <t>20220511 10:44:22</t>
  </si>
  <si>
    <t>10:44:22</t>
  </si>
  <si>
    <t>20220511 10:44:27</t>
  </si>
  <si>
    <t>10:44:27</t>
  </si>
  <si>
    <t>20220511 10:44:32</t>
  </si>
  <si>
    <t>10:44:32</t>
  </si>
  <si>
    <t>20220511 10:44:37</t>
  </si>
  <si>
    <t>10:44:37</t>
  </si>
  <si>
    <t>20220511 10:44:42</t>
  </si>
  <si>
    <t>10:44:42</t>
  </si>
  <si>
    <t>20220511 10:44:47</t>
  </si>
  <si>
    <t>10:44:47</t>
  </si>
  <si>
    <t>20220511 10:44:52</t>
  </si>
  <si>
    <t>10:44:52</t>
  </si>
  <si>
    <t>20220511 10:44:57</t>
  </si>
  <si>
    <t>10:44:57</t>
  </si>
  <si>
    <t>20220511 10:45:02</t>
  </si>
  <si>
    <t>10:45:02</t>
  </si>
  <si>
    <t>20220511 10:45:07</t>
  </si>
  <si>
    <t>10:45:07</t>
  </si>
  <si>
    <t>20220511 10:45:12</t>
  </si>
  <si>
    <t>10:45:12</t>
  </si>
  <si>
    <t>20220511 10:45:17</t>
  </si>
  <si>
    <t>10:45:17</t>
  </si>
  <si>
    <t>20220511 10:45:22</t>
  </si>
  <si>
    <t>10:45:22</t>
  </si>
  <si>
    <t>20220511 10:45:27</t>
  </si>
  <si>
    <t>10:45:27</t>
  </si>
  <si>
    <t>20220511 10:45:32</t>
  </si>
  <si>
    <t>10:45:32</t>
  </si>
  <si>
    <t>20220511 10:45:37</t>
  </si>
  <si>
    <t>10:45:37</t>
  </si>
  <si>
    <t>20220511 10:45:42</t>
  </si>
  <si>
    <t>10:45:42</t>
  </si>
  <si>
    <t>20220511 10:50:49</t>
  </si>
  <si>
    <t>10:50:49</t>
  </si>
  <si>
    <t>20220511 10:50:54</t>
  </si>
  <si>
    <t>10:50:54</t>
  </si>
  <si>
    <t>20220511 10:50:59</t>
  </si>
  <si>
    <t>10:50:59</t>
  </si>
  <si>
    <t>20220511 10:51:04</t>
  </si>
  <si>
    <t>10:51:04</t>
  </si>
  <si>
    <t>20220511 10:51:09</t>
  </si>
  <si>
    <t>10:51:09</t>
  </si>
  <si>
    <t>20220511 10:51:14</t>
  </si>
  <si>
    <t>10:51:14</t>
  </si>
  <si>
    <t>20220511 10:51:19</t>
  </si>
  <si>
    <t>10:51:19</t>
  </si>
  <si>
    <t>20220511 10:51:24</t>
  </si>
  <si>
    <t>10:51:24</t>
  </si>
  <si>
    <t>20220511 10:51:29</t>
  </si>
  <si>
    <t>10:51:29</t>
  </si>
  <si>
    <t>20220511 10:51:34</t>
  </si>
  <si>
    <t>10:51:34</t>
  </si>
  <si>
    <t>20220511 10:51:39</t>
  </si>
  <si>
    <t>10:51:39</t>
  </si>
  <si>
    <t>20220511 10:51:44</t>
  </si>
  <si>
    <t>10:51:44</t>
  </si>
  <si>
    <t>20220511 10:51:49</t>
  </si>
  <si>
    <t>10:51:49</t>
  </si>
  <si>
    <t>20220511 10:51:54</t>
  </si>
  <si>
    <t>10:51:54</t>
  </si>
  <si>
    <t>20220511 10:51:59</t>
  </si>
  <si>
    <t>10:51:59</t>
  </si>
  <si>
    <t>20220511 10:52:04</t>
  </si>
  <si>
    <t>10:52:04</t>
  </si>
  <si>
    <t>20220511 10:52:09</t>
  </si>
  <si>
    <t>10:52:09</t>
  </si>
  <si>
    <t>20220511 10:52:14</t>
  </si>
  <si>
    <t>10:52:14</t>
  </si>
  <si>
    <t>20220511 10:52:19</t>
  </si>
  <si>
    <t>10:52:19</t>
  </si>
  <si>
    <t>20220511 10:52:24</t>
  </si>
  <si>
    <t>10:52:24</t>
  </si>
  <si>
    <t>20220511 10:52:29</t>
  </si>
  <si>
    <t>10:52:29</t>
  </si>
  <si>
    <t>20220511 10:52:34</t>
  </si>
  <si>
    <t>10:52:34</t>
  </si>
  <si>
    <t>20220511 10:52:39</t>
  </si>
  <si>
    <t>10:52:39</t>
  </si>
  <si>
    <t>20220511 10:52:44</t>
  </si>
  <si>
    <t>10:52:44</t>
  </si>
  <si>
    <t>20220511 10:52:49</t>
  </si>
  <si>
    <t>10:52:49</t>
  </si>
  <si>
    <t>20220511 10:52:54</t>
  </si>
  <si>
    <t>10:52:54</t>
  </si>
  <si>
    <t>20220511 10:52:59</t>
  </si>
  <si>
    <t>10:52:59</t>
  </si>
  <si>
    <t>20220511 10:53:04</t>
  </si>
  <si>
    <t>10:53:04</t>
  </si>
  <si>
    <t>20220511 10:53:09</t>
  </si>
  <si>
    <t>10:53:09</t>
  </si>
  <si>
    <t>20220511 10:53:14</t>
  </si>
  <si>
    <t>10:53:14</t>
  </si>
  <si>
    <t>20220511 10:53:19</t>
  </si>
  <si>
    <t>10:53:19</t>
  </si>
  <si>
    <t>20220511 10:53:24</t>
  </si>
  <si>
    <t>10:53:24</t>
  </si>
  <si>
    <t>20220511 10:53:29</t>
  </si>
  <si>
    <t>10:53:29</t>
  </si>
  <si>
    <t>20220511 10:53:34</t>
  </si>
  <si>
    <t>10:53:34</t>
  </si>
  <si>
    <t>20220511 10:53:39</t>
  </si>
  <si>
    <t>10:53:39</t>
  </si>
  <si>
    <t>20220511 10:53:44</t>
  </si>
  <si>
    <t>10:53:44</t>
  </si>
  <si>
    <t>20220511 10:53:49</t>
  </si>
  <si>
    <t>10:53:49</t>
  </si>
  <si>
    <t>20220511 10:53:54</t>
  </si>
  <si>
    <t>10:53:54</t>
  </si>
  <si>
    <t>20220511 10:53:59</t>
  </si>
  <si>
    <t>10:53:59</t>
  </si>
  <si>
    <t>20220511 10:54:04</t>
  </si>
  <si>
    <t>10:54:04</t>
  </si>
  <si>
    <t>20220511 10:54:09</t>
  </si>
  <si>
    <t>10:54:09</t>
  </si>
  <si>
    <t>20220511 10:54:14</t>
  </si>
  <si>
    <t>10:54:14</t>
  </si>
  <si>
    <t>20220511 10:54:19</t>
  </si>
  <si>
    <t>10:54:19</t>
  </si>
  <si>
    <t>20220511 10:54:24</t>
  </si>
  <si>
    <t>10:54:24</t>
  </si>
  <si>
    <t>20220511 10:54:29</t>
  </si>
  <si>
    <t>10:54:29</t>
  </si>
  <si>
    <t>20220511 10:54:34</t>
  </si>
  <si>
    <t>10:54:34</t>
  </si>
  <si>
    <t>20220511 10:54:39</t>
  </si>
  <si>
    <t>10:54:39</t>
  </si>
  <si>
    <t>20220511 10:54:44</t>
  </si>
  <si>
    <t>10:54:44</t>
  </si>
  <si>
    <t>20220511 10:54:49</t>
  </si>
  <si>
    <t>10:54:49</t>
  </si>
  <si>
    <t>20220511 10:54:54</t>
  </si>
  <si>
    <t>10:54:54</t>
  </si>
  <si>
    <t>20220511 10:54:59</t>
  </si>
  <si>
    <t>10:54:59</t>
  </si>
  <si>
    <t>20220511 10:55:04</t>
  </si>
  <si>
    <t>10:55:04</t>
  </si>
  <si>
    <t>20220511 10:55:09</t>
  </si>
  <si>
    <t>10:55:09</t>
  </si>
  <si>
    <t>20220511 10:55:14</t>
  </si>
  <si>
    <t>10:55:14</t>
  </si>
  <si>
    <t>20220511 10:55:19</t>
  </si>
  <si>
    <t>10:55:19</t>
  </si>
  <si>
    <t>20220511 10:55:24</t>
  </si>
  <si>
    <t>10:55:24</t>
  </si>
  <si>
    <t>20220511 10:55:29</t>
  </si>
  <si>
    <t>10:55:29</t>
  </si>
  <si>
    <t>20220511 10:55:34</t>
  </si>
  <si>
    <t>10:55:34</t>
  </si>
  <si>
    <t>20220511 10:55:39</t>
  </si>
  <si>
    <t>10:55:39</t>
  </si>
  <si>
    <t>20220511 10:55:44</t>
  </si>
  <si>
    <t>10:55:44</t>
  </si>
  <si>
    <t>20220511 10:55:49</t>
  </si>
  <si>
    <t>10:55:49</t>
  </si>
  <si>
    <t>20220511 10:55:54</t>
  </si>
  <si>
    <t>10:55:54</t>
  </si>
  <si>
    <t>20220511 10:55:59</t>
  </si>
  <si>
    <t>10:55:59</t>
  </si>
  <si>
    <t>20220511 10:56:04</t>
  </si>
  <si>
    <t>10:56:04</t>
  </si>
  <si>
    <t>20220511 10:56:09</t>
  </si>
  <si>
    <t>10:56:09</t>
  </si>
  <si>
    <t>20220511 10:56:14</t>
  </si>
  <si>
    <t>10:56:14</t>
  </si>
  <si>
    <t>20220511 10:56:19</t>
  </si>
  <si>
    <t>10:56:19</t>
  </si>
  <si>
    <t>20220511 10:56:24</t>
  </si>
  <si>
    <t>10:56:24</t>
  </si>
  <si>
    <t>20220511 10:56:29</t>
  </si>
  <si>
    <t>10:56:29</t>
  </si>
  <si>
    <t>20220511 10:56:34</t>
  </si>
  <si>
    <t>10:56:34</t>
  </si>
  <si>
    <t>20220511 10:56:38</t>
  </si>
  <si>
    <t>10:56:38</t>
  </si>
  <si>
    <t>20220511 10:56:44</t>
  </si>
  <si>
    <t>10:56:44</t>
  </si>
  <si>
    <t>20220511 10:56:48</t>
  </si>
  <si>
    <t>10:56:48</t>
  </si>
  <si>
    <t>10:57:37</t>
  </si>
  <si>
    <t>10:57:38</t>
  </si>
  <si>
    <t>20220511 11:20:41</t>
  </si>
  <si>
    <t>11:20:41</t>
  </si>
  <si>
    <t>soy2_steady</t>
  </si>
  <si>
    <t>MPF-1347-20220511-11_20_23</t>
  </si>
  <si>
    <t>11:21:14</t>
  </si>
  <si>
    <t>2/2</t>
  </si>
  <si>
    <t>20220511 11:22:45</t>
  </si>
  <si>
    <t>11:22:45</t>
  </si>
  <si>
    <t>MPF-1348-20220511-11_22_27</t>
  </si>
  <si>
    <t>11:23:15</t>
  </si>
  <si>
    <t>1/2</t>
  </si>
  <si>
    <t>20220511 11:24:32</t>
  </si>
  <si>
    <t>11:24:32</t>
  </si>
  <si>
    <t>MPF-1349-20220511-11_24_15</t>
  </si>
  <si>
    <t>11:25:02</t>
  </si>
  <si>
    <t>20220511 11:26:33</t>
  </si>
  <si>
    <t>11:26:33</t>
  </si>
  <si>
    <t>MPF-1350-20220511-11_26_15</t>
  </si>
  <si>
    <t>11:27:01</t>
  </si>
  <si>
    <t>0/2</t>
  </si>
  <si>
    <t>20220511 11:28:32</t>
  </si>
  <si>
    <t>11:28:32</t>
  </si>
  <si>
    <t>MPF-1351-20220511-11_28_14</t>
  </si>
  <si>
    <t>11:29:11</t>
  </si>
  <si>
    <t>20220511 11:30:42</t>
  </si>
  <si>
    <t>11:30:42</t>
  </si>
  <si>
    <t>MPF-1352-20220511-11_30_24</t>
  </si>
  <si>
    <t>11:31:14</t>
  </si>
  <si>
    <t>11:33:01</t>
  </si>
  <si>
    <t>20220511 11:32:45</t>
  </si>
  <si>
    <t>11:32:45</t>
  </si>
  <si>
    <t>MPF-1353-20220511-11_32_27</t>
  </si>
  <si>
    <t>11:33:21</t>
  </si>
  <si>
    <t>20220511 11:34:52</t>
  </si>
  <si>
    <t>11:34:52</t>
  </si>
  <si>
    <t>MPF-1354-20220511-11_34_34</t>
  </si>
  <si>
    <t>11:35:21</t>
  </si>
  <si>
    <t>0/1</t>
  </si>
  <si>
    <t>20220511 11:36:52</t>
  </si>
  <si>
    <t>11:36:52</t>
  </si>
  <si>
    <t>MPF-1355-20220511-11_36_35</t>
  </si>
  <si>
    <t>11:37:22</t>
  </si>
  <si>
    <t>20220511 11:38:37</t>
  </si>
  <si>
    <t>11:38:37</t>
  </si>
  <si>
    <t>MPF-1356-20220511-11_38_20</t>
  </si>
  <si>
    <t>11:39:15</t>
  </si>
  <si>
    <t>1/1</t>
  </si>
  <si>
    <t>20220511 11:40:21</t>
  </si>
  <si>
    <t>11:40:21</t>
  </si>
  <si>
    <t>MPF-1357-20220511-11_40_03</t>
  </si>
  <si>
    <t>11:40:47</t>
  </si>
  <si>
    <t>20220511 11:41:53</t>
  </si>
  <si>
    <t>11:41:53</t>
  </si>
  <si>
    <t>MPF-1358-20220511-11_41_36</t>
  </si>
  <si>
    <t>11:42:22</t>
  </si>
  <si>
    <t>20220511 11:51:11</t>
  </si>
  <si>
    <t>11:51:11</t>
  </si>
  <si>
    <t>soy2_datSplit</t>
  </si>
  <si>
    <t>20220511 11:51:16</t>
  </si>
  <si>
    <t>11:51:16</t>
  </si>
  <si>
    <t>20220511 11:51:21</t>
  </si>
  <si>
    <t>11:51:21</t>
  </si>
  <si>
    <t>20220511 11:51:26</t>
  </si>
  <si>
    <t>11:51:26</t>
  </si>
  <si>
    <t>20220511 11:51:31</t>
  </si>
  <si>
    <t>11:51:31</t>
  </si>
  <si>
    <t>20220511 11:51:36</t>
  </si>
  <si>
    <t>11:51:36</t>
  </si>
  <si>
    <t>20220511 11:51:41</t>
  </si>
  <si>
    <t>11:51:41</t>
  </si>
  <si>
    <t>20220511 11:51:46</t>
  </si>
  <si>
    <t>11:51:46</t>
  </si>
  <si>
    <t>20220511 11:51:51</t>
  </si>
  <si>
    <t>11:51:51</t>
  </si>
  <si>
    <t>20220511 11:51:56</t>
  </si>
  <si>
    <t>11:51:56</t>
  </si>
  <si>
    <t>20220511 11:52:01</t>
  </si>
  <si>
    <t>11:52:01</t>
  </si>
  <si>
    <t>20220511 11:52:06</t>
  </si>
  <si>
    <t>11:52:06</t>
  </si>
  <si>
    <t>20220511 11:52:11</t>
  </si>
  <si>
    <t>11:52:11</t>
  </si>
  <si>
    <t>20220511 11:52:16</t>
  </si>
  <si>
    <t>11:52:16</t>
  </si>
  <si>
    <t>20220511 11:52:20</t>
  </si>
  <si>
    <t>11:52:20</t>
  </si>
  <si>
    <t>20220511 11:52:25</t>
  </si>
  <si>
    <t>11:52:25</t>
  </si>
  <si>
    <t>20220511 11:52:30</t>
  </si>
  <si>
    <t>11:52:30</t>
  </si>
  <si>
    <t>20220511 11:52:35</t>
  </si>
  <si>
    <t>11:52:35</t>
  </si>
  <si>
    <t>20220511 11:52:40</t>
  </si>
  <si>
    <t>11:52:40</t>
  </si>
  <si>
    <t>20220511 11:52:45</t>
  </si>
  <si>
    <t>11:52:45</t>
  </si>
  <si>
    <t>20220511 11:52:50</t>
  </si>
  <si>
    <t>11:52:50</t>
  </si>
  <si>
    <t>20220511 11:52:55</t>
  </si>
  <si>
    <t>11:52:55</t>
  </si>
  <si>
    <t>20220511 11:53:00</t>
  </si>
  <si>
    <t>11:53:00</t>
  </si>
  <si>
    <t>20220511 11:53:05</t>
  </si>
  <si>
    <t>11:53:05</t>
  </si>
  <si>
    <t>20220511 11:58:12</t>
  </si>
  <si>
    <t>11:58:12</t>
  </si>
  <si>
    <t>20220511 11:58:17</t>
  </si>
  <si>
    <t>11:58:17</t>
  </si>
  <si>
    <t>20220511 11:58:22</t>
  </si>
  <si>
    <t>11:58:22</t>
  </si>
  <si>
    <t>20220511 11:58:27</t>
  </si>
  <si>
    <t>11:58:27</t>
  </si>
  <si>
    <t>20220511 11:58:32</t>
  </si>
  <si>
    <t>11:58:32</t>
  </si>
  <si>
    <t>20220511 11:58:37</t>
  </si>
  <si>
    <t>11:58:37</t>
  </si>
  <si>
    <t>20220511 11:58:42</t>
  </si>
  <si>
    <t>11:58:42</t>
  </si>
  <si>
    <t>20220511 11:58:47</t>
  </si>
  <si>
    <t>11:58:47</t>
  </si>
  <si>
    <t>20220511 11:58:52</t>
  </si>
  <si>
    <t>11:58:52</t>
  </si>
  <si>
    <t>20220511 11:58:57</t>
  </si>
  <si>
    <t>11:58:57</t>
  </si>
  <si>
    <t>20220511 11:59:02</t>
  </si>
  <si>
    <t>11:59:02</t>
  </si>
  <si>
    <t>20220511 11:59:07</t>
  </si>
  <si>
    <t>11:59:07</t>
  </si>
  <si>
    <t>20220511 11:59:12</t>
  </si>
  <si>
    <t>11:59:12</t>
  </si>
  <si>
    <t>20220511 11:59:17</t>
  </si>
  <si>
    <t>11:59:17</t>
  </si>
  <si>
    <t>20220511 11:59:22</t>
  </si>
  <si>
    <t>11:59:22</t>
  </si>
  <si>
    <t>20220511 11:59:27</t>
  </si>
  <si>
    <t>11:59:27</t>
  </si>
  <si>
    <t>20220511 11:59:32</t>
  </si>
  <si>
    <t>11:59:32</t>
  </si>
  <si>
    <t>20220511 11:59:37</t>
  </si>
  <si>
    <t>11:59:37</t>
  </si>
  <si>
    <t>20220511 11:59:42</t>
  </si>
  <si>
    <t>11:59:42</t>
  </si>
  <si>
    <t>20220511 11:59:47</t>
  </si>
  <si>
    <t>11:59:47</t>
  </si>
  <si>
    <t>20220511 11:59:52</t>
  </si>
  <si>
    <t>11:59:52</t>
  </si>
  <si>
    <t>20220511 11:59:57</t>
  </si>
  <si>
    <t>11:59:57</t>
  </si>
  <si>
    <t>20220511 12:00:02</t>
  </si>
  <si>
    <t>12:00:02</t>
  </si>
  <si>
    <t>20220511 12:00:07</t>
  </si>
  <si>
    <t>12:00:07</t>
  </si>
  <si>
    <t>20220511 12:00:12</t>
  </si>
  <si>
    <t>12:00:12</t>
  </si>
  <si>
    <t>20220511 12:00:17</t>
  </si>
  <si>
    <t>12:00:17</t>
  </si>
  <si>
    <t>20220511 12:00:22</t>
  </si>
  <si>
    <t>12:00:22</t>
  </si>
  <si>
    <t>20220511 12:00:27</t>
  </si>
  <si>
    <t>12:00:27</t>
  </si>
  <si>
    <t>20220511 12:00:32</t>
  </si>
  <si>
    <t>12:00:32</t>
  </si>
  <si>
    <t>20220511 12:00:37</t>
  </si>
  <si>
    <t>12:00:37</t>
  </si>
  <si>
    <t>20220511 12:00:42</t>
  </si>
  <si>
    <t>12:00:42</t>
  </si>
  <si>
    <t>20220511 12:00:47</t>
  </si>
  <si>
    <t>12:00:47</t>
  </si>
  <si>
    <t>20220511 12:00:52</t>
  </si>
  <si>
    <t>12:00:52</t>
  </si>
  <si>
    <t>20220511 12:00:57</t>
  </si>
  <si>
    <t>12:00:57</t>
  </si>
  <si>
    <t>20220511 12:01:02</t>
  </si>
  <si>
    <t>12:01:02</t>
  </si>
  <si>
    <t>20220511 12:01:07</t>
  </si>
  <si>
    <t>12:01:07</t>
  </si>
  <si>
    <t>20220511 12:01:12</t>
  </si>
  <si>
    <t>12:01:12</t>
  </si>
  <si>
    <t>20220511 12:01:17</t>
  </si>
  <si>
    <t>12:01:17</t>
  </si>
  <si>
    <t>20220511 12:01:22</t>
  </si>
  <si>
    <t>12:01:22</t>
  </si>
  <si>
    <t>20220511 12:01:27</t>
  </si>
  <si>
    <t>12:01:27</t>
  </si>
  <si>
    <t>20220511 12:01:32</t>
  </si>
  <si>
    <t>12:01:32</t>
  </si>
  <si>
    <t>20220511 12:01:37</t>
  </si>
  <si>
    <t>12:01:37</t>
  </si>
  <si>
    <t>20220511 12:01:42</t>
  </si>
  <si>
    <t>12:01:42</t>
  </si>
  <si>
    <t>20220511 12:01:47</t>
  </si>
  <si>
    <t>12:01:47</t>
  </si>
  <si>
    <t>20220511 12:01:52</t>
  </si>
  <si>
    <t>12:01:52</t>
  </si>
  <si>
    <t>20220511 12:01:57</t>
  </si>
  <si>
    <t>12:01:57</t>
  </si>
  <si>
    <t>20220511 12:02:02</t>
  </si>
  <si>
    <t>12:02:02</t>
  </si>
  <si>
    <t>20220511 12:02:07</t>
  </si>
  <si>
    <t>12:02:07</t>
  </si>
  <si>
    <t>20220511 12:02:12</t>
  </si>
  <si>
    <t>12:02:12</t>
  </si>
  <si>
    <t>20220511 12:02:17</t>
  </si>
  <si>
    <t>12:02:17</t>
  </si>
  <si>
    <t>20220511 12:02:22</t>
  </si>
  <si>
    <t>12:02:22</t>
  </si>
  <si>
    <t>20220511 12:02:27</t>
  </si>
  <si>
    <t>12:02:27</t>
  </si>
  <si>
    <t>20220511 12:02:32</t>
  </si>
  <si>
    <t>12:02:32</t>
  </si>
  <si>
    <t>20220511 12:02:37</t>
  </si>
  <si>
    <t>12:02:37</t>
  </si>
  <si>
    <t>20220511 12:02:42</t>
  </si>
  <si>
    <t>12:02:42</t>
  </si>
  <si>
    <t>20220511 12:02:47</t>
  </si>
  <si>
    <t>12:02:47</t>
  </si>
  <si>
    <t>20220511 12:02:52</t>
  </si>
  <si>
    <t>12:02:52</t>
  </si>
  <si>
    <t>20220511 12:02:57</t>
  </si>
  <si>
    <t>12:02:57</t>
  </si>
  <si>
    <t>20220511 12:03:02</t>
  </si>
  <si>
    <t>12:03:02</t>
  </si>
  <si>
    <t>20220511 12:03:07</t>
  </si>
  <si>
    <t>12:03:07</t>
  </si>
  <si>
    <t>20220511 12:03:12</t>
  </si>
  <si>
    <t>12:03:12</t>
  </si>
  <si>
    <t>20220511 12:03:17</t>
  </si>
  <si>
    <t>12:03:17</t>
  </si>
  <si>
    <t>20220511 12:03:22</t>
  </si>
  <si>
    <t>12:03:22</t>
  </si>
  <si>
    <t>20220511 12:03:27</t>
  </si>
  <si>
    <t>12:03:27</t>
  </si>
  <si>
    <t>20220511 12:03:32</t>
  </si>
  <si>
    <t>12:03:32</t>
  </si>
  <si>
    <t>20220511 12:03:37</t>
  </si>
  <si>
    <t>12:03:37</t>
  </si>
  <si>
    <t>20220511 12:03:42</t>
  </si>
  <si>
    <t>12:03:42</t>
  </si>
  <si>
    <t>20220511 12:03:47</t>
  </si>
  <si>
    <t>12:03:47</t>
  </si>
  <si>
    <t>20220511 12:03:52</t>
  </si>
  <si>
    <t>12:03:52</t>
  </si>
  <si>
    <t>20220511 12:03:57</t>
  </si>
  <si>
    <t>12:03:57</t>
  </si>
  <si>
    <t>20220511 12:04:02</t>
  </si>
  <si>
    <t>12:04:02</t>
  </si>
  <si>
    <t>20220511 12:04:07</t>
  </si>
  <si>
    <t>12:04:07</t>
  </si>
  <si>
    <t>20220511 12:04:12</t>
  </si>
  <si>
    <t>12:04:12</t>
  </si>
  <si>
    <t>20220511 12:11:03</t>
  </si>
  <si>
    <t>12:11:03</t>
  </si>
  <si>
    <t>soy2_datSplit_0.5minWait</t>
  </si>
  <si>
    <t>20220511 12:11:08</t>
  </si>
  <si>
    <t>12:11:08</t>
  </si>
  <si>
    <t>20220511 12:11:13</t>
  </si>
  <si>
    <t>12:11:13</t>
  </si>
  <si>
    <t>20220511 12:11:18</t>
  </si>
  <si>
    <t>12:11:18</t>
  </si>
  <si>
    <t>20220511 12:11:23</t>
  </si>
  <si>
    <t>12:11:23</t>
  </si>
  <si>
    <t>20220511 12:11:28</t>
  </si>
  <si>
    <t>12:11:28</t>
  </si>
  <si>
    <t>20220511 12:11:33</t>
  </si>
  <si>
    <t>12:11:33</t>
  </si>
  <si>
    <t>20220511 12:11:38</t>
  </si>
  <si>
    <t>12:11:38</t>
  </si>
  <si>
    <t>20220511 12:11:43</t>
  </si>
  <si>
    <t>12:11:43</t>
  </si>
  <si>
    <t>20220511 12:11:48</t>
  </si>
  <si>
    <t>12:11:48</t>
  </si>
  <si>
    <t>20220511 12:11:53</t>
  </si>
  <si>
    <t>12:11:53</t>
  </si>
  <si>
    <t>20220511 12:11:58</t>
  </si>
  <si>
    <t>12:11:58</t>
  </si>
  <si>
    <t>20220511 12:12:03</t>
  </si>
  <si>
    <t>12:12:03</t>
  </si>
  <si>
    <t>20220511 12:12:08</t>
  </si>
  <si>
    <t>12:12:08</t>
  </si>
  <si>
    <t>20220511 12:12:13</t>
  </si>
  <si>
    <t>12:12:13</t>
  </si>
  <si>
    <t>20220511 12:12:18</t>
  </si>
  <si>
    <t>12:12:18</t>
  </si>
  <si>
    <t>20220511 12:12:23</t>
  </si>
  <si>
    <t>12:12:23</t>
  </si>
  <si>
    <t>20220511 12:12:28</t>
  </si>
  <si>
    <t>12:12:28</t>
  </si>
  <si>
    <t>20220511 12:12:33</t>
  </si>
  <si>
    <t>12:12:33</t>
  </si>
  <si>
    <t>20220511 12:12:38</t>
  </si>
  <si>
    <t>12:12:38</t>
  </si>
  <si>
    <t>20220511 12:12:43</t>
  </si>
  <si>
    <t>12:12:43</t>
  </si>
  <si>
    <t>20220511 12:12:48</t>
  </si>
  <si>
    <t>12:12:48</t>
  </si>
  <si>
    <t>20220511 12:12:53</t>
  </si>
  <si>
    <t>12:12:53</t>
  </si>
  <si>
    <t>20220511 12:12:58</t>
  </si>
  <si>
    <t>12:12:58</t>
  </si>
  <si>
    <t>20220511 12:13:35</t>
  </si>
  <si>
    <t>12:13:35</t>
  </si>
  <si>
    <t>20220511 12:13:40</t>
  </si>
  <si>
    <t>12:13:40</t>
  </si>
  <si>
    <t>20220511 12:13:45</t>
  </si>
  <si>
    <t>12:13:45</t>
  </si>
  <si>
    <t>20220511 12:13:50</t>
  </si>
  <si>
    <t>12:13:50</t>
  </si>
  <si>
    <t>20220511 12:13:55</t>
  </si>
  <si>
    <t>12:13:55</t>
  </si>
  <si>
    <t>20220511 12:14:00</t>
  </si>
  <si>
    <t>12:14:00</t>
  </si>
  <si>
    <t>20220511 12:14:05</t>
  </si>
  <si>
    <t>12:14:05</t>
  </si>
  <si>
    <t>20220511 12:14:10</t>
  </si>
  <si>
    <t>12:14:10</t>
  </si>
  <si>
    <t>20220511 12:14:15</t>
  </si>
  <si>
    <t>12:14:15</t>
  </si>
  <si>
    <t>20220511 12:14:20</t>
  </si>
  <si>
    <t>12:14:20</t>
  </si>
  <si>
    <t>20220511 12:14:25</t>
  </si>
  <si>
    <t>12:14:25</t>
  </si>
  <si>
    <t>20220511 12:14:30</t>
  </si>
  <si>
    <t>12:14:30</t>
  </si>
  <si>
    <t>20220511 12:14:35</t>
  </si>
  <si>
    <t>12:14:35</t>
  </si>
  <si>
    <t>20220511 12:14:40</t>
  </si>
  <si>
    <t>12:14:40</t>
  </si>
  <si>
    <t>20220511 12:14:45</t>
  </si>
  <si>
    <t>12:14:45</t>
  </si>
  <si>
    <t>20220511 12:14:50</t>
  </si>
  <si>
    <t>12:14:50</t>
  </si>
  <si>
    <t>20220511 12:14:55</t>
  </si>
  <si>
    <t>12:14:55</t>
  </si>
  <si>
    <t>20220511 12:14:59</t>
  </si>
  <si>
    <t>12:14:59</t>
  </si>
  <si>
    <t>20220511 12:15:04</t>
  </si>
  <si>
    <t>12:15:04</t>
  </si>
  <si>
    <t>20220511 12:15:09</t>
  </si>
  <si>
    <t>12:15:09</t>
  </si>
  <si>
    <t>20220511 12:15:14</t>
  </si>
  <si>
    <t>12:15:14</t>
  </si>
  <si>
    <t>20220511 12:15:19</t>
  </si>
  <si>
    <t>12:15:19</t>
  </si>
  <si>
    <t>20220511 12:15:24</t>
  </si>
  <si>
    <t>12:15:24</t>
  </si>
  <si>
    <t>20220511 12:15:29</t>
  </si>
  <si>
    <t>12:15:29</t>
  </si>
  <si>
    <t>20220511 12:15:34</t>
  </si>
  <si>
    <t>12:15:34</t>
  </si>
  <si>
    <t>20220511 12:15:39</t>
  </si>
  <si>
    <t>12:15:39</t>
  </si>
  <si>
    <t>20220511 12:15:44</t>
  </si>
  <si>
    <t>12:15:44</t>
  </si>
  <si>
    <t>20220511 12:15:49</t>
  </si>
  <si>
    <t>12:15:49</t>
  </si>
  <si>
    <t>20220511 12:15:54</t>
  </si>
  <si>
    <t>12:15:54</t>
  </si>
  <si>
    <t>20220511 12:15:59</t>
  </si>
  <si>
    <t>12:15:59</t>
  </si>
  <si>
    <t>20220511 12:16:04</t>
  </si>
  <si>
    <t>12:16:04</t>
  </si>
  <si>
    <t>20220511 12:16:09</t>
  </si>
  <si>
    <t>12:16:09</t>
  </si>
  <si>
    <t>20220511 12:16:14</t>
  </si>
  <si>
    <t>12:16:14</t>
  </si>
  <si>
    <t>20220511 12:16:19</t>
  </si>
  <si>
    <t>12:16:19</t>
  </si>
  <si>
    <t>20220511 12:16:24</t>
  </si>
  <si>
    <t>12:16:24</t>
  </si>
  <si>
    <t>20220511 12:16:29</t>
  </si>
  <si>
    <t>12:16:29</t>
  </si>
  <si>
    <t>20220511 12:16:34</t>
  </si>
  <si>
    <t>12:16:34</t>
  </si>
  <si>
    <t>20220511 12:16:39</t>
  </si>
  <si>
    <t>12:16:39</t>
  </si>
  <si>
    <t>20220511 12:16:44</t>
  </si>
  <si>
    <t>12:16:44</t>
  </si>
  <si>
    <t>20220511 12:16:49</t>
  </si>
  <si>
    <t>12:16:49</t>
  </si>
  <si>
    <t>20220511 12:16:54</t>
  </si>
  <si>
    <t>12:16:54</t>
  </si>
  <si>
    <t>20220511 12:16:59</t>
  </si>
  <si>
    <t>12:16:59</t>
  </si>
  <si>
    <t>20220511 12:17:04</t>
  </si>
  <si>
    <t>12:17:04</t>
  </si>
  <si>
    <t>20220511 12:17:09</t>
  </si>
  <si>
    <t>12:17:09</t>
  </si>
  <si>
    <t>20220511 12:17:14</t>
  </si>
  <si>
    <t>12:17:14</t>
  </si>
  <si>
    <t>20220511 12:17:19</t>
  </si>
  <si>
    <t>12:17:19</t>
  </si>
  <si>
    <t>20220511 12:17:24</t>
  </si>
  <si>
    <t>12:17:24</t>
  </si>
  <si>
    <t>20220511 12:17:29</t>
  </si>
  <si>
    <t>12:17:29</t>
  </si>
  <si>
    <t>20220511 12:17:34</t>
  </si>
  <si>
    <t>12:17:34</t>
  </si>
  <si>
    <t>20220511 12:17:39</t>
  </si>
  <si>
    <t>12:17:39</t>
  </si>
  <si>
    <t>20220511 12:17:44</t>
  </si>
  <si>
    <t>12:17:44</t>
  </si>
  <si>
    <t>20220511 12:17:49</t>
  </si>
  <si>
    <t>12:17:49</t>
  </si>
  <si>
    <t>20220511 12:17:54</t>
  </si>
  <si>
    <t>12:17:54</t>
  </si>
  <si>
    <t>20220511 12:17:59</t>
  </si>
  <si>
    <t>12:17:59</t>
  </si>
  <si>
    <t>20220511 12:18:04</t>
  </si>
  <si>
    <t>12:18:04</t>
  </si>
  <si>
    <t>20220511 12:18:09</t>
  </si>
  <si>
    <t>12:18:09</t>
  </si>
  <si>
    <t>20220511 12:18:14</t>
  </si>
  <si>
    <t>12:18:14</t>
  </si>
  <si>
    <t>20220511 12:18:19</t>
  </si>
  <si>
    <t>12:18:19</t>
  </si>
  <si>
    <t>20220511 12:18:24</t>
  </si>
  <si>
    <t>12:18:24</t>
  </si>
  <si>
    <t>20220511 12:18:29</t>
  </si>
  <si>
    <t>12:18:29</t>
  </si>
  <si>
    <t>20220511 12:18:34</t>
  </si>
  <si>
    <t>12:18:34</t>
  </si>
  <si>
    <t>20220511 12:18:39</t>
  </si>
  <si>
    <t>12:18:39</t>
  </si>
  <si>
    <t>20220511 12:18:44</t>
  </si>
  <si>
    <t>12:18:44</t>
  </si>
  <si>
    <t>20220511 12:18:49</t>
  </si>
  <si>
    <t>12:18:49</t>
  </si>
  <si>
    <t>20220511 12:18:54</t>
  </si>
  <si>
    <t>12:18:54</t>
  </si>
  <si>
    <t>20220511 12:18:59</t>
  </si>
  <si>
    <t>12:18:59</t>
  </si>
  <si>
    <t>20220511 12:19:04</t>
  </si>
  <si>
    <t>12:19:04</t>
  </si>
  <si>
    <t>20220511 12:19:09</t>
  </si>
  <si>
    <t>12:19:09</t>
  </si>
  <si>
    <t>20220511 12:19:14</t>
  </si>
  <si>
    <t>12:19:14</t>
  </si>
  <si>
    <t>20220511 12:19:19</t>
  </si>
  <si>
    <t>12:19:19</t>
  </si>
  <si>
    <t>20220511 12:19:24</t>
  </si>
  <si>
    <t>12:19:24</t>
  </si>
  <si>
    <t>20220511 12:19:29</t>
  </si>
  <si>
    <t>12:19:29</t>
  </si>
  <si>
    <t>20220511 12:19:34</t>
  </si>
  <si>
    <t>12:19:34</t>
  </si>
  <si>
    <t>20220511 12:27:04</t>
  </si>
  <si>
    <t>12:27:04</t>
  </si>
  <si>
    <t>soy2_datRampDown_5minAcclim</t>
  </si>
  <si>
    <t>20220511 12:27:06</t>
  </si>
  <si>
    <t>12:27:06</t>
  </si>
  <si>
    <t>20220511 12:27:08</t>
  </si>
  <si>
    <t>12:27:08</t>
  </si>
  <si>
    <t>20220511 12:27:10</t>
  </si>
  <si>
    <t>12:27:10</t>
  </si>
  <si>
    <t>20220511 12:27:12</t>
  </si>
  <si>
    <t>12:27:12</t>
  </si>
  <si>
    <t>20220511 12:27:14</t>
  </si>
  <si>
    <t>12:27:14</t>
  </si>
  <si>
    <t>20220511 12:27:16</t>
  </si>
  <si>
    <t>12:27:16</t>
  </si>
  <si>
    <t>20220511 12:27:18</t>
  </si>
  <si>
    <t>12:27:18</t>
  </si>
  <si>
    <t>20220511 12:27:20</t>
  </si>
  <si>
    <t>12:27:20</t>
  </si>
  <si>
    <t>20220511 12:27:22</t>
  </si>
  <si>
    <t>12:27:22</t>
  </si>
  <si>
    <t>20220511 12:27:24</t>
  </si>
  <si>
    <t>12:27:24</t>
  </si>
  <si>
    <t>20220511 12:27:26</t>
  </si>
  <si>
    <t>12:27:26</t>
  </si>
  <si>
    <t>20220511 12:27:28</t>
  </si>
  <si>
    <t>12:27:28</t>
  </si>
  <si>
    <t>20220511 12:27:30</t>
  </si>
  <si>
    <t>12:27:30</t>
  </si>
  <si>
    <t>20220511 12:27:32</t>
  </si>
  <si>
    <t>12:27:32</t>
  </si>
  <si>
    <t>20220511 12:27:34</t>
  </si>
  <si>
    <t>12:27:34</t>
  </si>
  <si>
    <t>20220511 12:27:36</t>
  </si>
  <si>
    <t>12:27:36</t>
  </si>
  <si>
    <t>20220511 12:27:38</t>
  </si>
  <si>
    <t>12:27:38</t>
  </si>
  <si>
    <t>20220511 12:27:40</t>
  </si>
  <si>
    <t>12:27:40</t>
  </si>
  <si>
    <t>20220511 12:27:42</t>
  </si>
  <si>
    <t>12:27:42</t>
  </si>
  <si>
    <t>20220511 12:27:44</t>
  </si>
  <si>
    <t>12:27:44</t>
  </si>
  <si>
    <t>20220511 12:27:46</t>
  </si>
  <si>
    <t>12:27:46</t>
  </si>
  <si>
    <t>20220511 12:27:48</t>
  </si>
  <si>
    <t>12:27:48</t>
  </si>
  <si>
    <t>20220511 12:27:50</t>
  </si>
  <si>
    <t>12:27:50</t>
  </si>
  <si>
    <t>20220511 12:27:52</t>
  </si>
  <si>
    <t>12:27:52</t>
  </si>
  <si>
    <t>20220511 12:27:54</t>
  </si>
  <si>
    <t>12:27:54</t>
  </si>
  <si>
    <t>20220511 12:27:56</t>
  </si>
  <si>
    <t>12:27:56</t>
  </si>
  <si>
    <t>20220511 12:27:58</t>
  </si>
  <si>
    <t>12:27:58</t>
  </si>
  <si>
    <t>20220511 12:28:00</t>
  </si>
  <si>
    <t>12:28:00</t>
  </si>
  <si>
    <t>20220511 12:28:02</t>
  </si>
  <si>
    <t>12:28:02</t>
  </si>
  <si>
    <t>20220511 12:28:04</t>
  </si>
  <si>
    <t>12:28:04</t>
  </si>
  <si>
    <t>20220511 12:28:06</t>
  </si>
  <si>
    <t>12:28:06</t>
  </si>
  <si>
    <t>20220511 12:28:08</t>
  </si>
  <si>
    <t>12:28:08</t>
  </si>
  <si>
    <t>20220511 12:28:10</t>
  </si>
  <si>
    <t>12:28:10</t>
  </si>
  <si>
    <t>20220511 12:28:12</t>
  </si>
  <si>
    <t>12:28:12</t>
  </si>
  <si>
    <t>20220511 12:28:14</t>
  </si>
  <si>
    <t>12:28:14</t>
  </si>
  <si>
    <t>20220511 12:28:16</t>
  </si>
  <si>
    <t>12:28:16</t>
  </si>
  <si>
    <t>20220511 12:28:18</t>
  </si>
  <si>
    <t>12:28:18</t>
  </si>
  <si>
    <t>20220511 12:28:20</t>
  </si>
  <si>
    <t>12:28:20</t>
  </si>
  <si>
    <t>20220511 12:28:22</t>
  </si>
  <si>
    <t>12:28:22</t>
  </si>
  <si>
    <t>20220511 12:28:24</t>
  </si>
  <si>
    <t>12:28:24</t>
  </si>
  <si>
    <t>20220511 12:28:26</t>
  </si>
  <si>
    <t>12:28:26</t>
  </si>
  <si>
    <t>20220511 12:28:28</t>
  </si>
  <si>
    <t>12:28:28</t>
  </si>
  <si>
    <t>20220511 12:28:30</t>
  </si>
  <si>
    <t>12:28:30</t>
  </si>
  <si>
    <t>20220511 12:28:32</t>
  </si>
  <si>
    <t>12:28:32</t>
  </si>
  <si>
    <t>20220511 12:28:34</t>
  </si>
  <si>
    <t>12:28:34</t>
  </si>
  <si>
    <t>20220511 12:28:36</t>
  </si>
  <si>
    <t>12:28:36</t>
  </si>
  <si>
    <t>20220511 12:28:38</t>
  </si>
  <si>
    <t>12:28:38</t>
  </si>
  <si>
    <t>20220511 12:28:40</t>
  </si>
  <si>
    <t>12:28:40</t>
  </si>
  <si>
    <t>20220511 12:28:42</t>
  </si>
  <si>
    <t>12:28:42</t>
  </si>
  <si>
    <t>20220511 12:28:44</t>
  </si>
  <si>
    <t>12:28:44</t>
  </si>
  <si>
    <t>20220511 12:28:46</t>
  </si>
  <si>
    <t>12:28:46</t>
  </si>
  <si>
    <t>20220511 12:28:48</t>
  </si>
  <si>
    <t>12:28:48</t>
  </si>
  <si>
    <t>20220511 12:28:50</t>
  </si>
  <si>
    <t>12:28:50</t>
  </si>
  <si>
    <t>20220511 12:28:52</t>
  </si>
  <si>
    <t>12:28:52</t>
  </si>
  <si>
    <t>20220511 12:28:54</t>
  </si>
  <si>
    <t>12:28:54</t>
  </si>
  <si>
    <t>20220511 12:28:56</t>
  </si>
  <si>
    <t>12:28:56</t>
  </si>
  <si>
    <t>20220511 12:28:58</t>
  </si>
  <si>
    <t>12:28:58</t>
  </si>
  <si>
    <t>20220511 12:29:00</t>
  </si>
  <si>
    <t>12:29:00</t>
  </si>
  <si>
    <t>20220511 12:29:02</t>
  </si>
  <si>
    <t>12:29:02</t>
  </si>
  <si>
    <t>20220511 12:29:04</t>
  </si>
  <si>
    <t>12:29:04</t>
  </si>
  <si>
    <t>20220511 12:29:06</t>
  </si>
  <si>
    <t>12:29:06</t>
  </si>
  <si>
    <t>20220511 12:29:08</t>
  </si>
  <si>
    <t>12:29:08</t>
  </si>
  <si>
    <t>20220511 12:29:10</t>
  </si>
  <si>
    <t>12:29:10</t>
  </si>
  <si>
    <t>20220511 12:29:12</t>
  </si>
  <si>
    <t>12:29:12</t>
  </si>
  <si>
    <t>20220511 12:29:14</t>
  </si>
  <si>
    <t>12:29:14</t>
  </si>
  <si>
    <t>20220511 12:29:16</t>
  </si>
  <si>
    <t>12:29:16</t>
  </si>
  <si>
    <t>20220511 12:29:18</t>
  </si>
  <si>
    <t>12:29:18</t>
  </si>
  <si>
    <t>20220511 12:29:20</t>
  </si>
  <si>
    <t>12:29:20</t>
  </si>
  <si>
    <t>20220511 12:29:22</t>
  </si>
  <si>
    <t>12:29:22</t>
  </si>
  <si>
    <t>20220511 12:29:24</t>
  </si>
  <si>
    <t>12:29:24</t>
  </si>
  <si>
    <t>20220511 12:29:26</t>
  </si>
  <si>
    <t>12:29:26</t>
  </si>
  <si>
    <t>20220511 12:29:28</t>
  </si>
  <si>
    <t>12:29:28</t>
  </si>
  <si>
    <t>20220511 12:29:30</t>
  </si>
  <si>
    <t>12:29:30</t>
  </si>
  <si>
    <t>20220511 12:29:32</t>
  </si>
  <si>
    <t>12:29:32</t>
  </si>
  <si>
    <t>20220511 12:29:34</t>
  </si>
  <si>
    <t>12:29:34</t>
  </si>
  <si>
    <t>20220511 12:29:36</t>
  </si>
  <si>
    <t>12:29:36</t>
  </si>
  <si>
    <t>20220511 12:29:38</t>
  </si>
  <si>
    <t>12:29:38</t>
  </si>
  <si>
    <t>20220511 12:29:40</t>
  </si>
  <si>
    <t>12:29:40</t>
  </si>
  <si>
    <t>20220511 12:29:42</t>
  </si>
  <si>
    <t>12:29:42</t>
  </si>
  <si>
    <t>20220511 12:29:44</t>
  </si>
  <si>
    <t>12:29:44</t>
  </si>
  <si>
    <t>20220511 12:29:46</t>
  </si>
  <si>
    <t>12:29:46</t>
  </si>
  <si>
    <t>20220511 12:29:48</t>
  </si>
  <si>
    <t>12:29:48</t>
  </si>
  <si>
    <t>20220511 12:29:50</t>
  </si>
  <si>
    <t>12:29:50</t>
  </si>
  <si>
    <t>20220511 12:29:52</t>
  </si>
  <si>
    <t>12:29:52</t>
  </si>
  <si>
    <t>20220511 12:29:54</t>
  </si>
  <si>
    <t>12:29:54</t>
  </si>
  <si>
    <t>20220511 12:29:56</t>
  </si>
  <si>
    <t>12:29:56</t>
  </si>
  <si>
    <t>20220511 12:29:58</t>
  </si>
  <si>
    <t>12:29:58</t>
  </si>
  <si>
    <t>20220511 12:30:00</t>
  </si>
  <si>
    <t>12:30:00</t>
  </si>
  <si>
    <t>20220511 12:30:02</t>
  </si>
  <si>
    <t>12:30:02</t>
  </si>
  <si>
    <t>20220511 12:30:04</t>
  </si>
  <si>
    <t>12:30:04</t>
  </si>
  <si>
    <t>20220511 12:30:06</t>
  </si>
  <si>
    <t>12:30:06</t>
  </si>
  <si>
    <t>20220511 12:30:08</t>
  </si>
  <si>
    <t>12:30:08</t>
  </si>
  <si>
    <t>20220511 12:30:10</t>
  </si>
  <si>
    <t>12:30:10</t>
  </si>
  <si>
    <t>20220511 12:30:12</t>
  </si>
  <si>
    <t>12:30:12</t>
  </si>
  <si>
    <t>20220511 12:30:14</t>
  </si>
  <si>
    <t>12:30:14</t>
  </si>
  <si>
    <t>20220511 12:30:16</t>
  </si>
  <si>
    <t>12:30:16</t>
  </si>
  <si>
    <t>20220511 12:30:18</t>
  </si>
  <si>
    <t>12:30:18</t>
  </si>
  <si>
    <t>20220511 12:30:20</t>
  </si>
  <si>
    <t>12:30:20</t>
  </si>
  <si>
    <t>20220511 12:30:22</t>
  </si>
  <si>
    <t>12:30:22</t>
  </si>
  <si>
    <t>20220511 12:30:24</t>
  </si>
  <si>
    <t>12:30:24</t>
  </si>
  <si>
    <t>20220511 12:30:26</t>
  </si>
  <si>
    <t>12:30:26</t>
  </si>
  <si>
    <t>20220511 12:30:28</t>
  </si>
  <si>
    <t>12:30:28</t>
  </si>
  <si>
    <t>20220511 12:30:30</t>
  </si>
  <si>
    <t>12:30:30</t>
  </si>
  <si>
    <t>20220511 12:30:32</t>
  </si>
  <si>
    <t>12:30:32</t>
  </si>
  <si>
    <t>20220511 12:30:34</t>
  </si>
  <si>
    <t>12:30:34</t>
  </si>
  <si>
    <t>20220511 12:30:36</t>
  </si>
  <si>
    <t>12:30:36</t>
  </si>
  <si>
    <t>20220511 12:30:38</t>
  </si>
  <si>
    <t>12:30:38</t>
  </si>
  <si>
    <t>20220511 12:30:40</t>
  </si>
  <si>
    <t>12:30:40</t>
  </si>
  <si>
    <t>20220511 12:30:42</t>
  </si>
  <si>
    <t>12:30:42</t>
  </si>
  <si>
    <t>20220511 12:30:44</t>
  </si>
  <si>
    <t>12:30:44</t>
  </si>
  <si>
    <t>20220511 12:30:46</t>
  </si>
  <si>
    <t>12:30:46</t>
  </si>
  <si>
    <t>20220511 12:30:48</t>
  </si>
  <si>
    <t>12:30:48</t>
  </si>
  <si>
    <t>20220511 12:30:50</t>
  </si>
  <si>
    <t>12:30:50</t>
  </si>
  <si>
    <t>20220511 12:30:52</t>
  </si>
  <si>
    <t>12:30:52</t>
  </si>
  <si>
    <t>20220511 12:30:54</t>
  </si>
  <si>
    <t>12:30:54</t>
  </si>
  <si>
    <t>20220511 12:30:56</t>
  </si>
  <si>
    <t>12:30:56</t>
  </si>
  <si>
    <t>20220511 12:30:58</t>
  </si>
  <si>
    <t>12:30:58</t>
  </si>
  <si>
    <t>20220511 12:31:00</t>
  </si>
  <si>
    <t>12:31:00</t>
  </si>
  <si>
    <t>20220511 12:31:02</t>
  </si>
  <si>
    <t>12:31:02</t>
  </si>
  <si>
    <t>20220511 12:35:29</t>
  </si>
  <si>
    <t>12:35:29</t>
  </si>
  <si>
    <t>soy3_steady</t>
  </si>
  <si>
    <t>MPF-1359-20220511-12_35_12</t>
  </si>
  <si>
    <t>12:36:10</t>
  </si>
  <si>
    <t>20220511 12:37:16</t>
  </si>
  <si>
    <t>12:37:16</t>
  </si>
  <si>
    <t>MPF-1360-20220511-12_36_58</t>
  </si>
  <si>
    <t>12:37:56</t>
  </si>
  <si>
    <t>20220511 12:39:02</t>
  </si>
  <si>
    <t>12:39:02</t>
  </si>
  <si>
    <t>MPF-1361-20220511-12_38_45</t>
  </si>
  <si>
    <t>12:39:43</t>
  </si>
  <si>
    <t>20220511 12:40:49</t>
  </si>
  <si>
    <t>12:40:49</t>
  </si>
  <si>
    <t>MPF-1362-20220511-12_40_31</t>
  </si>
  <si>
    <t>12:41:29</t>
  </si>
  <si>
    <t>20220511 12:42:35</t>
  </si>
  <si>
    <t>12:42:35</t>
  </si>
  <si>
    <t>MPF-1363-20220511-12_42_18</t>
  </si>
  <si>
    <t>12:43:16</t>
  </si>
  <si>
    <t>20220511 12:44:22</t>
  </si>
  <si>
    <t>12:44:22</t>
  </si>
  <si>
    <t>MPF-1364-20220511-12_44_04</t>
  </si>
  <si>
    <t>12:45:02</t>
  </si>
  <si>
    <t>20220511 12:46:33</t>
  </si>
  <si>
    <t>12:46:33</t>
  </si>
  <si>
    <t>MPF-1365-20220511-12_46_16</t>
  </si>
  <si>
    <t>12:47:12</t>
  </si>
  <si>
    <t>20220511 12:48:43</t>
  </si>
  <si>
    <t>12:48:43</t>
  </si>
  <si>
    <t>MPF-1366-20220511-12_48_26</t>
  </si>
  <si>
    <t>12:49:24</t>
  </si>
  <si>
    <t>20220511 12:50:55</t>
  </si>
  <si>
    <t>12:50:55</t>
  </si>
  <si>
    <t>MPF-1367-20220511-12_50_37</t>
  </si>
  <si>
    <t>12:51:31</t>
  </si>
  <si>
    <t>20220511 12:53:02</t>
  </si>
  <si>
    <t>12:53:02</t>
  </si>
  <si>
    <t>MPF-1368-20220511-12_52_44</t>
  </si>
  <si>
    <t>12:53:41</t>
  </si>
  <si>
    <t>20220511 12:55:12</t>
  </si>
  <si>
    <t>12:55:12</t>
  </si>
  <si>
    <t>MPF-1369-20220511-12_54_54</t>
  </si>
  <si>
    <t>12:55:44</t>
  </si>
  <si>
    <t>20220511 12:57:15</t>
  </si>
  <si>
    <t>12:57:15</t>
  </si>
  <si>
    <t>MPF-1370-20220511-12_56_57</t>
  </si>
  <si>
    <t>12:57:51</t>
  </si>
  <si>
    <t>20220511 13:13:08</t>
  </si>
  <si>
    <t>13:13:08</t>
  </si>
  <si>
    <t>soy3_datSplit</t>
  </si>
  <si>
    <t>20220511 13:13:13</t>
  </si>
  <si>
    <t>13:13:13</t>
  </si>
  <si>
    <t>20220511 13:13:18</t>
  </si>
  <si>
    <t>13:13:18</t>
  </si>
  <si>
    <t>20220511 13:13:23</t>
  </si>
  <si>
    <t>13:13:23</t>
  </si>
  <si>
    <t>20220511 13:13:28</t>
  </si>
  <si>
    <t>13:13:28</t>
  </si>
  <si>
    <t>20220511 13:13:33</t>
  </si>
  <si>
    <t>13:13:33</t>
  </si>
  <si>
    <t>20220511 13:13:38</t>
  </si>
  <si>
    <t>13:13:38</t>
  </si>
  <si>
    <t>20220511 13:13:43</t>
  </si>
  <si>
    <t>13:13:43</t>
  </si>
  <si>
    <t>20220511 13:13:48</t>
  </si>
  <si>
    <t>13:13:48</t>
  </si>
  <si>
    <t>20220511 13:13:53</t>
  </si>
  <si>
    <t>13:13:53</t>
  </si>
  <si>
    <t>20220511 13:13:58</t>
  </si>
  <si>
    <t>13:13:58</t>
  </si>
  <si>
    <t>20220511 13:14:03</t>
  </si>
  <si>
    <t>13:14:03</t>
  </si>
  <si>
    <t>20220511 13:14:08</t>
  </si>
  <si>
    <t>13:14:08</t>
  </si>
  <si>
    <t>20220511 13:14:13</t>
  </si>
  <si>
    <t>13:14:13</t>
  </si>
  <si>
    <t>20220511 13:14:18</t>
  </si>
  <si>
    <t>13:14:18</t>
  </si>
  <si>
    <t>20220511 13:14:23</t>
  </si>
  <si>
    <t>13:14:23</t>
  </si>
  <si>
    <t>20220511 13:14:28</t>
  </si>
  <si>
    <t>13:14:28</t>
  </si>
  <si>
    <t>20220511 13:14:33</t>
  </si>
  <si>
    <t>13:14:33</t>
  </si>
  <si>
    <t>20220511 13:14:38</t>
  </si>
  <si>
    <t>13:14:38</t>
  </si>
  <si>
    <t>20220511 13:14:43</t>
  </si>
  <si>
    <t>13:14:43</t>
  </si>
  <si>
    <t>20220511 13:14:48</t>
  </si>
  <si>
    <t>13:14:48</t>
  </si>
  <si>
    <t>20220511 13:14:53</t>
  </si>
  <si>
    <t>13:14:53</t>
  </si>
  <si>
    <t>20220511 13:14:58</t>
  </si>
  <si>
    <t>13:14:58</t>
  </si>
  <si>
    <t>20220511 13:15:03</t>
  </si>
  <si>
    <t>13:15:03</t>
  </si>
  <si>
    <t>20220511 13:15:40</t>
  </si>
  <si>
    <t>13:15:40</t>
  </si>
  <si>
    <t>20220511 13:15:45</t>
  </si>
  <si>
    <t>13:15:45</t>
  </si>
  <si>
    <t>20220511 13:15:50</t>
  </si>
  <si>
    <t>13:15:50</t>
  </si>
  <si>
    <t>20220511 13:15:55</t>
  </si>
  <si>
    <t>13:15:55</t>
  </si>
  <si>
    <t>20220511 13:16:00</t>
  </si>
  <si>
    <t>13:16:00</t>
  </si>
  <si>
    <t>20220511 13:16:05</t>
  </si>
  <si>
    <t>13:16:05</t>
  </si>
  <si>
    <t>20220511 13:16:10</t>
  </si>
  <si>
    <t>13:16:10</t>
  </si>
  <si>
    <t>20220511 13:16:15</t>
  </si>
  <si>
    <t>13:16:15</t>
  </si>
  <si>
    <t>20220511 13:16:20</t>
  </si>
  <si>
    <t>13:16:20</t>
  </si>
  <si>
    <t>20220511 13:16:25</t>
  </si>
  <si>
    <t>13:16:25</t>
  </si>
  <si>
    <t>20220511 13:16:30</t>
  </si>
  <si>
    <t>13:16:30</t>
  </si>
  <si>
    <t>20220511 13:16:35</t>
  </si>
  <si>
    <t>13:16:35</t>
  </si>
  <si>
    <t>20220511 13:16:40</t>
  </si>
  <si>
    <t>13:16:40</t>
  </si>
  <si>
    <t>20220511 13:16:45</t>
  </si>
  <si>
    <t>13:16:45</t>
  </si>
  <si>
    <t>20220511 13:16:50</t>
  </si>
  <si>
    <t>13:16:50</t>
  </si>
  <si>
    <t>20220511 13:16:55</t>
  </si>
  <si>
    <t>13:16:55</t>
  </si>
  <si>
    <t>20220511 13:17:00</t>
  </si>
  <si>
    <t>13:17:00</t>
  </si>
  <si>
    <t>20220511 13:17:05</t>
  </si>
  <si>
    <t>13:17:05</t>
  </si>
  <si>
    <t>20220511 13:17:10</t>
  </si>
  <si>
    <t>13:17:10</t>
  </si>
  <si>
    <t>20220511 13:17:15</t>
  </si>
  <si>
    <t>13:17:15</t>
  </si>
  <si>
    <t>20220511 13:17:20</t>
  </si>
  <si>
    <t>13:17:20</t>
  </si>
  <si>
    <t>20220511 13:17:25</t>
  </si>
  <si>
    <t>13:17:25</t>
  </si>
  <si>
    <t>20220511 13:17:30</t>
  </si>
  <si>
    <t>13:17:30</t>
  </si>
  <si>
    <t>20220511 13:17:35</t>
  </si>
  <si>
    <t>13:17:35</t>
  </si>
  <si>
    <t>20220511 13:17:40</t>
  </si>
  <si>
    <t>13:17:40</t>
  </si>
  <si>
    <t>20220511 13:17:45</t>
  </si>
  <si>
    <t>13:17:45</t>
  </si>
  <si>
    <t>20220511 13:17:50</t>
  </si>
  <si>
    <t>13:17:50</t>
  </si>
  <si>
    <t>20220511 13:17:55</t>
  </si>
  <si>
    <t>13:17:55</t>
  </si>
  <si>
    <t>20220511 13:18:00</t>
  </si>
  <si>
    <t>13:18:00</t>
  </si>
  <si>
    <t>20220511 13:18:05</t>
  </si>
  <si>
    <t>13:18:05</t>
  </si>
  <si>
    <t>20220511 13:18:10</t>
  </si>
  <si>
    <t>13:18:10</t>
  </si>
  <si>
    <t>20220511 13:18:15</t>
  </si>
  <si>
    <t>13:18:15</t>
  </si>
  <si>
    <t>20220511 13:18:20</t>
  </si>
  <si>
    <t>13:18:20</t>
  </si>
  <si>
    <t>20220511 13:18:25</t>
  </si>
  <si>
    <t>13:18:25</t>
  </si>
  <si>
    <t>20220511 13:18:30</t>
  </si>
  <si>
    <t>13:18:30</t>
  </si>
  <si>
    <t>20220511 13:18:35</t>
  </si>
  <si>
    <t>13:18:35</t>
  </si>
  <si>
    <t>20220511 13:18:40</t>
  </si>
  <si>
    <t>13:18:40</t>
  </si>
  <si>
    <t>20220511 13:18:45</t>
  </si>
  <si>
    <t>13:18:45</t>
  </si>
  <si>
    <t>20220511 13:18:50</t>
  </si>
  <si>
    <t>13:18:50</t>
  </si>
  <si>
    <t>20220511 13:18:55</t>
  </si>
  <si>
    <t>13:18:55</t>
  </si>
  <si>
    <t>20220511 13:19:00</t>
  </si>
  <si>
    <t>13:19:00</t>
  </si>
  <si>
    <t>20220511 13:19:05</t>
  </si>
  <si>
    <t>13:19:05</t>
  </si>
  <si>
    <t>20220511 13:19:10</t>
  </si>
  <si>
    <t>13:19:10</t>
  </si>
  <si>
    <t>20220511 13:19:15</t>
  </si>
  <si>
    <t>13:19:15</t>
  </si>
  <si>
    <t>20220511 13:19:20</t>
  </si>
  <si>
    <t>13:19:20</t>
  </si>
  <si>
    <t>20220511 13:19:25</t>
  </si>
  <si>
    <t>13:19:25</t>
  </si>
  <si>
    <t>20220511 13:19:30</t>
  </si>
  <si>
    <t>13:19:30</t>
  </si>
  <si>
    <t>20220511 13:19:35</t>
  </si>
  <si>
    <t>13:19:35</t>
  </si>
  <si>
    <t>20220511 13:19:40</t>
  </si>
  <si>
    <t>13:19:40</t>
  </si>
  <si>
    <t>20220511 13:19:45</t>
  </si>
  <si>
    <t>13:19:45</t>
  </si>
  <si>
    <t>20220511 13:19:50</t>
  </si>
  <si>
    <t>13:19:50</t>
  </si>
  <si>
    <t>20220511 13:19:55</t>
  </si>
  <si>
    <t>13:19:55</t>
  </si>
  <si>
    <t>20220511 13:20:00</t>
  </si>
  <si>
    <t>13:20:00</t>
  </si>
  <si>
    <t>20220511 13:20:05</t>
  </si>
  <si>
    <t>13:20:05</t>
  </si>
  <si>
    <t>20220511 13:20:10</t>
  </si>
  <si>
    <t>13:20:10</t>
  </si>
  <si>
    <t>20220511 13:20:15</t>
  </si>
  <si>
    <t>13:20:15</t>
  </si>
  <si>
    <t>20220511 13:20:20</t>
  </si>
  <si>
    <t>13:20:20</t>
  </si>
  <si>
    <t>20220511 13:20:25</t>
  </si>
  <si>
    <t>13:20:25</t>
  </si>
  <si>
    <t>20220511 13:20:30</t>
  </si>
  <si>
    <t>13:20:30</t>
  </si>
  <si>
    <t>20220511 13:20:35</t>
  </si>
  <si>
    <t>13:20:35</t>
  </si>
  <si>
    <t>20220511 13:20:40</t>
  </si>
  <si>
    <t>13:20:40</t>
  </si>
  <si>
    <t>20220511 13:20:45</t>
  </si>
  <si>
    <t>13:20:45</t>
  </si>
  <si>
    <t>20220511 13:20:49</t>
  </si>
  <si>
    <t>13:20:49</t>
  </si>
  <si>
    <t>20220511 13:20:55</t>
  </si>
  <si>
    <t>13:20:55</t>
  </si>
  <si>
    <t>20220511 13:20:59</t>
  </si>
  <si>
    <t>13:20:59</t>
  </si>
  <si>
    <t>20220511 13:21:04</t>
  </si>
  <si>
    <t>13:21:04</t>
  </si>
  <si>
    <t>20220511 13:21:09</t>
  </si>
  <si>
    <t>13:21:09</t>
  </si>
  <si>
    <t>20220511 13:21:14</t>
  </si>
  <si>
    <t>13:21:14</t>
  </si>
  <si>
    <t>20220511 13:21:19</t>
  </si>
  <si>
    <t>13:21:19</t>
  </si>
  <si>
    <t>20220511 13:21:24</t>
  </si>
  <si>
    <t>13:21:24</t>
  </si>
  <si>
    <t>20220511 13:21:29</t>
  </si>
  <si>
    <t>13:21:29</t>
  </si>
  <si>
    <t>20220511 13:21:34</t>
  </si>
  <si>
    <t>13:21:34</t>
  </si>
  <si>
    <t>20220511 13:21:39</t>
  </si>
  <si>
    <t>13:21:39</t>
  </si>
  <si>
    <t>20220511 14:22:00</t>
  </si>
  <si>
    <t>14:22:00</t>
  </si>
  <si>
    <t>soy3_datSplit2</t>
  </si>
  <si>
    <t>14:14:21</t>
  </si>
  <si>
    <t>20220511 14:22:05</t>
  </si>
  <si>
    <t>14:22:05</t>
  </si>
  <si>
    <t>20220511 14:22:10</t>
  </si>
  <si>
    <t>14:22:10</t>
  </si>
  <si>
    <t>20220511 14:22:15</t>
  </si>
  <si>
    <t>14:22:15</t>
  </si>
  <si>
    <t>20220511 14:22:20</t>
  </si>
  <si>
    <t>14:22:20</t>
  </si>
  <si>
    <t>20220511 14:22:25</t>
  </si>
  <si>
    <t>14:22:25</t>
  </si>
  <si>
    <t>20220511 14:22:30</t>
  </si>
  <si>
    <t>14:22:30</t>
  </si>
  <si>
    <t>20220511 14:22:35</t>
  </si>
  <si>
    <t>14:22:35</t>
  </si>
  <si>
    <t>20220511 14:22:40</t>
  </si>
  <si>
    <t>14:22:40</t>
  </si>
  <si>
    <t>20220511 14:22:45</t>
  </si>
  <si>
    <t>14:22:45</t>
  </si>
  <si>
    <t>20220511 14:22:50</t>
  </si>
  <si>
    <t>14:22:50</t>
  </si>
  <si>
    <t>20220511 14:22:55</t>
  </si>
  <si>
    <t>14:22:55</t>
  </si>
  <si>
    <t>20220511 14:23:00</t>
  </si>
  <si>
    <t>14:23:00</t>
  </si>
  <si>
    <t>20220511 14:23:05</t>
  </si>
  <si>
    <t>14:23:05</t>
  </si>
  <si>
    <t>20220511 14:23:10</t>
  </si>
  <si>
    <t>14:23:10</t>
  </si>
  <si>
    <t>20220511 14:23:15</t>
  </si>
  <si>
    <t>14:23:15</t>
  </si>
  <si>
    <t>20220511 14:23:20</t>
  </si>
  <si>
    <t>14:23:20</t>
  </si>
  <si>
    <t>20220511 14:23:25</t>
  </si>
  <si>
    <t>14:23:25</t>
  </si>
  <si>
    <t>20220511 14:23:30</t>
  </si>
  <si>
    <t>14:23:30</t>
  </si>
  <si>
    <t>20220511 14:23:35</t>
  </si>
  <si>
    <t>14:23:35</t>
  </si>
  <si>
    <t>20220511 14:23:40</t>
  </si>
  <si>
    <t>14:23:40</t>
  </si>
  <si>
    <t>20220511 14:23:45</t>
  </si>
  <si>
    <t>14:23:45</t>
  </si>
  <si>
    <t>20220511 14:23:50</t>
  </si>
  <si>
    <t>14:23:50</t>
  </si>
  <si>
    <t>20220511 14:23:55</t>
  </si>
  <si>
    <t>14:23:55</t>
  </si>
  <si>
    <t>20220511 14:24:32</t>
  </si>
  <si>
    <t>14:24:32</t>
  </si>
  <si>
    <t>20220511 14:24:37</t>
  </si>
  <si>
    <t>14:24:37</t>
  </si>
  <si>
    <t>20220511 14:24:42</t>
  </si>
  <si>
    <t>14:24:42</t>
  </si>
  <si>
    <t>20220511 14:24:47</t>
  </si>
  <si>
    <t>14:24:47</t>
  </si>
  <si>
    <t>20220511 14:24:52</t>
  </si>
  <si>
    <t>14:24:52</t>
  </si>
  <si>
    <t>20220511 14:24:57</t>
  </si>
  <si>
    <t>14:24:57</t>
  </si>
  <si>
    <t>20220511 14:25:02</t>
  </si>
  <si>
    <t>14:25:02</t>
  </si>
  <si>
    <t>20220511 14:25:07</t>
  </si>
  <si>
    <t>14:25:07</t>
  </si>
  <si>
    <t>20220511 14:25:12</t>
  </si>
  <si>
    <t>14:25:12</t>
  </si>
  <si>
    <t>20220511 14:25:17</t>
  </si>
  <si>
    <t>14:25:17</t>
  </si>
  <si>
    <t>20220511 14:25:22</t>
  </si>
  <si>
    <t>14:25:22</t>
  </si>
  <si>
    <t>20220511 14:25:27</t>
  </si>
  <si>
    <t>14:25:27</t>
  </si>
  <si>
    <t>20220511 14:25:32</t>
  </si>
  <si>
    <t>14:25:32</t>
  </si>
  <si>
    <t>20220511 14:25:37</t>
  </si>
  <si>
    <t>14:25:37</t>
  </si>
  <si>
    <t>20220511 14:25:42</t>
  </si>
  <si>
    <t>14:25:42</t>
  </si>
  <si>
    <t>20220511 14:25:47</t>
  </si>
  <si>
    <t>14:25:47</t>
  </si>
  <si>
    <t>20220511 14:25:52</t>
  </si>
  <si>
    <t>14:25:52</t>
  </si>
  <si>
    <t>20220511 14:25:57</t>
  </si>
  <si>
    <t>14:25:57</t>
  </si>
  <si>
    <t>20220511 14:26:02</t>
  </si>
  <si>
    <t>14:26:02</t>
  </si>
  <si>
    <t>20220511 14:26:07</t>
  </si>
  <si>
    <t>14:26:07</t>
  </si>
  <si>
    <t>20220511 14:26:12</t>
  </si>
  <si>
    <t>14:26:12</t>
  </si>
  <si>
    <t>20220511 14:26:17</t>
  </si>
  <si>
    <t>14:26:17</t>
  </si>
  <si>
    <t>20220511 14:26:22</t>
  </si>
  <si>
    <t>14:26:22</t>
  </si>
  <si>
    <t>20220511 14:26:27</t>
  </si>
  <si>
    <t>14:26:27</t>
  </si>
  <si>
    <t>20220511 14:26:32</t>
  </si>
  <si>
    <t>14:26:32</t>
  </si>
  <si>
    <t>20220511 14:26:37</t>
  </si>
  <si>
    <t>14:26:37</t>
  </si>
  <si>
    <t>20220511 14:26:42</t>
  </si>
  <si>
    <t>14:26:42</t>
  </si>
  <si>
    <t>20220511 14:26:47</t>
  </si>
  <si>
    <t>14:26:47</t>
  </si>
  <si>
    <t>20220511 14:26:52</t>
  </si>
  <si>
    <t>14:26:52</t>
  </si>
  <si>
    <t>20220511 14:26:57</t>
  </si>
  <si>
    <t>14:26:57</t>
  </si>
  <si>
    <t>20220511 14:27:02</t>
  </si>
  <si>
    <t>14:27:02</t>
  </si>
  <si>
    <t>20220511 14:27:07</t>
  </si>
  <si>
    <t>14:27:07</t>
  </si>
  <si>
    <t>20220511 14:27:12</t>
  </si>
  <si>
    <t>14:27:12</t>
  </si>
  <si>
    <t>20220511 14:27:17</t>
  </si>
  <si>
    <t>14:27:17</t>
  </si>
  <si>
    <t>20220511 14:27:22</t>
  </si>
  <si>
    <t>14:27:22</t>
  </si>
  <si>
    <t>20220511 14:27:27</t>
  </si>
  <si>
    <t>14:27:27</t>
  </si>
  <si>
    <t>20220511 14:27:32</t>
  </si>
  <si>
    <t>14:27:32</t>
  </si>
  <si>
    <t>20220511 14:27:37</t>
  </si>
  <si>
    <t>14:27:37</t>
  </si>
  <si>
    <t>20220511 14:27:42</t>
  </si>
  <si>
    <t>14:27:42</t>
  </si>
  <si>
    <t>20220511 14:27:47</t>
  </si>
  <si>
    <t>14:27:47</t>
  </si>
  <si>
    <t>20220511 14:27:52</t>
  </si>
  <si>
    <t>14:27:52</t>
  </si>
  <si>
    <t>20220511 14:27:57</t>
  </si>
  <si>
    <t>14:27:57</t>
  </si>
  <si>
    <t>20220511 14:28:02</t>
  </si>
  <si>
    <t>14:28:02</t>
  </si>
  <si>
    <t>20220511 14:28:07</t>
  </si>
  <si>
    <t>14:28:07</t>
  </si>
  <si>
    <t>20220511 14:28:12</t>
  </si>
  <si>
    <t>14:28:12</t>
  </si>
  <si>
    <t>20220511 14:28:17</t>
  </si>
  <si>
    <t>14:28:17</t>
  </si>
  <si>
    <t>20220511 14:28:22</t>
  </si>
  <si>
    <t>14:28:22</t>
  </si>
  <si>
    <t>20220511 14:28:27</t>
  </si>
  <si>
    <t>14:28:27</t>
  </si>
  <si>
    <t>20220511 14:28:32</t>
  </si>
  <si>
    <t>14:28:32</t>
  </si>
  <si>
    <t>20220511 14:28:37</t>
  </si>
  <si>
    <t>14:28:37</t>
  </si>
  <si>
    <t>20220511 14:28:42</t>
  </si>
  <si>
    <t>14:28:42</t>
  </si>
  <si>
    <t>20220511 14:28:47</t>
  </si>
  <si>
    <t>14:28:47</t>
  </si>
  <si>
    <t>20220511 14:28:52</t>
  </si>
  <si>
    <t>14:28:52</t>
  </si>
  <si>
    <t>20220511 14:28:57</t>
  </si>
  <si>
    <t>14:28:57</t>
  </si>
  <si>
    <t>20220511 14:29:02</t>
  </si>
  <si>
    <t>14:29:02</t>
  </si>
  <si>
    <t>20220511 14:29:07</t>
  </si>
  <si>
    <t>14:29:07</t>
  </si>
  <si>
    <t>20220511 14:29:12</t>
  </si>
  <si>
    <t>14:29:12</t>
  </si>
  <si>
    <t>20220511 14:29:17</t>
  </si>
  <si>
    <t>14:29:17</t>
  </si>
  <si>
    <t>20220511 14:29:22</t>
  </si>
  <si>
    <t>14:29:22</t>
  </si>
  <si>
    <t>20220511 14:29:27</t>
  </si>
  <si>
    <t>14:29:27</t>
  </si>
  <si>
    <t>20220511 14:29:32</t>
  </si>
  <si>
    <t>14:29:32</t>
  </si>
  <si>
    <t>20220511 14:29:37</t>
  </si>
  <si>
    <t>14:29:37</t>
  </si>
  <si>
    <t>20220511 14:29:42</t>
  </si>
  <si>
    <t>14:29:42</t>
  </si>
  <si>
    <t>20220511 14:29:47</t>
  </si>
  <si>
    <t>14:29:47</t>
  </si>
  <si>
    <t>20220511 14:29:52</t>
  </si>
  <si>
    <t>14:29:52</t>
  </si>
  <si>
    <t>20220511 14:29:57</t>
  </si>
  <si>
    <t>14:29:57</t>
  </si>
  <si>
    <t>20220511 14:30:02</t>
  </si>
  <si>
    <t>14:30:02</t>
  </si>
  <si>
    <t>20220511 14:30:07</t>
  </si>
  <si>
    <t>14:30:07</t>
  </si>
  <si>
    <t>20220511 14:30:12</t>
  </si>
  <si>
    <t>14:30:12</t>
  </si>
  <si>
    <t>20220511 14:30:16</t>
  </si>
  <si>
    <t>14:30:16</t>
  </si>
  <si>
    <t>20220511 14:30:21</t>
  </si>
  <si>
    <t>14:30:21</t>
  </si>
  <si>
    <t>20220511 14:30:26</t>
  </si>
  <si>
    <t>14:30:26</t>
  </si>
  <si>
    <t>20220511 14:30:31</t>
  </si>
  <si>
    <t>14:30:31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</si>
</sst>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U658"/>
  <sheetViews>
    <sheetView tabSelected="1" workbookViewId="0"/>
  </sheetViews>
  <sheetFormatPr defaultRowHeight="15"/>
  <sheetData>
    <row r="2" spans="1:281">
      <c r="A2" t="s">
        <v>33</v>
      </c>
      <c r="B2" t="s">
        <v>34</v>
      </c>
      <c r="C2" t="s">
        <v>35</v>
      </c>
    </row>
    <row r="3" spans="1:281">
      <c r="B3">
        <v>4</v>
      </c>
      <c r="C3">
        <v>21</v>
      </c>
    </row>
    <row r="4" spans="1:281">
      <c r="A4" t="s">
        <v>36</v>
      </c>
      <c r="B4" t="s">
        <v>37</v>
      </c>
      <c r="C4" t="s">
        <v>38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</row>
    <row r="5" spans="1:281">
      <c r="B5" t="s">
        <v>19</v>
      </c>
      <c r="C5" t="s">
        <v>39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81">
      <c r="A6" t="s">
        <v>48</v>
      </c>
      <c r="B6" t="s">
        <v>49</v>
      </c>
      <c r="C6" t="s">
        <v>50</v>
      </c>
      <c r="D6" t="s">
        <v>51</v>
      </c>
      <c r="E6" t="s">
        <v>52</v>
      </c>
    </row>
    <row r="7" spans="1:281">
      <c r="B7">
        <v>0</v>
      </c>
      <c r="C7">
        <v>1</v>
      </c>
      <c r="D7">
        <v>0</v>
      </c>
      <c r="E7">
        <v>0</v>
      </c>
    </row>
    <row r="8" spans="1:281">
      <c r="A8" t="s">
        <v>53</v>
      </c>
      <c r="B8" t="s">
        <v>54</v>
      </c>
      <c r="C8" t="s">
        <v>56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</row>
    <row r="9" spans="1:281">
      <c r="B9" t="s">
        <v>55</v>
      </c>
      <c r="C9" t="s">
        <v>57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81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</row>
    <row r="11" spans="1:281">
      <c r="B11">
        <v>0</v>
      </c>
      <c r="C11">
        <v>0</v>
      </c>
      <c r="D11">
        <v>0</v>
      </c>
      <c r="E11">
        <v>0</v>
      </c>
      <c r="F11">
        <v>1</v>
      </c>
    </row>
    <row r="12" spans="1:281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85</v>
      </c>
      <c r="H12" t="s">
        <v>87</v>
      </c>
    </row>
    <row r="13" spans="1:281">
      <c r="B13">
        <v>-6276</v>
      </c>
      <c r="C13">
        <v>6.6</v>
      </c>
      <c r="D13">
        <v>1.709E-05</v>
      </c>
      <c r="E13">
        <v>3.11</v>
      </c>
      <c r="F13" t="s">
        <v>84</v>
      </c>
      <c r="G13" t="s">
        <v>86</v>
      </c>
      <c r="H13">
        <v>0</v>
      </c>
    </row>
    <row r="14" spans="1:281">
      <c r="A14" t="s">
        <v>88</v>
      </c>
      <c r="B14" t="s">
        <v>88</v>
      </c>
      <c r="C14" t="s">
        <v>88</v>
      </c>
      <c r="D14" t="s">
        <v>88</v>
      </c>
      <c r="E14" t="s">
        <v>88</v>
      </c>
      <c r="F14" t="s">
        <v>88</v>
      </c>
      <c r="G14" t="s">
        <v>89</v>
      </c>
      <c r="H14" t="s">
        <v>89</v>
      </c>
      <c r="I14" t="s">
        <v>90</v>
      </c>
      <c r="J14" t="s">
        <v>90</v>
      </c>
      <c r="K14" t="s">
        <v>90</v>
      </c>
      <c r="L14" t="s">
        <v>90</v>
      </c>
      <c r="M14" t="s">
        <v>90</v>
      </c>
      <c r="N14" t="s">
        <v>90</v>
      </c>
      <c r="O14" t="s">
        <v>90</v>
      </c>
      <c r="P14" t="s">
        <v>90</v>
      </c>
      <c r="Q14" t="s">
        <v>90</v>
      </c>
      <c r="R14" t="s">
        <v>90</v>
      </c>
      <c r="S14" t="s">
        <v>90</v>
      </c>
      <c r="T14" t="s">
        <v>90</v>
      </c>
      <c r="U14" t="s">
        <v>90</v>
      </c>
      <c r="V14" t="s">
        <v>90</v>
      </c>
      <c r="W14" t="s">
        <v>90</v>
      </c>
      <c r="X14" t="s">
        <v>90</v>
      </c>
      <c r="Y14" t="s">
        <v>90</v>
      </c>
      <c r="Z14" t="s">
        <v>90</v>
      </c>
      <c r="AA14" t="s">
        <v>90</v>
      </c>
      <c r="AB14" t="s">
        <v>90</v>
      </c>
      <c r="AC14" t="s">
        <v>90</v>
      </c>
      <c r="AD14" t="s">
        <v>90</v>
      </c>
      <c r="AE14" t="s">
        <v>90</v>
      </c>
      <c r="AF14" t="s">
        <v>90</v>
      </c>
      <c r="AG14" t="s">
        <v>90</v>
      </c>
      <c r="AH14" t="s">
        <v>90</v>
      </c>
      <c r="AI14" t="s">
        <v>91</v>
      </c>
      <c r="AJ14" t="s">
        <v>91</v>
      </c>
      <c r="AK14" t="s">
        <v>91</v>
      </c>
      <c r="AL14" t="s">
        <v>91</v>
      </c>
      <c r="AM14" t="s">
        <v>91</v>
      </c>
      <c r="AN14" t="s">
        <v>91</v>
      </c>
      <c r="AO14" t="s">
        <v>91</v>
      </c>
      <c r="AP14" t="s">
        <v>91</v>
      </c>
      <c r="AQ14" t="s">
        <v>91</v>
      </c>
      <c r="AR14" t="s">
        <v>91</v>
      </c>
      <c r="AS14" t="s">
        <v>92</v>
      </c>
      <c r="AT14" t="s">
        <v>92</v>
      </c>
      <c r="AU14" t="s">
        <v>92</v>
      </c>
      <c r="AV14" t="s">
        <v>92</v>
      </c>
      <c r="AW14" t="s">
        <v>92</v>
      </c>
      <c r="AX14" t="s">
        <v>93</v>
      </c>
      <c r="AY14" t="s">
        <v>93</v>
      </c>
      <c r="AZ14" t="s">
        <v>93</v>
      </c>
      <c r="BA14" t="s">
        <v>93</v>
      </c>
      <c r="BB14" t="s">
        <v>93</v>
      </c>
      <c r="BC14" t="s">
        <v>93</v>
      </c>
      <c r="BD14" t="s">
        <v>93</v>
      </c>
      <c r="BE14" t="s">
        <v>93</v>
      </c>
      <c r="BF14" t="s">
        <v>93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93</v>
      </c>
      <c r="BW14" t="s">
        <v>93</v>
      </c>
      <c r="BX14" t="s">
        <v>93</v>
      </c>
      <c r="BY14" t="s">
        <v>93</v>
      </c>
      <c r="BZ14" t="s">
        <v>94</v>
      </c>
      <c r="CA14" t="s">
        <v>94</v>
      </c>
      <c r="CB14" t="s">
        <v>94</v>
      </c>
      <c r="CC14" t="s">
        <v>94</v>
      </c>
      <c r="CD14" t="s">
        <v>94</v>
      </c>
      <c r="CE14" t="s">
        <v>94</v>
      </c>
      <c r="CF14" t="s">
        <v>94</v>
      </c>
      <c r="CG14" t="s">
        <v>94</v>
      </c>
      <c r="CH14" t="s">
        <v>95</v>
      </c>
      <c r="CI14" t="s">
        <v>95</v>
      </c>
      <c r="CJ14" t="s">
        <v>95</v>
      </c>
      <c r="CK14" t="s">
        <v>95</v>
      </c>
      <c r="CL14" t="s">
        <v>95</v>
      </c>
      <c r="CM14" t="s">
        <v>95</v>
      </c>
      <c r="CN14" t="s">
        <v>95</v>
      </c>
      <c r="CO14" t="s">
        <v>95</v>
      </c>
      <c r="CP14" t="s">
        <v>95</v>
      </c>
      <c r="CQ14" t="s">
        <v>95</v>
      </c>
      <c r="CR14" t="s">
        <v>96</v>
      </c>
      <c r="CS14" t="s">
        <v>96</v>
      </c>
      <c r="CT14" t="s">
        <v>96</v>
      </c>
      <c r="CU14" t="s">
        <v>96</v>
      </c>
      <c r="CV14" t="s">
        <v>97</v>
      </c>
      <c r="CW14" t="s">
        <v>97</v>
      </c>
      <c r="CX14" t="s">
        <v>97</v>
      </c>
      <c r="CY14" t="s">
        <v>97</v>
      </c>
      <c r="CZ14" t="s">
        <v>97</v>
      </c>
      <c r="DA14" t="s">
        <v>98</v>
      </c>
      <c r="DB14" t="s">
        <v>98</v>
      </c>
      <c r="DC14" t="s">
        <v>98</v>
      </c>
      <c r="DD14" t="s">
        <v>98</v>
      </c>
      <c r="DE14" t="s">
        <v>98</v>
      </c>
      <c r="DF14" t="s">
        <v>98</v>
      </c>
      <c r="DG14" t="s">
        <v>98</v>
      </c>
      <c r="DH14" t="s">
        <v>98</v>
      </c>
      <c r="DI14" t="s">
        <v>98</v>
      </c>
      <c r="DJ14" t="s">
        <v>98</v>
      </c>
      <c r="DK14" t="s">
        <v>98</v>
      </c>
      <c r="DL14" t="s">
        <v>98</v>
      </c>
      <c r="DM14" t="s">
        <v>98</v>
      </c>
      <c r="DN14" t="s">
        <v>98</v>
      </c>
      <c r="DO14" t="s">
        <v>98</v>
      </c>
      <c r="DP14" t="s">
        <v>98</v>
      </c>
      <c r="DQ14" t="s">
        <v>98</v>
      </c>
      <c r="DR14" t="s">
        <v>98</v>
      </c>
      <c r="DS14" t="s">
        <v>99</v>
      </c>
      <c r="DT14" t="s">
        <v>99</v>
      </c>
      <c r="DU14" t="s">
        <v>99</v>
      </c>
      <c r="DV14" t="s">
        <v>99</v>
      </c>
      <c r="DW14" t="s">
        <v>99</v>
      </c>
      <c r="DX14" t="s">
        <v>99</v>
      </c>
      <c r="DY14" t="s">
        <v>99</v>
      </c>
      <c r="DZ14" t="s">
        <v>99</v>
      </c>
      <c r="EA14" t="s">
        <v>99</v>
      </c>
      <c r="EB14" t="s">
        <v>99</v>
      </c>
      <c r="EC14" t="s">
        <v>100</v>
      </c>
      <c r="ED14" t="s">
        <v>100</v>
      </c>
      <c r="EE14" t="s">
        <v>100</v>
      </c>
      <c r="EF14" t="s">
        <v>100</v>
      </c>
      <c r="EG14" t="s">
        <v>100</v>
      </c>
      <c r="EH14" t="s">
        <v>100</v>
      </c>
      <c r="EI14" t="s">
        <v>100</v>
      </c>
      <c r="EJ14" t="s">
        <v>100</v>
      </c>
      <c r="EK14" t="s">
        <v>100</v>
      </c>
      <c r="EL14" t="s">
        <v>100</v>
      </c>
      <c r="EM14" t="s">
        <v>100</v>
      </c>
      <c r="EN14" t="s">
        <v>100</v>
      </c>
      <c r="EO14" t="s">
        <v>100</v>
      </c>
      <c r="EP14" t="s">
        <v>100</v>
      </c>
      <c r="EQ14" t="s">
        <v>100</v>
      </c>
      <c r="ER14" t="s">
        <v>100</v>
      </c>
      <c r="ES14" t="s">
        <v>100</v>
      </c>
      <c r="ET14" t="s">
        <v>100</v>
      </c>
      <c r="EU14" t="s">
        <v>101</v>
      </c>
      <c r="EV14" t="s">
        <v>101</v>
      </c>
      <c r="EW14" t="s">
        <v>101</v>
      </c>
      <c r="EX14" t="s">
        <v>101</v>
      </c>
      <c r="EY14" t="s">
        <v>101</v>
      </c>
      <c r="EZ14" t="s">
        <v>102</v>
      </c>
      <c r="FA14" t="s">
        <v>102</v>
      </c>
      <c r="FB14" t="s">
        <v>102</v>
      </c>
      <c r="FC14" t="s">
        <v>102</v>
      </c>
      <c r="FD14" t="s">
        <v>102</v>
      </c>
      <c r="FE14" t="s">
        <v>102</v>
      </c>
      <c r="FF14" t="s">
        <v>102</v>
      </c>
      <c r="FG14" t="s">
        <v>102</v>
      </c>
      <c r="FH14" t="s">
        <v>102</v>
      </c>
      <c r="FI14" t="s">
        <v>102</v>
      </c>
      <c r="FJ14" t="s">
        <v>102</v>
      </c>
      <c r="FK14" t="s">
        <v>102</v>
      </c>
      <c r="FL14" t="s">
        <v>102</v>
      </c>
      <c r="FM14" t="s">
        <v>103</v>
      </c>
      <c r="FN14" t="s">
        <v>103</v>
      </c>
      <c r="FO14" t="s">
        <v>103</v>
      </c>
      <c r="FP14" t="s">
        <v>103</v>
      </c>
      <c r="FQ14" t="s">
        <v>103</v>
      </c>
      <c r="FR14" t="s">
        <v>103</v>
      </c>
      <c r="FS14" t="s">
        <v>103</v>
      </c>
      <c r="FT14" t="s">
        <v>103</v>
      </c>
      <c r="FU14" t="s">
        <v>103</v>
      </c>
      <c r="FV14" t="s">
        <v>103</v>
      </c>
      <c r="FW14" t="s">
        <v>103</v>
      </c>
      <c r="FX14" t="s">
        <v>103</v>
      </c>
      <c r="FY14" t="s">
        <v>103</v>
      </c>
      <c r="FZ14" t="s">
        <v>103</v>
      </c>
      <c r="GA14" t="s">
        <v>103</v>
      </c>
      <c r="GB14" t="s">
        <v>104</v>
      </c>
      <c r="GC14" t="s">
        <v>104</v>
      </c>
      <c r="GD14" t="s">
        <v>104</v>
      </c>
      <c r="GE14" t="s">
        <v>104</v>
      </c>
      <c r="GF14" t="s">
        <v>104</v>
      </c>
      <c r="GG14" t="s">
        <v>104</v>
      </c>
      <c r="GH14" t="s">
        <v>104</v>
      </c>
      <c r="GI14" t="s">
        <v>104</v>
      </c>
      <c r="GJ14" t="s">
        <v>104</v>
      </c>
      <c r="GK14" t="s">
        <v>104</v>
      </c>
      <c r="GL14" t="s">
        <v>104</v>
      </c>
      <c r="GM14" t="s">
        <v>104</v>
      </c>
      <c r="GN14" t="s">
        <v>104</v>
      </c>
      <c r="GO14" t="s">
        <v>104</v>
      </c>
      <c r="GP14" t="s">
        <v>104</v>
      </c>
      <c r="GQ14" t="s">
        <v>104</v>
      </c>
      <c r="GR14" t="s">
        <v>104</v>
      </c>
      <c r="GS14" t="s">
        <v>104</v>
      </c>
      <c r="GT14" t="s">
        <v>105</v>
      </c>
      <c r="GU14" t="s">
        <v>105</v>
      </c>
      <c r="GV14" t="s">
        <v>105</v>
      </c>
      <c r="GW14" t="s">
        <v>105</v>
      </c>
      <c r="GX14" t="s">
        <v>105</v>
      </c>
      <c r="GY14" t="s">
        <v>105</v>
      </c>
      <c r="GZ14" t="s">
        <v>105</v>
      </c>
      <c r="HA14" t="s">
        <v>105</v>
      </c>
      <c r="HB14" t="s">
        <v>105</v>
      </c>
      <c r="HC14" t="s">
        <v>105</v>
      </c>
      <c r="HD14" t="s">
        <v>105</v>
      </c>
      <c r="HE14" t="s">
        <v>105</v>
      </c>
      <c r="HF14" t="s">
        <v>105</v>
      </c>
      <c r="HG14" t="s">
        <v>105</v>
      </c>
      <c r="HH14" t="s">
        <v>105</v>
      </c>
      <c r="HI14" t="s">
        <v>105</v>
      </c>
      <c r="HJ14" t="s">
        <v>105</v>
      </c>
      <c r="HK14" t="s">
        <v>105</v>
      </c>
      <c r="HL14" t="s">
        <v>105</v>
      </c>
      <c r="HM14" t="s">
        <v>106</v>
      </c>
      <c r="HN14" t="s">
        <v>106</v>
      </c>
      <c r="HO14" t="s">
        <v>106</v>
      </c>
      <c r="HP14" t="s">
        <v>106</v>
      </c>
      <c r="HQ14" t="s">
        <v>106</v>
      </c>
      <c r="HR14" t="s">
        <v>106</v>
      </c>
      <c r="HS14" t="s">
        <v>106</v>
      </c>
      <c r="HT14" t="s">
        <v>106</v>
      </c>
      <c r="HU14" t="s">
        <v>106</v>
      </c>
      <c r="HV14" t="s">
        <v>106</v>
      </c>
      <c r="HW14" t="s">
        <v>106</v>
      </c>
      <c r="HX14" t="s">
        <v>106</v>
      </c>
      <c r="HY14" t="s">
        <v>106</v>
      </c>
      <c r="HZ14" t="s">
        <v>106</v>
      </c>
      <c r="IA14" t="s">
        <v>106</v>
      </c>
      <c r="IB14" t="s">
        <v>106</v>
      </c>
      <c r="IC14" t="s">
        <v>106</v>
      </c>
      <c r="ID14" t="s">
        <v>106</v>
      </c>
      <c r="IE14" t="s">
        <v>106</v>
      </c>
      <c r="IF14" t="s">
        <v>107</v>
      </c>
      <c r="IG14" t="s">
        <v>107</v>
      </c>
      <c r="IH14" t="s">
        <v>107</v>
      </c>
      <c r="II14" t="s">
        <v>107</v>
      </c>
      <c r="IJ14" t="s">
        <v>107</v>
      </c>
      <c r="IK14" t="s">
        <v>107</v>
      </c>
      <c r="IL14" t="s">
        <v>107</v>
      </c>
      <c r="IM14" t="s">
        <v>107</v>
      </c>
      <c r="IN14" t="s">
        <v>107</v>
      </c>
      <c r="IO14" t="s">
        <v>107</v>
      </c>
      <c r="IP14" t="s">
        <v>107</v>
      </c>
      <c r="IQ14" t="s">
        <v>107</v>
      </c>
      <c r="IR14" t="s">
        <v>107</v>
      </c>
      <c r="IS14" t="s">
        <v>107</v>
      </c>
      <c r="IT14" t="s">
        <v>107</v>
      </c>
      <c r="IU14" t="s">
        <v>107</v>
      </c>
      <c r="IV14" t="s">
        <v>107</v>
      </c>
      <c r="IW14" t="s">
        <v>107</v>
      </c>
      <c r="IX14" t="s">
        <v>108</v>
      </c>
      <c r="IY14" t="s">
        <v>108</v>
      </c>
      <c r="IZ14" t="s">
        <v>108</v>
      </c>
      <c r="JA14" t="s">
        <v>108</v>
      </c>
      <c r="JB14" t="s">
        <v>108</v>
      </c>
      <c r="JC14" t="s">
        <v>108</v>
      </c>
      <c r="JD14" t="s">
        <v>108</v>
      </c>
      <c r="JE14" t="s">
        <v>108</v>
      </c>
      <c r="JF14" t="s">
        <v>109</v>
      </c>
      <c r="JG14" t="s">
        <v>109</v>
      </c>
      <c r="JH14" t="s">
        <v>109</v>
      </c>
      <c r="JI14" t="s">
        <v>109</v>
      </c>
      <c r="JJ14" t="s">
        <v>109</v>
      </c>
      <c r="JK14" t="s">
        <v>109</v>
      </c>
      <c r="JL14" t="s">
        <v>109</v>
      </c>
      <c r="JM14" t="s">
        <v>109</v>
      </c>
      <c r="JN14" t="s">
        <v>109</v>
      </c>
      <c r="JO14" t="s">
        <v>109</v>
      </c>
      <c r="JP14" t="s">
        <v>109</v>
      </c>
      <c r="JQ14" t="s">
        <v>109</v>
      </c>
      <c r="JR14" t="s">
        <v>109</v>
      </c>
      <c r="JS14" t="s">
        <v>109</v>
      </c>
      <c r="JT14" t="s">
        <v>109</v>
      </c>
      <c r="JU14" t="s">
        <v>109</v>
      </c>
    </row>
    <row r="15" spans="1:281">
      <c r="A15" t="s">
        <v>110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  <c r="I15" t="s">
        <v>118</v>
      </c>
      <c r="J15" t="s">
        <v>119</v>
      </c>
      <c r="K15" t="s">
        <v>120</v>
      </c>
      <c r="L15" t="s">
        <v>121</v>
      </c>
      <c r="M15" t="s">
        <v>122</v>
      </c>
      <c r="N15" t="s">
        <v>123</v>
      </c>
      <c r="O15" t="s">
        <v>124</v>
      </c>
      <c r="P15" t="s">
        <v>125</v>
      </c>
      <c r="Q15" t="s">
        <v>126</v>
      </c>
      <c r="R15" t="s">
        <v>127</v>
      </c>
      <c r="S15" t="s">
        <v>128</v>
      </c>
      <c r="T15" t="s">
        <v>129</v>
      </c>
      <c r="U15" t="s">
        <v>130</v>
      </c>
      <c r="V15" t="s">
        <v>131</v>
      </c>
      <c r="W15" t="s">
        <v>132</v>
      </c>
      <c r="X15" t="s">
        <v>133</v>
      </c>
      <c r="Y15" t="s">
        <v>134</v>
      </c>
      <c r="Z15" t="s">
        <v>135</v>
      </c>
      <c r="AA15" t="s">
        <v>136</v>
      </c>
      <c r="AB15" t="s">
        <v>137</v>
      </c>
      <c r="AC15" t="s">
        <v>138</v>
      </c>
      <c r="AD15" t="s">
        <v>139</v>
      </c>
      <c r="AE15" t="s">
        <v>140</v>
      </c>
      <c r="AF15" t="s">
        <v>141</v>
      </c>
      <c r="AG15" t="s">
        <v>142</v>
      </c>
      <c r="AH15" t="s">
        <v>143</v>
      </c>
      <c r="AI15" t="s">
        <v>144</v>
      </c>
      <c r="AJ15" t="s">
        <v>145</v>
      </c>
      <c r="AK15" t="s">
        <v>146</v>
      </c>
      <c r="AL15" t="s">
        <v>147</v>
      </c>
      <c r="AM15" t="s">
        <v>148</v>
      </c>
      <c r="AN15" t="s">
        <v>149</v>
      </c>
      <c r="AO15" t="s">
        <v>150</v>
      </c>
      <c r="AP15" t="s">
        <v>151</v>
      </c>
      <c r="AQ15" t="s">
        <v>152</v>
      </c>
      <c r="AR15" t="s">
        <v>153</v>
      </c>
      <c r="AS15" t="s">
        <v>92</v>
      </c>
      <c r="AT15" t="s">
        <v>154</v>
      </c>
      <c r="AU15" t="s">
        <v>155</v>
      </c>
      <c r="AV15" t="s">
        <v>156</v>
      </c>
      <c r="AW15" t="s">
        <v>157</v>
      </c>
      <c r="AX15" t="s">
        <v>158</v>
      </c>
      <c r="AY15" t="s">
        <v>159</v>
      </c>
      <c r="AZ15" t="s">
        <v>160</v>
      </c>
      <c r="BA15" t="s">
        <v>161</v>
      </c>
      <c r="BB15" t="s">
        <v>162</v>
      </c>
      <c r="BC15" t="s">
        <v>163</v>
      </c>
      <c r="BD15" t="s">
        <v>164</v>
      </c>
      <c r="BE15" t="s">
        <v>165</v>
      </c>
      <c r="BF15" t="s">
        <v>166</v>
      </c>
      <c r="BG15" t="s">
        <v>167</v>
      </c>
      <c r="BH15" t="s">
        <v>168</v>
      </c>
      <c r="BI15" t="s">
        <v>169</v>
      </c>
      <c r="BJ15" t="s">
        <v>170</v>
      </c>
      <c r="BK15" t="s">
        <v>171</v>
      </c>
      <c r="BL15" t="s">
        <v>172</v>
      </c>
      <c r="BM15" t="s">
        <v>173</v>
      </c>
      <c r="BN15" t="s">
        <v>174</v>
      </c>
      <c r="BO15" t="s">
        <v>175</v>
      </c>
      <c r="BP15" t="s">
        <v>176</v>
      </c>
      <c r="BQ15" t="s">
        <v>177</v>
      </c>
      <c r="BR15" t="s">
        <v>178</v>
      </c>
      <c r="BS15" t="s">
        <v>179</v>
      </c>
      <c r="BT15" t="s">
        <v>180</v>
      </c>
      <c r="BU15" t="s">
        <v>181</v>
      </c>
      <c r="BV15" t="s">
        <v>182</v>
      </c>
      <c r="BW15" t="s">
        <v>183</v>
      </c>
      <c r="BX15" t="s">
        <v>184</v>
      </c>
      <c r="BY15" t="s">
        <v>185</v>
      </c>
      <c r="BZ15" t="s">
        <v>186</v>
      </c>
      <c r="CA15" t="s">
        <v>187</v>
      </c>
      <c r="CB15" t="s">
        <v>188</v>
      </c>
      <c r="CC15" t="s">
        <v>189</v>
      </c>
      <c r="CD15" t="s">
        <v>190</v>
      </c>
      <c r="CE15" t="s">
        <v>191</v>
      </c>
      <c r="CF15" t="s">
        <v>192</v>
      </c>
      <c r="CG15" t="s">
        <v>193</v>
      </c>
      <c r="CH15" t="s">
        <v>186</v>
      </c>
      <c r="CI15" t="s">
        <v>194</v>
      </c>
      <c r="CJ15" t="s">
        <v>160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205</v>
      </c>
      <c r="CV15" t="s">
        <v>206</v>
      </c>
      <c r="CW15" t="s">
        <v>207</v>
      </c>
      <c r="CX15" t="s">
        <v>208</v>
      </c>
      <c r="CY15" t="s">
        <v>209</v>
      </c>
      <c r="CZ15" t="s">
        <v>210</v>
      </c>
      <c r="DA15" t="s">
        <v>118</v>
      </c>
      <c r="DB15" t="s">
        <v>211</v>
      </c>
      <c r="DC15" t="s">
        <v>212</v>
      </c>
      <c r="DD15" t="s">
        <v>213</v>
      </c>
      <c r="DE15" t="s">
        <v>214</v>
      </c>
      <c r="DF15" t="s">
        <v>215</v>
      </c>
      <c r="DG15" t="s">
        <v>216</v>
      </c>
      <c r="DH15" t="s">
        <v>217</v>
      </c>
      <c r="DI15" t="s">
        <v>218</v>
      </c>
      <c r="DJ15" t="s">
        <v>219</v>
      </c>
      <c r="DK15" t="s">
        <v>220</v>
      </c>
      <c r="DL15" t="s">
        <v>221</v>
      </c>
      <c r="DM15" t="s">
        <v>222</v>
      </c>
      <c r="DN15" t="s">
        <v>223</v>
      </c>
      <c r="DO15" t="s">
        <v>224</v>
      </c>
      <c r="DP15" t="s">
        <v>225</v>
      </c>
      <c r="DQ15" t="s">
        <v>226</v>
      </c>
      <c r="DR15" t="s">
        <v>227</v>
      </c>
      <c r="DS15" t="s">
        <v>228</v>
      </c>
      <c r="DT15" t="s">
        <v>229</v>
      </c>
      <c r="DU15" t="s">
        <v>230</v>
      </c>
      <c r="DV15" t="s">
        <v>231</v>
      </c>
      <c r="DW15" t="s">
        <v>232</v>
      </c>
      <c r="DX15" t="s">
        <v>233</v>
      </c>
      <c r="DY15" t="s">
        <v>234</v>
      </c>
      <c r="DZ15" t="s">
        <v>235</v>
      </c>
      <c r="EA15" t="s">
        <v>236</v>
      </c>
      <c r="EB15" t="s">
        <v>237</v>
      </c>
      <c r="EC15" t="s">
        <v>238</v>
      </c>
      <c r="ED15" t="s">
        <v>239</v>
      </c>
      <c r="EE15" t="s">
        <v>240</v>
      </c>
      <c r="EF15" t="s">
        <v>241</v>
      </c>
      <c r="EG15" t="s">
        <v>242</v>
      </c>
      <c r="EH15" t="s">
        <v>243</v>
      </c>
      <c r="EI15" t="s">
        <v>244</v>
      </c>
      <c r="EJ15" t="s">
        <v>245</v>
      </c>
      <c r="EK15" t="s">
        <v>246</v>
      </c>
      <c r="EL15" t="s">
        <v>247</v>
      </c>
      <c r="EM15" t="s">
        <v>248</v>
      </c>
      <c r="EN15" t="s">
        <v>249</v>
      </c>
      <c r="EO15" t="s">
        <v>250</v>
      </c>
      <c r="EP15" t="s">
        <v>251</v>
      </c>
      <c r="EQ15" t="s">
        <v>252</v>
      </c>
      <c r="ER15" t="s">
        <v>253</v>
      </c>
      <c r="ES15" t="s">
        <v>254</v>
      </c>
      <c r="ET15" t="s">
        <v>255</v>
      </c>
      <c r="EU15" t="s">
        <v>256</v>
      </c>
      <c r="EV15" t="s">
        <v>257</v>
      </c>
      <c r="EW15" t="s">
        <v>258</v>
      </c>
      <c r="EX15" t="s">
        <v>259</v>
      </c>
      <c r="EY15" t="s">
        <v>260</v>
      </c>
      <c r="EZ15" t="s">
        <v>111</v>
      </c>
      <c r="FA15" t="s">
        <v>114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275</v>
      </c>
      <c r="FQ15" t="s">
        <v>276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  <c r="GT15" t="s">
        <v>305</v>
      </c>
      <c r="GU15" t="s">
        <v>306</v>
      </c>
      <c r="GV15" t="s">
        <v>307</v>
      </c>
      <c r="GW15" t="s">
        <v>308</v>
      </c>
      <c r="GX15" t="s">
        <v>309</v>
      </c>
      <c r="GY15" t="s">
        <v>310</v>
      </c>
      <c r="GZ15" t="s">
        <v>311</v>
      </c>
      <c r="HA15" t="s">
        <v>312</v>
      </c>
      <c r="HB15" t="s">
        <v>313</v>
      </c>
      <c r="HC15" t="s">
        <v>314</v>
      </c>
      <c r="HD15" t="s">
        <v>315</v>
      </c>
      <c r="HE15" t="s">
        <v>316</v>
      </c>
      <c r="HF15" t="s">
        <v>317</v>
      </c>
      <c r="HG15" t="s">
        <v>318</v>
      </c>
      <c r="HH15" t="s">
        <v>319</v>
      </c>
      <c r="HI15" t="s">
        <v>320</v>
      </c>
      <c r="HJ15" t="s">
        <v>321</v>
      </c>
      <c r="HK15" t="s">
        <v>322</v>
      </c>
      <c r="HL15" t="s">
        <v>323</v>
      </c>
      <c r="HM15" t="s">
        <v>324</v>
      </c>
      <c r="HN15" t="s">
        <v>325</v>
      </c>
      <c r="HO15" t="s">
        <v>326</v>
      </c>
      <c r="HP15" t="s">
        <v>327</v>
      </c>
      <c r="HQ15" t="s">
        <v>328</v>
      </c>
      <c r="HR15" t="s">
        <v>329</v>
      </c>
      <c r="HS15" t="s">
        <v>330</v>
      </c>
      <c r="HT15" t="s">
        <v>331</v>
      </c>
      <c r="HU15" t="s">
        <v>332</v>
      </c>
      <c r="HV15" t="s">
        <v>333</v>
      </c>
      <c r="HW15" t="s">
        <v>334</v>
      </c>
      <c r="HX15" t="s">
        <v>335</v>
      </c>
      <c r="HY15" t="s">
        <v>336</v>
      </c>
      <c r="HZ15" t="s">
        <v>337</v>
      </c>
      <c r="IA15" t="s">
        <v>338</v>
      </c>
      <c r="IB15" t="s">
        <v>339</v>
      </c>
      <c r="IC15" t="s">
        <v>340</v>
      </c>
      <c r="ID15" t="s">
        <v>341</v>
      </c>
      <c r="IE15" t="s">
        <v>342</v>
      </c>
      <c r="IF15" t="s">
        <v>343</v>
      </c>
      <c r="IG15" t="s">
        <v>344</v>
      </c>
      <c r="IH15" t="s">
        <v>345</v>
      </c>
      <c r="II15" t="s">
        <v>346</v>
      </c>
      <c r="IJ15" t="s">
        <v>347</v>
      </c>
      <c r="IK15" t="s">
        <v>348</v>
      </c>
      <c r="IL15" t="s">
        <v>349</v>
      </c>
      <c r="IM15" t="s">
        <v>350</v>
      </c>
      <c r="IN15" t="s">
        <v>351</v>
      </c>
      <c r="IO15" t="s">
        <v>352</v>
      </c>
      <c r="IP15" t="s">
        <v>353</v>
      </c>
      <c r="IQ15" t="s">
        <v>354</v>
      </c>
      <c r="IR15" t="s">
        <v>355</v>
      </c>
      <c r="IS15" t="s">
        <v>356</v>
      </c>
      <c r="IT15" t="s">
        <v>357</v>
      </c>
      <c r="IU15" t="s">
        <v>358</v>
      </c>
      <c r="IV15" t="s">
        <v>359</v>
      </c>
      <c r="IW15" t="s">
        <v>360</v>
      </c>
      <c r="IX15" t="s">
        <v>361</v>
      </c>
      <c r="IY15" t="s">
        <v>362</v>
      </c>
      <c r="IZ15" t="s">
        <v>363</v>
      </c>
      <c r="JA15" t="s">
        <v>364</v>
      </c>
      <c r="JB15" t="s">
        <v>365</v>
      </c>
      <c r="JC15" t="s">
        <v>366</v>
      </c>
      <c r="JD15" t="s">
        <v>367</v>
      </c>
      <c r="JE15" t="s">
        <v>368</v>
      </c>
      <c r="JF15" t="s">
        <v>369</v>
      </c>
      <c r="JG15" t="s">
        <v>370</v>
      </c>
      <c r="JH15" t="s">
        <v>371</v>
      </c>
      <c r="JI15" t="s">
        <v>372</v>
      </c>
      <c r="JJ15" t="s">
        <v>373</v>
      </c>
      <c r="JK15" t="s">
        <v>374</v>
      </c>
      <c r="JL15" t="s">
        <v>375</v>
      </c>
      <c r="JM15" t="s">
        <v>376</v>
      </c>
      <c r="JN15" t="s">
        <v>377</v>
      </c>
      <c r="JO15" t="s">
        <v>378</v>
      </c>
      <c r="JP15" t="s">
        <v>379</v>
      </c>
      <c r="JQ15" t="s">
        <v>380</v>
      </c>
      <c r="JR15" t="s">
        <v>381</v>
      </c>
      <c r="JS15" t="s">
        <v>382</v>
      </c>
      <c r="JT15" t="s">
        <v>383</v>
      </c>
      <c r="JU15" t="s">
        <v>384</v>
      </c>
    </row>
    <row r="16" spans="1:281">
      <c r="B16" t="s">
        <v>385</v>
      </c>
      <c r="C16" t="s">
        <v>385</v>
      </c>
      <c r="F16" t="s">
        <v>385</v>
      </c>
      <c r="I16" t="s">
        <v>385</v>
      </c>
      <c r="J16" t="s">
        <v>386</v>
      </c>
      <c r="K16" t="s">
        <v>387</v>
      </c>
      <c r="L16" t="s">
        <v>388</v>
      </c>
      <c r="M16" t="s">
        <v>389</v>
      </c>
      <c r="N16" t="s">
        <v>389</v>
      </c>
      <c r="O16" t="s">
        <v>218</v>
      </c>
      <c r="P16" t="s">
        <v>218</v>
      </c>
      <c r="Q16" t="s">
        <v>386</v>
      </c>
      <c r="R16" t="s">
        <v>386</v>
      </c>
      <c r="S16" t="s">
        <v>386</v>
      </c>
      <c r="T16" t="s">
        <v>386</v>
      </c>
      <c r="U16" t="s">
        <v>390</v>
      </c>
      <c r="V16" t="s">
        <v>391</v>
      </c>
      <c r="W16" t="s">
        <v>391</v>
      </c>
      <c r="X16" t="s">
        <v>392</v>
      </c>
      <c r="Y16" t="s">
        <v>393</v>
      </c>
      <c r="Z16" t="s">
        <v>392</v>
      </c>
      <c r="AA16" t="s">
        <v>392</v>
      </c>
      <c r="AB16" t="s">
        <v>392</v>
      </c>
      <c r="AC16" t="s">
        <v>390</v>
      </c>
      <c r="AD16" t="s">
        <v>390</v>
      </c>
      <c r="AE16" t="s">
        <v>390</v>
      </c>
      <c r="AF16" t="s">
        <v>390</v>
      </c>
      <c r="AG16" t="s">
        <v>388</v>
      </c>
      <c r="AH16" t="s">
        <v>387</v>
      </c>
      <c r="AI16" t="s">
        <v>388</v>
      </c>
      <c r="AJ16" t="s">
        <v>389</v>
      </c>
      <c r="AK16" t="s">
        <v>389</v>
      </c>
      <c r="AL16" t="s">
        <v>394</v>
      </c>
      <c r="AM16" t="s">
        <v>395</v>
      </c>
      <c r="AN16" t="s">
        <v>387</v>
      </c>
      <c r="AO16" t="s">
        <v>396</v>
      </c>
      <c r="AP16" t="s">
        <v>396</v>
      </c>
      <c r="AQ16" t="s">
        <v>397</v>
      </c>
      <c r="AR16" t="s">
        <v>395</v>
      </c>
      <c r="AS16" t="s">
        <v>398</v>
      </c>
      <c r="AT16" t="s">
        <v>393</v>
      </c>
      <c r="AV16" t="s">
        <v>393</v>
      </c>
      <c r="AW16" t="s">
        <v>398</v>
      </c>
      <c r="BC16" t="s">
        <v>388</v>
      </c>
      <c r="BJ16" t="s">
        <v>388</v>
      </c>
      <c r="BK16" t="s">
        <v>388</v>
      </c>
      <c r="BL16" t="s">
        <v>388</v>
      </c>
      <c r="BM16" t="s">
        <v>399</v>
      </c>
      <c r="CA16" t="s">
        <v>400</v>
      </c>
      <c r="CB16" t="s">
        <v>400</v>
      </c>
      <c r="CC16" t="s">
        <v>400</v>
      </c>
      <c r="CD16" t="s">
        <v>388</v>
      </c>
      <c r="CF16" t="s">
        <v>401</v>
      </c>
      <c r="CI16" t="s">
        <v>400</v>
      </c>
      <c r="CN16" t="s">
        <v>385</v>
      </c>
      <c r="CO16" t="s">
        <v>385</v>
      </c>
      <c r="CP16" t="s">
        <v>385</v>
      </c>
      <c r="CQ16" t="s">
        <v>385</v>
      </c>
      <c r="CR16" t="s">
        <v>388</v>
      </c>
      <c r="CS16" t="s">
        <v>388</v>
      </c>
      <c r="CU16" t="s">
        <v>402</v>
      </c>
      <c r="CV16" t="s">
        <v>403</v>
      </c>
      <c r="CY16" t="s">
        <v>386</v>
      </c>
      <c r="DA16" t="s">
        <v>385</v>
      </c>
      <c r="DB16" t="s">
        <v>389</v>
      </c>
      <c r="DC16" t="s">
        <v>389</v>
      </c>
      <c r="DD16" t="s">
        <v>396</v>
      </c>
      <c r="DE16" t="s">
        <v>396</v>
      </c>
      <c r="DF16" t="s">
        <v>389</v>
      </c>
      <c r="DG16" t="s">
        <v>396</v>
      </c>
      <c r="DH16" t="s">
        <v>398</v>
      </c>
      <c r="DI16" t="s">
        <v>392</v>
      </c>
      <c r="DJ16" t="s">
        <v>392</v>
      </c>
      <c r="DK16" t="s">
        <v>391</v>
      </c>
      <c r="DL16" t="s">
        <v>391</v>
      </c>
      <c r="DM16" t="s">
        <v>391</v>
      </c>
      <c r="DN16" t="s">
        <v>391</v>
      </c>
      <c r="DO16" t="s">
        <v>391</v>
      </c>
      <c r="DP16" t="s">
        <v>404</v>
      </c>
      <c r="DQ16" t="s">
        <v>388</v>
      </c>
      <c r="DR16" t="s">
        <v>388</v>
      </c>
      <c r="DS16" t="s">
        <v>389</v>
      </c>
      <c r="DT16" t="s">
        <v>389</v>
      </c>
      <c r="DU16" t="s">
        <v>389</v>
      </c>
      <c r="DV16" t="s">
        <v>396</v>
      </c>
      <c r="DW16" t="s">
        <v>389</v>
      </c>
      <c r="DX16" t="s">
        <v>396</v>
      </c>
      <c r="DY16" t="s">
        <v>392</v>
      </c>
      <c r="DZ16" t="s">
        <v>392</v>
      </c>
      <c r="EA16" t="s">
        <v>391</v>
      </c>
      <c r="EB16" t="s">
        <v>391</v>
      </c>
      <c r="EC16" t="s">
        <v>388</v>
      </c>
      <c r="EH16" t="s">
        <v>388</v>
      </c>
      <c r="EK16" t="s">
        <v>391</v>
      </c>
      <c r="EL16" t="s">
        <v>391</v>
      </c>
      <c r="EM16" t="s">
        <v>391</v>
      </c>
      <c r="EN16" t="s">
        <v>391</v>
      </c>
      <c r="EO16" t="s">
        <v>391</v>
      </c>
      <c r="EP16" t="s">
        <v>388</v>
      </c>
      <c r="EQ16" t="s">
        <v>388</v>
      </c>
      <c r="ER16" t="s">
        <v>388</v>
      </c>
      <c r="ES16" t="s">
        <v>385</v>
      </c>
      <c r="EV16" t="s">
        <v>405</v>
      </c>
      <c r="EW16" t="s">
        <v>405</v>
      </c>
      <c r="EY16" t="s">
        <v>385</v>
      </c>
      <c r="EZ16" t="s">
        <v>406</v>
      </c>
      <c r="FB16" t="s">
        <v>385</v>
      </c>
      <c r="FC16" t="s">
        <v>385</v>
      </c>
      <c r="FE16" t="s">
        <v>407</v>
      </c>
      <c r="FF16" t="s">
        <v>408</v>
      </c>
      <c r="FG16" t="s">
        <v>407</v>
      </c>
      <c r="FH16" t="s">
        <v>408</v>
      </c>
      <c r="FI16" t="s">
        <v>407</v>
      </c>
      <c r="FJ16" t="s">
        <v>408</v>
      </c>
      <c r="FK16" t="s">
        <v>393</v>
      </c>
      <c r="FL16" t="s">
        <v>393</v>
      </c>
      <c r="FN16" t="s">
        <v>409</v>
      </c>
      <c r="FR16" t="s">
        <v>409</v>
      </c>
      <c r="FV16" t="s">
        <v>409</v>
      </c>
      <c r="GB16" t="s">
        <v>410</v>
      </c>
      <c r="GC16" t="s">
        <v>410</v>
      </c>
      <c r="GP16" t="s">
        <v>410</v>
      </c>
      <c r="GQ16" t="s">
        <v>410</v>
      </c>
      <c r="GR16" t="s">
        <v>411</v>
      </c>
      <c r="GS16" t="s">
        <v>411</v>
      </c>
      <c r="GT16" t="s">
        <v>391</v>
      </c>
      <c r="GU16" t="s">
        <v>391</v>
      </c>
      <c r="GV16" t="s">
        <v>393</v>
      </c>
      <c r="GW16" t="s">
        <v>391</v>
      </c>
      <c r="GX16" t="s">
        <v>396</v>
      </c>
      <c r="GY16" t="s">
        <v>393</v>
      </c>
      <c r="GZ16" t="s">
        <v>393</v>
      </c>
      <c r="HB16" t="s">
        <v>410</v>
      </c>
      <c r="HC16" t="s">
        <v>410</v>
      </c>
      <c r="HD16" t="s">
        <v>410</v>
      </c>
      <c r="HE16" t="s">
        <v>410</v>
      </c>
      <c r="HF16" t="s">
        <v>410</v>
      </c>
      <c r="HG16" t="s">
        <v>410</v>
      </c>
      <c r="HH16" t="s">
        <v>410</v>
      </c>
      <c r="HI16" t="s">
        <v>412</v>
      </c>
      <c r="HJ16" t="s">
        <v>412</v>
      </c>
      <c r="HK16" t="s">
        <v>412</v>
      </c>
      <c r="HL16" t="s">
        <v>413</v>
      </c>
      <c r="HM16" t="s">
        <v>410</v>
      </c>
      <c r="HN16" t="s">
        <v>410</v>
      </c>
      <c r="HO16" t="s">
        <v>410</v>
      </c>
      <c r="HP16" t="s">
        <v>410</v>
      </c>
      <c r="HQ16" t="s">
        <v>410</v>
      </c>
      <c r="HR16" t="s">
        <v>410</v>
      </c>
      <c r="HS16" t="s">
        <v>410</v>
      </c>
      <c r="HT16" t="s">
        <v>410</v>
      </c>
      <c r="HU16" t="s">
        <v>410</v>
      </c>
      <c r="HV16" t="s">
        <v>410</v>
      </c>
      <c r="HW16" t="s">
        <v>410</v>
      </c>
      <c r="HX16" t="s">
        <v>410</v>
      </c>
      <c r="IE16" t="s">
        <v>410</v>
      </c>
      <c r="IF16" t="s">
        <v>393</v>
      </c>
      <c r="IG16" t="s">
        <v>393</v>
      </c>
      <c r="IH16" t="s">
        <v>407</v>
      </c>
      <c r="II16" t="s">
        <v>408</v>
      </c>
      <c r="IJ16" t="s">
        <v>408</v>
      </c>
      <c r="IN16" t="s">
        <v>408</v>
      </c>
      <c r="IR16" t="s">
        <v>389</v>
      </c>
      <c r="IS16" t="s">
        <v>389</v>
      </c>
      <c r="IT16" t="s">
        <v>396</v>
      </c>
      <c r="IU16" t="s">
        <v>396</v>
      </c>
      <c r="IV16" t="s">
        <v>414</v>
      </c>
      <c r="IW16" t="s">
        <v>414</v>
      </c>
      <c r="IX16" t="s">
        <v>410</v>
      </c>
      <c r="IY16" t="s">
        <v>410</v>
      </c>
      <c r="IZ16" t="s">
        <v>410</v>
      </c>
      <c r="JA16" t="s">
        <v>410</v>
      </c>
      <c r="JB16" t="s">
        <v>410</v>
      </c>
      <c r="JC16" t="s">
        <v>410</v>
      </c>
      <c r="JD16" t="s">
        <v>391</v>
      </c>
      <c r="JE16" t="s">
        <v>410</v>
      </c>
      <c r="JG16" t="s">
        <v>398</v>
      </c>
      <c r="JH16" t="s">
        <v>398</v>
      </c>
      <c r="JI16" t="s">
        <v>391</v>
      </c>
      <c r="JJ16" t="s">
        <v>391</v>
      </c>
      <c r="JK16" t="s">
        <v>391</v>
      </c>
      <c r="JL16" t="s">
        <v>391</v>
      </c>
      <c r="JM16" t="s">
        <v>391</v>
      </c>
      <c r="JN16" t="s">
        <v>393</v>
      </c>
      <c r="JO16" t="s">
        <v>393</v>
      </c>
      <c r="JP16" t="s">
        <v>393</v>
      </c>
      <c r="JQ16" t="s">
        <v>391</v>
      </c>
      <c r="JR16" t="s">
        <v>389</v>
      </c>
      <c r="JS16" t="s">
        <v>396</v>
      </c>
      <c r="JT16" t="s">
        <v>393</v>
      </c>
      <c r="JU16" t="s">
        <v>393</v>
      </c>
    </row>
    <row r="17" spans="1:281">
      <c r="A17">
        <v>1</v>
      </c>
      <c r="B17">
        <v>1652282056.5</v>
      </c>
      <c r="C17">
        <v>0</v>
      </c>
      <c r="D17" t="s">
        <v>415</v>
      </c>
      <c r="E17" t="s">
        <v>416</v>
      </c>
      <c r="F17">
        <v>5</v>
      </c>
      <c r="G17" t="s">
        <v>417</v>
      </c>
      <c r="H17" t="s">
        <v>418</v>
      </c>
      <c r="I17">
        <v>1652282048.5</v>
      </c>
      <c r="J17">
        <f>(K17)/1000</f>
        <v>0</v>
      </c>
      <c r="K17">
        <f>IF(CZ17, AN17, AH17)</f>
        <v>0</v>
      </c>
      <c r="L17">
        <f>IF(CZ17, AI17, AG17)</f>
        <v>0</v>
      </c>
      <c r="M17">
        <f>DB17 - IF(AU17&gt;1, L17*CV17*100.0/(AW17*DP17), 0)</f>
        <v>0</v>
      </c>
      <c r="N17">
        <f>((T17-J17/2)*M17-L17)/(T17+J17/2)</f>
        <v>0</v>
      </c>
      <c r="O17">
        <f>N17*(DI17+DJ17)/1000.0</f>
        <v>0</v>
      </c>
      <c r="P17">
        <f>(DB17 - IF(AU17&gt;1, L17*CV17*100.0/(AW17*DP17), 0))*(DI17+DJ17)/1000.0</f>
        <v>0</v>
      </c>
      <c r="Q17">
        <f>2.0/((1/S17-1/R17)+SIGN(S17)*SQRT((1/S17-1/R17)*(1/S17-1/R17) + 4*CW17/((CW17+1)*(CW17+1))*(2*1/S17*1/R17-1/R17*1/R17)))</f>
        <v>0</v>
      </c>
      <c r="R17">
        <f>IF(LEFT(CX17,1)&lt;&gt;"0",IF(LEFT(CX17,1)="1",3.0,CY17),$D$5+$E$5*(DP17*DI17/($K$5*1000))+$F$5*(DP17*DI17/($K$5*1000))*MAX(MIN(CV17,$J$5),$I$5)*MAX(MIN(CV17,$J$5),$I$5)+$G$5*MAX(MIN(CV17,$J$5),$I$5)*(DP17*DI17/($K$5*1000))+$H$5*(DP17*DI17/($K$5*1000))*(DP17*DI17/($K$5*1000)))</f>
        <v>0</v>
      </c>
      <c r="S17">
        <f>J17*(1000-(1000*0.61365*exp(17.502*W17/(240.97+W17))/(DI17+DJ17)+DD17)/2)/(1000*0.61365*exp(17.502*W17/(240.97+W17))/(DI17+DJ17)-DD17)</f>
        <v>0</v>
      </c>
      <c r="T17">
        <f>1/((CW17+1)/(Q17/1.6)+1/(R17/1.37)) + CW17/((CW17+1)/(Q17/1.6) + CW17/(R17/1.37))</f>
        <v>0</v>
      </c>
      <c r="U17">
        <f>(CR17*CU17)</f>
        <v>0</v>
      </c>
      <c r="V17">
        <f>(DK17+(U17+2*0.95*5.67E-8*(((DK17+$B$7)+273)^4-(DK17+273)^4)-44100*J17)/(1.84*29.3*R17+8*0.95*5.67E-8*(DK17+273)^3))</f>
        <v>0</v>
      </c>
      <c r="W17">
        <f>($C$7*DL17+$D$7*DM17+$E$7*V17)</f>
        <v>0</v>
      </c>
      <c r="X17">
        <f>0.61365*exp(17.502*W17/(240.97+W17))</f>
        <v>0</v>
      </c>
      <c r="Y17">
        <f>(Z17/AA17*100)</f>
        <v>0</v>
      </c>
      <c r="Z17">
        <f>DD17*(DI17+DJ17)/1000</f>
        <v>0</v>
      </c>
      <c r="AA17">
        <f>0.61365*exp(17.502*DK17/(240.97+DK17))</f>
        <v>0</v>
      </c>
      <c r="AB17">
        <f>(X17-DD17*(DI17+DJ17)/1000)</f>
        <v>0</v>
      </c>
      <c r="AC17">
        <f>(-J17*44100)</f>
        <v>0</v>
      </c>
      <c r="AD17">
        <f>2*29.3*R17*0.92*(DK17-W17)</f>
        <v>0</v>
      </c>
      <c r="AE17">
        <f>2*0.95*5.67E-8*(((DK17+$B$7)+273)^4-(W17+273)^4)</f>
        <v>0</v>
      </c>
      <c r="AF17">
        <f>U17+AE17+AC17+AD17</f>
        <v>0</v>
      </c>
      <c r="AG17">
        <f>DH17*AU17*(DC17-DB17*(1000-AU17*DE17)/(1000-AU17*DD17))/(100*CV17)</f>
        <v>0</v>
      </c>
      <c r="AH17">
        <f>1000*DH17*AU17*(DD17-DE17)/(100*CV17*(1000-AU17*DD17))</f>
        <v>0</v>
      </c>
      <c r="AI17">
        <f>(AJ17 - AK17 - DI17*1E3/(8.314*(DK17+273.15)) * AM17/DH17 * AL17) * DH17/(100*CV17) * (1000 - DE17)/1000</f>
        <v>0</v>
      </c>
      <c r="AJ17">
        <v>403.5168801663519</v>
      </c>
      <c r="AK17">
        <v>369.6513818181816</v>
      </c>
      <c r="AL17">
        <v>0.01374282762422895</v>
      </c>
      <c r="AM17">
        <v>66.44001777060056</v>
      </c>
      <c r="AN17">
        <f>(AP17 - AO17 + DI17*1E3/(8.314*(DK17+273.15)) * AR17/DH17 * AQ17) * DH17/(100*CV17) * 1000/(1000 - AP17)</f>
        <v>0</v>
      </c>
      <c r="AO17">
        <v>9.023720001191714</v>
      </c>
      <c r="AP17">
        <v>24.31528041958044</v>
      </c>
      <c r="AQ17">
        <v>0.0002140566523691358</v>
      </c>
      <c r="AR17">
        <v>79.46526275203591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MAX(0,($B$13+$C$13*DP17)/(1+$D$13*DP17)*DI17/(DK17+273)*$E$13)</f>
        <v>0</v>
      </c>
      <c r="AX17" t="s">
        <v>419</v>
      </c>
      <c r="AY17">
        <v>10510</v>
      </c>
      <c r="AZ17">
        <v>590.42</v>
      </c>
      <c r="BA17">
        <v>2650.6</v>
      </c>
      <c r="BB17">
        <f>1-AZ17/BA17</f>
        <v>0</v>
      </c>
      <c r="BC17">
        <v>-1.816883183993991</v>
      </c>
      <c r="BD17" t="s">
        <v>420</v>
      </c>
      <c r="BE17">
        <v>10402.9</v>
      </c>
      <c r="BF17">
        <v>1221.2072</v>
      </c>
      <c r="BG17">
        <v>1660.8</v>
      </c>
      <c r="BH17">
        <f>1-BF17/BG17</f>
        <v>0</v>
      </c>
      <c r="BI17">
        <v>0.5</v>
      </c>
      <c r="BJ17">
        <f>CS17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421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1334</v>
      </c>
      <c r="CA17">
        <v>300</v>
      </c>
      <c r="CB17">
        <v>300</v>
      </c>
      <c r="CC17">
        <v>300</v>
      </c>
      <c r="CD17">
        <v>10402.9</v>
      </c>
      <c r="CE17">
        <v>1594.03</v>
      </c>
      <c r="CF17">
        <v>-0.00732453</v>
      </c>
      <c r="CG17">
        <v>5.3</v>
      </c>
      <c r="CH17" t="s">
        <v>421</v>
      </c>
      <c r="CI17" t="s">
        <v>421</v>
      </c>
      <c r="CJ17" t="s">
        <v>421</v>
      </c>
      <c r="CK17" t="s">
        <v>421</v>
      </c>
      <c r="CL17" t="s">
        <v>421</v>
      </c>
      <c r="CM17" t="s">
        <v>421</v>
      </c>
      <c r="CN17" t="s">
        <v>421</v>
      </c>
      <c r="CO17" t="s">
        <v>421</v>
      </c>
      <c r="CP17" t="s">
        <v>421</v>
      </c>
      <c r="CQ17" t="s">
        <v>421</v>
      </c>
      <c r="CR17">
        <f>$B$11*DQ17+$C$11*DR17+$F$11*EC17*(1-EF17)</f>
        <v>0</v>
      </c>
      <c r="CS17">
        <f>CR17*CT17</f>
        <v>0</v>
      </c>
      <c r="CT17">
        <f>($B$11*$D$9+$C$11*$D$9+$F$11*((EP17+EH17)/MAX(EP17+EH17+EQ17, 0.1)*$I$9+EQ17/MAX(EP17+EH17+EQ17, 0.1)*$J$9))/($B$11+$C$11+$F$11)</f>
        <v>0</v>
      </c>
      <c r="CU17">
        <f>($B$11*$K$9+$C$11*$K$9+$F$11*((EP17+EH17)/MAX(EP17+EH17+EQ17, 0.1)*$P$9+EQ17/MAX(EP17+EH17+EQ17, 0.1)*$Q$9))/($B$11+$C$11+$F$11)</f>
        <v>0</v>
      </c>
      <c r="CV17">
        <v>6</v>
      </c>
      <c r="CW17">
        <v>0.5</v>
      </c>
      <c r="CX17" t="s">
        <v>422</v>
      </c>
      <c r="CY17">
        <v>2</v>
      </c>
      <c r="CZ17" t="b">
        <v>1</v>
      </c>
      <c r="DA17">
        <v>1652282048.5</v>
      </c>
      <c r="DB17">
        <v>360.8323225806451</v>
      </c>
      <c r="DC17">
        <v>399.8723548387097</v>
      </c>
      <c r="DD17">
        <v>24.16222580645162</v>
      </c>
      <c r="DE17">
        <v>9.010139354838708</v>
      </c>
      <c r="DF17">
        <v>362.2473225806451</v>
      </c>
      <c r="DG17">
        <v>24.29122580645162</v>
      </c>
      <c r="DH17">
        <v>400.0836451612902</v>
      </c>
      <c r="DI17">
        <v>90.66536129032258</v>
      </c>
      <c r="DJ17">
        <v>0.09997596451612904</v>
      </c>
      <c r="DK17">
        <v>30.84988064516129</v>
      </c>
      <c r="DL17">
        <v>29.32254516129032</v>
      </c>
      <c r="DM17">
        <v>999.9000000000003</v>
      </c>
      <c r="DN17">
        <v>0</v>
      </c>
      <c r="DO17">
        <v>0</v>
      </c>
      <c r="DP17">
        <v>10006.50903225806</v>
      </c>
      <c r="DQ17">
        <v>0</v>
      </c>
      <c r="DR17">
        <v>858.1595483870967</v>
      </c>
      <c r="DS17">
        <v>-39.30790322580644</v>
      </c>
      <c r="DT17">
        <v>369.5435161290322</v>
      </c>
      <c r="DU17">
        <v>403.508</v>
      </c>
      <c r="DV17">
        <v>15.28789677419355</v>
      </c>
      <c r="DW17">
        <v>399.8723548387097</v>
      </c>
      <c r="DX17">
        <v>9.010139354838708</v>
      </c>
      <c r="DY17">
        <v>2.202990322580645</v>
      </c>
      <c r="DZ17">
        <v>0.8169076129032259</v>
      </c>
      <c r="EA17">
        <v>18.98408387096774</v>
      </c>
      <c r="EB17">
        <v>4.004412258064516</v>
      </c>
      <c r="EC17">
        <v>1500.014516129032</v>
      </c>
      <c r="ED17">
        <v>0.9729981290322581</v>
      </c>
      <c r="EE17">
        <v>0.02700228064516129</v>
      </c>
      <c r="EF17">
        <v>0</v>
      </c>
      <c r="EG17">
        <v>1222.041612903226</v>
      </c>
      <c r="EH17">
        <v>5.000969999999999</v>
      </c>
      <c r="EI17">
        <v>18882.64516129032</v>
      </c>
      <c r="EJ17">
        <v>12491.72258064516</v>
      </c>
      <c r="EK17">
        <v>38.36883870967741</v>
      </c>
      <c r="EL17">
        <v>39.80619354838709</v>
      </c>
      <c r="EM17">
        <v>38.59045161290323</v>
      </c>
      <c r="EN17">
        <v>39.59658064516129</v>
      </c>
      <c r="EO17">
        <v>39.53199999999998</v>
      </c>
      <c r="EP17">
        <v>1454.643225806452</v>
      </c>
      <c r="EQ17">
        <v>40.37096774193546</v>
      </c>
      <c r="ER17">
        <v>0</v>
      </c>
      <c r="ES17">
        <v>1652282059.6</v>
      </c>
      <c r="ET17">
        <v>0</v>
      </c>
      <c r="EU17">
        <v>1221.2072</v>
      </c>
      <c r="EV17">
        <v>-48.8084616297003</v>
      </c>
      <c r="EW17">
        <v>-835.676924278956</v>
      </c>
      <c r="EX17">
        <v>18869.192</v>
      </c>
      <c r="EY17">
        <v>15</v>
      </c>
      <c r="EZ17">
        <v>1652282097</v>
      </c>
      <c r="FA17" t="s">
        <v>423</v>
      </c>
      <c r="FB17">
        <v>1652282075.5</v>
      </c>
      <c r="FC17">
        <v>1652282097</v>
      </c>
      <c r="FD17">
        <v>3</v>
      </c>
      <c r="FE17">
        <v>0.339</v>
      </c>
      <c r="FF17">
        <v>0.013</v>
      </c>
      <c r="FG17">
        <v>-1.415</v>
      </c>
      <c r="FH17">
        <v>-0.129</v>
      </c>
      <c r="FI17">
        <v>400</v>
      </c>
      <c r="FJ17">
        <v>9</v>
      </c>
      <c r="FK17">
        <v>0.05</v>
      </c>
      <c r="FL17">
        <v>0.01</v>
      </c>
      <c r="FM17">
        <v>-39.33550487804879</v>
      </c>
      <c r="FN17">
        <v>0.7265686411149016</v>
      </c>
      <c r="FO17">
        <v>0.07313050129807044</v>
      </c>
      <c r="FP17">
        <v>-1</v>
      </c>
      <c r="FQ17">
        <v>15.30484146341463</v>
      </c>
      <c r="FR17">
        <v>-0.387173519163753</v>
      </c>
      <c r="FS17">
        <v>0.04153822204357499</v>
      </c>
      <c r="FT17">
        <v>-1</v>
      </c>
      <c r="FU17">
        <v>0</v>
      </c>
      <c r="FV17">
        <v>0</v>
      </c>
      <c r="FW17">
        <v>0</v>
      </c>
      <c r="FX17">
        <v>-1</v>
      </c>
      <c r="FY17">
        <v>0</v>
      </c>
      <c r="FZ17">
        <v>0</v>
      </c>
      <c r="GA17" t="s">
        <v>424</v>
      </c>
      <c r="GB17">
        <v>2.69724</v>
      </c>
      <c r="GC17">
        <v>2.70479</v>
      </c>
      <c r="GD17">
        <v>0.0838573</v>
      </c>
      <c r="GE17">
        <v>0.08956359999999999</v>
      </c>
      <c r="GF17">
        <v>0.107755</v>
      </c>
      <c r="GG17">
        <v>0.0517939</v>
      </c>
      <c r="GH17">
        <v>28875.7</v>
      </c>
      <c r="GI17">
        <v>28799.6</v>
      </c>
      <c r="GJ17">
        <v>29311.2</v>
      </c>
      <c r="GK17">
        <v>29266</v>
      </c>
      <c r="GL17">
        <v>34618.2</v>
      </c>
      <c r="GM17">
        <v>36936.9</v>
      </c>
      <c r="GN17">
        <v>41251.5</v>
      </c>
      <c r="GO17">
        <v>41744.2</v>
      </c>
      <c r="GP17">
        <v>1.74595</v>
      </c>
      <c r="GQ17">
        <v>2.05305</v>
      </c>
      <c r="GR17">
        <v>0.050649</v>
      </c>
      <c r="GS17">
        <v>0</v>
      </c>
      <c r="GT17">
        <v>28.5318</v>
      </c>
      <c r="GU17">
        <v>999.9</v>
      </c>
      <c r="GV17">
        <v>53.9</v>
      </c>
      <c r="GW17">
        <v>31.3</v>
      </c>
      <c r="GX17">
        <v>27.2838</v>
      </c>
      <c r="GY17">
        <v>62.6504</v>
      </c>
      <c r="GZ17">
        <v>30.6611</v>
      </c>
      <c r="HA17">
        <v>1</v>
      </c>
      <c r="HB17">
        <v>0.141382</v>
      </c>
      <c r="HC17">
        <v>0</v>
      </c>
      <c r="HD17">
        <v>20.3942</v>
      </c>
      <c r="HE17">
        <v>5.21924</v>
      </c>
      <c r="HF17">
        <v>12.0095</v>
      </c>
      <c r="HG17">
        <v>4.98945</v>
      </c>
      <c r="HH17">
        <v>3.289</v>
      </c>
      <c r="HI17">
        <v>2286.9</v>
      </c>
      <c r="HJ17">
        <v>9999</v>
      </c>
      <c r="HK17">
        <v>9999</v>
      </c>
      <c r="HL17">
        <v>43.9</v>
      </c>
      <c r="HM17">
        <v>1.86708</v>
      </c>
      <c r="HN17">
        <v>1.86609</v>
      </c>
      <c r="HO17">
        <v>1.86569</v>
      </c>
      <c r="HP17">
        <v>1.86554</v>
      </c>
      <c r="HQ17">
        <v>1.86737</v>
      </c>
      <c r="HR17">
        <v>1.86996</v>
      </c>
      <c r="HS17">
        <v>1.86857</v>
      </c>
      <c r="HT17">
        <v>1.86996</v>
      </c>
      <c r="HU17">
        <v>0</v>
      </c>
      <c r="HV17">
        <v>0</v>
      </c>
      <c r="HW17">
        <v>0</v>
      </c>
      <c r="HX17">
        <v>0</v>
      </c>
      <c r="HY17" t="s">
        <v>425</v>
      </c>
      <c r="HZ17" t="s">
        <v>426</v>
      </c>
      <c r="IA17" t="s">
        <v>427</v>
      </c>
      <c r="IB17" t="s">
        <v>427</v>
      </c>
      <c r="IC17" t="s">
        <v>427</v>
      </c>
      <c r="ID17" t="s">
        <v>427</v>
      </c>
      <c r="IE17">
        <v>0</v>
      </c>
      <c r="IF17">
        <v>100</v>
      </c>
      <c r="IG17">
        <v>100</v>
      </c>
      <c r="IH17">
        <v>-1.415</v>
      </c>
      <c r="II17">
        <v>-0.129</v>
      </c>
      <c r="IJ17">
        <v>-1.098710239131865</v>
      </c>
      <c r="IK17">
        <v>-0.001397856137862621</v>
      </c>
      <c r="IL17">
        <v>-6.597033298310111E-07</v>
      </c>
      <c r="IM17">
        <v>1.814317659228783E-10</v>
      </c>
      <c r="IN17">
        <v>-0.1189998562056079</v>
      </c>
      <c r="IO17">
        <v>-0.009172974426983092</v>
      </c>
      <c r="IP17">
        <v>0.000807841678180084</v>
      </c>
      <c r="IQ17">
        <v>-8.933227129180702E-06</v>
      </c>
      <c r="IR17">
        <v>1</v>
      </c>
      <c r="IS17">
        <v>2297</v>
      </c>
      <c r="IT17">
        <v>1</v>
      </c>
      <c r="IU17">
        <v>33</v>
      </c>
      <c r="IV17">
        <v>31.3</v>
      </c>
      <c r="IW17">
        <v>38.7</v>
      </c>
      <c r="IX17">
        <v>0.994873</v>
      </c>
      <c r="IY17">
        <v>2.21436</v>
      </c>
      <c r="IZ17">
        <v>1.39648</v>
      </c>
      <c r="JA17">
        <v>2.34863</v>
      </c>
      <c r="JB17">
        <v>1.49536</v>
      </c>
      <c r="JC17">
        <v>2.37183</v>
      </c>
      <c r="JD17">
        <v>35.3827</v>
      </c>
      <c r="JE17">
        <v>15.8657</v>
      </c>
      <c r="JF17">
        <v>18</v>
      </c>
      <c r="JG17">
        <v>392.082</v>
      </c>
      <c r="JH17">
        <v>571.979</v>
      </c>
      <c r="JI17">
        <v>30.1894</v>
      </c>
      <c r="JJ17">
        <v>29.3674</v>
      </c>
      <c r="JK17">
        <v>30.001</v>
      </c>
      <c r="JL17">
        <v>29.3394</v>
      </c>
      <c r="JM17">
        <v>29.2812</v>
      </c>
      <c r="JN17">
        <v>19.9296</v>
      </c>
      <c r="JO17">
        <v>57.6505</v>
      </c>
      <c r="JP17">
        <v>35.6368</v>
      </c>
      <c r="JQ17">
        <v>-999.9</v>
      </c>
      <c r="JR17">
        <v>400</v>
      </c>
      <c r="JS17">
        <v>9.295059999999999</v>
      </c>
      <c r="JT17">
        <v>100.184</v>
      </c>
      <c r="JU17">
        <v>100.216</v>
      </c>
    </row>
    <row r="18" spans="1:281">
      <c r="A18">
        <v>2</v>
      </c>
      <c r="B18">
        <v>1652282163</v>
      </c>
      <c r="C18">
        <v>106.5</v>
      </c>
      <c r="D18" t="s">
        <v>428</v>
      </c>
      <c r="E18" t="s">
        <v>429</v>
      </c>
      <c r="F18">
        <v>5</v>
      </c>
      <c r="G18" t="s">
        <v>417</v>
      </c>
      <c r="H18" t="s">
        <v>418</v>
      </c>
      <c r="I18">
        <v>1652282155</v>
      </c>
      <c r="J18">
        <f>(K18)/1000</f>
        <v>0</v>
      </c>
      <c r="K18">
        <f>IF(CZ18, AN18, AH18)</f>
        <v>0</v>
      </c>
      <c r="L18">
        <f>IF(CZ18, AI18, AG18)</f>
        <v>0</v>
      </c>
      <c r="M18">
        <f>DB18 - IF(AU18&gt;1, L18*CV18*100.0/(AW18*DP18), 0)</f>
        <v>0</v>
      </c>
      <c r="N18">
        <f>((T18-J18/2)*M18-L18)/(T18+J18/2)</f>
        <v>0</v>
      </c>
      <c r="O18">
        <f>N18*(DI18+DJ18)/1000.0</f>
        <v>0</v>
      </c>
      <c r="P18">
        <f>(DB18 - IF(AU18&gt;1, L18*CV18*100.0/(AW18*DP18), 0))*(DI18+DJ18)/1000.0</f>
        <v>0</v>
      </c>
      <c r="Q18">
        <f>2.0/((1/S18-1/R18)+SIGN(S18)*SQRT((1/S18-1/R18)*(1/S18-1/R18) + 4*CW18/((CW18+1)*(CW18+1))*(2*1/S18*1/R18-1/R18*1/R18)))</f>
        <v>0</v>
      </c>
      <c r="R18">
        <f>IF(LEFT(CX18,1)&lt;&gt;"0",IF(LEFT(CX18,1)="1",3.0,CY18),$D$5+$E$5*(DP18*DI18/($K$5*1000))+$F$5*(DP18*DI18/($K$5*1000))*MAX(MIN(CV18,$J$5),$I$5)*MAX(MIN(CV18,$J$5),$I$5)+$G$5*MAX(MIN(CV18,$J$5),$I$5)*(DP18*DI18/($K$5*1000))+$H$5*(DP18*DI18/($K$5*1000))*(DP18*DI18/($K$5*1000)))</f>
        <v>0</v>
      </c>
      <c r="S18">
        <f>J18*(1000-(1000*0.61365*exp(17.502*W18/(240.97+W18))/(DI18+DJ18)+DD18)/2)/(1000*0.61365*exp(17.502*W18/(240.97+W18))/(DI18+DJ18)-DD18)</f>
        <v>0</v>
      </c>
      <c r="T18">
        <f>1/((CW18+1)/(Q18/1.6)+1/(R18/1.37)) + CW18/((CW18+1)/(Q18/1.6) + CW18/(R18/1.37))</f>
        <v>0</v>
      </c>
      <c r="U18">
        <f>(CR18*CU18)</f>
        <v>0</v>
      </c>
      <c r="V18">
        <f>(DK18+(U18+2*0.95*5.67E-8*(((DK18+$B$7)+273)^4-(DK18+273)^4)-44100*J18)/(1.84*29.3*R18+8*0.95*5.67E-8*(DK18+273)^3))</f>
        <v>0</v>
      </c>
      <c r="W18">
        <f>($C$7*DL18+$D$7*DM18+$E$7*V18)</f>
        <v>0</v>
      </c>
      <c r="X18">
        <f>0.61365*exp(17.502*W18/(240.97+W18))</f>
        <v>0</v>
      </c>
      <c r="Y18">
        <f>(Z18/AA18*100)</f>
        <v>0</v>
      </c>
      <c r="Z18">
        <f>DD18*(DI18+DJ18)/1000</f>
        <v>0</v>
      </c>
      <c r="AA18">
        <f>0.61365*exp(17.502*DK18/(240.97+DK18))</f>
        <v>0</v>
      </c>
      <c r="AB18">
        <f>(X18-DD18*(DI18+DJ18)/1000)</f>
        <v>0</v>
      </c>
      <c r="AC18">
        <f>(-J18*44100)</f>
        <v>0</v>
      </c>
      <c r="AD18">
        <f>2*29.3*R18*0.92*(DK18-W18)</f>
        <v>0</v>
      </c>
      <c r="AE18">
        <f>2*0.95*5.67E-8*(((DK18+$B$7)+273)^4-(W18+273)^4)</f>
        <v>0</v>
      </c>
      <c r="AF18">
        <f>U18+AE18+AC18+AD18</f>
        <v>0</v>
      </c>
      <c r="AG18">
        <f>DH18*AU18*(DC18-DB18*(1000-AU18*DE18)/(1000-AU18*DD18))/(100*CV18)</f>
        <v>0</v>
      </c>
      <c r="AH18">
        <f>1000*DH18*AU18*(DD18-DE18)/(100*CV18*(1000-AU18*DD18))</f>
        <v>0</v>
      </c>
      <c r="AI18">
        <f>(AJ18 - AK18 - DI18*1E3/(8.314*(DK18+273.15)) * AM18/DH18 * AL18) * DH18/(100*CV18) * (1000 - DE18)/1000</f>
        <v>0</v>
      </c>
      <c r="AJ18">
        <v>303.0896985498837</v>
      </c>
      <c r="AK18">
        <v>279.0987878787878</v>
      </c>
      <c r="AL18">
        <v>8.876727562406722E-05</v>
      </c>
      <c r="AM18">
        <v>66.40241784259119</v>
      </c>
      <c r="AN18">
        <f>(AP18 - AO18 + DI18*1E3/(8.314*(DK18+273.15)) * AR18/DH18 * AQ18) * DH18/(100*CV18) * 1000/(1000 - AP18)</f>
        <v>0</v>
      </c>
      <c r="AO18">
        <v>10.45566177328846</v>
      </c>
      <c r="AP18">
        <v>24.84328461538461</v>
      </c>
      <c r="AQ18">
        <v>0.0002419210420413473</v>
      </c>
      <c r="AR18">
        <v>79.09055540154914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MAX(0,($B$13+$C$13*DP18)/(1+$D$13*DP18)*DI18/(DK18+273)*$E$13)</f>
        <v>0</v>
      </c>
      <c r="AX18" t="s">
        <v>419</v>
      </c>
      <c r="AY18">
        <v>10510</v>
      </c>
      <c r="AZ18">
        <v>590.42</v>
      </c>
      <c r="BA18">
        <v>2650.6</v>
      </c>
      <c r="BB18">
        <f>1-AZ18/BA18</f>
        <v>0</v>
      </c>
      <c r="BC18">
        <v>-1.816883183993991</v>
      </c>
      <c r="BD18" t="s">
        <v>430</v>
      </c>
      <c r="BE18">
        <v>10396.3</v>
      </c>
      <c r="BF18">
        <v>1042.9956</v>
      </c>
      <c r="BG18">
        <v>1378.91</v>
      </c>
      <c r="BH18">
        <f>1-BF18/BG18</f>
        <v>0</v>
      </c>
      <c r="BI18">
        <v>0.5</v>
      </c>
      <c r="BJ18">
        <f>CS18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421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1335</v>
      </c>
      <c r="CA18">
        <v>300</v>
      </c>
      <c r="CB18">
        <v>300</v>
      </c>
      <c r="CC18">
        <v>300</v>
      </c>
      <c r="CD18">
        <v>10396.3</v>
      </c>
      <c r="CE18">
        <v>1328.49</v>
      </c>
      <c r="CF18">
        <v>-0.00731934</v>
      </c>
      <c r="CG18">
        <v>3.58</v>
      </c>
      <c r="CH18" t="s">
        <v>421</v>
      </c>
      <c r="CI18" t="s">
        <v>421</v>
      </c>
      <c r="CJ18" t="s">
        <v>421</v>
      </c>
      <c r="CK18" t="s">
        <v>421</v>
      </c>
      <c r="CL18" t="s">
        <v>421</v>
      </c>
      <c r="CM18" t="s">
        <v>421</v>
      </c>
      <c r="CN18" t="s">
        <v>421</v>
      </c>
      <c r="CO18" t="s">
        <v>421</v>
      </c>
      <c r="CP18" t="s">
        <v>421</v>
      </c>
      <c r="CQ18" t="s">
        <v>421</v>
      </c>
      <c r="CR18">
        <f>$B$11*DQ18+$C$11*DR18+$F$11*EC18*(1-EF18)</f>
        <v>0</v>
      </c>
      <c r="CS18">
        <f>CR18*CT18</f>
        <v>0</v>
      </c>
      <c r="CT18">
        <f>($B$11*$D$9+$C$11*$D$9+$F$11*((EP18+EH18)/MAX(EP18+EH18+EQ18, 0.1)*$I$9+EQ18/MAX(EP18+EH18+EQ18, 0.1)*$J$9))/($B$11+$C$11+$F$11)</f>
        <v>0</v>
      </c>
      <c r="CU18">
        <f>($B$11*$K$9+$C$11*$K$9+$F$11*((EP18+EH18)/MAX(EP18+EH18+EQ18, 0.1)*$P$9+EQ18/MAX(EP18+EH18+EQ18, 0.1)*$Q$9))/($B$11+$C$11+$F$11)</f>
        <v>0</v>
      </c>
      <c r="CV18">
        <v>6</v>
      </c>
      <c r="CW18">
        <v>0.5</v>
      </c>
      <c r="CX18" t="s">
        <v>422</v>
      </c>
      <c r="CY18">
        <v>2</v>
      </c>
      <c r="CZ18" t="b">
        <v>1</v>
      </c>
      <c r="DA18">
        <v>1652282155</v>
      </c>
      <c r="DB18">
        <v>272.1353225806452</v>
      </c>
      <c r="DC18">
        <v>299.8976774193549</v>
      </c>
      <c r="DD18">
        <v>24.68990322580645</v>
      </c>
      <c r="DE18">
        <v>10.44699032258064</v>
      </c>
      <c r="DF18">
        <v>273.3603225806452</v>
      </c>
      <c r="DG18">
        <v>24.80590322580645</v>
      </c>
      <c r="DH18">
        <v>400.0630645161291</v>
      </c>
      <c r="DI18">
        <v>90.65490322580644</v>
      </c>
      <c r="DJ18">
        <v>0.09992443225806451</v>
      </c>
      <c r="DK18">
        <v>31.18310000000001</v>
      </c>
      <c r="DL18">
        <v>29.81192903225807</v>
      </c>
      <c r="DM18">
        <v>999.9000000000003</v>
      </c>
      <c r="DN18">
        <v>0</v>
      </c>
      <c r="DO18">
        <v>0</v>
      </c>
      <c r="DP18">
        <v>9997.018387096772</v>
      </c>
      <c r="DQ18">
        <v>0</v>
      </c>
      <c r="DR18">
        <v>862.2615161290322</v>
      </c>
      <c r="DS18">
        <v>-27.72449354838709</v>
      </c>
      <c r="DT18">
        <v>279.1042903225807</v>
      </c>
      <c r="DU18">
        <v>303.0638064516129</v>
      </c>
      <c r="DV18">
        <v>14.38613548387097</v>
      </c>
      <c r="DW18">
        <v>299.8976774193549</v>
      </c>
      <c r="DX18">
        <v>10.44699032258064</v>
      </c>
      <c r="DY18">
        <v>2.251245483870968</v>
      </c>
      <c r="DZ18">
        <v>0.9470706774193547</v>
      </c>
      <c r="EA18">
        <v>19.33171612903226</v>
      </c>
      <c r="EB18">
        <v>6.126545161290323</v>
      </c>
      <c r="EC18">
        <v>1499.97</v>
      </c>
      <c r="ED18">
        <v>0.9729940000000002</v>
      </c>
      <c r="EE18">
        <v>0.02700575806451612</v>
      </c>
      <c r="EF18">
        <v>0</v>
      </c>
      <c r="EG18">
        <v>1043.726774193548</v>
      </c>
      <c r="EH18">
        <v>5.000969999999999</v>
      </c>
      <c r="EI18">
        <v>16280.18387096774</v>
      </c>
      <c r="EJ18">
        <v>12491.32580645161</v>
      </c>
      <c r="EK18">
        <v>39.04606451612902</v>
      </c>
      <c r="EL18">
        <v>40.65099999999999</v>
      </c>
      <c r="EM18">
        <v>39.27193548387095</v>
      </c>
      <c r="EN18">
        <v>40.41299999999998</v>
      </c>
      <c r="EO18">
        <v>40.1730322580645</v>
      </c>
      <c r="EP18">
        <v>1454.592903225806</v>
      </c>
      <c r="EQ18">
        <v>40.37612903225807</v>
      </c>
      <c r="ER18">
        <v>0</v>
      </c>
      <c r="ES18">
        <v>105.7999999523163</v>
      </c>
      <c r="ET18">
        <v>0</v>
      </c>
      <c r="EU18">
        <v>1042.9956</v>
      </c>
      <c r="EV18">
        <v>-63.88384624788114</v>
      </c>
      <c r="EW18">
        <v>-954.3923091649989</v>
      </c>
      <c r="EX18">
        <v>16269.692</v>
      </c>
      <c r="EY18">
        <v>15</v>
      </c>
      <c r="EZ18">
        <v>1652282199</v>
      </c>
      <c r="FA18" t="s">
        <v>431</v>
      </c>
      <c r="FB18">
        <v>1652282180</v>
      </c>
      <c r="FC18">
        <v>1652282199</v>
      </c>
      <c r="FD18">
        <v>4</v>
      </c>
      <c r="FE18">
        <v>0.01</v>
      </c>
      <c r="FF18">
        <v>0.006</v>
      </c>
      <c r="FG18">
        <v>-1.225</v>
      </c>
      <c r="FH18">
        <v>-0.116</v>
      </c>
      <c r="FI18">
        <v>300</v>
      </c>
      <c r="FJ18">
        <v>11</v>
      </c>
      <c r="FK18">
        <v>0.03</v>
      </c>
      <c r="FL18">
        <v>0</v>
      </c>
      <c r="FM18">
        <v>-27.66474878048781</v>
      </c>
      <c r="FN18">
        <v>-1.0642975609756</v>
      </c>
      <c r="FO18">
        <v>0.1235288514180354</v>
      </c>
      <c r="FP18">
        <v>-1</v>
      </c>
      <c r="FQ18">
        <v>14.38942926829268</v>
      </c>
      <c r="FR18">
        <v>-0.05562857142855056</v>
      </c>
      <c r="FS18">
        <v>0.01058218115518695</v>
      </c>
      <c r="FT18">
        <v>-1</v>
      </c>
      <c r="FU18">
        <v>0</v>
      </c>
      <c r="FV18">
        <v>0</v>
      </c>
      <c r="FW18">
        <v>0</v>
      </c>
      <c r="FX18">
        <v>-1</v>
      </c>
      <c r="FY18">
        <v>0</v>
      </c>
      <c r="FZ18">
        <v>0</v>
      </c>
      <c r="GA18" t="s">
        <v>424</v>
      </c>
      <c r="GB18">
        <v>2.69726</v>
      </c>
      <c r="GC18">
        <v>2.70557</v>
      </c>
      <c r="GD18">
        <v>0.0666303</v>
      </c>
      <c r="GE18">
        <v>0.0712151</v>
      </c>
      <c r="GF18">
        <v>0.109254</v>
      </c>
      <c r="GG18">
        <v>0.0577905</v>
      </c>
      <c r="GH18">
        <v>29394.9</v>
      </c>
      <c r="GI18">
        <v>29357.2</v>
      </c>
      <c r="GJ18">
        <v>29289.3</v>
      </c>
      <c r="GK18">
        <v>29244.4</v>
      </c>
      <c r="GL18">
        <v>34534.1</v>
      </c>
      <c r="GM18">
        <v>36674.4</v>
      </c>
      <c r="GN18">
        <v>41220.7</v>
      </c>
      <c r="GO18">
        <v>41713.1</v>
      </c>
      <c r="GP18">
        <v>1.7433</v>
      </c>
      <c r="GQ18">
        <v>2.04897</v>
      </c>
      <c r="GR18">
        <v>0.0364259</v>
      </c>
      <c r="GS18">
        <v>0</v>
      </c>
      <c r="GT18">
        <v>29.2504</v>
      </c>
      <c r="GU18">
        <v>999.9</v>
      </c>
      <c r="GV18">
        <v>51.5</v>
      </c>
      <c r="GW18">
        <v>31.5</v>
      </c>
      <c r="GX18">
        <v>26.3696</v>
      </c>
      <c r="GY18">
        <v>62.7204</v>
      </c>
      <c r="GZ18">
        <v>30.5929</v>
      </c>
      <c r="HA18">
        <v>1</v>
      </c>
      <c r="HB18">
        <v>0.171161</v>
      </c>
      <c r="HC18">
        <v>0</v>
      </c>
      <c r="HD18">
        <v>20.3938</v>
      </c>
      <c r="HE18">
        <v>5.21969</v>
      </c>
      <c r="HF18">
        <v>12.0097</v>
      </c>
      <c r="HG18">
        <v>4.98965</v>
      </c>
      <c r="HH18">
        <v>3.28918</v>
      </c>
      <c r="HI18">
        <v>2288.8</v>
      </c>
      <c r="HJ18">
        <v>9999</v>
      </c>
      <c r="HK18">
        <v>9999</v>
      </c>
      <c r="HL18">
        <v>43.9</v>
      </c>
      <c r="HM18">
        <v>1.86713</v>
      </c>
      <c r="HN18">
        <v>1.86614</v>
      </c>
      <c r="HO18">
        <v>1.86569</v>
      </c>
      <c r="HP18">
        <v>1.86562</v>
      </c>
      <c r="HQ18">
        <v>1.86737</v>
      </c>
      <c r="HR18">
        <v>1.86996</v>
      </c>
      <c r="HS18">
        <v>1.86859</v>
      </c>
      <c r="HT18">
        <v>1.86996</v>
      </c>
      <c r="HU18">
        <v>0</v>
      </c>
      <c r="HV18">
        <v>0</v>
      </c>
      <c r="HW18">
        <v>0</v>
      </c>
      <c r="HX18">
        <v>0</v>
      </c>
      <c r="HY18" t="s">
        <v>425</v>
      </c>
      <c r="HZ18" t="s">
        <v>426</v>
      </c>
      <c r="IA18" t="s">
        <v>427</v>
      </c>
      <c r="IB18" t="s">
        <v>427</v>
      </c>
      <c r="IC18" t="s">
        <v>427</v>
      </c>
      <c r="ID18" t="s">
        <v>427</v>
      </c>
      <c r="IE18">
        <v>0</v>
      </c>
      <c r="IF18">
        <v>100</v>
      </c>
      <c r="IG18">
        <v>100</v>
      </c>
      <c r="IH18">
        <v>-1.225</v>
      </c>
      <c r="II18">
        <v>-0.116</v>
      </c>
      <c r="IJ18">
        <v>-0.7593385932776231</v>
      </c>
      <c r="IK18">
        <v>-0.001397856137862621</v>
      </c>
      <c r="IL18">
        <v>-6.597033298310111E-07</v>
      </c>
      <c r="IM18">
        <v>1.814317659228783E-10</v>
      </c>
      <c r="IN18">
        <v>-0.1059669487311833</v>
      </c>
      <c r="IO18">
        <v>-0.009172974426983092</v>
      </c>
      <c r="IP18">
        <v>0.000807841678180084</v>
      </c>
      <c r="IQ18">
        <v>-8.933227129180702E-06</v>
      </c>
      <c r="IR18">
        <v>1</v>
      </c>
      <c r="IS18">
        <v>2297</v>
      </c>
      <c r="IT18">
        <v>1</v>
      </c>
      <c r="IU18">
        <v>33</v>
      </c>
      <c r="IV18">
        <v>1.5</v>
      </c>
      <c r="IW18">
        <v>1.1</v>
      </c>
      <c r="IX18">
        <v>0.79834</v>
      </c>
      <c r="IY18">
        <v>2.22656</v>
      </c>
      <c r="IZ18">
        <v>1.39648</v>
      </c>
      <c r="JA18">
        <v>2.34985</v>
      </c>
      <c r="JB18">
        <v>1.49536</v>
      </c>
      <c r="JC18">
        <v>2.33032</v>
      </c>
      <c r="JD18">
        <v>35.6148</v>
      </c>
      <c r="JE18">
        <v>15.8482</v>
      </c>
      <c r="JF18">
        <v>18</v>
      </c>
      <c r="JG18">
        <v>392.105</v>
      </c>
      <c r="JH18">
        <v>571.0700000000001</v>
      </c>
      <c r="JI18">
        <v>30.3379</v>
      </c>
      <c r="JJ18">
        <v>29.6649</v>
      </c>
      <c r="JK18">
        <v>30.0015</v>
      </c>
      <c r="JL18">
        <v>29.5748</v>
      </c>
      <c r="JM18">
        <v>29.5034</v>
      </c>
      <c r="JN18">
        <v>15.9902</v>
      </c>
      <c r="JO18">
        <v>52.3934</v>
      </c>
      <c r="JP18">
        <v>29.451</v>
      </c>
      <c r="JQ18">
        <v>-999.9</v>
      </c>
      <c r="JR18">
        <v>300</v>
      </c>
      <c r="JS18">
        <v>10.7098</v>
      </c>
      <c r="JT18">
        <v>100.109</v>
      </c>
      <c r="JU18">
        <v>100.142</v>
      </c>
    </row>
    <row r="19" spans="1:281">
      <c r="A19">
        <v>3</v>
      </c>
      <c r="B19">
        <v>1652282265</v>
      </c>
      <c r="C19">
        <v>208.5</v>
      </c>
      <c r="D19" t="s">
        <v>432</v>
      </c>
      <c r="E19" t="s">
        <v>433</v>
      </c>
      <c r="F19">
        <v>5</v>
      </c>
      <c r="G19" t="s">
        <v>417</v>
      </c>
      <c r="H19" t="s">
        <v>418</v>
      </c>
      <c r="I19">
        <v>1652282257</v>
      </c>
      <c r="J19">
        <f>(K19)/1000</f>
        <v>0</v>
      </c>
      <c r="K19">
        <f>IF(CZ19, AN19, AH19)</f>
        <v>0</v>
      </c>
      <c r="L19">
        <f>IF(CZ19, AI19, AG19)</f>
        <v>0</v>
      </c>
      <c r="M19">
        <f>DB19 - IF(AU19&gt;1, L19*CV19*100.0/(AW19*DP19), 0)</f>
        <v>0</v>
      </c>
      <c r="N19">
        <f>((T19-J19/2)*M19-L19)/(T19+J19/2)</f>
        <v>0</v>
      </c>
      <c r="O19">
        <f>N19*(DI19+DJ19)/1000.0</f>
        <v>0</v>
      </c>
      <c r="P19">
        <f>(DB19 - IF(AU19&gt;1, L19*CV19*100.0/(AW19*DP19), 0))*(DI19+DJ19)/1000.0</f>
        <v>0</v>
      </c>
      <c r="Q19">
        <f>2.0/((1/S19-1/R19)+SIGN(S19)*SQRT((1/S19-1/R19)*(1/S19-1/R19) + 4*CW19/((CW19+1)*(CW19+1))*(2*1/S19*1/R19-1/R19*1/R19)))</f>
        <v>0</v>
      </c>
      <c r="R19">
        <f>IF(LEFT(CX19,1)&lt;&gt;"0",IF(LEFT(CX19,1)="1",3.0,CY19),$D$5+$E$5*(DP19*DI19/($K$5*1000))+$F$5*(DP19*DI19/($K$5*1000))*MAX(MIN(CV19,$J$5),$I$5)*MAX(MIN(CV19,$J$5),$I$5)+$G$5*MAX(MIN(CV19,$J$5),$I$5)*(DP19*DI19/($K$5*1000))+$H$5*(DP19*DI19/($K$5*1000))*(DP19*DI19/($K$5*1000)))</f>
        <v>0</v>
      </c>
      <c r="S19">
        <f>J19*(1000-(1000*0.61365*exp(17.502*W19/(240.97+W19))/(DI19+DJ19)+DD19)/2)/(1000*0.61365*exp(17.502*W19/(240.97+W19))/(DI19+DJ19)-DD19)</f>
        <v>0</v>
      </c>
      <c r="T19">
        <f>1/((CW19+1)/(Q19/1.6)+1/(R19/1.37)) + CW19/((CW19+1)/(Q19/1.6) + CW19/(R19/1.37))</f>
        <v>0</v>
      </c>
      <c r="U19">
        <f>(CR19*CU19)</f>
        <v>0</v>
      </c>
      <c r="V19">
        <f>(DK19+(U19+2*0.95*5.67E-8*(((DK19+$B$7)+273)^4-(DK19+273)^4)-44100*J19)/(1.84*29.3*R19+8*0.95*5.67E-8*(DK19+273)^3))</f>
        <v>0</v>
      </c>
      <c r="W19">
        <f>($C$7*DL19+$D$7*DM19+$E$7*V19)</f>
        <v>0</v>
      </c>
      <c r="X19">
        <f>0.61365*exp(17.502*W19/(240.97+W19))</f>
        <v>0</v>
      </c>
      <c r="Y19">
        <f>(Z19/AA19*100)</f>
        <v>0</v>
      </c>
      <c r="Z19">
        <f>DD19*(DI19+DJ19)/1000</f>
        <v>0</v>
      </c>
      <c r="AA19">
        <f>0.61365*exp(17.502*DK19/(240.97+DK19))</f>
        <v>0</v>
      </c>
      <c r="AB19">
        <f>(X19-DD19*(DI19+DJ19)/1000)</f>
        <v>0</v>
      </c>
      <c r="AC19">
        <f>(-J19*44100)</f>
        <v>0</v>
      </c>
      <c r="AD19">
        <f>2*29.3*R19*0.92*(DK19-W19)</f>
        <v>0</v>
      </c>
      <c r="AE19">
        <f>2*0.95*5.67E-8*(((DK19+$B$7)+273)^4-(W19+273)^4)</f>
        <v>0</v>
      </c>
      <c r="AF19">
        <f>U19+AE19+AC19+AD19</f>
        <v>0</v>
      </c>
      <c r="AG19">
        <f>DH19*AU19*(DC19-DB19*(1000-AU19*DE19)/(1000-AU19*DD19))/(100*CV19)</f>
        <v>0</v>
      </c>
      <c r="AH19">
        <f>1000*DH19*AU19*(DD19-DE19)/(100*CV19*(1000-AU19*DD19))</f>
        <v>0</v>
      </c>
      <c r="AI19">
        <f>(AJ19 - AK19 - DI19*1E3/(8.314*(DK19+273.15)) * AM19/DH19 * AL19) * DH19/(100*CV19) * (1000 - DE19)/1000</f>
        <v>0</v>
      </c>
      <c r="AJ19">
        <v>202.3714668171577</v>
      </c>
      <c r="AK19">
        <v>188.3958363636363</v>
      </c>
      <c r="AL19">
        <v>0.000750881367343427</v>
      </c>
      <c r="AM19">
        <v>66.42684037767962</v>
      </c>
      <c r="AN19">
        <f>(AP19 - AO19 + DI19*1E3/(8.314*(DK19+273.15)) * AR19/DH19 * AQ19) * DH19/(100*CV19) * 1000/(1000 - AP19)</f>
        <v>0</v>
      </c>
      <c r="AO19">
        <v>11.49381074567328</v>
      </c>
      <c r="AP19">
        <v>25.45007132867135</v>
      </c>
      <c r="AQ19">
        <v>0.001390792027728885</v>
      </c>
      <c r="AR19">
        <v>79.25795832955457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MAX(0,($B$13+$C$13*DP19)/(1+$D$13*DP19)*DI19/(DK19+273)*$E$13)</f>
        <v>0</v>
      </c>
      <c r="AX19" t="s">
        <v>419</v>
      </c>
      <c r="AY19">
        <v>10510</v>
      </c>
      <c r="AZ19">
        <v>590.42</v>
      </c>
      <c r="BA19">
        <v>2650.6</v>
      </c>
      <c r="BB19">
        <f>1-AZ19/BA19</f>
        <v>0</v>
      </c>
      <c r="BC19">
        <v>-1.816883183993991</v>
      </c>
      <c r="BD19" t="s">
        <v>434</v>
      </c>
      <c r="BE19">
        <v>10390.4</v>
      </c>
      <c r="BF19">
        <v>939.07404</v>
      </c>
      <c r="BG19">
        <v>1188.5</v>
      </c>
      <c r="BH19">
        <f>1-BF19/BG19</f>
        <v>0</v>
      </c>
      <c r="BI19">
        <v>0.5</v>
      </c>
      <c r="BJ19">
        <f>CS19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421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1336</v>
      </c>
      <c r="CA19">
        <v>300</v>
      </c>
      <c r="CB19">
        <v>300</v>
      </c>
      <c r="CC19">
        <v>300</v>
      </c>
      <c r="CD19">
        <v>10390.4</v>
      </c>
      <c r="CE19">
        <v>1154.83</v>
      </c>
      <c r="CF19">
        <v>-0.00731464</v>
      </c>
      <c r="CG19">
        <v>4.88</v>
      </c>
      <c r="CH19" t="s">
        <v>421</v>
      </c>
      <c r="CI19" t="s">
        <v>421</v>
      </c>
      <c r="CJ19" t="s">
        <v>421</v>
      </c>
      <c r="CK19" t="s">
        <v>421</v>
      </c>
      <c r="CL19" t="s">
        <v>421</v>
      </c>
      <c r="CM19" t="s">
        <v>421</v>
      </c>
      <c r="CN19" t="s">
        <v>421</v>
      </c>
      <c r="CO19" t="s">
        <v>421</v>
      </c>
      <c r="CP19" t="s">
        <v>421</v>
      </c>
      <c r="CQ19" t="s">
        <v>421</v>
      </c>
      <c r="CR19">
        <f>$B$11*DQ19+$C$11*DR19+$F$11*EC19*(1-EF19)</f>
        <v>0</v>
      </c>
      <c r="CS19">
        <f>CR19*CT19</f>
        <v>0</v>
      </c>
      <c r="CT19">
        <f>($B$11*$D$9+$C$11*$D$9+$F$11*((EP19+EH19)/MAX(EP19+EH19+EQ19, 0.1)*$I$9+EQ19/MAX(EP19+EH19+EQ19, 0.1)*$J$9))/($B$11+$C$11+$F$11)</f>
        <v>0</v>
      </c>
      <c r="CU19">
        <f>($B$11*$K$9+$C$11*$K$9+$F$11*((EP19+EH19)/MAX(EP19+EH19+EQ19, 0.1)*$P$9+EQ19/MAX(EP19+EH19+EQ19, 0.1)*$Q$9))/($B$11+$C$11+$F$11)</f>
        <v>0</v>
      </c>
      <c r="CV19">
        <v>6</v>
      </c>
      <c r="CW19">
        <v>0.5</v>
      </c>
      <c r="CX19" t="s">
        <v>422</v>
      </c>
      <c r="CY19">
        <v>2</v>
      </c>
      <c r="CZ19" t="b">
        <v>1</v>
      </c>
      <c r="DA19">
        <v>1652282257</v>
      </c>
      <c r="DB19">
        <v>183.6695483870968</v>
      </c>
      <c r="DC19">
        <v>199.9596451612903</v>
      </c>
      <c r="DD19">
        <v>25.28265161290323</v>
      </c>
      <c r="DE19">
        <v>11.48632903225806</v>
      </c>
      <c r="DF19">
        <v>184.6725483870968</v>
      </c>
      <c r="DG19">
        <v>25.39465161290322</v>
      </c>
      <c r="DH19">
        <v>400.068</v>
      </c>
      <c r="DI19">
        <v>90.65157096774193</v>
      </c>
      <c r="DJ19">
        <v>0.09998262903225807</v>
      </c>
      <c r="DK19">
        <v>31.51940967741935</v>
      </c>
      <c r="DL19">
        <v>30.23270322580645</v>
      </c>
      <c r="DM19">
        <v>999.9000000000003</v>
      </c>
      <c r="DN19">
        <v>0</v>
      </c>
      <c r="DO19">
        <v>0</v>
      </c>
      <c r="DP19">
        <v>10005.68709677419</v>
      </c>
      <c r="DQ19">
        <v>0</v>
      </c>
      <c r="DR19">
        <v>899.2786451612905</v>
      </c>
      <c r="DS19">
        <v>-16.3159129032258</v>
      </c>
      <c r="DT19">
        <v>188.4369677419355</v>
      </c>
      <c r="DU19">
        <v>202.2831935483871</v>
      </c>
      <c r="DV19">
        <v>13.95007096774193</v>
      </c>
      <c r="DW19">
        <v>199.9596451612903</v>
      </c>
      <c r="DX19">
        <v>11.48632903225806</v>
      </c>
      <c r="DY19">
        <v>2.30585064516129</v>
      </c>
      <c r="DZ19">
        <v>1.041254516129032</v>
      </c>
      <c r="EA19">
        <v>19.71731612903226</v>
      </c>
      <c r="EB19">
        <v>7.506741935483871</v>
      </c>
      <c r="EC19">
        <v>1499.989677419355</v>
      </c>
      <c r="ED19">
        <v>0.9730057419354838</v>
      </c>
      <c r="EE19">
        <v>0.02699409354838709</v>
      </c>
      <c r="EF19">
        <v>0</v>
      </c>
      <c r="EG19">
        <v>939.3582258064515</v>
      </c>
      <c r="EH19">
        <v>5.000969999999999</v>
      </c>
      <c r="EI19">
        <v>14741.92258064516</v>
      </c>
      <c r="EJ19">
        <v>12491.53870967742</v>
      </c>
      <c r="EK19">
        <v>39.70935483870968</v>
      </c>
      <c r="EL19">
        <v>41.38893548387095</v>
      </c>
      <c r="EM19">
        <v>39.92716129032257</v>
      </c>
      <c r="EN19">
        <v>41.16109677419354</v>
      </c>
      <c r="EO19">
        <v>40.81009677419355</v>
      </c>
      <c r="EP19">
        <v>1454.630322580645</v>
      </c>
      <c r="EQ19">
        <v>40.35451612903224</v>
      </c>
      <c r="ER19">
        <v>0</v>
      </c>
      <c r="ES19">
        <v>101.2000000476837</v>
      </c>
      <c r="ET19">
        <v>0</v>
      </c>
      <c r="EU19">
        <v>939.07404</v>
      </c>
      <c r="EV19">
        <v>-29.59923071336837</v>
      </c>
      <c r="EW19">
        <v>-394.1307686019995</v>
      </c>
      <c r="EX19">
        <v>14737.964</v>
      </c>
      <c r="EY19">
        <v>15</v>
      </c>
      <c r="EZ19">
        <v>1652282305.5</v>
      </c>
      <c r="FA19" t="s">
        <v>435</v>
      </c>
      <c r="FB19">
        <v>1652282288</v>
      </c>
      <c r="FC19">
        <v>1652282305.5</v>
      </c>
      <c r="FD19">
        <v>5</v>
      </c>
      <c r="FE19">
        <v>0.052</v>
      </c>
      <c r="FF19">
        <v>-0.001</v>
      </c>
      <c r="FG19">
        <v>-1.003</v>
      </c>
      <c r="FH19">
        <v>-0.112</v>
      </c>
      <c r="FI19">
        <v>200</v>
      </c>
      <c r="FJ19">
        <v>12</v>
      </c>
      <c r="FK19">
        <v>0.07000000000000001</v>
      </c>
      <c r="FL19">
        <v>0.01</v>
      </c>
      <c r="FM19">
        <v>-16.23180975609756</v>
      </c>
      <c r="FN19">
        <v>-1.635244599303163</v>
      </c>
      <c r="FO19">
        <v>0.1653847779660126</v>
      </c>
      <c r="FP19">
        <v>-1</v>
      </c>
      <c r="FQ19">
        <v>13.9529756097561</v>
      </c>
      <c r="FR19">
        <v>-0.04566062717766631</v>
      </c>
      <c r="FS19">
        <v>0.02278236138950161</v>
      </c>
      <c r="FT19">
        <v>-1</v>
      </c>
      <c r="FU19">
        <v>0</v>
      </c>
      <c r="FV19">
        <v>0</v>
      </c>
      <c r="FW19">
        <v>0</v>
      </c>
      <c r="FX19">
        <v>-1</v>
      </c>
      <c r="FY19">
        <v>0</v>
      </c>
      <c r="FZ19">
        <v>0</v>
      </c>
      <c r="GA19" t="s">
        <v>424</v>
      </c>
      <c r="GB19">
        <v>2.69652</v>
      </c>
      <c r="GC19">
        <v>2.70492</v>
      </c>
      <c r="GD19">
        <v>0.0472377</v>
      </c>
      <c r="GE19">
        <v>0.0502497</v>
      </c>
      <c r="GF19">
        <v>0.110961</v>
      </c>
      <c r="GG19">
        <v>0.0617409</v>
      </c>
      <c r="GH19">
        <v>29980.2</v>
      </c>
      <c r="GI19">
        <v>29995.1</v>
      </c>
      <c r="GJ19">
        <v>29266.9</v>
      </c>
      <c r="GK19">
        <v>29221.9</v>
      </c>
      <c r="GL19">
        <v>34441.4</v>
      </c>
      <c r="GM19">
        <v>36490.5</v>
      </c>
      <c r="GN19">
        <v>41188.8</v>
      </c>
      <c r="GO19">
        <v>41680.5</v>
      </c>
      <c r="GP19">
        <v>1.7396</v>
      </c>
      <c r="GQ19">
        <v>2.04188</v>
      </c>
      <c r="GR19">
        <v>0.0284277</v>
      </c>
      <c r="GS19">
        <v>0</v>
      </c>
      <c r="GT19">
        <v>29.8</v>
      </c>
      <c r="GU19">
        <v>999.9</v>
      </c>
      <c r="GV19">
        <v>49.9</v>
      </c>
      <c r="GW19">
        <v>31.6</v>
      </c>
      <c r="GX19">
        <v>25.6947</v>
      </c>
      <c r="GY19">
        <v>62.8405</v>
      </c>
      <c r="GZ19">
        <v>30.5288</v>
      </c>
      <c r="HA19">
        <v>1</v>
      </c>
      <c r="HB19">
        <v>0.206956</v>
      </c>
      <c r="HC19">
        <v>0</v>
      </c>
      <c r="HD19">
        <v>20.3933</v>
      </c>
      <c r="HE19">
        <v>5.21984</v>
      </c>
      <c r="HF19">
        <v>12.0099</v>
      </c>
      <c r="HG19">
        <v>4.99005</v>
      </c>
      <c r="HH19">
        <v>3.28933</v>
      </c>
      <c r="HI19">
        <v>2290.8</v>
      </c>
      <c r="HJ19">
        <v>9999</v>
      </c>
      <c r="HK19">
        <v>9999</v>
      </c>
      <c r="HL19">
        <v>44</v>
      </c>
      <c r="HM19">
        <v>1.86718</v>
      </c>
      <c r="HN19">
        <v>1.86615</v>
      </c>
      <c r="HO19">
        <v>1.86571</v>
      </c>
      <c r="HP19">
        <v>1.86562</v>
      </c>
      <c r="HQ19">
        <v>1.8674</v>
      </c>
      <c r="HR19">
        <v>1.86996</v>
      </c>
      <c r="HS19">
        <v>1.86859</v>
      </c>
      <c r="HT19">
        <v>1.86996</v>
      </c>
      <c r="HU19">
        <v>0</v>
      </c>
      <c r="HV19">
        <v>0</v>
      </c>
      <c r="HW19">
        <v>0</v>
      </c>
      <c r="HX19">
        <v>0</v>
      </c>
      <c r="HY19" t="s">
        <v>425</v>
      </c>
      <c r="HZ19" t="s">
        <v>426</v>
      </c>
      <c r="IA19" t="s">
        <v>427</v>
      </c>
      <c r="IB19" t="s">
        <v>427</v>
      </c>
      <c r="IC19" t="s">
        <v>427</v>
      </c>
      <c r="ID19" t="s">
        <v>427</v>
      </c>
      <c r="IE19">
        <v>0</v>
      </c>
      <c r="IF19">
        <v>100</v>
      </c>
      <c r="IG19">
        <v>100</v>
      </c>
      <c r="IH19">
        <v>-1.003</v>
      </c>
      <c r="II19">
        <v>-0.112</v>
      </c>
      <c r="IJ19">
        <v>-0.7491528410649828</v>
      </c>
      <c r="IK19">
        <v>-0.001397856137862621</v>
      </c>
      <c r="IL19">
        <v>-6.597033298310111E-07</v>
      </c>
      <c r="IM19">
        <v>1.814317659228783E-10</v>
      </c>
      <c r="IN19">
        <v>-0.09997999227172388</v>
      </c>
      <c r="IO19">
        <v>-0.009172974426983092</v>
      </c>
      <c r="IP19">
        <v>0.000807841678180084</v>
      </c>
      <c r="IQ19">
        <v>-8.933227129180702E-06</v>
      </c>
      <c r="IR19">
        <v>1</v>
      </c>
      <c r="IS19">
        <v>2297</v>
      </c>
      <c r="IT19">
        <v>1</v>
      </c>
      <c r="IU19">
        <v>33</v>
      </c>
      <c r="IV19">
        <v>1.4</v>
      </c>
      <c r="IW19">
        <v>1.1</v>
      </c>
      <c r="IX19">
        <v>0.588379</v>
      </c>
      <c r="IY19">
        <v>2.23999</v>
      </c>
      <c r="IZ19">
        <v>1.39648</v>
      </c>
      <c r="JA19">
        <v>2.34741</v>
      </c>
      <c r="JB19">
        <v>1.49536</v>
      </c>
      <c r="JC19">
        <v>2.37915</v>
      </c>
      <c r="JD19">
        <v>35.8944</v>
      </c>
      <c r="JE19">
        <v>15.8394</v>
      </c>
      <c r="JF19">
        <v>18</v>
      </c>
      <c r="JG19">
        <v>392.143</v>
      </c>
      <c r="JH19">
        <v>568.756</v>
      </c>
      <c r="JI19">
        <v>30.5595</v>
      </c>
      <c r="JJ19">
        <v>30.0586</v>
      </c>
      <c r="JK19">
        <v>30.0019</v>
      </c>
      <c r="JL19">
        <v>29.9063</v>
      </c>
      <c r="JM19">
        <v>29.8177</v>
      </c>
      <c r="JN19">
        <v>11.786</v>
      </c>
      <c r="JO19">
        <v>48.8808</v>
      </c>
      <c r="JP19">
        <v>23.9224</v>
      </c>
      <c r="JQ19">
        <v>-999.9</v>
      </c>
      <c r="JR19">
        <v>200</v>
      </c>
      <c r="JS19">
        <v>11.6604</v>
      </c>
      <c r="JT19">
        <v>100.032</v>
      </c>
      <c r="JU19">
        <v>100.064</v>
      </c>
    </row>
    <row r="20" spans="1:281">
      <c r="A20">
        <v>4</v>
      </c>
      <c r="B20">
        <v>1652282371.5</v>
      </c>
      <c r="C20">
        <v>315</v>
      </c>
      <c r="D20" t="s">
        <v>436</v>
      </c>
      <c r="E20" t="s">
        <v>437</v>
      </c>
      <c r="F20">
        <v>5</v>
      </c>
      <c r="G20" t="s">
        <v>417</v>
      </c>
      <c r="H20" t="s">
        <v>418</v>
      </c>
      <c r="I20">
        <v>1652282363.5</v>
      </c>
      <c r="J20">
        <f>(K20)/1000</f>
        <v>0</v>
      </c>
      <c r="K20">
        <f>IF(CZ20, AN20, AH20)</f>
        <v>0</v>
      </c>
      <c r="L20">
        <f>IF(CZ20, AI20, AG20)</f>
        <v>0</v>
      </c>
      <c r="M20">
        <f>DB20 - IF(AU20&gt;1, L20*CV20*100.0/(AW20*DP20), 0)</f>
        <v>0</v>
      </c>
      <c r="N20">
        <f>((T20-J20/2)*M20-L20)/(T20+J20/2)</f>
        <v>0</v>
      </c>
      <c r="O20">
        <f>N20*(DI20+DJ20)/1000.0</f>
        <v>0</v>
      </c>
      <c r="P20">
        <f>(DB20 - IF(AU20&gt;1, L20*CV20*100.0/(AW20*DP20), 0))*(DI20+DJ20)/1000.0</f>
        <v>0</v>
      </c>
      <c r="Q20">
        <f>2.0/((1/S20-1/R20)+SIGN(S20)*SQRT((1/S20-1/R20)*(1/S20-1/R20) + 4*CW20/((CW20+1)*(CW20+1))*(2*1/S20*1/R20-1/R20*1/R20)))</f>
        <v>0</v>
      </c>
      <c r="R20">
        <f>IF(LEFT(CX20,1)&lt;&gt;"0",IF(LEFT(CX20,1)="1",3.0,CY20),$D$5+$E$5*(DP20*DI20/($K$5*1000))+$F$5*(DP20*DI20/($K$5*1000))*MAX(MIN(CV20,$J$5),$I$5)*MAX(MIN(CV20,$J$5),$I$5)+$G$5*MAX(MIN(CV20,$J$5),$I$5)*(DP20*DI20/($K$5*1000))+$H$5*(DP20*DI20/($K$5*1000))*(DP20*DI20/($K$5*1000)))</f>
        <v>0</v>
      </c>
      <c r="S20">
        <f>J20*(1000-(1000*0.61365*exp(17.502*W20/(240.97+W20))/(DI20+DJ20)+DD20)/2)/(1000*0.61365*exp(17.502*W20/(240.97+W20))/(DI20+DJ20)-DD20)</f>
        <v>0</v>
      </c>
      <c r="T20">
        <f>1/((CW20+1)/(Q20/1.6)+1/(R20/1.37)) + CW20/((CW20+1)/(Q20/1.6) + CW20/(R20/1.37))</f>
        <v>0</v>
      </c>
      <c r="U20">
        <f>(CR20*CU20)</f>
        <v>0</v>
      </c>
      <c r="V20">
        <f>(DK20+(U20+2*0.95*5.67E-8*(((DK20+$B$7)+273)^4-(DK20+273)^4)-44100*J20)/(1.84*29.3*R20+8*0.95*5.67E-8*(DK20+273)^3))</f>
        <v>0</v>
      </c>
      <c r="W20">
        <f>($C$7*DL20+$D$7*DM20+$E$7*V20)</f>
        <v>0</v>
      </c>
      <c r="X20">
        <f>0.61365*exp(17.502*W20/(240.97+W20))</f>
        <v>0</v>
      </c>
      <c r="Y20">
        <f>(Z20/AA20*100)</f>
        <v>0</v>
      </c>
      <c r="Z20">
        <f>DD20*(DI20+DJ20)/1000</f>
        <v>0</v>
      </c>
      <c r="AA20">
        <f>0.61365*exp(17.502*DK20/(240.97+DK20))</f>
        <v>0</v>
      </c>
      <c r="AB20">
        <f>(X20-DD20*(DI20+DJ20)/1000)</f>
        <v>0</v>
      </c>
      <c r="AC20">
        <f>(-J20*44100)</f>
        <v>0</v>
      </c>
      <c r="AD20">
        <f>2*29.3*R20*0.92*(DK20-W20)</f>
        <v>0</v>
      </c>
      <c r="AE20">
        <f>2*0.95*5.67E-8*(((DK20+$B$7)+273)^4-(W20+273)^4)</f>
        <v>0</v>
      </c>
      <c r="AF20">
        <f>U20+AE20+AC20+AD20</f>
        <v>0</v>
      </c>
      <c r="AG20">
        <f>DH20*AU20*(DC20-DB20*(1000-AU20*DE20)/(1000-AU20*DD20))/(100*CV20)</f>
        <v>0</v>
      </c>
      <c r="AH20">
        <f>1000*DH20*AU20*(DD20-DE20)/(100*CV20*(1000-AU20*DD20))</f>
        <v>0</v>
      </c>
      <c r="AI20">
        <f>(AJ20 - AK20 - DI20*1E3/(8.314*(DK20+273.15)) * AM20/DH20 * AL20) * DH20/(100*CV20) * (1000 - DE20)/1000</f>
        <v>0</v>
      </c>
      <c r="AJ20">
        <v>101.2261275959853</v>
      </c>
      <c r="AK20">
        <v>97.38259757575759</v>
      </c>
      <c r="AL20">
        <v>-0.001827158424811201</v>
      </c>
      <c r="AM20">
        <v>66.38992165400529</v>
      </c>
      <c r="AN20">
        <f>(AP20 - AO20 + DI20*1E3/(8.314*(DK20+273.15)) * AR20/DH20 * AQ20) * DH20/(100*CV20) * 1000/(1000 - AP20)</f>
        <v>0</v>
      </c>
      <c r="AO20">
        <v>12.0446455362769</v>
      </c>
      <c r="AP20">
        <v>26.12408881118883</v>
      </c>
      <c r="AQ20">
        <v>0.001623694276435769</v>
      </c>
      <c r="AR20">
        <v>79.04697321705717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MAX(0,($B$13+$C$13*DP20)/(1+$D$13*DP20)*DI20/(DK20+273)*$E$13)</f>
        <v>0</v>
      </c>
      <c r="AX20" t="s">
        <v>419</v>
      </c>
      <c r="AY20">
        <v>10510</v>
      </c>
      <c r="AZ20">
        <v>590.42</v>
      </c>
      <c r="BA20">
        <v>2650.6</v>
      </c>
      <c r="BB20">
        <f>1-AZ20/BA20</f>
        <v>0</v>
      </c>
      <c r="BC20">
        <v>-1.816883183993991</v>
      </c>
      <c r="BD20" t="s">
        <v>438</v>
      </c>
      <c r="BE20">
        <v>10386.2</v>
      </c>
      <c r="BF20">
        <v>918.7165999999999</v>
      </c>
      <c r="BG20">
        <v>1110.01</v>
      </c>
      <c r="BH20">
        <f>1-BF20/BG20</f>
        <v>0</v>
      </c>
      <c r="BI20">
        <v>0.5</v>
      </c>
      <c r="BJ20">
        <f>CS20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421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1337</v>
      </c>
      <c r="CA20">
        <v>300</v>
      </c>
      <c r="CB20">
        <v>300</v>
      </c>
      <c r="CC20">
        <v>300</v>
      </c>
      <c r="CD20">
        <v>10386.2</v>
      </c>
      <c r="CE20">
        <v>1086.68</v>
      </c>
      <c r="CF20">
        <v>-0.00731112</v>
      </c>
      <c r="CG20">
        <v>5.18</v>
      </c>
      <c r="CH20" t="s">
        <v>421</v>
      </c>
      <c r="CI20" t="s">
        <v>421</v>
      </c>
      <c r="CJ20" t="s">
        <v>421</v>
      </c>
      <c r="CK20" t="s">
        <v>421</v>
      </c>
      <c r="CL20" t="s">
        <v>421</v>
      </c>
      <c r="CM20" t="s">
        <v>421</v>
      </c>
      <c r="CN20" t="s">
        <v>421</v>
      </c>
      <c r="CO20" t="s">
        <v>421</v>
      </c>
      <c r="CP20" t="s">
        <v>421</v>
      </c>
      <c r="CQ20" t="s">
        <v>421</v>
      </c>
      <c r="CR20">
        <f>$B$11*DQ20+$C$11*DR20+$F$11*EC20*(1-EF20)</f>
        <v>0</v>
      </c>
      <c r="CS20">
        <f>CR20*CT20</f>
        <v>0</v>
      </c>
      <c r="CT20">
        <f>($B$11*$D$9+$C$11*$D$9+$F$11*((EP20+EH20)/MAX(EP20+EH20+EQ20, 0.1)*$I$9+EQ20/MAX(EP20+EH20+EQ20, 0.1)*$J$9))/($B$11+$C$11+$F$11)</f>
        <v>0</v>
      </c>
      <c r="CU20">
        <f>($B$11*$K$9+$C$11*$K$9+$F$11*((EP20+EH20)/MAX(EP20+EH20+EQ20, 0.1)*$P$9+EQ20/MAX(EP20+EH20+EQ20, 0.1)*$Q$9))/($B$11+$C$11+$F$11)</f>
        <v>0</v>
      </c>
      <c r="CV20">
        <v>6</v>
      </c>
      <c r="CW20">
        <v>0.5</v>
      </c>
      <c r="CX20" t="s">
        <v>422</v>
      </c>
      <c r="CY20">
        <v>2</v>
      </c>
      <c r="CZ20" t="b">
        <v>1</v>
      </c>
      <c r="DA20">
        <v>1652282363.5</v>
      </c>
      <c r="DB20">
        <v>94.91694516129033</v>
      </c>
      <c r="DC20">
        <v>99.96888387096773</v>
      </c>
      <c r="DD20">
        <v>25.91989677419355</v>
      </c>
      <c r="DE20">
        <v>12.04841290322581</v>
      </c>
      <c r="DF20">
        <v>95.72294516129033</v>
      </c>
      <c r="DG20">
        <v>26.03489677419355</v>
      </c>
      <c r="DH20">
        <v>400.0766451612903</v>
      </c>
      <c r="DI20">
        <v>90.65359677419356</v>
      </c>
      <c r="DJ20">
        <v>0.09999190967741935</v>
      </c>
      <c r="DK20">
        <v>31.8354</v>
      </c>
      <c r="DL20">
        <v>30.52117096774193</v>
      </c>
      <c r="DM20">
        <v>999.9000000000003</v>
      </c>
      <c r="DN20">
        <v>0</v>
      </c>
      <c r="DO20">
        <v>0</v>
      </c>
      <c r="DP20">
        <v>10001.30612903226</v>
      </c>
      <c r="DQ20">
        <v>0</v>
      </c>
      <c r="DR20">
        <v>754.5685483870968</v>
      </c>
      <c r="DS20">
        <v>-5.082804838709677</v>
      </c>
      <c r="DT20">
        <v>97.42746451612901</v>
      </c>
      <c r="DU20">
        <v>101.187935483871</v>
      </c>
      <c r="DV20">
        <v>14.03645806451613</v>
      </c>
      <c r="DW20">
        <v>99.96888387096773</v>
      </c>
      <c r="DX20">
        <v>12.04841290322581</v>
      </c>
      <c r="DY20">
        <v>2.364687419354838</v>
      </c>
      <c r="DZ20">
        <v>1.092231935483871</v>
      </c>
      <c r="EA20">
        <v>20.12395161290322</v>
      </c>
      <c r="EB20">
        <v>8.208465483870969</v>
      </c>
      <c r="EC20">
        <v>1500.000322580645</v>
      </c>
      <c r="ED20">
        <v>0.972995129032258</v>
      </c>
      <c r="EE20">
        <v>0.02700461935483871</v>
      </c>
      <c r="EF20">
        <v>0</v>
      </c>
      <c r="EG20">
        <v>918.777322580645</v>
      </c>
      <c r="EH20">
        <v>5.000969999999999</v>
      </c>
      <c r="EI20">
        <v>14490.25483870968</v>
      </c>
      <c r="EJ20">
        <v>12491.56129032258</v>
      </c>
      <c r="EK20">
        <v>40.34858064516129</v>
      </c>
      <c r="EL20">
        <v>42.00399999999999</v>
      </c>
      <c r="EM20">
        <v>40.56199999999998</v>
      </c>
      <c r="EN20">
        <v>41.84858064516129</v>
      </c>
      <c r="EO20">
        <v>41.45325806451612</v>
      </c>
      <c r="EP20">
        <v>1454.629677419355</v>
      </c>
      <c r="EQ20">
        <v>40.3706451612903</v>
      </c>
      <c r="ER20">
        <v>0</v>
      </c>
      <c r="ES20">
        <v>105.7999999523163</v>
      </c>
      <c r="ET20">
        <v>0</v>
      </c>
      <c r="EU20">
        <v>918.7165999999999</v>
      </c>
      <c r="EV20">
        <v>-4.816923104393171</v>
      </c>
      <c r="EW20">
        <v>-39.85384622913919</v>
      </c>
      <c r="EX20">
        <v>14490.088</v>
      </c>
      <c r="EY20">
        <v>15</v>
      </c>
      <c r="EZ20">
        <v>1652282412</v>
      </c>
      <c r="FA20" t="s">
        <v>439</v>
      </c>
      <c r="FB20">
        <v>1652282396.5</v>
      </c>
      <c r="FC20">
        <v>1652282412</v>
      </c>
      <c r="FD20">
        <v>6</v>
      </c>
      <c r="FE20">
        <v>0.039</v>
      </c>
      <c r="FF20">
        <v>-0.005</v>
      </c>
      <c r="FG20">
        <v>-0.806</v>
      </c>
      <c r="FH20">
        <v>-0.115</v>
      </c>
      <c r="FI20">
        <v>100</v>
      </c>
      <c r="FJ20">
        <v>12</v>
      </c>
      <c r="FK20">
        <v>0.26</v>
      </c>
      <c r="FL20">
        <v>0.01</v>
      </c>
      <c r="FM20">
        <v>-4.964153170731707</v>
      </c>
      <c r="FN20">
        <v>-1.93861233449478</v>
      </c>
      <c r="FO20">
        <v>0.2081689541699011</v>
      </c>
      <c r="FP20">
        <v>-1</v>
      </c>
      <c r="FQ20">
        <v>14.04487073170732</v>
      </c>
      <c r="FR20">
        <v>-0.02936027874564078</v>
      </c>
      <c r="FS20">
        <v>0.02974197365720012</v>
      </c>
      <c r="FT20">
        <v>-1</v>
      </c>
      <c r="FU20">
        <v>0</v>
      </c>
      <c r="FV20">
        <v>0</v>
      </c>
      <c r="FW20">
        <v>0</v>
      </c>
      <c r="FX20">
        <v>-1</v>
      </c>
      <c r="FY20">
        <v>0</v>
      </c>
      <c r="FZ20">
        <v>0</v>
      </c>
      <c r="GA20" t="s">
        <v>424</v>
      </c>
      <c r="GB20">
        <v>2.69605</v>
      </c>
      <c r="GC20">
        <v>2.7053</v>
      </c>
      <c r="GD20">
        <v>0.0253329</v>
      </c>
      <c r="GE20">
        <v>0.0261927</v>
      </c>
      <c r="GF20">
        <v>0.112882</v>
      </c>
      <c r="GG20">
        <v>0.06386360000000001</v>
      </c>
      <c r="GH20">
        <v>30640.5</v>
      </c>
      <c r="GI20">
        <v>30727.3</v>
      </c>
      <c r="GJ20">
        <v>29242.3</v>
      </c>
      <c r="GK20">
        <v>29197.8</v>
      </c>
      <c r="GL20">
        <v>34338.4</v>
      </c>
      <c r="GM20">
        <v>36375.9</v>
      </c>
      <c r="GN20">
        <v>41154.2</v>
      </c>
      <c r="GO20">
        <v>41645.4</v>
      </c>
      <c r="GP20">
        <v>1.73615</v>
      </c>
      <c r="GQ20">
        <v>2.03433</v>
      </c>
      <c r="GR20">
        <v>0.0177324</v>
      </c>
      <c r="GS20">
        <v>0</v>
      </c>
      <c r="GT20">
        <v>30.2097</v>
      </c>
      <c r="GU20">
        <v>999.9</v>
      </c>
      <c r="GV20">
        <v>48</v>
      </c>
      <c r="GW20">
        <v>31.8</v>
      </c>
      <c r="GX20">
        <v>24.9962</v>
      </c>
      <c r="GY20">
        <v>62.6205</v>
      </c>
      <c r="GZ20">
        <v>30.8293</v>
      </c>
      <c r="HA20">
        <v>1</v>
      </c>
      <c r="HB20">
        <v>0.248313</v>
      </c>
      <c r="HC20">
        <v>0</v>
      </c>
      <c r="HD20">
        <v>20.3937</v>
      </c>
      <c r="HE20">
        <v>5.22238</v>
      </c>
      <c r="HF20">
        <v>12.0099</v>
      </c>
      <c r="HG20">
        <v>4.9898</v>
      </c>
      <c r="HH20">
        <v>3.28998</v>
      </c>
      <c r="HI20">
        <v>2292.7</v>
      </c>
      <c r="HJ20">
        <v>9999</v>
      </c>
      <c r="HK20">
        <v>9999</v>
      </c>
      <c r="HL20">
        <v>44</v>
      </c>
      <c r="HM20">
        <v>1.86721</v>
      </c>
      <c r="HN20">
        <v>1.86615</v>
      </c>
      <c r="HO20">
        <v>1.86572</v>
      </c>
      <c r="HP20">
        <v>1.86565</v>
      </c>
      <c r="HQ20">
        <v>1.86744</v>
      </c>
      <c r="HR20">
        <v>1.86997</v>
      </c>
      <c r="HS20">
        <v>1.86859</v>
      </c>
      <c r="HT20">
        <v>1.86997</v>
      </c>
      <c r="HU20">
        <v>0</v>
      </c>
      <c r="HV20">
        <v>0</v>
      </c>
      <c r="HW20">
        <v>0</v>
      </c>
      <c r="HX20">
        <v>0</v>
      </c>
      <c r="HY20" t="s">
        <v>425</v>
      </c>
      <c r="HZ20" t="s">
        <v>426</v>
      </c>
      <c r="IA20" t="s">
        <v>427</v>
      </c>
      <c r="IB20" t="s">
        <v>427</v>
      </c>
      <c r="IC20" t="s">
        <v>427</v>
      </c>
      <c r="ID20" t="s">
        <v>427</v>
      </c>
      <c r="IE20">
        <v>0</v>
      </c>
      <c r="IF20">
        <v>100</v>
      </c>
      <c r="IG20">
        <v>100</v>
      </c>
      <c r="IH20">
        <v>-0.806</v>
      </c>
      <c r="II20">
        <v>-0.115</v>
      </c>
      <c r="IJ20">
        <v>-0.697192048326819</v>
      </c>
      <c r="IK20">
        <v>-0.001397856137862621</v>
      </c>
      <c r="IL20">
        <v>-6.597033298310111E-07</v>
      </c>
      <c r="IM20">
        <v>1.814317659228783E-10</v>
      </c>
      <c r="IN20">
        <v>-0.1011430522569286</v>
      </c>
      <c r="IO20">
        <v>-0.009172974426983092</v>
      </c>
      <c r="IP20">
        <v>0.000807841678180084</v>
      </c>
      <c r="IQ20">
        <v>-8.933227129180702E-06</v>
      </c>
      <c r="IR20">
        <v>1</v>
      </c>
      <c r="IS20">
        <v>2297</v>
      </c>
      <c r="IT20">
        <v>1</v>
      </c>
      <c r="IU20">
        <v>33</v>
      </c>
      <c r="IV20">
        <v>1.4</v>
      </c>
      <c r="IW20">
        <v>1.1</v>
      </c>
      <c r="IX20">
        <v>0.371094</v>
      </c>
      <c r="IY20">
        <v>2.27905</v>
      </c>
      <c r="IZ20">
        <v>1.39648</v>
      </c>
      <c r="JA20">
        <v>2.34863</v>
      </c>
      <c r="JB20">
        <v>1.49536</v>
      </c>
      <c r="JC20">
        <v>2.28271</v>
      </c>
      <c r="JD20">
        <v>36.1754</v>
      </c>
      <c r="JE20">
        <v>15.8132</v>
      </c>
      <c r="JF20">
        <v>18</v>
      </c>
      <c r="JG20">
        <v>392.842</v>
      </c>
      <c r="JH20">
        <v>566.893</v>
      </c>
      <c r="JI20">
        <v>30.8441</v>
      </c>
      <c r="JJ20">
        <v>30.535</v>
      </c>
      <c r="JK20">
        <v>30.0016</v>
      </c>
      <c r="JL20">
        <v>30.328</v>
      </c>
      <c r="JM20">
        <v>30.2166</v>
      </c>
      <c r="JN20">
        <v>7.41399</v>
      </c>
      <c r="JO20">
        <v>46.4535</v>
      </c>
      <c r="JP20">
        <v>18.8933</v>
      </c>
      <c r="JQ20">
        <v>-999.9</v>
      </c>
      <c r="JR20">
        <v>100</v>
      </c>
      <c r="JS20">
        <v>11.9843</v>
      </c>
      <c r="JT20">
        <v>99.9481</v>
      </c>
      <c r="JU20">
        <v>99.9804</v>
      </c>
    </row>
    <row r="21" spans="1:281">
      <c r="A21">
        <v>5</v>
      </c>
      <c r="B21">
        <v>1652282478</v>
      </c>
      <c r="C21">
        <v>421.5</v>
      </c>
      <c r="D21" t="s">
        <v>440</v>
      </c>
      <c r="E21" t="s">
        <v>441</v>
      </c>
      <c r="F21">
        <v>5</v>
      </c>
      <c r="G21" t="s">
        <v>417</v>
      </c>
      <c r="H21" t="s">
        <v>418</v>
      </c>
      <c r="I21">
        <v>1652282470</v>
      </c>
      <c r="J21">
        <f>(K21)/1000</f>
        <v>0</v>
      </c>
      <c r="K21">
        <f>IF(CZ21, AN21, AH21)</f>
        <v>0</v>
      </c>
      <c r="L21">
        <f>IF(CZ21, AI21, AG21)</f>
        <v>0</v>
      </c>
      <c r="M21">
        <f>DB21 - IF(AU21&gt;1, L21*CV21*100.0/(AW21*DP21), 0)</f>
        <v>0</v>
      </c>
      <c r="N21">
        <f>((T21-J21/2)*M21-L21)/(T21+J21/2)</f>
        <v>0</v>
      </c>
      <c r="O21">
        <f>N21*(DI21+DJ21)/1000.0</f>
        <v>0</v>
      </c>
      <c r="P21">
        <f>(DB21 - IF(AU21&gt;1, L21*CV21*100.0/(AW21*DP21), 0))*(DI21+DJ21)/1000.0</f>
        <v>0</v>
      </c>
      <c r="Q21">
        <f>2.0/((1/S21-1/R21)+SIGN(S21)*SQRT((1/S21-1/R21)*(1/S21-1/R21) + 4*CW21/((CW21+1)*(CW21+1))*(2*1/S21*1/R21-1/R21*1/R21)))</f>
        <v>0</v>
      </c>
      <c r="R21">
        <f>IF(LEFT(CX21,1)&lt;&gt;"0",IF(LEFT(CX21,1)="1",3.0,CY21),$D$5+$E$5*(DP21*DI21/($K$5*1000))+$F$5*(DP21*DI21/($K$5*1000))*MAX(MIN(CV21,$J$5),$I$5)*MAX(MIN(CV21,$J$5),$I$5)+$G$5*MAX(MIN(CV21,$J$5),$I$5)*(DP21*DI21/($K$5*1000))+$H$5*(DP21*DI21/($K$5*1000))*(DP21*DI21/($K$5*1000)))</f>
        <v>0</v>
      </c>
      <c r="S21">
        <f>J21*(1000-(1000*0.61365*exp(17.502*W21/(240.97+W21))/(DI21+DJ21)+DD21)/2)/(1000*0.61365*exp(17.502*W21/(240.97+W21))/(DI21+DJ21)-DD21)</f>
        <v>0</v>
      </c>
      <c r="T21">
        <f>1/((CW21+1)/(Q21/1.6)+1/(R21/1.37)) + CW21/((CW21+1)/(Q21/1.6) + CW21/(R21/1.37))</f>
        <v>0</v>
      </c>
      <c r="U21">
        <f>(CR21*CU21)</f>
        <v>0</v>
      </c>
      <c r="V21">
        <f>(DK21+(U21+2*0.95*5.67E-8*(((DK21+$B$7)+273)^4-(DK21+273)^4)-44100*J21)/(1.84*29.3*R21+8*0.95*5.67E-8*(DK21+273)^3))</f>
        <v>0</v>
      </c>
      <c r="W21">
        <f>($C$7*DL21+$D$7*DM21+$E$7*V21)</f>
        <v>0</v>
      </c>
      <c r="X21">
        <f>0.61365*exp(17.502*W21/(240.97+W21))</f>
        <v>0</v>
      </c>
      <c r="Y21">
        <f>(Z21/AA21*100)</f>
        <v>0</v>
      </c>
      <c r="Z21">
        <f>DD21*(DI21+DJ21)/1000</f>
        <v>0</v>
      </c>
      <c r="AA21">
        <f>0.61365*exp(17.502*DK21/(240.97+DK21))</f>
        <v>0</v>
      </c>
      <c r="AB21">
        <f>(X21-DD21*(DI21+DJ21)/1000)</f>
        <v>0</v>
      </c>
      <c r="AC21">
        <f>(-J21*44100)</f>
        <v>0</v>
      </c>
      <c r="AD21">
        <f>2*29.3*R21*0.92*(DK21-W21)</f>
        <v>0</v>
      </c>
      <c r="AE21">
        <f>2*0.95*5.67E-8*(((DK21+$B$7)+273)^4-(W21+273)^4)</f>
        <v>0</v>
      </c>
      <c r="AF21">
        <f>U21+AE21+AC21+AD21</f>
        <v>0</v>
      </c>
      <c r="AG21">
        <f>DH21*AU21*(DC21-DB21*(1000-AU21*DE21)/(1000-AU21*DD21))/(100*CV21)</f>
        <v>0</v>
      </c>
      <c r="AH21">
        <f>1000*DH21*AU21*(DD21-DE21)/(100*CV21*(1000-AU21*DD21))</f>
        <v>0</v>
      </c>
      <c r="AI21">
        <f>(AJ21 - AK21 - DI21*1E3/(8.314*(DK21+273.15)) * AM21/DH21 * AL21) * DH21/(100*CV21) * (1000 - DE21)/1000</f>
        <v>0</v>
      </c>
      <c r="AJ21">
        <v>50.62519194780505</v>
      </c>
      <c r="AK21">
        <v>51.83932242424245</v>
      </c>
      <c r="AL21">
        <v>-0.001318927288291475</v>
      </c>
      <c r="AM21">
        <v>66.42196409562601</v>
      </c>
      <c r="AN21">
        <f>(AP21 - AO21 + DI21*1E3/(8.314*(DK21+273.15)) * AR21/DH21 * AQ21) * DH21/(100*CV21) * 1000/(1000 - AP21)</f>
        <v>0</v>
      </c>
      <c r="AO21">
        <v>12.162503473547</v>
      </c>
      <c r="AP21">
        <v>26.09393146853148</v>
      </c>
      <c r="AQ21">
        <v>-0.0003886326154384328</v>
      </c>
      <c r="AR21">
        <v>79.2113938118475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MAX(0,($B$13+$C$13*DP21)/(1+$D$13*DP21)*DI21/(DK21+273)*$E$13)</f>
        <v>0</v>
      </c>
      <c r="AX21" t="s">
        <v>419</v>
      </c>
      <c r="AY21">
        <v>10510</v>
      </c>
      <c r="AZ21">
        <v>590.42</v>
      </c>
      <c r="BA21">
        <v>2650.6</v>
      </c>
      <c r="BB21">
        <f>1-AZ21/BA21</f>
        <v>0</v>
      </c>
      <c r="BC21">
        <v>-1.816883183993991</v>
      </c>
      <c r="BD21" t="s">
        <v>442</v>
      </c>
      <c r="BE21">
        <v>10385.5</v>
      </c>
      <c r="BF21">
        <v>923.1285</v>
      </c>
      <c r="BG21">
        <v>1083.68</v>
      </c>
      <c r="BH21">
        <f>1-BF21/BG21</f>
        <v>0</v>
      </c>
      <c r="BI21">
        <v>0.5</v>
      </c>
      <c r="BJ21">
        <f>CS21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421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1338</v>
      </c>
      <c r="CA21">
        <v>300</v>
      </c>
      <c r="CB21">
        <v>300</v>
      </c>
      <c r="CC21">
        <v>300</v>
      </c>
      <c r="CD21">
        <v>10385.5</v>
      </c>
      <c r="CE21">
        <v>1064.07</v>
      </c>
      <c r="CF21">
        <v>-0.00731046</v>
      </c>
      <c r="CG21">
        <v>4.77</v>
      </c>
      <c r="CH21" t="s">
        <v>421</v>
      </c>
      <c r="CI21" t="s">
        <v>421</v>
      </c>
      <c r="CJ21" t="s">
        <v>421</v>
      </c>
      <c r="CK21" t="s">
        <v>421</v>
      </c>
      <c r="CL21" t="s">
        <v>421</v>
      </c>
      <c r="CM21" t="s">
        <v>421</v>
      </c>
      <c r="CN21" t="s">
        <v>421</v>
      </c>
      <c r="CO21" t="s">
        <v>421</v>
      </c>
      <c r="CP21" t="s">
        <v>421</v>
      </c>
      <c r="CQ21" t="s">
        <v>421</v>
      </c>
      <c r="CR21">
        <f>$B$11*DQ21+$C$11*DR21+$F$11*EC21*(1-EF21)</f>
        <v>0</v>
      </c>
      <c r="CS21">
        <f>CR21*CT21</f>
        <v>0</v>
      </c>
      <c r="CT21">
        <f>($B$11*$D$9+$C$11*$D$9+$F$11*((EP21+EH21)/MAX(EP21+EH21+EQ21, 0.1)*$I$9+EQ21/MAX(EP21+EH21+EQ21, 0.1)*$J$9))/($B$11+$C$11+$F$11)</f>
        <v>0</v>
      </c>
      <c r="CU21">
        <f>($B$11*$K$9+$C$11*$K$9+$F$11*((EP21+EH21)/MAX(EP21+EH21+EQ21, 0.1)*$P$9+EQ21/MAX(EP21+EH21+EQ21, 0.1)*$Q$9))/($B$11+$C$11+$F$11)</f>
        <v>0</v>
      </c>
      <c r="CV21">
        <v>6</v>
      </c>
      <c r="CW21">
        <v>0.5</v>
      </c>
      <c r="CX21" t="s">
        <v>422</v>
      </c>
      <c r="CY21">
        <v>2</v>
      </c>
      <c r="CZ21" t="b">
        <v>1</v>
      </c>
      <c r="DA21">
        <v>1652282470</v>
      </c>
      <c r="DB21">
        <v>50.46707419354838</v>
      </c>
      <c r="DC21">
        <v>49.9860870967742</v>
      </c>
      <c r="DD21">
        <v>25.9544064516129</v>
      </c>
      <c r="DE21">
        <v>12.16923225806452</v>
      </c>
      <c r="DF21">
        <v>51.24407419354838</v>
      </c>
      <c r="DG21">
        <v>26.0704064516129</v>
      </c>
      <c r="DH21">
        <v>400.0875161290322</v>
      </c>
      <c r="DI21">
        <v>90.65734838709677</v>
      </c>
      <c r="DJ21">
        <v>0.09997471290322579</v>
      </c>
      <c r="DK21">
        <v>31.7598935483871</v>
      </c>
      <c r="DL21">
        <v>30.22507419354839</v>
      </c>
      <c r="DM21">
        <v>999.9000000000003</v>
      </c>
      <c r="DN21">
        <v>0</v>
      </c>
      <c r="DO21">
        <v>0</v>
      </c>
      <c r="DP21">
        <v>10003.75161290322</v>
      </c>
      <c r="DQ21">
        <v>0</v>
      </c>
      <c r="DR21">
        <v>278.7631612903226</v>
      </c>
      <c r="DS21">
        <v>0.5260497096774194</v>
      </c>
      <c r="DT21">
        <v>51.86668709677419</v>
      </c>
      <c r="DU21">
        <v>50.60188387096773</v>
      </c>
      <c r="DV21">
        <v>13.94671612903226</v>
      </c>
      <c r="DW21">
        <v>49.9860870967742</v>
      </c>
      <c r="DX21">
        <v>12.16923225806452</v>
      </c>
      <c r="DY21">
        <v>2.367603870967742</v>
      </c>
      <c r="DZ21">
        <v>1.10323064516129</v>
      </c>
      <c r="EA21">
        <v>20.14388709677419</v>
      </c>
      <c r="EB21">
        <v>8.356073225806451</v>
      </c>
      <c r="EC21">
        <v>1499.984193548387</v>
      </c>
      <c r="ED21">
        <v>0.9729949354838709</v>
      </c>
      <c r="EE21">
        <v>0.02700479032258065</v>
      </c>
      <c r="EF21">
        <v>0</v>
      </c>
      <c r="EG21">
        <v>923.1252580645162</v>
      </c>
      <c r="EH21">
        <v>5.000969999999999</v>
      </c>
      <c r="EI21">
        <v>14570.12903225807</v>
      </c>
      <c r="EJ21">
        <v>12491.45161290323</v>
      </c>
      <c r="EK21">
        <v>40.43699999999998</v>
      </c>
      <c r="EL21">
        <v>42.046</v>
      </c>
      <c r="EM21">
        <v>40.625</v>
      </c>
      <c r="EN21">
        <v>41.897</v>
      </c>
      <c r="EO21">
        <v>41.61687096774192</v>
      </c>
      <c r="EP21">
        <v>1454.612903225806</v>
      </c>
      <c r="EQ21">
        <v>40.37129032258063</v>
      </c>
      <c r="ER21">
        <v>0</v>
      </c>
      <c r="ES21">
        <v>105.7999999523163</v>
      </c>
      <c r="ET21">
        <v>0</v>
      </c>
      <c r="EU21">
        <v>923.1285</v>
      </c>
      <c r="EV21">
        <v>0.701435904217052</v>
      </c>
      <c r="EW21">
        <v>19.92820506622854</v>
      </c>
      <c r="EX21">
        <v>14570.25</v>
      </c>
      <c r="EY21">
        <v>15</v>
      </c>
      <c r="EZ21">
        <v>1652282516.6</v>
      </c>
      <c r="FA21" t="s">
        <v>443</v>
      </c>
      <c r="FB21">
        <v>1652282505</v>
      </c>
      <c r="FC21">
        <v>1652282516.6</v>
      </c>
      <c r="FD21">
        <v>7</v>
      </c>
      <c r="FE21">
        <v>-0.045</v>
      </c>
      <c r="FF21">
        <v>-0.002</v>
      </c>
      <c r="FG21">
        <v>-0.777</v>
      </c>
      <c r="FH21">
        <v>-0.116</v>
      </c>
      <c r="FI21">
        <v>50</v>
      </c>
      <c r="FJ21">
        <v>12</v>
      </c>
      <c r="FK21">
        <v>0.17</v>
      </c>
      <c r="FL21">
        <v>0.01</v>
      </c>
      <c r="FM21">
        <v>0.562425725</v>
      </c>
      <c r="FN21">
        <v>-0.6758888217636035</v>
      </c>
      <c r="FO21">
        <v>0.09590951115973521</v>
      </c>
      <c r="FP21">
        <v>-1</v>
      </c>
      <c r="FQ21">
        <v>13.9571975</v>
      </c>
      <c r="FR21">
        <v>-0.1733819887429779</v>
      </c>
      <c r="FS21">
        <v>0.02102354022875324</v>
      </c>
      <c r="FT21">
        <v>-1</v>
      </c>
      <c r="FU21">
        <v>0</v>
      </c>
      <c r="FV21">
        <v>0</v>
      </c>
      <c r="FW21">
        <v>0</v>
      </c>
      <c r="FX21">
        <v>-1</v>
      </c>
      <c r="FY21">
        <v>0</v>
      </c>
      <c r="FZ21">
        <v>0</v>
      </c>
      <c r="GA21" t="s">
        <v>424</v>
      </c>
      <c r="GB21">
        <v>2.69578</v>
      </c>
      <c r="GC21">
        <v>2.70528</v>
      </c>
      <c r="GD21">
        <v>0.0136449</v>
      </c>
      <c r="GE21">
        <v>0.0131806</v>
      </c>
      <c r="GF21">
        <v>0.11273</v>
      </c>
      <c r="GG21">
        <v>0.0642057</v>
      </c>
      <c r="GH21">
        <v>31001.1</v>
      </c>
      <c r="GI21">
        <v>31132.3</v>
      </c>
      <c r="GJ21">
        <v>29237.6</v>
      </c>
      <c r="GK21">
        <v>29193.9</v>
      </c>
      <c r="GL21">
        <v>34339</v>
      </c>
      <c r="GM21">
        <v>36357.3</v>
      </c>
      <c r="GN21">
        <v>41147</v>
      </c>
      <c r="GO21">
        <v>41640.1</v>
      </c>
      <c r="GP21">
        <v>1.73358</v>
      </c>
      <c r="GQ21">
        <v>2.03118</v>
      </c>
      <c r="GR21">
        <v>0.0416152</v>
      </c>
      <c r="GS21">
        <v>0</v>
      </c>
      <c r="GT21">
        <v>29.5351</v>
      </c>
      <c r="GU21">
        <v>999.9</v>
      </c>
      <c r="GV21">
        <v>46.6</v>
      </c>
      <c r="GW21">
        <v>32</v>
      </c>
      <c r="GX21">
        <v>24.5474</v>
      </c>
      <c r="GY21">
        <v>62.9605</v>
      </c>
      <c r="GZ21">
        <v>30.1282</v>
      </c>
      <c r="HA21">
        <v>1</v>
      </c>
      <c r="HB21">
        <v>0.261745</v>
      </c>
      <c r="HC21">
        <v>0</v>
      </c>
      <c r="HD21">
        <v>20.3935</v>
      </c>
      <c r="HE21">
        <v>5.22418</v>
      </c>
      <c r="HF21">
        <v>12.0099</v>
      </c>
      <c r="HG21">
        <v>4.99055</v>
      </c>
      <c r="HH21">
        <v>3.28998</v>
      </c>
      <c r="HI21">
        <v>2294.7</v>
      </c>
      <c r="HJ21">
        <v>9999</v>
      </c>
      <c r="HK21">
        <v>9999</v>
      </c>
      <c r="HL21">
        <v>44</v>
      </c>
      <c r="HM21">
        <v>1.86721</v>
      </c>
      <c r="HN21">
        <v>1.86615</v>
      </c>
      <c r="HO21">
        <v>1.86572</v>
      </c>
      <c r="HP21">
        <v>1.86566</v>
      </c>
      <c r="HQ21">
        <v>1.86747</v>
      </c>
      <c r="HR21">
        <v>1.86996</v>
      </c>
      <c r="HS21">
        <v>1.86859</v>
      </c>
      <c r="HT21">
        <v>1.86996</v>
      </c>
      <c r="HU21">
        <v>0</v>
      </c>
      <c r="HV21">
        <v>0</v>
      </c>
      <c r="HW21">
        <v>0</v>
      </c>
      <c r="HX21">
        <v>0</v>
      </c>
      <c r="HY21" t="s">
        <v>425</v>
      </c>
      <c r="HZ21" t="s">
        <v>426</v>
      </c>
      <c r="IA21" t="s">
        <v>427</v>
      </c>
      <c r="IB21" t="s">
        <v>427</v>
      </c>
      <c r="IC21" t="s">
        <v>427</v>
      </c>
      <c r="ID21" t="s">
        <v>427</v>
      </c>
      <c r="IE21">
        <v>0</v>
      </c>
      <c r="IF21">
        <v>100</v>
      </c>
      <c r="IG21">
        <v>100</v>
      </c>
      <c r="IH21">
        <v>-0.777</v>
      </c>
      <c r="II21">
        <v>-0.116</v>
      </c>
      <c r="IJ21">
        <v>-0.6585962022998828</v>
      </c>
      <c r="IK21">
        <v>-0.001397856137862621</v>
      </c>
      <c r="IL21">
        <v>-6.597033298310111E-07</v>
      </c>
      <c r="IM21">
        <v>1.814317659228783E-10</v>
      </c>
      <c r="IN21">
        <v>-0.1060868194968285</v>
      </c>
      <c r="IO21">
        <v>-0.009172974426983092</v>
      </c>
      <c r="IP21">
        <v>0.000807841678180084</v>
      </c>
      <c r="IQ21">
        <v>-8.933227129180702E-06</v>
      </c>
      <c r="IR21">
        <v>1</v>
      </c>
      <c r="IS21">
        <v>2297</v>
      </c>
      <c r="IT21">
        <v>1</v>
      </c>
      <c r="IU21">
        <v>33</v>
      </c>
      <c r="IV21">
        <v>1.4</v>
      </c>
      <c r="IW21">
        <v>1.1</v>
      </c>
      <c r="IX21">
        <v>0.262451</v>
      </c>
      <c r="IY21">
        <v>2.29126</v>
      </c>
      <c r="IZ21">
        <v>1.39648</v>
      </c>
      <c r="JA21">
        <v>2.34741</v>
      </c>
      <c r="JB21">
        <v>1.49536</v>
      </c>
      <c r="JC21">
        <v>2.36694</v>
      </c>
      <c r="JD21">
        <v>36.3635</v>
      </c>
      <c r="JE21">
        <v>15.8219</v>
      </c>
      <c r="JF21">
        <v>18</v>
      </c>
      <c r="JG21">
        <v>392.989</v>
      </c>
      <c r="JH21">
        <v>566.641</v>
      </c>
      <c r="JI21">
        <v>31.0047</v>
      </c>
      <c r="JJ21">
        <v>30.805</v>
      </c>
      <c r="JK21">
        <v>30.0001</v>
      </c>
      <c r="JL21">
        <v>30.5826</v>
      </c>
      <c r="JM21">
        <v>30.4393</v>
      </c>
      <c r="JN21">
        <v>5.25951</v>
      </c>
      <c r="JO21">
        <v>45.6234</v>
      </c>
      <c r="JP21">
        <v>14.3023</v>
      </c>
      <c r="JQ21">
        <v>-999.9</v>
      </c>
      <c r="JR21">
        <v>50</v>
      </c>
      <c r="JS21">
        <v>12.1187</v>
      </c>
      <c r="JT21">
        <v>99.93129999999999</v>
      </c>
      <c r="JU21">
        <v>99.9675</v>
      </c>
    </row>
    <row r="22" spans="1:281">
      <c r="A22">
        <v>6</v>
      </c>
      <c r="B22">
        <v>1652282582.6</v>
      </c>
      <c r="C22">
        <v>526.0999999046326</v>
      </c>
      <c r="D22" t="s">
        <v>444</v>
      </c>
      <c r="E22" t="s">
        <v>445</v>
      </c>
      <c r="F22">
        <v>5</v>
      </c>
      <c r="G22" t="s">
        <v>417</v>
      </c>
      <c r="H22" t="s">
        <v>418</v>
      </c>
      <c r="I22">
        <v>1652282574.599999</v>
      </c>
      <c r="J22">
        <f>(K22)/1000</f>
        <v>0</v>
      </c>
      <c r="K22">
        <f>IF(CZ22, AN22, AH22)</f>
        <v>0</v>
      </c>
      <c r="L22">
        <f>IF(CZ22, AI22, AG22)</f>
        <v>0</v>
      </c>
      <c r="M22">
        <f>DB22 - IF(AU22&gt;1, L22*CV22*100.0/(AW22*DP22), 0)</f>
        <v>0</v>
      </c>
      <c r="N22">
        <f>((T22-J22/2)*M22-L22)/(T22+J22/2)</f>
        <v>0</v>
      </c>
      <c r="O22">
        <f>N22*(DI22+DJ22)/1000.0</f>
        <v>0</v>
      </c>
      <c r="P22">
        <f>(DB22 - IF(AU22&gt;1, L22*CV22*100.0/(AW22*DP22), 0))*(DI22+DJ22)/1000.0</f>
        <v>0</v>
      </c>
      <c r="Q22">
        <f>2.0/((1/S22-1/R22)+SIGN(S22)*SQRT((1/S22-1/R22)*(1/S22-1/R22) + 4*CW22/((CW22+1)*(CW22+1))*(2*1/S22*1/R22-1/R22*1/R22)))</f>
        <v>0</v>
      </c>
      <c r="R22">
        <f>IF(LEFT(CX22,1)&lt;&gt;"0",IF(LEFT(CX22,1)="1",3.0,CY22),$D$5+$E$5*(DP22*DI22/($K$5*1000))+$F$5*(DP22*DI22/($K$5*1000))*MAX(MIN(CV22,$J$5),$I$5)*MAX(MIN(CV22,$J$5),$I$5)+$G$5*MAX(MIN(CV22,$J$5),$I$5)*(DP22*DI22/($K$5*1000))+$H$5*(DP22*DI22/($K$5*1000))*(DP22*DI22/($K$5*1000)))</f>
        <v>0</v>
      </c>
      <c r="S22">
        <f>J22*(1000-(1000*0.61365*exp(17.502*W22/(240.97+W22))/(DI22+DJ22)+DD22)/2)/(1000*0.61365*exp(17.502*W22/(240.97+W22))/(DI22+DJ22)-DD22)</f>
        <v>0</v>
      </c>
      <c r="T22">
        <f>1/((CW22+1)/(Q22/1.6)+1/(R22/1.37)) + CW22/((CW22+1)/(Q22/1.6) + CW22/(R22/1.37))</f>
        <v>0</v>
      </c>
      <c r="U22">
        <f>(CR22*CU22)</f>
        <v>0</v>
      </c>
      <c r="V22">
        <f>(DK22+(U22+2*0.95*5.67E-8*(((DK22+$B$7)+273)^4-(DK22+273)^4)-44100*J22)/(1.84*29.3*R22+8*0.95*5.67E-8*(DK22+273)^3))</f>
        <v>0</v>
      </c>
      <c r="W22">
        <f>($C$7*DL22+$D$7*DM22+$E$7*V22)</f>
        <v>0</v>
      </c>
      <c r="X22">
        <f>0.61365*exp(17.502*W22/(240.97+W22))</f>
        <v>0</v>
      </c>
      <c r="Y22">
        <f>(Z22/AA22*100)</f>
        <v>0</v>
      </c>
      <c r="Z22">
        <f>DD22*(DI22+DJ22)/1000</f>
        <v>0</v>
      </c>
      <c r="AA22">
        <f>0.61365*exp(17.502*DK22/(240.97+DK22))</f>
        <v>0</v>
      </c>
      <c r="AB22">
        <f>(X22-DD22*(DI22+DJ22)/1000)</f>
        <v>0</v>
      </c>
      <c r="AC22">
        <f>(-J22*44100)</f>
        <v>0</v>
      </c>
      <c r="AD22">
        <f>2*29.3*R22*0.92*(DK22-W22)</f>
        <v>0</v>
      </c>
      <c r="AE22">
        <f>2*0.95*5.67E-8*(((DK22+$B$7)+273)^4-(W22+273)^4)</f>
        <v>0</v>
      </c>
      <c r="AF22">
        <f>U22+AE22+AC22+AD22</f>
        <v>0</v>
      </c>
      <c r="AG22">
        <f>DH22*AU22*(DC22-DB22*(1000-AU22*DE22)/(1000-AU22*DD22))/(100*CV22)</f>
        <v>0</v>
      </c>
      <c r="AH22">
        <f>1000*DH22*AU22*(DD22-DE22)/(100*CV22*(1000-AU22*DD22))</f>
        <v>0</v>
      </c>
      <c r="AI22">
        <f>(AJ22 - AK22 - DI22*1E3/(8.314*(DK22+273.15)) * AM22/DH22 * AL22) * DH22/(100*CV22) * (1000 - DE22)/1000</f>
        <v>0</v>
      </c>
      <c r="AJ22">
        <v>404.9996693406253</v>
      </c>
      <c r="AK22">
        <v>374.0462848484848</v>
      </c>
      <c r="AL22">
        <v>0.05024882845265519</v>
      </c>
      <c r="AM22">
        <v>66.42244066459969</v>
      </c>
      <c r="AN22">
        <f>(AP22 - AO22 + DI22*1E3/(8.314*(DK22+273.15)) * AR22/DH22 * AQ22) * DH22/(100*CV22) * 1000/(1000 - AP22)</f>
        <v>0</v>
      </c>
      <c r="AO22">
        <v>12.25368362604846</v>
      </c>
      <c r="AP22">
        <v>26.03714405594407</v>
      </c>
      <c r="AQ22">
        <v>-0.0004659513919598148</v>
      </c>
      <c r="AR22">
        <v>79.21554045513705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MAX(0,($B$13+$C$13*DP22)/(1+$D$13*DP22)*DI22/(DK22+273)*$E$13)</f>
        <v>0</v>
      </c>
      <c r="AX22" t="s">
        <v>419</v>
      </c>
      <c r="AY22">
        <v>10510</v>
      </c>
      <c r="AZ22">
        <v>590.42</v>
      </c>
      <c r="BA22">
        <v>2650.6</v>
      </c>
      <c r="BB22">
        <f>1-AZ22/BA22</f>
        <v>0</v>
      </c>
      <c r="BC22">
        <v>-1.816883183993991</v>
      </c>
      <c r="BD22" t="s">
        <v>446</v>
      </c>
      <c r="BE22">
        <v>10386.6</v>
      </c>
      <c r="BF22">
        <v>926.1718076923078</v>
      </c>
      <c r="BG22">
        <v>1232.07</v>
      </c>
      <c r="BH22">
        <f>1-BF22/BG22</f>
        <v>0</v>
      </c>
      <c r="BI22">
        <v>0.5</v>
      </c>
      <c r="BJ22">
        <f>CS22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421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1339</v>
      </c>
      <c r="CA22">
        <v>300</v>
      </c>
      <c r="CB22">
        <v>300</v>
      </c>
      <c r="CC22">
        <v>300</v>
      </c>
      <c r="CD22">
        <v>10386.6</v>
      </c>
      <c r="CE22">
        <v>1181.6</v>
      </c>
      <c r="CF22">
        <v>-0.00731178</v>
      </c>
      <c r="CG22">
        <v>3.72</v>
      </c>
      <c r="CH22" t="s">
        <v>421</v>
      </c>
      <c r="CI22" t="s">
        <v>421</v>
      </c>
      <c r="CJ22" t="s">
        <v>421</v>
      </c>
      <c r="CK22" t="s">
        <v>421</v>
      </c>
      <c r="CL22" t="s">
        <v>421</v>
      </c>
      <c r="CM22" t="s">
        <v>421</v>
      </c>
      <c r="CN22" t="s">
        <v>421</v>
      </c>
      <c r="CO22" t="s">
        <v>421</v>
      </c>
      <c r="CP22" t="s">
        <v>421</v>
      </c>
      <c r="CQ22" t="s">
        <v>421</v>
      </c>
      <c r="CR22">
        <f>$B$11*DQ22+$C$11*DR22+$F$11*EC22*(1-EF22)</f>
        <v>0</v>
      </c>
      <c r="CS22">
        <f>CR22*CT22</f>
        <v>0</v>
      </c>
      <c r="CT22">
        <f>($B$11*$D$9+$C$11*$D$9+$F$11*((EP22+EH22)/MAX(EP22+EH22+EQ22, 0.1)*$I$9+EQ22/MAX(EP22+EH22+EQ22, 0.1)*$J$9))/($B$11+$C$11+$F$11)</f>
        <v>0</v>
      </c>
      <c r="CU22">
        <f>($B$11*$K$9+$C$11*$K$9+$F$11*((EP22+EH22)/MAX(EP22+EH22+EQ22, 0.1)*$P$9+EQ22/MAX(EP22+EH22+EQ22, 0.1)*$Q$9))/($B$11+$C$11+$F$11)</f>
        <v>0</v>
      </c>
      <c r="CV22">
        <v>6</v>
      </c>
      <c r="CW22">
        <v>0.5</v>
      </c>
      <c r="CX22" t="s">
        <v>422</v>
      </c>
      <c r="CY22">
        <v>2</v>
      </c>
      <c r="CZ22" t="b">
        <v>1</v>
      </c>
      <c r="DA22">
        <v>1652282574.599999</v>
      </c>
      <c r="DB22">
        <v>363.7289032258064</v>
      </c>
      <c r="DC22">
        <v>400.0192580645161</v>
      </c>
      <c r="DD22">
        <v>25.90383548387097</v>
      </c>
      <c r="DE22">
        <v>12.28288387096774</v>
      </c>
      <c r="DF22">
        <v>365.0379032258064</v>
      </c>
      <c r="DG22">
        <v>26.01483548387097</v>
      </c>
      <c r="DH22">
        <v>400.0643548387096</v>
      </c>
      <c r="DI22">
        <v>90.65446129032259</v>
      </c>
      <c r="DJ22">
        <v>0.09999014193548388</v>
      </c>
      <c r="DK22">
        <v>31.71787419354839</v>
      </c>
      <c r="DL22">
        <v>30.05016774193549</v>
      </c>
      <c r="DM22">
        <v>999.9000000000003</v>
      </c>
      <c r="DN22">
        <v>0</v>
      </c>
      <c r="DO22">
        <v>0</v>
      </c>
      <c r="DP22">
        <v>10001.89193548387</v>
      </c>
      <c r="DQ22">
        <v>0</v>
      </c>
      <c r="DR22">
        <v>766.6977419354839</v>
      </c>
      <c r="DS22">
        <v>-36.27466129032258</v>
      </c>
      <c r="DT22">
        <v>373.4762258064515</v>
      </c>
      <c r="DU22">
        <v>404.9936129032257</v>
      </c>
      <c r="DV22">
        <v>13.77419032258065</v>
      </c>
      <c r="DW22">
        <v>400.0192580645161</v>
      </c>
      <c r="DX22">
        <v>12.28288387096774</v>
      </c>
      <c r="DY22">
        <v>2.36218870967742</v>
      </c>
      <c r="DZ22">
        <v>1.11349870967742</v>
      </c>
      <c r="EA22">
        <v>20.10687096774193</v>
      </c>
      <c r="EB22">
        <v>8.49264870967742</v>
      </c>
      <c r="EC22">
        <v>1499.989677419356</v>
      </c>
      <c r="ED22">
        <v>0.9729943548387097</v>
      </c>
      <c r="EE22">
        <v>0.02700530322580646</v>
      </c>
      <c r="EF22">
        <v>0</v>
      </c>
      <c r="EG22">
        <v>925.8832903225806</v>
      </c>
      <c r="EH22">
        <v>5.000969999999999</v>
      </c>
      <c r="EI22">
        <v>14609.77096774194</v>
      </c>
      <c r="EJ22">
        <v>12491.47419354838</v>
      </c>
      <c r="EK22">
        <v>40.30799999999999</v>
      </c>
      <c r="EL22">
        <v>41.84248387096772</v>
      </c>
      <c r="EM22">
        <v>40.50600000000001</v>
      </c>
      <c r="EN22">
        <v>41.68699999999998</v>
      </c>
      <c r="EO22">
        <v>41.5</v>
      </c>
      <c r="EP22">
        <v>1454.619032258065</v>
      </c>
      <c r="EQ22">
        <v>40.3706451612903</v>
      </c>
      <c r="ER22">
        <v>0</v>
      </c>
      <c r="ES22">
        <v>104.2000000476837</v>
      </c>
      <c r="ET22">
        <v>0</v>
      </c>
      <c r="EU22">
        <v>926.1718076923078</v>
      </c>
      <c r="EV22">
        <v>28.84858115389823</v>
      </c>
      <c r="EW22">
        <v>469.7606830821525</v>
      </c>
      <c r="EX22">
        <v>14614.31153846154</v>
      </c>
      <c r="EY22">
        <v>15</v>
      </c>
      <c r="EZ22">
        <v>1652282622.6</v>
      </c>
      <c r="FA22" t="s">
        <v>447</v>
      </c>
      <c r="FB22">
        <v>1652282608.6</v>
      </c>
      <c r="FC22">
        <v>1652282622.6</v>
      </c>
      <c r="FD22">
        <v>8</v>
      </c>
      <c r="FE22">
        <v>0.051</v>
      </c>
      <c r="FF22">
        <v>0.004</v>
      </c>
      <c r="FG22">
        <v>-1.309</v>
      </c>
      <c r="FH22">
        <v>-0.111</v>
      </c>
      <c r="FI22">
        <v>400</v>
      </c>
      <c r="FJ22">
        <v>12</v>
      </c>
      <c r="FK22">
        <v>0.04</v>
      </c>
      <c r="FL22">
        <v>0.01</v>
      </c>
      <c r="FM22">
        <v>-36.6128875</v>
      </c>
      <c r="FN22">
        <v>7.625746716698054</v>
      </c>
      <c r="FO22">
        <v>0.7602884025774364</v>
      </c>
      <c r="FP22">
        <v>-1</v>
      </c>
      <c r="FQ22">
        <v>13.774155</v>
      </c>
      <c r="FR22">
        <v>0.1076172607879969</v>
      </c>
      <c r="FS22">
        <v>0.02255661710008821</v>
      </c>
      <c r="FT22">
        <v>-1</v>
      </c>
      <c r="FU22">
        <v>0</v>
      </c>
      <c r="FV22">
        <v>0</v>
      </c>
      <c r="FW22">
        <v>0</v>
      </c>
      <c r="FX22">
        <v>-1</v>
      </c>
      <c r="FY22">
        <v>0</v>
      </c>
      <c r="FZ22">
        <v>0</v>
      </c>
      <c r="GA22" t="s">
        <v>424</v>
      </c>
      <c r="GB22">
        <v>2.69575</v>
      </c>
      <c r="GC22">
        <v>2.70519</v>
      </c>
      <c r="GD22">
        <v>0.08416800000000001</v>
      </c>
      <c r="GE22">
        <v>0.0893221</v>
      </c>
      <c r="GF22">
        <v>0.112546</v>
      </c>
      <c r="GG22">
        <v>0.0645067</v>
      </c>
      <c r="GH22">
        <v>28790.8</v>
      </c>
      <c r="GI22">
        <v>28737.7</v>
      </c>
      <c r="GJ22">
        <v>29244.1</v>
      </c>
      <c r="GK22">
        <v>29201.5</v>
      </c>
      <c r="GL22">
        <v>34355.3</v>
      </c>
      <c r="GM22">
        <v>36357.2</v>
      </c>
      <c r="GN22">
        <v>41156.3</v>
      </c>
      <c r="GO22">
        <v>41651.9</v>
      </c>
      <c r="GP22">
        <v>1.73363</v>
      </c>
      <c r="GQ22">
        <v>2.0331</v>
      </c>
      <c r="GR22">
        <v>0.0576153</v>
      </c>
      <c r="GS22">
        <v>0</v>
      </c>
      <c r="GT22">
        <v>29.1133</v>
      </c>
      <c r="GU22">
        <v>999.9</v>
      </c>
      <c r="GV22">
        <v>44.9</v>
      </c>
      <c r="GW22">
        <v>32.2</v>
      </c>
      <c r="GX22">
        <v>23.9204</v>
      </c>
      <c r="GY22">
        <v>63.0823</v>
      </c>
      <c r="GZ22">
        <v>30.016</v>
      </c>
      <c r="HA22">
        <v>1</v>
      </c>
      <c r="HB22">
        <v>0.256014</v>
      </c>
      <c r="HC22">
        <v>0</v>
      </c>
      <c r="HD22">
        <v>20.3939</v>
      </c>
      <c r="HE22">
        <v>5.22298</v>
      </c>
      <c r="HF22">
        <v>12.0099</v>
      </c>
      <c r="HG22">
        <v>4.9901</v>
      </c>
      <c r="HH22">
        <v>3.28998</v>
      </c>
      <c r="HI22">
        <v>2296.6</v>
      </c>
      <c r="HJ22">
        <v>9999</v>
      </c>
      <c r="HK22">
        <v>9999</v>
      </c>
      <c r="HL22">
        <v>44</v>
      </c>
      <c r="HM22">
        <v>1.86719</v>
      </c>
      <c r="HN22">
        <v>1.86615</v>
      </c>
      <c r="HO22">
        <v>1.86575</v>
      </c>
      <c r="HP22">
        <v>1.86565</v>
      </c>
      <c r="HQ22">
        <v>1.86743</v>
      </c>
      <c r="HR22">
        <v>1.86996</v>
      </c>
      <c r="HS22">
        <v>1.86859</v>
      </c>
      <c r="HT22">
        <v>1.86996</v>
      </c>
      <c r="HU22">
        <v>0</v>
      </c>
      <c r="HV22">
        <v>0</v>
      </c>
      <c r="HW22">
        <v>0</v>
      </c>
      <c r="HX22">
        <v>0</v>
      </c>
      <c r="HY22" t="s">
        <v>425</v>
      </c>
      <c r="HZ22" t="s">
        <v>426</v>
      </c>
      <c r="IA22" t="s">
        <v>427</v>
      </c>
      <c r="IB22" t="s">
        <v>427</v>
      </c>
      <c r="IC22" t="s">
        <v>427</v>
      </c>
      <c r="ID22" t="s">
        <v>427</v>
      </c>
      <c r="IE22">
        <v>0</v>
      </c>
      <c r="IF22">
        <v>100</v>
      </c>
      <c r="IG22">
        <v>100</v>
      </c>
      <c r="IH22">
        <v>-1.309</v>
      </c>
      <c r="II22">
        <v>-0.111</v>
      </c>
      <c r="IJ22">
        <v>-0.7040614050130216</v>
      </c>
      <c r="IK22">
        <v>-0.001397856137862621</v>
      </c>
      <c r="IL22">
        <v>-6.597033298310111E-07</v>
      </c>
      <c r="IM22">
        <v>1.814317659228783E-10</v>
      </c>
      <c r="IN22">
        <v>-0.1085862010341653</v>
      </c>
      <c r="IO22">
        <v>-0.009172974426983092</v>
      </c>
      <c r="IP22">
        <v>0.000807841678180084</v>
      </c>
      <c r="IQ22">
        <v>-8.933227129180702E-06</v>
      </c>
      <c r="IR22">
        <v>1</v>
      </c>
      <c r="IS22">
        <v>2297</v>
      </c>
      <c r="IT22">
        <v>1</v>
      </c>
      <c r="IU22">
        <v>33</v>
      </c>
      <c r="IV22">
        <v>1.3</v>
      </c>
      <c r="IW22">
        <v>1.1</v>
      </c>
      <c r="IX22">
        <v>1.00586</v>
      </c>
      <c r="IY22">
        <v>2.24609</v>
      </c>
      <c r="IZ22">
        <v>1.39648</v>
      </c>
      <c r="JA22">
        <v>2.34985</v>
      </c>
      <c r="JB22">
        <v>1.49536</v>
      </c>
      <c r="JC22">
        <v>2.2876</v>
      </c>
      <c r="JD22">
        <v>36.4343</v>
      </c>
      <c r="JE22">
        <v>15.7957</v>
      </c>
      <c r="JF22">
        <v>18</v>
      </c>
      <c r="JG22">
        <v>393.358</v>
      </c>
      <c r="JH22">
        <v>568.658</v>
      </c>
      <c r="JI22">
        <v>31.0777</v>
      </c>
      <c r="JJ22">
        <v>30.8198</v>
      </c>
      <c r="JK22">
        <v>29.9996</v>
      </c>
      <c r="JL22">
        <v>30.6394</v>
      </c>
      <c r="JM22">
        <v>30.4983</v>
      </c>
      <c r="JN22">
        <v>20.1505</v>
      </c>
      <c r="JO22">
        <v>43.9386</v>
      </c>
      <c r="JP22">
        <v>10.1103</v>
      </c>
      <c r="JQ22">
        <v>-999.9</v>
      </c>
      <c r="JR22">
        <v>400</v>
      </c>
      <c r="JS22">
        <v>12.3057</v>
      </c>
      <c r="JT22">
        <v>99.9537</v>
      </c>
      <c r="JU22">
        <v>99.9948</v>
      </c>
    </row>
    <row r="23" spans="1:281">
      <c r="A23">
        <v>7</v>
      </c>
      <c r="B23">
        <v>1652282688.6</v>
      </c>
      <c r="C23">
        <v>632.0999999046326</v>
      </c>
      <c r="D23" t="s">
        <v>448</v>
      </c>
      <c r="E23" t="s">
        <v>449</v>
      </c>
      <c r="F23">
        <v>5</v>
      </c>
      <c r="G23" t="s">
        <v>417</v>
      </c>
      <c r="H23" t="s">
        <v>418</v>
      </c>
      <c r="I23">
        <v>1652282680.599999</v>
      </c>
      <c r="J23">
        <f>(K23)/1000</f>
        <v>0</v>
      </c>
      <c r="K23">
        <f>IF(CZ23, AN23, AH23)</f>
        <v>0</v>
      </c>
      <c r="L23">
        <f>IF(CZ23, AI23, AG23)</f>
        <v>0</v>
      </c>
      <c r="M23">
        <f>DB23 - IF(AU23&gt;1, L23*CV23*100.0/(AW23*DP23), 0)</f>
        <v>0</v>
      </c>
      <c r="N23">
        <f>((T23-J23/2)*M23-L23)/(T23+J23/2)</f>
        <v>0</v>
      </c>
      <c r="O23">
        <f>N23*(DI23+DJ23)/1000.0</f>
        <v>0</v>
      </c>
      <c r="P23">
        <f>(DB23 - IF(AU23&gt;1, L23*CV23*100.0/(AW23*DP23), 0))*(DI23+DJ23)/1000.0</f>
        <v>0</v>
      </c>
      <c r="Q23">
        <f>2.0/((1/S23-1/R23)+SIGN(S23)*SQRT((1/S23-1/R23)*(1/S23-1/R23) + 4*CW23/((CW23+1)*(CW23+1))*(2*1/S23*1/R23-1/R23*1/R23)))</f>
        <v>0</v>
      </c>
      <c r="R23">
        <f>IF(LEFT(CX23,1)&lt;&gt;"0",IF(LEFT(CX23,1)="1",3.0,CY23),$D$5+$E$5*(DP23*DI23/($K$5*1000))+$F$5*(DP23*DI23/($K$5*1000))*MAX(MIN(CV23,$J$5),$I$5)*MAX(MIN(CV23,$J$5),$I$5)+$G$5*MAX(MIN(CV23,$J$5),$I$5)*(DP23*DI23/($K$5*1000))+$H$5*(DP23*DI23/($K$5*1000))*(DP23*DI23/($K$5*1000)))</f>
        <v>0</v>
      </c>
      <c r="S23">
        <f>J23*(1000-(1000*0.61365*exp(17.502*W23/(240.97+W23))/(DI23+DJ23)+DD23)/2)/(1000*0.61365*exp(17.502*W23/(240.97+W23))/(DI23+DJ23)-DD23)</f>
        <v>0</v>
      </c>
      <c r="T23">
        <f>1/((CW23+1)/(Q23/1.6)+1/(R23/1.37)) + CW23/((CW23+1)/(Q23/1.6) + CW23/(R23/1.37))</f>
        <v>0</v>
      </c>
      <c r="U23">
        <f>(CR23*CU23)</f>
        <v>0</v>
      </c>
      <c r="V23">
        <f>(DK23+(U23+2*0.95*5.67E-8*(((DK23+$B$7)+273)^4-(DK23+273)^4)-44100*J23)/(1.84*29.3*R23+8*0.95*5.67E-8*(DK23+273)^3))</f>
        <v>0</v>
      </c>
      <c r="W23">
        <f>($C$7*DL23+$D$7*DM23+$E$7*V23)</f>
        <v>0</v>
      </c>
      <c r="X23">
        <f>0.61365*exp(17.502*W23/(240.97+W23))</f>
        <v>0</v>
      </c>
      <c r="Y23">
        <f>(Z23/AA23*100)</f>
        <v>0</v>
      </c>
      <c r="Z23">
        <f>DD23*(DI23+DJ23)/1000</f>
        <v>0</v>
      </c>
      <c r="AA23">
        <f>0.61365*exp(17.502*DK23/(240.97+DK23))</f>
        <v>0</v>
      </c>
      <c r="AB23">
        <f>(X23-DD23*(DI23+DJ23)/1000)</f>
        <v>0</v>
      </c>
      <c r="AC23">
        <f>(-J23*44100)</f>
        <v>0</v>
      </c>
      <c r="AD23">
        <f>2*29.3*R23*0.92*(DK23-W23)</f>
        <v>0</v>
      </c>
      <c r="AE23">
        <f>2*0.95*5.67E-8*(((DK23+$B$7)+273)^4-(W23+273)^4)</f>
        <v>0</v>
      </c>
      <c r="AF23">
        <f>U23+AE23+AC23+AD23</f>
        <v>0</v>
      </c>
      <c r="AG23">
        <f>DH23*AU23*(DC23-DB23*(1000-AU23*DE23)/(1000-AU23*DD23))/(100*CV23)</f>
        <v>0</v>
      </c>
      <c r="AH23">
        <f>1000*DH23*AU23*(DD23-DE23)/(100*CV23*(1000-AU23*DD23))</f>
        <v>0</v>
      </c>
      <c r="AI23">
        <f>(AJ23 - AK23 - DI23*1E3/(8.314*(DK23+273.15)) * AM23/DH23 * AL23) * DH23/(100*CV23) * (1000 - DE23)/1000</f>
        <v>0</v>
      </c>
      <c r="AJ23">
        <v>405.1099268618862</v>
      </c>
      <c r="AK23">
        <v>373.8445333333332</v>
      </c>
      <c r="AL23">
        <v>-0.003244762883642986</v>
      </c>
      <c r="AM23">
        <v>66.42486913894457</v>
      </c>
      <c r="AN23">
        <f>(AP23 - AO23 + DI23*1E3/(8.314*(DK23+273.15)) * AR23/DH23 * AQ23) * DH23/(100*CV23) * 1000/(1000 - AP23)</f>
        <v>0</v>
      </c>
      <c r="AO23">
        <v>12.48110621629682</v>
      </c>
      <c r="AP23">
        <v>25.90308181818183</v>
      </c>
      <c r="AQ23">
        <v>-0.008466482699449782</v>
      </c>
      <c r="AR23">
        <v>79.23801067642594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MAX(0,($B$13+$C$13*DP23)/(1+$D$13*DP23)*DI23/(DK23+273)*$E$13)</f>
        <v>0</v>
      </c>
      <c r="AX23" t="s">
        <v>419</v>
      </c>
      <c r="AY23">
        <v>10510</v>
      </c>
      <c r="AZ23">
        <v>590.42</v>
      </c>
      <c r="BA23">
        <v>2650.6</v>
      </c>
      <c r="BB23">
        <f>1-AZ23/BA23</f>
        <v>0</v>
      </c>
      <c r="BC23">
        <v>-1.816883183993991</v>
      </c>
      <c r="BD23" t="s">
        <v>450</v>
      </c>
      <c r="BE23">
        <v>10387.9</v>
      </c>
      <c r="BF23">
        <v>934.44872</v>
      </c>
      <c r="BG23">
        <v>1261.48</v>
      </c>
      <c r="BH23">
        <f>1-BF23/BG23</f>
        <v>0</v>
      </c>
      <c r="BI23">
        <v>0.5</v>
      </c>
      <c r="BJ23">
        <f>CS23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421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1340</v>
      </c>
      <c r="CA23">
        <v>300</v>
      </c>
      <c r="CB23">
        <v>300</v>
      </c>
      <c r="CC23">
        <v>300</v>
      </c>
      <c r="CD23">
        <v>10387.9</v>
      </c>
      <c r="CE23">
        <v>1208.28</v>
      </c>
      <c r="CF23">
        <v>-0.00731281</v>
      </c>
      <c r="CG23">
        <v>5.61</v>
      </c>
      <c r="CH23" t="s">
        <v>421</v>
      </c>
      <c r="CI23" t="s">
        <v>421</v>
      </c>
      <c r="CJ23" t="s">
        <v>421</v>
      </c>
      <c r="CK23" t="s">
        <v>421</v>
      </c>
      <c r="CL23" t="s">
        <v>421</v>
      </c>
      <c r="CM23" t="s">
        <v>421</v>
      </c>
      <c r="CN23" t="s">
        <v>421</v>
      </c>
      <c r="CO23" t="s">
        <v>421</v>
      </c>
      <c r="CP23" t="s">
        <v>421</v>
      </c>
      <c r="CQ23" t="s">
        <v>421</v>
      </c>
      <c r="CR23">
        <f>$B$11*DQ23+$C$11*DR23+$F$11*EC23*(1-EF23)</f>
        <v>0</v>
      </c>
      <c r="CS23">
        <f>CR23*CT23</f>
        <v>0</v>
      </c>
      <c r="CT23">
        <f>($B$11*$D$9+$C$11*$D$9+$F$11*((EP23+EH23)/MAX(EP23+EH23+EQ23, 0.1)*$I$9+EQ23/MAX(EP23+EH23+EQ23, 0.1)*$J$9))/($B$11+$C$11+$F$11)</f>
        <v>0</v>
      </c>
      <c r="CU23">
        <f>($B$11*$K$9+$C$11*$K$9+$F$11*((EP23+EH23)/MAX(EP23+EH23+EQ23, 0.1)*$P$9+EQ23/MAX(EP23+EH23+EQ23, 0.1)*$Q$9))/($B$11+$C$11+$F$11)</f>
        <v>0</v>
      </c>
      <c r="CV23">
        <v>6</v>
      </c>
      <c r="CW23">
        <v>0.5</v>
      </c>
      <c r="CX23" t="s">
        <v>422</v>
      </c>
      <c r="CY23">
        <v>2</v>
      </c>
      <c r="CZ23" t="b">
        <v>1</v>
      </c>
      <c r="DA23">
        <v>1652282680.599999</v>
      </c>
      <c r="DB23">
        <v>364.2057419354838</v>
      </c>
      <c r="DC23">
        <v>400.0215483870967</v>
      </c>
      <c r="DD23">
        <v>25.81255161290322</v>
      </c>
      <c r="DE23">
        <v>12.5003064516129</v>
      </c>
      <c r="DF23">
        <v>365.4917419354838</v>
      </c>
      <c r="DG23">
        <v>25.91755161290322</v>
      </c>
      <c r="DH23">
        <v>400.0888387096774</v>
      </c>
      <c r="DI23">
        <v>90.65096129032257</v>
      </c>
      <c r="DJ23">
        <v>0.1000234903225806</v>
      </c>
      <c r="DK23">
        <v>31.65031290322581</v>
      </c>
      <c r="DL23">
        <v>29.97269032258065</v>
      </c>
      <c r="DM23">
        <v>999.9000000000003</v>
      </c>
      <c r="DN23">
        <v>0</v>
      </c>
      <c r="DO23">
        <v>0</v>
      </c>
      <c r="DP23">
        <v>9997.857419354839</v>
      </c>
      <c r="DQ23">
        <v>0</v>
      </c>
      <c r="DR23">
        <v>902.5751612903224</v>
      </c>
      <c r="DS23">
        <v>-35.77309677419355</v>
      </c>
      <c r="DT23">
        <v>373.9576129032259</v>
      </c>
      <c r="DU23">
        <v>405.0853870967742</v>
      </c>
      <c r="DV23">
        <v>13.46244193548387</v>
      </c>
      <c r="DW23">
        <v>400.0215483870967</v>
      </c>
      <c r="DX23">
        <v>12.5003064516129</v>
      </c>
      <c r="DY23">
        <v>2.353547741935484</v>
      </c>
      <c r="DZ23">
        <v>1.133164193548387</v>
      </c>
      <c r="EA23">
        <v>20.04765161290322</v>
      </c>
      <c r="EB23">
        <v>8.751283548387097</v>
      </c>
      <c r="EC23">
        <v>1500.012903225806</v>
      </c>
      <c r="ED23">
        <v>0.9729917096774193</v>
      </c>
      <c r="EE23">
        <v>0.0270078935483871</v>
      </c>
      <c r="EF23">
        <v>0</v>
      </c>
      <c r="EG23">
        <v>934.344935483871</v>
      </c>
      <c r="EH23">
        <v>5.000969999999999</v>
      </c>
      <c r="EI23">
        <v>14742.24193548387</v>
      </c>
      <c r="EJ23">
        <v>12491.67419354839</v>
      </c>
      <c r="EK23">
        <v>40.129</v>
      </c>
      <c r="EL23">
        <v>41.58638709677417</v>
      </c>
      <c r="EM23">
        <v>40.33232258064514</v>
      </c>
      <c r="EN23">
        <v>41.43099999999999</v>
      </c>
      <c r="EO23">
        <v>41.33232258064513</v>
      </c>
      <c r="EP23">
        <v>1454.631935483871</v>
      </c>
      <c r="EQ23">
        <v>40.38000000000002</v>
      </c>
      <c r="ER23">
        <v>0</v>
      </c>
      <c r="ES23">
        <v>105.5999999046326</v>
      </c>
      <c r="ET23">
        <v>0</v>
      </c>
      <c r="EU23">
        <v>934.44872</v>
      </c>
      <c r="EV23">
        <v>8.264384598360342</v>
      </c>
      <c r="EW23">
        <v>105.1538460077943</v>
      </c>
      <c r="EX23">
        <v>14743.452</v>
      </c>
      <c r="EY23">
        <v>15</v>
      </c>
      <c r="EZ23">
        <v>1652282728.1</v>
      </c>
      <c r="FA23" t="s">
        <v>451</v>
      </c>
      <c r="FB23">
        <v>1652282706.6</v>
      </c>
      <c r="FC23">
        <v>1652282728.1</v>
      </c>
      <c r="FD23">
        <v>9</v>
      </c>
      <c r="FE23">
        <v>0.023</v>
      </c>
      <c r="FF23">
        <v>0.004</v>
      </c>
      <c r="FG23">
        <v>-1.286</v>
      </c>
      <c r="FH23">
        <v>-0.105</v>
      </c>
      <c r="FI23">
        <v>400</v>
      </c>
      <c r="FJ23">
        <v>13</v>
      </c>
      <c r="FK23">
        <v>0.05</v>
      </c>
      <c r="FL23">
        <v>0.01</v>
      </c>
      <c r="FM23">
        <v>-35.757505</v>
      </c>
      <c r="FN23">
        <v>-0.5592067542212654</v>
      </c>
      <c r="FO23">
        <v>0.06047969886664454</v>
      </c>
      <c r="FP23">
        <v>-1</v>
      </c>
      <c r="FQ23">
        <v>13.47121</v>
      </c>
      <c r="FR23">
        <v>-0.2157208255159647</v>
      </c>
      <c r="FS23">
        <v>0.02383928270732985</v>
      </c>
      <c r="FT23">
        <v>-1</v>
      </c>
      <c r="FU23">
        <v>0</v>
      </c>
      <c r="FV23">
        <v>0</v>
      </c>
      <c r="FW23">
        <v>0</v>
      </c>
      <c r="FX23">
        <v>-1</v>
      </c>
      <c r="FY23">
        <v>0</v>
      </c>
      <c r="FZ23">
        <v>0</v>
      </c>
      <c r="GA23" t="s">
        <v>424</v>
      </c>
      <c r="GB23">
        <v>2.69561</v>
      </c>
      <c r="GC23">
        <v>2.7051</v>
      </c>
      <c r="GD23">
        <v>0.084132</v>
      </c>
      <c r="GE23">
        <v>0.08931989999999999</v>
      </c>
      <c r="GF23">
        <v>0.11214</v>
      </c>
      <c r="GG23">
        <v>0.0655541</v>
      </c>
      <c r="GH23">
        <v>28799.7</v>
      </c>
      <c r="GI23">
        <v>28745.7</v>
      </c>
      <c r="GJ23">
        <v>29251.3</v>
      </c>
      <c r="GK23">
        <v>29209.1</v>
      </c>
      <c r="GL23">
        <v>34379.7</v>
      </c>
      <c r="GM23">
        <v>36326.3</v>
      </c>
      <c r="GN23">
        <v>41166.9</v>
      </c>
      <c r="GO23">
        <v>41663.2</v>
      </c>
      <c r="GP23">
        <v>1.73415</v>
      </c>
      <c r="GQ23">
        <v>2.03297</v>
      </c>
      <c r="GR23">
        <v>0.0694022</v>
      </c>
      <c r="GS23">
        <v>0</v>
      </c>
      <c r="GT23">
        <v>28.8507</v>
      </c>
      <c r="GU23">
        <v>999.9</v>
      </c>
      <c r="GV23">
        <v>44.6</v>
      </c>
      <c r="GW23">
        <v>32.3</v>
      </c>
      <c r="GX23">
        <v>23.8967</v>
      </c>
      <c r="GY23">
        <v>62.9523</v>
      </c>
      <c r="GZ23">
        <v>30.6931</v>
      </c>
      <c r="HA23">
        <v>1</v>
      </c>
      <c r="HB23">
        <v>0.245069</v>
      </c>
      <c r="HC23">
        <v>0</v>
      </c>
      <c r="HD23">
        <v>20.3941</v>
      </c>
      <c r="HE23">
        <v>5.22403</v>
      </c>
      <c r="HF23">
        <v>12.0097</v>
      </c>
      <c r="HG23">
        <v>4.9907</v>
      </c>
      <c r="HH23">
        <v>3.28998</v>
      </c>
      <c r="HI23">
        <v>2298.6</v>
      </c>
      <c r="HJ23">
        <v>9999</v>
      </c>
      <c r="HK23">
        <v>9999</v>
      </c>
      <c r="HL23">
        <v>44.1</v>
      </c>
      <c r="HM23">
        <v>1.86722</v>
      </c>
      <c r="HN23">
        <v>1.86615</v>
      </c>
      <c r="HO23">
        <v>1.86576</v>
      </c>
      <c r="HP23">
        <v>1.86569</v>
      </c>
      <c r="HQ23">
        <v>1.86744</v>
      </c>
      <c r="HR23">
        <v>1.86997</v>
      </c>
      <c r="HS23">
        <v>1.86862</v>
      </c>
      <c r="HT23">
        <v>1.86998</v>
      </c>
      <c r="HU23">
        <v>0</v>
      </c>
      <c r="HV23">
        <v>0</v>
      </c>
      <c r="HW23">
        <v>0</v>
      </c>
      <c r="HX23">
        <v>0</v>
      </c>
      <c r="HY23" t="s">
        <v>425</v>
      </c>
      <c r="HZ23" t="s">
        <v>426</v>
      </c>
      <c r="IA23" t="s">
        <v>427</v>
      </c>
      <c r="IB23" t="s">
        <v>427</v>
      </c>
      <c r="IC23" t="s">
        <v>427</v>
      </c>
      <c r="ID23" t="s">
        <v>427</v>
      </c>
      <c r="IE23">
        <v>0</v>
      </c>
      <c r="IF23">
        <v>100</v>
      </c>
      <c r="IG23">
        <v>100</v>
      </c>
      <c r="IH23">
        <v>-1.286</v>
      </c>
      <c r="II23">
        <v>-0.105</v>
      </c>
      <c r="IJ23">
        <v>-0.6529853039500484</v>
      </c>
      <c r="IK23">
        <v>-0.001397856137862621</v>
      </c>
      <c r="IL23">
        <v>-6.597033298310111E-07</v>
      </c>
      <c r="IM23">
        <v>1.814317659228783E-10</v>
      </c>
      <c r="IN23">
        <v>-0.1041860817448383</v>
      </c>
      <c r="IO23">
        <v>-0.009172974426983092</v>
      </c>
      <c r="IP23">
        <v>0.000807841678180084</v>
      </c>
      <c r="IQ23">
        <v>-8.933227129180702E-06</v>
      </c>
      <c r="IR23">
        <v>1</v>
      </c>
      <c r="IS23">
        <v>2297</v>
      </c>
      <c r="IT23">
        <v>1</v>
      </c>
      <c r="IU23">
        <v>33</v>
      </c>
      <c r="IV23">
        <v>1.3</v>
      </c>
      <c r="IW23">
        <v>1.1</v>
      </c>
      <c r="IX23">
        <v>1.00586</v>
      </c>
      <c r="IY23">
        <v>2.23755</v>
      </c>
      <c r="IZ23">
        <v>1.39648</v>
      </c>
      <c r="JA23">
        <v>2.34741</v>
      </c>
      <c r="JB23">
        <v>1.49536</v>
      </c>
      <c r="JC23">
        <v>2.3645</v>
      </c>
      <c r="JD23">
        <v>36.4814</v>
      </c>
      <c r="JE23">
        <v>15.7869</v>
      </c>
      <c r="JF23">
        <v>18</v>
      </c>
      <c r="JG23">
        <v>393.377</v>
      </c>
      <c r="JH23">
        <v>568.289</v>
      </c>
      <c r="JI23">
        <v>31.089</v>
      </c>
      <c r="JJ23">
        <v>30.7241</v>
      </c>
      <c r="JK23">
        <v>29.9996</v>
      </c>
      <c r="JL23">
        <v>30.5953</v>
      </c>
      <c r="JM23">
        <v>30.4695</v>
      </c>
      <c r="JN23">
        <v>20.1464</v>
      </c>
      <c r="JO23">
        <v>44.234</v>
      </c>
      <c r="JP23">
        <v>6.04987</v>
      </c>
      <c r="JQ23">
        <v>-999.9</v>
      </c>
      <c r="JR23">
        <v>400</v>
      </c>
      <c r="JS23">
        <v>12.4528</v>
      </c>
      <c r="JT23">
        <v>99.979</v>
      </c>
      <c r="JU23">
        <v>100.022</v>
      </c>
    </row>
    <row r="24" spans="1:281">
      <c r="A24">
        <v>8</v>
      </c>
      <c r="B24">
        <v>1652282794.1</v>
      </c>
      <c r="C24">
        <v>737.5999999046326</v>
      </c>
      <c r="D24" t="s">
        <v>452</v>
      </c>
      <c r="E24" t="s">
        <v>453</v>
      </c>
      <c r="F24">
        <v>5</v>
      </c>
      <c r="G24" t="s">
        <v>417</v>
      </c>
      <c r="H24" t="s">
        <v>418</v>
      </c>
      <c r="I24">
        <v>1652282786.099999</v>
      </c>
      <c r="J24">
        <f>(K24)/1000</f>
        <v>0</v>
      </c>
      <c r="K24">
        <f>IF(CZ24, AN24, AH24)</f>
        <v>0</v>
      </c>
      <c r="L24">
        <f>IF(CZ24, AI24, AG24)</f>
        <v>0</v>
      </c>
      <c r="M24">
        <f>DB24 - IF(AU24&gt;1, L24*CV24*100.0/(AW24*DP24), 0)</f>
        <v>0</v>
      </c>
      <c r="N24">
        <f>((T24-J24/2)*M24-L24)/(T24+J24/2)</f>
        <v>0</v>
      </c>
      <c r="O24">
        <f>N24*(DI24+DJ24)/1000.0</f>
        <v>0</v>
      </c>
      <c r="P24">
        <f>(DB24 - IF(AU24&gt;1, L24*CV24*100.0/(AW24*DP24), 0))*(DI24+DJ24)/1000.0</f>
        <v>0</v>
      </c>
      <c r="Q24">
        <f>2.0/((1/S24-1/R24)+SIGN(S24)*SQRT((1/S24-1/R24)*(1/S24-1/R24) + 4*CW24/((CW24+1)*(CW24+1))*(2*1/S24*1/R24-1/R24*1/R24)))</f>
        <v>0</v>
      </c>
      <c r="R24">
        <f>IF(LEFT(CX24,1)&lt;&gt;"0",IF(LEFT(CX24,1)="1",3.0,CY24),$D$5+$E$5*(DP24*DI24/($K$5*1000))+$F$5*(DP24*DI24/($K$5*1000))*MAX(MIN(CV24,$J$5),$I$5)*MAX(MIN(CV24,$J$5),$I$5)+$G$5*MAX(MIN(CV24,$J$5),$I$5)*(DP24*DI24/($K$5*1000))+$H$5*(DP24*DI24/($K$5*1000))*(DP24*DI24/($K$5*1000)))</f>
        <v>0</v>
      </c>
      <c r="S24">
        <f>J24*(1000-(1000*0.61365*exp(17.502*W24/(240.97+W24))/(DI24+DJ24)+DD24)/2)/(1000*0.61365*exp(17.502*W24/(240.97+W24))/(DI24+DJ24)-DD24)</f>
        <v>0</v>
      </c>
      <c r="T24">
        <f>1/((CW24+1)/(Q24/1.6)+1/(R24/1.37)) + CW24/((CW24+1)/(Q24/1.6) + CW24/(R24/1.37))</f>
        <v>0</v>
      </c>
      <c r="U24">
        <f>(CR24*CU24)</f>
        <v>0</v>
      </c>
      <c r="V24">
        <f>(DK24+(U24+2*0.95*5.67E-8*(((DK24+$B$7)+273)^4-(DK24+273)^4)-44100*J24)/(1.84*29.3*R24+8*0.95*5.67E-8*(DK24+273)^3))</f>
        <v>0</v>
      </c>
      <c r="W24">
        <f>($C$7*DL24+$D$7*DM24+$E$7*V24)</f>
        <v>0</v>
      </c>
      <c r="X24">
        <f>0.61365*exp(17.502*W24/(240.97+W24))</f>
        <v>0</v>
      </c>
      <c r="Y24">
        <f>(Z24/AA24*100)</f>
        <v>0</v>
      </c>
      <c r="Z24">
        <f>DD24*(DI24+DJ24)/1000</f>
        <v>0</v>
      </c>
      <c r="AA24">
        <f>0.61365*exp(17.502*DK24/(240.97+DK24))</f>
        <v>0</v>
      </c>
      <c r="AB24">
        <f>(X24-DD24*(DI24+DJ24)/1000)</f>
        <v>0</v>
      </c>
      <c r="AC24">
        <f>(-J24*44100)</f>
        <v>0</v>
      </c>
      <c r="AD24">
        <f>2*29.3*R24*0.92*(DK24-W24)</f>
        <v>0</v>
      </c>
      <c r="AE24">
        <f>2*0.95*5.67E-8*(((DK24+$B$7)+273)^4-(W24+273)^4)</f>
        <v>0</v>
      </c>
      <c r="AF24">
        <f>U24+AE24+AC24+AD24</f>
        <v>0</v>
      </c>
      <c r="AG24">
        <f>DH24*AU24*(DC24-DB24*(1000-AU24*DE24)/(1000-AU24*DD24))/(100*CV24)</f>
        <v>0</v>
      </c>
      <c r="AH24">
        <f>1000*DH24*AU24*(DD24-DE24)/(100*CV24*(1000-AU24*DD24))</f>
        <v>0</v>
      </c>
      <c r="AI24">
        <f>(AJ24 - AK24 - DI24*1E3/(8.314*(DK24+273.15)) * AM24/DH24 * AL24) * DH24/(100*CV24) * (1000 - DE24)/1000</f>
        <v>0</v>
      </c>
      <c r="AJ24">
        <v>607.7813315993709</v>
      </c>
      <c r="AK24">
        <v>564.5463939393941</v>
      </c>
      <c r="AL24">
        <v>0.03695365940994209</v>
      </c>
      <c r="AM24">
        <v>66.42526431279794</v>
      </c>
      <c r="AN24">
        <f>(AP24 - AO24 + DI24*1E3/(8.314*(DK24+273.15)) * AR24/DH24 * AQ24) * DH24/(100*CV24) * 1000/(1000 - AP24)</f>
        <v>0</v>
      </c>
      <c r="AO24">
        <v>12.96876797019999</v>
      </c>
      <c r="AP24">
        <v>25.68821118881121</v>
      </c>
      <c r="AQ24">
        <v>-0.01176371557404505</v>
      </c>
      <c r="AR24">
        <v>79.24186393669393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MAX(0,($B$13+$C$13*DP24)/(1+$D$13*DP24)*DI24/(DK24+273)*$E$13)</f>
        <v>0</v>
      </c>
      <c r="AX24" t="s">
        <v>419</v>
      </c>
      <c r="AY24">
        <v>10510</v>
      </c>
      <c r="AZ24">
        <v>590.42</v>
      </c>
      <c r="BA24">
        <v>2650.6</v>
      </c>
      <c r="BB24">
        <f>1-AZ24/BA24</f>
        <v>0</v>
      </c>
      <c r="BC24">
        <v>-1.816883183993991</v>
      </c>
      <c r="BD24" t="s">
        <v>454</v>
      </c>
      <c r="BE24">
        <v>10389.8</v>
      </c>
      <c r="BF24">
        <v>996.3987307692308</v>
      </c>
      <c r="BG24">
        <v>1387.53</v>
      </c>
      <c r="BH24">
        <f>1-BF24/BG24</f>
        <v>0</v>
      </c>
      <c r="BI24">
        <v>0.5</v>
      </c>
      <c r="BJ24">
        <f>CS24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421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1341</v>
      </c>
      <c r="CA24">
        <v>300</v>
      </c>
      <c r="CB24">
        <v>300</v>
      </c>
      <c r="CC24">
        <v>300</v>
      </c>
      <c r="CD24">
        <v>10389.8</v>
      </c>
      <c r="CE24">
        <v>1328.6</v>
      </c>
      <c r="CF24">
        <v>-0.00731437</v>
      </c>
      <c r="CG24">
        <v>5.18</v>
      </c>
      <c r="CH24" t="s">
        <v>421</v>
      </c>
      <c r="CI24" t="s">
        <v>421</v>
      </c>
      <c r="CJ24" t="s">
        <v>421</v>
      </c>
      <c r="CK24" t="s">
        <v>421</v>
      </c>
      <c r="CL24" t="s">
        <v>421</v>
      </c>
      <c r="CM24" t="s">
        <v>421</v>
      </c>
      <c r="CN24" t="s">
        <v>421</v>
      </c>
      <c r="CO24" t="s">
        <v>421</v>
      </c>
      <c r="CP24" t="s">
        <v>421</v>
      </c>
      <c r="CQ24" t="s">
        <v>421</v>
      </c>
      <c r="CR24">
        <f>$B$11*DQ24+$C$11*DR24+$F$11*EC24*(1-EF24)</f>
        <v>0</v>
      </c>
      <c r="CS24">
        <f>CR24*CT24</f>
        <v>0</v>
      </c>
      <c r="CT24">
        <f>($B$11*$D$9+$C$11*$D$9+$F$11*((EP24+EH24)/MAX(EP24+EH24+EQ24, 0.1)*$I$9+EQ24/MAX(EP24+EH24+EQ24, 0.1)*$J$9))/($B$11+$C$11+$F$11)</f>
        <v>0</v>
      </c>
      <c r="CU24">
        <f>($B$11*$K$9+$C$11*$K$9+$F$11*((EP24+EH24)/MAX(EP24+EH24+EQ24, 0.1)*$P$9+EQ24/MAX(EP24+EH24+EQ24, 0.1)*$Q$9))/($B$11+$C$11+$F$11)</f>
        <v>0</v>
      </c>
      <c r="CV24">
        <v>6</v>
      </c>
      <c r="CW24">
        <v>0.5</v>
      </c>
      <c r="CX24" t="s">
        <v>422</v>
      </c>
      <c r="CY24">
        <v>2</v>
      </c>
      <c r="CZ24" t="b">
        <v>1</v>
      </c>
      <c r="DA24">
        <v>1652282786.099999</v>
      </c>
      <c r="DB24">
        <v>549.5302903225806</v>
      </c>
      <c r="DC24">
        <v>599.9873870967742</v>
      </c>
      <c r="DD24">
        <v>25.59263225806451</v>
      </c>
      <c r="DE24">
        <v>13.03592580645161</v>
      </c>
      <c r="DF24">
        <v>551.0562903225806</v>
      </c>
      <c r="DG24">
        <v>25.69163225806451</v>
      </c>
      <c r="DH24">
        <v>400.0775806451613</v>
      </c>
      <c r="DI24">
        <v>90.65101935483872</v>
      </c>
      <c r="DJ24">
        <v>0.09999754516129031</v>
      </c>
      <c r="DK24">
        <v>31.62658387096774</v>
      </c>
      <c r="DL24">
        <v>30.01488387096774</v>
      </c>
      <c r="DM24">
        <v>999.9000000000003</v>
      </c>
      <c r="DN24">
        <v>0</v>
      </c>
      <c r="DO24">
        <v>0</v>
      </c>
      <c r="DP24">
        <v>9999.841290322582</v>
      </c>
      <c r="DQ24">
        <v>0</v>
      </c>
      <c r="DR24">
        <v>863.9370967741937</v>
      </c>
      <c r="DS24">
        <v>-50.50152258064516</v>
      </c>
      <c r="DT24">
        <v>564.0016774193548</v>
      </c>
      <c r="DU24">
        <v>607.912064516129</v>
      </c>
      <c r="DV24">
        <v>12.70124838709678</v>
      </c>
      <c r="DW24">
        <v>599.9873870967742</v>
      </c>
      <c r="DX24">
        <v>13.03592580645161</v>
      </c>
      <c r="DY24">
        <v>2.333100967741936</v>
      </c>
      <c r="DZ24">
        <v>1.181719677419355</v>
      </c>
      <c r="EA24">
        <v>19.90677096774193</v>
      </c>
      <c r="EB24">
        <v>9.373169032258064</v>
      </c>
      <c r="EC24">
        <v>1500</v>
      </c>
      <c r="ED24">
        <v>0.9729956451612906</v>
      </c>
      <c r="EE24">
        <v>0.02700417096774193</v>
      </c>
      <c r="EF24">
        <v>0</v>
      </c>
      <c r="EG24">
        <v>996.5380645161291</v>
      </c>
      <c r="EH24">
        <v>5.000969999999999</v>
      </c>
      <c r="EI24">
        <v>15681.03870967742</v>
      </c>
      <c r="EJ24">
        <v>12491.57741935484</v>
      </c>
      <c r="EK24">
        <v>39.96748387096773</v>
      </c>
      <c r="EL24">
        <v>41.29199999999999</v>
      </c>
      <c r="EM24">
        <v>40.143</v>
      </c>
      <c r="EN24">
        <v>41.139</v>
      </c>
      <c r="EO24">
        <v>41.16299999999999</v>
      </c>
      <c r="EP24">
        <v>1454.63064516129</v>
      </c>
      <c r="EQ24">
        <v>40.3693548387097</v>
      </c>
      <c r="ER24">
        <v>0</v>
      </c>
      <c r="ES24">
        <v>105</v>
      </c>
      <c r="ET24">
        <v>0</v>
      </c>
      <c r="EU24">
        <v>996.3987307692308</v>
      </c>
      <c r="EV24">
        <v>-20.79285470450871</v>
      </c>
      <c r="EW24">
        <v>-302.8615385668129</v>
      </c>
      <c r="EX24">
        <v>15678.68846153846</v>
      </c>
      <c r="EY24">
        <v>15</v>
      </c>
      <c r="EZ24">
        <v>1652282834.6</v>
      </c>
      <c r="FA24" t="s">
        <v>455</v>
      </c>
      <c r="FB24">
        <v>1652282818.1</v>
      </c>
      <c r="FC24">
        <v>1652282834.6</v>
      </c>
      <c r="FD24">
        <v>10</v>
      </c>
      <c r="FE24">
        <v>0.145</v>
      </c>
      <c r="FF24">
        <v>0.002</v>
      </c>
      <c r="FG24">
        <v>-1.526</v>
      </c>
      <c r="FH24">
        <v>-0.099</v>
      </c>
      <c r="FI24">
        <v>600</v>
      </c>
      <c r="FJ24">
        <v>13</v>
      </c>
      <c r="FK24">
        <v>0.03</v>
      </c>
      <c r="FL24">
        <v>0.01</v>
      </c>
      <c r="FM24">
        <v>-50.82736585365853</v>
      </c>
      <c r="FN24">
        <v>7.228103832752565</v>
      </c>
      <c r="FO24">
        <v>0.7234091874537978</v>
      </c>
      <c r="FP24">
        <v>-1</v>
      </c>
      <c r="FQ24">
        <v>12.70540731707317</v>
      </c>
      <c r="FR24">
        <v>-0.08795331010452614</v>
      </c>
      <c r="FS24">
        <v>0.032882906748287</v>
      </c>
      <c r="FT24">
        <v>-1</v>
      </c>
      <c r="FU24">
        <v>0</v>
      </c>
      <c r="FV24">
        <v>0</v>
      </c>
      <c r="FW24">
        <v>0</v>
      </c>
      <c r="FX24">
        <v>-1</v>
      </c>
      <c r="FY24">
        <v>0</v>
      </c>
      <c r="FZ24">
        <v>0</v>
      </c>
      <c r="GA24" t="s">
        <v>424</v>
      </c>
      <c r="GB24">
        <v>2.69579</v>
      </c>
      <c r="GC24">
        <v>2.70503</v>
      </c>
      <c r="GD24">
        <v>0.114645</v>
      </c>
      <c r="GE24">
        <v>0.12039</v>
      </c>
      <c r="GF24">
        <v>0.111513</v>
      </c>
      <c r="GG24">
        <v>0.067907</v>
      </c>
      <c r="GH24">
        <v>27844.7</v>
      </c>
      <c r="GI24">
        <v>27769</v>
      </c>
      <c r="GJ24">
        <v>29255.8</v>
      </c>
      <c r="GK24">
        <v>29213.6</v>
      </c>
      <c r="GL24">
        <v>34410</v>
      </c>
      <c r="GM24">
        <v>36241</v>
      </c>
      <c r="GN24">
        <v>41173.6</v>
      </c>
      <c r="GO24">
        <v>41669.9</v>
      </c>
      <c r="GP24">
        <v>1.73447</v>
      </c>
      <c r="GQ24">
        <v>2.0353</v>
      </c>
      <c r="GR24">
        <v>0.077609</v>
      </c>
      <c r="GS24">
        <v>0</v>
      </c>
      <c r="GT24">
        <v>28.7346</v>
      </c>
      <c r="GU24">
        <v>999.9</v>
      </c>
      <c r="GV24">
        <v>44</v>
      </c>
      <c r="GW24">
        <v>32.5</v>
      </c>
      <c r="GX24">
        <v>23.8405</v>
      </c>
      <c r="GY24">
        <v>62.9724</v>
      </c>
      <c r="GZ24">
        <v>30.3245</v>
      </c>
      <c r="HA24">
        <v>1</v>
      </c>
      <c r="HB24">
        <v>0.236364</v>
      </c>
      <c r="HC24">
        <v>0</v>
      </c>
      <c r="HD24">
        <v>20.3945</v>
      </c>
      <c r="HE24">
        <v>5.22403</v>
      </c>
      <c r="HF24">
        <v>12.0098</v>
      </c>
      <c r="HG24">
        <v>4.99085</v>
      </c>
      <c r="HH24">
        <v>3.29</v>
      </c>
      <c r="HI24">
        <v>2300.6</v>
      </c>
      <c r="HJ24">
        <v>9999</v>
      </c>
      <c r="HK24">
        <v>9999</v>
      </c>
      <c r="HL24">
        <v>44.1</v>
      </c>
      <c r="HM24">
        <v>1.86721</v>
      </c>
      <c r="HN24">
        <v>1.86615</v>
      </c>
      <c r="HO24">
        <v>1.8658</v>
      </c>
      <c r="HP24">
        <v>1.86563</v>
      </c>
      <c r="HQ24">
        <v>1.86742</v>
      </c>
      <c r="HR24">
        <v>1.86996</v>
      </c>
      <c r="HS24">
        <v>1.86861</v>
      </c>
      <c r="HT24">
        <v>1.86999</v>
      </c>
      <c r="HU24">
        <v>0</v>
      </c>
      <c r="HV24">
        <v>0</v>
      </c>
      <c r="HW24">
        <v>0</v>
      </c>
      <c r="HX24">
        <v>0</v>
      </c>
      <c r="HY24" t="s">
        <v>425</v>
      </c>
      <c r="HZ24" t="s">
        <v>426</v>
      </c>
      <c r="IA24" t="s">
        <v>427</v>
      </c>
      <c r="IB24" t="s">
        <v>427</v>
      </c>
      <c r="IC24" t="s">
        <v>427</v>
      </c>
      <c r="ID24" t="s">
        <v>427</v>
      </c>
      <c r="IE24">
        <v>0</v>
      </c>
      <c r="IF24">
        <v>100</v>
      </c>
      <c r="IG24">
        <v>100</v>
      </c>
      <c r="IH24">
        <v>-1.526</v>
      </c>
      <c r="II24">
        <v>-0.099</v>
      </c>
      <c r="IJ24">
        <v>-0.6300900774876503</v>
      </c>
      <c r="IK24">
        <v>-0.001397856137862621</v>
      </c>
      <c r="IL24">
        <v>-6.597033298310111E-07</v>
      </c>
      <c r="IM24">
        <v>1.814317659228783E-10</v>
      </c>
      <c r="IN24">
        <v>-0.1005320006615661</v>
      </c>
      <c r="IO24">
        <v>-0.009172974426983092</v>
      </c>
      <c r="IP24">
        <v>0.000807841678180084</v>
      </c>
      <c r="IQ24">
        <v>-8.933227129180702E-06</v>
      </c>
      <c r="IR24">
        <v>1</v>
      </c>
      <c r="IS24">
        <v>2297</v>
      </c>
      <c r="IT24">
        <v>1</v>
      </c>
      <c r="IU24">
        <v>33</v>
      </c>
      <c r="IV24">
        <v>1.5</v>
      </c>
      <c r="IW24">
        <v>1.1</v>
      </c>
      <c r="IX24">
        <v>1.38672</v>
      </c>
      <c r="IY24">
        <v>2.229</v>
      </c>
      <c r="IZ24">
        <v>1.39648</v>
      </c>
      <c r="JA24">
        <v>2.35107</v>
      </c>
      <c r="JB24">
        <v>1.49536</v>
      </c>
      <c r="JC24">
        <v>2.32178</v>
      </c>
      <c r="JD24">
        <v>36.5287</v>
      </c>
      <c r="JE24">
        <v>15.7694</v>
      </c>
      <c r="JF24">
        <v>18</v>
      </c>
      <c r="JG24">
        <v>393.129</v>
      </c>
      <c r="JH24">
        <v>569.513</v>
      </c>
      <c r="JI24">
        <v>31.0678</v>
      </c>
      <c r="JJ24">
        <v>30.6205</v>
      </c>
      <c r="JK24">
        <v>29.9997</v>
      </c>
      <c r="JL24">
        <v>30.5249</v>
      </c>
      <c r="JM24">
        <v>30.4133</v>
      </c>
      <c r="JN24">
        <v>27.7489</v>
      </c>
      <c r="JO24">
        <v>41.6656</v>
      </c>
      <c r="JP24">
        <v>2.33117</v>
      </c>
      <c r="JQ24">
        <v>-999.9</v>
      </c>
      <c r="JR24">
        <v>600</v>
      </c>
      <c r="JS24">
        <v>13.1809</v>
      </c>
      <c r="JT24">
        <v>99.9949</v>
      </c>
      <c r="JU24">
        <v>100.037</v>
      </c>
    </row>
    <row r="25" spans="1:281">
      <c r="A25">
        <v>9</v>
      </c>
      <c r="B25">
        <v>1652282900.6</v>
      </c>
      <c r="C25">
        <v>844.0999999046326</v>
      </c>
      <c r="D25" t="s">
        <v>456</v>
      </c>
      <c r="E25" t="s">
        <v>457</v>
      </c>
      <c r="F25">
        <v>5</v>
      </c>
      <c r="G25" t="s">
        <v>417</v>
      </c>
      <c r="H25" t="s">
        <v>418</v>
      </c>
      <c r="I25">
        <v>1652282892.599999</v>
      </c>
      <c r="J25">
        <f>(K25)/1000</f>
        <v>0</v>
      </c>
      <c r="K25">
        <f>IF(CZ25, AN25, AH25)</f>
        <v>0</v>
      </c>
      <c r="L25">
        <f>IF(CZ25, AI25, AG25)</f>
        <v>0</v>
      </c>
      <c r="M25">
        <f>DB25 - IF(AU25&gt;1, L25*CV25*100.0/(AW25*DP25), 0)</f>
        <v>0</v>
      </c>
      <c r="N25">
        <f>((T25-J25/2)*M25-L25)/(T25+J25/2)</f>
        <v>0</v>
      </c>
      <c r="O25">
        <f>N25*(DI25+DJ25)/1000.0</f>
        <v>0</v>
      </c>
      <c r="P25">
        <f>(DB25 - IF(AU25&gt;1, L25*CV25*100.0/(AW25*DP25), 0))*(DI25+DJ25)/1000.0</f>
        <v>0</v>
      </c>
      <c r="Q25">
        <f>2.0/((1/S25-1/R25)+SIGN(S25)*SQRT((1/S25-1/R25)*(1/S25-1/R25) + 4*CW25/((CW25+1)*(CW25+1))*(2*1/S25*1/R25-1/R25*1/R25)))</f>
        <v>0</v>
      </c>
      <c r="R25">
        <f>IF(LEFT(CX25,1)&lt;&gt;"0",IF(LEFT(CX25,1)="1",3.0,CY25),$D$5+$E$5*(DP25*DI25/($K$5*1000))+$F$5*(DP25*DI25/($K$5*1000))*MAX(MIN(CV25,$J$5),$I$5)*MAX(MIN(CV25,$J$5),$I$5)+$G$5*MAX(MIN(CV25,$J$5),$I$5)*(DP25*DI25/($K$5*1000))+$H$5*(DP25*DI25/($K$5*1000))*(DP25*DI25/($K$5*1000)))</f>
        <v>0</v>
      </c>
      <c r="S25">
        <f>J25*(1000-(1000*0.61365*exp(17.502*W25/(240.97+W25))/(DI25+DJ25)+DD25)/2)/(1000*0.61365*exp(17.502*W25/(240.97+W25))/(DI25+DJ25)-DD25)</f>
        <v>0</v>
      </c>
      <c r="T25">
        <f>1/((CW25+1)/(Q25/1.6)+1/(R25/1.37)) + CW25/((CW25+1)/(Q25/1.6) + CW25/(R25/1.37))</f>
        <v>0</v>
      </c>
      <c r="U25">
        <f>(CR25*CU25)</f>
        <v>0</v>
      </c>
      <c r="V25">
        <f>(DK25+(U25+2*0.95*5.67E-8*(((DK25+$B$7)+273)^4-(DK25+273)^4)-44100*J25)/(1.84*29.3*R25+8*0.95*5.67E-8*(DK25+273)^3))</f>
        <v>0</v>
      </c>
      <c r="W25">
        <f>($C$7*DL25+$D$7*DM25+$E$7*V25)</f>
        <v>0</v>
      </c>
      <c r="X25">
        <f>0.61365*exp(17.502*W25/(240.97+W25))</f>
        <v>0</v>
      </c>
      <c r="Y25">
        <f>(Z25/AA25*100)</f>
        <v>0</v>
      </c>
      <c r="Z25">
        <f>DD25*(DI25+DJ25)/1000</f>
        <v>0</v>
      </c>
      <c r="AA25">
        <f>0.61365*exp(17.502*DK25/(240.97+DK25))</f>
        <v>0</v>
      </c>
      <c r="AB25">
        <f>(X25-DD25*(DI25+DJ25)/1000)</f>
        <v>0</v>
      </c>
      <c r="AC25">
        <f>(-J25*44100)</f>
        <v>0</v>
      </c>
      <c r="AD25">
        <f>2*29.3*R25*0.92*(DK25-W25)</f>
        <v>0</v>
      </c>
      <c r="AE25">
        <f>2*0.95*5.67E-8*(((DK25+$B$7)+273)^4-(W25+273)^4)</f>
        <v>0</v>
      </c>
      <c r="AF25">
        <f>U25+AE25+AC25+AD25</f>
        <v>0</v>
      </c>
      <c r="AG25">
        <f>DH25*AU25*(DC25-DB25*(1000-AU25*DE25)/(1000-AU25*DD25))/(100*CV25)</f>
        <v>0</v>
      </c>
      <c r="AH25">
        <f>1000*DH25*AU25*(DD25-DE25)/(100*CV25*(1000-AU25*DD25))</f>
        <v>0</v>
      </c>
      <c r="AI25">
        <f>(AJ25 - AK25 - DI25*1E3/(8.314*(DK25+273.15)) * AM25/DH25 * AL25) * DH25/(100*CV25) * (1000 - DE25)/1000</f>
        <v>0</v>
      </c>
      <c r="AJ25">
        <v>811.4484396610338</v>
      </c>
      <c r="AK25">
        <v>765.7767636363637</v>
      </c>
      <c r="AL25">
        <v>0.07555261765075939</v>
      </c>
      <c r="AM25">
        <v>66.42590693335823</v>
      </c>
      <c r="AN25">
        <f>(AP25 - AO25 + DI25*1E3/(8.314*(DK25+273.15)) * AR25/DH25 * AQ25) * DH25/(100*CV25) * 1000/(1000 - AP25)</f>
        <v>0</v>
      </c>
      <c r="AO25">
        <v>14.1550334760976</v>
      </c>
      <c r="AP25">
        <v>25.52089020979023</v>
      </c>
      <c r="AQ25">
        <v>-0.00570064049884361</v>
      </c>
      <c r="AR25">
        <v>79.24832085484378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MAX(0,($B$13+$C$13*DP25)/(1+$D$13*DP25)*DI25/(DK25+273)*$E$13)</f>
        <v>0</v>
      </c>
      <c r="AX25" t="s">
        <v>419</v>
      </c>
      <c r="AY25">
        <v>10510</v>
      </c>
      <c r="AZ25">
        <v>590.42</v>
      </c>
      <c r="BA25">
        <v>2650.6</v>
      </c>
      <c r="BB25">
        <f>1-AZ25/BA25</f>
        <v>0</v>
      </c>
      <c r="BC25">
        <v>-1.816883183993991</v>
      </c>
      <c r="BD25" t="s">
        <v>458</v>
      </c>
      <c r="BE25">
        <v>10390.6</v>
      </c>
      <c r="BF25">
        <v>982.8353461538461</v>
      </c>
      <c r="BG25">
        <v>1353.24</v>
      </c>
      <c r="BH25">
        <f>1-BF25/BG25</f>
        <v>0</v>
      </c>
      <c r="BI25">
        <v>0.5</v>
      </c>
      <c r="BJ25">
        <f>CS25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421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1342</v>
      </c>
      <c r="CA25">
        <v>300</v>
      </c>
      <c r="CB25">
        <v>300</v>
      </c>
      <c r="CC25">
        <v>300</v>
      </c>
      <c r="CD25">
        <v>10390.6</v>
      </c>
      <c r="CE25">
        <v>1293.28</v>
      </c>
      <c r="CF25">
        <v>-0.00731496</v>
      </c>
      <c r="CG25">
        <v>4.65</v>
      </c>
      <c r="CH25" t="s">
        <v>421</v>
      </c>
      <c r="CI25" t="s">
        <v>421</v>
      </c>
      <c r="CJ25" t="s">
        <v>421</v>
      </c>
      <c r="CK25" t="s">
        <v>421</v>
      </c>
      <c r="CL25" t="s">
        <v>421</v>
      </c>
      <c r="CM25" t="s">
        <v>421</v>
      </c>
      <c r="CN25" t="s">
        <v>421</v>
      </c>
      <c r="CO25" t="s">
        <v>421</v>
      </c>
      <c r="CP25" t="s">
        <v>421</v>
      </c>
      <c r="CQ25" t="s">
        <v>421</v>
      </c>
      <c r="CR25">
        <f>$B$11*DQ25+$C$11*DR25+$F$11*EC25*(1-EF25)</f>
        <v>0</v>
      </c>
      <c r="CS25">
        <f>CR25*CT25</f>
        <v>0</v>
      </c>
      <c r="CT25">
        <f>($B$11*$D$9+$C$11*$D$9+$F$11*((EP25+EH25)/MAX(EP25+EH25+EQ25, 0.1)*$I$9+EQ25/MAX(EP25+EH25+EQ25, 0.1)*$J$9))/($B$11+$C$11+$F$11)</f>
        <v>0</v>
      </c>
      <c r="CU25">
        <f>($B$11*$K$9+$C$11*$K$9+$F$11*((EP25+EH25)/MAX(EP25+EH25+EQ25, 0.1)*$P$9+EQ25/MAX(EP25+EH25+EQ25, 0.1)*$Q$9))/($B$11+$C$11+$F$11)</f>
        <v>0</v>
      </c>
      <c r="CV25">
        <v>6</v>
      </c>
      <c r="CW25">
        <v>0.5</v>
      </c>
      <c r="CX25" t="s">
        <v>422</v>
      </c>
      <c r="CY25">
        <v>2</v>
      </c>
      <c r="CZ25" t="b">
        <v>1</v>
      </c>
      <c r="DA25">
        <v>1652282892.599999</v>
      </c>
      <c r="DB25">
        <v>745.5777741935484</v>
      </c>
      <c r="DC25">
        <v>800.0005483870967</v>
      </c>
      <c r="DD25">
        <v>25.42764838709677</v>
      </c>
      <c r="DE25">
        <v>14.14171935483871</v>
      </c>
      <c r="DF25">
        <v>747.3027741935484</v>
      </c>
      <c r="DG25">
        <v>25.51364838709677</v>
      </c>
      <c r="DH25">
        <v>400.0805806451613</v>
      </c>
      <c r="DI25">
        <v>90.64163870967742</v>
      </c>
      <c r="DJ25">
        <v>0.1000164161290323</v>
      </c>
      <c r="DK25">
        <v>31.59092580645161</v>
      </c>
      <c r="DL25">
        <v>30.08992258064515</v>
      </c>
      <c r="DM25">
        <v>999.9000000000003</v>
      </c>
      <c r="DN25">
        <v>0</v>
      </c>
      <c r="DO25">
        <v>0</v>
      </c>
      <c r="DP25">
        <v>9998.036129032258</v>
      </c>
      <c r="DQ25">
        <v>0</v>
      </c>
      <c r="DR25">
        <v>419.2263225806452</v>
      </c>
      <c r="DS25">
        <v>-54.52052258064516</v>
      </c>
      <c r="DT25">
        <v>765.0327096774193</v>
      </c>
      <c r="DU25">
        <v>811.4761290322581</v>
      </c>
      <c r="DV25">
        <v>11.4163935483871</v>
      </c>
      <c r="DW25">
        <v>800.0005483870967</v>
      </c>
      <c r="DX25">
        <v>14.14171935483871</v>
      </c>
      <c r="DY25">
        <v>2.31662935483871</v>
      </c>
      <c r="DZ25">
        <v>1.281828709677419</v>
      </c>
      <c r="EA25">
        <v>19.7925129032258</v>
      </c>
      <c r="EB25">
        <v>10.58743548387097</v>
      </c>
      <c r="EC25">
        <v>1499.989354838709</v>
      </c>
      <c r="ED25">
        <v>0.9730055806451611</v>
      </c>
      <c r="EE25">
        <v>0.02699426451612904</v>
      </c>
      <c r="EF25">
        <v>0</v>
      </c>
      <c r="EG25">
        <v>983.2567096774194</v>
      </c>
      <c r="EH25">
        <v>5.000969999999999</v>
      </c>
      <c r="EI25">
        <v>15466.55806451613</v>
      </c>
      <c r="EJ25">
        <v>12491.52258064516</v>
      </c>
      <c r="EK25">
        <v>39.80599999999998</v>
      </c>
      <c r="EL25">
        <v>40.99187096774192</v>
      </c>
      <c r="EM25">
        <v>39.94512903225805</v>
      </c>
      <c r="EN25">
        <v>40.887</v>
      </c>
      <c r="EO25">
        <v>40.99390322580644</v>
      </c>
      <c r="EP25">
        <v>1454.62935483871</v>
      </c>
      <c r="EQ25">
        <v>40.35387096774192</v>
      </c>
      <c r="ER25">
        <v>0</v>
      </c>
      <c r="ES25">
        <v>106.1999998092651</v>
      </c>
      <c r="ET25">
        <v>0</v>
      </c>
      <c r="EU25">
        <v>982.8353461538461</v>
      </c>
      <c r="EV25">
        <v>-38.80652990426817</v>
      </c>
      <c r="EW25">
        <v>-616.0136752696332</v>
      </c>
      <c r="EX25">
        <v>15460.25384615385</v>
      </c>
      <c r="EY25">
        <v>15</v>
      </c>
      <c r="EZ25">
        <v>1652282939.6</v>
      </c>
      <c r="FA25" t="s">
        <v>459</v>
      </c>
      <c r="FB25">
        <v>1652282929.6</v>
      </c>
      <c r="FC25">
        <v>1652282939.6</v>
      </c>
      <c r="FD25">
        <v>11</v>
      </c>
      <c r="FE25">
        <v>0.212</v>
      </c>
      <c r="FF25">
        <v>0.004</v>
      </c>
      <c r="FG25">
        <v>-1.725</v>
      </c>
      <c r="FH25">
        <v>-0.08599999999999999</v>
      </c>
      <c r="FI25">
        <v>800</v>
      </c>
      <c r="FJ25">
        <v>14</v>
      </c>
      <c r="FK25">
        <v>0.04</v>
      </c>
      <c r="FL25">
        <v>0.01</v>
      </c>
      <c r="FM25">
        <v>-55.04966097560976</v>
      </c>
      <c r="FN25">
        <v>9.636271777003431</v>
      </c>
      <c r="FO25">
        <v>0.9702843980561799</v>
      </c>
      <c r="FP25">
        <v>-1</v>
      </c>
      <c r="FQ25">
        <v>11.44775853658536</v>
      </c>
      <c r="FR25">
        <v>-0.6066355400696719</v>
      </c>
      <c r="FS25">
        <v>0.06064050395411984</v>
      </c>
      <c r="FT25">
        <v>-1</v>
      </c>
      <c r="FU25">
        <v>0</v>
      </c>
      <c r="FV25">
        <v>0</v>
      </c>
      <c r="FW25">
        <v>0</v>
      </c>
      <c r="FX25">
        <v>-1</v>
      </c>
      <c r="FY25">
        <v>0</v>
      </c>
      <c r="FZ25">
        <v>0</v>
      </c>
      <c r="GA25" t="s">
        <v>424</v>
      </c>
      <c r="GB25">
        <v>2.6958</v>
      </c>
      <c r="GC25">
        <v>2.70501</v>
      </c>
      <c r="GD25">
        <v>0.141709</v>
      </c>
      <c r="GE25">
        <v>0.146647</v>
      </c>
      <c r="GF25">
        <v>0.111019</v>
      </c>
      <c r="GG25">
        <v>0.0721204</v>
      </c>
      <c r="GH25">
        <v>26996.2</v>
      </c>
      <c r="GI25">
        <v>26941.9</v>
      </c>
      <c r="GJ25">
        <v>29259.1</v>
      </c>
      <c r="GK25">
        <v>29216</v>
      </c>
      <c r="GL25">
        <v>34433.6</v>
      </c>
      <c r="GM25">
        <v>36080.5</v>
      </c>
      <c r="GN25">
        <v>41178.4</v>
      </c>
      <c r="GO25">
        <v>41674.2</v>
      </c>
      <c r="GP25">
        <v>1.7341</v>
      </c>
      <c r="GQ25">
        <v>2.03748</v>
      </c>
      <c r="GR25">
        <v>0.0870414</v>
      </c>
      <c r="GS25">
        <v>0</v>
      </c>
      <c r="GT25">
        <v>28.6686</v>
      </c>
      <c r="GU25">
        <v>999.9</v>
      </c>
      <c r="GV25">
        <v>43.4</v>
      </c>
      <c r="GW25">
        <v>32.6</v>
      </c>
      <c r="GX25">
        <v>23.6507</v>
      </c>
      <c r="GY25">
        <v>62.8724</v>
      </c>
      <c r="GZ25">
        <v>30.7051</v>
      </c>
      <c r="HA25">
        <v>1</v>
      </c>
      <c r="HB25">
        <v>0.230595</v>
      </c>
      <c r="HC25">
        <v>0</v>
      </c>
      <c r="HD25">
        <v>20.3943</v>
      </c>
      <c r="HE25">
        <v>5.22328</v>
      </c>
      <c r="HF25">
        <v>12.0099</v>
      </c>
      <c r="HG25">
        <v>4.9897</v>
      </c>
      <c r="HH25">
        <v>3.28998</v>
      </c>
      <c r="HI25">
        <v>2302.6</v>
      </c>
      <c r="HJ25">
        <v>9999</v>
      </c>
      <c r="HK25">
        <v>9999</v>
      </c>
      <c r="HL25">
        <v>44.1</v>
      </c>
      <c r="HM25">
        <v>1.86722</v>
      </c>
      <c r="HN25">
        <v>1.86615</v>
      </c>
      <c r="HO25">
        <v>1.86578</v>
      </c>
      <c r="HP25">
        <v>1.86567</v>
      </c>
      <c r="HQ25">
        <v>1.86743</v>
      </c>
      <c r="HR25">
        <v>1.86996</v>
      </c>
      <c r="HS25">
        <v>1.8686</v>
      </c>
      <c r="HT25">
        <v>1.86998</v>
      </c>
      <c r="HU25">
        <v>0</v>
      </c>
      <c r="HV25">
        <v>0</v>
      </c>
      <c r="HW25">
        <v>0</v>
      </c>
      <c r="HX25">
        <v>0</v>
      </c>
      <c r="HY25" t="s">
        <v>425</v>
      </c>
      <c r="HZ25" t="s">
        <v>426</v>
      </c>
      <c r="IA25" t="s">
        <v>427</v>
      </c>
      <c r="IB25" t="s">
        <v>427</v>
      </c>
      <c r="IC25" t="s">
        <v>427</v>
      </c>
      <c r="ID25" t="s">
        <v>427</v>
      </c>
      <c r="IE25">
        <v>0</v>
      </c>
      <c r="IF25">
        <v>100</v>
      </c>
      <c r="IG25">
        <v>100</v>
      </c>
      <c r="IH25">
        <v>-1.725</v>
      </c>
      <c r="II25">
        <v>-0.08599999999999999</v>
      </c>
      <c r="IJ25">
        <v>-0.4855589603346604</v>
      </c>
      <c r="IK25">
        <v>-0.001397856137862621</v>
      </c>
      <c r="IL25">
        <v>-6.597033298310111E-07</v>
      </c>
      <c r="IM25">
        <v>1.814317659228783E-10</v>
      </c>
      <c r="IN25">
        <v>-0.09899116886983531</v>
      </c>
      <c r="IO25">
        <v>-0.009172974426983092</v>
      </c>
      <c r="IP25">
        <v>0.000807841678180084</v>
      </c>
      <c r="IQ25">
        <v>-8.933227129180702E-06</v>
      </c>
      <c r="IR25">
        <v>1</v>
      </c>
      <c r="IS25">
        <v>2297</v>
      </c>
      <c r="IT25">
        <v>1</v>
      </c>
      <c r="IU25">
        <v>33</v>
      </c>
      <c r="IV25">
        <v>1.4</v>
      </c>
      <c r="IW25">
        <v>1.1</v>
      </c>
      <c r="IX25">
        <v>1.74561</v>
      </c>
      <c r="IY25">
        <v>2.22534</v>
      </c>
      <c r="IZ25">
        <v>1.39648</v>
      </c>
      <c r="JA25">
        <v>2.35229</v>
      </c>
      <c r="JB25">
        <v>1.49536</v>
      </c>
      <c r="JC25">
        <v>2.38037</v>
      </c>
      <c r="JD25">
        <v>36.5759</v>
      </c>
      <c r="JE25">
        <v>15.7606</v>
      </c>
      <c r="JF25">
        <v>18</v>
      </c>
      <c r="JG25">
        <v>392.568</v>
      </c>
      <c r="JH25">
        <v>570.671</v>
      </c>
      <c r="JI25">
        <v>31.0366</v>
      </c>
      <c r="JJ25">
        <v>30.5452</v>
      </c>
      <c r="JK25">
        <v>30</v>
      </c>
      <c r="JL25">
        <v>30.4654</v>
      </c>
      <c r="JM25">
        <v>30.3622</v>
      </c>
      <c r="JN25">
        <v>34.9325</v>
      </c>
      <c r="JO25">
        <v>38.0047</v>
      </c>
      <c r="JP25">
        <v>0</v>
      </c>
      <c r="JQ25">
        <v>-999.9</v>
      </c>
      <c r="JR25">
        <v>800</v>
      </c>
      <c r="JS25">
        <v>14.3324</v>
      </c>
      <c r="JT25">
        <v>100.006</v>
      </c>
      <c r="JU25">
        <v>100.047</v>
      </c>
    </row>
    <row r="26" spans="1:281">
      <c r="A26">
        <v>10</v>
      </c>
      <c r="B26">
        <v>1652283005.6</v>
      </c>
      <c r="C26">
        <v>949.0999999046326</v>
      </c>
      <c r="D26" t="s">
        <v>460</v>
      </c>
      <c r="E26" t="s">
        <v>461</v>
      </c>
      <c r="F26">
        <v>5</v>
      </c>
      <c r="G26" t="s">
        <v>417</v>
      </c>
      <c r="H26" t="s">
        <v>418</v>
      </c>
      <c r="I26">
        <v>1652282997.599999</v>
      </c>
      <c r="J26">
        <f>(K26)/1000</f>
        <v>0</v>
      </c>
      <c r="K26">
        <f>IF(CZ26, AN26, AH26)</f>
        <v>0</v>
      </c>
      <c r="L26">
        <f>IF(CZ26, AI26, AG26)</f>
        <v>0</v>
      </c>
      <c r="M26">
        <f>DB26 - IF(AU26&gt;1, L26*CV26*100.0/(AW26*DP26), 0)</f>
        <v>0</v>
      </c>
      <c r="N26">
        <f>((T26-J26/2)*M26-L26)/(T26+J26/2)</f>
        <v>0</v>
      </c>
      <c r="O26">
        <f>N26*(DI26+DJ26)/1000.0</f>
        <v>0</v>
      </c>
      <c r="P26">
        <f>(DB26 - IF(AU26&gt;1, L26*CV26*100.0/(AW26*DP26), 0))*(DI26+DJ26)/1000.0</f>
        <v>0</v>
      </c>
      <c r="Q26">
        <f>2.0/((1/S26-1/R26)+SIGN(S26)*SQRT((1/S26-1/R26)*(1/S26-1/R26) + 4*CW26/((CW26+1)*(CW26+1))*(2*1/S26*1/R26-1/R26*1/R26)))</f>
        <v>0</v>
      </c>
      <c r="R26">
        <f>IF(LEFT(CX26,1)&lt;&gt;"0",IF(LEFT(CX26,1)="1",3.0,CY26),$D$5+$E$5*(DP26*DI26/($K$5*1000))+$F$5*(DP26*DI26/($K$5*1000))*MAX(MIN(CV26,$J$5),$I$5)*MAX(MIN(CV26,$J$5),$I$5)+$G$5*MAX(MIN(CV26,$J$5),$I$5)*(DP26*DI26/($K$5*1000))+$H$5*(DP26*DI26/($K$5*1000))*(DP26*DI26/($K$5*1000)))</f>
        <v>0</v>
      </c>
      <c r="S26">
        <f>J26*(1000-(1000*0.61365*exp(17.502*W26/(240.97+W26))/(DI26+DJ26)+DD26)/2)/(1000*0.61365*exp(17.502*W26/(240.97+W26))/(DI26+DJ26)-DD26)</f>
        <v>0</v>
      </c>
      <c r="T26">
        <f>1/((CW26+1)/(Q26/1.6)+1/(R26/1.37)) + CW26/((CW26+1)/(Q26/1.6) + CW26/(R26/1.37))</f>
        <v>0</v>
      </c>
      <c r="U26">
        <f>(CR26*CU26)</f>
        <v>0</v>
      </c>
      <c r="V26">
        <f>(DK26+(U26+2*0.95*5.67E-8*(((DK26+$B$7)+273)^4-(DK26+273)^4)-44100*J26)/(1.84*29.3*R26+8*0.95*5.67E-8*(DK26+273)^3))</f>
        <v>0</v>
      </c>
      <c r="W26">
        <f>($C$7*DL26+$D$7*DM26+$E$7*V26)</f>
        <v>0</v>
      </c>
      <c r="X26">
        <f>0.61365*exp(17.502*W26/(240.97+W26))</f>
        <v>0</v>
      </c>
      <c r="Y26">
        <f>(Z26/AA26*100)</f>
        <v>0</v>
      </c>
      <c r="Z26">
        <f>DD26*(DI26+DJ26)/1000</f>
        <v>0</v>
      </c>
      <c r="AA26">
        <f>0.61365*exp(17.502*DK26/(240.97+DK26))</f>
        <v>0</v>
      </c>
      <c r="AB26">
        <f>(X26-DD26*(DI26+DJ26)/1000)</f>
        <v>0</v>
      </c>
      <c r="AC26">
        <f>(-J26*44100)</f>
        <v>0</v>
      </c>
      <c r="AD26">
        <f>2*29.3*R26*0.92*(DK26-W26)</f>
        <v>0</v>
      </c>
      <c r="AE26">
        <f>2*0.95*5.67E-8*(((DK26+$B$7)+273)^4-(W26+273)^4)</f>
        <v>0</v>
      </c>
      <c r="AF26">
        <f>U26+AE26+AC26+AD26</f>
        <v>0</v>
      </c>
      <c r="AG26">
        <f>DH26*AU26*(DC26-DB26*(1000-AU26*DE26)/(1000-AU26*DD26))/(100*CV26)</f>
        <v>0</v>
      </c>
      <c r="AH26">
        <f>1000*DH26*AU26*(DD26-DE26)/(100*CV26*(1000-AU26*DD26))</f>
        <v>0</v>
      </c>
      <c r="AI26">
        <f>(AJ26 - AK26 - DI26*1E3/(8.314*(DK26+273.15)) * AM26/DH26 * AL26) * DH26/(100*CV26) * (1000 - DE26)/1000</f>
        <v>0</v>
      </c>
      <c r="AJ26">
        <v>1016.052560903919</v>
      </c>
      <c r="AK26">
        <v>970.2644666666664</v>
      </c>
      <c r="AL26">
        <v>0.08368135829540989</v>
      </c>
      <c r="AM26">
        <v>66.42729883668605</v>
      </c>
      <c r="AN26">
        <f>(AP26 - AO26 + DI26*1E3/(8.314*(DK26+273.15)) * AR26/DH26 * AQ26) * DH26/(100*CV26) * 1000/(1000 - AP26)</f>
        <v>0</v>
      </c>
      <c r="AO26">
        <v>15.90398338880303</v>
      </c>
      <c r="AP26">
        <v>25.33403776223777</v>
      </c>
      <c r="AQ26">
        <v>-0.005087010197456719</v>
      </c>
      <c r="AR26">
        <v>79.26284586720121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MAX(0,($B$13+$C$13*DP26)/(1+$D$13*DP26)*DI26/(DK26+273)*$E$13)</f>
        <v>0</v>
      </c>
      <c r="AX26" t="s">
        <v>419</v>
      </c>
      <c r="AY26">
        <v>10510</v>
      </c>
      <c r="AZ26">
        <v>590.42</v>
      </c>
      <c r="BA26">
        <v>2650.6</v>
      </c>
      <c r="BB26">
        <f>1-AZ26/BA26</f>
        <v>0</v>
      </c>
      <c r="BC26">
        <v>-1.816883183993991</v>
      </c>
      <c r="BD26" t="s">
        <v>462</v>
      </c>
      <c r="BE26">
        <v>10390.7</v>
      </c>
      <c r="BF26">
        <v>956.6975</v>
      </c>
      <c r="BG26">
        <v>1298.53</v>
      </c>
      <c r="BH26">
        <f>1-BF26/BG26</f>
        <v>0</v>
      </c>
      <c r="BI26">
        <v>0.5</v>
      </c>
      <c r="BJ26">
        <f>CS26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421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1343</v>
      </c>
      <c r="CA26">
        <v>300</v>
      </c>
      <c r="CB26">
        <v>300</v>
      </c>
      <c r="CC26">
        <v>300</v>
      </c>
      <c r="CD26">
        <v>10390.7</v>
      </c>
      <c r="CE26">
        <v>1249.43</v>
      </c>
      <c r="CF26">
        <v>-0.00731509</v>
      </c>
      <c r="CG26">
        <v>5.39</v>
      </c>
      <c r="CH26" t="s">
        <v>421</v>
      </c>
      <c r="CI26" t="s">
        <v>421</v>
      </c>
      <c r="CJ26" t="s">
        <v>421</v>
      </c>
      <c r="CK26" t="s">
        <v>421</v>
      </c>
      <c r="CL26" t="s">
        <v>421</v>
      </c>
      <c r="CM26" t="s">
        <v>421</v>
      </c>
      <c r="CN26" t="s">
        <v>421</v>
      </c>
      <c r="CO26" t="s">
        <v>421</v>
      </c>
      <c r="CP26" t="s">
        <v>421</v>
      </c>
      <c r="CQ26" t="s">
        <v>421</v>
      </c>
      <c r="CR26">
        <f>$B$11*DQ26+$C$11*DR26+$F$11*EC26*(1-EF26)</f>
        <v>0</v>
      </c>
      <c r="CS26">
        <f>CR26*CT26</f>
        <v>0</v>
      </c>
      <c r="CT26">
        <f>($B$11*$D$9+$C$11*$D$9+$F$11*((EP26+EH26)/MAX(EP26+EH26+EQ26, 0.1)*$I$9+EQ26/MAX(EP26+EH26+EQ26, 0.1)*$J$9))/($B$11+$C$11+$F$11)</f>
        <v>0</v>
      </c>
      <c r="CU26">
        <f>($B$11*$K$9+$C$11*$K$9+$F$11*((EP26+EH26)/MAX(EP26+EH26+EQ26, 0.1)*$P$9+EQ26/MAX(EP26+EH26+EQ26, 0.1)*$Q$9))/($B$11+$C$11+$F$11)</f>
        <v>0</v>
      </c>
      <c r="CV26">
        <v>6</v>
      </c>
      <c r="CW26">
        <v>0.5</v>
      </c>
      <c r="CX26" t="s">
        <v>422</v>
      </c>
      <c r="CY26">
        <v>2</v>
      </c>
      <c r="CZ26" t="b">
        <v>1</v>
      </c>
      <c r="DA26">
        <v>1652282997.599999</v>
      </c>
      <c r="DB26">
        <v>944.9464193548387</v>
      </c>
      <c r="DC26">
        <v>999.9261290322581</v>
      </c>
      <c r="DD26">
        <v>25.2349064516129</v>
      </c>
      <c r="DE26">
        <v>15.85173225806451</v>
      </c>
      <c r="DF26">
        <v>946.9784193548387</v>
      </c>
      <c r="DG26">
        <v>25.2999064516129</v>
      </c>
      <c r="DH26">
        <v>400.069193548387</v>
      </c>
      <c r="DI26">
        <v>90.64320967741934</v>
      </c>
      <c r="DJ26">
        <v>0.0999942387096774</v>
      </c>
      <c r="DK26">
        <v>31.56955806451613</v>
      </c>
      <c r="DL26">
        <v>30.25732903225806</v>
      </c>
      <c r="DM26">
        <v>999.9000000000003</v>
      </c>
      <c r="DN26">
        <v>0</v>
      </c>
      <c r="DO26">
        <v>0</v>
      </c>
      <c r="DP26">
        <v>9999.560322580644</v>
      </c>
      <c r="DQ26">
        <v>0</v>
      </c>
      <c r="DR26">
        <v>252.6532258064516</v>
      </c>
      <c r="DS26">
        <v>-54.98212903225807</v>
      </c>
      <c r="DT26">
        <v>969.5169354838711</v>
      </c>
      <c r="DU26">
        <v>1016.031290322581</v>
      </c>
      <c r="DV26">
        <v>9.494029032258066</v>
      </c>
      <c r="DW26">
        <v>999.9261290322581</v>
      </c>
      <c r="DX26">
        <v>15.85173225806451</v>
      </c>
      <c r="DY26">
        <v>2.297420322580645</v>
      </c>
      <c r="DZ26">
        <v>1.436851612903226</v>
      </c>
      <c r="EA26">
        <v>19.65832580645161</v>
      </c>
      <c r="EB26">
        <v>12.31206451612903</v>
      </c>
      <c r="EC26">
        <v>1500.03</v>
      </c>
      <c r="ED26">
        <v>0.9730057419354837</v>
      </c>
      <c r="EE26">
        <v>0.0269940935483871</v>
      </c>
      <c r="EF26">
        <v>0</v>
      </c>
      <c r="EG26">
        <v>956.860129032258</v>
      </c>
      <c r="EH26">
        <v>5.000969999999999</v>
      </c>
      <c r="EI26">
        <v>15040.95806451613</v>
      </c>
      <c r="EJ26">
        <v>12491.87419354839</v>
      </c>
      <c r="EK26">
        <v>39.625</v>
      </c>
      <c r="EL26">
        <v>40.78400000000001</v>
      </c>
      <c r="EM26">
        <v>39.776</v>
      </c>
      <c r="EN26">
        <v>40.69106451612902</v>
      </c>
      <c r="EO26">
        <v>40.81199999999998</v>
      </c>
      <c r="EP26">
        <v>1454.67</v>
      </c>
      <c r="EQ26">
        <v>40.35935483870966</v>
      </c>
      <c r="ER26">
        <v>0</v>
      </c>
      <c r="ES26">
        <v>104.3999998569489</v>
      </c>
      <c r="ET26">
        <v>0</v>
      </c>
      <c r="EU26">
        <v>956.6975</v>
      </c>
      <c r="EV26">
        <v>-23.09562393852564</v>
      </c>
      <c r="EW26">
        <v>-372.0888891177636</v>
      </c>
      <c r="EX26">
        <v>15038.10769230769</v>
      </c>
      <c r="EY26">
        <v>15</v>
      </c>
      <c r="EZ26">
        <v>1652283038.1</v>
      </c>
      <c r="FA26" t="s">
        <v>463</v>
      </c>
      <c r="FB26">
        <v>1652283034.1</v>
      </c>
      <c r="FC26">
        <v>1652283038.1</v>
      </c>
      <c r="FD26">
        <v>12</v>
      </c>
      <c r="FE26">
        <v>0.122</v>
      </c>
      <c r="FF26">
        <v>0.004</v>
      </c>
      <c r="FG26">
        <v>-2.032</v>
      </c>
      <c r="FH26">
        <v>-0.065</v>
      </c>
      <c r="FI26">
        <v>1000</v>
      </c>
      <c r="FJ26">
        <v>16</v>
      </c>
      <c r="FK26">
        <v>0.07000000000000001</v>
      </c>
      <c r="FL26">
        <v>0.01</v>
      </c>
      <c r="FM26">
        <v>-55.44855853658536</v>
      </c>
      <c r="FN26">
        <v>8.675197212543578</v>
      </c>
      <c r="FO26">
        <v>0.8763048113682401</v>
      </c>
      <c r="FP26">
        <v>-1</v>
      </c>
      <c r="FQ26">
        <v>9.551584146341463</v>
      </c>
      <c r="FR26">
        <v>-1.138488501742161</v>
      </c>
      <c r="FS26">
        <v>0.1126245484217277</v>
      </c>
      <c r="FT26">
        <v>-1</v>
      </c>
      <c r="FU26">
        <v>0</v>
      </c>
      <c r="FV26">
        <v>0</v>
      </c>
      <c r="FW26">
        <v>0</v>
      </c>
      <c r="FX26">
        <v>-1</v>
      </c>
      <c r="FY26">
        <v>0</v>
      </c>
      <c r="FZ26">
        <v>0</v>
      </c>
      <c r="GA26" t="s">
        <v>424</v>
      </c>
      <c r="GB26">
        <v>2.69597</v>
      </c>
      <c r="GC26">
        <v>2.70517</v>
      </c>
      <c r="GD26">
        <v>0.165771</v>
      </c>
      <c r="GE26">
        <v>0.169815</v>
      </c>
      <c r="GF26">
        <v>0.110464</v>
      </c>
      <c r="GG26">
        <v>0.07864259999999999</v>
      </c>
      <c r="GH26">
        <v>26241.2</v>
      </c>
      <c r="GI26">
        <v>26211.4</v>
      </c>
      <c r="GJ26">
        <v>29261.6</v>
      </c>
      <c r="GK26">
        <v>29217.6</v>
      </c>
      <c r="GL26">
        <v>34458.3</v>
      </c>
      <c r="GM26">
        <v>35828.2</v>
      </c>
      <c r="GN26">
        <v>41181.7</v>
      </c>
      <c r="GO26">
        <v>41676.9</v>
      </c>
      <c r="GP26">
        <v>1.7331</v>
      </c>
      <c r="GQ26">
        <v>2.04055</v>
      </c>
      <c r="GR26">
        <v>0.101477</v>
      </c>
      <c r="GS26">
        <v>0</v>
      </c>
      <c r="GT26">
        <v>28.6101</v>
      </c>
      <c r="GU26">
        <v>999.9</v>
      </c>
      <c r="GV26">
        <v>43.1</v>
      </c>
      <c r="GW26">
        <v>32.8</v>
      </c>
      <c r="GX26">
        <v>23.7538</v>
      </c>
      <c r="GY26">
        <v>63.0224</v>
      </c>
      <c r="GZ26">
        <v>30.6931</v>
      </c>
      <c r="HA26">
        <v>1</v>
      </c>
      <c r="HB26">
        <v>0.226837</v>
      </c>
      <c r="HC26">
        <v>0</v>
      </c>
      <c r="HD26">
        <v>20.3939</v>
      </c>
      <c r="HE26">
        <v>5.22313</v>
      </c>
      <c r="HF26">
        <v>12.0099</v>
      </c>
      <c r="HG26">
        <v>4.98735</v>
      </c>
      <c r="HH26">
        <v>3.29</v>
      </c>
      <c r="HI26">
        <v>2304.6</v>
      </c>
      <c r="HJ26">
        <v>9999</v>
      </c>
      <c r="HK26">
        <v>9999</v>
      </c>
      <c r="HL26">
        <v>44.2</v>
      </c>
      <c r="HM26">
        <v>1.86721</v>
      </c>
      <c r="HN26">
        <v>1.86617</v>
      </c>
      <c r="HO26">
        <v>1.86582</v>
      </c>
      <c r="HP26">
        <v>1.86565</v>
      </c>
      <c r="HQ26">
        <v>1.86749</v>
      </c>
      <c r="HR26">
        <v>1.86998</v>
      </c>
      <c r="HS26">
        <v>1.86861</v>
      </c>
      <c r="HT26">
        <v>1.86997</v>
      </c>
      <c r="HU26">
        <v>0</v>
      </c>
      <c r="HV26">
        <v>0</v>
      </c>
      <c r="HW26">
        <v>0</v>
      </c>
      <c r="HX26">
        <v>0</v>
      </c>
      <c r="HY26" t="s">
        <v>425</v>
      </c>
      <c r="HZ26" t="s">
        <v>426</v>
      </c>
      <c r="IA26" t="s">
        <v>427</v>
      </c>
      <c r="IB26" t="s">
        <v>427</v>
      </c>
      <c r="IC26" t="s">
        <v>427</v>
      </c>
      <c r="ID26" t="s">
        <v>427</v>
      </c>
      <c r="IE26">
        <v>0</v>
      </c>
      <c r="IF26">
        <v>100</v>
      </c>
      <c r="IG26">
        <v>100</v>
      </c>
      <c r="IH26">
        <v>-2.032</v>
      </c>
      <c r="II26">
        <v>-0.065</v>
      </c>
      <c r="IJ26">
        <v>-0.2733339693805394</v>
      </c>
      <c r="IK26">
        <v>-0.001397856137862621</v>
      </c>
      <c r="IL26">
        <v>-6.597033298310111E-07</v>
      </c>
      <c r="IM26">
        <v>1.814317659228783E-10</v>
      </c>
      <c r="IN26">
        <v>-0.09449503694018106</v>
      </c>
      <c r="IO26">
        <v>-0.009172974426983092</v>
      </c>
      <c r="IP26">
        <v>0.000807841678180084</v>
      </c>
      <c r="IQ26">
        <v>-8.933227129180702E-06</v>
      </c>
      <c r="IR26">
        <v>1</v>
      </c>
      <c r="IS26">
        <v>2297</v>
      </c>
      <c r="IT26">
        <v>1</v>
      </c>
      <c r="IU26">
        <v>33</v>
      </c>
      <c r="IV26">
        <v>1.3</v>
      </c>
      <c r="IW26">
        <v>1.1</v>
      </c>
      <c r="IX26">
        <v>2.08984</v>
      </c>
      <c r="IY26">
        <v>2.2168</v>
      </c>
      <c r="IZ26">
        <v>1.39648</v>
      </c>
      <c r="JA26">
        <v>2.35107</v>
      </c>
      <c r="JB26">
        <v>1.49536</v>
      </c>
      <c r="JC26">
        <v>2.37671</v>
      </c>
      <c r="JD26">
        <v>36.5996</v>
      </c>
      <c r="JE26">
        <v>15.7431</v>
      </c>
      <c r="JF26">
        <v>18</v>
      </c>
      <c r="JG26">
        <v>391.741</v>
      </c>
      <c r="JH26">
        <v>572.582</v>
      </c>
      <c r="JI26">
        <v>30.9891</v>
      </c>
      <c r="JJ26">
        <v>30.4912</v>
      </c>
      <c r="JK26">
        <v>29.9999</v>
      </c>
      <c r="JL26">
        <v>30.4174</v>
      </c>
      <c r="JM26">
        <v>30.3181</v>
      </c>
      <c r="JN26">
        <v>41.8233</v>
      </c>
      <c r="JO26">
        <v>32.2474</v>
      </c>
      <c r="JP26">
        <v>0</v>
      </c>
      <c r="JQ26">
        <v>-999.9</v>
      </c>
      <c r="JR26">
        <v>1000</v>
      </c>
      <c r="JS26">
        <v>16.1402</v>
      </c>
      <c r="JT26">
        <v>100.015</v>
      </c>
      <c r="JU26">
        <v>100.053</v>
      </c>
    </row>
    <row r="27" spans="1:281">
      <c r="A27">
        <v>11</v>
      </c>
      <c r="B27">
        <v>1652283104.1</v>
      </c>
      <c r="C27">
        <v>1047.599999904633</v>
      </c>
      <c r="D27" t="s">
        <v>464</v>
      </c>
      <c r="E27" t="s">
        <v>465</v>
      </c>
      <c r="F27">
        <v>5</v>
      </c>
      <c r="G27" t="s">
        <v>417</v>
      </c>
      <c r="H27" t="s">
        <v>418</v>
      </c>
      <c r="I27">
        <v>1652283096.099999</v>
      </c>
      <c r="J27">
        <f>(K27)/1000</f>
        <v>0</v>
      </c>
      <c r="K27">
        <f>IF(CZ27, AN27, AH27)</f>
        <v>0</v>
      </c>
      <c r="L27">
        <f>IF(CZ27, AI27, AG27)</f>
        <v>0</v>
      </c>
      <c r="M27">
        <f>DB27 - IF(AU27&gt;1, L27*CV27*100.0/(AW27*DP27), 0)</f>
        <v>0</v>
      </c>
      <c r="N27">
        <f>((T27-J27/2)*M27-L27)/(T27+J27/2)</f>
        <v>0</v>
      </c>
      <c r="O27">
        <f>N27*(DI27+DJ27)/1000.0</f>
        <v>0</v>
      </c>
      <c r="P27">
        <f>(DB27 - IF(AU27&gt;1, L27*CV27*100.0/(AW27*DP27), 0))*(DI27+DJ27)/1000.0</f>
        <v>0</v>
      </c>
      <c r="Q27">
        <f>2.0/((1/S27-1/R27)+SIGN(S27)*SQRT((1/S27-1/R27)*(1/S27-1/R27) + 4*CW27/((CW27+1)*(CW27+1))*(2*1/S27*1/R27-1/R27*1/R27)))</f>
        <v>0</v>
      </c>
      <c r="R27">
        <f>IF(LEFT(CX27,1)&lt;&gt;"0",IF(LEFT(CX27,1)="1",3.0,CY27),$D$5+$E$5*(DP27*DI27/($K$5*1000))+$F$5*(DP27*DI27/($K$5*1000))*MAX(MIN(CV27,$J$5),$I$5)*MAX(MIN(CV27,$J$5),$I$5)+$G$5*MAX(MIN(CV27,$J$5),$I$5)*(DP27*DI27/($K$5*1000))+$H$5*(DP27*DI27/($K$5*1000))*(DP27*DI27/($K$5*1000)))</f>
        <v>0</v>
      </c>
      <c r="S27">
        <f>J27*(1000-(1000*0.61365*exp(17.502*W27/(240.97+W27))/(DI27+DJ27)+DD27)/2)/(1000*0.61365*exp(17.502*W27/(240.97+W27))/(DI27+DJ27)-DD27)</f>
        <v>0</v>
      </c>
      <c r="T27">
        <f>1/((CW27+1)/(Q27/1.6)+1/(R27/1.37)) + CW27/((CW27+1)/(Q27/1.6) + CW27/(R27/1.37))</f>
        <v>0</v>
      </c>
      <c r="U27">
        <f>(CR27*CU27)</f>
        <v>0</v>
      </c>
      <c r="V27">
        <f>(DK27+(U27+2*0.95*5.67E-8*(((DK27+$B$7)+273)^4-(DK27+273)^4)-44100*J27)/(1.84*29.3*R27+8*0.95*5.67E-8*(DK27+273)^3))</f>
        <v>0</v>
      </c>
      <c r="W27">
        <f>($C$7*DL27+$D$7*DM27+$E$7*V27)</f>
        <v>0</v>
      </c>
      <c r="X27">
        <f>0.61365*exp(17.502*W27/(240.97+W27))</f>
        <v>0</v>
      </c>
      <c r="Y27">
        <f>(Z27/AA27*100)</f>
        <v>0</v>
      </c>
      <c r="Z27">
        <f>DD27*(DI27+DJ27)/1000</f>
        <v>0</v>
      </c>
      <c r="AA27">
        <f>0.61365*exp(17.502*DK27/(240.97+DK27))</f>
        <v>0</v>
      </c>
      <c r="AB27">
        <f>(X27-DD27*(DI27+DJ27)/1000)</f>
        <v>0</v>
      </c>
      <c r="AC27">
        <f>(-J27*44100)</f>
        <v>0</v>
      </c>
      <c r="AD27">
        <f>2*29.3*R27*0.92*(DK27-W27)</f>
        <v>0</v>
      </c>
      <c r="AE27">
        <f>2*0.95*5.67E-8*(((DK27+$B$7)+273)^4-(W27+273)^4)</f>
        <v>0</v>
      </c>
      <c r="AF27">
        <f>U27+AE27+AC27+AD27</f>
        <v>0</v>
      </c>
      <c r="AG27">
        <f>DH27*AU27*(DC27-DB27*(1000-AU27*DE27)/(1000-AU27*DD27))/(100*CV27)</f>
        <v>0</v>
      </c>
      <c r="AH27">
        <f>1000*DH27*AU27*(DD27-DE27)/(100*CV27*(1000-AU27*DD27))</f>
        <v>0</v>
      </c>
      <c r="AI27">
        <f>(AJ27 - AK27 - DI27*1E3/(8.314*(DK27+273.15)) * AM27/DH27 * AL27) * DH27/(100*CV27) * (1000 - DE27)/1000</f>
        <v>0</v>
      </c>
      <c r="AJ27">
        <v>1221.56252377494</v>
      </c>
      <c r="AK27">
        <v>1174.688848484848</v>
      </c>
      <c r="AL27">
        <v>0.1051043152037354</v>
      </c>
      <c r="AM27">
        <v>66.42848708505932</v>
      </c>
      <c r="AN27">
        <f>(AP27 - AO27 + DI27*1E3/(8.314*(DK27+273.15)) * AR27/DH27 * AQ27) * DH27/(100*CV27) * 1000/(1000 - AP27)</f>
        <v>0</v>
      </c>
      <c r="AO27">
        <v>17.60646133997522</v>
      </c>
      <c r="AP27">
        <v>25.35931468531469</v>
      </c>
      <c r="AQ27">
        <v>0.001026975483074558</v>
      </c>
      <c r="AR27">
        <v>79.27599858475197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MAX(0,($B$13+$C$13*DP27)/(1+$D$13*DP27)*DI27/(DK27+273)*$E$13)</f>
        <v>0</v>
      </c>
      <c r="AX27" t="s">
        <v>419</v>
      </c>
      <c r="AY27">
        <v>10510</v>
      </c>
      <c r="AZ27">
        <v>590.42</v>
      </c>
      <c r="BA27">
        <v>2650.6</v>
      </c>
      <c r="BB27">
        <f>1-AZ27/BA27</f>
        <v>0</v>
      </c>
      <c r="BC27">
        <v>-1.816883183993991</v>
      </c>
      <c r="BD27" t="s">
        <v>466</v>
      </c>
      <c r="BE27">
        <v>10390.9</v>
      </c>
      <c r="BF27">
        <v>942.2896923076922</v>
      </c>
      <c r="BG27">
        <v>1277.57</v>
      </c>
      <c r="BH27">
        <f>1-BF27/BG27</f>
        <v>0</v>
      </c>
      <c r="BI27">
        <v>0.5</v>
      </c>
      <c r="BJ27">
        <f>CS27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421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1344</v>
      </c>
      <c r="CA27">
        <v>300</v>
      </c>
      <c r="CB27">
        <v>300</v>
      </c>
      <c r="CC27">
        <v>300</v>
      </c>
      <c r="CD27">
        <v>10390.9</v>
      </c>
      <c r="CE27">
        <v>1228.54</v>
      </c>
      <c r="CF27">
        <v>-0.00731527</v>
      </c>
      <c r="CG27">
        <v>4.53</v>
      </c>
      <c r="CH27" t="s">
        <v>421</v>
      </c>
      <c r="CI27" t="s">
        <v>421</v>
      </c>
      <c r="CJ27" t="s">
        <v>421</v>
      </c>
      <c r="CK27" t="s">
        <v>421</v>
      </c>
      <c r="CL27" t="s">
        <v>421</v>
      </c>
      <c r="CM27" t="s">
        <v>421</v>
      </c>
      <c r="CN27" t="s">
        <v>421</v>
      </c>
      <c r="CO27" t="s">
        <v>421</v>
      </c>
      <c r="CP27" t="s">
        <v>421</v>
      </c>
      <c r="CQ27" t="s">
        <v>421</v>
      </c>
      <c r="CR27">
        <f>$B$11*DQ27+$C$11*DR27+$F$11*EC27*(1-EF27)</f>
        <v>0</v>
      </c>
      <c r="CS27">
        <f>CR27*CT27</f>
        <v>0</v>
      </c>
      <c r="CT27">
        <f>($B$11*$D$9+$C$11*$D$9+$F$11*((EP27+EH27)/MAX(EP27+EH27+EQ27, 0.1)*$I$9+EQ27/MAX(EP27+EH27+EQ27, 0.1)*$J$9))/($B$11+$C$11+$F$11)</f>
        <v>0</v>
      </c>
      <c r="CU27">
        <f>($B$11*$K$9+$C$11*$K$9+$F$11*((EP27+EH27)/MAX(EP27+EH27+EQ27, 0.1)*$P$9+EQ27/MAX(EP27+EH27+EQ27, 0.1)*$Q$9))/($B$11+$C$11+$F$11)</f>
        <v>0</v>
      </c>
      <c r="CV27">
        <v>6</v>
      </c>
      <c r="CW27">
        <v>0.5</v>
      </c>
      <c r="CX27" t="s">
        <v>422</v>
      </c>
      <c r="CY27">
        <v>2</v>
      </c>
      <c r="CZ27" t="b">
        <v>1</v>
      </c>
      <c r="DA27">
        <v>1652283096.099999</v>
      </c>
      <c r="DB27">
        <v>1144.157741935484</v>
      </c>
      <c r="DC27">
        <v>1199.961612903226</v>
      </c>
      <c r="DD27">
        <v>25.25357741935483</v>
      </c>
      <c r="DE27">
        <v>17.54781290322581</v>
      </c>
      <c r="DF27">
        <v>1146.537741935484</v>
      </c>
      <c r="DG27">
        <v>25.29857741935484</v>
      </c>
      <c r="DH27">
        <v>400.0645806451613</v>
      </c>
      <c r="DI27">
        <v>90.63742580645162</v>
      </c>
      <c r="DJ27">
        <v>0.09997290000000002</v>
      </c>
      <c r="DK27">
        <v>31.52312580645161</v>
      </c>
      <c r="DL27">
        <v>30.35120967741935</v>
      </c>
      <c r="DM27">
        <v>999.9000000000003</v>
      </c>
      <c r="DN27">
        <v>0</v>
      </c>
      <c r="DO27">
        <v>0</v>
      </c>
      <c r="DP27">
        <v>10003.42290322581</v>
      </c>
      <c r="DQ27">
        <v>0</v>
      </c>
      <c r="DR27">
        <v>456.5472258064516</v>
      </c>
      <c r="DS27">
        <v>-55.7715870967742</v>
      </c>
      <c r="DT27">
        <v>1173.947096774194</v>
      </c>
      <c r="DU27">
        <v>1221.395161290323</v>
      </c>
      <c r="DV27">
        <v>7.800160645161291</v>
      </c>
      <c r="DW27">
        <v>1199.961612903226</v>
      </c>
      <c r="DX27">
        <v>17.54781290322581</v>
      </c>
      <c r="DY27">
        <v>2.297474516129032</v>
      </c>
      <c r="DZ27">
        <v>1.590489032258065</v>
      </c>
      <c r="EA27">
        <v>19.65869032258065</v>
      </c>
      <c r="EB27">
        <v>13.86684838709678</v>
      </c>
      <c r="EC27">
        <v>1499.996774193548</v>
      </c>
      <c r="ED27">
        <v>0.9730046129032255</v>
      </c>
      <c r="EE27">
        <v>0.02699529032258065</v>
      </c>
      <c r="EF27">
        <v>0</v>
      </c>
      <c r="EG27">
        <v>942.3552580645163</v>
      </c>
      <c r="EH27">
        <v>5.000969999999999</v>
      </c>
      <c r="EI27">
        <v>14822.16774193548</v>
      </c>
      <c r="EJ27">
        <v>12491.57741935484</v>
      </c>
      <c r="EK27">
        <v>39.5</v>
      </c>
      <c r="EL27">
        <v>40.68699999999998</v>
      </c>
      <c r="EM27">
        <v>39.64899999999999</v>
      </c>
      <c r="EN27">
        <v>40.56199999999998</v>
      </c>
      <c r="EO27">
        <v>40.69512903225805</v>
      </c>
      <c r="EP27">
        <v>1454.635806451613</v>
      </c>
      <c r="EQ27">
        <v>40.35999999999998</v>
      </c>
      <c r="ER27">
        <v>0</v>
      </c>
      <c r="ES27">
        <v>97.79999995231628</v>
      </c>
      <c r="ET27">
        <v>0</v>
      </c>
      <c r="EU27">
        <v>942.2896923076922</v>
      </c>
      <c r="EV27">
        <v>-14.92170940561516</v>
      </c>
      <c r="EW27">
        <v>-202.5504275155248</v>
      </c>
      <c r="EX27">
        <v>14821.34615384615</v>
      </c>
      <c r="EY27">
        <v>15</v>
      </c>
      <c r="EZ27">
        <v>1652283139.6</v>
      </c>
      <c r="FA27" t="s">
        <v>467</v>
      </c>
      <c r="FB27">
        <v>1652283139.6</v>
      </c>
      <c r="FC27">
        <v>1652283138.6</v>
      </c>
      <c r="FD27">
        <v>13</v>
      </c>
      <c r="FE27">
        <v>0.091</v>
      </c>
      <c r="FF27">
        <v>0.003</v>
      </c>
      <c r="FG27">
        <v>-2.38</v>
      </c>
      <c r="FH27">
        <v>-0.045</v>
      </c>
      <c r="FI27">
        <v>1200</v>
      </c>
      <c r="FJ27">
        <v>18</v>
      </c>
      <c r="FK27">
        <v>0.06</v>
      </c>
      <c r="FL27">
        <v>0.01</v>
      </c>
      <c r="FM27">
        <v>-56.1708325</v>
      </c>
      <c r="FN27">
        <v>7.664736585366096</v>
      </c>
      <c r="FO27">
        <v>0.7687851765569822</v>
      </c>
      <c r="FP27">
        <v>-1</v>
      </c>
      <c r="FQ27">
        <v>7.841188249999999</v>
      </c>
      <c r="FR27">
        <v>-0.8634978236397803</v>
      </c>
      <c r="FS27">
        <v>0.08536996541194979</v>
      </c>
      <c r="FT27">
        <v>-1</v>
      </c>
      <c r="FU27">
        <v>0</v>
      </c>
      <c r="FV27">
        <v>0</v>
      </c>
      <c r="FW27">
        <v>0</v>
      </c>
      <c r="FX27">
        <v>-1</v>
      </c>
      <c r="FY27">
        <v>0</v>
      </c>
      <c r="FZ27">
        <v>0</v>
      </c>
      <c r="GA27" t="s">
        <v>424</v>
      </c>
      <c r="GB27">
        <v>2.69606</v>
      </c>
      <c r="GC27">
        <v>2.70526</v>
      </c>
      <c r="GD27">
        <v>0.187361</v>
      </c>
      <c r="GE27">
        <v>0.190769</v>
      </c>
      <c r="GF27">
        <v>0.110526</v>
      </c>
      <c r="GG27">
        <v>0.08437600000000001</v>
      </c>
      <c r="GH27">
        <v>25562.3</v>
      </c>
      <c r="GI27">
        <v>25550.2</v>
      </c>
      <c r="GJ27">
        <v>29262.5</v>
      </c>
      <c r="GK27">
        <v>29218.9</v>
      </c>
      <c r="GL27">
        <v>34457.4</v>
      </c>
      <c r="GM27">
        <v>35605.4</v>
      </c>
      <c r="GN27">
        <v>41183.2</v>
      </c>
      <c r="GO27">
        <v>41678.6</v>
      </c>
      <c r="GP27">
        <v>1.73218</v>
      </c>
      <c r="GQ27">
        <v>2.04297</v>
      </c>
      <c r="GR27">
        <v>0.114031</v>
      </c>
      <c r="GS27">
        <v>0</v>
      </c>
      <c r="GT27">
        <v>28.4996</v>
      </c>
      <c r="GU27">
        <v>999.9</v>
      </c>
      <c r="GV27">
        <v>43.1</v>
      </c>
      <c r="GW27">
        <v>32.9</v>
      </c>
      <c r="GX27">
        <v>23.8872</v>
      </c>
      <c r="GY27">
        <v>62.8424</v>
      </c>
      <c r="GZ27">
        <v>30.1162</v>
      </c>
      <c r="HA27">
        <v>1</v>
      </c>
      <c r="HB27">
        <v>0.22359</v>
      </c>
      <c r="HC27">
        <v>0</v>
      </c>
      <c r="HD27">
        <v>20.3947</v>
      </c>
      <c r="HE27">
        <v>5.22328</v>
      </c>
      <c r="HF27">
        <v>12.0098</v>
      </c>
      <c r="HG27">
        <v>4.9897</v>
      </c>
      <c r="HH27">
        <v>3.29</v>
      </c>
      <c r="HI27">
        <v>2306.6</v>
      </c>
      <c r="HJ27">
        <v>9999</v>
      </c>
      <c r="HK27">
        <v>9999</v>
      </c>
      <c r="HL27">
        <v>44.2</v>
      </c>
      <c r="HM27">
        <v>1.86721</v>
      </c>
      <c r="HN27">
        <v>1.86615</v>
      </c>
      <c r="HO27">
        <v>1.86578</v>
      </c>
      <c r="HP27">
        <v>1.86568</v>
      </c>
      <c r="HQ27">
        <v>1.86742</v>
      </c>
      <c r="HR27">
        <v>1.86996</v>
      </c>
      <c r="HS27">
        <v>1.86861</v>
      </c>
      <c r="HT27">
        <v>1.86997</v>
      </c>
      <c r="HU27">
        <v>0</v>
      </c>
      <c r="HV27">
        <v>0</v>
      </c>
      <c r="HW27">
        <v>0</v>
      </c>
      <c r="HX27">
        <v>0</v>
      </c>
      <c r="HY27" t="s">
        <v>425</v>
      </c>
      <c r="HZ27" t="s">
        <v>426</v>
      </c>
      <c r="IA27" t="s">
        <v>427</v>
      </c>
      <c r="IB27" t="s">
        <v>427</v>
      </c>
      <c r="IC27" t="s">
        <v>427</v>
      </c>
      <c r="ID27" t="s">
        <v>427</v>
      </c>
      <c r="IE27">
        <v>0</v>
      </c>
      <c r="IF27">
        <v>100</v>
      </c>
      <c r="IG27">
        <v>100</v>
      </c>
      <c r="IH27">
        <v>-2.38</v>
      </c>
      <c r="II27">
        <v>-0.045</v>
      </c>
      <c r="IJ27">
        <v>-0.1510508292288488</v>
      </c>
      <c r="IK27">
        <v>-0.001397856137862621</v>
      </c>
      <c r="IL27">
        <v>-6.597033298310111E-07</v>
      </c>
      <c r="IM27">
        <v>1.814317659228783E-10</v>
      </c>
      <c r="IN27">
        <v>-0.09093535636262687</v>
      </c>
      <c r="IO27">
        <v>-0.009172974426983092</v>
      </c>
      <c r="IP27">
        <v>0.000807841678180084</v>
      </c>
      <c r="IQ27">
        <v>-8.933227129180702E-06</v>
      </c>
      <c r="IR27">
        <v>1</v>
      </c>
      <c r="IS27">
        <v>2297</v>
      </c>
      <c r="IT27">
        <v>1</v>
      </c>
      <c r="IU27">
        <v>33</v>
      </c>
      <c r="IV27">
        <v>1.2</v>
      </c>
      <c r="IW27">
        <v>1.1</v>
      </c>
      <c r="IX27">
        <v>2.42065</v>
      </c>
      <c r="IY27">
        <v>2.21191</v>
      </c>
      <c r="IZ27">
        <v>1.39648</v>
      </c>
      <c r="JA27">
        <v>2.35107</v>
      </c>
      <c r="JB27">
        <v>1.49536</v>
      </c>
      <c r="JC27">
        <v>2.36084</v>
      </c>
      <c r="JD27">
        <v>36.6233</v>
      </c>
      <c r="JE27">
        <v>15.7344</v>
      </c>
      <c r="JF27">
        <v>18</v>
      </c>
      <c r="JG27">
        <v>390.993</v>
      </c>
      <c r="JH27">
        <v>574.028</v>
      </c>
      <c r="JI27">
        <v>30.9377</v>
      </c>
      <c r="JJ27">
        <v>30.4482</v>
      </c>
      <c r="JK27">
        <v>29.9999</v>
      </c>
      <c r="JL27">
        <v>30.3758</v>
      </c>
      <c r="JM27">
        <v>30.2766</v>
      </c>
      <c r="JN27">
        <v>48.4374</v>
      </c>
      <c r="JO27">
        <v>27.7717</v>
      </c>
      <c r="JP27">
        <v>0</v>
      </c>
      <c r="JQ27">
        <v>-999.9</v>
      </c>
      <c r="JR27">
        <v>1200</v>
      </c>
      <c r="JS27">
        <v>17.787</v>
      </c>
      <c r="JT27">
        <v>100.018</v>
      </c>
      <c r="JU27">
        <v>100.057</v>
      </c>
    </row>
    <row r="28" spans="1:281">
      <c r="A28">
        <v>12</v>
      </c>
      <c r="B28">
        <v>1652283205.6</v>
      </c>
      <c r="C28">
        <v>1149.099999904633</v>
      </c>
      <c r="D28" t="s">
        <v>468</v>
      </c>
      <c r="E28" t="s">
        <v>469</v>
      </c>
      <c r="F28">
        <v>5</v>
      </c>
      <c r="G28" t="s">
        <v>417</v>
      </c>
      <c r="H28" t="s">
        <v>418</v>
      </c>
      <c r="I28">
        <v>1652283197.599999</v>
      </c>
      <c r="J28">
        <f>(K28)/1000</f>
        <v>0</v>
      </c>
      <c r="K28">
        <f>IF(CZ28, AN28, AH28)</f>
        <v>0</v>
      </c>
      <c r="L28">
        <f>IF(CZ28, AI28, AG28)</f>
        <v>0</v>
      </c>
      <c r="M28">
        <f>DB28 - IF(AU28&gt;1, L28*CV28*100.0/(AW28*DP28), 0)</f>
        <v>0</v>
      </c>
      <c r="N28">
        <f>((T28-J28/2)*M28-L28)/(T28+J28/2)</f>
        <v>0</v>
      </c>
      <c r="O28">
        <f>N28*(DI28+DJ28)/1000.0</f>
        <v>0</v>
      </c>
      <c r="P28">
        <f>(DB28 - IF(AU28&gt;1, L28*CV28*100.0/(AW28*DP28), 0))*(DI28+DJ28)/1000.0</f>
        <v>0</v>
      </c>
      <c r="Q28">
        <f>2.0/((1/S28-1/R28)+SIGN(S28)*SQRT((1/S28-1/R28)*(1/S28-1/R28) + 4*CW28/((CW28+1)*(CW28+1))*(2*1/S28*1/R28-1/R28*1/R28)))</f>
        <v>0</v>
      </c>
      <c r="R28">
        <f>IF(LEFT(CX28,1)&lt;&gt;"0",IF(LEFT(CX28,1)="1",3.0,CY28),$D$5+$E$5*(DP28*DI28/($K$5*1000))+$F$5*(DP28*DI28/($K$5*1000))*MAX(MIN(CV28,$J$5),$I$5)*MAX(MIN(CV28,$J$5),$I$5)+$G$5*MAX(MIN(CV28,$J$5),$I$5)*(DP28*DI28/($K$5*1000))+$H$5*(DP28*DI28/($K$5*1000))*(DP28*DI28/($K$5*1000)))</f>
        <v>0</v>
      </c>
      <c r="S28">
        <f>J28*(1000-(1000*0.61365*exp(17.502*W28/(240.97+W28))/(DI28+DJ28)+DD28)/2)/(1000*0.61365*exp(17.502*W28/(240.97+W28))/(DI28+DJ28)-DD28)</f>
        <v>0</v>
      </c>
      <c r="T28">
        <f>1/((CW28+1)/(Q28/1.6)+1/(R28/1.37)) + CW28/((CW28+1)/(Q28/1.6) + CW28/(R28/1.37))</f>
        <v>0</v>
      </c>
      <c r="U28">
        <f>(CR28*CU28)</f>
        <v>0</v>
      </c>
      <c r="V28">
        <f>(DK28+(U28+2*0.95*5.67E-8*(((DK28+$B$7)+273)^4-(DK28+273)^4)-44100*J28)/(1.84*29.3*R28+8*0.95*5.67E-8*(DK28+273)^3))</f>
        <v>0</v>
      </c>
      <c r="W28">
        <f>($C$7*DL28+$D$7*DM28+$E$7*V28)</f>
        <v>0</v>
      </c>
      <c r="X28">
        <f>0.61365*exp(17.502*W28/(240.97+W28))</f>
        <v>0</v>
      </c>
      <c r="Y28">
        <f>(Z28/AA28*100)</f>
        <v>0</v>
      </c>
      <c r="Z28">
        <f>DD28*(DI28+DJ28)/1000</f>
        <v>0</v>
      </c>
      <c r="AA28">
        <f>0.61365*exp(17.502*DK28/(240.97+DK28))</f>
        <v>0</v>
      </c>
      <c r="AB28">
        <f>(X28-DD28*(DI28+DJ28)/1000)</f>
        <v>0</v>
      </c>
      <c r="AC28">
        <f>(-J28*44100)</f>
        <v>0</v>
      </c>
      <c r="AD28">
        <f>2*29.3*R28*0.92*(DK28-W28)</f>
        <v>0</v>
      </c>
      <c r="AE28">
        <f>2*0.95*5.67E-8*(((DK28+$B$7)+273)^4-(W28+273)^4)</f>
        <v>0</v>
      </c>
      <c r="AF28">
        <f>U28+AE28+AC28+AD28</f>
        <v>0</v>
      </c>
      <c r="AG28">
        <f>DH28*AU28*(DC28-DB28*(1000-AU28*DE28)/(1000-AU28*DD28))/(100*CV28)</f>
        <v>0</v>
      </c>
      <c r="AH28">
        <f>1000*DH28*AU28*(DD28-DE28)/(100*CV28*(1000-AU28*DD28))</f>
        <v>0</v>
      </c>
      <c r="AI28">
        <f>(AJ28 - AK28 - DI28*1E3/(8.314*(DK28+273.15)) * AM28/DH28 * AL28) * DH28/(100*CV28) * (1000 - DE28)/1000</f>
        <v>0</v>
      </c>
      <c r="AJ28">
        <v>1630.836636072215</v>
      </c>
      <c r="AK28">
        <v>1582.104363636363</v>
      </c>
      <c r="AL28">
        <v>0.1221475414656826</v>
      </c>
      <c r="AM28">
        <v>66.43057206421902</v>
      </c>
      <c r="AN28">
        <f>(AP28 - AO28 + DI28*1E3/(8.314*(DK28+273.15)) * AR28/DH28 * AQ28) * DH28/(100*CV28) * 1000/(1000 - AP28)</f>
        <v>0</v>
      </c>
      <c r="AO28">
        <v>18.78704239280762</v>
      </c>
      <c r="AP28">
        <v>25.32149020979022</v>
      </c>
      <c r="AQ28">
        <v>-3.649057551609029E-05</v>
      </c>
      <c r="AR28">
        <v>79.30093217654392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MAX(0,($B$13+$C$13*DP28)/(1+$D$13*DP28)*DI28/(DK28+273)*$E$13)</f>
        <v>0</v>
      </c>
      <c r="AX28" t="s">
        <v>419</v>
      </c>
      <c r="AY28">
        <v>10510</v>
      </c>
      <c r="AZ28">
        <v>590.42</v>
      </c>
      <c r="BA28">
        <v>2650.6</v>
      </c>
      <c r="BB28">
        <f>1-AZ28/BA28</f>
        <v>0</v>
      </c>
      <c r="BC28">
        <v>-1.816883183993991</v>
      </c>
      <c r="BD28" t="s">
        <v>470</v>
      </c>
      <c r="BE28">
        <v>10391.4</v>
      </c>
      <c r="BF28">
        <v>942.8863461538463</v>
      </c>
      <c r="BG28">
        <v>1261.83</v>
      </c>
      <c r="BH28">
        <f>1-BF28/BG28</f>
        <v>0</v>
      </c>
      <c r="BI28">
        <v>0.5</v>
      </c>
      <c r="BJ28">
        <f>CS28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421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1345</v>
      </c>
      <c r="CA28">
        <v>300</v>
      </c>
      <c r="CB28">
        <v>300</v>
      </c>
      <c r="CC28">
        <v>300</v>
      </c>
      <c r="CD28">
        <v>10391.4</v>
      </c>
      <c r="CE28">
        <v>1215.11</v>
      </c>
      <c r="CF28">
        <v>-0.00731565</v>
      </c>
      <c r="CG28">
        <v>5.77</v>
      </c>
      <c r="CH28" t="s">
        <v>421</v>
      </c>
      <c r="CI28" t="s">
        <v>421</v>
      </c>
      <c r="CJ28" t="s">
        <v>421</v>
      </c>
      <c r="CK28" t="s">
        <v>421</v>
      </c>
      <c r="CL28" t="s">
        <v>421</v>
      </c>
      <c r="CM28" t="s">
        <v>421</v>
      </c>
      <c r="CN28" t="s">
        <v>421</v>
      </c>
      <c r="CO28" t="s">
        <v>421</v>
      </c>
      <c r="CP28" t="s">
        <v>421</v>
      </c>
      <c r="CQ28" t="s">
        <v>421</v>
      </c>
      <c r="CR28">
        <f>$B$11*DQ28+$C$11*DR28+$F$11*EC28*(1-EF28)</f>
        <v>0</v>
      </c>
      <c r="CS28">
        <f>CR28*CT28</f>
        <v>0</v>
      </c>
      <c r="CT28">
        <f>($B$11*$D$9+$C$11*$D$9+$F$11*((EP28+EH28)/MAX(EP28+EH28+EQ28, 0.1)*$I$9+EQ28/MAX(EP28+EH28+EQ28, 0.1)*$J$9))/($B$11+$C$11+$F$11)</f>
        <v>0</v>
      </c>
      <c r="CU28">
        <f>($B$11*$K$9+$C$11*$K$9+$F$11*((EP28+EH28)/MAX(EP28+EH28+EQ28, 0.1)*$P$9+EQ28/MAX(EP28+EH28+EQ28, 0.1)*$Q$9))/($B$11+$C$11+$F$11)</f>
        <v>0</v>
      </c>
      <c r="CV28">
        <v>6</v>
      </c>
      <c r="CW28">
        <v>0.5</v>
      </c>
      <c r="CX28" t="s">
        <v>422</v>
      </c>
      <c r="CY28">
        <v>2</v>
      </c>
      <c r="CZ28" t="b">
        <v>1</v>
      </c>
      <c r="DA28">
        <v>1652283197.599999</v>
      </c>
      <c r="DB28">
        <v>1540.987774193548</v>
      </c>
      <c r="DC28">
        <v>1599.979032258065</v>
      </c>
      <c r="DD28">
        <v>25.23823548387097</v>
      </c>
      <c r="DE28">
        <v>18.74787419354839</v>
      </c>
      <c r="DF28">
        <v>1543.906774193548</v>
      </c>
      <c r="DG28">
        <v>25.27123548387097</v>
      </c>
      <c r="DH28">
        <v>400.0630967741935</v>
      </c>
      <c r="DI28">
        <v>90.63535483870967</v>
      </c>
      <c r="DJ28">
        <v>0.0999764193548387</v>
      </c>
      <c r="DK28">
        <v>31.48902580645161</v>
      </c>
      <c r="DL28">
        <v>30.43586129032258</v>
      </c>
      <c r="DM28">
        <v>999.9000000000003</v>
      </c>
      <c r="DN28">
        <v>0</v>
      </c>
      <c r="DO28">
        <v>0</v>
      </c>
      <c r="DP28">
        <v>10005.24193548387</v>
      </c>
      <c r="DQ28">
        <v>0</v>
      </c>
      <c r="DR28">
        <v>896.1509032258064</v>
      </c>
      <c r="DS28">
        <v>-59.19705161290322</v>
      </c>
      <c r="DT28">
        <v>1580.813225806452</v>
      </c>
      <c r="DU28">
        <v>1630.549032258064</v>
      </c>
      <c r="DV28">
        <v>6.575373548387095</v>
      </c>
      <c r="DW28">
        <v>1599.979032258065</v>
      </c>
      <c r="DX28">
        <v>18.74787419354839</v>
      </c>
      <c r="DY28">
        <v>2.295182258064516</v>
      </c>
      <c r="DZ28">
        <v>1.699220967741936</v>
      </c>
      <c r="EA28">
        <v>19.64262580645161</v>
      </c>
      <c r="EB28">
        <v>14.88928064516129</v>
      </c>
      <c r="EC28">
        <v>1499.990322580645</v>
      </c>
      <c r="ED28">
        <v>0.9730039677419352</v>
      </c>
      <c r="EE28">
        <v>0.0269959741935484</v>
      </c>
      <c r="EF28">
        <v>0</v>
      </c>
      <c r="EG28">
        <v>943.0571290322581</v>
      </c>
      <c r="EH28">
        <v>5.000969999999999</v>
      </c>
      <c r="EI28">
        <v>14853.06129032258</v>
      </c>
      <c r="EJ28">
        <v>12491.51612903225</v>
      </c>
      <c r="EK28">
        <v>39.42499999999999</v>
      </c>
      <c r="EL28">
        <v>40.63100000000001</v>
      </c>
      <c r="EM28">
        <v>39.56199999999998</v>
      </c>
      <c r="EN28">
        <v>40.5</v>
      </c>
      <c r="EO28">
        <v>40.625</v>
      </c>
      <c r="EP28">
        <v>1454.630322580645</v>
      </c>
      <c r="EQ28">
        <v>40.35999999999998</v>
      </c>
      <c r="ER28">
        <v>0</v>
      </c>
      <c r="ES28">
        <v>101</v>
      </c>
      <c r="ET28">
        <v>0</v>
      </c>
      <c r="EU28">
        <v>942.8863461538463</v>
      </c>
      <c r="EV28">
        <v>-19.3024615376486</v>
      </c>
      <c r="EW28">
        <v>-276.1435899136491</v>
      </c>
      <c r="EX28">
        <v>14850.3</v>
      </c>
      <c r="EY28">
        <v>15</v>
      </c>
      <c r="EZ28">
        <v>1652283243.6</v>
      </c>
      <c r="FA28" t="s">
        <v>471</v>
      </c>
      <c r="FB28">
        <v>1652283243.6</v>
      </c>
      <c r="FC28">
        <v>1652283237.1</v>
      </c>
      <c r="FD28">
        <v>14</v>
      </c>
      <c r="FE28">
        <v>0.331</v>
      </c>
      <c r="FF28">
        <v>-0.001</v>
      </c>
      <c r="FG28">
        <v>-2.919</v>
      </c>
      <c r="FH28">
        <v>-0.033</v>
      </c>
      <c r="FI28">
        <v>1600</v>
      </c>
      <c r="FJ28">
        <v>19</v>
      </c>
      <c r="FK28">
        <v>0.07000000000000001</v>
      </c>
      <c r="FL28">
        <v>0.02</v>
      </c>
      <c r="FM28">
        <v>-60.09417804878049</v>
      </c>
      <c r="FN28">
        <v>16.19018048780497</v>
      </c>
      <c r="FO28">
        <v>1.639241680497149</v>
      </c>
      <c r="FP28">
        <v>-1</v>
      </c>
      <c r="FQ28">
        <v>6.609208292682927</v>
      </c>
      <c r="FR28">
        <v>-0.657717909407655</v>
      </c>
      <c r="FS28">
        <v>0.0668142971738921</v>
      </c>
      <c r="FT28">
        <v>-1</v>
      </c>
      <c r="FU28">
        <v>0</v>
      </c>
      <c r="FV28">
        <v>0</v>
      </c>
      <c r="FW28">
        <v>0</v>
      </c>
      <c r="FX28">
        <v>-1</v>
      </c>
      <c r="FY28">
        <v>0</v>
      </c>
      <c r="FZ28">
        <v>0</v>
      </c>
      <c r="GA28" t="s">
        <v>424</v>
      </c>
      <c r="GB28">
        <v>2.6963</v>
      </c>
      <c r="GC28">
        <v>2.70519</v>
      </c>
      <c r="GD28">
        <v>0.225184</v>
      </c>
      <c r="GE28">
        <v>0.227669</v>
      </c>
      <c r="GF28">
        <v>0.110414</v>
      </c>
      <c r="GG28">
        <v>0.0883096</v>
      </c>
      <c r="GH28">
        <v>24372</v>
      </c>
      <c r="GI28">
        <v>24384.4</v>
      </c>
      <c r="GJ28">
        <v>29263.8</v>
      </c>
      <c r="GK28">
        <v>29220.1</v>
      </c>
      <c r="GL28">
        <v>34463.8</v>
      </c>
      <c r="GM28">
        <v>35453.6</v>
      </c>
      <c r="GN28">
        <v>41185</v>
      </c>
      <c r="GO28">
        <v>41680.6</v>
      </c>
      <c r="GP28">
        <v>1.732</v>
      </c>
      <c r="GQ28">
        <v>2.04575</v>
      </c>
      <c r="GR28">
        <v>0.124779</v>
      </c>
      <c r="GS28">
        <v>0</v>
      </c>
      <c r="GT28">
        <v>28.4118</v>
      </c>
      <c r="GU28">
        <v>999.9</v>
      </c>
      <c r="GV28">
        <v>43.3</v>
      </c>
      <c r="GW28">
        <v>33.1</v>
      </c>
      <c r="GX28">
        <v>24.2722</v>
      </c>
      <c r="GY28">
        <v>62.9124</v>
      </c>
      <c r="GZ28">
        <v>29.9479</v>
      </c>
      <c r="HA28">
        <v>1</v>
      </c>
      <c r="HB28">
        <v>0.220165</v>
      </c>
      <c r="HC28">
        <v>0</v>
      </c>
      <c r="HD28">
        <v>20.3946</v>
      </c>
      <c r="HE28">
        <v>5.22388</v>
      </c>
      <c r="HF28">
        <v>12.0099</v>
      </c>
      <c r="HG28">
        <v>4.9911</v>
      </c>
      <c r="HH28">
        <v>3.29</v>
      </c>
      <c r="HI28">
        <v>2308.4</v>
      </c>
      <c r="HJ28">
        <v>9999</v>
      </c>
      <c r="HK28">
        <v>9999</v>
      </c>
      <c r="HL28">
        <v>44.2</v>
      </c>
      <c r="HM28">
        <v>1.86722</v>
      </c>
      <c r="HN28">
        <v>1.86617</v>
      </c>
      <c r="HO28">
        <v>1.8658</v>
      </c>
      <c r="HP28">
        <v>1.86569</v>
      </c>
      <c r="HQ28">
        <v>1.86747</v>
      </c>
      <c r="HR28">
        <v>1.86996</v>
      </c>
      <c r="HS28">
        <v>1.8686</v>
      </c>
      <c r="HT28">
        <v>1.87</v>
      </c>
      <c r="HU28">
        <v>0</v>
      </c>
      <c r="HV28">
        <v>0</v>
      </c>
      <c r="HW28">
        <v>0</v>
      </c>
      <c r="HX28">
        <v>0</v>
      </c>
      <c r="HY28" t="s">
        <v>425</v>
      </c>
      <c r="HZ28" t="s">
        <v>426</v>
      </c>
      <c r="IA28" t="s">
        <v>427</v>
      </c>
      <c r="IB28" t="s">
        <v>427</v>
      </c>
      <c r="IC28" t="s">
        <v>427</v>
      </c>
      <c r="ID28" t="s">
        <v>427</v>
      </c>
      <c r="IE28">
        <v>0</v>
      </c>
      <c r="IF28">
        <v>100</v>
      </c>
      <c r="IG28">
        <v>100</v>
      </c>
      <c r="IH28">
        <v>-2.919</v>
      </c>
      <c r="II28">
        <v>-0.033</v>
      </c>
      <c r="IJ28">
        <v>-0.06086534754312911</v>
      </c>
      <c r="IK28">
        <v>-0.001397856137862621</v>
      </c>
      <c r="IL28">
        <v>-6.597033298310111E-07</v>
      </c>
      <c r="IM28">
        <v>1.814317659228783E-10</v>
      </c>
      <c r="IN28">
        <v>-0.08790914486984072</v>
      </c>
      <c r="IO28">
        <v>-0.009172974426983092</v>
      </c>
      <c r="IP28">
        <v>0.000807841678180084</v>
      </c>
      <c r="IQ28">
        <v>-8.933227129180702E-06</v>
      </c>
      <c r="IR28">
        <v>1</v>
      </c>
      <c r="IS28">
        <v>2297</v>
      </c>
      <c r="IT28">
        <v>1</v>
      </c>
      <c r="IU28">
        <v>33</v>
      </c>
      <c r="IV28">
        <v>1.1</v>
      </c>
      <c r="IW28">
        <v>1.1</v>
      </c>
      <c r="IX28">
        <v>3.04565</v>
      </c>
      <c r="IY28">
        <v>2.20581</v>
      </c>
      <c r="IZ28">
        <v>1.39648</v>
      </c>
      <c r="JA28">
        <v>2.35107</v>
      </c>
      <c r="JB28">
        <v>1.49536</v>
      </c>
      <c r="JC28">
        <v>2.3291</v>
      </c>
      <c r="JD28">
        <v>36.6706</v>
      </c>
      <c r="JE28">
        <v>15.7081</v>
      </c>
      <c r="JF28">
        <v>18</v>
      </c>
      <c r="JG28">
        <v>390.635</v>
      </c>
      <c r="JH28">
        <v>575.744</v>
      </c>
      <c r="JI28">
        <v>30.8783</v>
      </c>
      <c r="JJ28">
        <v>30.3965</v>
      </c>
      <c r="JK28">
        <v>30</v>
      </c>
      <c r="JL28">
        <v>30.3316</v>
      </c>
      <c r="JM28">
        <v>30.2354</v>
      </c>
      <c r="JN28">
        <v>60.9515</v>
      </c>
      <c r="JO28">
        <v>25.0404</v>
      </c>
      <c r="JP28">
        <v>0</v>
      </c>
      <c r="JQ28">
        <v>-999.9</v>
      </c>
      <c r="JR28">
        <v>1600</v>
      </c>
      <c r="JS28">
        <v>18.9421</v>
      </c>
      <c r="JT28">
        <v>100.022</v>
      </c>
      <c r="JU28">
        <v>100.062</v>
      </c>
    </row>
    <row r="29" spans="1:281">
      <c r="A29">
        <v>13</v>
      </c>
      <c r="B29">
        <v>1652283309.6</v>
      </c>
      <c r="C29">
        <v>1253.099999904633</v>
      </c>
      <c r="D29" t="s">
        <v>472</v>
      </c>
      <c r="E29" t="s">
        <v>473</v>
      </c>
      <c r="F29">
        <v>5</v>
      </c>
      <c r="G29" t="s">
        <v>474</v>
      </c>
      <c r="H29" t="s">
        <v>418</v>
      </c>
      <c r="I29">
        <v>1652283301.599999</v>
      </c>
      <c r="J29">
        <f>(K29)/1000</f>
        <v>0</v>
      </c>
      <c r="K29">
        <f>IF(CZ29, AN29, AH29)</f>
        <v>0</v>
      </c>
      <c r="L29">
        <f>IF(CZ29, AI29, AG29)</f>
        <v>0</v>
      </c>
      <c r="M29">
        <f>DB29 - IF(AU29&gt;1, L29*CV29*100.0/(AW29*DP29), 0)</f>
        <v>0</v>
      </c>
      <c r="N29">
        <f>((T29-J29/2)*M29-L29)/(T29+J29/2)</f>
        <v>0</v>
      </c>
      <c r="O29">
        <f>N29*(DI29+DJ29)/1000.0</f>
        <v>0</v>
      </c>
      <c r="P29">
        <f>(DB29 - IF(AU29&gt;1, L29*CV29*100.0/(AW29*DP29), 0))*(DI29+DJ29)/1000.0</f>
        <v>0</v>
      </c>
      <c r="Q29">
        <f>2.0/((1/S29-1/R29)+SIGN(S29)*SQRT((1/S29-1/R29)*(1/S29-1/R29) + 4*CW29/((CW29+1)*(CW29+1))*(2*1/S29*1/R29-1/R29*1/R29)))</f>
        <v>0</v>
      </c>
      <c r="R29">
        <f>IF(LEFT(CX29,1)&lt;&gt;"0",IF(LEFT(CX29,1)="1",3.0,CY29),$D$5+$E$5*(DP29*DI29/($K$5*1000))+$F$5*(DP29*DI29/($K$5*1000))*MAX(MIN(CV29,$J$5),$I$5)*MAX(MIN(CV29,$J$5),$I$5)+$G$5*MAX(MIN(CV29,$J$5),$I$5)*(DP29*DI29/($K$5*1000))+$H$5*(DP29*DI29/($K$5*1000))*(DP29*DI29/($K$5*1000)))</f>
        <v>0</v>
      </c>
      <c r="S29">
        <f>J29*(1000-(1000*0.61365*exp(17.502*W29/(240.97+W29))/(DI29+DJ29)+DD29)/2)/(1000*0.61365*exp(17.502*W29/(240.97+W29))/(DI29+DJ29)-DD29)</f>
        <v>0</v>
      </c>
      <c r="T29">
        <f>1/((CW29+1)/(Q29/1.6)+1/(R29/1.37)) + CW29/((CW29+1)/(Q29/1.6) + CW29/(R29/1.37))</f>
        <v>0</v>
      </c>
      <c r="U29">
        <f>(CR29*CU29)</f>
        <v>0</v>
      </c>
      <c r="V29">
        <f>(DK29+(U29+2*0.95*5.67E-8*(((DK29+$B$7)+273)^4-(DK29+273)^4)-44100*J29)/(1.84*29.3*R29+8*0.95*5.67E-8*(DK29+273)^3))</f>
        <v>0</v>
      </c>
      <c r="W29">
        <f>($C$7*DL29+$D$7*DM29+$E$7*V29)</f>
        <v>0</v>
      </c>
      <c r="X29">
        <f>0.61365*exp(17.502*W29/(240.97+W29))</f>
        <v>0</v>
      </c>
      <c r="Y29">
        <f>(Z29/AA29*100)</f>
        <v>0</v>
      </c>
      <c r="Z29">
        <f>DD29*(DI29+DJ29)/1000</f>
        <v>0</v>
      </c>
      <c r="AA29">
        <f>0.61365*exp(17.502*DK29/(240.97+DK29))</f>
        <v>0</v>
      </c>
      <c r="AB29">
        <f>(X29-DD29*(DI29+DJ29)/1000)</f>
        <v>0</v>
      </c>
      <c r="AC29">
        <f>(-J29*44100)</f>
        <v>0</v>
      </c>
      <c r="AD29">
        <f>2*29.3*R29*0.92*(DK29-W29)</f>
        <v>0</v>
      </c>
      <c r="AE29">
        <f>2*0.95*5.67E-8*(((DK29+$B$7)+273)^4-(W29+273)^4)</f>
        <v>0</v>
      </c>
      <c r="AF29">
        <f>U29+AE29+AC29+AD29</f>
        <v>0</v>
      </c>
      <c r="AG29">
        <f>DH29*AU29*(DC29-DB29*(1000-AU29*DE29)/(1000-AU29*DD29))/(100*CV29)</f>
        <v>0</v>
      </c>
      <c r="AH29">
        <f>1000*DH29*AU29*(DD29-DE29)/(100*CV29*(1000-AU29*DD29))</f>
        <v>0</v>
      </c>
      <c r="AI29">
        <f>(AJ29 - AK29 - DI29*1E3/(8.314*(DK29+273.15)) * AM29/DH29 * AL29) * DH29/(100*CV29) * (1000 - DE29)/1000</f>
        <v>0</v>
      </c>
      <c r="AJ29">
        <v>408.0429057620584</v>
      </c>
      <c r="AK29">
        <v>392.4966787878786</v>
      </c>
      <c r="AL29">
        <v>-0.1687304906783885</v>
      </c>
      <c r="AM29">
        <v>66.42867595742035</v>
      </c>
      <c r="AN29">
        <f>(AP29 - AO29 + DI29*1E3/(8.314*(DK29+273.15)) * AR29/DH29 * AQ29) * DH29/(100*CV29) * 1000/(1000 - AP29)</f>
        <v>0</v>
      </c>
      <c r="AO29">
        <v>19.93751481482494</v>
      </c>
      <c r="AP29">
        <v>25.44076923076924</v>
      </c>
      <c r="AQ29">
        <v>0.008904801663166824</v>
      </c>
      <c r="AR29">
        <v>79.27816654846495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MAX(0,($B$13+$C$13*DP29)/(1+$D$13*DP29)*DI29/(DK29+273)*$E$13)</f>
        <v>0</v>
      </c>
      <c r="AX29" t="s">
        <v>419</v>
      </c>
      <c r="AY29">
        <v>10510</v>
      </c>
      <c r="AZ29">
        <v>590.42</v>
      </c>
      <c r="BA29">
        <v>2650.6</v>
      </c>
      <c r="BB29">
        <f>1-AZ29/BA29</f>
        <v>0</v>
      </c>
      <c r="BC29">
        <v>-1.816883183993991</v>
      </c>
      <c r="BD29" t="s">
        <v>475</v>
      </c>
      <c r="BE29">
        <v>10390.6</v>
      </c>
      <c r="BF29">
        <v>896.3002307692308</v>
      </c>
      <c r="BG29">
        <v>1092.67</v>
      </c>
      <c r="BH29">
        <f>1-BF29/BG29</f>
        <v>0</v>
      </c>
      <c r="BI29">
        <v>0.5</v>
      </c>
      <c r="BJ29">
        <f>CS29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421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1346</v>
      </c>
      <c r="CA29">
        <v>300</v>
      </c>
      <c r="CB29">
        <v>300</v>
      </c>
      <c r="CC29">
        <v>300</v>
      </c>
      <c r="CD29">
        <v>10390.6</v>
      </c>
      <c r="CE29">
        <v>1065.88</v>
      </c>
      <c r="CF29">
        <v>-0.00731473</v>
      </c>
      <c r="CG29">
        <v>5.43</v>
      </c>
      <c r="CH29" t="s">
        <v>421</v>
      </c>
      <c r="CI29" t="s">
        <v>421</v>
      </c>
      <c r="CJ29" t="s">
        <v>421</v>
      </c>
      <c r="CK29" t="s">
        <v>421</v>
      </c>
      <c r="CL29" t="s">
        <v>421</v>
      </c>
      <c r="CM29" t="s">
        <v>421</v>
      </c>
      <c r="CN29" t="s">
        <v>421</v>
      </c>
      <c r="CO29" t="s">
        <v>421</v>
      </c>
      <c r="CP29" t="s">
        <v>421</v>
      </c>
      <c r="CQ29" t="s">
        <v>421</v>
      </c>
      <c r="CR29">
        <f>$B$11*DQ29+$C$11*DR29+$F$11*EC29*(1-EF29)</f>
        <v>0</v>
      </c>
      <c r="CS29">
        <f>CR29*CT29</f>
        <v>0</v>
      </c>
      <c r="CT29">
        <f>($B$11*$D$9+$C$11*$D$9+$F$11*((EP29+EH29)/MAX(EP29+EH29+EQ29, 0.1)*$I$9+EQ29/MAX(EP29+EH29+EQ29, 0.1)*$J$9))/($B$11+$C$11+$F$11)</f>
        <v>0</v>
      </c>
      <c r="CU29">
        <f>($B$11*$K$9+$C$11*$K$9+$F$11*((EP29+EH29)/MAX(EP29+EH29+EQ29, 0.1)*$P$9+EQ29/MAX(EP29+EH29+EQ29, 0.1)*$Q$9))/($B$11+$C$11+$F$11)</f>
        <v>0</v>
      </c>
      <c r="CV29">
        <v>6</v>
      </c>
      <c r="CW29">
        <v>0.5</v>
      </c>
      <c r="CX29" t="s">
        <v>422</v>
      </c>
      <c r="CY29">
        <v>2</v>
      </c>
      <c r="CZ29" t="b">
        <v>1</v>
      </c>
      <c r="DA29">
        <v>1652283301.599999</v>
      </c>
      <c r="DB29">
        <v>383.2853548387097</v>
      </c>
      <c r="DC29">
        <v>399.8617741935484</v>
      </c>
      <c r="DD29">
        <v>25.31705483870968</v>
      </c>
      <c r="DE29">
        <v>19.89002258064516</v>
      </c>
      <c r="DF29">
        <v>384.7513548387097</v>
      </c>
      <c r="DG29">
        <v>25.33105483870968</v>
      </c>
      <c r="DH29">
        <v>400.0796129032257</v>
      </c>
      <c r="DI29">
        <v>90.64378064516127</v>
      </c>
      <c r="DJ29">
        <v>0.1000041774193548</v>
      </c>
      <c r="DK29">
        <v>31.4864064516129</v>
      </c>
      <c r="DL29">
        <v>30.53842580645162</v>
      </c>
      <c r="DM29">
        <v>999.9000000000003</v>
      </c>
      <c r="DN29">
        <v>0</v>
      </c>
      <c r="DO29">
        <v>0</v>
      </c>
      <c r="DP29">
        <v>10003.66064516129</v>
      </c>
      <c r="DQ29">
        <v>0</v>
      </c>
      <c r="DR29">
        <v>917.0754193548388</v>
      </c>
      <c r="DS29">
        <v>-15.46479032258065</v>
      </c>
      <c r="DT29">
        <v>394.4080322580645</v>
      </c>
      <c r="DU29">
        <v>407.9763870967742</v>
      </c>
      <c r="DV29">
        <v>5.49288935483871</v>
      </c>
      <c r="DW29">
        <v>399.8617741935484</v>
      </c>
      <c r="DX29">
        <v>19.89002258064516</v>
      </c>
      <c r="DY29">
        <v>2.300803548387096</v>
      </c>
      <c r="DZ29">
        <v>1.802908387096774</v>
      </c>
      <c r="EA29">
        <v>19.68201935483871</v>
      </c>
      <c r="EB29">
        <v>15.81195806451613</v>
      </c>
      <c r="EC29">
        <v>1500.003870967742</v>
      </c>
      <c r="ED29">
        <v>0.9730038064516126</v>
      </c>
      <c r="EE29">
        <v>0.02699614516129033</v>
      </c>
      <c r="EF29">
        <v>0</v>
      </c>
      <c r="EG29">
        <v>896.8579354838711</v>
      </c>
      <c r="EH29">
        <v>5.000969999999999</v>
      </c>
      <c r="EI29">
        <v>14123.36129032258</v>
      </c>
      <c r="EJ29">
        <v>12491.64193548387</v>
      </c>
      <c r="EK29">
        <v>39.33029032258063</v>
      </c>
      <c r="EL29">
        <v>40.56199999999998</v>
      </c>
      <c r="EM29">
        <v>39.5</v>
      </c>
      <c r="EN29">
        <v>40.43299999999999</v>
      </c>
      <c r="EO29">
        <v>40.56199999999998</v>
      </c>
      <c r="EP29">
        <v>1454.642903225806</v>
      </c>
      <c r="EQ29">
        <v>40.36096774193547</v>
      </c>
      <c r="ER29">
        <v>0</v>
      </c>
      <c r="ES29">
        <v>103.7999999523163</v>
      </c>
      <c r="ET29">
        <v>0</v>
      </c>
      <c r="EU29">
        <v>896.3002307692308</v>
      </c>
      <c r="EV29">
        <v>-44.84950430281219</v>
      </c>
      <c r="EW29">
        <v>-596.6598292887029</v>
      </c>
      <c r="EX29">
        <v>14115.35</v>
      </c>
      <c r="EY29">
        <v>15</v>
      </c>
      <c r="EZ29">
        <v>1652283335.6</v>
      </c>
      <c r="FA29" t="s">
        <v>476</v>
      </c>
      <c r="FB29">
        <v>1652283332.6</v>
      </c>
      <c r="FC29">
        <v>1652283335.6</v>
      </c>
      <c r="FD29">
        <v>15</v>
      </c>
      <c r="FE29">
        <v>-1.081</v>
      </c>
      <c r="FF29">
        <v>0.005</v>
      </c>
      <c r="FG29">
        <v>-1.466</v>
      </c>
      <c r="FH29">
        <v>-0.014</v>
      </c>
      <c r="FI29">
        <v>400</v>
      </c>
      <c r="FJ29">
        <v>20</v>
      </c>
      <c r="FK29">
        <v>0.1</v>
      </c>
      <c r="FL29">
        <v>0.01</v>
      </c>
      <c r="FM29">
        <v>-13.763235</v>
      </c>
      <c r="FN29">
        <v>-29.54287114446527</v>
      </c>
      <c r="FO29">
        <v>2.953250559334578</v>
      </c>
      <c r="FP29">
        <v>-1</v>
      </c>
      <c r="FQ29">
        <v>5.52019175</v>
      </c>
      <c r="FR29">
        <v>-0.4753284427767391</v>
      </c>
      <c r="FS29">
        <v>0.04742464532748251</v>
      </c>
      <c r="FT29">
        <v>-1</v>
      </c>
      <c r="FU29">
        <v>0</v>
      </c>
      <c r="FV29">
        <v>0</v>
      </c>
      <c r="FW29">
        <v>0</v>
      </c>
      <c r="FX29">
        <v>-1</v>
      </c>
      <c r="FY29">
        <v>0</v>
      </c>
      <c r="FZ29">
        <v>0</v>
      </c>
      <c r="GA29" t="s">
        <v>424</v>
      </c>
      <c r="GB29">
        <v>2.69611</v>
      </c>
      <c r="GC29">
        <v>2.70512</v>
      </c>
      <c r="GD29">
        <v>0.0873131</v>
      </c>
      <c r="GE29">
        <v>0.0894316</v>
      </c>
      <c r="GF29">
        <v>0.110812</v>
      </c>
      <c r="GG29">
        <v>0.0922221</v>
      </c>
      <c r="GH29">
        <v>28714.7</v>
      </c>
      <c r="GI29">
        <v>28752.8</v>
      </c>
      <c r="GJ29">
        <v>29264.4</v>
      </c>
      <c r="GK29">
        <v>29218.4</v>
      </c>
      <c r="GL29">
        <v>34445.8</v>
      </c>
      <c r="GM29">
        <v>35296.2</v>
      </c>
      <c r="GN29">
        <v>41185.2</v>
      </c>
      <c r="GO29">
        <v>41679</v>
      </c>
      <c r="GP29">
        <v>1.73148</v>
      </c>
      <c r="GQ29">
        <v>2.04408</v>
      </c>
      <c r="GR29">
        <v>0.126455</v>
      </c>
      <c r="GS29">
        <v>0</v>
      </c>
      <c r="GT29">
        <v>28.4828</v>
      </c>
      <c r="GU29">
        <v>999.9</v>
      </c>
      <c r="GV29">
        <v>43.3</v>
      </c>
      <c r="GW29">
        <v>33.2</v>
      </c>
      <c r="GX29">
        <v>24.4025</v>
      </c>
      <c r="GY29">
        <v>62.7725</v>
      </c>
      <c r="GZ29">
        <v>30.3085</v>
      </c>
      <c r="HA29">
        <v>1</v>
      </c>
      <c r="HB29">
        <v>0.218262</v>
      </c>
      <c r="HC29">
        <v>0</v>
      </c>
      <c r="HD29">
        <v>20.3944</v>
      </c>
      <c r="HE29">
        <v>5.22373</v>
      </c>
      <c r="HF29">
        <v>12.0099</v>
      </c>
      <c r="HG29">
        <v>4.99145</v>
      </c>
      <c r="HH29">
        <v>3.29</v>
      </c>
      <c r="HI29">
        <v>2310.4</v>
      </c>
      <c r="HJ29">
        <v>9999</v>
      </c>
      <c r="HK29">
        <v>9999</v>
      </c>
      <c r="HL29">
        <v>44.2</v>
      </c>
      <c r="HM29">
        <v>1.86722</v>
      </c>
      <c r="HN29">
        <v>1.86615</v>
      </c>
      <c r="HO29">
        <v>1.86577</v>
      </c>
      <c r="HP29">
        <v>1.86569</v>
      </c>
      <c r="HQ29">
        <v>1.86748</v>
      </c>
      <c r="HR29">
        <v>1.86998</v>
      </c>
      <c r="HS29">
        <v>1.8686</v>
      </c>
      <c r="HT29">
        <v>1.86996</v>
      </c>
      <c r="HU29">
        <v>0</v>
      </c>
      <c r="HV29">
        <v>0</v>
      </c>
      <c r="HW29">
        <v>0</v>
      </c>
      <c r="HX29">
        <v>0</v>
      </c>
      <c r="HY29" t="s">
        <v>425</v>
      </c>
      <c r="HZ29" t="s">
        <v>426</v>
      </c>
      <c r="IA29" t="s">
        <v>427</v>
      </c>
      <c r="IB29" t="s">
        <v>427</v>
      </c>
      <c r="IC29" t="s">
        <v>427</v>
      </c>
      <c r="ID29" t="s">
        <v>427</v>
      </c>
      <c r="IE29">
        <v>0</v>
      </c>
      <c r="IF29">
        <v>100</v>
      </c>
      <c r="IG29">
        <v>100</v>
      </c>
      <c r="IH29">
        <v>-1.466</v>
      </c>
      <c r="II29">
        <v>-0.014</v>
      </c>
      <c r="IJ29">
        <v>0.2706654318483195</v>
      </c>
      <c r="IK29">
        <v>-0.001397856137862621</v>
      </c>
      <c r="IL29">
        <v>-6.597033298310111E-07</v>
      </c>
      <c r="IM29">
        <v>1.814317659228783E-10</v>
      </c>
      <c r="IN29">
        <v>-0.08893530276438437</v>
      </c>
      <c r="IO29">
        <v>-0.009172974426983092</v>
      </c>
      <c r="IP29">
        <v>0.000807841678180084</v>
      </c>
      <c r="IQ29">
        <v>-8.933227129180702E-06</v>
      </c>
      <c r="IR29">
        <v>1</v>
      </c>
      <c r="IS29">
        <v>2297</v>
      </c>
      <c r="IT29">
        <v>1</v>
      </c>
      <c r="IU29">
        <v>33</v>
      </c>
      <c r="IV29">
        <v>1.1</v>
      </c>
      <c r="IW29">
        <v>1.2</v>
      </c>
      <c r="IX29">
        <v>1.01074</v>
      </c>
      <c r="IY29">
        <v>2.22656</v>
      </c>
      <c r="IZ29">
        <v>1.39648</v>
      </c>
      <c r="JA29">
        <v>2.35107</v>
      </c>
      <c r="JB29">
        <v>1.49536</v>
      </c>
      <c r="JC29">
        <v>2.34863</v>
      </c>
      <c r="JD29">
        <v>36.6943</v>
      </c>
      <c r="JE29">
        <v>15.6906</v>
      </c>
      <c r="JF29">
        <v>18</v>
      </c>
      <c r="JG29">
        <v>390.118</v>
      </c>
      <c r="JH29">
        <v>574.103</v>
      </c>
      <c r="JI29">
        <v>30.833</v>
      </c>
      <c r="JJ29">
        <v>30.3566</v>
      </c>
      <c r="JK29">
        <v>29.9999</v>
      </c>
      <c r="JL29">
        <v>30.2924</v>
      </c>
      <c r="JM29">
        <v>30.1979</v>
      </c>
      <c r="JN29">
        <v>20.2508</v>
      </c>
      <c r="JO29">
        <v>20.583</v>
      </c>
      <c r="JP29">
        <v>0</v>
      </c>
      <c r="JQ29">
        <v>-999.9</v>
      </c>
      <c r="JR29">
        <v>400</v>
      </c>
      <c r="JS29">
        <v>20.0378</v>
      </c>
      <c r="JT29">
        <v>100.024</v>
      </c>
      <c r="JU29">
        <v>100.057</v>
      </c>
    </row>
    <row r="30" spans="1:281">
      <c r="A30">
        <v>14</v>
      </c>
      <c r="B30">
        <v>1652283827.6</v>
      </c>
      <c r="C30">
        <v>1771.099999904633</v>
      </c>
      <c r="D30" t="s">
        <v>477</v>
      </c>
      <c r="E30" t="s">
        <v>478</v>
      </c>
      <c r="F30">
        <v>5</v>
      </c>
      <c r="G30" t="s">
        <v>474</v>
      </c>
      <c r="H30" t="s">
        <v>418</v>
      </c>
      <c r="I30">
        <v>1652283819.599999</v>
      </c>
      <c r="J30">
        <f>(K30)/1000</f>
        <v>0</v>
      </c>
      <c r="K30">
        <f>IF(CZ30, AN30, AH30)</f>
        <v>0</v>
      </c>
      <c r="L30">
        <f>IF(CZ30, AI30, AG30)</f>
        <v>0</v>
      </c>
      <c r="M30">
        <f>DB30 - IF(AU30&gt;1, L30*CV30*100.0/(AW30*DP30), 0)</f>
        <v>0</v>
      </c>
      <c r="N30">
        <f>((T30-J30/2)*M30-L30)/(T30+J30/2)</f>
        <v>0</v>
      </c>
      <c r="O30">
        <f>N30*(DI30+DJ30)/1000.0</f>
        <v>0</v>
      </c>
      <c r="P30">
        <f>(DB30 - IF(AU30&gt;1, L30*CV30*100.0/(AW30*DP30), 0))*(DI30+DJ30)/1000.0</f>
        <v>0</v>
      </c>
      <c r="Q30">
        <f>2.0/((1/S30-1/R30)+SIGN(S30)*SQRT((1/S30-1/R30)*(1/S30-1/R30) + 4*CW30/((CW30+1)*(CW30+1))*(2*1/S30*1/R30-1/R30*1/R30)))</f>
        <v>0</v>
      </c>
      <c r="R30">
        <f>IF(LEFT(CX30,1)&lt;&gt;"0",IF(LEFT(CX30,1)="1",3.0,CY30),$D$5+$E$5*(DP30*DI30/($K$5*1000))+$F$5*(DP30*DI30/($K$5*1000))*MAX(MIN(CV30,$J$5),$I$5)*MAX(MIN(CV30,$J$5),$I$5)+$G$5*MAX(MIN(CV30,$J$5),$I$5)*(DP30*DI30/($K$5*1000))+$H$5*(DP30*DI30/($K$5*1000))*(DP30*DI30/($K$5*1000)))</f>
        <v>0</v>
      </c>
      <c r="S30">
        <f>J30*(1000-(1000*0.61365*exp(17.502*W30/(240.97+W30))/(DI30+DJ30)+DD30)/2)/(1000*0.61365*exp(17.502*W30/(240.97+W30))/(DI30+DJ30)-DD30)</f>
        <v>0</v>
      </c>
      <c r="T30">
        <f>1/((CW30+1)/(Q30/1.6)+1/(R30/1.37)) + CW30/((CW30+1)/(Q30/1.6) + CW30/(R30/1.37))</f>
        <v>0</v>
      </c>
      <c r="U30">
        <f>(CR30*CU30)</f>
        <v>0</v>
      </c>
      <c r="V30">
        <f>(DK30+(U30+2*0.95*5.67E-8*(((DK30+$B$7)+273)^4-(DK30+273)^4)-44100*J30)/(1.84*29.3*R30+8*0.95*5.67E-8*(DK30+273)^3))</f>
        <v>0</v>
      </c>
      <c r="W30">
        <f>($C$7*DL30+$D$7*DM30+$E$7*V30)</f>
        <v>0</v>
      </c>
      <c r="X30">
        <f>0.61365*exp(17.502*W30/(240.97+W30))</f>
        <v>0</v>
      </c>
      <c r="Y30">
        <f>(Z30/AA30*100)</f>
        <v>0</v>
      </c>
      <c r="Z30">
        <f>DD30*(DI30+DJ30)/1000</f>
        <v>0</v>
      </c>
      <c r="AA30">
        <f>0.61365*exp(17.502*DK30/(240.97+DK30))</f>
        <v>0</v>
      </c>
      <c r="AB30">
        <f>(X30-DD30*(DI30+DJ30)/1000)</f>
        <v>0</v>
      </c>
      <c r="AC30">
        <f>(-J30*44100)</f>
        <v>0</v>
      </c>
      <c r="AD30">
        <f>2*29.3*R30*0.92*(DK30-W30)</f>
        <v>0</v>
      </c>
      <c r="AE30">
        <f>2*0.95*5.67E-8*(((DK30+$B$7)+273)^4-(W30+273)^4)</f>
        <v>0</v>
      </c>
      <c r="AF30">
        <f>U30+AE30+AC30+AD30</f>
        <v>0</v>
      </c>
      <c r="AG30">
        <f>DH30*AU30*(DC30-DB30*(1000-AU30*DE30)/(1000-AU30*DD30))/(100*CV30)</f>
        <v>0</v>
      </c>
      <c r="AH30">
        <f>1000*DH30*AU30*(DD30-DE30)/(100*CV30*(1000-AU30*DD30))</f>
        <v>0</v>
      </c>
      <c r="AI30">
        <f>(AJ30 - AK30 - DI30*1E3/(8.314*(DK30+273.15)) * AM30/DH30 * AL30) * DH30/(100*CV30) * (1000 - DE30)/1000</f>
        <v>0</v>
      </c>
      <c r="AJ30">
        <v>405.4955937108853</v>
      </c>
      <c r="AK30">
        <v>371.167715151515</v>
      </c>
      <c r="AL30">
        <v>-0.002491526827722813</v>
      </c>
      <c r="AM30">
        <v>66.42838587885558</v>
      </c>
      <c r="AN30">
        <f>(AP30 - AO30 + DI30*1E3/(8.314*(DK30+273.15)) * AR30/DH30 * AQ30) * DH30/(100*CV30) * 1000/(1000 - AP30)</f>
        <v>0</v>
      </c>
      <c r="AO30">
        <v>13.49467474441501</v>
      </c>
      <c r="AP30">
        <v>25.31959650349652</v>
      </c>
      <c r="AQ30">
        <v>-0.005611506430372079</v>
      </c>
      <c r="AR30">
        <v>79.27483675333316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MAX(0,($B$13+$C$13*DP30)/(1+$D$13*DP30)*DI30/(DK30+273)*$E$13)</f>
        <v>0</v>
      </c>
      <c r="AX30" t="s">
        <v>421</v>
      </c>
      <c r="AY30" t="s">
        <v>421</v>
      </c>
      <c r="AZ30">
        <v>0</v>
      </c>
      <c r="BA30">
        <v>0</v>
      </c>
      <c r="BB30">
        <f>1-AZ30/BA30</f>
        <v>0</v>
      </c>
      <c r="BC30">
        <v>0</v>
      </c>
      <c r="BD30" t="s">
        <v>421</v>
      </c>
      <c r="BE30" t="s">
        <v>421</v>
      </c>
      <c r="BF30">
        <v>0</v>
      </c>
      <c r="BG30">
        <v>0</v>
      </c>
      <c r="BH30">
        <f>1-BF30/BG30</f>
        <v>0</v>
      </c>
      <c r="BI30">
        <v>0.5</v>
      </c>
      <c r="BJ30">
        <f>CS30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421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1346</v>
      </c>
      <c r="CA30">
        <v>300</v>
      </c>
      <c r="CB30">
        <v>300</v>
      </c>
      <c r="CC30">
        <v>300</v>
      </c>
      <c r="CD30">
        <v>10390.6</v>
      </c>
      <c r="CE30">
        <v>1065.88</v>
      </c>
      <c r="CF30">
        <v>-0.00731473</v>
      </c>
      <c r="CG30">
        <v>5.43</v>
      </c>
      <c r="CH30" t="s">
        <v>421</v>
      </c>
      <c r="CI30" t="s">
        <v>421</v>
      </c>
      <c r="CJ30" t="s">
        <v>421</v>
      </c>
      <c r="CK30" t="s">
        <v>421</v>
      </c>
      <c r="CL30" t="s">
        <v>421</v>
      </c>
      <c r="CM30" t="s">
        <v>421</v>
      </c>
      <c r="CN30" t="s">
        <v>421</v>
      </c>
      <c r="CO30" t="s">
        <v>421</v>
      </c>
      <c r="CP30" t="s">
        <v>421</v>
      </c>
      <c r="CQ30" t="s">
        <v>421</v>
      </c>
      <c r="CR30">
        <f>$B$11*DQ30+$C$11*DR30+$F$11*EC30*(1-EF30)</f>
        <v>0</v>
      </c>
      <c r="CS30">
        <f>CR30*CT30</f>
        <v>0</v>
      </c>
      <c r="CT30">
        <f>($B$11*$D$9+$C$11*$D$9+$F$11*((EP30+EH30)/MAX(EP30+EH30+EQ30, 0.1)*$I$9+EQ30/MAX(EP30+EH30+EQ30, 0.1)*$J$9))/($B$11+$C$11+$F$11)</f>
        <v>0</v>
      </c>
      <c r="CU30">
        <f>($B$11*$K$9+$C$11*$K$9+$F$11*((EP30+EH30)/MAX(EP30+EH30+EQ30, 0.1)*$P$9+EQ30/MAX(EP30+EH30+EQ30, 0.1)*$Q$9))/($B$11+$C$11+$F$11)</f>
        <v>0</v>
      </c>
      <c r="CV30">
        <v>6</v>
      </c>
      <c r="CW30">
        <v>0.5</v>
      </c>
      <c r="CX30" t="s">
        <v>422</v>
      </c>
      <c r="CY30">
        <v>2</v>
      </c>
      <c r="CZ30" t="b">
        <v>1</v>
      </c>
      <c r="DA30">
        <v>1652283819.599999</v>
      </c>
      <c r="DB30">
        <v>361.8460645161291</v>
      </c>
      <c r="DC30">
        <v>400.0308709677419</v>
      </c>
      <c r="DD30">
        <v>25.34611290322581</v>
      </c>
      <c r="DE30">
        <v>13.53898064516129</v>
      </c>
      <c r="DF30">
        <v>363.2421612903225</v>
      </c>
      <c r="DG30">
        <v>25.28947096774194</v>
      </c>
      <c r="DH30">
        <v>400.0776774193548</v>
      </c>
      <c r="DI30">
        <v>90.63320322580647</v>
      </c>
      <c r="DJ30">
        <v>0.1000048322580645</v>
      </c>
      <c r="DK30">
        <v>31.11377096774193</v>
      </c>
      <c r="DL30">
        <v>29.71966774193548</v>
      </c>
      <c r="DM30">
        <v>999.9000000000003</v>
      </c>
      <c r="DN30">
        <v>0</v>
      </c>
      <c r="DO30">
        <v>0</v>
      </c>
      <c r="DP30">
        <v>10002.82419354839</v>
      </c>
      <c r="DQ30">
        <v>0</v>
      </c>
      <c r="DR30">
        <v>234.9753225806452</v>
      </c>
      <c r="DS30">
        <v>-38.1848129032258</v>
      </c>
      <c r="DT30">
        <v>371.2559032258065</v>
      </c>
      <c r="DU30">
        <v>405.5212580645161</v>
      </c>
      <c r="DV30">
        <v>11.80712903225806</v>
      </c>
      <c r="DW30">
        <v>400.0308709677419</v>
      </c>
      <c r="DX30">
        <v>13.53898064516129</v>
      </c>
      <c r="DY30">
        <v>2.297199032258064</v>
      </c>
      <c r="DZ30">
        <v>1.227082580645161</v>
      </c>
      <c r="EA30">
        <v>19.65677741935484</v>
      </c>
      <c r="EB30">
        <v>9.934109677419356</v>
      </c>
      <c r="EC30">
        <v>1500.006774193549</v>
      </c>
      <c r="ED30">
        <v>0.9729925806451616</v>
      </c>
      <c r="EE30">
        <v>0.02700717741935484</v>
      </c>
      <c r="EF30">
        <v>0</v>
      </c>
      <c r="EG30">
        <v>930.9318387096772</v>
      </c>
      <c r="EH30">
        <v>5.000969999999999</v>
      </c>
      <c r="EI30">
        <v>14637.6935483871</v>
      </c>
      <c r="EJ30">
        <v>12491.62258064516</v>
      </c>
      <c r="EK30">
        <v>38.97764516129031</v>
      </c>
      <c r="EL30">
        <v>40.18699999999998</v>
      </c>
      <c r="EM30">
        <v>39.13699999999999</v>
      </c>
      <c r="EN30">
        <v>40.07419354838708</v>
      </c>
      <c r="EO30">
        <v>40.18699999999998</v>
      </c>
      <c r="EP30">
        <v>1454.626774193548</v>
      </c>
      <c r="EQ30">
        <v>40.37838709677422</v>
      </c>
      <c r="ER30">
        <v>0</v>
      </c>
      <c r="ES30">
        <v>517.3999998569489</v>
      </c>
      <c r="ET30">
        <v>0</v>
      </c>
      <c r="EU30">
        <v>931.02972</v>
      </c>
      <c r="EV30">
        <v>7.886692304500972</v>
      </c>
      <c r="EW30">
        <v>104.6307697065111</v>
      </c>
      <c r="EX30">
        <v>14639.332</v>
      </c>
      <c r="EY30">
        <v>15</v>
      </c>
      <c r="EZ30">
        <v>1652283335.6</v>
      </c>
      <c r="FA30" t="s">
        <v>476</v>
      </c>
      <c r="FB30">
        <v>1652283332.6</v>
      </c>
      <c r="FC30">
        <v>1652283335.6</v>
      </c>
      <c r="FD30">
        <v>15</v>
      </c>
      <c r="FE30">
        <v>-1.081</v>
      </c>
      <c r="FF30">
        <v>0.005</v>
      </c>
      <c r="FG30">
        <v>-1.466</v>
      </c>
      <c r="FH30">
        <v>-0.014</v>
      </c>
      <c r="FI30">
        <v>400</v>
      </c>
      <c r="FJ30">
        <v>20</v>
      </c>
      <c r="FK30">
        <v>0.1</v>
      </c>
      <c r="FL30">
        <v>0.01</v>
      </c>
      <c r="FM30">
        <v>-38.158985</v>
      </c>
      <c r="FN30">
        <v>-0.7741891181989062</v>
      </c>
      <c r="FO30">
        <v>0.09660381863570376</v>
      </c>
      <c r="FP30">
        <v>-1</v>
      </c>
      <c r="FQ30">
        <v>11.79612</v>
      </c>
      <c r="FR30">
        <v>0.4521140712945658</v>
      </c>
      <c r="FS30">
        <v>0.04832377365231324</v>
      </c>
      <c r="FT30">
        <v>-1</v>
      </c>
      <c r="FU30">
        <v>0</v>
      </c>
      <c r="FV30">
        <v>0</v>
      </c>
      <c r="FW30">
        <v>0</v>
      </c>
      <c r="FX30">
        <v>-1</v>
      </c>
      <c r="FY30">
        <v>0</v>
      </c>
      <c r="FZ30">
        <v>0</v>
      </c>
      <c r="GA30" t="s">
        <v>424</v>
      </c>
      <c r="GB30">
        <v>2.6964</v>
      </c>
      <c r="GC30">
        <v>2.70497</v>
      </c>
      <c r="GD30">
        <v>0.0838332</v>
      </c>
      <c r="GE30">
        <v>0.0894438</v>
      </c>
      <c r="GF30">
        <v>0.11047</v>
      </c>
      <c r="GG30">
        <v>0.06912119999999999</v>
      </c>
      <c r="GH30">
        <v>28837.8</v>
      </c>
      <c r="GI30">
        <v>28765.4</v>
      </c>
      <c r="GJ30">
        <v>29276.4</v>
      </c>
      <c r="GK30">
        <v>29230.4</v>
      </c>
      <c r="GL30">
        <v>34472.8</v>
      </c>
      <c r="GM30">
        <v>36218.7</v>
      </c>
      <c r="GN30">
        <v>41202.5</v>
      </c>
      <c r="GO30">
        <v>41698.8</v>
      </c>
      <c r="GP30">
        <v>1.73843</v>
      </c>
      <c r="GQ30">
        <v>2.03498</v>
      </c>
      <c r="GR30">
        <v>0.0826679</v>
      </c>
      <c r="GS30">
        <v>0</v>
      </c>
      <c r="GT30">
        <v>28.3529</v>
      </c>
      <c r="GU30">
        <v>999.9</v>
      </c>
      <c r="GV30">
        <v>42.6</v>
      </c>
      <c r="GW30">
        <v>33.8</v>
      </c>
      <c r="GX30">
        <v>24.8333</v>
      </c>
      <c r="GY30">
        <v>62.6026</v>
      </c>
      <c r="GZ30">
        <v>31.1058</v>
      </c>
      <c r="HA30">
        <v>1</v>
      </c>
      <c r="HB30">
        <v>0.195114</v>
      </c>
      <c r="HC30">
        <v>0</v>
      </c>
      <c r="HD30">
        <v>20.3944</v>
      </c>
      <c r="HE30">
        <v>5.22028</v>
      </c>
      <c r="HF30">
        <v>12.0099</v>
      </c>
      <c r="HG30">
        <v>4.98975</v>
      </c>
      <c r="HH30">
        <v>3.28933</v>
      </c>
      <c r="HI30">
        <v>2321.4</v>
      </c>
      <c r="HJ30">
        <v>9999</v>
      </c>
      <c r="HK30">
        <v>9999</v>
      </c>
      <c r="HL30">
        <v>44.4</v>
      </c>
      <c r="HM30">
        <v>1.86722</v>
      </c>
      <c r="HN30">
        <v>1.86615</v>
      </c>
      <c r="HO30">
        <v>1.8658</v>
      </c>
      <c r="HP30">
        <v>1.86569</v>
      </c>
      <c r="HQ30">
        <v>1.86742</v>
      </c>
      <c r="HR30">
        <v>1.86996</v>
      </c>
      <c r="HS30">
        <v>1.86861</v>
      </c>
      <c r="HT30">
        <v>1.86997</v>
      </c>
      <c r="HU30">
        <v>0</v>
      </c>
      <c r="HV30">
        <v>0</v>
      </c>
      <c r="HW30">
        <v>0</v>
      </c>
      <c r="HX30">
        <v>0</v>
      </c>
      <c r="HY30" t="s">
        <v>425</v>
      </c>
      <c r="HZ30" t="s">
        <v>426</v>
      </c>
      <c r="IA30" t="s">
        <v>427</v>
      </c>
      <c r="IB30" t="s">
        <v>427</v>
      </c>
      <c r="IC30" t="s">
        <v>427</v>
      </c>
      <c r="ID30" t="s">
        <v>427</v>
      </c>
      <c r="IE30">
        <v>0</v>
      </c>
      <c r="IF30">
        <v>100</v>
      </c>
      <c r="IG30">
        <v>100</v>
      </c>
      <c r="IH30">
        <v>-1.396</v>
      </c>
      <c r="II30">
        <v>0.0563</v>
      </c>
      <c r="IJ30">
        <v>-0.8100442168574529</v>
      </c>
      <c r="IK30">
        <v>-0.001397856137862621</v>
      </c>
      <c r="IL30">
        <v>-6.597033298310111E-07</v>
      </c>
      <c r="IM30">
        <v>1.814317659228783E-10</v>
      </c>
      <c r="IN30">
        <v>-0.08355413821156263</v>
      </c>
      <c r="IO30">
        <v>-0.009172974426983092</v>
      </c>
      <c r="IP30">
        <v>0.000807841678180084</v>
      </c>
      <c r="IQ30">
        <v>-8.933227129180702E-06</v>
      </c>
      <c r="IR30">
        <v>1</v>
      </c>
      <c r="IS30">
        <v>2297</v>
      </c>
      <c r="IT30">
        <v>1</v>
      </c>
      <c r="IU30">
        <v>33</v>
      </c>
      <c r="IV30">
        <v>8.199999999999999</v>
      </c>
      <c r="IW30">
        <v>8.199999999999999</v>
      </c>
      <c r="IX30">
        <v>1.0083</v>
      </c>
      <c r="IY30">
        <v>2.229</v>
      </c>
      <c r="IZ30">
        <v>1.39648</v>
      </c>
      <c r="JA30">
        <v>2.35107</v>
      </c>
      <c r="JB30">
        <v>1.49536</v>
      </c>
      <c r="JC30">
        <v>2.28271</v>
      </c>
      <c r="JD30">
        <v>36.8842</v>
      </c>
      <c r="JE30">
        <v>15.603</v>
      </c>
      <c r="JF30">
        <v>18</v>
      </c>
      <c r="JG30">
        <v>392.2</v>
      </c>
      <c r="JH30">
        <v>564.588</v>
      </c>
      <c r="JI30">
        <v>30.5942</v>
      </c>
      <c r="JJ30">
        <v>30.0837</v>
      </c>
      <c r="JK30">
        <v>29.9999</v>
      </c>
      <c r="JL30">
        <v>30.0194</v>
      </c>
      <c r="JM30">
        <v>29.9238</v>
      </c>
      <c r="JN30">
        <v>20.1855</v>
      </c>
      <c r="JO30">
        <v>43.7366</v>
      </c>
      <c r="JP30">
        <v>0</v>
      </c>
      <c r="JQ30">
        <v>-999.9</v>
      </c>
      <c r="JR30">
        <v>393.347</v>
      </c>
      <c r="JS30">
        <v>13.339</v>
      </c>
      <c r="JT30">
        <v>100.065</v>
      </c>
      <c r="JU30">
        <v>100.102</v>
      </c>
    </row>
    <row r="31" spans="1:281">
      <c r="A31">
        <v>15</v>
      </c>
      <c r="B31">
        <v>1652283832.6</v>
      </c>
      <c r="C31">
        <v>1776.099999904633</v>
      </c>
      <c r="D31" t="s">
        <v>479</v>
      </c>
      <c r="E31" t="s">
        <v>480</v>
      </c>
      <c r="F31">
        <v>5</v>
      </c>
      <c r="G31" t="s">
        <v>474</v>
      </c>
      <c r="H31" t="s">
        <v>418</v>
      </c>
      <c r="I31">
        <v>1652283824.755172</v>
      </c>
      <c r="J31">
        <f>(K31)/1000</f>
        <v>0</v>
      </c>
      <c r="K31">
        <f>IF(CZ31, AN31, AH31)</f>
        <v>0</v>
      </c>
      <c r="L31">
        <f>IF(CZ31, AI31, AG31)</f>
        <v>0</v>
      </c>
      <c r="M31">
        <f>DB31 - IF(AU31&gt;1, L31*CV31*100.0/(AW31*DP31), 0)</f>
        <v>0</v>
      </c>
      <c r="N31">
        <f>((T31-J31/2)*M31-L31)/(T31+J31/2)</f>
        <v>0</v>
      </c>
      <c r="O31">
        <f>N31*(DI31+DJ31)/1000.0</f>
        <v>0</v>
      </c>
      <c r="P31">
        <f>(DB31 - IF(AU31&gt;1, L31*CV31*100.0/(AW31*DP31), 0))*(DI31+DJ31)/1000.0</f>
        <v>0</v>
      </c>
      <c r="Q31">
        <f>2.0/((1/S31-1/R31)+SIGN(S31)*SQRT((1/S31-1/R31)*(1/S31-1/R31) + 4*CW31/((CW31+1)*(CW31+1))*(2*1/S31*1/R31-1/R31*1/R31)))</f>
        <v>0</v>
      </c>
      <c r="R31">
        <f>IF(LEFT(CX31,1)&lt;&gt;"0",IF(LEFT(CX31,1)="1",3.0,CY31),$D$5+$E$5*(DP31*DI31/($K$5*1000))+$F$5*(DP31*DI31/($K$5*1000))*MAX(MIN(CV31,$J$5),$I$5)*MAX(MIN(CV31,$J$5),$I$5)+$G$5*MAX(MIN(CV31,$J$5),$I$5)*(DP31*DI31/($K$5*1000))+$H$5*(DP31*DI31/($K$5*1000))*(DP31*DI31/($K$5*1000)))</f>
        <v>0</v>
      </c>
      <c r="S31">
        <f>J31*(1000-(1000*0.61365*exp(17.502*W31/(240.97+W31))/(DI31+DJ31)+DD31)/2)/(1000*0.61365*exp(17.502*W31/(240.97+W31))/(DI31+DJ31)-DD31)</f>
        <v>0</v>
      </c>
      <c r="T31">
        <f>1/((CW31+1)/(Q31/1.6)+1/(R31/1.37)) + CW31/((CW31+1)/(Q31/1.6) + CW31/(R31/1.37))</f>
        <v>0</v>
      </c>
      <c r="U31">
        <f>(CR31*CU31)</f>
        <v>0</v>
      </c>
      <c r="V31">
        <f>(DK31+(U31+2*0.95*5.67E-8*(((DK31+$B$7)+273)^4-(DK31+273)^4)-44100*J31)/(1.84*29.3*R31+8*0.95*5.67E-8*(DK31+273)^3))</f>
        <v>0</v>
      </c>
      <c r="W31">
        <f>($C$7*DL31+$D$7*DM31+$E$7*V31)</f>
        <v>0</v>
      </c>
      <c r="X31">
        <f>0.61365*exp(17.502*W31/(240.97+W31))</f>
        <v>0</v>
      </c>
      <c r="Y31">
        <f>(Z31/AA31*100)</f>
        <v>0</v>
      </c>
      <c r="Z31">
        <f>DD31*(DI31+DJ31)/1000</f>
        <v>0</v>
      </c>
      <c r="AA31">
        <f>0.61365*exp(17.502*DK31/(240.97+DK31))</f>
        <v>0</v>
      </c>
      <c r="AB31">
        <f>(X31-DD31*(DI31+DJ31)/1000)</f>
        <v>0</v>
      </c>
      <c r="AC31">
        <f>(-J31*44100)</f>
        <v>0</v>
      </c>
      <c r="AD31">
        <f>2*29.3*R31*0.92*(DK31-W31)</f>
        <v>0</v>
      </c>
      <c r="AE31">
        <f>2*0.95*5.67E-8*(((DK31+$B$7)+273)^4-(W31+273)^4)</f>
        <v>0</v>
      </c>
      <c r="AF31">
        <f>U31+AE31+AC31+AD31</f>
        <v>0</v>
      </c>
      <c r="AG31">
        <f>DH31*AU31*(DC31-DB31*(1000-AU31*DE31)/(1000-AU31*DD31))/(100*CV31)</f>
        <v>0</v>
      </c>
      <c r="AH31">
        <f>1000*DH31*AU31*(DD31-DE31)/(100*CV31*(1000-AU31*DD31))</f>
        <v>0</v>
      </c>
      <c r="AI31">
        <f>(AJ31 - AK31 - DI31*1E3/(8.314*(DK31+273.15)) * AM31/DH31 * AL31) * DH31/(100*CV31) * (1000 - DE31)/1000</f>
        <v>0</v>
      </c>
      <c r="AJ31">
        <v>405.4985329356707</v>
      </c>
      <c r="AK31">
        <v>371.0654666666667</v>
      </c>
      <c r="AL31">
        <v>-0.00741437925606828</v>
      </c>
      <c r="AM31">
        <v>66.42838587885558</v>
      </c>
      <c r="AN31">
        <f>(AP31 - AO31 + DI31*1E3/(8.314*(DK31+273.15)) * AR31/DH31 * AQ31) * DH31/(100*CV31) * 1000/(1000 - AP31)</f>
        <v>0</v>
      </c>
      <c r="AO31">
        <v>13.36312076218069</v>
      </c>
      <c r="AP31">
        <v>25.27559300699303</v>
      </c>
      <c r="AQ31">
        <v>-0.007330899272881893</v>
      </c>
      <c r="AR31">
        <v>79.27483675333316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MAX(0,($B$13+$C$13*DP31)/(1+$D$13*DP31)*DI31/(DK31+273)*$E$13)</f>
        <v>0</v>
      </c>
      <c r="AX31" t="s">
        <v>421</v>
      </c>
      <c r="AY31" t="s">
        <v>421</v>
      </c>
      <c r="AZ31">
        <v>0</v>
      </c>
      <c r="BA31">
        <v>0</v>
      </c>
      <c r="BB31">
        <f>1-AZ31/BA31</f>
        <v>0</v>
      </c>
      <c r="BC31">
        <v>0</v>
      </c>
      <c r="BD31" t="s">
        <v>421</v>
      </c>
      <c r="BE31" t="s">
        <v>421</v>
      </c>
      <c r="BF31">
        <v>0</v>
      </c>
      <c r="BG31">
        <v>0</v>
      </c>
      <c r="BH31">
        <f>1-BF31/BG31</f>
        <v>0</v>
      </c>
      <c r="BI31">
        <v>0.5</v>
      </c>
      <c r="BJ31">
        <f>CS31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421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1346</v>
      </c>
      <c r="CA31">
        <v>300</v>
      </c>
      <c r="CB31">
        <v>300</v>
      </c>
      <c r="CC31">
        <v>300</v>
      </c>
      <c r="CD31">
        <v>10390.6</v>
      </c>
      <c r="CE31">
        <v>1065.88</v>
      </c>
      <c r="CF31">
        <v>-0.00731473</v>
      </c>
      <c r="CG31">
        <v>5.43</v>
      </c>
      <c r="CH31" t="s">
        <v>421</v>
      </c>
      <c r="CI31" t="s">
        <v>421</v>
      </c>
      <c r="CJ31" t="s">
        <v>421</v>
      </c>
      <c r="CK31" t="s">
        <v>421</v>
      </c>
      <c r="CL31" t="s">
        <v>421</v>
      </c>
      <c r="CM31" t="s">
        <v>421</v>
      </c>
      <c r="CN31" t="s">
        <v>421</v>
      </c>
      <c r="CO31" t="s">
        <v>421</v>
      </c>
      <c r="CP31" t="s">
        <v>421</v>
      </c>
      <c r="CQ31" t="s">
        <v>421</v>
      </c>
      <c r="CR31">
        <f>$B$11*DQ31+$C$11*DR31+$F$11*EC31*(1-EF31)</f>
        <v>0</v>
      </c>
      <c r="CS31">
        <f>CR31*CT31</f>
        <v>0</v>
      </c>
      <c r="CT31">
        <f>($B$11*$D$9+$C$11*$D$9+$F$11*((EP31+EH31)/MAX(EP31+EH31+EQ31, 0.1)*$I$9+EQ31/MAX(EP31+EH31+EQ31, 0.1)*$J$9))/($B$11+$C$11+$F$11)</f>
        <v>0</v>
      </c>
      <c r="CU31">
        <f>($B$11*$K$9+$C$11*$K$9+$F$11*((EP31+EH31)/MAX(EP31+EH31+EQ31, 0.1)*$P$9+EQ31/MAX(EP31+EH31+EQ31, 0.1)*$Q$9))/($B$11+$C$11+$F$11)</f>
        <v>0</v>
      </c>
      <c r="CV31">
        <v>6</v>
      </c>
      <c r="CW31">
        <v>0.5</v>
      </c>
      <c r="CX31" t="s">
        <v>422</v>
      </c>
      <c r="CY31">
        <v>2</v>
      </c>
      <c r="CZ31" t="b">
        <v>1</v>
      </c>
      <c r="DA31">
        <v>1652283824.755172</v>
      </c>
      <c r="DB31">
        <v>361.7894827586207</v>
      </c>
      <c r="DC31">
        <v>399.8916896551724</v>
      </c>
      <c r="DD31">
        <v>25.32676206896552</v>
      </c>
      <c r="DE31">
        <v>13.45309655172414</v>
      </c>
      <c r="DF31">
        <v>363.1855172413793</v>
      </c>
      <c r="DG31">
        <v>25.27041034482758</v>
      </c>
      <c r="DH31">
        <v>400.0372413793103</v>
      </c>
      <c r="DI31">
        <v>90.63303103448276</v>
      </c>
      <c r="DJ31">
        <v>0.09993591379310345</v>
      </c>
      <c r="DK31">
        <v>31.10487931034483</v>
      </c>
      <c r="DL31">
        <v>29.7086</v>
      </c>
      <c r="DM31">
        <v>999.9000000000002</v>
      </c>
      <c r="DN31">
        <v>0</v>
      </c>
      <c r="DO31">
        <v>0</v>
      </c>
      <c r="DP31">
        <v>10003.55896551724</v>
      </c>
      <c r="DQ31">
        <v>0</v>
      </c>
      <c r="DR31">
        <v>236.2257586206896</v>
      </c>
      <c r="DS31">
        <v>-38.10217241379311</v>
      </c>
      <c r="DT31">
        <v>371.1905172413792</v>
      </c>
      <c r="DU31">
        <v>405.3448620689657</v>
      </c>
      <c r="DV31">
        <v>11.87366896551724</v>
      </c>
      <c r="DW31">
        <v>399.8916896551724</v>
      </c>
      <c r="DX31">
        <v>13.45309655172414</v>
      </c>
      <c r="DY31">
        <v>2.295440689655173</v>
      </c>
      <c r="DZ31">
        <v>1.219295862068965</v>
      </c>
      <c r="EA31">
        <v>19.64444827586207</v>
      </c>
      <c r="EB31">
        <v>9.838970344827587</v>
      </c>
      <c r="EC31">
        <v>1499.991379310345</v>
      </c>
      <c r="ED31">
        <v>0.9729924137931036</v>
      </c>
      <c r="EE31">
        <v>0.02700732758620689</v>
      </c>
      <c r="EF31">
        <v>0</v>
      </c>
      <c r="EG31">
        <v>931.567</v>
      </c>
      <c r="EH31">
        <v>5.000969999999999</v>
      </c>
      <c r="EI31">
        <v>14648.72413793104</v>
      </c>
      <c r="EJ31">
        <v>12491.49655172414</v>
      </c>
      <c r="EK31">
        <v>38.95655172413792</v>
      </c>
      <c r="EL31">
        <v>40.18486206896551</v>
      </c>
      <c r="EM31">
        <v>39.12713793103448</v>
      </c>
      <c r="EN31">
        <v>40.06199999999998</v>
      </c>
      <c r="EO31">
        <v>40.18699999999998</v>
      </c>
      <c r="EP31">
        <v>1454.611379310345</v>
      </c>
      <c r="EQ31">
        <v>40.38000000000002</v>
      </c>
      <c r="ER31">
        <v>0</v>
      </c>
      <c r="ES31">
        <v>522.1999998092651</v>
      </c>
      <c r="ET31">
        <v>0</v>
      </c>
      <c r="EU31">
        <v>931.6031200000001</v>
      </c>
      <c r="EV31">
        <v>8.048923074160619</v>
      </c>
      <c r="EW31">
        <v>242.5538469441778</v>
      </c>
      <c r="EX31">
        <v>14650.668</v>
      </c>
      <c r="EY31">
        <v>15</v>
      </c>
      <c r="EZ31">
        <v>1652283335.6</v>
      </c>
      <c r="FA31" t="s">
        <v>476</v>
      </c>
      <c r="FB31">
        <v>1652283332.6</v>
      </c>
      <c r="FC31">
        <v>1652283335.6</v>
      </c>
      <c r="FD31">
        <v>15</v>
      </c>
      <c r="FE31">
        <v>-1.081</v>
      </c>
      <c r="FF31">
        <v>0.005</v>
      </c>
      <c r="FG31">
        <v>-1.466</v>
      </c>
      <c r="FH31">
        <v>-0.014</v>
      </c>
      <c r="FI31">
        <v>400</v>
      </c>
      <c r="FJ31">
        <v>20</v>
      </c>
      <c r="FK31">
        <v>0.1</v>
      </c>
      <c r="FL31">
        <v>0.01</v>
      </c>
      <c r="FM31">
        <v>-38.1652025</v>
      </c>
      <c r="FN31">
        <v>-0.1753677298311629</v>
      </c>
      <c r="FO31">
        <v>0.1479402100300991</v>
      </c>
      <c r="FP31">
        <v>-1</v>
      </c>
      <c r="FQ31">
        <v>11.8359525</v>
      </c>
      <c r="FR31">
        <v>0.7577527204502575</v>
      </c>
      <c r="FS31">
        <v>0.07551971923775919</v>
      </c>
      <c r="FT31">
        <v>-1</v>
      </c>
      <c r="FU31">
        <v>0</v>
      </c>
      <c r="FV31">
        <v>0</v>
      </c>
      <c r="FW31">
        <v>0</v>
      </c>
      <c r="FX31">
        <v>-1</v>
      </c>
      <c r="FY31">
        <v>0</v>
      </c>
      <c r="FZ31">
        <v>0</v>
      </c>
      <c r="GA31" t="s">
        <v>424</v>
      </c>
      <c r="GB31">
        <v>2.69667</v>
      </c>
      <c r="GC31">
        <v>2.70511</v>
      </c>
      <c r="GD31">
        <v>0.083811</v>
      </c>
      <c r="GE31">
        <v>0.0889727</v>
      </c>
      <c r="GF31">
        <v>0.110335</v>
      </c>
      <c r="GG31">
        <v>0.068871</v>
      </c>
      <c r="GH31">
        <v>28838.9</v>
      </c>
      <c r="GI31">
        <v>28780.3</v>
      </c>
      <c r="GJ31">
        <v>29276.8</v>
      </c>
      <c r="GK31">
        <v>29230.4</v>
      </c>
      <c r="GL31">
        <v>34478.6</v>
      </c>
      <c r="GM31">
        <v>36228.6</v>
      </c>
      <c r="GN31">
        <v>41203.2</v>
      </c>
      <c r="GO31">
        <v>41699</v>
      </c>
      <c r="GP31">
        <v>1.73835</v>
      </c>
      <c r="GQ31">
        <v>2.03492</v>
      </c>
      <c r="GR31">
        <v>0.08312990000000001</v>
      </c>
      <c r="GS31">
        <v>0</v>
      </c>
      <c r="GT31">
        <v>28.3471</v>
      </c>
      <c r="GU31">
        <v>999.9</v>
      </c>
      <c r="GV31">
        <v>42.6</v>
      </c>
      <c r="GW31">
        <v>33.8</v>
      </c>
      <c r="GX31">
        <v>24.8351</v>
      </c>
      <c r="GY31">
        <v>62.5226</v>
      </c>
      <c r="GZ31">
        <v>30.9054</v>
      </c>
      <c r="HA31">
        <v>1</v>
      </c>
      <c r="HB31">
        <v>0.194797</v>
      </c>
      <c r="HC31">
        <v>0</v>
      </c>
      <c r="HD31">
        <v>20.3938</v>
      </c>
      <c r="HE31">
        <v>5.21624</v>
      </c>
      <c r="HF31">
        <v>12.0098</v>
      </c>
      <c r="HG31">
        <v>4.9882</v>
      </c>
      <c r="HH31">
        <v>3.28865</v>
      </c>
      <c r="HI31">
        <v>2321.4</v>
      </c>
      <c r="HJ31">
        <v>9999</v>
      </c>
      <c r="HK31">
        <v>9999</v>
      </c>
      <c r="HL31">
        <v>44.4</v>
      </c>
      <c r="HM31">
        <v>1.86721</v>
      </c>
      <c r="HN31">
        <v>1.86616</v>
      </c>
      <c r="HO31">
        <v>1.86578</v>
      </c>
      <c r="HP31">
        <v>1.86569</v>
      </c>
      <c r="HQ31">
        <v>1.86742</v>
      </c>
      <c r="HR31">
        <v>1.86996</v>
      </c>
      <c r="HS31">
        <v>1.86861</v>
      </c>
      <c r="HT31">
        <v>1.86996</v>
      </c>
      <c r="HU31">
        <v>0</v>
      </c>
      <c r="HV31">
        <v>0</v>
      </c>
      <c r="HW31">
        <v>0</v>
      </c>
      <c r="HX31">
        <v>0</v>
      </c>
      <c r="HY31" t="s">
        <v>425</v>
      </c>
      <c r="HZ31" t="s">
        <v>426</v>
      </c>
      <c r="IA31" t="s">
        <v>427</v>
      </c>
      <c r="IB31" t="s">
        <v>427</v>
      </c>
      <c r="IC31" t="s">
        <v>427</v>
      </c>
      <c r="ID31" t="s">
        <v>427</v>
      </c>
      <c r="IE31">
        <v>0</v>
      </c>
      <c r="IF31">
        <v>100</v>
      </c>
      <c r="IG31">
        <v>100</v>
      </c>
      <c r="IH31">
        <v>-1.396</v>
      </c>
      <c r="II31">
        <v>0.0556</v>
      </c>
      <c r="IJ31">
        <v>-0.8100442168574529</v>
      </c>
      <c r="IK31">
        <v>-0.001397856137862621</v>
      </c>
      <c r="IL31">
        <v>-6.597033298310111E-07</v>
      </c>
      <c r="IM31">
        <v>1.814317659228783E-10</v>
      </c>
      <c r="IN31">
        <v>-0.08355413821156263</v>
      </c>
      <c r="IO31">
        <v>-0.009172974426983092</v>
      </c>
      <c r="IP31">
        <v>0.000807841678180084</v>
      </c>
      <c r="IQ31">
        <v>-8.933227129180702E-06</v>
      </c>
      <c r="IR31">
        <v>1</v>
      </c>
      <c r="IS31">
        <v>2297</v>
      </c>
      <c r="IT31">
        <v>1</v>
      </c>
      <c r="IU31">
        <v>33</v>
      </c>
      <c r="IV31">
        <v>8.300000000000001</v>
      </c>
      <c r="IW31">
        <v>8.300000000000001</v>
      </c>
      <c r="IX31">
        <v>0.981445</v>
      </c>
      <c r="IY31">
        <v>2.22656</v>
      </c>
      <c r="IZ31">
        <v>1.39648</v>
      </c>
      <c r="JA31">
        <v>2.35107</v>
      </c>
      <c r="JB31">
        <v>1.49536</v>
      </c>
      <c r="JC31">
        <v>2.32544</v>
      </c>
      <c r="JD31">
        <v>36.8842</v>
      </c>
      <c r="JE31">
        <v>15.603</v>
      </c>
      <c r="JF31">
        <v>18</v>
      </c>
      <c r="JG31">
        <v>392.142</v>
      </c>
      <c r="JH31">
        <v>564.5119999999999</v>
      </c>
      <c r="JI31">
        <v>30.5899</v>
      </c>
      <c r="JJ31">
        <v>30.081</v>
      </c>
      <c r="JK31">
        <v>29.9997</v>
      </c>
      <c r="JL31">
        <v>30.0164</v>
      </c>
      <c r="JM31">
        <v>29.9199</v>
      </c>
      <c r="JN31">
        <v>19.6596</v>
      </c>
      <c r="JO31">
        <v>43.7366</v>
      </c>
      <c r="JP31">
        <v>0</v>
      </c>
      <c r="JQ31">
        <v>-999.9</v>
      </c>
      <c r="JR31">
        <v>379.973</v>
      </c>
      <c r="JS31">
        <v>13.317</v>
      </c>
      <c r="JT31">
        <v>100.067</v>
      </c>
      <c r="JU31">
        <v>100.102</v>
      </c>
    </row>
    <row r="32" spans="1:281">
      <c r="A32">
        <v>16</v>
      </c>
      <c r="B32">
        <v>1652283837.6</v>
      </c>
      <c r="C32">
        <v>1781.099999904633</v>
      </c>
      <c r="D32" t="s">
        <v>481</v>
      </c>
      <c r="E32" t="s">
        <v>482</v>
      </c>
      <c r="F32">
        <v>5</v>
      </c>
      <c r="G32" t="s">
        <v>474</v>
      </c>
      <c r="H32" t="s">
        <v>418</v>
      </c>
      <c r="I32">
        <v>1652283829.832142</v>
      </c>
      <c r="J32">
        <f>(K32)/1000</f>
        <v>0</v>
      </c>
      <c r="K32">
        <f>IF(CZ32, AN32, AH32)</f>
        <v>0</v>
      </c>
      <c r="L32">
        <f>IF(CZ32, AI32, AG32)</f>
        <v>0</v>
      </c>
      <c r="M32">
        <f>DB32 - IF(AU32&gt;1, L32*CV32*100.0/(AW32*DP32), 0)</f>
        <v>0</v>
      </c>
      <c r="N32">
        <f>((T32-J32/2)*M32-L32)/(T32+J32/2)</f>
        <v>0</v>
      </c>
      <c r="O32">
        <f>N32*(DI32+DJ32)/1000.0</f>
        <v>0</v>
      </c>
      <c r="P32">
        <f>(DB32 - IF(AU32&gt;1, L32*CV32*100.0/(AW32*DP32), 0))*(DI32+DJ32)/1000.0</f>
        <v>0</v>
      </c>
      <c r="Q32">
        <f>2.0/((1/S32-1/R32)+SIGN(S32)*SQRT((1/S32-1/R32)*(1/S32-1/R32) + 4*CW32/((CW32+1)*(CW32+1))*(2*1/S32*1/R32-1/R32*1/R32)))</f>
        <v>0</v>
      </c>
      <c r="R32">
        <f>IF(LEFT(CX32,1)&lt;&gt;"0",IF(LEFT(CX32,1)="1",3.0,CY32),$D$5+$E$5*(DP32*DI32/($K$5*1000))+$F$5*(DP32*DI32/($K$5*1000))*MAX(MIN(CV32,$J$5),$I$5)*MAX(MIN(CV32,$J$5),$I$5)+$G$5*MAX(MIN(CV32,$J$5),$I$5)*(DP32*DI32/($K$5*1000))+$H$5*(DP32*DI32/($K$5*1000))*(DP32*DI32/($K$5*1000)))</f>
        <v>0</v>
      </c>
      <c r="S32">
        <f>J32*(1000-(1000*0.61365*exp(17.502*W32/(240.97+W32))/(DI32+DJ32)+DD32)/2)/(1000*0.61365*exp(17.502*W32/(240.97+W32))/(DI32+DJ32)-DD32)</f>
        <v>0</v>
      </c>
      <c r="T32">
        <f>1/((CW32+1)/(Q32/1.6)+1/(R32/1.37)) + CW32/((CW32+1)/(Q32/1.6) + CW32/(R32/1.37))</f>
        <v>0</v>
      </c>
      <c r="U32">
        <f>(CR32*CU32)</f>
        <v>0</v>
      </c>
      <c r="V32">
        <f>(DK32+(U32+2*0.95*5.67E-8*(((DK32+$B$7)+273)^4-(DK32+273)^4)-44100*J32)/(1.84*29.3*R32+8*0.95*5.67E-8*(DK32+273)^3))</f>
        <v>0</v>
      </c>
      <c r="W32">
        <f>($C$7*DL32+$D$7*DM32+$E$7*V32)</f>
        <v>0</v>
      </c>
      <c r="X32">
        <f>0.61365*exp(17.502*W32/(240.97+W32))</f>
        <v>0</v>
      </c>
      <c r="Y32">
        <f>(Z32/AA32*100)</f>
        <v>0</v>
      </c>
      <c r="Z32">
        <f>DD32*(DI32+DJ32)/1000</f>
        <v>0</v>
      </c>
      <c r="AA32">
        <f>0.61365*exp(17.502*DK32/(240.97+DK32))</f>
        <v>0</v>
      </c>
      <c r="AB32">
        <f>(X32-DD32*(DI32+DJ32)/1000)</f>
        <v>0</v>
      </c>
      <c r="AC32">
        <f>(-J32*44100)</f>
        <v>0</v>
      </c>
      <c r="AD32">
        <f>2*29.3*R32*0.92*(DK32-W32)</f>
        <v>0</v>
      </c>
      <c r="AE32">
        <f>2*0.95*5.67E-8*(((DK32+$B$7)+273)^4-(W32+273)^4)</f>
        <v>0</v>
      </c>
      <c r="AF32">
        <f>U32+AE32+AC32+AD32</f>
        <v>0</v>
      </c>
      <c r="AG32">
        <f>DH32*AU32*(DC32-DB32*(1000-AU32*DE32)/(1000-AU32*DD32))/(100*CV32)</f>
        <v>0</v>
      </c>
      <c r="AH32">
        <f>1000*DH32*AU32*(DD32-DE32)/(100*CV32*(1000-AU32*DD32))</f>
        <v>0</v>
      </c>
      <c r="AI32">
        <f>(AJ32 - AK32 - DI32*1E3/(8.314*(DK32+273.15)) * AM32/DH32 * AL32) * DH32/(100*CV32) * (1000 - DE32)/1000</f>
        <v>0</v>
      </c>
      <c r="AJ32">
        <v>400.1809300016782</v>
      </c>
      <c r="AK32">
        <v>368.7289090909091</v>
      </c>
      <c r="AL32">
        <v>-0.503215933918962</v>
      </c>
      <c r="AM32">
        <v>66.42838587885558</v>
      </c>
      <c r="AN32">
        <f>(AP32 - AO32 + DI32*1E3/(8.314*(DK32+273.15)) * AR32/DH32 * AQ32) * DH32/(100*CV32) * 1000/(1000 - AP32)</f>
        <v>0</v>
      </c>
      <c r="AO32">
        <v>13.32268496709683</v>
      </c>
      <c r="AP32">
        <v>25.25577482517485</v>
      </c>
      <c r="AQ32">
        <v>-0.003838264770134826</v>
      </c>
      <c r="AR32">
        <v>79.27483675333316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MAX(0,($B$13+$C$13*DP32)/(1+$D$13*DP32)*DI32/(DK32+273)*$E$13)</f>
        <v>0</v>
      </c>
      <c r="AX32" t="s">
        <v>421</v>
      </c>
      <c r="AY32" t="s">
        <v>421</v>
      </c>
      <c r="AZ32">
        <v>0</v>
      </c>
      <c r="BA32">
        <v>0</v>
      </c>
      <c r="BB32">
        <f>1-AZ32/BA32</f>
        <v>0</v>
      </c>
      <c r="BC32">
        <v>0</v>
      </c>
      <c r="BD32" t="s">
        <v>421</v>
      </c>
      <c r="BE32" t="s">
        <v>421</v>
      </c>
      <c r="BF32">
        <v>0</v>
      </c>
      <c r="BG32">
        <v>0</v>
      </c>
      <c r="BH32">
        <f>1-BF32/BG32</f>
        <v>0</v>
      </c>
      <c r="BI32">
        <v>0.5</v>
      </c>
      <c r="BJ32">
        <f>CS32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421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1346</v>
      </c>
      <c r="CA32">
        <v>300</v>
      </c>
      <c r="CB32">
        <v>300</v>
      </c>
      <c r="CC32">
        <v>300</v>
      </c>
      <c r="CD32">
        <v>10390.6</v>
      </c>
      <c r="CE32">
        <v>1065.88</v>
      </c>
      <c r="CF32">
        <v>-0.00731473</v>
      </c>
      <c r="CG32">
        <v>5.43</v>
      </c>
      <c r="CH32" t="s">
        <v>421</v>
      </c>
      <c r="CI32" t="s">
        <v>421</v>
      </c>
      <c r="CJ32" t="s">
        <v>421</v>
      </c>
      <c r="CK32" t="s">
        <v>421</v>
      </c>
      <c r="CL32" t="s">
        <v>421</v>
      </c>
      <c r="CM32" t="s">
        <v>421</v>
      </c>
      <c r="CN32" t="s">
        <v>421</v>
      </c>
      <c r="CO32" t="s">
        <v>421</v>
      </c>
      <c r="CP32" t="s">
        <v>421</v>
      </c>
      <c r="CQ32" t="s">
        <v>421</v>
      </c>
      <c r="CR32">
        <f>$B$11*DQ32+$C$11*DR32+$F$11*EC32*(1-EF32)</f>
        <v>0</v>
      </c>
      <c r="CS32">
        <f>CR32*CT32</f>
        <v>0</v>
      </c>
      <c r="CT32">
        <f>($B$11*$D$9+$C$11*$D$9+$F$11*((EP32+EH32)/MAX(EP32+EH32+EQ32, 0.1)*$I$9+EQ32/MAX(EP32+EH32+EQ32, 0.1)*$J$9))/($B$11+$C$11+$F$11)</f>
        <v>0</v>
      </c>
      <c r="CU32">
        <f>($B$11*$K$9+$C$11*$K$9+$F$11*((EP32+EH32)/MAX(EP32+EH32+EQ32, 0.1)*$P$9+EQ32/MAX(EP32+EH32+EQ32, 0.1)*$Q$9))/($B$11+$C$11+$F$11)</f>
        <v>0</v>
      </c>
      <c r="CV32">
        <v>6</v>
      </c>
      <c r="CW32">
        <v>0.5</v>
      </c>
      <c r="CX32" t="s">
        <v>422</v>
      </c>
      <c r="CY32">
        <v>2</v>
      </c>
      <c r="CZ32" t="b">
        <v>1</v>
      </c>
      <c r="DA32">
        <v>1652283829.832142</v>
      </c>
      <c r="DB32">
        <v>361.4267857142858</v>
      </c>
      <c r="DC32">
        <v>397.0821785714285</v>
      </c>
      <c r="DD32">
        <v>25.2989</v>
      </c>
      <c r="DE32">
        <v>13.38009285714286</v>
      </c>
      <c r="DF32">
        <v>362.8221785714286</v>
      </c>
      <c r="DG32">
        <v>25.24293571428571</v>
      </c>
      <c r="DH32">
        <v>400.0362142857143</v>
      </c>
      <c r="DI32">
        <v>90.63369285714286</v>
      </c>
      <c r="DJ32">
        <v>0.09997711785714287</v>
      </c>
      <c r="DK32">
        <v>31.09887142857143</v>
      </c>
      <c r="DL32">
        <v>29.70376785714286</v>
      </c>
      <c r="DM32">
        <v>999.9000000000002</v>
      </c>
      <c r="DN32">
        <v>0</v>
      </c>
      <c r="DO32">
        <v>0</v>
      </c>
      <c r="DP32">
        <v>9997.387857142856</v>
      </c>
      <c r="DQ32">
        <v>0</v>
      </c>
      <c r="DR32">
        <v>237.4681071428571</v>
      </c>
      <c r="DS32">
        <v>-35.65537142857143</v>
      </c>
      <c r="DT32">
        <v>370.8078214285715</v>
      </c>
      <c r="DU32">
        <v>402.4674285714287</v>
      </c>
      <c r="DV32">
        <v>11.91879642857143</v>
      </c>
      <c r="DW32">
        <v>397.0821785714285</v>
      </c>
      <c r="DX32">
        <v>13.38009285714286</v>
      </c>
      <c r="DY32">
        <v>2.292931428571429</v>
      </c>
      <c r="DZ32">
        <v>1.212688214285714</v>
      </c>
      <c r="EA32">
        <v>19.62682857142858</v>
      </c>
      <c r="EB32">
        <v>9.758060357142856</v>
      </c>
      <c r="EC32">
        <v>1500.016785714286</v>
      </c>
      <c r="ED32">
        <v>0.9729924285714286</v>
      </c>
      <c r="EE32">
        <v>0.02700731428571429</v>
      </c>
      <c r="EF32">
        <v>0</v>
      </c>
      <c r="EG32">
        <v>932.2761428571429</v>
      </c>
      <c r="EH32">
        <v>5.00097</v>
      </c>
      <c r="EI32">
        <v>14666.025</v>
      </c>
      <c r="EJ32">
        <v>12491.71428571428</v>
      </c>
      <c r="EK32">
        <v>38.93924999999999</v>
      </c>
      <c r="EL32">
        <v>40.17592857142857</v>
      </c>
      <c r="EM32">
        <v>39.125</v>
      </c>
      <c r="EN32">
        <v>40.06199999999999</v>
      </c>
      <c r="EO32">
        <v>40.18699999999999</v>
      </c>
      <c r="EP32">
        <v>1454.636785714285</v>
      </c>
      <c r="EQ32">
        <v>40.38000000000001</v>
      </c>
      <c r="ER32">
        <v>0</v>
      </c>
      <c r="ES32">
        <v>527.5999999046326</v>
      </c>
      <c r="ET32">
        <v>0</v>
      </c>
      <c r="EU32">
        <v>932.3246153846153</v>
      </c>
      <c r="EV32">
        <v>8.221743572564083</v>
      </c>
      <c r="EW32">
        <v>194.3111111994464</v>
      </c>
      <c r="EX32">
        <v>14667.53076923077</v>
      </c>
      <c r="EY32">
        <v>15</v>
      </c>
      <c r="EZ32">
        <v>1652283335.6</v>
      </c>
      <c r="FA32" t="s">
        <v>476</v>
      </c>
      <c r="FB32">
        <v>1652283332.6</v>
      </c>
      <c r="FC32">
        <v>1652283335.6</v>
      </c>
      <c r="FD32">
        <v>15</v>
      </c>
      <c r="FE32">
        <v>-1.081</v>
      </c>
      <c r="FF32">
        <v>0.005</v>
      </c>
      <c r="FG32">
        <v>-1.466</v>
      </c>
      <c r="FH32">
        <v>-0.014</v>
      </c>
      <c r="FI32">
        <v>400</v>
      </c>
      <c r="FJ32">
        <v>20</v>
      </c>
      <c r="FK32">
        <v>0.1</v>
      </c>
      <c r="FL32">
        <v>0.01</v>
      </c>
      <c r="FM32">
        <v>-36.69977804878048</v>
      </c>
      <c r="FN32">
        <v>21.93671707317068</v>
      </c>
      <c r="FO32">
        <v>2.962906497171579</v>
      </c>
      <c r="FP32">
        <v>-1</v>
      </c>
      <c r="FQ32">
        <v>11.88373414634146</v>
      </c>
      <c r="FR32">
        <v>0.6330857142857284</v>
      </c>
      <c r="FS32">
        <v>0.06880082461841354</v>
      </c>
      <c r="FT32">
        <v>-1</v>
      </c>
      <c r="FU32">
        <v>0</v>
      </c>
      <c r="FV32">
        <v>0</v>
      </c>
      <c r="FW32">
        <v>0</v>
      </c>
      <c r="FX32">
        <v>-1</v>
      </c>
      <c r="FY32">
        <v>0</v>
      </c>
      <c r="FZ32">
        <v>0</v>
      </c>
      <c r="GA32" t="s">
        <v>424</v>
      </c>
      <c r="GB32">
        <v>2.6965</v>
      </c>
      <c r="GC32">
        <v>2.7051</v>
      </c>
      <c r="GD32">
        <v>0.0833111</v>
      </c>
      <c r="GE32">
        <v>0.08673400000000001</v>
      </c>
      <c r="GF32">
        <v>0.110279</v>
      </c>
      <c r="GG32">
        <v>0.068926</v>
      </c>
      <c r="GH32">
        <v>28855.2</v>
      </c>
      <c r="GI32">
        <v>28850.9</v>
      </c>
      <c r="GJ32">
        <v>29277.4</v>
      </c>
      <c r="GK32">
        <v>29230.2</v>
      </c>
      <c r="GL32">
        <v>34481.3</v>
      </c>
      <c r="GM32">
        <v>36226.2</v>
      </c>
      <c r="GN32">
        <v>41203.8</v>
      </c>
      <c r="GO32">
        <v>41698.7</v>
      </c>
      <c r="GP32">
        <v>1.7385</v>
      </c>
      <c r="GQ32">
        <v>2.03503</v>
      </c>
      <c r="GR32">
        <v>0.0833347</v>
      </c>
      <c r="GS32">
        <v>0</v>
      </c>
      <c r="GT32">
        <v>28.3418</v>
      </c>
      <c r="GU32">
        <v>999.9</v>
      </c>
      <c r="GV32">
        <v>42.6</v>
      </c>
      <c r="GW32">
        <v>33.8</v>
      </c>
      <c r="GX32">
        <v>24.8335</v>
      </c>
      <c r="GY32">
        <v>62.8026</v>
      </c>
      <c r="GZ32">
        <v>31.0938</v>
      </c>
      <c r="HA32">
        <v>1</v>
      </c>
      <c r="HB32">
        <v>0.194439</v>
      </c>
      <c r="HC32">
        <v>0</v>
      </c>
      <c r="HD32">
        <v>20.3941</v>
      </c>
      <c r="HE32">
        <v>5.21579</v>
      </c>
      <c r="HF32">
        <v>12.0099</v>
      </c>
      <c r="HG32">
        <v>4.98795</v>
      </c>
      <c r="HH32">
        <v>3.28863</v>
      </c>
      <c r="HI32">
        <v>2321.6</v>
      </c>
      <c r="HJ32">
        <v>9999</v>
      </c>
      <c r="HK32">
        <v>9999</v>
      </c>
      <c r="HL32">
        <v>44.4</v>
      </c>
      <c r="HM32">
        <v>1.86722</v>
      </c>
      <c r="HN32">
        <v>1.86615</v>
      </c>
      <c r="HO32">
        <v>1.86578</v>
      </c>
      <c r="HP32">
        <v>1.86569</v>
      </c>
      <c r="HQ32">
        <v>1.86745</v>
      </c>
      <c r="HR32">
        <v>1.86996</v>
      </c>
      <c r="HS32">
        <v>1.86861</v>
      </c>
      <c r="HT32">
        <v>1.86997</v>
      </c>
      <c r="HU32">
        <v>0</v>
      </c>
      <c r="HV32">
        <v>0</v>
      </c>
      <c r="HW32">
        <v>0</v>
      </c>
      <c r="HX32">
        <v>0</v>
      </c>
      <c r="HY32" t="s">
        <v>425</v>
      </c>
      <c r="HZ32" t="s">
        <v>426</v>
      </c>
      <c r="IA32" t="s">
        <v>427</v>
      </c>
      <c r="IB32" t="s">
        <v>427</v>
      </c>
      <c r="IC32" t="s">
        <v>427</v>
      </c>
      <c r="ID32" t="s">
        <v>427</v>
      </c>
      <c r="IE32">
        <v>0</v>
      </c>
      <c r="IF32">
        <v>100</v>
      </c>
      <c r="IG32">
        <v>100</v>
      </c>
      <c r="IH32">
        <v>-1.391</v>
      </c>
      <c r="II32">
        <v>0.0553</v>
      </c>
      <c r="IJ32">
        <v>-0.8100442168574529</v>
      </c>
      <c r="IK32">
        <v>-0.001397856137862621</v>
      </c>
      <c r="IL32">
        <v>-6.597033298310111E-07</v>
      </c>
      <c r="IM32">
        <v>1.814317659228783E-10</v>
      </c>
      <c r="IN32">
        <v>-0.08355413821156263</v>
      </c>
      <c r="IO32">
        <v>-0.009172974426983092</v>
      </c>
      <c r="IP32">
        <v>0.000807841678180084</v>
      </c>
      <c r="IQ32">
        <v>-8.933227129180702E-06</v>
      </c>
      <c r="IR32">
        <v>1</v>
      </c>
      <c r="IS32">
        <v>2297</v>
      </c>
      <c r="IT32">
        <v>1</v>
      </c>
      <c r="IU32">
        <v>33</v>
      </c>
      <c r="IV32">
        <v>8.4</v>
      </c>
      <c r="IW32">
        <v>8.4</v>
      </c>
      <c r="IX32">
        <v>0.952148</v>
      </c>
      <c r="IY32">
        <v>2.22656</v>
      </c>
      <c r="IZ32">
        <v>1.39648</v>
      </c>
      <c r="JA32">
        <v>2.35229</v>
      </c>
      <c r="JB32">
        <v>1.49536</v>
      </c>
      <c r="JC32">
        <v>2.37061</v>
      </c>
      <c r="JD32">
        <v>36.908</v>
      </c>
      <c r="JE32">
        <v>15.6118</v>
      </c>
      <c r="JF32">
        <v>18</v>
      </c>
      <c r="JG32">
        <v>392.204</v>
      </c>
      <c r="JH32">
        <v>564.564</v>
      </c>
      <c r="JI32">
        <v>30.5867</v>
      </c>
      <c r="JJ32">
        <v>30.0784</v>
      </c>
      <c r="JK32">
        <v>29.9998</v>
      </c>
      <c r="JL32">
        <v>30.0133</v>
      </c>
      <c r="JM32">
        <v>29.9174</v>
      </c>
      <c r="JN32">
        <v>19.0749</v>
      </c>
      <c r="JO32">
        <v>43.7366</v>
      </c>
      <c r="JP32">
        <v>0</v>
      </c>
      <c r="JQ32">
        <v>-999.9</v>
      </c>
      <c r="JR32">
        <v>359.935</v>
      </c>
      <c r="JS32">
        <v>13.28</v>
      </c>
      <c r="JT32">
        <v>100.068</v>
      </c>
      <c r="JU32">
        <v>100.102</v>
      </c>
    </row>
    <row r="33" spans="1:281">
      <c r="A33">
        <v>17</v>
      </c>
      <c r="B33">
        <v>1652283842.6</v>
      </c>
      <c r="C33">
        <v>1786.099999904633</v>
      </c>
      <c r="D33" t="s">
        <v>483</v>
      </c>
      <c r="E33" t="s">
        <v>484</v>
      </c>
      <c r="F33">
        <v>5</v>
      </c>
      <c r="G33" t="s">
        <v>474</v>
      </c>
      <c r="H33" t="s">
        <v>418</v>
      </c>
      <c r="I33">
        <v>1652283835.1</v>
      </c>
      <c r="J33">
        <f>(K33)/1000</f>
        <v>0</v>
      </c>
      <c r="K33">
        <f>IF(CZ33, AN33, AH33)</f>
        <v>0</v>
      </c>
      <c r="L33">
        <f>IF(CZ33, AI33, AG33)</f>
        <v>0</v>
      </c>
      <c r="M33">
        <f>DB33 - IF(AU33&gt;1, L33*CV33*100.0/(AW33*DP33), 0)</f>
        <v>0</v>
      </c>
      <c r="N33">
        <f>((T33-J33/2)*M33-L33)/(T33+J33/2)</f>
        <v>0</v>
      </c>
      <c r="O33">
        <f>N33*(DI33+DJ33)/1000.0</f>
        <v>0</v>
      </c>
      <c r="P33">
        <f>(DB33 - IF(AU33&gt;1, L33*CV33*100.0/(AW33*DP33), 0))*(DI33+DJ33)/1000.0</f>
        <v>0</v>
      </c>
      <c r="Q33">
        <f>2.0/((1/S33-1/R33)+SIGN(S33)*SQRT((1/S33-1/R33)*(1/S33-1/R33) + 4*CW33/((CW33+1)*(CW33+1))*(2*1/S33*1/R33-1/R33*1/R33)))</f>
        <v>0</v>
      </c>
      <c r="R33">
        <f>IF(LEFT(CX33,1)&lt;&gt;"0",IF(LEFT(CX33,1)="1",3.0,CY33),$D$5+$E$5*(DP33*DI33/($K$5*1000))+$F$5*(DP33*DI33/($K$5*1000))*MAX(MIN(CV33,$J$5),$I$5)*MAX(MIN(CV33,$J$5),$I$5)+$G$5*MAX(MIN(CV33,$J$5),$I$5)*(DP33*DI33/($K$5*1000))+$H$5*(DP33*DI33/($K$5*1000))*(DP33*DI33/($K$5*1000)))</f>
        <v>0</v>
      </c>
      <c r="S33">
        <f>J33*(1000-(1000*0.61365*exp(17.502*W33/(240.97+W33))/(DI33+DJ33)+DD33)/2)/(1000*0.61365*exp(17.502*W33/(240.97+W33))/(DI33+DJ33)-DD33)</f>
        <v>0</v>
      </c>
      <c r="T33">
        <f>1/((CW33+1)/(Q33/1.6)+1/(R33/1.37)) + CW33/((CW33+1)/(Q33/1.6) + CW33/(R33/1.37))</f>
        <v>0</v>
      </c>
      <c r="U33">
        <f>(CR33*CU33)</f>
        <v>0</v>
      </c>
      <c r="V33">
        <f>(DK33+(U33+2*0.95*5.67E-8*(((DK33+$B$7)+273)^4-(DK33+273)^4)-44100*J33)/(1.84*29.3*R33+8*0.95*5.67E-8*(DK33+273)^3))</f>
        <v>0</v>
      </c>
      <c r="W33">
        <f>($C$7*DL33+$D$7*DM33+$E$7*V33)</f>
        <v>0</v>
      </c>
      <c r="X33">
        <f>0.61365*exp(17.502*W33/(240.97+W33))</f>
        <v>0</v>
      </c>
      <c r="Y33">
        <f>(Z33/AA33*100)</f>
        <v>0</v>
      </c>
      <c r="Z33">
        <f>DD33*(DI33+DJ33)/1000</f>
        <v>0</v>
      </c>
      <c r="AA33">
        <f>0.61365*exp(17.502*DK33/(240.97+DK33))</f>
        <v>0</v>
      </c>
      <c r="AB33">
        <f>(X33-DD33*(DI33+DJ33)/1000)</f>
        <v>0</v>
      </c>
      <c r="AC33">
        <f>(-J33*44100)</f>
        <v>0</v>
      </c>
      <c r="AD33">
        <f>2*29.3*R33*0.92*(DK33-W33)</f>
        <v>0</v>
      </c>
      <c r="AE33">
        <f>2*0.95*5.67E-8*(((DK33+$B$7)+273)^4-(W33+273)^4)</f>
        <v>0</v>
      </c>
      <c r="AF33">
        <f>U33+AE33+AC33+AD33</f>
        <v>0</v>
      </c>
      <c r="AG33">
        <f>DH33*AU33*(DC33-DB33*(1000-AU33*DE33)/(1000-AU33*DD33))/(100*CV33)</f>
        <v>0</v>
      </c>
      <c r="AH33">
        <f>1000*DH33*AU33*(DD33-DE33)/(100*CV33*(1000-AU33*DD33))</f>
        <v>0</v>
      </c>
      <c r="AI33">
        <f>(AJ33 - AK33 - DI33*1E3/(8.314*(DK33+273.15)) * AM33/DH33 * AL33) * DH33/(100*CV33) * (1000 - DE33)/1000</f>
        <v>0</v>
      </c>
      <c r="AJ33">
        <v>385.9947753434731</v>
      </c>
      <c r="AK33">
        <v>361.2683454545455</v>
      </c>
      <c r="AL33">
        <v>-1.550121568894572</v>
      </c>
      <c r="AM33">
        <v>66.42838587885558</v>
      </c>
      <c r="AN33">
        <f>(AP33 - AO33 + DI33*1E3/(8.314*(DK33+273.15)) * AR33/DH33 * AQ33) * DH33/(100*CV33) * 1000/(1000 - AP33)</f>
        <v>0</v>
      </c>
      <c r="AO33">
        <v>13.33954894245013</v>
      </c>
      <c r="AP33">
        <v>25.26348531468533</v>
      </c>
      <c r="AQ33">
        <v>-0.0004169376418879984</v>
      </c>
      <c r="AR33">
        <v>79.27483675333316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MAX(0,($B$13+$C$13*DP33)/(1+$D$13*DP33)*DI33/(DK33+273)*$E$13)</f>
        <v>0</v>
      </c>
      <c r="AX33" t="s">
        <v>421</v>
      </c>
      <c r="AY33" t="s">
        <v>421</v>
      </c>
      <c r="AZ33">
        <v>0</v>
      </c>
      <c r="BA33">
        <v>0</v>
      </c>
      <c r="BB33">
        <f>1-AZ33/BA33</f>
        <v>0</v>
      </c>
      <c r="BC33">
        <v>0</v>
      </c>
      <c r="BD33" t="s">
        <v>421</v>
      </c>
      <c r="BE33" t="s">
        <v>421</v>
      </c>
      <c r="BF33">
        <v>0</v>
      </c>
      <c r="BG33">
        <v>0</v>
      </c>
      <c r="BH33">
        <f>1-BF33/BG33</f>
        <v>0</v>
      </c>
      <c r="BI33">
        <v>0.5</v>
      </c>
      <c r="BJ33">
        <f>CS33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421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1346</v>
      </c>
      <c r="CA33">
        <v>300</v>
      </c>
      <c r="CB33">
        <v>300</v>
      </c>
      <c r="CC33">
        <v>300</v>
      </c>
      <c r="CD33">
        <v>10390.6</v>
      </c>
      <c r="CE33">
        <v>1065.88</v>
      </c>
      <c r="CF33">
        <v>-0.00731473</v>
      </c>
      <c r="CG33">
        <v>5.43</v>
      </c>
      <c r="CH33" t="s">
        <v>421</v>
      </c>
      <c r="CI33" t="s">
        <v>421</v>
      </c>
      <c r="CJ33" t="s">
        <v>421</v>
      </c>
      <c r="CK33" t="s">
        <v>421</v>
      </c>
      <c r="CL33" t="s">
        <v>421</v>
      </c>
      <c r="CM33" t="s">
        <v>421</v>
      </c>
      <c r="CN33" t="s">
        <v>421</v>
      </c>
      <c r="CO33" t="s">
        <v>421</v>
      </c>
      <c r="CP33" t="s">
        <v>421</v>
      </c>
      <c r="CQ33" t="s">
        <v>421</v>
      </c>
      <c r="CR33">
        <f>$B$11*DQ33+$C$11*DR33+$F$11*EC33*(1-EF33)</f>
        <v>0</v>
      </c>
      <c r="CS33">
        <f>CR33*CT33</f>
        <v>0</v>
      </c>
      <c r="CT33">
        <f>($B$11*$D$9+$C$11*$D$9+$F$11*((EP33+EH33)/MAX(EP33+EH33+EQ33, 0.1)*$I$9+EQ33/MAX(EP33+EH33+EQ33, 0.1)*$J$9))/($B$11+$C$11+$F$11)</f>
        <v>0</v>
      </c>
      <c r="CU33">
        <f>($B$11*$K$9+$C$11*$K$9+$F$11*((EP33+EH33)/MAX(EP33+EH33+EQ33, 0.1)*$P$9+EQ33/MAX(EP33+EH33+EQ33, 0.1)*$Q$9))/($B$11+$C$11+$F$11)</f>
        <v>0</v>
      </c>
      <c r="CV33">
        <v>6</v>
      </c>
      <c r="CW33">
        <v>0.5</v>
      </c>
      <c r="CX33" t="s">
        <v>422</v>
      </c>
      <c r="CY33">
        <v>2</v>
      </c>
      <c r="CZ33" t="b">
        <v>1</v>
      </c>
      <c r="DA33">
        <v>1652283835.1</v>
      </c>
      <c r="DB33">
        <v>359.2967777777778</v>
      </c>
      <c r="DC33">
        <v>389.175925925926</v>
      </c>
      <c r="DD33">
        <v>25.27154074074074</v>
      </c>
      <c r="DE33">
        <v>13.3366</v>
      </c>
      <c r="DF33">
        <v>360.6883333333332</v>
      </c>
      <c r="DG33">
        <v>25.21597037037037</v>
      </c>
      <c r="DH33">
        <v>400.0514074074074</v>
      </c>
      <c r="DI33">
        <v>90.63375925925926</v>
      </c>
      <c r="DJ33">
        <v>0.09994955185185184</v>
      </c>
      <c r="DK33">
        <v>31.09467777777778</v>
      </c>
      <c r="DL33">
        <v>29.70098148148149</v>
      </c>
      <c r="DM33">
        <v>999.9000000000001</v>
      </c>
      <c r="DN33">
        <v>0</v>
      </c>
      <c r="DO33">
        <v>0</v>
      </c>
      <c r="DP33">
        <v>9993.420370370372</v>
      </c>
      <c r="DQ33">
        <v>0</v>
      </c>
      <c r="DR33">
        <v>238.4976666666667</v>
      </c>
      <c r="DS33">
        <v>-29.87912222222222</v>
      </c>
      <c r="DT33">
        <v>368.6121851851853</v>
      </c>
      <c r="DU33">
        <v>394.4363703703704</v>
      </c>
      <c r="DV33">
        <v>11.93492962962963</v>
      </c>
      <c r="DW33">
        <v>389.175925925926</v>
      </c>
      <c r="DX33">
        <v>13.3366</v>
      </c>
      <c r="DY33">
        <v>2.290453703703704</v>
      </c>
      <c r="DZ33">
        <v>1.208746296296296</v>
      </c>
      <c r="EA33">
        <v>19.60942222222222</v>
      </c>
      <c r="EB33">
        <v>9.709700740740741</v>
      </c>
      <c r="EC33">
        <v>1500.002592592592</v>
      </c>
      <c r="ED33">
        <v>0.9729922222222223</v>
      </c>
      <c r="EE33">
        <v>0.0270075</v>
      </c>
      <c r="EF33">
        <v>0</v>
      </c>
      <c r="EG33">
        <v>932.666111111111</v>
      </c>
      <c r="EH33">
        <v>5.00097</v>
      </c>
      <c r="EI33">
        <v>14676.85185185186</v>
      </c>
      <c r="EJ33">
        <v>12491.60740740741</v>
      </c>
      <c r="EK33">
        <v>38.937</v>
      </c>
      <c r="EL33">
        <v>40.17092592592593</v>
      </c>
      <c r="EM33">
        <v>39.125</v>
      </c>
      <c r="EN33">
        <v>40.06199999999999</v>
      </c>
      <c r="EO33">
        <v>40.18699999999999</v>
      </c>
      <c r="EP33">
        <v>1454.622592592593</v>
      </c>
      <c r="EQ33">
        <v>40.38000000000001</v>
      </c>
      <c r="ER33">
        <v>0</v>
      </c>
      <c r="ES33">
        <v>532.3999998569489</v>
      </c>
      <c r="ET33">
        <v>0</v>
      </c>
      <c r="EU33">
        <v>932.645346153846</v>
      </c>
      <c r="EV33">
        <v>2.729811975438573</v>
      </c>
      <c r="EW33">
        <v>34.92307702362141</v>
      </c>
      <c r="EX33">
        <v>14676.38846153846</v>
      </c>
      <c r="EY33">
        <v>15</v>
      </c>
      <c r="EZ33">
        <v>1652283335.6</v>
      </c>
      <c r="FA33" t="s">
        <v>476</v>
      </c>
      <c r="FB33">
        <v>1652283332.6</v>
      </c>
      <c r="FC33">
        <v>1652283335.6</v>
      </c>
      <c r="FD33">
        <v>15</v>
      </c>
      <c r="FE33">
        <v>-1.081</v>
      </c>
      <c r="FF33">
        <v>0.005</v>
      </c>
      <c r="FG33">
        <v>-1.466</v>
      </c>
      <c r="FH33">
        <v>-0.014</v>
      </c>
      <c r="FI33">
        <v>400</v>
      </c>
      <c r="FJ33">
        <v>20</v>
      </c>
      <c r="FK33">
        <v>0.1</v>
      </c>
      <c r="FL33">
        <v>0.01</v>
      </c>
      <c r="FM33">
        <v>-32.84502195121951</v>
      </c>
      <c r="FN33">
        <v>61.26587874564449</v>
      </c>
      <c r="FO33">
        <v>6.655728065633728</v>
      </c>
      <c r="FP33">
        <v>-1</v>
      </c>
      <c r="FQ33">
        <v>11.9142512195122</v>
      </c>
      <c r="FR33">
        <v>0.1874926829268283</v>
      </c>
      <c r="FS33">
        <v>0.03928406318679376</v>
      </c>
      <c r="FT33">
        <v>-1</v>
      </c>
      <c r="FU33">
        <v>0</v>
      </c>
      <c r="FV33">
        <v>0</v>
      </c>
      <c r="FW33">
        <v>0</v>
      </c>
      <c r="FX33">
        <v>-1</v>
      </c>
      <c r="FY33">
        <v>0</v>
      </c>
      <c r="FZ33">
        <v>0</v>
      </c>
      <c r="GA33" t="s">
        <v>424</v>
      </c>
      <c r="GB33">
        <v>2.69634</v>
      </c>
      <c r="GC33">
        <v>2.70515</v>
      </c>
      <c r="GD33">
        <v>0.0818942</v>
      </c>
      <c r="GE33">
        <v>0.0839708</v>
      </c>
      <c r="GF33">
        <v>0.110312</v>
      </c>
      <c r="GG33">
        <v>0.06899</v>
      </c>
      <c r="GH33">
        <v>28899.3</v>
      </c>
      <c r="GI33">
        <v>28938.4</v>
      </c>
      <c r="GJ33">
        <v>29276.9</v>
      </c>
      <c r="GK33">
        <v>29230.5</v>
      </c>
      <c r="GL33">
        <v>34479.4</v>
      </c>
      <c r="GM33">
        <v>36223.6</v>
      </c>
      <c r="GN33">
        <v>41203.1</v>
      </c>
      <c r="GO33">
        <v>41698.7</v>
      </c>
      <c r="GP33">
        <v>1.7386</v>
      </c>
      <c r="GQ33">
        <v>2.03483</v>
      </c>
      <c r="GR33">
        <v>0.08312990000000001</v>
      </c>
      <c r="GS33">
        <v>0</v>
      </c>
      <c r="GT33">
        <v>28.3368</v>
      </c>
      <c r="GU33">
        <v>999.9</v>
      </c>
      <c r="GV33">
        <v>42.6</v>
      </c>
      <c r="GW33">
        <v>33.8</v>
      </c>
      <c r="GX33">
        <v>24.8325</v>
      </c>
      <c r="GY33">
        <v>62.9326</v>
      </c>
      <c r="GZ33">
        <v>30.9816</v>
      </c>
      <c r="HA33">
        <v>1</v>
      </c>
      <c r="HB33">
        <v>0.194156</v>
      </c>
      <c r="HC33">
        <v>0</v>
      </c>
      <c r="HD33">
        <v>20.3938</v>
      </c>
      <c r="HE33">
        <v>5.21489</v>
      </c>
      <c r="HF33">
        <v>12.0098</v>
      </c>
      <c r="HG33">
        <v>4.98775</v>
      </c>
      <c r="HH33">
        <v>3.28853</v>
      </c>
      <c r="HI33">
        <v>2321.6</v>
      </c>
      <c r="HJ33">
        <v>9999</v>
      </c>
      <c r="HK33">
        <v>9999</v>
      </c>
      <c r="HL33">
        <v>44.4</v>
      </c>
      <c r="HM33">
        <v>1.86722</v>
      </c>
      <c r="HN33">
        <v>1.86616</v>
      </c>
      <c r="HO33">
        <v>1.86578</v>
      </c>
      <c r="HP33">
        <v>1.86568</v>
      </c>
      <c r="HQ33">
        <v>1.86743</v>
      </c>
      <c r="HR33">
        <v>1.86996</v>
      </c>
      <c r="HS33">
        <v>1.8686</v>
      </c>
      <c r="HT33">
        <v>1.86996</v>
      </c>
      <c r="HU33">
        <v>0</v>
      </c>
      <c r="HV33">
        <v>0</v>
      </c>
      <c r="HW33">
        <v>0</v>
      </c>
      <c r="HX33">
        <v>0</v>
      </c>
      <c r="HY33" t="s">
        <v>425</v>
      </c>
      <c r="HZ33" t="s">
        <v>426</v>
      </c>
      <c r="IA33" t="s">
        <v>427</v>
      </c>
      <c r="IB33" t="s">
        <v>427</v>
      </c>
      <c r="IC33" t="s">
        <v>427</v>
      </c>
      <c r="ID33" t="s">
        <v>427</v>
      </c>
      <c r="IE33">
        <v>0</v>
      </c>
      <c r="IF33">
        <v>100</v>
      </c>
      <c r="IG33">
        <v>100</v>
      </c>
      <c r="IH33">
        <v>-1.377</v>
      </c>
      <c r="II33">
        <v>0.0555</v>
      </c>
      <c r="IJ33">
        <v>-0.8100442168574529</v>
      </c>
      <c r="IK33">
        <v>-0.001397856137862621</v>
      </c>
      <c r="IL33">
        <v>-6.597033298310111E-07</v>
      </c>
      <c r="IM33">
        <v>1.814317659228783E-10</v>
      </c>
      <c r="IN33">
        <v>-0.08355413821156263</v>
      </c>
      <c r="IO33">
        <v>-0.009172974426983092</v>
      </c>
      <c r="IP33">
        <v>0.000807841678180084</v>
      </c>
      <c r="IQ33">
        <v>-8.933227129180702E-06</v>
      </c>
      <c r="IR33">
        <v>1</v>
      </c>
      <c r="IS33">
        <v>2297</v>
      </c>
      <c r="IT33">
        <v>1</v>
      </c>
      <c r="IU33">
        <v>33</v>
      </c>
      <c r="IV33">
        <v>8.5</v>
      </c>
      <c r="IW33">
        <v>8.4</v>
      </c>
      <c r="IX33">
        <v>0.916748</v>
      </c>
      <c r="IY33">
        <v>2.23389</v>
      </c>
      <c r="IZ33">
        <v>1.39648</v>
      </c>
      <c r="JA33">
        <v>2.35107</v>
      </c>
      <c r="JB33">
        <v>1.49536</v>
      </c>
      <c r="JC33">
        <v>2.32788</v>
      </c>
      <c r="JD33">
        <v>36.908</v>
      </c>
      <c r="JE33">
        <v>15.603</v>
      </c>
      <c r="JF33">
        <v>18</v>
      </c>
      <c r="JG33">
        <v>392.241</v>
      </c>
      <c r="JH33">
        <v>564.388</v>
      </c>
      <c r="JI33">
        <v>30.5841</v>
      </c>
      <c r="JJ33">
        <v>30.0758</v>
      </c>
      <c r="JK33">
        <v>29.9998</v>
      </c>
      <c r="JL33">
        <v>30.0107</v>
      </c>
      <c r="JM33">
        <v>29.9148</v>
      </c>
      <c r="JN33">
        <v>18.3751</v>
      </c>
      <c r="JO33">
        <v>44.0107</v>
      </c>
      <c r="JP33">
        <v>0</v>
      </c>
      <c r="JQ33">
        <v>-999.9</v>
      </c>
      <c r="JR33">
        <v>346.56</v>
      </c>
      <c r="JS33">
        <v>13.221</v>
      </c>
      <c r="JT33">
        <v>100.067</v>
      </c>
      <c r="JU33">
        <v>100.102</v>
      </c>
    </row>
    <row r="34" spans="1:281">
      <c r="A34">
        <v>18</v>
      </c>
      <c r="B34">
        <v>1652283847.6</v>
      </c>
      <c r="C34">
        <v>1791.099999904633</v>
      </c>
      <c r="D34" t="s">
        <v>485</v>
      </c>
      <c r="E34" t="s">
        <v>486</v>
      </c>
      <c r="F34">
        <v>5</v>
      </c>
      <c r="G34" t="s">
        <v>474</v>
      </c>
      <c r="H34" t="s">
        <v>418</v>
      </c>
      <c r="I34">
        <v>1652283839.814285</v>
      </c>
      <c r="J34">
        <f>(K34)/1000</f>
        <v>0</v>
      </c>
      <c r="K34">
        <f>IF(CZ34, AN34, AH34)</f>
        <v>0</v>
      </c>
      <c r="L34">
        <f>IF(CZ34, AI34, AG34)</f>
        <v>0</v>
      </c>
      <c r="M34">
        <f>DB34 - IF(AU34&gt;1, L34*CV34*100.0/(AW34*DP34), 0)</f>
        <v>0</v>
      </c>
      <c r="N34">
        <f>((T34-J34/2)*M34-L34)/(T34+J34/2)</f>
        <v>0</v>
      </c>
      <c r="O34">
        <f>N34*(DI34+DJ34)/1000.0</f>
        <v>0</v>
      </c>
      <c r="P34">
        <f>(DB34 - IF(AU34&gt;1, L34*CV34*100.0/(AW34*DP34), 0))*(DI34+DJ34)/1000.0</f>
        <v>0</v>
      </c>
      <c r="Q34">
        <f>2.0/((1/S34-1/R34)+SIGN(S34)*SQRT((1/S34-1/R34)*(1/S34-1/R34) + 4*CW34/((CW34+1)*(CW34+1))*(2*1/S34*1/R34-1/R34*1/R34)))</f>
        <v>0</v>
      </c>
      <c r="R34">
        <f>IF(LEFT(CX34,1)&lt;&gt;"0",IF(LEFT(CX34,1)="1",3.0,CY34),$D$5+$E$5*(DP34*DI34/($K$5*1000))+$F$5*(DP34*DI34/($K$5*1000))*MAX(MIN(CV34,$J$5),$I$5)*MAX(MIN(CV34,$J$5),$I$5)+$G$5*MAX(MIN(CV34,$J$5),$I$5)*(DP34*DI34/($K$5*1000))+$H$5*(DP34*DI34/($K$5*1000))*(DP34*DI34/($K$5*1000)))</f>
        <v>0</v>
      </c>
      <c r="S34">
        <f>J34*(1000-(1000*0.61365*exp(17.502*W34/(240.97+W34))/(DI34+DJ34)+DD34)/2)/(1000*0.61365*exp(17.502*W34/(240.97+W34))/(DI34+DJ34)-DD34)</f>
        <v>0</v>
      </c>
      <c r="T34">
        <f>1/((CW34+1)/(Q34/1.6)+1/(R34/1.37)) + CW34/((CW34+1)/(Q34/1.6) + CW34/(R34/1.37))</f>
        <v>0</v>
      </c>
      <c r="U34">
        <f>(CR34*CU34)</f>
        <v>0</v>
      </c>
      <c r="V34">
        <f>(DK34+(U34+2*0.95*5.67E-8*(((DK34+$B$7)+273)^4-(DK34+273)^4)-44100*J34)/(1.84*29.3*R34+8*0.95*5.67E-8*(DK34+273)^3))</f>
        <v>0</v>
      </c>
      <c r="W34">
        <f>($C$7*DL34+$D$7*DM34+$E$7*V34)</f>
        <v>0</v>
      </c>
      <c r="X34">
        <f>0.61365*exp(17.502*W34/(240.97+W34))</f>
        <v>0</v>
      </c>
      <c r="Y34">
        <f>(Z34/AA34*100)</f>
        <v>0</v>
      </c>
      <c r="Z34">
        <f>DD34*(DI34+DJ34)/1000</f>
        <v>0</v>
      </c>
      <c r="AA34">
        <f>0.61365*exp(17.502*DK34/(240.97+DK34))</f>
        <v>0</v>
      </c>
      <c r="AB34">
        <f>(X34-DD34*(DI34+DJ34)/1000)</f>
        <v>0</v>
      </c>
      <c r="AC34">
        <f>(-J34*44100)</f>
        <v>0</v>
      </c>
      <c r="AD34">
        <f>2*29.3*R34*0.92*(DK34-W34)</f>
        <v>0</v>
      </c>
      <c r="AE34">
        <f>2*0.95*5.67E-8*(((DK34+$B$7)+273)^4-(W34+273)^4)</f>
        <v>0</v>
      </c>
      <c r="AF34">
        <f>U34+AE34+AC34+AD34</f>
        <v>0</v>
      </c>
      <c r="AG34">
        <f>DH34*AU34*(DC34-DB34*(1000-AU34*DE34)/(1000-AU34*DD34))/(100*CV34)</f>
        <v>0</v>
      </c>
      <c r="AH34">
        <f>1000*DH34*AU34*(DD34-DE34)/(100*CV34*(1000-AU34*DD34))</f>
        <v>0</v>
      </c>
      <c r="AI34">
        <f>(AJ34 - AK34 - DI34*1E3/(8.314*(DK34+273.15)) * AM34/DH34 * AL34) * DH34/(100*CV34) * (1000 - DE34)/1000</f>
        <v>0</v>
      </c>
      <c r="AJ34">
        <v>369.9090117546608</v>
      </c>
      <c r="AK34">
        <v>350.1579272727272</v>
      </c>
      <c r="AL34">
        <v>-2.257707285120743</v>
      </c>
      <c r="AM34">
        <v>66.42838587885558</v>
      </c>
      <c r="AN34">
        <f>(AP34 - AO34 + DI34*1E3/(8.314*(DK34+273.15)) * AR34/DH34 * AQ34) * DH34/(100*CV34) * 1000/(1000 - AP34)</f>
        <v>0</v>
      </c>
      <c r="AO34">
        <v>13.353912284694</v>
      </c>
      <c r="AP34">
        <v>25.27527412587413</v>
      </c>
      <c r="AQ34">
        <v>0.0004481097401630332</v>
      </c>
      <c r="AR34">
        <v>79.27483675333316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MAX(0,($B$13+$C$13*DP34)/(1+$D$13*DP34)*DI34/(DK34+273)*$E$13)</f>
        <v>0</v>
      </c>
      <c r="AX34" t="s">
        <v>421</v>
      </c>
      <c r="AY34" t="s">
        <v>421</v>
      </c>
      <c r="AZ34">
        <v>0</v>
      </c>
      <c r="BA34">
        <v>0</v>
      </c>
      <c r="BB34">
        <f>1-AZ34/BA34</f>
        <v>0</v>
      </c>
      <c r="BC34">
        <v>0</v>
      </c>
      <c r="BD34" t="s">
        <v>421</v>
      </c>
      <c r="BE34" t="s">
        <v>421</v>
      </c>
      <c r="BF34">
        <v>0</v>
      </c>
      <c r="BG34">
        <v>0</v>
      </c>
      <c r="BH34">
        <f>1-BF34/BG34</f>
        <v>0</v>
      </c>
      <c r="BI34">
        <v>0.5</v>
      </c>
      <c r="BJ34">
        <f>CS34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421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1346</v>
      </c>
      <c r="CA34">
        <v>300</v>
      </c>
      <c r="CB34">
        <v>300</v>
      </c>
      <c r="CC34">
        <v>300</v>
      </c>
      <c r="CD34">
        <v>10390.6</v>
      </c>
      <c r="CE34">
        <v>1065.88</v>
      </c>
      <c r="CF34">
        <v>-0.00731473</v>
      </c>
      <c r="CG34">
        <v>5.43</v>
      </c>
      <c r="CH34" t="s">
        <v>421</v>
      </c>
      <c r="CI34" t="s">
        <v>421</v>
      </c>
      <c r="CJ34" t="s">
        <v>421</v>
      </c>
      <c r="CK34" t="s">
        <v>421</v>
      </c>
      <c r="CL34" t="s">
        <v>421</v>
      </c>
      <c r="CM34" t="s">
        <v>421</v>
      </c>
      <c r="CN34" t="s">
        <v>421</v>
      </c>
      <c r="CO34" t="s">
        <v>421</v>
      </c>
      <c r="CP34" t="s">
        <v>421</v>
      </c>
      <c r="CQ34" t="s">
        <v>421</v>
      </c>
      <c r="CR34">
        <f>$B$11*DQ34+$C$11*DR34+$F$11*EC34*(1-EF34)</f>
        <v>0</v>
      </c>
      <c r="CS34">
        <f>CR34*CT34</f>
        <v>0</v>
      </c>
      <c r="CT34">
        <f>($B$11*$D$9+$C$11*$D$9+$F$11*((EP34+EH34)/MAX(EP34+EH34+EQ34, 0.1)*$I$9+EQ34/MAX(EP34+EH34+EQ34, 0.1)*$J$9))/($B$11+$C$11+$F$11)</f>
        <v>0</v>
      </c>
      <c r="CU34">
        <f>($B$11*$K$9+$C$11*$K$9+$F$11*((EP34+EH34)/MAX(EP34+EH34+EQ34, 0.1)*$P$9+EQ34/MAX(EP34+EH34+EQ34, 0.1)*$Q$9))/($B$11+$C$11+$F$11)</f>
        <v>0</v>
      </c>
      <c r="CV34">
        <v>6</v>
      </c>
      <c r="CW34">
        <v>0.5</v>
      </c>
      <c r="CX34" t="s">
        <v>422</v>
      </c>
      <c r="CY34">
        <v>2</v>
      </c>
      <c r="CZ34" t="b">
        <v>1</v>
      </c>
      <c r="DA34">
        <v>1652283839.814285</v>
      </c>
      <c r="DB34">
        <v>354.2879642857142</v>
      </c>
      <c r="DC34">
        <v>376.9723571428572</v>
      </c>
      <c r="DD34">
        <v>25.26363928571428</v>
      </c>
      <c r="DE34">
        <v>13.33560714285714</v>
      </c>
      <c r="DF34">
        <v>355.6705714285715</v>
      </c>
      <c r="DG34">
        <v>25.20817142857143</v>
      </c>
      <c r="DH34">
        <v>400.0689642857142</v>
      </c>
      <c r="DI34">
        <v>90.63408214285717</v>
      </c>
      <c r="DJ34">
        <v>0.09997785000000001</v>
      </c>
      <c r="DK34">
        <v>31.09335357142857</v>
      </c>
      <c r="DL34">
        <v>29.69775</v>
      </c>
      <c r="DM34">
        <v>999.9000000000002</v>
      </c>
      <c r="DN34">
        <v>0</v>
      </c>
      <c r="DO34">
        <v>0</v>
      </c>
      <c r="DP34">
        <v>9996.663571428571</v>
      </c>
      <c r="DQ34">
        <v>0</v>
      </c>
      <c r="DR34">
        <v>238.6588928571428</v>
      </c>
      <c r="DS34">
        <v>-22.6844</v>
      </c>
      <c r="DT34">
        <v>363.4705714285714</v>
      </c>
      <c r="DU34">
        <v>382.0675714285715</v>
      </c>
      <c r="DV34">
        <v>11.92802142857143</v>
      </c>
      <c r="DW34">
        <v>376.9723571428572</v>
      </c>
      <c r="DX34">
        <v>13.33560714285714</v>
      </c>
      <c r="DY34">
        <v>2.289745714285714</v>
      </c>
      <c r="DZ34">
        <v>1.208660714285714</v>
      </c>
      <c r="EA34">
        <v>19.60444642857143</v>
      </c>
      <c r="EB34">
        <v>9.708643571428571</v>
      </c>
      <c r="EC34">
        <v>1499.994285714286</v>
      </c>
      <c r="ED34">
        <v>0.9729922142857144</v>
      </c>
      <c r="EE34">
        <v>0.02700750714285714</v>
      </c>
      <c r="EF34">
        <v>0</v>
      </c>
      <c r="EG34">
        <v>932.1380000000001</v>
      </c>
      <c r="EH34">
        <v>5.00097</v>
      </c>
      <c r="EI34">
        <v>14667.04285714285</v>
      </c>
      <c r="EJ34">
        <v>12491.53571428571</v>
      </c>
      <c r="EK34">
        <v>38.937</v>
      </c>
      <c r="EL34">
        <v>40.16264285714286</v>
      </c>
      <c r="EM34">
        <v>39.125</v>
      </c>
      <c r="EN34">
        <v>40.06199999999999</v>
      </c>
      <c r="EO34">
        <v>40.18699999999999</v>
      </c>
      <c r="EP34">
        <v>1454.614285714286</v>
      </c>
      <c r="EQ34">
        <v>40.38000000000001</v>
      </c>
      <c r="ER34">
        <v>0</v>
      </c>
      <c r="ES34">
        <v>537.7999999523163</v>
      </c>
      <c r="ET34">
        <v>0</v>
      </c>
      <c r="EU34">
        <v>931.88856</v>
      </c>
      <c r="EV34">
        <v>-18.33300000428996</v>
      </c>
      <c r="EW34">
        <v>-289.2769230604125</v>
      </c>
      <c r="EX34">
        <v>14664.048</v>
      </c>
      <c r="EY34">
        <v>15</v>
      </c>
      <c r="EZ34">
        <v>1652283335.6</v>
      </c>
      <c r="FA34" t="s">
        <v>476</v>
      </c>
      <c r="FB34">
        <v>1652283332.6</v>
      </c>
      <c r="FC34">
        <v>1652283335.6</v>
      </c>
      <c r="FD34">
        <v>15</v>
      </c>
      <c r="FE34">
        <v>-1.081</v>
      </c>
      <c r="FF34">
        <v>0.005</v>
      </c>
      <c r="FG34">
        <v>-1.466</v>
      </c>
      <c r="FH34">
        <v>-0.014</v>
      </c>
      <c r="FI34">
        <v>400</v>
      </c>
      <c r="FJ34">
        <v>20</v>
      </c>
      <c r="FK34">
        <v>0.1</v>
      </c>
      <c r="FL34">
        <v>0.01</v>
      </c>
      <c r="FM34">
        <v>-26.3963375</v>
      </c>
      <c r="FN34">
        <v>92.74797861163233</v>
      </c>
      <c r="FO34">
        <v>9.000858391333782</v>
      </c>
      <c r="FP34">
        <v>-1</v>
      </c>
      <c r="FQ34">
        <v>11.93451</v>
      </c>
      <c r="FR34">
        <v>-0.09909343339588586</v>
      </c>
      <c r="FS34">
        <v>0.02036453780472323</v>
      </c>
      <c r="FT34">
        <v>-1</v>
      </c>
      <c r="FU34">
        <v>0</v>
      </c>
      <c r="FV34">
        <v>0</v>
      </c>
      <c r="FW34">
        <v>0</v>
      </c>
      <c r="FX34">
        <v>-1</v>
      </c>
      <c r="FY34">
        <v>0</v>
      </c>
      <c r="FZ34">
        <v>0</v>
      </c>
      <c r="GA34" t="s">
        <v>424</v>
      </c>
      <c r="GB34">
        <v>2.69662</v>
      </c>
      <c r="GC34">
        <v>2.70509</v>
      </c>
      <c r="GD34">
        <v>0.0798324</v>
      </c>
      <c r="GE34">
        <v>0.0810128</v>
      </c>
      <c r="GF34">
        <v>0.110351</v>
      </c>
      <c r="GG34">
        <v>0.0688116</v>
      </c>
      <c r="GH34">
        <v>28965</v>
      </c>
      <c r="GI34">
        <v>29032</v>
      </c>
      <c r="GJ34">
        <v>29277.7</v>
      </c>
      <c r="GK34">
        <v>29230.6</v>
      </c>
      <c r="GL34">
        <v>34478.7</v>
      </c>
      <c r="GM34">
        <v>36230.9</v>
      </c>
      <c r="GN34">
        <v>41204.1</v>
      </c>
      <c r="GO34">
        <v>41699.1</v>
      </c>
      <c r="GP34">
        <v>1.73862</v>
      </c>
      <c r="GQ34">
        <v>2.03488</v>
      </c>
      <c r="GR34">
        <v>0.0834838</v>
      </c>
      <c r="GS34">
        <v>0</v>
      </c>
      <c r="GT34">
        <v>28.3329</v>
      </c>
      <c r="GU34">
        <v>999.9</v>
      </c>
      <c r="GV34">
        <v>42.6</v>
      </c>
      <c r="GW34">
        <v>33.8</v>
      </c>
      <c r="GX34">
        <v>24.833</v>
      </c>
      <c r="GY34">
        <v>62.8826</v>
      </c>
      <c r="GZ34">
        <v>30.4808</v>
      </c>
      <c r="HA34">
        <v>1</v>
      </c>
      <c r="HB34">
        <v>0.193869</v>
      </c>
      <c r="HC34">
        <v>0</v>
      </c>
      <c r="HD34">
        <v>20.3939</v>
      </c>
      <c r="HE34">
        <v>5.21504</v>
      </c>
      <c r="HF34">
        <v>12.0098</v>
      </c>
      <c r="HG34">
        <v>4.9878</v>
      </c>
      <c r="HH34">
        <v>3.2885</v>
      </c>
      <c r="HI34">
        <v>2321.9</v>
      </c>
      <c r="HJ34">
        <v>9999</v>
      </c>
      <c r="HK34">
        <v>9999</v>
      </c>
      <c r="HL34">
        <v>44.4</v>
      </c>
      <c r="HM34">
        <v>1.86722</v>
      </c>
      <c r="HN34">
        <v>1.86615</v>
      </c>
      <c r="HO34">
        <v>1.86571</v>
      </c>
      <c r="HP34">
        <v>1.86569</v>
      </c>
      <c r="HQ34">
        <v>1.86742</v>
      </c>
      <c r="HR34">
        <v>1.86996</v>
      </c>
      <c r="HS34">
        <v>1.86862</v>
      </c>
      <c r="HT34">
        <v>1.86996</v>
      </c>
      <c r="HU34">
        <v>0</v>
      </c>
      <c r="HV34">
        <v>0</v>
      </c>
      <c r="HW34">
        <v>0</v>
      </c>
      <c r="HX34">
        <v>0</v>
      </c>
      <c r="HY34" t="s">
        <v>425</v>
      </c>
      <c r="HZ34" t="s">
        <v>426</v>
      </c>
      <c r="IA34" t="s">
        <v>427</v>
      </c>
      <c r="IB34" t="s">
        <v>427</v>
      </c>
      <c r="IC34" t="s">
        <v>427</v>
      </c>
      <c r="ID34" t="s">
        <v>427</v>
      </c>
      <c r="IE34">
        <v>0</v>
      </c>
      <c r="IF34">
        <v>100</v>
      </c>
      <c r="IG34">
        <v>100</v>
      </c>
      <c r="IH34">
        <v>-1.357</v>
      </c>
      <c r="II34">
        <v>0.0557</v>
      </c>
      <c r="IJ34">
        <v>-0.8100442168574529</v>
      </c>
      <c r="IK34">
        <v>-0.001397856137862621</v>
      </c>
      <c r="IL34">
        <v>-6.597033298310111E-07</v>
      </c>
      <c r="IM34">
        <v>1.814317659228783E-10</v>
      </c>
      <c r="IN34">
        <v>-0.08355413821156263</v>
      </c>
      <c r="IO34">
        <v>-0.009172974426983092</v>
      </c>
      <c r="IP34">
        <v>0.000807841678180084</v>
      </c>
      <c r="IQ34">
        <v>-8.933227129180702E-06</v>
      </c>
      <c r="IR34">
        <v>1</v>
      </c>
      <c r="IS34">
        <v>2297</v>
      </c>
      <c r="IT34">
        <v>1</v>
      </c>
      <c r="IU34">
        <v>33</v>
      </c>
      <c r="IV34">
        <v>8.6</v>
      </c>
      <c r="IW34">
        <v>8.5</v>
      </c>
      <c r="IX34">
        <v>0.88501</v>
      </c>
      <c r="IY34">
        <v>2.23511</v>
      </c>
      <c r="IZ34">
        <v>1.39648</v>
      </c>
      <c r="JA34">
        <v>2.35107</v>
      </c>
      <c r="JB34">
        <v>1.49536</v>
      </c>
      <c r="JC34">
        <v>2.2876</v>
      </c>
      <c r="JD34">
        <v>36.908</v>
      </c>
      <c r="JE34">
        <v>15.603</v>
      </c>
      <c r="JF34">
        <v>18</v>
      </c>
      <c r="JG34">
        <v>392.243</v>
      </c>
      <c r="JH34">
        <v>564.408</v>
      </c>
      <c r="JI34">
        <v>30.5807</v>
      </c>
      <c r="JJ34">
        <v>30.0732</v>
      </c>
      <c r="JK34">
        <v>29.9999</v>
      </c>
      <c r="JL34">
        <v>30.0088</v>
      </c>
      <c r="JM34">
        <v>29.9129</v>
      </c>
      <c r="JN34">
        <v>17.7399</v>
      </c>
      <c r="JO34">
        <v>44.2969</v>
      </c>
      <c r="JP34">
        <v>0</v>
      </c>
      <c r="JQ34">
        <v>-999.9</v>
      </c>
      <c r="JR34">
        <v>326.525</v>
      </c>
      <c r="JS34">
        <v>13.1547</v>
      </c>
      <c r="JT34">
        <v>100.069</v>
      </c>
      <c r="JU34">
        <v>100.103</v>
      </c>
    </row>
    <row r="35" spans="1:281">
      <c r="A35">
        <v>19</v>
      </c>
      <c r="B35">
        <v>1652283852.6</v>
      </c>
      <c r="C35">
        <v>1796.099999904633</v>
      </c>
      <c r="D35" t="s">
        <v>487</v>
      </c>
      <c r="E35" t="s">
        <v>488</v>
      </c>
      <c r="F35">
        <v>5</v>
      </c>
      <c r="G35" t="s">
        <v>474</v>
      </c>
      <c r="H35" t="s">
        <v>418</v>
      </c>
      <c r="I35">
        <v>1652283845.1</v>
      </c>
      <c r="J35">
        <f>(K35)/1000</f>
        <v>0</v>
      </c>
      <c r="K35">
        <f>IF(CZ35, AN35, AH35)</f>
        <v>0</v>
      </c>
      <c r="L35">
        <f>IF(CZ35, AI35, AG35)</f>
        <v>0</v>
      </c>
      <c r="M35">
        <f>DB35 - IF(AU35&gt;1, L35*CV35*100.0/(AW35*DP35), 0)</f>
        <v>0</v>
      </c>
      <c r="N35">
        <f>((T35-J35/2)*M35-L35)/(T35+J35/2)</f>
        <v>0</v>
      </c>
      <c r="O35">
        <f>N35*(DI35+DJ35)/1000.0</f>
        <v>0</v>
      </c>
      <c r="P35">
        <f>(DB35 - IF(AU35&gt;1, L35*CV35*100.0/(AW35*DP35), 0))*(DI35+DJ35)/1000.0</f>
        <v>0</v>
      </c>
      <c r="Q35">
        <f>2.0/((1/S35-1/R35)+SIGN(S35)*SQRT((1/S35-1/R35)*(1/S35-1/R35) + 4*CW35/((CW35+1)*(CW35+1))*(2*1/S35*1/R35-1/R35*1/R35)))</f>
        <v>0</v>
      </c>
      <c r="R35">
        <f>IF(LEFT(CX35,1)&lt;&gt;"0",IF(LEFT(CX35,1)="1",3.0,CY35),$D$5+$E$5*(DP35*DI35/($K$5*1000))+$F$5*(DP35*DI35/($K$5*1000))*MAX(MIN(CV35,$J$5),$I$5)*MAX(MIN(CV35,$J$5),$I$5)+$G$5*MAX(MIN(CV35,$J$5),$I$5)*(DP35*DI35/($K$5*1000))+$H$5*(DP35*DI35/($K$5*1000))*(DP35*DI35/($K$5*1000)))</f>
        <v>0</v>
      </c>
      <c r="S35">
        <f>J35*(1000-(1000*0.61365*exp(17.502*W35/(240.97+W35))/(DI35+DJ35)+DD35)/2)/(1000*0.61365*exp(17.502*W35/(240.97+W35))/(DI35+DJ35)-DD35)</f>
        <v>0</v>
      </c>
      <c r="T35">
        <f>1/((CW35+1)/(Q35/1.6)+1/(R35/1.37)) + CW35/((CW35+1)/(Q35/1.6) + CW35/(R35/1.37))</f>
        <v>0</v>
      </c>
      <c r="U35">
        <f>(CR35*CU35)</f>
        <v>0</v>
      </c>
      <c r="V35">
        <f>(DK35+(U35+2*0.95*5.67E-8*(((DK35+$B$7)+273)^4-(DK35+273)^4)-44100*J35)/(1.84*29.3*R35+8*0.95*5.67E-8*(DK35+273)^3))</f>
        <v>0</v>
      </c>
      <c r="W35">
        <f>($C$7*DL35+$D$7*DM35+$E$7*V35)</f>
        <v>0</v>
      </c>
      <c r="X35">
        <f>0.61365*exp(17.502*W35/(240.97+W35))</f>
        <v>0</v>
      </c>
      <c r="Y35">
        <f>(Z35/AA35*100)</f>
        <v>0</v>
      </c>
      <c r="Z35">
        <f>DD35*(DI35+DJ35)/1000</f>
        <v>0</v>
      </c>
      <c r="AA35">
        <f>0.61365*exp(17.502*DK35/(240.97+DK35))</f>
        <v>0</v>
      </c>
      <c r="AB35">
        <f>(X35-DD35*(DI35+DJ35)/1000)</f>
        <v>0</v>
      </c>
      <c r="AC35">
        <f>(-J35*44100)</f>
        <v>0</v>
      </c>
      <c r="AD35">
        <f>2*29.3*R35*0.92*(DK35-W35)</f>
        <v>0</v>
      </c>
      <c r="AE35">
        <f>2*0.95*5.67E-8*(((DK35+$B$7)+273)^4-(W35+273)^4)</f>
        <v>0</v>
      </c>
      <c r="AF35">
        <f>U35+AE35+AC35+AD35</f>
        <v>0</v>
      </c>
      <c r="AG35">
        <f>DH35*AU35*(DC35-DB35*(1000-AU35*DE35)/(1000-AU35*DD35))/(100*CV35)</f>
        <v>0</v>
      </c>
      <c r="AH35">
        <f>1000*DH35*AU35*(DD35-DE35)/(100*CV35*(1000-AU35*DD35))</f>
        <v>0</v>
      </c>
      <c r="AI35">
        <f>(AJ35 - AK35 - DI35*1E3/(8.314*(DK35+273.15)) * AM35/DH35 * AL35) * DH35/(100*CV35) * (1000 - DE35)/1000</f>
        <v>0</v>
      </c>
      <c r="AJ35">
        <v>353.2595899916329</v>
      </c>
      <c r="AK35">
        <v>336.9615090909089</v>
      </c>
      <c r="AL35">
        <v>-2.656277994349699</v>
      </c>
      <c r="AM35">
        <v>66.42838587885558</v>
      </c>
      <c r="AN35">
        <f>(AP35 - AO35 + DI35*1E3/(8.314*(DK35+273.15)) * AR35/DH35 * AQ35) * DH35/(100*CV35) * 1000/(1000 - AP35)</f>
        <v>0</v>
      </c>
      <c r="AO35">
        <v>13.299597906718</v>
      </c>
      <c r="AP35">
        <v>25.29525384615387</v>
      </c>
      <c r="AQ35">
        <v>0.005047289583081999</v>
      </c>
      <c r="AR35">
        <v>79.27483675333316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MAX(0,($B$13+$C$13*DP35)/(1+$D$13*DP35)*DI35/(DK35+273)*$E$13)</f>
        <v>0</v>
      </c>
      <c r="AX35" t="s">
        <v>421</v>
      </c>
      <c r="AY35" t="s">
        <v>421</v>
      </c>
      <c r="AZ35">
        <v>0</v>
      </c>
      <c r="BA35">
        <v>0</v>
      </c>
      <c r="BB35">
        <f>1-AZ35/BA35</f>
        <v>0</v>
      </c>
      <c r="BC35">
        <v>0</v>
      </c>
      <c r="BD35" t="s">
        <v>421</v>
      </c>
      <c r="BE35" t="s">
        <v>421</v>
      </c>
      <c r="BF35">
        <v>0</v>
      </c>
      <c r="BG35">
        <v>0</v>
      </c>
      <c r="BH35">
        <f>1-BF35/BG35</f>
        <v>0</v>
      </c>
      <c r="BI35">
        <v>0.5</v>
      </c>
      <c r="BJ35">
        <f>CS35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421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1346</v>
      </c>
      <c r="CA35">
        <v>300</v>
      </c>
      <c r="CB35">
        <v>300</v>
      </c>
      <c r="CC35">
        <v>300</v>
      </c>
      <c r="CD35">
        <v>10390.6</v>
      </c>
      <c r="CE35">
        <v>1065.88</v>
      </c>
      <c r="CF35">
        <v>-0.00731473</v>
      </c>
      <c r="CG35">
        <v>5.43</v>
      </c>
      <c r="CH35" t="s">
        <v>421</v>
      </c>
      <c r="CI35" t="s">
        <v>421</v>
      </c>
      <c r="CJ35" t="s">
        <v>421</v>
      </c>
      <c r="CK35" t="s">
        <v>421</v>
      </c>
      <c r="CL35" t="s">
        <v>421</v>
      </c>
      <c r="CM35" t="s">
        <v>421</v>
      </c>
      <c r="CN35" t="s">
        <v>421</v>
      </c>
      <c r="CO35" t="s">
        <v>421</v>
      </c>
      <c r="CP35" t="s">
        <v>421</v>
      </c>
      <c r="CQ35" t="s">
        <v>421</v>
      </c>
      <c r="CR35">
        <f>$B$11*DQ35+$C$11*DR35+$F$11*EC35*(1-EF35)</f>
        <v>0</v>
      </c>
      <c r="CS35">
        <f>CR35*CT35</f>
        <v>0</v>
      </c>
      <c r="CT35">
        <f>($B$11*$D$9+$C$11*$D$9+$F$11*((EP35+EH35)/MAX(EP35+EH35+EQ35, 0.1)*$I$9+EQ35/MAX(EP35+EH35+EQ35, 0.1)*$J$9))/($B$11+$C$11+$F$11)</f>
        <v>0</v>
      </c>
      <c r="CU35">
        <f>($B$11*$K$9+$C$11*$K$9+$F$11*((EP35+EH35)/MAX(EP35+EH35+EQ35, 0.1)*$P$9+EQ35/MAX(EP35+EH35+EQ35, 0.1)*$Q$9))/($B$11+$C$11+$F$11)</f>
        <v>0</v>
      </c>
      <c r="CV35">
        <v>6</v>
      </c>
      <c r="CW35">
        <v>0.5</v>
      </c>
      <c r="CX35" t="s">
        <v>422</v>
      </c>
      <c r="CY35">
        <v>2</v>
      </c>
      <c r="CZ35" t="b">
        <v>1</v>
      </c>
      <c r="DA35">
        <v>1652283845.1</v>
      </c>
      <c r="DB35">
        <v>345.0084444444444</v>
      </c>
      <c r="DC35">
        <v>360.4495185185185</v>
      </c>
      <c r="DD35">
        <v>25.27163703703704</v>
      </c>
      <c r="DE35">
        <v>13.3180037037037</v>
      </c>
      <c r="DF35">
        <v>346.3743703703704</v>
      </c>
      <c r="DG35">
        <v>25.21604814814815</v>
      </c>
      <c r="DH35">
        <v>400.058962962963</v>
      </c>
      <c r="DI35">
        <v>90.63423703703704</v>
      </c>
      <c r="DJ35">
        <v>0.0999561074074074</v>
      </c>
      <c r="DK35">
        <v>31.0925962962963</v>
      </c>
      <c r="DL35">
        <v>29.69339259259259</v>
      </c>
      <c r="DM35">
        <v>999.9000000000001</v>
      </c>
      <c r="DN35">
        <v>0</v>
      </c>
      <c r="DO35">
        <v>0</v>
      </c>
      <c r="DP35">
        <v>10001.44740740741</v>
      </c>
      <c r="DQ35">
        <v>0</v>
      </c>
      <c r="DR35">
        <v>238.8285555555556</v>
      </c>
      <c r="DS35">
        <v>-15.44115518518518</v>
      </c>
      <c r="DT35">
        <v>353.9533333333334</v>
      </c>
      <c r="DU35">
        <v>365.3154444444444</v>
      </c>
      <c r="DV35">
        <v>11.95362222222222</v>
      </c>
      <c r="DW35">
        <v>360.4495185185185</v>
      </c>
      <c r="DX35">
        <v>13.3180037037037</v>
      </c>
      <c r="DY35">
        <v>2.290474814814815</v>
      </c>
      <c r="DZ35">
        <v>1.207067407407407</v>
      </c>
      <c r="EA35">
        <v>19.60957037037037</v>
      </c>
      <c r="EB35">
        <v>9.688953333333332</v>
      </c>
      <c r="EC35">
        <v>1499.980740740741</v>
      </c>
      <c r="ED35">
        <v>0.9729922222222223</v>
      </c>
      <c r="EE35">
        <v>0.0270075</v>
      </c>
      <c r="EF35">
        <v>0</v>
      </c>
      <c r="EG35">
        <v>929.7158518518519</v>
      </c>
      <c r="EH35">
        <v>5.00097</v>
      </c>
      <c r="EI35">
        <v>14630.91481481482</v>
      </c>
      <c r="EJ35">
        <v>12491.40740740741</v>
      </c>
      <c r="EK35">
        <v>38.937</v>
      </c>
      <c r="EL35">
        <v>40.15025925925926</v>
      </c>
      <c r="EM35">
        <v>39.125</v>
      </c>
      <c r="EN35">
        <v>40.06199999999999</v>
      </c>
      <c r="EO35">
        <v>40.18699999999999</v>
      </c>
      <c r="EP35">
        <v>1454.600740740741</v>
      </c>
      <c r="EQ35">
        <v>40.38000000000001</v>
      </c>
      <c r="ER35">
        <v>0</v>
      </c>
      <c r="ES35">
        <v>542.5999999046326</v>
      </c>
      <c r="ET35">
        <v>0</v>
      </c>
      <c r="EU35">
        <v>929.45104</v>
      </c>
      <c r="EV35">
        <v>-41.81923070349623</v>
      </c>
      <c r="EW35">
        <v>-656.3923066806375</v>
      </c>
      <c r="EX35">
        <v>14626.616</v>
      </c>
      <c r="EY35">
        <v>15</v>
      </c>
      <c r="EZ35">
        <v>1652283335.6</v>
      </c>
      <c r="FA35" t="s">
        <v>476</v>
      </c>
      <c r="FB35">
        <v>1652283332.6</v>
      </c>
      <c r="FC35">
        <v>1652283335.6</v>
      </c>
      <c r="FD35">
        <v>15</v>
      </c>
      <c r="FE35">
        <v>-1.081</v>
      </c>
      <c r="FF35">
        <v>0.005</v>
      </c>
      <c r="FG35">
        <v>-1.466</v>
      </c>
      <c r="FH35">
        <v>-0.014</v>
      </c>
      <c r="FI35">
        <v>400</v>
      </c>
      <c r="FJ35">
        <v>20</v>
      </c>
      <c r="FK35">
        <v>0.1</v>
      </c>
      <c r="FL35">
        <v>0.01</v>
      </c>
      <c r="FM35">
        <v>-20.97341975</v>
      </c>
      <c r="FN35">
        <v>86.77499876172617</v>
      </c>
      <c r="FO35">
        <v>8.471507875450063</v>
      </c>
      <c r="FP35">
        <v>-1</v>
      </c>
      <c r="FQ35">
        <v>11.9431775</v>
      </c>
      <c r="FR35">
        <v>0.1959658536585439</v>
      </c>
      <c r="FS35">
        <v>0.0341746286556271</v>
      </c>
      <c r="FT35">
        <v>-1</v>
      </c>
      <c r="FU35">
        <v>0</v>
      </c>
      <c r="FV35">
        <v>0</v>
      </c>
      <c r="FW35">
        <v>0</v>
      </c>
      <c r="FX35">
        <v>-1</v>
      </c>
      <c r="FY35">
        <v>0</v>
      </c>
      <c r="FZ35">
        <v>0</v>
      </c>
      <c r="GA35" t="s">
        <v>424</v>
      </c>
      <c r="GB35">
        <v>2.6968</v>
      </c>
      <c r="GC35">
        <v>2.70519</v>
      </c>
      <c r="GD35">
        <v>0.0773803</v>
      </c>
      <c r="GE35">
        <v>0.07797999999999999</v>
      </c>
      <c r="GF35">
        <v>0.110405</v>
      </c>
      <c r="GG35">
        <v>0.0685186</v>
      </c>
      <c r="GH35">
        <v>29042.5</v>
      </c>
      <c r="GI35">
        <v>29128.3</v>
      </c>
      <c r="GJ35">
        <v>29277.9</v>
      </c>
      <c r="GK35">
        <v>29231</v>
      </c>
      <c r="GL35">
        <v>34476.8</v>
      </c>
      <c r="GM35">
        <v>36242.7</v>
      </c>
      <c r="GN35">
        <v>41204.5</v>
      </c>
      <c r="GO35">
        <v>41699.6</v>
      </c>
      <c r="GP35">
        <v>1.7388</v>
      </c>
      <c r="GQ35">
        <v>2.03433</v>
      </c>
      <c r="GR35">
        <v>0.0830926</v>
      </c>
      <c r="GS35">
        <v>0</v>
      </c>
      <c r="GT35">
        <v>28.3298</v>
      </c>
      <c r="GU35">
        <v>999.9</v>
      </c>
      <c r="GV35">
        <v>42.6</v>
      </c>
      <c r="GW35">
        <v>33.8</v>
      </c>
      <c r="GX35">
        <v>24.8341</v>
      </c>
      <c r="GY35">
        <v>62.9226</v>
      </c>
      <c r="GZ35">
        <v>30.597</v>
      </c>
      <c r="HA35">
        <v>1</v>
      </c>
      <c r="HB35">
        <v>0.193803</v>
      </c>
      <c r="HC35">
        <v>0</v>
      </c>
      <c r="HD35">
        <v>20.3938</v>
      </c>
      <c r="HE35">
        <v>5.21504</v>
      </c>
      <c r="HF35">
        <v>12.0098</v>
      </c>
      <c r="HG35">
        <v>4.98795</v>
      </c>
      <c r="HH35">
        <v>3.2885</v>
      </c>
      <c r="HI35">
        <v>2321.9</v>
      </c>
      <c r="HJ35">
        <v>9999</v>
      </c>
      <c r="HK35">
        <v>9999</v>
      </c>
      <c r="HL35">
        <v>44.4</v>
      </c>
      <c r="HM35">
        <v>1.86722</v>
      </c>
      <c r="HN35">
        <v>1.86616</v>
      </c>
      <c r="HO35">
        <v>1.86575</v>
      </c>
      <c r="HP35">
        <v>1.86568</v>
      </c>
      <c r="HQ35">
        <v>1.86746</v>
      </c>
      <c r="HR35">
        <v>1.86996</v>
      </c>
      <c r="HS35">
        <v>1.86862</v>
      </c>
      <c r="HT35">
        <v>1.86997</v>
      </c>
      <c r="HU35">
        <v>0</v>
      </c>
      <c r="HV35">
        <v>0</v>
      </c>
      <c r="HW35">
        <v>0</v>
      </c>
      <c r="HX35">
        <v>0</v>
      </c>
      <c r="HY35" t="s">
        <v>425</v>
      </c>
      <c r="HZ35" t="s">
        <v>426</v>
      </c>
      <c r="IA35" t="s">
        <v>427</v>
      </c>
      <c r="IB35" t="s">
        <v>427</v>
      </c>
      <c r="IC35" t="s">
        <v>427</v>
      </c>
      <c r="ID35" t="s">
        <v>427</v>
      </c>
      <c r="IE35">
        <v>0</v>
      </c>
      <c r="IF35">
        <v>100</v>
      </c>
      <c r="IG35">
        <v>100</v>
      </c>
      <c r="IH35">
        <v>-1.333</v>
      </c>
      <c r="II35">
        <v>0.0559</v>
      </c>
      <c r="IJ35">
        <v>-0.8100442168574529</v>
      </c>
      <c r="IK35">
        <v>-0.001397856137862621</v>
      </c>
      <c r="IL35">
        <v>-6.597033298310111E-07</v>
      </c>
      <c r="IM35">
        <v>1.814317659228783E-10</v>
      </c>
      <c r="IN35">
        <v>-0.08355413821156263</v>
      </c>
      <c r="IO35">
        <v>-0.009172974426983092</v>
      </c>
      <c r="IP35">
        <v>0.000807841678180084</v>
      </c>
      <c r="IQ35">
        <v>-8.933227129180702E-06</v>
      </c>
      <c r="IR35">
        <v>1</v>
      </c>
      <c r="IS35">
        <v>2297</v>
      </c>
      <c r="IT35">
        <v>1</v>
      </c>
      <c r="IU35">
        <v>33</v>
      </c>
      <c r="IV35">
        <v>8.699999999999999</v>
      </c>
      <c r="IW35">
        <v>8.6</v>
      </c>
      <c r="IX35">
        <v>0.8496089999999999</v>
      </c>
      <c r="IY35">
        <v>2.23389</v>
      </c>
      <c r="IZ35">
        <v>1.39648</v>
      </c>
      <c r="JA35">
        <v>2.35107</v>
      </c>
      <c r="JB35">
        <v>1.49536</v>
      </c>
      <c r="JC35">
        <v>2.36206</v>
      </c>
      <c r="JD35">
        <v>36.908</v>
      </c>
      <c r="JE35">
        <v>15.603</v>
      </c>
      <c r="JF35">
        <v>18</v>
      </c>
      <c r="JG35">
        <v>392.321</v>
      </c>
      <c r="JH35">
        <v>563.97</v>
      </c>
      <c r="JI35">
        <v>30.5773</v>
      </c>
      <c r="JJ35">
        <v>30.0706</v>
      </c>
      <c r="JK35">
        <v>29.9998</v>
      </c>
      <c r="JL35">
        <v>30.0061</v>
      </c>
      <c r="JM35">
        <v>29.9103</v>
      </c>
      <c r="JN35">
        <v>17.0234</v>
      </c>
      <c r="JO35">
        <v>44.5857</v>
      </c>
      <c r="JP35">
        <v>0</v>
      </c>
      <c r="JQ35">
        <v>-999.9</v>
      </c>
      <c r="JR35">
        <v>313.166</v>
      </c>
      <c r="JS35">
        <v>13.0899</v>
      </c>
      <c r="JT35">
        <v>100.07</v>
      </c>
      <c r="JU35">
        <v>100.104</v>
      </c>
    </row>
    <row r="36" spans="1:281">
      <c r="A36">
        <v>20</v>
      </c>
      <c r="B36">
        <v>1652283857.6</v>
      </c>
      <c r="C36">
        <v>1801.099999904633</v>
      </c>
      <c r="D36" t="s">
        <v>489</v>
      </c>
      <c r="E36" t="s">
        <v>490</v>
      </c>
      <c r="F36">
        <v>5</v>
      </c>
      <c r="G36" t="s">
        <v>474</v>
      </c>
      <c r="H36" t="s">
        <v>418</v>
      </c>
      <c r="I36">
        <v>1652283849.814285</v>
      </c>
      <c r="J36">
        <f>(K36)/1000</f>
        <v>0</v>
      </c>
      <c r="K36">
        <f>IF(CZ36, AN36, AH36)</f>
        <v>0</v>
      </c>
      <c r="L36">
        <f>IF(CZ36, AI36, AG36)</f>
        <v>0</v>
      </c>
      <c r="M36">
        <f>DB36 - IF(AU36&gt;1, L36*CV36*100.0/(AW36*DP36), 0)</f>
        <v>0</v>
      </c>
      <c r="N36">
        <f>((T36-J36/2)*M36-L36)/(T36+J36/2)</f>
        <v>0</v>
      </c>
      <c r="O36">
        <f>N36*(DI36+DJ36)/1000.0</f>
        <v>0</v>
      </c>
      <c r="P36">
        <f>(DB36 - IF(AU36&gt;1, L36*CV36*100.0/(AW36*DP36), 0))*(DI36+DJ36)/1000.0</f>
        <v>0</v>
      </c>
      <c r="Q36">
        <f>2.0/((1/S36-1/R36)+SIGN(S36)*SQRT((1/S36-1/R36)*(1/S36-1/R36) + 4*CW36/((CW36+1)*(CW36+1))*(2*1/S36*1/R36-1/R36*1/R36)))</f>
        <v>0</v>
      </c>
      <c r="R36">
        <f>IF(LEFT(CX36,1)&lt;&gt;"0",IF(LEFT(CX36,1)="1",3.0,CY36),$D$5+$E$5*(DP36*DI36/($K$5*1000))+$F$5*(DP36*DI36/($K$5*1000))*MAX(MIN(CV36,$J$5),$I$5)*MAX(MIN(CV36,$J$5),$I$5)+$G$5*MAX(MIN(CV36,$J$5),$I$5)*(DP36*DI36/($K$5*1000))+$H$5*(DP36*DI36/($K$5*1000))*(DP36*DI36/($K$5*1000)))</f>
        <v>0</v>
      </c>
      <c r="S36">
        <f>J36*(1000-(1000*0.61365*exp(17.502*W36/(240.97+W36))/(DI36+DJ36)+DD36)/2)/(1000*0.61365*exp(17.502*W36/(240.97+W36))/(DI36+DJ36)-DD36)</f>
        <v>0</v>
      </c>
      <c r="T36">
        <f>1/((CW36+1)/(Q36/1.6)+1/(R36/1.37)) + CW36/((CW36+1)/(Q36/1.6) + CW36/(R36/1.37))</f>
        <v>0</v>
      </c>
      <c r="U36">
        <f>(CR36*CU36)</f>
        <v>0</v>
      </c>
      <c r="V36">
        <f>(DK36+(U36+2*0.95*5.67E-8*(((DK36+$B$7)+273)^4-(DK36+273)^4)-44100*J36)/(1.84*29.3*R36+8*0.95*5.67E-8*(DK36+273)^3))</f>
        <v>0</v>
      </c>
      <c r="W36">
        <f>($C$7*DL36+$D$7*DM36+$E$7*V36)</f>
        <v>0</v>
      </c>
      <c r="X36">
        <f>0.61365*exp(17.502*W36/(240.97+W36))</f>
        <v>0</v>
      </c>
      <c r="Y36">
        <f>(Z36/AA36*100)</f>
        <v>0</v>
      </c>
      <c r="Z36">
        <f>DD36*(DI36+DJ36)/1000</f>
        <v>0</v>
      </c>
      <c r="AA36">
        <f>0.61365*exp(17.502*DK36/(240.97+DK36))</f>
        <v>0</v>
      </c>
      <c r="AB36">
        <f>(X36-DD36*(DI36+DJ36)/1000)</f>
        <v>0</v>
      </c>
      <c r="AC36">
        <f>(-J36*44100)</f>
        <v>0</v>
      </c>
      <c r="AD36">
        <f>2*29.3*R36*0.92*(DK36-W36)</f>
        <v>0</v>
      </c>
      <c r="AE36">
        <f>2*0.95*5.67E-8*(((DK36+$B$7)+273)^4-(W36+273)^4)</f>
        <v>0</v>
      </c>
      <c r="AF36">
        <f>U36+AE36+AC36+AD36</f>
        <v>0</v>
      </c>
      <c r="AG36">
        <f>DH36*AU36*(DC36-DB36*(1000-AU36*DE36)/(1000-AU36*DD36))/(100*CV36)</f>
        <v>0</v>
      </c>
      <c r="AH36">
        <f>1000*DH36*AU36*(DD36-DE36)/(100*CV36*(1000-AU36*DD36))</f>
        <v>0</v>
      </c>
      <c r="AI36">
        <f>(AJ36 - AK36 - DI36*1E3/(8.314*(DK36+273.15)) * AM36/DH36 * AL36) * DH36/(100*CV36) * (1000 - DE36)/1000</f>
        <v>0</v>
      </c>
      <c r="AJ36">
        <v>336.4732099513656</v>
      </c>
      <c r="AK36">
        <v>322.6604727272729</v>
      </c>
      <c r="AL36">
        <v>-2.870412252412604</v>
      </c>
      <c r="AM36">
        <v>66.42838587885558</v>
      </c>
      <c r="AN36">
        <f>(AP36 - AO36 + DI36*1E3/(8.314*(DK36+273.15)) * AR36/DH36 * AQ36) * DH36/(100*CV36) * 1000/(1000 - AP36)</f>
        <v>0</v>
      </c>
      <c r="AO36">
        <v>13.21417131192659</v>
      </c>
      <c r="AP36">
        <v>25.28230489510491</v>
      </c>
      <c r="AQ36">
        <v>-0.0001808860281966165</v>
      </c>
      <c r="AR36">
        <v>79.27483675333316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MAX(0,($B$13+$C$13*DP36)/(1+$D$13*DP36)*DI36/(DK36+273)*$E$13)</f>
        <v>0</v>
      </c>
      <c r="AX36" t="s">
        <v>421</v>
      </c>
      <c r="AY36" t="s">
        <v>421</v>
      </c>
      <c r="AZ36">
        <v>0</v>
      </c>
      <c r="BA36">
        <v>0</v>
      </c>
      <c r="BB36">
        <f>1-AZ36/BA36</f>
        <v>0</v>
      </c>
      <c r="BC36">
        <v>0</v>
      </c>
      <c r="BD36" t="s">
        <v>421</v>
      </c>
      <c r="BE36" t="s">
        <v>421</v>
      </c>
      <c r="BF36">
        <v>0</v>
      </c>
      <c r="BG36">
        <v>0</v>
      </c>
      <c r="BH36">
        <f>1-BF36/BG36</f>
        <v>0</v>
      </c>
      <c r="BI36">
        <v>0.5</v>
      </c>
      <c r="BJ36">
        <f>CS36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421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1346</v>
      </c>
      <c r="CA36">
        <v>300</v>
      </c>
      <c r="CB36">
        <v>300</v>
      </c>
      <c r="CC36">
        <v>300</v>
      </c>
      <c r="CD36">
        <v>10390.6</v>
      </c>
      <c r="CE36">
        <v>1065.88</v>
      </c>
      <c r="CF36">
        <v>-0.00731473</v>
      </c>
      <c r="CG36">
        <v>5.43</v>
      </c>
      <c r="CH36" t="s">
        <v>421</v>
      </c>
      <c r="CI36" t="s">
        <v>421</v>
      </c>
      <c r="CJ36" t="s">
        <v>421</v>
      </c>
      <c r="CK36" t="s">
        <v>421</v>
      </c>
      <c r="CL36" t="s">
        <v>421</v>
      </c>
      <c r="CM36" t="s">
        <v>421</v>
      </c>
      <c r="CN36" t="s">
        <v>421</v>
      </c>
      <c r="CO36" t="s">
        <v>421</v>
      </c>
      <c r="CP36" t="s">
        <v>421</v>
      </c>
      <c r="CQ36" t="s">
        <v>421</v>
      </c>
      <c r="CR36">
        <f>$B$11*DQ36+$C$11*DR36+$F$11*EC36*(1-EF36)</f>
        <v>0</v>
      </c>
      <c r="CS36">
        <f>CR36*CT36</f>
        <v>0</v>
      </c>
      <c r="CT36">
        <f>($B$11*$D$9+$C$11*$D$9+$F$11*((EP36+EH36)/MAX(EP36+EH36+EQ36, 0.1)*$I$9+EQ36/MAX(EP36+EH36+EQ36, 0.1)*$J$9))/($B$11+$C$11+$F$11)</f>
        <v>0</v>
      </c>
      <c r="CU36">
        <f>($B$11*$K$9+$C$11*$K$9+$F$11*((EP36+EH36)/MAX(EP36+EH36+EQ36, 0.1)*$P$9+EQ36/MAX(EP36+EH36+EQ36, 0.1)*$Q$9))/($B$11+$C$11+$F$11)</f>
        <v>0</v>
      </c>
      <c r="CV36">
        <v>6</v>
      </c>
      <c r="CW36">
        <v>0.5</v>
      </c>
      <c r="CX36" t="s">
        <v>422</v>
      </c>
      <c r="CY36">
        <v>2</v>
      </c>
      <c r="CZ36" t="b">
        <v>1</v>
      </c>
      <c r="DA36">
        <v>1652283849.814285</v>
      </c>
      <c r="DB36">
        <v>333.9100357142857</v>
      </c>
      <c r="DC36">
        <v>345.0310357142857</v>
      </c>
      <c r="DD36">
        <v>25.28233214285714</v>
      </c>
      <c r="DE36">
        <v>13.26127142857143</v>
      </c>
      <c r="DF36">
        <v>335.2561071428571</v>
      </c>
      <c r="DG36">
        <v>25.22658928571429</v>
      </c>
      <c r="DH36">
        <v>400.0690714285715</v>
      </c>
      <c r="DI36">
        <v>90.63411071428574</v>
      </c>
      <c r="DJ36">
        <v>0.09998179642857144</v>
      </c>
      <c r="DK36">
        <v>31.09280357142857</v>
      </c>
      <c r="DL36">
        <v>29.69186428571428</v>
      </c>
      <c r="DM36">
        <v>999.9000000000002</v>
      </c>
      <c r="DN36">
        <v>0</v>
      </c>
      <c r="DO36">
        <v>0</v>
      </c>
      <c r="DP36">
        <v>10005.17</v>
      </c>
      <c r="DQ36">
        <v>0</v>
      </c>
      <c r="DR36">
        <v>238.9973571428572</v>
      </c>
      <c r="DS36">
        <v>-11.12106642857143</v>
      </c>
      <c r="DT36">
        <v>342.5708928571428</v>
      </c>
      <c r="DU36">
        <v>349.6692857142857</v>
      </c>
      <c r="DV36">
        <v>12.02105357142857</v>
      </c>
      <c r="DW36">
        <v>345.0310357142857</v>
      </c>
      <c r="DX36">
        <v>13.26127142857143</v>
      </c>
      <c r="DY36">
        <v>2.291441071428572</v>
      </c>
      <c r="DZ36">
        <v>1.201923928571428</v>
      </c>
      <c r="EA36">
        <v>19.61636071428572</v>
      </c>
      <c r="EB36">
        <v>9.625192142857143</v>
      </c>
      <c r="EC36">
        <v>1499.998571428571</v>
      </c>
      <c r="ED36">
        <v>0.972992642857143</v>
      </c>
      <c r="EE36">
        <v>0.02700712142857142</v>
      </c>
      <c r="EF36">
        <v>0</v>
      </c>
      <c r="EG36">
        <v>925.7700357142857</v>
      </c>
      <c r="EH36">
        <v>5.00097</v>
      </c>
      <c r="EI36">
        <v>14570.075</v>
      </c>
      <c r="EJ36">
        <v>12491.55</v>
      </c>
      <c r="EK36">
        <v>38.937</v>
      </c>
      <c r="EL36">
        <v>40.13385714285715</v>
      </c>
      <c r="EM36">
        <v>39.125</v>
      </c>
      <c r="EN36">
        <v>40.05757142857142</v>
      </c>
      <c r="EO36">
        <v>40.17814285714285</v>
      </c>
      <c r="EP36">
        <v>1454.618571428571</v>
      </c>
      <c r="EQ36">
        <v>40.37964285714287</v>
      </c>
      <c r="ER36">
        <v>0</v>
      </c>
      <c r="ES36">
        <v>547.3999998569489</v>
      </c>
      <c r="ET36">
        <v>0</v>
      </c>
      <c r="EU36">
        <v>925.34464</v>
      </c>
      <c r="EV36">
        <v>-61.66915393711258</v>
      </c>
      <c r="EW36">
        <v>-942.9000014375507</v>
      </c>
      <c r="EX36">
        <v>14563.432</v>
      </c>
      <c r="EY36">
        <v>15</v>
      </c>
      <c r="EZ36">
        <v>1652283335.6</v>
      </c>
      <c r="FA36" t="s">
        <v>476</v>
      </c>
      <c r="FB36">
        <v>1652283332.6</v>
      </c>
      <c r="FC36">
        <v>1652283335.6</v>
      </c>
      <c r="FD36">
        <v>15</v>
      </c>
      <c r="FE36">
        <v>-1.081</v>
      </c>
      <c r="FF36">
        <v>0.005</v>
      </c>
      <c r="FG36">
        <v>-1.466</v>
      </c>
      <c r="FH36">
        <v>-0.014</v>
      </c>
      <c r="FI36">
        <v>400</v>
      </c>
      <c r="FJ36">
        <v>20</v>
      </c>
      <c r="FK36">
        <v>0.1</v>
      </c>
      <c r="FL36">
        <v>0.01</v>
      </c>
      <c r="FM36">
        <v>-13.70166</v>
      </c>
      <c r="FN36">
        <v>55.99325628517828</v>
      </c>
      <c r="FO36">
        <v>5.496332456287101</v>
      </c>
      <c r="FP36">
        <v>-1</v>
      </c>
      <c r="FQ36">
        <v>11.9932575</v>
      </c>
      <c r="FR36">
        <v>0.8348881801125099</v>
      </c>
      <c r="FS36">
        <v>0.08407683357352377</v>
      </c>
      <c r="FT36">
        <v>-1</v>
      </c>
      <c r="FU36">
        <v>0</v>
      </c>
      <c r="FV36">
        <v>0</v>
      </c>
      <c r="FW36">
        <v>0</v>
      </c>
      <c r="FX36">
        <v>-1</v>
      </c>
      <c r="FY36">
        <v>0</v>
      </c>
      <c r="FZ36">
        <v>0</v>
      </c>
      <c r="GA36" t="s">
        <v>424</v>
      </c>
      <c r="GB36">
        <v>2.6967</v>
      </c>
      <c r="GC36">
        <v>2.70528</v>
      </c>
      <c r="GD36">
        <v>0.0746952</v>
      </c>
      <c r="GE36">
        <v>0.0748463</v>
      </c>
      <c r="GF36">
        <v>0.110358</v>
      </c>
      <c r="GG36">
        <v>0.0681369</v>
      </c>
      <c r="GH36">
        <v>29127.3</v>
      </c>
      <c r="GI36">
        <v>29227.2</v>
      </c>
      <c r="GJ36">
        <v>29278.1</v>
      </c>
      <c r="GK36">
        <v>29230.9</v>
      </c>
      <c r="GL36">
        <v>34478.9</v>
      </c>
      <c r="GM36">
        <v>36257.7</v>
      </c>
      <c r="GN36">
        <v>41204.8</v>
      </c>
      <c r="GO36">
        <v>41699.7</v>
      </c>
      <c r="GP36">
        <v>1.739</v>
      </c>
      <c r="GQ36">
        <v>2.03457</v>
      </c>
      <c r="GR36">
        <v>0.08378919999999999</v>
      </c>
      <c r="GS36">
        <v>0</v>
      </c>
      <c r="GT36">
        <v>28.3274</v>
      </c>
      <c r="GU36">
        <v>999.9</v>
      </c>
      <c r="GV36">
        <v>42.6</v>
      </c>
      <c r="GW36">
        <v>33.8</v>
      </c>
      <c r="GX36">
        <v>24.8338</v>
      </c>
      <c r="GY36">
        <v>62.8426</v>
      </c>
      <c r="GZ36">
        <v>30.3526</v>
      </c>
      <c r="HA36">
        <v>1</v>
      </c>
      <c r="HB36">
        <v>0.193242</v>
      </c>
      <c r="HC36">
        <v>0</v>
      </c>
      <c r="HD36">
        <v>20.394</v>
      </c>
      <c r="HE36">
        <v>5.21489</v>
      </c>
      <c r="HF36">
        <v>12.0098</v>
      </c>
      <c r="HG36">
        <v>4.9878</v>
      </c>
      <c r="HH36">
        <v>3.2885</v>
      </c>
      <c r="HI36">
        <v>2322.1</v>
      </c>
      <c r="HJ36">
        <v>9999</v>
      </c>
      <c r="HK36">
        <v>9999</v>
      </c>
      <c r="HL36">
        <v>44.4</v>
      </c>
      <c r="HM36">
        <v>1.86722</v>
      </c>
      <c r="HN36">
        <v>1.86616</v>
      </c>
      <c r="HO36">
        <v>1.86574</v>
      </c>
      <c r="HP36">
        <v>1.86569</v>
      </c>
      <c r="HQ36">
        <v>1.86746</v>
      </c>
      <c r="HR36">
        <v>1.86996</v>
      </c>
      <c r="HS36">
        <v>1.86859</v>
      </c>
      <c r="HT36">
        <v>1.86997</v>
      </c>
      <c r="HU36">
        <v>0</v>
      </c>
      <c r="HV36">
        <v>0</v>
      </c>
      <c r="HW36">
        <v>0</v>
      </c>
      <c r="HX36">
        <v>0</v>
      </c>
      <c r="HY36" t="s">
        <v>425</v>
      </c>
      <c r="HZ36" t="s">
        <v>426</v>
      </c>
      <c r="IA36" t="s">
        <v>427</v>
      </c>
      <c r="IB36" t="s">
        <v>427</v>
      </c>
      <c r="IC36" t="s">
        <v>427</v>
      </c>
      <c r="ID36" t="s">
        <v>427</v>
      </c>
      <c r="IE36">
        <v>0</v>
      </c>
      <c r="IF36">
        <v>100</v>
      </c>
      <c r="IG36">
        <v>100</v>
      </c>
      <c r="IH36">
        <v>-1.31</v>
      </c>
      <c r="II36">
        <v>0.0557</v>
      </c>
      <c r="IJ36">
        <v>-0.8100442168574529</v>
      </c>
      <c r="IK36">
        <v>-0.001397856137862621</v>
      </c>
      <c r="IL36">
        <v>-6.597033298310111E-07</v>
      </c>
      <c r="IM36">
        <v>1.814317659228783E-10</v>
      </c>
      <c r="IN36">
        <v>-0.08355413821156263</v>
      </c>
      <c r="IO36">
        <v>-0.009172974426983092</v>
      </c>
      <c r="IP36">
        <v>0.000807841678180084</v>
      </c>
      <c r="IQ36">
        <v>-8.933227129180702E-06</v>
      </c>
      <c r="IR36">
        <v>1</v>
      </c>
      <c r="IS36">
        <v>2297</v>
      </c>
      <c r="IT36">
        <v>1</v>
      </c>
      <c r="IU36">
        <v>33</v>
      </c>
      <c r="IV36">
        <v>8.800000000000001</v>
      </c>
      <c r="IW36">
        <v>8.699999999999999</v>
      </c>
      <c r="IX36">
        <v>0.817871</v>
      </c>
      <c r="IY36">
        <v>2.23877</v>
      </c>
      <c r="IZ36">
        <v>1.39648</v>
      </c>
      <c r="JA36">
        <v>2.35107</v>
      </c>
      <c r="JB36">
        <v>1.49536</v>
      </c>
      <c r="JC36">
        <v>2.35352</v>
      </c>
      <c r="JD36">
        <v>36.908</v>
      </c>
      <c r="JE36">
        <v>15.603</v>
      </c>
      <c r="JF36">
        <v>18</v>
      </c>
      <c r="JG36">
        <v>392.413</v>
      </c>
      <c r="JH36">
        <v>564.135</v>
      </c>
      <c r="JI36">
        <v>30.5742</v>
      </c>
      <c r="JJ36">
        <v>30.068</v>
      </c>
      <c r="JK36">
        <v>29.9998</v>
      </c>
      <c r="JL36">
        <v>30.0036</v>
      </c>
      <c r="JM36">
        <v>29.9079</v>
      </c>
      <c r="JN36">
        <v>16.3761</v>
      </c>
      <c r="JO36">
        <v>44.5857</v>
      </c>
      <c r="JP36">
        <v>0</v>
      </c>
      <c r="JQ36">
        <v>-999.9</v>
      </c>
      <c r="JR36">
        <v>293.13</v>
      </c>
      <c r="JS36">
        <v>13.0454</v>
      </c>
      <c r="JT36">
        <v>100.071</v>
      </c>
      <c r="JU36">
        <v>100.104</v>
      </c>
    </row>
    <row r="37" spans="1:281">
      <c r="A37">
        <v>21</v>
      </c>
      <c r="B37">
        <v>1652283862.6</v>
      </c>
      <c r="C37">
        <v>1806.099999904633</v>
      </c>
      <c r="D37" t="s">
        <v>491</v>
      </c>
      <c r="E37" t="s">
        <v>492</v>
      </c>
      <c r="F37">
        <v>5</v>
      </c>
      <c r="G37" t="s">
        <v>474</v>
      </c>
      <c r="H37" t="s">
        <v>418</v>
      </c>
      <c r="I37">
        <v>1652283855.1</v>
      </c>
      <c r="J37">
        <f>(K37)/1000</f>
        <v>0</v>
      </c>
      <c r="K37">
        <f>IF(CZ37, AN37, AH37)</f>
        <v>0</v>
      </c>
      <c r="L37">
        <f>IF(CZ37, AI37, AG37)</f>
        <v>0</v>
      </c>
      <c r="M37">
        <f>DB37 - IF(AU37&gt;1, L37*CV37*100.0/(AW37*DP37), 0)</f>
        <v>0</v>
      </c>
      <c r="N37">
        <f>((T37-J37/2)*M37-L37)/(T37+J37/2)</f>
        <v>0</v>
      </c>
      <c r="O37">
        <f>N37*(DI37+DJ37)/1000.0</f>
        <v>0</v>
      </c>
      <c r="P37">
        <f>(DB37 - IF(AU37&gt;1, L37*CV37*100.0/(AW37*DP37), 0))*(DI37+DJ37)/1000.0</f>
        <v>0</v>
      </c>
      <c r="Q37">
        <f>2.0/((1/S37-1/R37)+SIGN(S37)*SQRT((1/S37-1/R37)*(1/S37-1/R37) + 4*CW37/((CW37+1)*(CW37+1))*(2*1/S37*1/R37-1/R37*1/R37)))</f>
        <v>0</v>
      </c>
      <c r="R37">
        <f>IF(LEFT(CX37,1)&lt;&gt;"0",IF(LEFT(CX37,1)="1",3.0,CY37),$D$5+$E$5*(DP37*DI37/($K$5*1000))+$F$5*(DP37*DI37/($K$5*1000))*MAX(MIN(CV37,$J$5),$I$5)*MAX(MIN(CV37,$J$5),$I$5)+$G$5*MAX(MIN(CV37,$J$5),$I$5)*(DP37*DI37/($K$5*1000))+$H$5*(DP37*DI37/($K$5*1000))*(DP37*DI37/($K$5*1000)))</f>
        <v>0</v>
      </c>
      <c r="S37">
        <f>J37*(1000-(1000*0.61365*exp(17.502*W37/(240.97+W37))/(DI37+DJ37)+DD37)/2)/(1000*0.61365*exp(17.502*W37/(240.97+W37))/(DI37+DJ37)-DD37)</f>
        <v>0</v>
      </c>
      <c r="T37">
        <f>1/((CW37+1)/(Q37/1.6)+1/(R37/1.37)) + CW37/((CW37+1)/(Q37/1.6) + CW37/(R37/1.37))</f>
        <v>0</v>
      </c>
      <c r="U37">
        <f>(CR37*CU37)</f>
        <v>0</v>
      </c>
      <c r="V37">
        <f>(DK37+(U37+2*0.95*5.67E-8*(((DK37+$B$7)+273)^4-(DK37+273)^4)-44100*J37)/(1.84*29.3*R37+8*0.95*5.67E-8*(DK37+273)^3))</f>
        <v>0</v>
      </c>
      <c r="W37">
        <f>($C$7*DL37+$D$7*DM37+$E$7*V37)</f>
        <v>0</v>
      </c>
      <c r="X37">
        <f>0.61365*exp(17.502*W37/(240.97+W37))</f>
        <v>0</v>
      </c>
      <c r="Y37">
        <f>(Z37/AA37*100)</f>
        <v>0</v>
      </c>
      <c r="Z37">
        <f>DD37*(DI37+DJ37)/1000</f>
        <v>0</v>
      </c>
      <c r="AA37">
        <f>0.61365*exp(17.502*DK37/(240.97+DK37))</f>
        <v>0</v>
      </c>
      <c r="AB37">
        <f>(X37-DD37*(DI37+DJ37)/1000)</f>
        <v>0</v>
      </c>
      <c r="AC37">
        <f>(-J37*44100)</f>
        <v>0</v>
      </c>
      <c r="AD37">
        <f>2*29.3*R37*0.92*(DK37-W37)</f>
        <v>0</v>
      </c>
      <c r="AE37">
        <f>2*0.95*5.67E-8*(((DK37+$B$7)+273)^4-(W37+273)^4)</f>
        <v>0</v>
      </c>
      <c r="AF37">
        <f>U37+AE37+AC37+AD37</f>
        <v>0</v>
      </c>
      <c r="AG37">
        <f>DH37*AU37*(DC37-DB37*(1000-AU37*DE37)/(1000-AU37*DD37))/(100*CV37)</f>
        <v>0</v>
      </c>
      <c r="AH37">
        <f>1000*DH37*AU37*(DD37-DE37)/(100*CV37*(1000-AU37*DD37))</f>
        <v>0</v>
      </c>
      <c r="AI37">
        <f>(AJ37 - AK37 - DI37*1E3/(8.314*(DK37+273.15)) * AM37/DH37 * AL37) * DH37/(100*CV37) * (1000 - DE37)/1000</f>
        <v>0</v>
      </c>
      <c r="AJ37">
        <v>319.540317991289</v>
      </c>
      <c r="AK37">
        <v>307.8051272727272</v>
      </c>
      <c r="AL37">
        <v>-2.978004642171671</v>
      </c>
      <c r="AM37">
        <v>66.42838587885558</v>
      </c>
      <c r="AN37">
        <f>(AP37 - AO37 + DI37*1E3/(8.314*(DK37+273.15)) * AR37/DH37 * AQ37) * DH37/(100*CV37) * 1000/(1000 - AP37)</f>
        <v>0</v>
      </c>
      <c r="AO37">
        <v>13.12850733996633</v>
      </c>
      <c r="AP37">
        <v>25.26746433566434</v>
      </c>
      <c r="AQ37">
        <v>-0.005281478903759364</v>
      </c>
      <c r="AR37">
        <v>79.27483675333316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MAX(0,($B$13+$C$13*DP37)/(1+$D$13*DP37)*DI37/(DK37+273)*$E$13)</f>
        <v>0</v>
      </c>
      <c r="AX37" t="s">
        <v>421</v>
      </c>
      <c r="AY37" t="s">
        <v>421</v>
      </c>
      <c r="AZ37">
        <v>0</v>
      </c>
      <c r="BA37">
        <v>0</v>
      </c>
      <c r="BB37">
        <f>1-AZ37/BA37</f>
        <v>0</v>
      </c>
      <c r="BC37">
        <v>0</v>
      </c>
      <c r="BD37" t="s">
        <v>421</v>
      </c>
      <c r="BE37" t="s">
        <v>421</v>
      </c>
      <c r="BF37">
        <v>0</v>
      </c>
      <c r="BG37">
        <v>0</v>
      </c>
      <c r="BH37">
        <f>1-BF37/BG37</f>
        <v>0</v>
      </c>
      <c r="BI37">
        <v>0.5</v>
      </c>
      <c r="BJ37">
        <f>CS37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421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1346</v>
      </c>
      <c r="CA37">
        <v>300</v>
      </c>
      <c r="CB37">
        <v>300</v>
      </c>
      <c r="CC37">
        <v>300</v>
      </c>
      <c r="CD37">
        <v>10390.6</v>
      </c>
      <c r="CE37">
        <v>1065.88</v>
      </c>
      <c r="CF37">
        <v>-0.00731473</v>
      </c>
      <c r="CG37">
        <v>5.43</v>
      </c>
      <c r="CH37" t="s">
        <v>421</v>
      </c>
      <c r="CI37" t="s">
        <v>421</v>
      </c>
      <c r="CJ37" t="s">
        <v>421</v>
      </c>
      <c r="CK37" t="s">
        <v>421</v>
      </c>
      <c r="CL37" t="s">
        <v>421</v>
      </c>
      <c r="CM37" t="s">
        <v>421</v>
      </c>
      <c r="CN37" t="s">
        <v>421</v>
      </c>
      <c r="CO37" t="s">
        <v>421</v>
      </c>
      <c r="CP37" t="s">
        <v>421</v>
      </c>
      <c r="CQ37" t="s">
        <v>421</v>
      </c>
      <c r="CR37">
        <f>$B$11*DQ37+$C$11*DR37+$F$11*EC37*(1-EF37)</f>
        <v>0</v>
      </c>
      <c r="CS37">
        <f>CR37*CT37</f>
        <v>0</v>
      </c>
      <c r="CT37">
        <f>($B$11*$D$9+$C$11*$D$9+$F$11*((EP37+EH37)/MAX(EP37+EH37+EQ37, 0.1)*$I$9+EQ37/MAX(EP37+EH37+EQ37, 0.1)*$J$9))/($B$11+$C$11+$F$11)</f>
        <v>0</v>
      </c>
      <c r="CU37">
        <f>($B$11*$K$9+$C$11*$K$9+$F$11*((EP37+EH37)/MAX(EP37+EH37+EQ37, 0.1)*$P$9+EQ37/MAX(EP37+EH37+EQ37, 0.1)*$Q$9))/($B$11+$C$11+$F$11)</f>
        <v>0</v>
      </c>
      <c r="CV37">
        <v>6</v>
      </c>
      <c r="CW37">
        <v>0.5</v>
      </c>
      <c r="CX37" t="s">
        <v>422</v>
      </c>
      <c r="CY37">
        <v>2</v>
      </c>
      <c r="CZ37" t="b">
        <v>1</v>
      </c>
      <c r="DA37">
        <v>1652283855.1</v>
      </c>
      <c r="DB37">
        <v>319.8956296296296</v>
      </c>
      <c r="DC37">
        <v>327.5562592592593</v>
      </c>
      <c r="DD37">
        <v>25.28262222222223</v>
      </c>
      <c r="DE37">
        <v>13.189</v>
      </c>
      <c r="DF37">
        <v>321.2168148148148</v>
      </c>
      <c r="DG37">
        <v>25.22688148148148</v>
      </c>
      <c r="DH37">
        <v>400.0712592592593</v>
      </c>
      <c r="DI37">
        <v>90.63343333333334</v>
      </c>
      <c r="DJ37">
        <v>0.09999257777777776</v>
      </c>
      <c r="DK37">
        <v>31.09409259259259</v>
      </c>
      <c r="DL37">
        <v>29.69295185185186</v>
      </c>
      <c r="DM37">
        <v>999.9000000000001</v>
      </c>
      <c r="DN37">
        <v>0</v>
      </c>
      <c r="DO37">
        <v>0</v>
      </c>
      <c r="DP37">
        <v>10003.26074074074</v>
      </c>
      <c r="DQ37">
        <v>0</v>
      </c>
      <c r="DR37">
        <v>239.1467407407407</v>
      </c>
      <c r="DS37">
        <v>-7.660697037037037</v>
      </c>
      <c r="DT37">
        <v>328.1931481481482</v>
      </c>
      <c r="DU37">
        <v>331.935111111111</v>
      </c>
      <c r="DV37">
        <v>12.09361851851852</v>
      </c>
      <c r="DW37">
        <v>327.5562592592593</v>
      </c>
      <c r="DX37">
        <v>13.189</v>
      </c>
      <c r="DY37">
        <v>2.291450740740741</v>
      </c>
      <c r="DZ37">
        <v>1.195363703703704</v>
      </c>
      <c r="EA37">
        <v>19.61641851851852</v>
      </c>
      <c r="EB37">
        <v>9.54378</v>
      </c>
      <c r="EC37">
        <v>1500.016296296297</v>
      </c>
      <c r="ED37">
        <v>0.9729931111111113</v>
      </c>
      <c r="EE37">
        <v>0.0270067</v>
      </c>
      <c r="EF37">
        <v>0</v>
      </c>
      <c r="EG37">
        <v>919.8618888888889</v>
      </c>
      <c r="EH37">
        <v>5.00097</v>
      </c>
      <c r="EI37">
        <v>14480.99259259259</v>
      </c>
      <c r="EJ37">
        <v>12491.7037037037</v>
      </c>
      <c r="EK37">
        <v>38.937</v>
      </c>
      <c r="EL37">
        <v>40.12959259259259</v>
      </c>
      <c r="EM37">
        <v>39.125</v>
      </c>
      <c r="EN37">
        <v>40.05051851851851</v>
      </c>
      <c r="EO37">
        <v>40.17092592592593</v>
      </c>
      <c r="EP37">
        <v>1454.636296296296</v>
      </c>
      <c r="EQ37">
        <v>40.37629629629629</v>
      </c>
      <c r="ER37">
        <v>0</v>
      </c>
      <c r="ES37">
        <v>552.1999998092651</v>
      </c>
      <c r="ET37">
        <v>0</v>
      </c>
      <c r="EU37">
        <v>919.92308</v>
      </c>
      <c r="EV37">
        <v>-73.54576933374376</v>
      </c>
      <c r="EW37">
        <v>-1125.761540141959</v>
      </c>
      <c r="EX37">
        <v>14481.544</v>
      </c>
      <c r="EY37">
        <v>15</v>
      </c>
      <c r="EZ37">
        <v>1652283335.6</v>
      </c>
      <c r="FA37" t="s">
        <v>476</v>
      </c>
      <c r="FB37">
        <v>1652283332.6</v>
      </c>
      <c r="FC37">
        <v>1652283335.6</v>
      </c>
      <c r="FD37">
        <v>15</v>
      </c>
      <c r="FE37">
        <v>-1.081</v>
      </c>
      <c r="FF37">
        <v>0.005</v>
      </c>
      <c r="FG37">
        <v>-1.466</v>
      </c>
      <c r="FH37">
        <v>-0.014</v>
      </c>
      <c r="FI37">
        <v>400</v>
      </c>
      <c r="FJ37">
        <v>20</v>
      </c>
      <c r="FK37">
        <v>0.1</v>
      </c>
      <c r="FL37">
        <v>0.01</v>
      </c>
      <c r="FM37">
        <v>-9.59268825</v>
      </c>
      <c r="FN37">
        <v>39.02992041275797</v>
      </c>
      <c r="FO37">
        <v>3.806023198082802</v>
      </c>
      <c r="FP37">
        <v>-1</v>
      </c>
      <c r="FQ37">
        <v>12.05136</v>
      </c>
      <c r="FR37">
        <v>0.8729065666041126</v>
      </c>
      <c r="FS37">
        <v>0.0869916858096221</v>
      </c>
      <c r="FT37">
        <v>-1</v>
      </c>
      <c r="FU37">
        <v>0</v>
      </c>
      <c r="FV37">
        <v>0</v>
      </c>
      <c r="FW37">
        <v>0</v>
      </c>
      <c r="FX37">
        <v>-1</v>
      </c>
      <c r="FY37">
        <v>0</v>
      </c>
      <c r="FZ37">
        <v>0</v>
      </c>
      <c r="GA37" t="s">
        <v>424</v>
      </c>
      <c r="GB37">
        <v>2.6965</v>
      </c>
      <c r="GC37">
        <v>2.70499</v>
      </c>
      <c r="GD37">
        <v>0.0718558</v>
      </c>
      <c r="GE37">
        <v>0.0716801</v>
      </c>
      <c r="GF37">
        <v>0.110322</v>
      </c>
      <c r="GG37">
        <v>0.0680998</v>
      </c>
      <c r="GH37">
        <v>29216.5</v>
      </c>
      <c r="GI37">
        <v>29327.4</v>
      </c>
      <c r="GJ37">
        <v>29278</v>
      </c>
      <c r="GK37">
        <v>29231</v>
      </c>
      <c r="GL37">
        <v>34480.1</v>
      </c>
      <c r="GM37">
        <v>36259.2</v>
      </c>
      <c r="GN37">
        <v>41204.6</v>
      </c>
      <c r="GO37">
        <v>41699.8</v>
      </c>
      <c r="GP37">
        <v>1.73878</v>
      </c>
      <c r="GQ37">
        <v>2.03405</v>
      </c>
      <c r="GR37">
        <v>0.084471</v>
      </c>
      <c r="GS37">
        <v>0</v>
      </c>
      <c r="GT37">
        <v>28.3269</v>
      </c>
      <c r="GU37">
        <v>999.9</v>
      </c>
      <c r="GV37">
        <v>42.6</v>
      </c>
      <c r="GW37">
        <v>33.8</v>
      </c>
      <c r="GX37">
        <v>24.8364</v>
      </c>
      <c r="GY37">
        <v>62.9126</v>
      </c>
      <c r="GZ37">
        <v>31.25</v>
      </c>
      <c r="HA37">
        <v>1</v>
      </c>
      <c r="HB37">
        <v>0.193277</v>
      </c>
      <c r="HC37">
        <v>0</v>
      </c>
      <c r="HD37">
        <v>20.3939</v>
      </c>
      <c r="HE37">
        <v>5.21474</v>
      </c>
      <c r="HF37">
        <v>12.0098</v>
      </c>
      <c r="HG37">
        <v>4.9876</v>
      </c>
      <c r="HH37">
        <v>3.28848</v>
      </c>
      <c r="HI37">
        <v>2322.1</v>
      </c>
      <c r="HJ37">
        <v>9999</v>
      </c>
      <c r="HK37">
        <v>9999</v>
      </c>
      <c r="HL37">
        <v>44.4</v>
      </c>
      <c r="HM37">
        <v>1.86722</v>
      </c>
      <c r="HN37">
        <v>1.86616</v>
      </c>
      <c r="HO37">
        <v>1.86575</v>
      </c>
      <c r="HP37">
        <v>1.86569</v>
      </c>
      <c r="HQ37">
        <v>1.86751</v>
      </c>
      <c r="HR37">
        <v>1.86996</v>
      </c>
      <c r="HS37">
        <v>1.86861</v>
      </c>
      <c r="HT37">
        <v>1.86997</v>
      </c>
      <c r="HU37">
        <v>0</v>
      </c>
      <c r="HV37">
        <v>0</v>
      </c>
      <c r="HW37">
        <v>0</v>
      </c>
      <c r="HX37">
        <v>0</v>
      </c>
      <c r="HY37" t="s">
        <v>425</v>
      </c>
      <c r="HZ37" t="s">
        <v>426</v>
      </c>
      <c r="IA37" t="s">
        <v>427</v>
      </c>
      <c r="IB37" t="s">
        <v>427</v>
      </c>
      <c r="IC37" t="s">
        <v>427</v>
      </c>
      <c r="ID37" t="s">
        <v>427</v>
      </c>
      <c r="IE37">
        <v>0</v>
      </c>
      <c r="IF37">
        <v>100</v>
      </c>
      <c r="IG37">
        <v>100</v>
      </c>
      <c r="IH37">
        <v>-1.283</v>
      </c>
      <c r="II37">
        <v>0.0555</v>
      </c>
      <c r="IJ37">
        <v>-0.8100442168574529</v>
      </c>
      <c r="IK37">
        <v>-0.001397856137862621</v>
      </c>
      <c r="IL37">
        <v>-6.597033298310111E-07</v>
      </c>
      <c r="IM37">
        <v>1.814317659228783E-10</v>
      </c>
      <c r="IN37">
        <v>-0.08355413821156263</v>
      </c>
      <c r="IO37">
        <v>-0.009172974426983092</v>
      </c>
      <c r="IP37">
        <v>0.000807841678180084</v>
      </c>
      <c r="IQ37">
        <v>-8.933227129180702E-06</v>
      </c>
      <c r="IR37">
        <v>1</v>
      </c>
      <c r="IS37">
        <v>2297</v>
      </c>
      <c r="IT37">
        <v>1</v>
      </c>
      <c r="IU37">
        <v>33</v>
      </c>
      <c r="IV37">
        <v>8.800000000000001</v>
      </c>
      <c r="IW37">
        <v>8.800000000000001</v>
      </c>
      <c r="IX37">
        <v>0.78125</v>
      </c>
      <c r="IY37">
        <v>2.24731</v>
      </c>
      <c r="IZ37">
        <v>1.39648</v>
      </c>
      <c r="JA37">
        <v>2.35107</v>
      </c>
      <c r="JB37">
        <v>1.49536</v>
      </c>
      <c r="JC37">
        <v>2.26562</v>
      </c>
      <c r="JD37">
        <v>36.908</v>
      </c>
      <c r="JE37">
        <v>15.5943</v>
      </c>
      <c r="JF37">
        <v>18</v>
      </c>
      <c r="JG37">
        <v>392.278</v>
      </c>
      <c r="JH37">
        <v>563.717</v>
      </c>
      <c r="JI37">
        <v>30.5714</v>
      </c>
      <c r="JJ37">
        <v>30.066</v>
      </c>
      <c r="JK37">
        <v>29.9999</v>
      </c>
      <c r="JL37">
        <v>30.0013</v>
      </c>
      <c r="JM37">
        <v>29.9054</v>
      </c>
      <c r="JN37">
        <v>15.6479</v>
      </c>
      <c r="JO37">
        <v>44.8579</v>
      </c>
      <c r="JP37">
        <v>0</v>
      </c>
      <c r="JQ37">
        <v>-999.9</v>
      </c>
      <c r="JR37">
        <v>279.77</v>
      </c>
      <c r="JS37">
        <v>13.0008</v>
      </c>
      <c r="JT37">
        <v>100.07</v>
      </c>
      <c r="JU37">
        <v>100.104</v>
      </c>
    </row>
    <row r="38" spans="1:281">
      <c r="A38">
        <v>22</v>
      </c>
      <c r="B38">
        <v>1652283867.6</v>
      </c>
      <c r="C38">
        <v>1811.099999904633</v>
      </c>
      <c r="D38" t="s">
        <v>493</v>
      </c>
      <c r="E38" t="s">
        <v>494</v>
      </c>
      <c r="F38">
        <v>5</v>
      </c>
      <c r="G38" t="s">
        <v>474</v>
      </c>
      <c r="H38" t="s">
        <v>418</v>
      </c>
      <c r="I38">
        <v>1652283859.814285</v>
      </c>
      <c r="J38">
        <f>(K38)/1000</f>
        <v>0</v>
      </c>
      <c r="K38">
        <f>IF(CZ38, AN38, AH38)</f>
        <v>0</v>
      </c>
      <c r="L38">
        <f>IF(CZ38, AI38, AG38)</f>
        <v>0</v>
      </c>
      <c r="M38">
        <f>DB38 - IF(AU38&gt;1, L38*CV38*100.0/(AW38*DP38), 0)</f>
        <v>0</v>
      </c>
      <c r="N38">
        <f>((T38-J38/2)*M38-L38)/(T38+J38/2)</f>
        <v>0</v>
      </c>
      <c r="O38">
        <f>N38*(DI38+DJ38)/1000.0</f>
        <v>0</v>
      </c>
      <c r="P38">
        <f>(DB38 - IF(AU38&gt;1, L38*CV38*100.0/(AW38*DP38), 0))*(DI38+DJ38)/1000.0</f>
        <v>0</v>
      </c>
      <c r="Q38">
        <f>2.0/((1/S38-1/R38)+SIGN(S38)*SQRT((1/S38-1/R38)*(1/S38-1/R38) + 4*CW38/((CW38+1)*(CW38+1))*(2*1/S38*1/R38-1/R38*1/R38)))</f>
        <v>0</v>
      </c>
      <c r="R38">
        <f>IF(LEFT(CX38,1)&lt;&gt;"0",IF(LEFT(CX38,1)="1",3.0,CY38),$D$5+$E$5*(DP38*DI38/($K$5*1000))+$F$5*(DP38*DI38/($K$5*1000))*MAX(MIN(CV38,$J$5),$I$5)*MAX(MIN(CV38,$J$5),$I$5)+$G$5*MAX(MIN(CV38,$J$5),$I$5)*(DP38*DI38/($K$5*1000))+$H$5*(DP38*DI38/($K$5*1000))*(DP38*DI38/($K$5*1000)))</f>
        <v>0</v>
      </c>
      <c r="S38">
        <f>J38*(1000-(1000*0.61365*exp(17.502*W38/(240.97+W38))/(DI38+DJ38)+DD38)/2)/(1000*0.61365*exp(17.502*W38/(240.97+W38))/(DI38+DJ38)-DD38)</f>
        <v>0</v>
      </c>
      <c r="T38">
        <f>1/((CW38+1)/(Q38/1.6)+1/(R38/1.37)) + CW38/((CW38+1)/(Q38/1.6) + CW38/(R38/1.37))</f>
        <v>0</v>
      </c>
      <c r="U38">
        <f>(CR38*CU38)</f>
        <v>0</v>
      </c>
      <c r="V38">
        <f>(DK38+(U38+2*0.95*5.67E-8*(((DK38+$B$7)+273)^4-(DK38+273)^4)-44100*J38)/(1.84*29.3*R38+8*0.95*5.67E-8*(DK38+273)^3))</f>
        <v>0</v>
      </c>
      <c r="W38">
        <f>($C$7*DL38+$D$7*DM38+$E$7*V38)</f>
        <v>0</v>
      </c>
      <c r="X38">
        <f>0.61365*exp(17.502*W38/(240.97+W38))</f>
        <v>0</v>
      </c>
      <c r="Y38">
        <f>(Z38/AA38*100)</f>
        <v>0</v>
      </c>
      <c r="Z38">
        <f>DD38*(DI38+DJ38)/1000</f>
        <v>0</v>
      </c>
      <c r="AA38">
        <f>0.61365*exp(17.502*DK38/(240.97+DK38))</f>
        <v>0</v>
      </c>
      <c r="AB38">
        <f>(X38-DD38*(DI38+DJ38)/1000)</f>
        <v>0</v>
      </c>
      <c r="AC38">
        <f>(-J38*44100)</f>
        <v>0</v>
      </c>
      <c r="AD38">
        <f>2*29.3*R38*0.92*(DK38-W38)</f>
        <v>0</v>
      </c>
      <c r="AE38">
        <f>2*0.95*5.67E-8*(((DK38+$B$7)+273)^4-(W38+273)^4)</f>
        <v>0</v>
      </c>
      <c r="AF38">
        <f>U38+AE38+AC38+AD38</f>
        <v>0</v>
      </c>
      <c r="AG38">
        <f>DH38*AU38*(DC38-DB38*(1000-AU38*DE38)/(1000-AU38*DD38))/(100*CV38)</f>
        <v>0</v>
      </c>
      <c r="AH38">
        <f>1000*DH38*AU38*(DD38-DE38)/(100*CV38*(1000-AU38*DD38))</f>
        <v>0</v>
      </c>
      <c r="AI38">
        <f>(AJ38 - AK38 - DI38*1E3/(8.314*(DK38+273.15)) * AM38/DH38 * AL38) * DH38/(100*CV38) * (1000 - DE38)/1000</f>
        <v>0</v>
      </c>
      <c r="AJ38">
        <v>302.8499464763837</v>
      </c>
      <c r="AK38">
        <v>292.782496969697</v>
      </c>
      <c r="AL38">
        <v>-3.013099492977858</v>
      </c>
      <c r="AM38">
        <v>66.42838587885558</v>
      </c>
      <c r="AN38">
        <f>(AP38 - AO38 + DI38*1E3/(8.314*(DK38+273.15)) * AR38/DH38 * AQ38) * DH38/(100*CV38) * 1000/(1000 - AP38)</f>
        <v>0</v>
      </c>
      <c r="AO38">
        <v>13.11383687528671</v>
      </c>
      <c r="AP38">
        <v>25.28046363636365</v>
      </c>
      <c r="AQ38">
        <v>0.0004320952565756527</v>
      </c>
      <c r="AR38">
        <v>79.27483675333316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MAX(0,($B$13+$C$13*DP38)/(1+$D$13*DP38)*DI38/(DK38+273)*$E$13)</f>
        <v>0</v>
      </c>
      <c r="AX38" t="s">
        <v>421</v>
      </c>
      <c r="AY38" t="s">
        <v>421</v>
      </c>
      <c r="AZ38">
        <v>0</v>
      </c>
      <c r="BA38">
        <v>0</v>
      </c>
      <c r="BB38">
        <f>1-AZ38/BA38</f>
        <v>0</v>
      </c>
      <c r="BC38">
        <v>0</v>
      </c>
      <c r="BD38" t="s">
        <v>421</v>
      </c>
      <c r="BE38" t="s">
        <v>421</v>
      </c>
      <c r="BF38">
        <v>0</v>
      </c>
      <c r="BG38">
        <v>0</v>
      </c>
      <c r="BH38">
        <f>1-BF38/BG38</f>
        <v>0</v>
      </c>
      <c r="BI38">
        <v>0.5</v>
      </c>
      <c r="BJ38">
        <f>CS38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421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1346</v>
      </c>
      <c r="CA38">
        <v>300</v>
      </c>
      <c r="CB38">
        <v>300</v>
      </c>
      <c r="CC38">
        <v>300</v>
      </c>
      <c r="CD38">
        <v>10390.6</v>
      </c>
      <c r="CE38">
        <v>1065.88</v>
      </c>
      <c r="CF38">
        <v>-0.00731473</v>
      </c>
      <c r="CG38">
        <v>5.43</v>
      </c>
      <c r="CH38" t="s">
        <v>421</v>
      </c>
      <c r="CI38" t="s">
        <v>421</v>
      </c>
      <c r="CJ38" t="s">
        <v>421</v>
      </c>
      <c r="CK38" t="s">
        <v>421</v>
      </c>
      <c r="CL38" t="s">
        <v>421</v>
      </c>
      <c r="CM38" t="s">
        <v>421</v>
      </c>
      <c r="CN38" t="s">
        <v>421</v>
      </c>
      <c r="CO38" t="s">
        <v>421</v>
      </c>
      <c r="CP38" t="s">
        <v>421</v>
      </c>
      <c r="CQ38" t="s">
        <v>421</v>
      </c>
      <c r="CR38">
        <f>$B$11*DQ38+$C$11*DR38+$F$11*EC38*(1-EF38)</f>
        <v>0</v>
      </c>
      <c r="CS38">
        <f>CR38*CT38</f>
        <v>0</v>
      </c>
      <c r="CT38">
        <f>($B$11*$D$9+$C$11*$D$9+$F$11*((EP38+EH38)/MAX(EP38+EH38+EQ38, 0.1)*$I$9+EQ38/MAX(EP38+EH38+EQ38, 0.1)*$J$9))/($B$11+$C$11+$F$11)</f>
        <v>0</v>
      </c>
      <c r="CU38">
        <f>($B$11*$K$9+$C$11*$K$9+$F$11*((EP38+EH38)/MAX(EP38+EH38+EQ38, 0.1)*$P$9+EQ38/MAX(EP38+EH38+EQ38, 0.1)*$Q$9))/($B$11+$C$11+$F$11)</f>
        <v>0</v>
      </c>
      <c r="CV38">
        <v>6</v>
      </c>
      <c r="CW38">
        <v>0.5</v>
      </c>
      <c r="CX38" t="s">
        <v>422</v>
      </c>
      <c r="CY38">
        <v>2</v>
      </c>
      <c r="CZ38" t="b">
        <v>1</v>
      </c>
      <c r="DA38">
        <v>1652283859.814285</v>
      </c>
      <c r="DB38">
        <v>306.5653928571428</v>
      </c>
      <c r="DC38">
        <v>311.9375</v>
      </c>
      <c r="DD38">
        <v>25.27817857142858</v>
      </c>
      <c r="DE38">
        <v>13.13247142857143</v>
      </c>
      <c r="DF38">
        <v>307.8631428571429</v>
      </c>
      <c r="DG38">
        <v>25.22251785714286</v>
      </c>
      <c r="DH38">
        <v>400.0794285714286</v>
      </c>
      <c r="DI38">
        <v>90.63323571428575</v>
      </c>
      <c r="DJ38">
        <v>0.1000147642857143</v>
      </c>
      <c r="DK38">
        <v>31.09492142857143</v>
      </c>
      <c r="DL38">
        <v>29.69646428571428</v>
      </c>
      <c r="DM38">
        <v>999.9000000000002</v>
      </c>
      <c r="DN38">
        <v>0</v>
      </c>
      <c r="DO38">
        <v>0</v>
      </c>
      <c r="DP38">
        <v>10000.17821428571</v>
      </c>
      <c r="DQ38">
        <v>0</v>
      </c>
      <c r="DR38">
        <v>239.1993571428571</v>
      </c>
      <c r="DS38">
        <v>-5.372103214285715</v>
      </c>
      <c r="DT38">
        <v>314.5158214285715</v>
      </c>
      <c r="DU38">
        <v>316.0890357142858</v>
      </c>
      <c r="DV38">
        <v>12.14570714285714</v>
      </c>
      <c r="DW38">
        <v>311.9375</v>
      </c>
      <c r="DX38">
        <v>13.13247142857143</v>
      </c>
      <c r="DY38">
        <v>2.291043214285715</v>
      </c>
      <c r="DZ38">
        <v>1.1902375</v>
      </c>
      <c r="EA38">
        <v>19.61355714285714</v>
      </c>
      <c r="EB38">
        <v>9.479947142857144</v>
      </c>
      <c r="EC38">
        <v>1500.005</v>
      </c>
      <c r="ED38">
        <v>0.9729932857142858</v>
      </c>
      <c r="EE38">
        <v>0.02700654285714285</v>
      </c>
      <c r="EF38">
        <v>0</v>
      </c>
      <c r="EG38">
        <v>913.8506071428571</v>
      </c>
      <c r="EH38">
        <v>5.00097</v>
      </c>
      <c r="EI38">
        <v>14389.39642857143</v>
      </c>
      <c r="EJ38">
        <v>12491.61785714286</v>
      </c>
      <c r="EK38">
        <v>38.937</v>
      </c>
      <c r="EL38">
        <v>40.13164285714286</v>
      </c>
      <c r="EM38">
        <v>39.125</v>
      </c>
      <c r="EN38">
        <v>40.031</v>
      </c>
      <c r="EO38">
        <v>40.16485714285714</v>
      </c>
      <c r="EP38">
        <v>1454.625714285714</v>
      </c>
      <c r="EQ38">
        <v>40.37321428571428</v>
      </c>
      <c r="ER38">
        <v>0</v>
      </c>
      <c r="ES38">
        <v>557.5999999046326</v>
      </c>
      <c r="ET38">
        <v>0</v>
      </c>
      <c r="EU38">
        <v>913.4033076923077</v>
      </c>
      <c r="EV38">
        <v>-80.17039305126997</v>
      </c>
      <c r="EW38">
        <v>-1211.097434144073</v>
      </c>
      <c r="EX38">
        <v>14382.21538461539</v>
      </c>
      <c r="EY38">
        <v>15</v>
      </c>
      <c r="EZ38">
        <v>1652283335.6</v>
      </c>
      <c r="FA38" t="s">
        <v>476</v>
      </c>
      <c r="FB38">
        <v>1652283332.6</v>
      </c>
      <c r="FC38">
        <v>1652283335.6</v>
      </c>
      <c r="FD38">
        <v>15</v>
      </c>
      <c r="FE38">
        <v>-1.081</v>
      </c>
      <c r="FF38">
        <v>0.005</v>
      </c>
      <c r="FG38">
        <v>-1.466</v>
      </c>
      <c r="FH38">
        <v>-0.014</v>
      </c>
      <c r="FI38">
        <v>400</v>
      </c>
      <c r="FJ38">
        <v>20</v>
      </c>
      <c r="FK38">
        <v>0.1</v>
      </c>
      <c r="FL38">
        <v>0.01</v>
      </c>
      <c r="FM38">
        <v>-7.18645325</v>
      </c>
      <c r="FN38">
        <v>30.8161363227017</v>
      </c>
      <c r="FO38">
        <v>2.988713837946339</v>
      </c>
      <c r="FP38">
        <v>-1</v>
      </c>
      <c r="FQ38">
        <v>12.1002325</v>
      </c>
      <c r="FR38">
        <v>0.6845324577861052</v>
      </c>
      <c r="FS38">
        <v>0.07080638879190211</v>
      </c>
      <c r="FT38">
        <v>-1</v>
      </c>
      <c r="FU38">
        <v>0</v>
      </c>
      <c r="FV38">
        <v>0</v>
      </c>
      <c r="FW38">
        <v>0</v>
      </c>
      <c r="FX38">
        <v>-1</v>
      </c>
      <c r="FY38">
        <v>0</v>
      </c>
      <c r="FZ38">
        <v>0</v>
      </c>
      <c r="GA38" t="s">
        <v>424</v>
      </c>
      <c r="GB38">
        <v>2.69679</v>
      </c>
      <c r="GC38">
        <v>2.70509</v>
      </c>
      <c r="GD38">
        <v>0.06892959999999999</v>
      </c>
      <c r="GE38">
        <v>0.0684297</v>
      </c>
      <c r="GF38">
        <v>0.110365</v>
      </c>
      <c r="GG38">
        <v>0.0679028</v>
      </c>
      <c r="GH38">
        <v>29309</v>
      </c>
      <c r="GI38">
        <v>29430.6</v>
      </c>
      <c r="GJ38">
        <v>29278.4</v>
      </c>
      <c r="GK38">
        <v>29231.5</v>
      </c>
      <c r="GL38">
        <v>34478.8</v>
      </c>
      <c r="GM38">
        <v>36267.3</v>
      </c>
      <c r="GN38">
        <v>41205.1</v>
      </c>
      <c r="GO38">
        <v>41700.3</v>
      </c>
      <c r="GP38">
        <v>1.73885</v>
      </c>
      <c r="GQ38">
        <v>2.0338</v>
      </c>
      <c r="GR38">
        <v>0.0840202</v>
      </c>
      <c r="GS38">
        <v>0</v>
      </c>
      <c r="GT38">
        <v>28.3283</v>
      </c>
      <c r="GU38">
        <v>999.9</v>
      </c>
      <c r="GV38">
        <v>42.6</v>
      </c>
      <c r="GW38">
        <v>33.8</v>
      </c>
      <c r="GX38">
        <v>24.8319</v>
      </c>
      <c r="GY38">
        <v>62.8326</v>
      </c>
      <c r="GZ38">
        <v>30.4247</v>
      </c>
      <c r="HA38">
        <v>1</v>
      </c>
      <c r="HB38">
        <v>0.192965</v>
      </c>
      <c r="HC38">
        <v>0</v>
      </c>
      <c r="HD38">
        <v>20.3939</v>
      </c>
      <c r="HE38">
        <v>5.21444</v>
      </c>
      <c r="HF38">
        <v>12.0095</v>
      </c>
      <c r="HG38">
        <v>4.98765</v>
      </c>
      <c r="HH38">
        <v>3.28845</v>
      </c>
      <c r="HI38">
        <v>2322.1</v>
      </c>
      <c r="HJ38">
        <v>9999</v>
      </c>
      <c r="HK38">
        <v>9999</v>
      </c>
      <c r="HL38">
        <v>44.4</v>
      </c>
      <c r="HM38">
        <v>1.86722</v>
      </c>
      <c r="HN38">
        <v>1.86615</v>
      </c>
      <c r="HO38">
        <v>1.86574</v>
      </c>
      <c r="HP38">
        <v>1.86569</v>
      </c>
      <c r="HQ38">
        <v>1.86745</v>
      </c>
      <c r="HR38">
        <v>1.86996</v>
      </c>
      <c r="HS38">
        <v>1.86861</v>
      </c>
      <c r="HT38">
        <v>1.86998</v>
      </c>
      <c r="HU38">
        <v>0</v>
      </c>
      <c r="HV38">
        <v>0</v>
      </c>
      <c r="HW38">
        <v>0</v>
      </c>
      <c r="HX38">
        <v>0</v>
      </c>
      <c r="HY38" t="s">
        <v>425</v>
      </c>
      <c r="HZ38" t="s">
        <v>426</v>
      </c>
      <c r="IA38" t="s">
        <v>427</v>
      </c>
      <c r="IB38" t="s">
        <v>427</v>
      </c>
      <c r="IC38" t="s">
        <v>427</v>
      </c>
      <c r="ID38" t="s">
        <v>427</v>
      </c>
      <c r="IE38">
        <v>0</v>
      </c>
      <c r="IF38">
        <v>100</v>
      </c>
      <c r="IG38">
        <v>100</v>
      </c>
      <c r="IH38">
        <v>-1.258</v>
      </c>
      <c r="II38">
        <v>0.0557</v>
      </c>
      <c r="IJ38">
        <v>-0.8100442168574529</v>
      </c>
      <c r="IK38">
        <v>-0.001397856137862621</v>
      </c>
      <c r="IL38">
        <v>-6.597033298310111E-07</v>
      </c>
      <c r="IM38">
        <v>1.814317659228783E-10</v>
      </c>
      <c r="IN38">
        <v>-0.08355413821156263</v>
      </c>
      <c r="IO38">
        <v>-0.009172974426983092</v>
      </c>
      <c r="IP38">
        <v>0.000807841678180084</v>
      </c>
      <c r="IQ38">
        <v>-8.933227129180702E-06</v>
      </c>
      <c r="IR38">
        <v>1</v>
      </c>
      <c r="IS38">
        <v>2297</v>
      </c>
      <c r="IT38">
        <v>1</v>
      </c>
      <c r="IU38">
        <v>33</v>
      </c>
      <c r="IV38">
        <v>8.9</v>
      </c>
      <c r="IW38">
        <v>8.9</v>
      </c>
      <c r="IX38">
        <v>0.748291</v>
      </c>
      <c r="IY38">
        <v>2.23877</v>
      </c>
      <c r="IZ38">
        <v>1.39648</v>
      </c>
      <c r="JA38">
        <v>2.35107</v>
      </c>
      <c r="JB38">
        <v>1.49536</v>
      </c>
      <c r="JC38">
        <v>2.36206</v>
      </c>
      <c r="JD38">
        <v>36.908</v>
      </c>
      <c r="JE38">
        <v>15.603</v>
      </c>
      <c r="JF38">
        <v>18</v>
      </c>
      <c r="JG38">
        <v>392.303</v>
      </c>
      <c r="JH38">
        <v>563.505</v>
      </c>
      <c r="JI38">
        <v>30.5688</v>
      </c>
      <c r="JJ38">
        <v>30.0638</v>
      </c>
      <c r="JK38">
        <v>29.9998</v>
      </c>
      <c r="JL38">
        <v>29.9987</v>
      </c>
      <c r="JM38">
        <v>29.9028</v>
      </c>
      <c r="JN38">
        <v>14.9892</v>
      </c>
      <c r="JO38">
        <v>45.1396</v>
      </c>
      <c r="JP38">
        <v>0</v>
      </c>
      <c r="JQ38">
        <v>-999.9</v>
      </c>
      <c r="JR38">
        <v>259.735</v>
      </c>
      <c r="JS38">
        <v>12.9411</v>
      </c>
      <c r="JT38">
        <v>100.072</v>
      </c>
      <c r="JU38">
        <v>100.106</v>
      </c>
    </row>
    <row r="39" spans="1:281">
      <c r="A39">
        <v>23</v>
      </c>
      <c r="B39">
        <v>1652283872.6</v>
      </c>
      <c r="C39">
        <v>1816.099999904633</v>
      </c>
      <c r="D39" t="s">
        <v>495</v>
      </c>
      <c r="E39" t="s">
        <v>496</v>
      </c>
      <c r="F39">
        <v>5</v>
      </c>
      <c r="G39" t="s">
        <v>474</v>
      </c>
      <c r="H39" t="s">
        <v>418</v>
      </c>
      <c r="I39">
        <v>1652283865.1</v>
      </c>
      <c r="J39">
        <f>(K39)/1000</f>
        <v>0</v>
      </c>
      <c r="K39">
        <f>IF(CZ39, AN39, AH39)</f>
        <v>0</v>
      </c>
      <c r="L39">
        <f>IF(CZ39, AI39, AG39)</f>
        <v>0</v>
      </c>
      <c r="M39">
        <f>DB39 - IF(AU39&gt;1, L39*CV39*100.0/(AW39*DP39), 0)</f>
        <v>0</v>
      </c>
      <c r="N39">
        <f>((T39-J39/2)*M39-L39)/(T39+J39/2)</f>
        <v>0</v>
      </c>
      <c r="O39">
        <f>N39*(DI39+DJ39)/1000.0</f>
        <v>0</v>
      </c>
      <c r="P39">
        <f>(DB39 - IF(AU39&gt;1, L39*CV39*100.0/(AW39*DP39), 0))*(DI39+DJ39)/1000.0</f>
        <v>0</v>
      </c>
      <c r="Q39">
        <f>2.0/((1/S39-1/R39)+SIGN(S39)*SQRT((1/S39-1/R39)*(1/S39-1/R39) + 4*CW39/((CW39+1)*(CW39+1))*(2*1/S39*1/R39-1/R39*1/R39)))</f>
        <v>0</v>
      </c>
      <c r="R39">
        <f>IF(LEFT(CX39,1)&lt;&gt;"0",IF(LEFT(CX39,1)="1",3.0,CY39),$D$5+$E$5*(DP39*DI39/($K$5*1000))+$F$5*(DP39*DI39/($K$5*1000))*MAX(MIN(CV39,$J$5),$I$5)*MAX(MIN(CV39,$J$5),$I$5)+$G$5*MAX(MIN(CV39,$J$5),$I$5)*(DP39*DI39/($K$5*1000))+$H$5*(DP39*DI39/($K$5*1000))*(DP39*DI39/($K$5*1000)))</f>
        <v>0</v>
      </c>
      <c r="S39">
        <f>J39*(1000-(1000*0.61365*exp(17.502*W39/(240.97+W39))/(DI39+DJ39)+DD39)/2)/(1000*0.61365*exp(17.502*W39/(240.97+W39))/(DI39+DJ39)-DD39)</f>
        <v>0</v>
      </c>
      <c r="T39">
        <f>1/((CW39+1)/(Q39/1.6)+1/(R39/1.37)) + CW39/((CW39+1)/(Q39/1.6) + CW39/(R39/1.37))</f>
        <v>0</v>
      </c>
      <c r="U39">
        <f>(CR39*CU39)</f>
        <v>0</v>
      </c>
      <c r="V39">
        <f>(DK39+(U39+2*0.95*5.67E-8*(((DK39+$B$7)+273)^4-(DK39+273)^4)-44100*J39)/(1.84*29.3*R39+8*0.95*5.67E-8*(DK39+273)^3))</f>
        <v>0</v>
      </c>
      <c r="W39">
        <f>($C$7*DL39+$D$7*DM39+$E$7*V39)</f>
        <v>0</v>
      </c>
      <c r="X39">
        <f>0.61365*exp(17.502*W39/(240.97+W39))</f>
        <v>0</v>
      </c>
      <c r="Y39">
        <f>(Z39/AA39*100)</f>
        <v>0</v>
      </c>
      <c r="Z39">
        <f>DD39*(DI39+DJ39)/1000</f>
        <v>0</v>
      </c>
      <c r="AA39">
        <f>0.61365*exp(17.502*DK39/(240.97+DK39))</f>
        <v>0</v>
      </c>
      <c r="AB39">
        <f>(X39-DD39*(DI39+DJ39)/1000)</f>
        <v>0</v>
      </c>
      <c r="AC39">
        <f>(-J39*44100)</f>
        <v>0</v>
      </c>
      <c r="AD39">
        <f>2*29.3*R39*0.92*(DK39-W39)</f>
        <v>0</v>
      </c>
      <c r="AE39">
        <f>2*0.95*5.67E-8*(((DK39+$B$7)+273)^4-(W39+273)^4)</f>
        <v>0</v>
      </c>
      <c r="AF39">
        <f>U39+AE39+AC39+AD39</f>
        <v>0</v>
      </c>
      <c r="AG39">
        <f>DH39*AU39*(DC39-DB39*(1000-AU39*DE39)/(1000-AU39*DD39))/(100*CV39)</f>
        <v>0</v>
      </c>
      <c r="AH39">
        <f>1000*DH39*AU39*(DD39-DE39)/(100*CV39*(1000-AU39*DD39))</f>
        <v>0</v>
      </c>
      <c r="AI39">
        <f>(AJ39 - AK39 - DI39*1E3/(8.314*(DK39+273.15)) * AM39/DH39 * AL39) * DH39/(100*CV39) * (1000 - DE39)/1000</f>
        <v>0</v>
      </c>
      <c r="AJ39">
        <v>285.9921803044917</v>
      </c>
      <c r="AK39">
        <v>277.612296969697</v>
      </c>
      <c r="AL39">
        <v>-3.032208165733286</v>
      </c>
      <c r="AM39">
        <v>66.42838587885558</v>
      </c>
      <c r="AN39">
        <f>(AP39 - AO39 + DI39*1E3/(8.314*(DK39+273.15)) * AR39/DH39 * AQ39) * DH39/(100*CV39) * 1000/(1000 - AP39)</f>
        <v>0</v>
      </c>
      <c r="AO39">
        <v>13.05621003914372</v>
      </c>
      <c r="AP39">
        <v>25.2713083916084</v>
      </c>
      <c r="AQ39">
        <v>-0.0005434456484493536</v>
      </c>
      <c r="AR39">
        <v>79.27483675333316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MAX(0,($B$13+$C$13*DP39)/(1+$D$13*DP39)*DI39/(DK39+273)*$E$13)</f>
        <v>0</v>
      </c>
      <c r="AX39" t="s">
        <v>421</v>
      </c>
      <c r="AY39" t="s">
        <v>421</v>
      </c>
      <c r="AZ39">
        <v>0</v>
      </c>
      <c r="BA39">
        <v>0</v>
      </c>
      <c r="BB39">
        <f>1-AZ39/BA39</f>
        <v>0</v>
      </c>
      <c r="BC39">
        <v>0</v>
      </c>
      <c r="BD39" t="s">
        <v>421</v>
      </c>
      <c r="BE39" t="s">
        <v>421</v>
      </c>
      <c r="BF39">
        <v>0</v>
      </c>
      <c r="BG39">
        <v>0</v>
      </c>
      <c r="BH39">
        <f>1-BF39/BG39</f>
        <v>0</v>
      </c>
      <c r="BI39">
        <v>0.5</v>
      </c>
      <c r="BJ39">
        <f>CS39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421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1346</v>
      </c>
      <c r="CA39">
        <v>300</v>
      </c>
      <c r="CB39">
        <v>300</v>
      </c>
      <c r="CC39">
        <v>300</v>
      </c>
      <c r="CD39">
        <v>10390.6</v>
      </c>
      <c r="CE39">
        <v>1065.88</v>
      </c>
      <c r="CF39">
        <v>-0.00731473</v>
      </c>
      <c r="CG39">
        <v>5.43</v>
      </c>
      <c r="CH39" t="s">
        <v>421</v>
      </c>
      <c r="CI39" t="s">
        <v>421</v>
      </c>
      <c r="CJ39" t="s">
        <v>421</v>
      </c>
      <c r="CK39" t="s">
        <v>421</v>
      </c>
      <c r="CL39" t="s">
        <v>421</v>
      </c>
      <c r="CM39" t="s">
        <v>421</v>
      </c>
      <c r="CN39" t="s">
        <v>421</v>
      </c>
      <c r="CO39" t="s">
        <v>421</v>
      </c>
      <c r="CP39" t="s">
        <v>421</v>
      </c>
      <c r="CQ39" t="s">
        <v>421</v>
      </c>
      <c r="CR39">
        <f>$B$11*DQ39+$C$11*DR39+$F$11*EC39*(1-EF39)</f>
        <v>0</v>
      </c>
      <c r="CS39">
        <f>CR39*CT39</f>
        <v>0</v>
      </c>
      <c r="CT39">
        <f>($B$11*$D$9+$C$11*$D$9+$F$11*((EP39+EH39)/MAX(EP39+EH39+EQ39, 0.1)*$I$9+EQ39/MAX(EP39+EH39+EQ39, 0.1)*$J$9))/($B$11+$C$11+$F$11)</f>
        <v>0</v>
      </c>
      <c r="CU39">
        <f>($B$11*$K$9+$C$11*$K$9+$F$11*((EP39+EH39)/MAX(EP39+EH39+EQ39, 0.1)*$P$9+EQ39/MAX(EP39+EH39+EQ39, 0.1)*$Q$9))/($B$11+$C$11+$F$11)</f>
        <v>0</v>
      </c>
      <c r="CV39">
        <v>6</v>
      </c>
      <c r="CW39">
        <v>0.5</v>
      </c>
      <c r="CX39" t="s">
        <v>422</v>
      </c>
      <c r="CY39">
        <v>2</v>
      </c>
      <c r="CZ39" t="b">
        <v>1</v>
      </c>
      <c r="DA39">
        <v>1652283865.1</v>
      </c>
      <c r="DB39">
        <v>291.217925925926</v>
      </c>
      <c r="DC39">
        <v>294.4002592592593</v>
      </c>
      <c r="DD39">
        <v>25.27257037037036</v>
      </c>
      <c r="DE39">
        <v>13.07599259259259</v>
      </c>
      <c r="DF39">
        <v>292.4888888888889</v>
      </c>
      <c r="DG39">
        <v>25.21699259259259</v>
      </c>
      <c r="DH39">
        <v>400.0745925925926</v>
      </c>
      <c r="DI39">
        <v>90.63525555555553</v>
      </c>
      <c r="DJ39">
        <v>0.1000357851851852</v>
      </c>
      <c r="DK39">
        <v>31.09523333333334</v>
      </c>
      <c r="DL39">
        <v>29.69923333333334</v>
      </c>
      <c r="DM39">
        <v>999.9000000000001</v>
      </c>
      <c r="DN39">
        <v>0</v>
      </c>
      <c r="DO39">
        <v>0</v>
      </c>
      <c r="DP39">
        <v>9992.638518518519</v>
      </c>
      <c r="DQ39">
        <v>0</v>
      </c>
      <c r="DR39">
        <v>239.2394074074074</v>
      </c>
      <c r="DS39">
        <v>-3.182376518518518</v>
      </c>
      <c r="DT39">
        <v>298.7685555555556</v>
      </c>
      <c r="DU39">
        <v>298.3015925925926</v>
      </c>
      <c r="DV39">
        <v>12.19657037037037</v>
      </c>
      <c r="DW39">
        <v>294.4002592592593</v>
      </c>
      <c r="DX39">
        <v>13.07599259259259</v>
      </c>
      <c r="DY39">
        <v>2.290586666666666</v>
      </c>
      <c r="DZ39">
        <v>1.185145185185185</v>
      </c>
      <c r="EA39">
        <v>19.61034814814815</v>
      </c>
      <c r="EB39">
        <v>9.416155185185186</v>
      </c>
      <c r="EC39">
        <v>1500.017777777778</v>
      </c>
      <c r="ED39">
        <v>0.9729933333333335</v>
      </c>
      <c r="EE39">
        <v>0.0270065</v>
      </c>
      <c r="EF39">
        <v>0</v>
      </c>
      <c r="EG39">
        <v>906.8702962962963</v>
      </c>
      <c r="EH39">
        <v>5.00097</v>
      </c>
      <c r="EI39">
        <v>14283.62592592592</v>
      </c>
      <c r="EJ39">
        <v>12491.74074074074</v>
      </c>
      <c r="EK39">
        <v>38.937</v>
      </c>
      <c r="EL39">
        <v>40.13188888888889</v>
      </c>
      <c r="EM39">
        <v>39.125</v>
      </c>
      <c r="EN39">
        <v>40.01377777777778</v>
      </c>
      <c r="EO39">
        <v>40.15714814814815</v>
      </c>
      <c r="EP39">
        <v>1454.639259259259</v>
      </c>
      <c r="EQ39">
        <v>40.37074074074074</v>
      </c>
      <c r="ER39">
        <v>0</v>
      </c>
      <c r="ES39">
        <v>562.3999998569489</v>
      </c>
      <c r="ET39">
        <v>0</v>
      </c>
      <c r="EU39">
        <v>907.0881153846154</v>
      </c>
      <c r="EV39">
        <v>-78.65569237167196</v>
      </c>
      <c r="EW39">
        <v>-1202.629060624613</v>
      </c>
      <c r="EX39">
        <v>14286.46538461539</v>
      </c>
      <c r="EY39">
        <v>15</v>
      </c>
      <c r="EZ39">
        <v>1652283335.6</v>
      </c>
      <c r="FA39" t="s">
        <v>476</v>
      </c>
      <c r="FB39">
        <v>1652283332.6</v>
      </c>
      <c r="FC39">
        <v>1652283335.6</v>
      </c>
      <c r="FD39">
        <v>15</v>
      </c>
      <c r="FE39">
        <v>-1.081</v>
      </c>
      <c r="FF39">
        <v>0.005</v>
      </c>
      <c r="FG39">
        <v>-1.466</v>
      </c>
      <c r="FH39">
        <v>-0.014</v>
      </c>
      <c r="FI39">
        <v>400</v>
      </c>
      <c r="FJ39">
        <v>20</v>
      </c>
      <c r="FK39">
        <v>0.1</v>
      </c>
      <c r="FL39">
        <v>0.01</v>
      </c>
      <c r="FM39">
        <v>-4.684581000000001</v>
      </c>
      <c r="FN39">
        <v>25.19971534494774</v>
      </c>
      <c r="FO39">
        <v>2.49238763255777</v>
      </c>
      <c r="FP39">
        <v>-1</v>
      </c>
      <c r="FQ39">
        <v>12.16563170731707</v>
      </c>
      <c r="FR39">
        <v>0.5786571428571633</v>
      </c>
      <c r="FS39">
        <v>0.06098233826290934</v>
      </c>
      <c r="FT39">
        <v>-1</v>
      </c>
      <c r="FU39">
        <v>0</v>
      </c>
      <c r="FV39">
        <v>0</v>
      </c>
      <c r="FW39">
        <v>0</v>
      </c>
      <c r="FX39">
        <v>-1</v>
      </c>
      <c r="FY39">
        <v>0</v>
      </c>
      <c r="FZ39">
        <v>0</v>
      </c>
      <c r="GA39" t="s">
        <v>424</v>
      </c>
      <c r="GB39">
        <v>2.69667</v>
      </c>
      <c r="GC39">
        <v>2.70506</v>
      </c>
      <c r="GD39">
        <v>0.0659198</v>
      </c>
      <c r="GE39">
        <v>0.0650949</v>
      </c>
      <c r="GF39">
        <v>0.110336</v>
      </c>
      <c r="GG39">
        <v>0.06750979999999999</v>
      </c>
      <c r="GH39">
        <v>29403.7</v>
      </c>
      <c r="GI39">
        <v>29536</v>
      </c>
      <c r="GJ39">
        <v>29278.2</v>
      </c>
      <c r="GK39">
        <v>29231.6</v>
      </c>
      <c r="GL39">
        <v>34479.8</v>
      </c>
      <c r="GM39">
        <v>36282.8</v>
      </c>
      <c r="GN39">
        <v>41205.1</v>
      </c>
      <c r="GO39">
        <v>41700.5</v>
      </c>
      <c r="GP39">
        <v>1.73915</v>
      </c>
      <c r="GQ39">
        <v>2.03422</v>
      </c>
      <c r="GR39">
        <v>0.08391220000000001</v>
      </c>
      <c r="GS39">
        <v>0</v>
      </c>
      <c r="GT39">
        <v>28.3293</v>
      </c>
      <c r="GU39">
        <v>999.9</v>
      </c>
      <c r="GV39">
        <v>42.6</v>
      </c>
      <c r="GW39">
        <v>33.8</v>
      </c>
      <c r="GX39">
        <v>24.8323</v>
      </c>
      <c r="GY39">
        <v>62.8126</v>
      </c>
      <c r="GZ39">
        <v>30.6731</v>
      </c>
      <c r="HA39">
        <v>1</v>
      </c>
      <c r="HB39">
        <v>0.192726</v>
      </c>
      <c r="HC39">
        <v>0</v>
      </c>
      <c r="HD39">
        <v>20.394</v>
      </c>
      <c r="HE39">
        <v>5.21579</v>
      </c>
      <c r="HF39">
        <v>12.0099</v>
      </c>
      <c r="HG39">
        <v>4.98815</v>
      </c>
      <c r="HH39">
        <v>3.28865</v>
      </c>
      <c r="HI39">
        <v>2322.3</v>
      </c>
      <c r="HJ39">
        <v>9999</v>
      </c>
      <c r="HK39">
        <v>9999</v>
      </c>
      <c r="HL39">
        <v>44.4</v>
      </c>
      <c r="HM39">
        <v>1.86722</v>
      </c>
      <c r="HN39">
        <v>1.86615</v>
      </c>
      <c r="HO39">
        <v>1.86576</v>
      </c>
      <c r="HP39">
        <v>1.86568</v>
      </c>
      <c r="HQ39">
        <v>1.86745</v>
      </c>
      <c r="HR39">
        <v>1.86996</v>
      </c>
      <c r="HS39">
        <v>1.86861</v>
      </c>
      <c r="HT39">
        <v>1.86996</v>
      </c>
      <c r="HU39">
        <v>0</v>
      </c>
      <c r="HV39">
        <v>0</v>
      </c>
      <c r="HW39">
        <v>0</v>
      </c>
      <c r="HX39">
        <v>0</v>
      </c>
      <c r="HY39" t="s">
        <v>425</v>
      </c>
      <c r="HZ39" t="s">
        <v>426</v>
      </c>
      <c r="IA39" t="s">
        <v>427</v>
      </c>
      <c r="IB39" t="s">
        <v>427</v>
      </c>
      <c r="IC39" t="s">
        <v>427</v>
      </c>
      <c r="ID39" t="s">
        <v>427</v>
      </c>
      <c r="IE39">
        <v>0</v>
      </c>
      <c r="IF39">
        <v>100</v>
      </c>
      <c r="IG39">
        <v>100</v>
      </c>
      <c r="IH39">
        <v>-1.233</v>
      </c>
      <c r="II39">
        <v>0.0555</v>
      </c>
      <c r="IJ39">
        <v>-0.8100442168574529</v>
      </c>
      <c r="IK39">
        <v>-0.001397856137862621</v>
      </c>
      <c r="IL39">
        <v>-6.597033298310111E-07</v>
      </c>
      <c r="IM39">
        <v>1.814317659228783E-10</v>
      </c>
      <c r="IN39">
        <v>-0.08355413821156263</v>
      </c>
      <c r="IO39">
        <v>-0.009172974426983092</v>
      </c>
      <c r="IP39">
        <v>0.000807841678180084</v>
      </c>
      <c r="IQ39">
        <v>-8.933227129180702E-06</v>
      </c>
      <c r="IR39">
        <v>1</v>
      </c>
      <c r="IS39">
        <v>2297</v>
      </c>
      <c r="IT39">
        <v>1</v>
      </c>
      <c r="IU39">
        <v>33</v>
      </c>
      <c r="IV39">
        <v>9</v>
      </c>
      <c r="IW39">
        <v>8.9</v>
      </c>
      <c r="IX39">
        <v>0.71167</v>
      </c>
      <c r="IY39">
        <v>2.24731</v>
      </c>
      <c r="IZ39">
        <v>1.39648</v>
      </c>
      <c r="JA39">
        <v>2.35107</v>
      </c>
      <c r="JB39">
        <v>1.49536</v>
      </c>
      <c r="JC39">
        <v>2.35474</v>
      </c>
      <c r="JD39">
        <v>36.908</v>
      </c>
      <c r="JE39">
        <v>15.5943</v>
      </c>
      <c r="JF39">
        <v>18</v>
      </c>
      <c r="JG39">
        <v>392.448</v>
      </c>
      <c r="JH39">
        <v>563.804</v>
      </c>
      <c r="JI39">
        <v>30.5662</v>
      </c>
      <c r="JJ39">
        <v>30.0612</v>
      </c>
      <c r="JK39">
        <v>29.9999</v>
      </c>
      <c r="JL39">
        <v>29.9961</v>
      </c>
      <c r="JM39">
        <v>29.9007</v>
      </c>
      <c r="JN39">
        <v>14.2521</v>
      </c>
      <c r="JO39">
        <v>45.1396</v>
      </c>
      <c r="JP39">
        <v>0</v>
      </c>
      <c r="JQ39">
        <v>-999.9</v>
      </c>
      <c r="JR39">
        <v>246.372</v>
      </c>
      <c r="JS39">
        <v>12.8961</v>
      </c>
      <c r="JT39">
        <v>100.071</v>
      </c>
      <c r="JU39">
        <v>100.106</v>
      </c>
    </row>
    <row r="40" spans="1:281">
      <c r="A40">
        <v>24</v>
      </c>
      <c r="B40">
        <v>1652283877.6</v>
      </c>
      <c r="C40">
        <v>1821.099999904633</v>
      </c>
      <c r="D40" t="s">
        <v>497</v>
      </c>
      <c r="E40" t="s">
        <v>498</v>
      </c>
      <c r="F40">
        <v>5</v>
      </c>
      <c r="G40" t="s">
        <v>474</v>
      </c>
      <c r="H40" t="s">
        <v>418</v>
      </c>
      <c r="I40">
        <v>1652283869.814285</v>
      </c>
      <c r="J40">
        <f>(K40)/1000</f>
        <v>0</v>
      </c>
      <c r="K40">
        <f>IF(CZ40, AN40, AH40)</f>
        <v>0</v>
      </c>
      <c r="L40">
        <f>IF(CZ40, AI40, AG40)</f>
        <v>0</v>
      </c>
      <c r="M40">
        <f>DB40 - IF(AU40&gt;1, L40*CV40*100.0/(AW40*DP40), 0)</f>
        <v>0</v>
      </c>
      <c r="N40">
        <f>((T40-J40/2)*M40-L40)/(T40+J40/2)</f>
        <v>0</v>
      </c>
      <c r="O40">
        <f>N40*(DI40+DJ40)/1000.0</f>
        <v>0</v>
      </c>
      <c r="P40">
        <f>(DB40 - IF(AU40&gt;1, L40*CV40*100.0/(AW40*DP40), 0))*(DI40+DJ40)/1000.0</f>
        <v>0</v>
      </c>
      <c r="Q40">
        <f>2.0/((1/S40-1/R40)+SIGN(S40)*SQRT((1/S40-1/R40)*(1/S40-1/R40) + 4*CW40/((CW40+1)*(CW40+1))*(2*1/S40*1/R40-1/R40*1/R40)))</f>
        <v>0</v>
      </c>
      <c r="R40">
        <f>IF(LEFT(CX40,1)&lt;&gt;"0",IF(LEFT(CX40,1)="1",3.0,CY40),$D$5+$E$5*(DP40*DI40/($K$5*1000))+$F$5*(DP40*DI40/($K$5*1000))*MAX(MIN(CV40,$J$5),$I$5)*MAX(MIN(CV40,$J$5),$I$5)+$G$5*MAX(MIN(CV40,$J$5),$I$5)*(DP40*DI40/($K$5*1000))+$H$5*(DP40*DI40/($K$5*1000))*(DP40*DI40/($K$5*1000)))</f>
        <v>0</v>
      </c>
      <c r="S40">
        <f>J40*(1000-(1000*0.61365*exp(17.502*W40/(240.97+W40))/(DI40+DJ40)+DD40)/2)/(1000*0.61365*exp(17.502*W40/(240.97+W40))/(DI40+DJ40)-DD40)</f>
        <v>0</v>
      </c>
      <c r="T40">
        <f>1/((CW40+1)/(Q40/1.6)+1/(R40/1.37)) + CW40/((CW40+1)/(Q40/1.6) + CW40/(R40/1.37))</f>
        <v>0</v>
      </c>
      <c r="U40">
        <f>(CR40*CU40)</f>
        <v>0</v>
      </c>
      <c r="V40">
        <f>(DK40+(U40+2*0.95*5.67E-8*(((DK40+$B$7)+273)^4-(DK40+273)^4)-44100*J40)/(1.84*29.3*R40+8*0.95*5.67E-8*(DK40+273)^3))</f>
        <v>0</v>
      </c>
      <c r="W40">
        <f>($C$7*DL40+$D$7*DM40+$E$7*V40)</f>
        <v>0</v>
      </c>
      <c r="X40">
        <f>0.61365*exp(17.502*W40/(240.97+W40))</f>
        <v>0</v>
      </c>
      <c r="Y40">
        <f>(Z40/AA40*100)</f>
        <v>0</v>
      </c>
      <c r="Z40">
        <f>DD40*(DI40+DJ40)/1000</f>
        <v>0</v>
      </c>
      <c r="AA40">
        <f>0.61365*exp(17.502*DK40/(240.97+DK40))</f>
        <v>0</v>
      </c>
      <c r="AB40">
        <f>(X40-DD40*(DI40+DJ40)/1000)</f>
        <v>0</v>
      </c>
      <c r="AC40">
        <f>(-J40*44100)</f>
        <v>0</v>
      </c>
      <c r="AD40">
        <f>2*29.3*R40*0.92*(DK40-W40)</f>
        <v>0</v>
      </c>
      <c r="AE40">
        <f>2*0.95*5.67E-8*(((DK40+$B$7)+273)^4-(W40+273)^4)</f>
        <v>0</v>
      </c>
      <c r="AF40">
        <f>U40+AE40+AC40+AD40</f>
        <v>0</v>
      </c>
      <c r="AG40">
        <f>DH40*AU40*(DC40-DB40*(1000-AU40*DE40)/(1000-AU40*DD40))/(100*CV40)</f>
        <v>0</v>
      </c>
      <c r="AH40">
        <f>1000*DH40*AU40*(DD40-DE40)/(100*CV40*(1000-AU40*DD40))</f>
        <v>0</v>
      </c>
      <c r="AI40">
        <f>(AJ40 - AK40 - DI40*1E3/(8.314*(DK40+273.15)) * AM40/DH40 * AL40) * DH40/(100*CV40) * (1000 - DE40)/1000</f>
        <v>0</v>
      </c>
      <c r="AJ40">
        <v>269.2656291571708</v>
      </c>
      <c r="AK40">
        <v>262.4699030303031</v>
      </c>
      <c r="AL40">
        <v>-3.023603146698662</v>
      </c>
      <c r="AM40">
        <v>66.42838587885558</v>
      </c>
      <c r="AN40">
        <f>(AP40 - AO40 + DI40*1E3/(8.314*(DK40+273.15)) * AR40/DH40 * AQ40) * DH40/(100*CV40) * 1000/(1000 - AP40)</f>
        <v>0</v>
      </c>
      <c r="AO40">
        <v>12.96323143753892</v>
      </c>
      <c r="AP40">
        <v>25.25533146853148</v>
      </c>
      <c r="AQ40">
        <v>-0.0009265835133792444</v>
      </c>
      <c r="AR40">
        <v>79.27483675333316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MAX(0,($B$13+$C$13*DP40)/(1+$D$13*DP40)*DI40/(DK40+273)*$E$13)</f>
        <v>0</v>
      </c>
      <c r="AX40" t="s">
        <v>421</v>
      </c>
      <c r="AY40" t="s">
        <v>421</v>
      </c>
      <c r="AZ40">
        <v>0</v>
      </c>
      <c r="BA40">
        <v>0</v>
      </c>
      <c r="BB40">
        <f>1-AZ40/BA40</f>
        <v>0</v>
      </c>
      <c r="BC40">
        <v>0</v>
      </c>
      <c r="BD40" t="s">
        <v>421</v>
      </c>
      <c r="BE40" t="s">
        <v>421</v>
      </c>
      <c r="BF40">
        <v>0</v>
      </c>
      <c r="BG40">
        <v>0</v>
      </c>
      <c r="BH40">
        <f>1-BF40/BG40</f>
        <v>0</v>
      </c>
      <c r="BI40">
        <v>0.5</v>
      </c>
      <c r="BJ40">
        <f>CS40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421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1346</v>
      </c>
      <c r="CA40">
        <v>300</v>
      </c>
      <c r="CB40">
        <v>300</v>
      </c>
      <c r="CC40">
        <v>300</v>
      </c>
      <c r="CD40">
        <v>10390.6</v>
      </c>
      <c r="CE40">
        <v>1065.88</v>
      </c>
      <c r="CF40">
        <v>-0.00731473</v>
      </c>
      <c r="CG40">
        <v>5.43</v>
      </c>
      <c r="CH40" t="s">
        <v>421</v>
      </c>
      <c r="CI40" t="s">
        <v>421</v>
      </c>
      <c r="CJ40" t="s">
        <v>421</v>
      </c>
      <c r="CK40" t="s">
        <v>421</v>
      </c>
      <c r="CL40" t="s">
        <v>421</v>
      </c>
      <c r="CM40" t="s">
        <v>421</v>
      </c>
      <c r="CN40" t="s">
        <v>421</v>
      </c>
      <c r="CO40" t="s">
        <v>421</v>
      </c>
      <c r="CP40" t="s">
        <v>421</v>
      </c>
      <c r="CQ40" t="s">
        <v>421</v>
      </c>
      <c r="CR40">
        <f>$B$11*DQ40+$C$11*DR40+$F$11*EC40*(1-EF40)</f>
        <v>0</v>
      </c>
      <c r="CS40">
        <f>CR40*CT40</f>
        <v>0</v>
      </c>
      <c r="CT40">
        <f>($B$11*$D$9+$C$11*$D$9+$F$11*((EP40+EH40)/MAX(EP40+EH40+EQ40, 0.1)*$I$9+EQ40/MAX(EP40+EH40+EQ40, 0.1)*$J$9))/($B$11+$C$11+$F$11)</f>
        <v>0</v>
      </c>
      <c r="CU40">
        <f>($B$11*$K$9+$C$11*$K$9+$F$11*((EP40+EH40)/MAX(EP40+EH40+EQ40, 0.1)*$P$9+EQ40/MAX(EP40+EH40+EQ40, 0.1)*$Q$9))/($B$11+$C$11+$F$11)</f>
        <v>0</v>
      </c>
      <c r="CV40">
        <v>6</v>
      </c>
      <c r="CW40">
        <v>0.5</v>
      </c>
      <c r="CX40" t="s">
        <v>422</v>
      </c>
      <c r="CY40">
        <v>2</v>
      </c>
      <c r="CZ40" t="b">
        <v>1</v>
      </c>
      <c r="DA40">
        <v>1652283869.814285</v>
      </c>
      <c r="DB40">
        <v>277.3466428571428</v>
      </c>
      <c r="DC40">
        <v>278.8335714285714</v>
      </c>
      <c r="DD40">
        <v>25.26917857142857</v>
      </c>
      <c r="DE40">
        <v>13.02415357142857</v>
      </c>
      <c r="DF40">
        <v>278.5935357142857</v>
      </c>
      <c r="DG40">
        <v>25.21364642857143</v>
      </c>
      <c r="DH40">
        <v>400.0782857142857</v>
      </c>
      <c r="DI40">
        <v>90.63702142857142</v>
      </c>
      <c r="DJ40">
        <v>0.1000115</v>
      </c>
      <c r="DK40">
        <v>31.09503571428572</v>
      </c>
      <c r="DL40">
        <v>29.69971071428572</v>
      </c>
      <c r="DM40">
        <v>999.9000000000002</v>
      </c>
      <c r="DN40">
        <v>0</v>
      </c>
      <c r="DO40">
        <v>0</v>
      </c>
      <c r="DP40">
        <v>9992.590714285716</v>
      </c>
      <c r="DQ40">
        <v>0</v>
      </c>
      <c r="DR40">
        <v>239.2350714285715</v>
      </c>
      <c r="DS40">
        <v>-1.486925225357143</v>
      </c>
      <c r="DT40">
        <v>284.5368571428572</v>
      </c>
      <c r="DU40">
        <v>282.5139642857143</v>
      </c>
      <c r="DV40">
        <v>12.24501428571429</v>
      </c>
      <c r="DW40">
        <v>278.8335714285714</v>
      </c>
      <c r="DX40">
        <v>13.02415357142857</v>
      </c>
      <c r="DY40">
        <v>2.290323571428571</v>
      </c>
      <c r="DZ40">
        <v>1.180470357142857</v>
      </c>
      <c r="EA40">
        <v>19.60850357142857</v>
      </c>
      <c r="EB40">
        <v>9.357381785714285</v>
      </c>
      <c r="EC40">
        <v>1500.014285714286</v>
      </c>
      <c r="ED40">
        <v>0.9729932857142859</v>
      </c>
      <c r="EE40">
        <v>0.02700654285714285</v>
      </c>
      <c r="EF40">
        <v>0</v>
      </c>
      <c r="EG40">
        <v>901.0085357142858</v>
      </c>
      <c r="EH40">
        <v>5.00097</v>
      </c>
      <c r="EI40">
        <v>14193.65</v>
      </c>
      <c r="EJ40">
        <v>12491.71785714286</v>
      </c>
      <c r="EK40">
        <v>38.937</v>
      </c>
      <c r="EL40">
        <v>40.12721428571428</v>
      </c>
      <c r="EM40">
        <v>39.125</v>
      </c>
      <c r="EN40">
        <v>40.00221428571428</v>
      </c>
      <c r="EO40">
        <v>40.15157142857142</v>
      </c>
      <c r="EP40">
        <v>1454.636428571428</v>
      </c>
      <c r="EQ40">
        <v>40.37107142857142</v>
      </c>
      <c r="ER40">
        <v>0</v>
      </c>
      <c r="ES40">
        <v>567.7999999523163</v>
      </c>
      <c r="ET40">
        <v>0</v>
      </c>
      <c r="EU40">
        <v>900.0125200000001</v>
      </c>
      <c r="EV40">
        <v>-70.00530770111986</v>
      </c>
      <c r="EW40">
        <v>-1072.37692306893</v>
      </c>
      <c r="EX40">
        <v>14178.316</v>
      </c>
      <c r="EY40">
        <v>15</v>
      </c>
      <c r="EZ40">
        <v>1652283335.6</v>
      </c>
      <c r="FA40" t="s">
        <v>476</v>
      </c>
      <c r="FB40">
        <v>1652283332.6</v>
      </c>
      <c r="FC40">
        <v>1652283335.6</v>
      </c>
      <c r="FD40">
        <v>15</v>
      </c>
      <c r="FE40">
        <v>-1.081</v>
      </c>
      <c r="FF40">
        <v>0.005</v>
      </c>
      <c r="FG40">
        <v>-1.466</v>
      </c>
      <c r="FH40">
        <v>-0.014</v>
      </c>
      <c r="FI40">
        <v>400</v>
      </c>
      <c r="FJ40">
        <v>20</v>
      </c>
      <c r="FK40">
        <v>0.1</v>
      </c>
      <c r="FL40">
        <v>0.01</v>
      </c>
      <c r="FM40">
        <v>-2.39951515775</v>
      </c>
      <c r="FN40">
        <v>21.82170785324578</v>
      </c>
      <c r="FO40">
        <v>2.10109180549344</v>
      </c>
      <c r="FP40">
        <v>-1</v>
      </c>
      <c r="FQ40">
        <v>12.22024</v>
      </c>
      <c r="FR40">
        <v>0.6522393996247302</v>
      </c>
      <c r="FS40">
        <v>0.06551003663561791</v>
      </c>
      <c r="FT40">
        <v>-1</v>
      </c>
      <c r="FU40">
        <v>0</v>
      </c>
      <c r="FV40">
        <v>0</v>
      </c>
      <c r="FW40">
        <v>0</v>
      </c>
      <c r="FX40">
        <v>-1</v>
      </c>
      <c r="FY40">
        <v>0</v>
      </c>
      <c r="FZ40">
        <v>0</v>
      </c>
      <c r="GA40" t="s">
        <v>424</v>
      </c>
      <c r="GB40">
        <v>2.69637</v>
      </c>
      <c r="GC40">
        <v>2.70512</v>
      </c>
      <c r="GD40">
        <v>0.0628544</v>
      </c>
      <c r="GE40">
        <v>0.0617351</v>
      </c>
      <c r="GF40">
        <v>0.110291</v>
      </c>
      <c r="GG40">
        <v>0.0674892</v>
      </c>
      <c r="GH40">
        <v>29500</v>
      </c>
      <c r="GI40">
        <v>29642.6</v>
      </c>
      <c r="GJ40">
        <v>29278</v>
      </c>
      <c r="GK40">
        <v>29231.9</v>
      </c>
      <c r="GL40">
        <v>34480.9</v>
      </c>
      <c r="GM40">
        <v>36283.9</v>
      </c>
      <c r="GN40">
        <v>41204.4</v>
      </c>
      <c r="GO40">
        <v>41701</v>
      </c>
      <c r="GP40">
        <v>1.7388</v>
      </c>
      <c r="GQ40">
        <v>2.0342</v>
      </c>
      <c r="GR40">
        <v>0.0834912</v>
      </c>
      <c r="GS40">
        <v>0</v>
      </c>
      <c r="GT40">
        <v>28.3293</v>
      </c>
      <c r="GU40">
        <v>999.9</v>
      </c>
      <c r="GV40">
        <v>42.6</v>
      </c>
      <c r="GW40">
        <v>33.8</v>
      </c>
      <c r="GX40">
        <v>24.8303</v>
      </c>
      <c r="GY40">
        <v>62.9426</v>
      </c>
      <c r="GZ40">
        <v>30.5529</v>
      </c>
      <c r="HA40">
        <v>1</v>
      </c>
      <c r="HB40">
        <v>0.192718</v>
      </c>
      <c r="HC40">
        <v>0</v>
      </c>
      <c r="HD40">
        <v>20.3938</v>
      </c>
      <c r="HE40">
        <v>5.21579</v>
      </c>
      <c r="HF40">
        <v>12.0098</v>
      </c>
      <c r="HG40">
        <v>4.98835</v>
      </c>
      <c r="HH40">
        <v>3.28865</v>
      </c>
      <c r="HI40">
        <v>2322.3</v>
      </c>
      <c r="HJ40">
        <v>9999</v>
      </c>
      <c r="HK40">
        <v>9999</v>
      </c>
      <c r="HL40">
        <v>44.4</v>
      </c>
      <c r="HM40">
        <v>1.86722</v>
      </c>
      <c r="HN40">
        <v>1.86615</v>
      </c>
      <c r="HO40">
        <v>1.86577</v>
      </c>
      <c r="HP40">
        <v>1.86566</v>
      </c>
      <c r="HQ40">
        <v>1.86746</v>
      </c>
      <c r="HR40">
        <v>1.86996</v>
      </c>
      <c r="HS40">
        <v>1.8686</v>
      </c>
      <c r="HT40">
        <v>1.86996</v>
      </c>
      <c r="HU40">
        <v>0</v>
      </c>
      <c r="HV40">
        <v>0</v>
      </c>
      <c r="HW40">
        <v>0</v>
      </c>
      <c r="HX40">
        <v>0</v>
      </c>
      <c r="HY40" t="s">
        <v>425</v>
      </c>
      <c r="HZ40" t="s">
        <v>426</v>
      </c>
      <c r="IA40" t="s">
        <v>427</v>
      </c>
      <c r="IB40" t="s">
        <v>427</v>
      </c>
      <c r="IC40" t="s">
        <v>427</v>
      </c>
      <c r="ID40" t="s">
        <v>427</v>
      </c>
      <c r="IE40">
        <v>0</v>
      </c>
      <c r="IF40">
        <v>100</v>
      </c>
      <c r="IG40">
        <v>100</v>
      </c>
      <c r="IH40">
        <v>-1.207</v>
      </c>
      <c r="II40">
        <v>0.0553</v>
      </c>
      <c r="IJ40">
        <v>-0.8100442168574529</v>
      </c>
      <c r="IK40">
        <v>-0.001397856137862621</v>
      </c>
      <c r="IL40">
        <v>-6.597033298310111E-07</v>
      </c>
      <c r="IM40">
        <v>1.814317659228783E-10</v>
      </c>
      <c r="IN40">
        <v>-0.08355413821156263</v>
      </c>
      <c r="IO40">
        <v>-0.009172974426983092</v>
      </c>
      <c r="IP40">
        <v>0.000807841678180084</v>
      </c>
      <c r="IQ40">
        <v>-8.933227129180702E-06</v>
      </c>
      <c r="IR40">
        <v>1</v>
      </c>
      <c r="IS40">
        <v>2297</v>
      </c>
      <c r="IT40">
        <v>1</v>
      </c>
      <c r="IU40">
        <v>33</v>
      </c>
      <c r="IV40">
        <v>9.1</v>
      </c>
      <c r="IW40">
        <v>9</v>
      </c>
      <c r="IX40">
        <v>0.67749</v>
      </c>
      <c r="IY40">
        <v>2.25342</v>
      </c>
      <c r="IZ40">
        <v>1.39648</v>
      </c>
      <c r="JA40">
        <v>2.35107</v>
      </c>
      <c r="JB40">
        <v>1.49536</v>
      </c>
      <c r="JC40">
        <v>2.26318</v>
      </c>
      <c r="JD40">
        <v>36.908</v>
      </c>
      <c r="JE40">
        <v>15.5855</v>
      </c>
      <c r="JF40">
        <v>18</v>
      </c>
      <c r="JG40">
        <v>392.247</v>
      </c>
      <c r="JH40">
        <v>563.768</v>
      </c>
      <c r="JI40">
        <v>30.5639</v>
      </c>
      <c r="JJ40">
        <v>30.0585</v>
      </c>
      <c r="JK40">
        <v>30</v>
      </c>
      <c r="JL40">
        <v>29.9939</v>
      </c>
      <c r="JM40">
        <v>29.8988</v>
      </c>
      <c r="JN40">
        <v>13.574</v>
      </c>
      <c r="JO40">
        <v>45.1396</v>
      </c>
      <c r="JP40">
        <v>0</v>
      </c>
      <c r="JQ40">
        <v>-999.9</v>
      </c>
      <c r="JR40">
        <v>226.337</v>
      </c>
      <c r="JS40">
        <v>12.8538</v>
      </c>
      <c r="JT40">
        <v>100.07</v>
      </c>
      <c r="JU40">
        <v>100.107</v>
      </c>
    </row>
    <row r="41" spans="1:281">
      <c r="A41">
        <v>25</v>
      </c>
      <c r="B41">
        <v>1652283882.6</v>
      </c>
      <c r="C41">
        <v>1826.099999904633</v>
      </c>
      <c r="D41" t="s">
        <v>499</v>
      </c>
      <c r="E41" t="s">
        <v>500</v>
      </c>
      <c r="F41">
        <v>5</v>
      </c>
      <c r="G41" t="s">
        <v>474</v>
      </c>
      <c r="H41" t="s">
        <v>418</v>
      </c>
      <c r="I41">
        <v>1652283875.1</v>
      </c>
      <c r="J41">
        <f>(K41)/1000</f>
        <v>0</v>
      </c>
      <c r="K41">
        <f>IF(CZ41, AN41, AH41)</f>
        <v>0</v>
      </c>
      <c r="L41">
        <f>IF(CZ41, AI41, AG41)</f>
        <v>0</v>
      </c>
      <c r="M41">
        <f>DB41 - IF(AU41&gt;1, L41*CV41*100.0/(AW41*DP41), 0)</f>
        <v>0</v>
      </c>
      <c r="N41">
        <f>((T41-J41/2)*M41-L41)/(T41+J41/2)</f>
        <v>0</v>
      </c>
      <c r="O41">
        <f>N41*(DI41+DJ41)/1000.0</f>
        <v>0</v>
      </c>
      <c r="P41">
        <f>(DB41 - IF(AU41&gt;1, L41*CV41*100.0/(AW41*DP41), 0))*(DI41+DJ41)/1000.0</f>
        <v>0</v>
      </c>
      <c r="Q41">
        <f>2.0/((1/S41-1/R41)+SIGN(S41)*SQRT((1/S41-1/R41)*(1/S41-1/R41) + 4*CW41/((CW41+1)*(CW41+1))*(2*1/S41*1/R41-1/R41*1/R41)))</f>
        <v>0</v>
      </c>
      <c r="R41">
        <f>IF(LEFT(CX41,1)&lt;&gt;"0",IF(LEFT(CX41,1)="1",3.0,CY41),$D$5+$E$5*(DP41*DI41/($K$5*1000))+$F$5*(DP41*DI41/($K$5*1000))*MAX(MIN(CV41,$J$5),$I$5)*MAX(MIN(CV41,$J$5),$I$5)+$G$5*MAX(MIN(CV41,$J$5),$I$5)*(DP41*DI41/($K$5*1000))+$H$5*(DP41*DI41/($K$5*1000))*(DP41*DI41/($K$5*1000)))</f>
        <v>0</v>
      </c>
      <c r="S41">
        <f>J41*(1000-(1000*0.61365*exp(17.502*W41/(240.97+W41))/(DI41+DJ41)+DD41)/2)/(1000*0.61365*exp(17.502*W41/(240.97+W41))/(DI41+DJ41)-DD41)</f>
        <v>0</v>
      </c>
      <c r="T41">
        <f>1/((CW41+1)/(Q41/1.6)+1/(R41/1.37)) + CW41/((CW41+1)/(Q41/1.6) + CW41/(R41/1.37))</f>
        <v>0</v>
      </c>
      <c r="U41">
        <f>(CR41*CU41)</f>
        <v>0</v>
      </c>
      <c r="V41">
        <f>(DK41+(U41+2*0.95*5.67E-8*(((DK41+$B$7)+273)^4-(DK41+273)^4)-44100*J41)/(1.84*29.3*R41+8*0.95*5.67E-8*(DK41+273)^3))</f>
        <v>0</v>
      </c>
      <c r="W41">
        <f>($C$7*DL41+$D$7*DM41+$E$7*V41)</f>
        <v>0</v>
      </c>
      <c r="X41">
        <f>0.61365*exp(17.502*W41/(240.97+W41))</f>
        <v>0</v>
      </c>
      <c r="Y41">
        <f>(Z41/AA41*100)</f>
        <v>0</v>
      </c>
      <c r="Z41">
        <f>DD41*(DI41+DJ41)/1000</f>
        <v>0</v>
      </c>
      <c r="AA41">
        <f>0.61365*exp(17.502*DK41/(240.97+DK41))</f>
        <v>0</v>
      </c>
      <c r="AB41">
        <f>(X41-DD41*(DI41+DJ41)/1000)</f>
        <v>0</v>
      </c>
      <c r="AC41">
        <f>(-J41*44100)</f>
        <v>0</v>
      </c>
      <c r="AD41">
        <f>2*29.3*R41*0.92*(DK41-W41)</f>
        <v>0</v>
      </c>
      <c r="AE41">
        <f>2*0.95*5.67E-8*(((DK41+$B$7)+273)^4-(W41+273)^4)</f>
        <v>0</v>
      </c>
      <c r="AF41">
        <f>U41+AE41+AC41+AD41</f>
        <v>0</v>
      </c>
      <c r="AG41">
        <f>DH41*AU41*(DC41-DB41*(1000-AU41*DE41)/(1000-AU41*DD41))/(100*CV41)</f>
        <v>0</v>
      </c>
      <c r="AH41">
        <f>1000*DH41*AU41*(DD41-DE41)/(100*CV41*(1000-AU41*DD41))</f>
        <v>0</v>
      </c>
      <c r="AI41">
        <f>(AJ41 - AK41 - DI41*1E3/(8.314*(DK41+273.15)) * AM41/DH41 * AL41) * DH41/(100*CV41) * (1000 - DE41)/1000</f>
        <v>0</v>
      </c>
      <c r="AJ41">
        <v>252.5691757412035</v>
      </c>
      <c r="AK41">
        <v>247.3173454545453</v>
      </c>
      <c r="AL41">
        <v>-3.028314472745474</v>
      </c>
      <c r="AM41">
        <v>66.42838587885558</v>
      </c>
      <c r="AN41">
        <f>(AP41 - AO41 + DI41*1E3/(8.314*(DK41+273.15)) * AR41/DH41 * AQ41) * DH41/(100*CV41) * 1000/(1000 - AP41)</f>
        <v>0</v>
      </c>
      <c r="AO41">
        <v>12.95933711933969</v>
      </c>
      <c r="AP41">
        <v>25.26471888111889</v>
      </c>
      <c r="AQ41">
        <v>0.0001404689885507241</v>
      </c>
      <c r="AR41">
        <v>79.27483675333316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MAX(0,($B$13+$C$13*DP41)/(1+$D$13*DP41)*DI41/(DK41+273)*$E$13)</f>
        <v>0</v>
      </c>
      <c r="AX41" t="s">
        <v>421</v>
      </c>
      <c r="AY41" t="s">
        <v>421</v>
      </c>
      <c r="AZ41">
        <v>0</v>
      </c>
      <c r="BA41">
        <v>0</v>
      </c>
      <c r="BB41">
        <f>1-AZ41/BA41</f>
        <v>0</v>
      </c>
      <c r="BC41">
        <v>0</v>
      </c>
      <c r="BD41" t="s">
        <v>421</v>
      </c>
      <c r="BE41" t="s">
        <v>421</v>
      </c>
      <c r="BF41">
        <v>0</v>
      </c>
      <c r="BG41">
        <v>0</v>
      </c>
      <c r="BH41">
        <f>1-BF41/BG41</f>
        <v>0</v>
      </c>
      <c r="BI41">
        <v>0.5</v>
      </c>
      <c r="BJ41">
        <f>CS41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421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1346</v>
      </c>
      <c r="CA41">
        <v>300</v>
      </c>
      <c r="CB41">
        <v>300</v>
      </c>
      <c r="CC41">
        <v>300</v>
      </c>
      <c r="CD41">
        <v>10390.6</v>
      </c>
      <c r="CE41">
        <v>1065.88</v>
      </c>
      <c r="CF41">
        <v>-0.00731473</v>
      </c>
      <c r="CG41">
        <v>5.43</v>
      </c>
      <c r="CH41" t="s">
        <v>421</v>
      </c>
      <c r="CI41" t="s">
        <v>421</v>
      </c>
      <c r="CJ41" t="s">
        <v>421</v>
      </c>
      <c r="CK41" t="s">
        <v>421</v>
      </c>
      <c r="CL41" t="s">
        <v>421</v>
      </c>
      <c r="CM41" t="s">
        <v>421</v>
      </c>
      <c r="CN41" t="s">
        <v>421</v>
      </c>
      <c r="CO41" t="s">
        <v>421</v>
      </c>
      <c r="CP41" t="s">
        <v>421</v>
      </c>
      <c r="CQ41" t="s">
        <v>421</v>
      </c>
      <c r="CR41">
        <f>$B$11*DQ41+$C$11*DR41+$F$11*EC41*(1-EF41)</f>
        <v>0</v>
      </c>
      <c r="CS41">
        <f>CR41*CT41</f>
        <v>0</v>
      </c>
      <c r="CT41">
        <f>($B$11*$D$9+$C$11*$D$9+$F$11*((EP41+EH41)/MAX(EP41+EH41+EQ41, 0.1)*$I$9+EQ41/MAX(EP41+EH41+EQ41, 0.1)*$J$9))/($B$11+$C$11+$F$11)</f>
        <v>0</v>
      </c>
      <c r="CU41">
        <f>($B$11*$K$9+$C$11*$K$9+$F$11*((EP41+EH41)/MAX(EP41+EH41+EQ41, 0.1)*$P$9+EQ41/MAX(EP41+EH41+EQ41, 0.1)*$Q$9))/($B$11+$C$11+$F$11)</f>
        <v>0</v>
      </c>
      <c r="CV41">
        <v>6</v>
      </c>
      <c r="CW41">
        <v>0.5</v>
      </c>
      <c r="CX41" t="s">
        <v>422</v>
      </c>
      <c r="CY41">
        <v>2</v>
      </c>
      <c r="CZ41" t="b">
        <v>1</v>
      </c>
      <c r="DA41">
        <v>1652283875.1</v>
      </c>
      <c r="DB41">
        <v>261.7407407407408</v>
      </c>
      <c r="DC41">
        <v>261.35</v>
      </c>
      <c r="DD41">
        <v>25.26476666666667</v>
      </c>
      <c r="DE41">
        <v>12.97465185185185</v>
      </c>
      <c r="DF41">
        <v>262.9607407407407</v>
      </c>
      <c r="DG41">
        <v>25.20928888888889</v>
      </c>
      <c r="DH41">
        <v>400.0686296296296</v>
      </c>
      <c r="DI41">
        <v>90.63795555555556</v>
      </c>
      <c r="DJ41">
        <v>0.09996938518518518</v>
      </c>
      <c r="DK41">
        <v>31.09284814814815</v>
      </c>
      <c r="DL41">
        <v>29.69474444444444</v>
      </c>
      <c r="DM41">
        <v>999.9000000000001</v>
      </c>
      <c r="DN41">
        <v>0</v>
      </c>
      <c r="DO41">
        <v>0</v>
      </c>
      <c r="DP41">
        <v>9997.34037037037</v>
      </c>
      <c r="DQ41">
        <v>0</v>
      </c>
      <c r="DR41">
        <v>239.2576666666666</v>
      </c>
      <c r="DS41">
        <v>0.3906890255555556</v>
      </c>
      <c r="DT41">
        <v>268.525074074074</v>
      </c>
      <c r="DU41">
        <v>264.7859259259259</v>
      </c>
      <c r="DV41">
        <v>12.29010740740741</v>
      </c>
      <c r="DW41">
        <v>261.35</v>
      </c>
      <c r="DX41">
        <v>12.97465185185185</v>
      </c>
      <c r="DY41">
        <v>2.289946296296296</v>
      </c>
      <c r="DZ41">
        <v>1.175995555555556</v>
      </c>
      <c r="EA41">
        <v>19.60585555555555</v>
      </c>
      <c r="EB41">
        <v>9.301063333333333</v>
      </c>
      <c r="EC41">
        <v>1500.012222222222</v>
      </c>
      <c r="ED41">
        <v>0.9729933333333335</v>
      </c>
      <c r="EE41">
        <v>0.0270065</v>
      </c>
      <c r="EF41">
        <v>0</v>
      </c>
      <c r="EG41">
        <v>895.2118518518517</v>
      </c>
      <c r="EH41">
        <v>5.00097</v>
      </c>
      <c r="EI41">
        <v>14105.06296296296</v>
      </c>
      <c r="EJ41">
        <v>12491.6925925926</v>
      </c>
      <c r="EK41">
        <v>38.937</v>
      </c>
      <c r="EL41">
        <v>40.125</v>
      </c>
      <c r="EM41">
        <v>39.125</v>
      </c>
      <c r="EN41">
        <v>40</v>
      </c>
      <c r="EO41">
        <v>40.14566666666666</v>
      </c>
      <c r="EP41">
        <v>1454.634444444444</v>
      </c>
      <c r="EQ41">
        <v>40.37111111111111</v>
      </c>
      <c r="ER41">
        <v>0</v>
      </c>
      <c r="ES41">
        <v>572.5999999046326</v>
      </c>
      <c r="ET41">
        <v>0</v>
      </c>
      <c r="EU41">
        <v>894.8942799999999</v>
      </c>
      <c r="EV41">
        <v>-58.8004614581644</v>
      </c>
      <c r="EW41">
        <v>-882.2153833193854</v>
      </c>
      <c r="EX41">
        <v>14100.488</v>
      </c>
      <c r="EY41">
        <v>15</v>
      </c>
      <c r="EZ41">
        <v>1652283335.6</v>
      </c>
      <c r="FA41" t="s">
        <v>476</v>
      </c>
      <c r="FB41">
        <v>1652283332.6</v>
      </c>
      <c r="FC41">
        <v>1652283335.6</v>
      </c>
      <c r="FD41">
        <v>15</v>
      </c>
      <c r="FE41">
        <v>-1.081</v>
      </c>
      <c r="FF41">
        <v>0.005</v>
      </c>
      <c r="FG41">
        <v>-1.466</v>
      </c>
      <c r="FH41">
        <v>-0.014</v>
      </c>
      <c r="FI41">
        <v>400</v>
      </c>
      <c r="FJ41">
        <v>20</v>
      </c>
      <c r="FK41">
        <v>0.1</v>
      </c>
      <c r="FL41">
        <v>0.01</v>
      </c>
      <c r="FM41">
        <v>-0.9540664077500001</v>
      </c>
      <c r="FN41">
        <v>21.19441326742966</v>
      </c>
      <c r="FO41">
        <v>2.040265596631773</v>
      </c>
      <c r="FP41">
        <v>-1</v>
      </c>
      <c r="FQ41">
        <v>12.2514525</v>
      </c>
      <c r="FR41">
        <v>0.5511951219512345</v>
      </c>
      <c r="FS41">
        <v>0.058251776743289</v>
      </c>
      <c r="FT41">
        <v>-1</v>
      </c>
      <c r="FU41">
        <v>0</v>
      </c>
      <c r="FV41">
        <v>0</v>
      </c>
      <c r="FW41">
        <v>0</v>
      </c>
      <c r="FX41">
        <v>-1</v>
      </c>
      <c r="FY41">
        <v>0</v>
      </c>
      <c r="FZ41">
        <v>0</v>
      </c>
      <c r="GA41" t="s">
        <v>424</v>
      </c>
      <c r="GB41">
        <v>2.69674</v>
      </c>
      <c r="GC41">
        <v>2.70528</v>
      </c>
      <c r="GD41">
        <v>0.0597192</v>
      </c>
      <c r="GE41">
        <v>0.0582311</v>
      </c>
      <c r="GF41">
        <v>0.110316</v>
      </c>
      <c r="GG41">
        <v>0.0673805</v>
      </c>
      <c r="GH41">
        <v>29598.7</v>
      </c>
      <c r="GI41">
        <v>29753.5</v>
      </c>
      <c r="GJ41">
        <v>29278.1</v>
      </c>
      <c r="GK41">
        <v>29232.2</v>
      </c>
      <c r="GL41">
        <v>34479.6</v>
      </c>
      <c r="GM41">
        <v>36288.2</v>
      </c>
      <c r="GN41">
        <v>41204</v>
      </c>
      <c r="GO41">
        <v>41701.1</v>
      </c>
      <c r="GP41">
        <v>1.73925</v>
      </c>
      <c r="GQ41">
        <v>2.03387</v>
      </c>
      <c r="GR41">
        <v>0.0832789</v>
      </c>
      <c r="GS41">
        <v>0</v>
      </c>
      <c r="GT41">
        <v>28.3286</v>
      </c>
      <c r="GU41">
        <v>999.9</v>
      </c>
      <c r="GV41">
        <v>42.6</v>
      </c>
      <c r="GW41">
        <v>33.8</v>
      </c>
      <c r="GX41">
        <v>24.8348</v>
      </c>
      <c r="GY41">
        <v>62.8626</v>
      </c>
      <c r="GZ41">
        <v>30.8213</v>
      </c>
      <c r="HA41">
        <v>1</v>
      </c>
      <c r="HB41">
        <v>0.192566</v>
      </c>
      <c r="HC41">
        <v>0</v>
      </c>
      <c r="HD41">
        <v>20.3939</v>
      </c>
      <c r="HE41">
        <v>5.21519</v>
      </c>
      <c r="HF41">
        <v>12.0099</v>
      </c>
      <c r="HG41">
        <v>4.98775</v>
      </c>
      <c r="HH41">
        <v>3.28853</v>
      </c>
      <c r="HI41">
        <v>2322.5</v>
      </c>
      <c r="HJ41">
        <v>9999</v>
      </c>
      <c r="HK41">
        <v>9999</v>
      </c>
      <c r="HL41">
        <v>44.4</v>
      </c>
      <c r="HM41">
        <v>1.86722</v>
      </c>
      <c r="HN41">
        <v>1.86615</v>
      </c>
      <c r="HO41">
        <v>1.86577</v>
      </c>
      <c r="HP41">
        <v>1.86567</v>
      </c>
      <c r="HQ41">
        <v>1.86743</v>
      </c>
      <c r="HR41">
        <v>1.86996</v>
      </c>
      <c r="HS41">
        <v>1.86862</v>
      </c>
      <c r="HT41">
        <v>1.86996</v>
      </c>
      <c r="HU41">
        <v>0</v>
      </c>
      <c r="HV41">
        <v>0</v>
      </c>
      <c r="HW41">
        <v>0</v>
      </c>
      <c r="HX41">
        <v>0</v>
      </c>
      <c r="HY41" t="s">
        <v>425</v>
      </c>
      <c r="HZ41" t="s">
        <v>426</v>
      </c>
      <c r="IA41" t="s">
        <v>427</v>
      </c>
      <c r="IB41" t="s">
        <v>427</v>
      </c>
      <c r="IC41" t="s">
        <v>427</v>
      </c>
      <c r="ID41" t="s">
        <v>427</v>
      </c>
      <c r="IE41">
        <v>0</v>
      </c>
      <c r="IF41">
        <v>100</v>
      </c>
      <c r="IG41">
        <v>100</v>
      </c>
      <c r="IH41">
        <v>-1.182</v>
      </c>
      <c r="II41">
        <v>0.0555</v>
      </c>
      <c r="IJ41">
        <v>-0.8100442168574529</v>
      </c>
      <c r="IK41">
        <v>-0.001397856137862621</v>
      </c>
      <c r="IL41">
        <v>-6.597033298310111E-07</v>
      </c>
      <c r="IM41">
        <v>1.814317659228783E-10</v>
      </c>
      <c r="IN41">
        <v>-0.08355413821156263</v>
      </c>
      <c r="IO41">
        <v>-0.009172974426983092</v>
      </c>
      <c r="IP41">
        <v>0.000807841678180084</v>
      </c>
      <c r="IQ41">
        <v>-8.933227129180702E-06</v>
      </c>
      <c r="IR41">
        <v>1</v>
      </c>
      <c r="IS41">
        <v>2297</v>
      </c>
      <c r="IT41">
        <v>1</v>
      </c>
      <c r="IU41">
        <v>33</v>
      </c>
      <c r="IV41">
        <v>9.199999999999999</v>
      </c>
      <c r="IW41">
        <v>9.1</v>
      </c>
      <c r="IX41">
        <v>0.639648</v>
      </c>
      <c r="IY41">
        <v>2.25098</v>
      </c>
      <c r="IZ41">
        <v>1.39648</v>
      </c>
      <c r="JA41">
        <v>2.35107</v>
      </c>
      <c r="JB41">
        <v>1.49536</v>
      </c>
      <c r="JC41">
        <v>2.35352</v>
      </c>
      <c r="JD41">
        <v>36.908</v>
      </c>
      <c r="JE41">
        <v>15.5943</v>
      </c>
      <c r="JF41">
        <v>18</v>
      </c>
      <c r="JG41">
        <v>392.477</v>
      </c>
      <c r="JH41">
        <v>563.499</v>
      </c>
      <c r="JI41">
        <v>30.5616</v>
      </c>
      <c r="JJ41">
        <v>30.0569</v>
      </c>
      <c r="JK41">
        <v>29.9999</v>
      </c>
      <c r="JL41">
        <v>29.9919</v>
      </c>
      <c r="JM41">
        <v>29.8962</v>
      </c>
      <c r="JN41">
        <v>12.82</v>
      </c>
      <c r="JO41">
        <v>45.4617</v>
      </c>
      <c r="JP41">
        <v>0</v>
      </c>
      <c r="JQ41">
        <v>-999.9</v>
      </c>
      <c r="JR41">
        <v>212.915</v>
      </c>
      <c r="JS41">
        <v>12.8013</v>
      </c>
      <c r="JT41">
        <v>100.07</v>
      </c>
      <c r="JU41">
        <v>100.108</v>
      </c>
    </row>
    <row r="42" spans="1:281">
      <c r="A42">
        <v>26</v>
      </c>
      <c r="B42">
        <v>1652283887.6</v>
      </c>
      <c r="C42">
        <v>1831.099999904633</v>
      </c>
      <c r="D42" t="s">
        <v>501</v>
      </c>
      <c r="E42" t="s">
        <v>502</v>
      </c>
      <c r="F42">
        <v>5</v>
      </c>
      <c r="G42" t="s">
        <v>474</v>
      </c>
      <c r="H42" t="s">
        <v>418</v>
      </c>
      <c r="I42">
        <v>1652283879.814285</v>
      </c>
      <c r="J42">
        <f>(K42)/1000</f>
        <v>0</v>
      </c>
      <c r="K42">
        <f>IF(CZ42, AN42, AH42)</f>
        <v>0</v>
      </c>
      <c r="L42">
        <f>IF(CZ42, AI42, AG42)</f>
        <v>0</v>
      </c>
      <c r="M42">
        <f>DB42 - IF(AU42&gt;1, L42*CV42*100.0/(AW42*DP42), 0)</f>
        <v>0</v>
      </c>
      <c r="N42">
        <f>((T42-J42/2)*M42-L42)/(T42+J42/2)</f>
        <v>0</v>
      </c>
      <c r="O42">
        <f>N42*(DI42+DJ42)/1000.0</f>
        <v>0</v>
      </c>
      <c r="P42">
        <f>(DB42 - IF(AU42&gt;1, L42*CV42*100.0/(AW42*DP42), 0))*(DI42+DJ42)/1000.0</f>
        <v>0</v>
      </c>
      <c r="Q42">
        <f>2.0/((1/S42-1/R42)+SIGN(S42)*SQRT((1/S42-1/R42)*(1/S42-1/R42) + 4*CW42/((CW42+1)*(CW42+1))*(2*1/S42*1/R42-1/R42*1/R42)))</f>
        <v>0</v>
      </c>
      <c r="R42">
        <f>IF(LEFT(CX42,1)&lt;&gt;"0",IF(LEFT(CX42,1)="1",3.0,CY42),$D$5+$E$5*(DP42*DI42/($K$5*1000))+$F$5*(DP42*DI42/($K$5*1000))*MAX(MIN(CV42,$J$5),$I$5)*MAX(MIN(CV42,$J$5),$I$5)+$G$5*MAX(MIN(CV42,$J$5),$I$5)*(DP42*DI42/($K$5*1000))+$H$5*(DP42*DI42/($K$5*1000))*(DP42*DI42/($K$5*1000)))</f>
        <v>0</v>
      </c>
      <c r="S42">
        <f>J42*(1000-(1000*0.61365*exp(17.502*W42/(240.97+W42))/(DI42+DJ42)+DD42)/2)/(1000*0.61365*exp(17.502*W42/(240.97+W42))/(DI42+DJ42)-DD42)</f>
        <v>0</v>
      </c>
      <c r="T42">
        <f>1/((CW42+1)/(Q42/1.6)+1/(R42/1.37)) + CW42/((CW42+1)/(Q42/1.6) + CW42/(R42/1.37))</f>
        <v>0</v>
      </c>
      <c r="U42">
        <f>(CR42*CU42)</f>
        <v>0</v>
      </c>
      <c r="V42">
        <f>(DK42+(U42+2*0.95*5.67E-8*(((DK42+$B$7)+273)^4-(DK42+273)^4)-44100*J42)/(1.84*29.3*R42+8*0.95*5.67E-8*(DK42+273)^3))</f>
        <v>0</v>
      </c>
      <c r="W42">
        <f>($C$7*DL42+$D$7*DM42+$E$7*V42)</f>
        <v>0</v>
      </c>
      <c r="X42">
        <f>0.61365*exp(17.502*W42/(240.97+W42))</f>
        <v>0</v>
      </c>
      <c r="Y42">
        <f>(Z42/AA42*100)</f>
        <v>0</v>
      </c>
      <c r="Z42">
        <f>DD42*(DI42+DJ42)/1000</f>
        <v>0</v>
      </c>
      <c r="AA42">
        <f>0.61365*exp(17.502*DK42/(240.97+DK42))</f>
        <v>0</v>
      </c>
      <c r="AB42">
        <f>(X42-DD42*(DI42+DJ42)/1000)</f>
        <v>0</v>
      </c>
      <c r="AC42">
        <f>(-J42*44100)</f>
        <v>0</v>
      </c>
      <c r="AD42">
        <f>2*29.3*R42*0.92*(DK42-W42)</f>
        <v>0</v>
      </c>
      <c r="AE42">
        <f>2*0.95*5.67E-8*(((DK42+$B$7)+273)^4-(W42+273)^4)</f>
        <v>0</v>
      </c>
      <c r="AF42">
        <f>U42+AE42+AC42+AD42</f>
        <v>0</v>
      </c>
      <c r="AG42">
        <f>DH42*AU42*(DC42-DB42*(1000-AU42*DE42)/(1000-AU42*DD42))/(100*CV42)</f>
        <v>0</v>
      </c>
      <c r="AH42">
        <f>1000*DH42*AU42*(DD42-DE42)/(100*CV42*(1000-AU42*DD42))</f>
        <v>0</v>
      </c>
      <c r="AI42">
        <f>(AJ42 - AK42 - DI42*1E3/(8.314*(DK42+273.15)) * AM42/DH42 * AL42) * DH42/(100*CV42) * (1000 - DE42)/1000</f>
        <v>0</v>
      </c>
      <c r="AJ42">
        <v>235.7161922292256</v>
      </c>
      <c r="AK42">
        <v>232.0973636363635</v>
      </c>
      <c r="AL42">
        <v>-3.044689839397205</v>
      </c>
      <c r="AM42">
        <v>66.42838587885558</v>
      </c>
      <c r="AN42">
        <f>(AP42 - AO42 + DI42*1E3/(8.314*(DK42+273.15)) * AR42/DH42 * AQ42) * DH42/(100*CV42) * 1000/(1000 - AP42)</f>
        <v>0</v>
      </c>
      <c r="AO42">
        <v>12.92157186289346</v>
      </c>
      <c r="AP42">
        <v>25.27460279720281</v>
      </c>
      <c r="AQ42">
        <v>0.000206778327820818</v>
      </c>
      <c r="AR42">
        <v>79.27483675333316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MAX(0,($B$13+$C$13*DP42)/(1+$D$13*DP42)*DI42/(DK42+273)*$E$13)</f>
        <v>0</v>
      </c>
      <c r="AX42" t="s">
        <v>421</v>
      </c>
      <c r="AY42" t="s">
        <v>421</v>
      </c>
      <c r="AZ42">
        <v>0</v>
      </c>
      <c r="BA42">
        <v>0</v>
      </c>
      <c r="BB42">
        <f>1-AZ42/BA42</f>
        <v>0</v>
      </c>
      <c r="BC42">
        <v>0</v>
      </c>
      <c r="BD42" t="s">
        <v>421</v>
      </c>
      <c r="BE42" t="s">
        <v>421</v>
      </c>
      <c r="BF42">
        <v>0</v>
      </c>
      <c r="BG42">
        <v>0</v>
      </c>
      <c r="BH42">
        <f>1-BF42/BG42</f>
        <v>0</v>
      </c>
      <c r="BI42">
        <v>0.5</v>
      </c>
      <c r="BJ42">
        <f>CS42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421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1346</v>
      </c>
      <c r="CA42">
        <v>300</v>
      </c>
      <c r="CB42">
        <v>300</v>
      </c>
      <c r="CC42">
        <v>300</v>
      </c>
      <c r="CD42">
        <v>10390.6</v>
      </c>
      <c r="CE42">
        <v>1065.88</v>
      </c>
      <c r="CF42">
        <v>-0.00731473</v>
      </c>
      <c r="CG42">
        <v>5.43</v>
      </c>
      <c r="CH42" t="s">
        <v>421</v>
      </c>
      <c r="CI42" t="s">
        <v>421</v>
      </c>
      <c r="CJ42" t="s">
        <v>421</v>
      </c>
      <c r="CK42" t="s">
        <v>421</v>
      </c>
      <c r="CL42" t="s">
        <v>421</v>
      </c>
      <c r="CM42" t="s">
        <v>421</v>
      </c>
      <c r="CN42" t="s">
        <v>421</v>
      </c>
      <c r="CO42" t="s">
        <v>421</v>
      </c>
      <c r="CP42" t="s">
        <v>421</v>
      </c>
      <c r="CQ42" t="s">
        <v>421</v>
      </c>
      <c r="CR42">
        <f>$B$11*DQ42+$C$11*DR42+$F$11*EC42*(1-EF42)</f>
        <v>0</v>
      </c>
      <c r="CS42">
        <f>CR42*CT42</f>
        <v>0</v>
      </c>
      <c r="CT42">
        <f>($B$11*$D$9+$C$11*$D$9+$F$11*((EP42+EH42)/MAX(EP42+EH42+EQ42, 0.1)*$I$9+EQ42/MAX(EP42+EH42+EQ42, 0.1)*$J$9))/($B$11+$C$11+$F$11)</f>
        <v>0</v>
      </c>
      <c r="CU42">
        <f>($B$11*$K$9+$C$11*$K$9+$F$11*((EP42+EH42)/MAX(EP42+EH42+EQ42, 0.1)*$P$9+EQ42/MAX(EP42+EH42+EQ42, 0.1)*$Q$9))/($B$11+$C$11+$F$11)</f>
        <v>0</v>
      </c>
      <c r="CV42">
        <v>6</v>
      </c>
      <c r="CW42">
        <v>0.5</v>
      </c>
      <c r="CX42" t="s">
        <v>422</v>
      </c>
      <c r="CY42">
        <v>2</v>
      </c>
      <c r="CZ42" t="b">
        <v>1</v>
      </c>
      <c r="DA42">
        <v>1652283879.814285</v>
      </c>
      <c r="DB42">
        <v>247.7978928571429</v>
      </c>
      <c r="DC42">
        <v>245.7531071428571</v>
      </c>
      <c r="DD42">
        <v>25.26346428571429</v>
      </c>
      <c r="DE42">
        <v>12.93835357142857</v>
      </c>
      <c r="DF42">
        <v>248.9942142857143</v>
      </c>
      <c r="DG42">
        <v>25.208</v>
      </c>
      <c r="DH42">
        <v>400.0644642857142</v>
      </c>
      <c r="DI42">
        <v>90.63642142857144</v>
      </c>
      <c r="DJ42">
        <v>0.09996824642857143</v>
      </c>
      <c r="DK42">
        <v>31.09101785714287</v>
      </c>
      <c r="DL42">
        <v>29.68979999999999</v>
      </c>
      <c r="DM42">
        <v>999.9000000000002</v>
      </c>
      <c r="DN42">
        <v>0</v>
      </c>
      <c r="DO42">
        <v>0</v>
      </c>
      <c r="DP42">
        <v>10003.7475</v>
      </c>
      <c r="DQ42">
        <v>0</v>
      </c>
      <c r="DR42">
        <v>239.2895714285714</v>
      </c>
      <c r="DS42">
        <v>2.0448401675</v>
      </c>
      <c r="DT42">
        <v>254.2204285714286</v>
      </c>
      <c r="DU42">
        <v>248.9748571428571</v>
      </c>
      <c r="DV42">
        <v>12.32511785714286</v>
      </c>
      <c r="DW42">
        <v>245.7531071428571</v>
      </c>
      <c r="DX42">
        <v>12.93835357142857</v>
      </c>
      <c r="DY42">
        <v>2.289789642857143</v>
      </c>
      <c r="DZ42">
        <v>1.172685714285714</v>
      </c>
      <c r="EA42">
        <v>19.60475</v>
      </c>
      <c r="EB42">
        <v>9.259194285714285</v>
      </c>
      <c r="EC42">
        <v>1499.984285714286</v>
      </c>
      <c r="ED42">
        <v>0.9729930714285716</v>
      </c>
      <c r="EE42">
        <v>0.02700673571428571</v>
      </c>
      <c r="EF42">
        <v>0</v>
      </c>
      <c r="EG42">
        <v>891.1164285714286</v>
      </c>
      <c r="EH42">
        <v>5.00097</v>
      </c>
      <c r="EI42">
        <v>14043.00357142857</v>
      </c>
      <c r="EJ42">
        <v>12491.44642857143</v>
      </c>
      <c r="EK42">
        <v>38.937</v>
      </c>
      <c r="EL42">
        <v>40.125</v>
      </c>
      <c r="EM42">
        <v>39.125</v>
      </c>
      <c r="EN42">
        <v>40.00221428571428</v>
      </c>
      <c r="EO42">
        <v>40.1405</v>
      </c>
      <c r="EP42">
        <v>1454.606071428571</v>
      </c>
      <c r="EQ42">
        <v>40.37071428571427</v>
      </c>
      <c r="ER42">
        <v>0</v>
      </c>
      <c r="ES42">
        <v>578</v>
      </c>
      <c r="ET42">
        <v>0</v>
      </c>
      <c r="EU42">
        <v>890.5791923076923</v>
      </c>
      <c r="EV42">
        <v>-44.31770940308015</v>
      </c>
      <c r="EW42">
        <v>-662.9401707694016</v>
      </c>
      <c r="EX42">
        <v>14034.93846153846</v>
      </c>
      <c r="EY42">
        <v>15</v>
      </c>
      <c r="EZ42">
        <v>1652283335.6</v>
      </c>
      <c r="FA42" t="s">
        <v>476</v>
      </c>
      <c r="FB42">
        <v>1652283332.6</v>
      </c>
      <c r="FC42">
        <v>1652283335.6</v>
      </c>
      <c r="FD42">
        <v>15</v>
      </c>
      <c r="FE42">
        <v>-1.081</v>
      </c>
      <c r="FF42">
        <v>0.005</v>
      </c>
      <c r="FG42">
        <v>-1.466</v>
      </c>
      <c r="FH42">
        <v>-0.014</v>
      </c>
      <c r="FI42">
        <v>400</v>
      </c>
      <c r="FJ42">
        <v>20</v>
      </c>
      <c r="FK42">
        <v>0.1</v>
      </c>
      <c r="FL42">
        <v>0.01</v>
      </c>
      <c r="FM42">
        <v>0.9269827729268291</v>
      </c>
      <c r="FN42">
        <v>21.09921325191637</v>
      </c>
      <c r="FO42">
        <v>2.081625144979923</v>
      </c>
      <c r="FP42">
        <v>-1</v>
      </c>
      <c r="FQ42">
        <v>12.30062682926829</v>
      </c>
      <c r="FR42">
        <v>0.4219212543553935</v>
      </c>
      <c r="FS42">
        <v>0.04612905557233131</v>
      </c>
      <c r="FT42">
        <v>-1</v>
      </c>
      <c r="FU42">
        <v>0</v>
      </c>
      <c r="FV42">
        <v>0</v>
      </c>
      <c r="FW42">
        <v>0</v>
      </c>
      <c r="FX42">
        <v>-1</v>
      </c>
      <c r="FY42">
        <v>0</v>
      </c>
      <c r="FZ42">
        <v>0</v>
      </c>
      <c r="GA42" t="s">
        <v>424</v>
      </c>
      <c r="GB42">
        <v>2.69658</v>
      </c>
      <c r="GC42">
        <v>2.70521</v>
      </c>
      <c r="GD42">
        <v>0.0565069</v>
      </c>
      <c r="GE42">
        <v>0.0546299</v>
      </c>
      <c r="GF42">
        <v>0.110343</v>
      </c>
      <c r="GG42">
        <v>0.0670177</v>
      </c>
      <c r="GH42">
        <v>29699.6</v>
      </c>
      <c r="GI42">
        <v>29866.9</v>
      </c>
      <c r="GJ42">
        <v>29277.8</v>
      </c>
      <c r="GK42">
        <v>29231.8</v>
      </c>
      <c r="GL42">
        <v>34478.4</v>
      </c>
      <c r="GM42">
        <v>36301.9</v>
      </c>
      <c r="GN42">
        <v>41204</v>
      </c>
      <c r="GO42">
        <v>41700.6</v>
      </c>
      <c r="GP42">
        <v>1.73918</v>
      </c>
      <c r="GQ42">
        <v>2.03367</v>
      </c>
      <c r="GR42">
        <v>0.0831001</v>
      </c>
      <c r="GS42">
        <v>0</v>
      </c>
      <c r="GT42">
        <v>28.3251</v>
      </c>
      <c r="GU42">
        <v>999.9</v>
      </c>
      <c r="GV42">
        <v>42.6</v>
      </c>
      <c r="GW42">
        <v>33.8</v>
      </c>
      <c r="GX42">
        <v>24.8351</v>
      </c>
      <c r="GY42">
        <v>62.6626</v>
      </c>
      <c r="GZ42">
        <v>31.0457</v>
      </c>
      <c r="HA42">
        <v>1</v>
      </c>
      <c r="HB42">
        <v>0.192203</v>
      </c>
      <c r="HC42">
        <v>0</v>
      </c>
      <c r="HD42">
        <v>20.3939</v>
      </c>
      <c r="HE42">
        <v>5.21549</v>
      </c>
      <c r="HF42">
        <v>12.0097</v>
      </c>
      <c r="HG42">
        <v>4.98795</v>
      </c>
      <c r="HH42">
        <v>3.2885</v>
      </c>
      <c r="HI42">
        <v>2322.5</v>
      </c>
      <c r="HJ42">
        <v>9999</v>
      </c>
      <c r="HK42">
        <v>9999</v>
      </c>
      <c r="HL42">
        <v>44.4</v>
      </c>
      <c r="HM42">
        <v>1.86722</v>
      </c>
      <c r="HN42">
        <v>1.86615</v>
      </c>
      <c r="HO42">
        <v>1.86572</v>
      </c>
      <c r="HP42">
        <v>1.86569</v>
      </c>
      <c r="HQ42">
        <v>1.86742</v>
      </c>
      <c r="HR42">
        <v>1.86996</v>
      </c>
      <c r="HS42">
        <v>1.8686</v>
      </c>
      <c r="HT42">
        <v>1.86996</v>
      </c>
      <c r="HU42">
        <v>0</v>
      </c>
      <c r="HV42">
        <v>0</v>
      </c>
      <c r="HW42">
        <v>0</v>
      </c>
      <c r="HX42">
        <v>0</v>
      </c>
      <c r="HY42" t="s">
        <v>425</v>
      </c>
      <c r="HZ42" t="s">
        <v>426</v>
      </c>
      <c r="IA42" t="s">
        <v>427</v>
      </c>
      <c r="IB42" t="s">
        <v>427</v>
      </c>
      <c r="IC42" t="s">
        <v>427</v>
      </c>
      <c r="ID42" t="s">
        <v>427</v>
      </c>
      <c r="IE42">
        <v>0</v>
      </c>
      <c r="IF42">
        <v>100</v>
      </c>
      <c r="IG42">
        <v>100</v>
      </c>
      <c r="IH42">
        <v>-1.157</v>
      </c>
      <c r="II42">
        <v>0.0556</v>
      </c>
      <c r="IJ42">
        <v>-0.8100442168574529</v>
      </c>
      <c r="IK42">
        <v>-0.001397856137862621</v>
      </c>
      <c r="IL42">
        <v>-6.597033298310111E-07</v>
      </c>
      <c r="IM42">
        <v>1.814317659228783E-10</v>
      </c>
      <c r="IN42">
        <v>-0.08355413821156263</v>
      </c>
      <c r="IO42">
        <v>-0.009172974426983092</v>
      </c>
      <c r="IP42">
        <v>0.000807841678180084</v>
      </c>
      <c r="IQ42">
        <v>-8.933227129180702E-06</v>
      </c>
      <c r="IR42">
        <v>1</v>
      </c>
      <c r="IS42">
        <v>2297</v>
      </c>
      <c r="IT42">
        <v>1</v>
      </c>
      <c r="IU42">
        <v>33</v>
      </c>
      <c r="IV42">
        <v>9.199999999999999</v>
      </c>
      <c r="IW42">
        <v>9.199999999999999</v>
      </c>
      <c r="IX42">
        <v>0.606689</v>
      </c>
      <c r="IY42">
        <v>2.24976</v>
      </c>
      <c r="IZ42">
        <v>1.39648</v>
      </c>
      <c r="JA42">
        <v>2.35107</v>
      </c>
      <c r="JB42">
        <v>1.49536</v>
      </c>
      <c r="JC42">
        <v>2.35474</v>
      </c>
      <c r="JD42">
        <v>36.908</v>
      </c>
      <c r="JE42">
        <v>15.5943</v>
      </c>
      <c r="JF42">
        <v>18</v>
      </c>
      <c r="JG42">
        <v>392.424</v>
      </c>
      <c r="JH42">
        <v>563.323</v>
      </c>
      <c r="JI42">
        <v>30.5593</v>
      </c>
      <c r="JJ42">
        <v>30.0555</v>
      </c>
      <c r="JK42">
        <v>30</v>
      </c>
      <c r="JL42">
        <v>29.9898</v>
      </c>
      <c r="JM42">
        <v>29.8935</v>
      </c>
      <c r="JN42">
        <v>12.1419</v>
      </c>
      <c r="JO42">
        <v>45.7385</v>
      </c>
      <c r="JP42">
        <v>0</v>
      </c>
      <c r="JQ42">
        <v>-999.9</v>
      </c>
      <c r="JR42">
        <v>192.876</v>
      </c>
      <c r="JS42">
        <v>12.7416</v>
      </c>
      <c r="JT42">
        <v>100.069</v>
      </c>
      <c r="JU42">
        <v>100.106</v>
      </c>
    </row>
    <row r="43" spans="1:281">
      <c r="A43">
        <v>27</v>
      </c>
      <c r="B43">
        <v>1652283892.6</v>
      </c>
      <c r="C43">
        <v>1836.099999904633</v>
      </c>
      <c r="D43" t="s">
        <v>503</v>
      </c>
      <c r="E43" t="s">
        <v>504</v>
      </c>
      <c r="F43">
        <v>5</v>
      </c>
      <c r="G43" t="s">
        <v>474</v>
      </c>
      <c r="H43" t="s">
        <v>418</v>
      </c>
      <c r="I43">
        <v>1652283885.1</v>
      </c>
      <c r="J43">
        <f>(K43)/1000</f>
        <v>0</v>
      </c>
      <c r="K43">
        <f>IF(CZ43, AN43, AH43)</f>
        <v>0</v>
      </c>
      <c r="L43">
        <f>IF(CZ43, AI43, AG43)</f>
        <v>0</v>
      </c>
      <c r="M43">
        <f>DB43 - IF(AU43&gt;1, L43*CV43*100.0/(AW43*DP43), 0)</f>
        <v>0</v>
      </c>
      <c r="N43">
        <f>((T43-J43/2)*M43-L43)/(T43+J43/2)</f>
        <v>0</v>
      </c>
      <c r="O43">
        <f>N43*(DI43+DJ43)/1000.0</f>
        <v>0</v>
      </c>
      <c r="P43">
        <f>(DB43 - IF(AU43&gt;1, L43*CV43*100.0/(AW43*DP43), 0))*(DI43+DJ43)/1000.0</f>
        <v>0</v>
      </c>
      <c r="Q43">
        <f>2.0/((1/S43-1/R43)+SIGN(S43)*SQRT((1/S43-1/R43)*(1/S43-1/R43) + 4*CW43/((CW43+1)*(CW43+1))*(2*1/S43*1/R43-1/R43*1/R43)))</f>
        <v>0</v>
      </c>
      <c r="R43">
        <f>IF(LEFT(CX43,1)&lt;&gt;"0",IF(LEFT(CX43,1)="1",3.0,CY43),$D$5+$E$5*(DP43*DI43/($K$5*1000))+$F$5*(DP43*DI43/($K$5*1000))*MAX(MIN(CV43,$J$5),$I$5)*MAX(MIN(CV43,$J$5),$I$5)+$G$5*MAX(MIN(CV43,$J$5),$I$5)*(DP43*DI43/($K$5*1000))+$H$5*(DP43*DI43/($K$5*1000))*(DP43*DI43/($K$5*1000)))</f>
        <v>0</v>
      </c>
      <c r="S43">
        <f>J43*(1000-(1000*0.61365*exp(17.502*W43/(240.97+W43))/(DI43+DJ43)+DD43)/2)/(1000*0.61365*exp(17.502*W43/(240.97+W43))/(DI43+DJ43)-DD43)</f>
        <v>0</v>
      </c>
      <c r="T43">
        <f>1/((CW43+1)/(Q43/1.6)+1/(R43/1.37)) + CW43/((CW43+1)/(Q43/1.6) + CW43/(R43/1.37))</f>
        <v>0</v>
      </c>
      <c r="U43">
        <f>(CR43*CU43)</f>
        <v>0</v>
      </c>
      <c r="V43">
        <f>(DK43+(U43+2*0.95*5.67E-8*(((DK43+$B$7)+273)^4-(DK43+273)^4)-44100*J43)/(1.84*29.3*R43+8*0.95*5.67E-8*(DK43+273)^3))</f>
        <v>0</v>
      </c>
      <c r="W43">
        <f>($C$7*DL43+$D$7*DM43+$E$7*V43)</f>
        <v>0</v>
      </c>
      <c r="X43">
        <f>0.61365*exp(17.502*W43/(240.97+W43))</f>
        <v>0</v>
      </c>
      <c r="Y43">
        <f>(Z43/AA43*100)</f>
        <v>0</v>
      </c>
      <c r="Z43">
        <f>DD43*(DI43+DJ43)/1000</f>
        <v>0</v>
      </c>
      <c r="AA43">
        <f>0.61365*exp(17.502*DK43/(240.97+DK43))</f>
        <v>0</v>
      </c>
      <c r="AB43">
        <f>(X43-DD43*(DI43+DJ43)/1000)</f>
        <v>0</v>
      </c>
      <c r="AC43">
        <f>(-J43*44100)</f>
        <v>0</v>
      </c>
      <c r="AD43">
        <f>2*29.3*R43*0.92*(DK43-W43)</f>
        <v>0</v>
      </c>
      <c r="AE43">
        <f>2*0.95*5.67E-8*(((DK43+$B$7)+273)^4-(W43+273)^4)</f>
        <v>0</v>
      </c>
      <c r="AF43">
        <f>U43+AE43+AC43+AD43</f>
        <v>0</v>
      </c>
      <c r="AG43">
        <f>DH43*AU43*(DC43-DB43*(1000-AU43*DE43)/(1000-AU43*DD43))/(100*CV43)</f>
        <v>0</v>
      </c>
      <c r="AH43">
        <f>1000*DH43*AU43*(DD43-DE43)/(100*CV43*(1000-AU43*DD43))</f>
        <v>0</v>
      </c>
      <c r="AI43">
        <f>(AJ43 - AK43 - DI43*1E3/(8.314*(DK43+273.15)) * AM43/DH43 * AL43) * DH43/(100*CV43) * (1000 - DE43)/1000</f>
        <v>0</v>
      </c>
      <c r="AJ43">
        <v>218.7983370577611</v>
      </c>
      <c r="AK43">
        <v>216.9538545454544</v>
      </c>
      <c r="AL43">
        <v>-3.028375572510861</v>
      </c>
      <c r="AM43">
        <v>66.42838587885558</v>
      </c>
      <c r="AN43">
        <f>(AP43 - AO43 + DI43*1E3/(8.314*(DK43+273.15)) * AR43/DH43 * AQ43) * DH43/(100*CV43) * 1000/(1000 - AP43)</f>
        <v>0</v>
      </c>
      <c r="AO43">
        <v>12.81555370558049</v>
      </c>
      <c r="AP43">
        <v>25.25475734265735</v>
      </c>
      <c r="AQ43">
        <v>-0.0001724455932137629</v>
      </c>
      <c r="AR43">
        <v>79.27483675333316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MAX(0,($B$13+$C$13*DP43)/(1+$D$13*DP43)*DI43/(DK43+273)*$E$13)</f>
        <v>0</v>
      </c>
      <c r="AX43" t="s">
        <v>421</v>
      </c>
      <c r="AY43" t="s">
        <v>421</v>
      </c>
      <c r="AZ43">
        <v>0</v>
      </c>
      <c r="BA43">
        <v>0</v>
      </c>
      <c r="BB43">
        <f>1-AZ43/BA43</f>
        <v>0</v>
      </c>
      <c r="BC43">
        <v>0</v>
      </c>
      <c r="BD43" t="s">
        <v>421</v>
      </c>
      <c r="BE43" t="s">
        <v>421</v>
      </c>
      <c r="BF43">
        <v>0</v>
      </c>
      <c r="BG43">
        <v>0</v>
      </c>
      <c r="BH43">
        <f>1-BF43/BG43</f>
        <v>0</v>
      </c>
      <c r="BI43">
        <v>0.5</v>
      </c>
      <c r="BJ43">
        <f>CS43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421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1346</v>
      </c>
      <c r="CA43">
        <v>300</v>
      </c>
      <c r="CB43">
        <v>300</v>
      </c>
      <c r="CC43">
        <v>300</v>
      </c>
      <c r="CD43">
        <v>10390.6</v>
      </c>
      <c r="CE43">
        <v>1065.88</v>
      </c>
      <c r="CF43">
        <v>-0.00731473</v>
      </c>
      <c r="CG43">
        <v>5.43</v>
      </c>
      <c r="CH43" t="s">
        <v>421</v>
      </c>
      <c r="CI43" t="s">
        <v>421</v>
      </c>
      <c r="CJ43" t="s">
        <v>421</v>
      </c>
      <c r="CK43" t="s">
        <v>421</v>
      </c>
      <c r="CL43" t="s">
        <v>421</v>
      </c>
      <c r="CM43" t="s">
        <v>421</v>
      </c>
      <c r="CN43" t="s">
        <v>421</v>
      </c>
      <c r="CO43" t="s">
        <v>421</v>
      </c>
      <c r="CP43" t="s">
        <v>421</v>
      </c>
      <c r="CQ43" t="s">
        <v>421</v>
      </c>
      <c r="CR43">
        <f>$B$11*DQ43+$C$11*DR43+$F$11*EC43*(1-EF43)</f>
        <v>0</v>
      </c>
      <c r="CS43">
        <f>CR43*CT43</f>
        <v>0</v>
      </c>
      <c r="CT43">
        <f>($B$11*$D$9+$C$11*$D$9+$F$11*((EP43+EH43)/MAX(EP43+EH43+EQ43, 0.1)*$I$9+EQ43/MAX(EP43+EH43+EQ43, 0.1)*$J$9))/($B$11+$C$11+$F$11)</f>
        <v>0</v>
      </c>
      <c r="CU43">
        <f>($B$11*$K$9+$C$11*$K$9+$F$11*((EP43+EH43)/MAX(EP43+EH43+EQ43, 0.1)*$P$9+EQ43/MAX(EP43+EH43+EQ43, 0.1)*$Q$9))/($B$11+$C$11+$F$11)</f>
        <v>0</v>
      </c>
      <c r="CV43">
        <v>6</v>
      </c>
      <c r="CW43">
        <v>0.5</v>
      </c>
      <c r="CX43" t="s">
        <v>422</v>
      </c>
      <c r="CY43">
        <v>2</v>
      </c>
      <c r="CZ43" t="b">
        <v>1</v>
      </c>
      <c r="DA43">
        <v>1652283885.1</v>
      </c>
      <c r="DB43">
        <v>232.1703703703704</v>
      </c>
      <c r="DC43">
        <v>228.1998888888889</v>
      </c>
      <c r="DD43">
        <v>25.26465555555556</v>
      </c>
      <c r="DE43">
        <v>12.87816296296296</v>
      </c>
      <c r="DF43">
        <v>233.3404444444444</v>
      </c>
      <c r="DG43">
        <v>25.20917407407407</v>
      </c>
      <c r="DH43">
        <v>400.0725185185185</v>
      </c>
      <c r="DI43">
        <v>90.63469999999998</v>
      </c>
      <c r="DJ43">
        <v>0.09998968518518518</v>
      </c>
      <c r="DK43">
        <v>31.08772592592592</v>
      </c>
      <c r="DL43">
        <v>29.68165925925926</v>
      </c>
      <c r="DM43">
        <v>999.9000000000001</v>
      </c>
      <c r="DN43">
        <v>0</v>
      </c>
      <c r="DO43">
        <v>0</v>
      </c>
      <c r="DP43">
        <v>10004.58148148148</v>
      </c>
      <c r="DQ43">
        <v>0</v>
      </c>
      <c r="DR43">
        <v>239.3765555555555</v>
      </c>
      <c r="DS43">
        <v>3.970555555555555</v>
      </c>
      <c r="DT43">
        <v>238.1881111111111</v>
      </c>
      <c r="DU43">
        <v>231.178037037037</v>
      </c>
      <c r="DV43">
        <v>12.3865037037037</v>
      </c>
      <c r="DW43">
        <v>228.1998888888889</v>
      </c>
      <c r="DX43">
        <v>12.87816296296296</v>
      </c>
      <c r="DY43">
        <v>2.289853703703704</v>
      </c>
      <c r="DZ43">
        <v>1.167208148148148</v>
      </c>
      <c r="EA43">
        <v>19.6051925925926</v>
      </c>
      <c r="EB43">
        <v>9.189537407407407</v>
      </c>
      <c r="EC43">
        <v>1499.981481481482</v>
      </c>
      <c r="ED43">
        <v>0.9729931111111113</v>
      </c>
      <c r="EE43">
        <v>0.0270067</v>
      </c>
      <c r="EF43">
        <v>0</v>
      </c>
      <c r="EG43">
        <v>887.6198518518519</v>
      </c>
      <c r="EH43">
        <v>5.00097</v>
      </c>
      <c r="EI43">
        <v>13990.26666666667</v>
      </c>
      <c r="EJ43">
        <v>12491.41111111111</v>
      </c>
      <c r="EK43">
        <v>38.937</v>
      </c>
      <c r="EL43">
        <v>40.125</v>
      </c>
      <c r="EM43">
        <v>39.125</v>
      </c>
      <c r="EN43">
        <v>40.00229629629629</v>
      </c>
      <c r="EO43">
        <v>40.13188888888889</v>
      </c>
      <c r="EP43">
        <v>1454.602962962963</v>
      </c>
      <c r="EQ43">
        <v>40.37037037037036</v>
      </c>
      <c r="ER43">
        <v>0</v>
      </c>
      <c r="ES43">
        <v>582.1999998092651</v>
      </c>
      <c r="ET43">
        <v>0</v>
      </c>
      <c r="EU43">
        <v>887.6530799999999</v>
      </c>
      <c r="EV43">
        <v>-32.34630773974934</v>
      </c>
      <c r="EW43">
        <v>-488.1846160863542</v>
      </c>
      <c r="EX43">
        <v>13990.9</v>
      </c>
      <c r="EY43">
        <v>15</v>
      </c>
      <c r="EZ43">
        <v>1652283335.6</v>
      </c>
      <c r="FA43" t="s">
        <v>476</v>
      </c>
      <c r="FB43">
        <v>1652283332.6</v>
      </c>
      <c r="FC43">
        <v>1652283335.6</v>
      </c>
      <c r="FD43">
        <v>15</v>
      </c>
      <c r="FE43">
        <v>-1.081</v>
      </c>
      <c r="FF43">
        <v>0.005</v>
      </c>
      <c r="FG43">
        <v>-1.466</v>
      </c>
      <c r="FH43">
        <v>-0.014</v>
      </c>
      <c r="FI43">
        <v>400</v>
      </c>
      <c r="FJ43">
        <v>20</v>
      </c>
      <c r="FK43">
        <v>0.1</v>
      </c>
      <c r="FL43">
        <v>0.01</v>
      </c>
      <c r="FM43">
        <v>2.705826285121951</v>
      </c>
      <c r="FN43">
        <v>21.7183866825784</v>
      </c>
      <c r="FO43">
        <v>2.142325805085818</v>
      </c>
      <c r="FP43">
        <v>-1</v>
      </c>
      <c r="FQ43">
        <v>12.35630487804878</v>
      </c>
      <c r="FR43">
        <v>0.6468167247386943</v>
      </c>
      <c r="FS43">
        <v>0.07088600588171955</v>
      </c>
      <c r="FT43">
        <v>-1</v>
      </c>
      <c r="FU43">
        <v>0</v>
      </c>
      <c r="FV43">
        <v>0</v>
      </c>
      <c r="FW43">
        <v>0</v>
      </c>
      <c r="FX43">
        <v>-1</v>
      </c>
      <c r="FY43">
        <v>0</v>
      </c>
      <c r="FZ43">
        <v>0</v>
      </c>
      <c r="GA43" t="s">
        <v>424</v>
      </c>
      <c r="GB43">
        <v>2.69647</v>
      </c>
      <c r="GC43">
        <v>2.70501</v>
      </c>
      <c r="GD43">
        <v>0.0532424</v>
      </c>
      <c r="GE43">
        <v>0.0509839</v>
      </c>
      <c r="GF43">
        <v>0.110281</v>
      </c>
      <c r="GG43">
        <v>0.0667465</v>
      </c>
      <c r="GH43">
        <v>29802.4</v>
      </c>
      <c r="GI43">
        <v>29982.4</v>
      </c>
      <c r="GJ43">
        <v>29277.9</v>
      </c>
      <c r="GK43">
        <v>29232.1</v>
      </c>
      <c r="GL43">
        <v>34481.1</v>
      </c>
      <c r="GM43">
        <v>36313</v>
      </c>
      <c r="GN43">
        <v>41204.3</v>
      </c>
      <c r="GO43">
        <v>41701.2</v>
      </c>
      <c r="GP43">
        <v>1.73908</v>
      </c>
      <c r="GQ43">
        <v>2.0336</v>
      </c>
      <c r="GR43">
        <v>0.0825152</v>
      </c>
      <c r="GS43">
        <v>0</v>
      </c>
      <c r="GT43">
        <v>28.3213</v>
      </c>
      <c r="GU43">
        <v>999.9</v>
      </c>
      <c r="GV43">
        <v>42.6</v>
      </c>
      <c r="GW43">
        <v>33.8</v>
      </c>
      <c r="GX43">
        <v>24.8353</v>
      </c>
      <c r="GY43">
        <v>62.8526</v>
      </c>
      <c r="GZ43">
        <v>31.1418</v>
      </c>
      <c r="HA43">
        <v>1</v>
      </c>
      <c r="HB43">
        <v>0.19216</v>
      </c>
      <c r="HC43">
        <v>0</v>
      </c>
      <c r="HD43">
        <v>20.3941</v>
      </c>
      <c r="HE43">
        <v>5.21564</v>
      </c>
      <c r="HF43">
        <v>12.0099</v>
      </c>
      <c r="HG43">
        <v>4.98815</v>
      </c>
      <c r="HH43">
        <v>3.28865</v>
      </c>
      <c r="HI43">
        <v>2322.8</v>
      </c>
      <c r="HJ43">
        <v>9999</v>
      </c>
      <c r="HK43">
        <v>9999</v>
      </c>
      <c r="HL43">
        <v>44.4</v>
      </c>
      <c r="HM43">
        <v>1.86722</v>
      </c>
      <c r="HN43">
        <v>1.86615</v>
      </c>
      <c r="HO43">
        <v>1.86573</v>
      </c>
      <c r="HP43">
        <v>1.86567</v>
      </c>
      <c r="HQ43">
        <v>1.8674</v>
      </c>
      <c r="HR43">
        <v>1.86996</v>
      </c>
      <c r="HS43">
        <v>1.8686</v>
      </c>
      <c r="HT43">
        <v>1.86996</v>
      </c>
      <c r="HU43">
        <v>0</v>
      </c>
      <c r="HV43">
        <v>0</v>
      </c>
      <c r="HW43">
        <v>0</v>
      </c>
      <c r="HX43">
        <v>0</v>
      </c>
      <c r="HY43" t="s">
        <v>425</v>
      </c>
      <c r="HZ43" t="s">
        <v>426</v>
      </c>
      <c r="IA43" t="s">
        <v>427</v>
      </c>
      <c r="IB43" t="s">
        <v>427</v>
      </c>
      <c r="IC43" t="s">
        <v>427</v>
      </c>
      <c r="ID43" t="s">
        <v>427</v>
      </c>
      <c r="IE43">
        <v>0</v>
      </c>
      <c r="IF43">
        <v>100</v>
      </c>
      <c r="IG43">
        <v>100</v>
      </c>
      <c r="IH43">
        <v>-1.133</v>
      </c>
      <c r="II43">
        <v>0.0553</v>
      </c>
      <c r="IJ43">
        <v>-0.8100442168574529</v>
      </c>
      <c r="IK43">
        <v>-0.001397856137862621</v>
      </c>
      <c r="IL43">
        <v>-6.597033298310111E-07</v>
      </c>
      <c r="IM43">
        <v>1.814317659228783E-10</v>
      </c>
      <c r="IN43">
        <v>-0.08355413821156263</v>
      </c>
      <c r="IO43">
        <v>-0.009172974426983092</v>
      </c>
      <c r="IP43">
        <v>0.000807841678180084</v>
      </c>
      <c r="IQ43">
        <v>-8.933227129180702E-06</v>
      </c>
      <c r="IR43">
        <v>1</v>
      </c>
      <c r="IS43">
        <v>2297</v>
      </c>
      <c r="IT43">
        <v>1</v>
      </c>
      <c r="IU43">
        <v>33</v>
      </c>
      <c r="IV43">
        <v>9.300000000000001</v>
      </c>
      <c r="IW43">
        <v>9.300000000000001</v>
      </c>
      <c r="IX43">
        <v>0.568848</v>
      </c>
      <c r="IY43">
        <v>2.25586</v>
      </c>
      <c r="IZ43">
        <v>1.39648</v>
      </c>
      <c r="JA43">
        <v>2.35107</v>
      </c>
      <c r="JB43">
        <v>1.49536</v>
      </c>
      <c r="JC43">
        <v>2.30225</v>
      </c>
      <c r="JD43">
        <v>36.9317</v>
      </c>
      <c r="JE43">
        <v>15.5855</v>
      </c>
      <c r="JF43">
        <v>18</v>
      </c>
      <c r="JG43">
        <v>392.355</v>
      </c>
      <c r="JH43">
        <v>563.25</v>
      </c>
      <c r="JI43">
        <v>30.557</v>
      </c>
      <c r="JJ43">
        <v>30.0533</v>
      </c>
      <c r="JK43">
        <v>30</v>
      </c>
      <c r="JL43">
        <v>29.9874</v>
      </c>
      <c r="JM43">
        <v>29.8917</v>
      </c>
      <c r="JN43">
        <v>11.3751</v>
      </c>
      <c r="JO43">
        <v>45.7385</v>
      </c>
      <c r="JP43">
        <v>0</v>
      </c>
      <c r="JQ43">
        <v>-999.9</v>
      </c>
      <c r="JR43">
        <v>179.472</v>
      </c>
      <c r="JS43">
        <v>12.7184</v>
      </c>
      <c r="JT43">
        <v>100.07</v>
      </c>
      <c r="JU43">
        <v>100.108</v>
      </c>
    </row>
    <row r="44" spans="1:281">
      <c r="A44">
        <v>28</v>
      </c>
      <c r="B44">
        <v>1652283897.6</v>
      </c>
      <c r="C44">
        <v>1841.099999904633</v>
      </c>
      <c r="D44" t="s">
        <v>505</v>
      </c>
      <c r="E44" t="s">
        <v>506</v>
      </c>
      <c r="F44">
        <v>5</v>
      </c>
      <c r="G44" t="s">
        <v>474</v>
      </c>
      <c r="H44" t="s">
        <v>418</v>
      </c>
      <c r="I44">
        <v>1652283889.814285</v>
      </c>
      <c r="J44">
        <f>(K44)/1000</f>
        <v>0</v>
      </c>
      <c r="K44">
        <f>IF(CZ44, AN44, AH44)</f>
        <v>0</v>
      </c>
      <c r="L44">
        <f>IF(CZ44, AI44, AG44)</f>
        <v>0</v>
      </c>
      <c r="M44">
        <f>DB44 - IF(AU44&gt;1, L44*CV44*100.0/(AW44*DP44), 0)</f>
        <v>0</v>
      </c>
      <c r="N44">
        <f>((T44-J44/2)*M44-L44)/(T44+J44/2)</f>
        <v>0</v>
      </c>
      <c r="O44">
        <f>N44*(DI44+DJ44)/1000.0</f>
        <v>0</v>
      </c>
      <c r="P44">
        <f>(DB44 - IF(AU44&gt;1, L44*CV44*100.0/(AW44*DP44), 0))*(DI44+DJ44)/1000.0</f>
        <v>0</v>
      </c>
      <c r="Q44">
        <f>2.0/((1/S44-1/R44)+SIGN(S44)*SQRT((1/S44-1/R44)*(1/S44-1/R44) + 4*CW44/((CW44+1)*(CW44+1))*(2*1/S44*1/R44-1/R44*1/R44)))</f>
        <v>0</v>
      </c>
      <c r="R44">
        <f>IF(LEFT(CX44,1)&lt;&gt;"0",IF(LEFT(CX44,1)="1",3.0,CY44),$D$5+$E$5*(DP44*DI44/($K$5*1000))+$F$5*(DP44*DI44/($K$5*1000))*MAX(MIN(CV44,$J$5),$I$5)*MAX(MIN(CV44,$J$5),$I$5)+$G$5*MAX(MIN(CV44,$J$5),$I$5)*(DP44*DI44/($K$5*1000))+$H$5*(DP44*DI44/($K$5*1000))*(DP44*DI44/($K$5*1000)))</f>
        <v>0</v>
      </c>
      <c r="S44">
        <f>J44*(1000-(1000*0.61365*exp(17.502*W44/(240.97+W44))/(DI44+DJ44)+DD44)/2)/(1000*0.61365*exp(17.502*W44/(240.97+W44))/(DI44+DJ44)-DD44)</f>
        <v>0</v>
      </c>
      <c r="T44">
        <f>1/((CW44+1)/(Q44/1.6)+1/(R44/1.37)) + CW44/((CW44+1)/(Q44/1.6) + CW44/(R44/1.37))</f>
        <v>0</v>
      </c>
      <c r="U44">
        <f>(CR44*CU44)</f>
        <v>0</v>
      </c>
      <c r="V44">
        <f>(DK44+(U44+2*0.95*5.67E-8*(((DK44+$B$7)+273)^4-(DK44+273)^4)-44100*J44)/(1.84*29.3*R44+8*0.95*5.67E-8*(DK44+273)^3))</f>
        <v>0</v>
      </c>
      <c r="W44">
        <f>($C$7*DL44+$D$7*DM44+$E$7*V44)</f>
        <v>0</v>
      </c>
      <c r="X44">
        <f>0.61365*exp(17.502*W44/(240.97+W44))</f>
        <v>0</v>
      </c>
      <c r="Y44">
        <f>(Z44/AA44*100)</f>
        <v>0</v>
      </c>
      <c r="Z44">
        <f>DD44*(DI44+DJ44)/1000</f>
        <v>0</v>
      </c>
      <c r="AA44">
        <f>0.61365*exp(17.502*DK44/(240.97+DK44))</f>
        <v>0</v>
      </c>
      <c r="AB44">
        <f>(X44-DD44*(DI44+DJ44)/1000)</f>
        <v>0</v>
      </c>
      <c r="AC44">
        <f>(-J44*44100)</f>
        <v>0</v>
      </c>
      <c r="AD44">
        <f>2*29.3*R44*0.92*(DK44-W44)</f>
        <v>0</v>
      </c>
      <c r="AE44">
        <f>2*0.95*5.67E-8*(((DK44+$B$7)+273)^4-(W44+273)^4)</f>
        <v>0</v>
      </c>
      <c r="AF44">
        <f>U44+AE44+AC44+AD44</f>
        <v>0</v>
      </c>
      <c r="AG44">
        <f>DH44*AU44*(DC44-DB44*(1000-AU44*DE44)/(1000-AU44*DD44))/(100*CV44)</f>
        <v>0</v>
      </c>
      <c r="AH44">
        <f>1000*DH44*AU44*(DD44-DE44)/(100*CV44*(1000-AU44*DD44))</f>
        <v>0</v>
      </c>
      <c r="AI44">
        <f>(AJ44 - AK44 - DI44*1E3/(8.314*(DK44+273.15)) * AM44/DH44 * AL44) * DH44/(100*CV44) * (1000 - DE44)/1000</f>
        <v>0</v>
      </c>
      <c r="AJ44">
        <v>202.0551792464728</v>
      </c>
      <c r="AK44">
        <v>201.8141878787877</v>
      </c>
      <c r="AL44">
        <v>-3.025949101681969</v>
      </c>
      <c r="AM44">
        <v>66.42838587885558</v>
      </c>
      <c r="AN44">
        <f>(AP44 - AO44 + DI44*1E3/(8.314*(DK44+273.15)) * AR44/DH44 * AQ44) * DH44/(100*CV44) * 1000/(1000 - AP44)</f>
        <v>0</v>
      </c>
      <c r="AO44">
        <v>12.76714839803477</v>
      </c>
      <c r="AP44">
        <v>25.24488671328672</v>
      </c>
      <c r="AQ44">
        <v>-0.003924573308931824</v>
      </c>
      <c r="AR44">
        <v>79.27483675333316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MAX(0,($B$13+$C$13*DP44)/(1+$D$13*DP44)*DI44/(DK44+273)*$E$13)</f>
        <v>0</v>
      </c>
      <c r="AX44" t="s">
        <v>421</v>
      </c>
      <c r="AY44" t="s">
        <v>421</v>
      </c>
      <c r="AZ44">
        <v>0</v>
      </c>
      <c r="BA44">
        <v>0</v>
      </c>
      <c r="BB44">
        <f>1-AZ44/BA44</f>
        <v>0</v>
      </c>
      <c r="BC44">
        <v>0</v>
      </c>
      <c r="BD44" t="s">
        <v>421</v>
      </c>
      <c r="BE44" t="s">
        <v>421</v>
      </c>
      <c r="BF44">
        <v>0</v>
      </c>
      <c r="BG44">
        <v>0</v>
      </c>
      <c r="BH44">
        <f>1-BF44/BG44</f>
        <v>0</v>
      </c>
      <c r="BI44">
        <v>0.5</v>
      </c>
      <c r="BJ44">
        <f>CS44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421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1346</v>
      </c>
      <c r="CA44">
        <v>300</v>
      </c>
      <c r="CB44">
        <v>300</v>
      </c>
      <c r="CC44">
        <v>300</v>
      </c>
      <c r="CD44">
        <v>10390.6</v>
      </c>
      <c r="CE44">
        <v>1065.88</v>
      </c>
      <c r="CF44">
        <v>-0.00731473</v>
      </c>
      <c r="CG44">
        <v>5.43</v>
      </c>
      <c r="CH44" t="s">
        <v>421</v>
      </c>
      <c r="CI44" t="s">
        <v>421</v>
      </c>
      <c r="CJ44" t="s">
        <v>421</v>
      </c>
      <c r="CK44" t="s">
        <v>421</v>
      </c>
      <c r="CL44" t="s">
        <v>421</v>
      </c>
      <c r="CM44" t="s">
        <v>421</v>
      </c>
      <c r="CN44" t="s">
        <v>421</v>
      </c>
      <c r="CO44" t="s">
        <v>421</v>
      </c>
      <c r="CP44" t="s">
        <v>421</v>
      </c>
      <c r="CQ44" t="s">
        <v>421</v>
      </c>
      <c r="CR44">
        <f>$B$11*DQ44+$C$11*DR44+$F$11*EC44*(1-EF44)</f>
        <v>0</v>
      </c>
      <c r="CS44">
        <f>CR44*CT44</f>
        <v>0</v>
      </c>
      <c r="CT44">
        <f>($B$11*$D$9+$C$11*$D$9+$F$11*((EP44+EH44)/MAX(EP44+EH44+EQ44, 0.1)*$I$9+EQ44/MAX(EP44+EH44+EQ44, 0.1)*$J$9))/($B$11+$C$11+$F$11)</f>
        <v>0</v>
      </c>
      <c r="CU44">
        <f>($B$11*$K$9+$C$11*$K$9+$F$11*((EP44+EH44)/MAX(EP44+EH44+EQ44, 0.1)*$P$9+EQ44/MAX(EP44+EH44+EQ44, 0.1)*$Q$9))/($B$11+$C$11+$F$11)</f>
        <v>0</v>
      </c>
      <c r="CV44">
        <v>6</v>
      </c>
      <c r="CW44">
        <v>0.5</v>
      </c>
      <c r="CX44" t="s">
        <v>422</v>
      </c>
      <c r="CY44">
        <v>2</v>
      </c>
      <c r="CZ44" t="b">
        <v>1</v>
      </c>
      <c r="DA44">
        <v>1652283889.814285</v>
      </c>
      <c r="DB44">
        <v>218.2288928571429</v>
      </c>
      <c r="DC44">
        <v>212.5519642857143</v>
      </c>
      <c r="DD44">
        <v>25.25990714285714</v>
      </c>
      <c r="DE44">
        <v>12.82013571428571</v>
      </c>
      <c r="DF44">
        <v>219.3757142857143</v>
      </c>
      <c r="DG44">
        <v>25.20449642857144</v>
      </c>
      <c r="DH44">
        <v>400.0650357142857</v>
      </c>
      <c r="DI44">
        <v>90.63416785714287</v>
      </c>
      <c r="DJ44">
        <v>0.1000011285714286</v>
      </c>
      <c r="DK44">
        <v>31.084025</v>
      </c>
      <c r="DL44">
        <v>29.67502142857143</v>
      </c>
      <c r="DM44">
        <v>999.9000000000002</v>
      </c>
      <c r="DN44">
        <v>0</v>
      </c>
      <c r="DO44">
        <v>0</v>
      </c>
      <c r="DP44">
        <v>9998.591071428571</v>
      </c>
      <c r="DQ44">
        <v>0</v>
      </c>
      <c r="DR44">
        <v>239.4636785714286</v>
      </c>
      <c r="DS44">
        <v>5.677036428571428</v>
      </c>
      <c r="DT44">
        <v>223.8844285714285</v>
      </c>
      <c r="DU44">
        <v>215.3131428571429</v>
      </c>
      <c r="DV44">
        <v>12.43977857142857</v>
      </c>
      <c r="DW44">
        <v>212.5519642857143</v>
      </c>
      <c r="DX44">
        <v>12.82013571428571</v>
      </c>
      <c r="DY44">
        <v>2.289410714285714</v>
      </c>
      <c r="DZ44">
        <v>1.161942142857143</v>
      </c>
      <c r="EA44">
        <v>19.60207857142857</v>
      </c>
      <c r="EB44">
        <v>9.122511428571428</v>
      </c>
      <c r="EC44">
        <v>1499.971785714286</v>
      </c>
      <c r="ED44">
        <v>0.9729928571428574</v>
      </c>
      <c r="EE44">
        <v>0.02700692857142856</v>
      </c>
      <c r="EF44">
        <v>0</v>
      </c>
      <c r="EG44">
        <v>885.5225357142857</v>
      </c>
      <c r="EH44">
        <v>5.00097</v>
      </c>
      <c r="EI44">
        <v>13958.48928571429</v>
      </c>
      <c r="EJ44">
        <v>12491.32857142857</v>
      </c>
      <c r="EK44">
        <v>38.937</v>
      </c>
      <c r="EL44">
        <v>40.125</v>
      </c>
      <c r="EM44">
        <v>39.125</v>
      </c>
      <c r="EN44">
        <v>40.00664285714286</v>
      </c>
      <c r="EO44">
        <v>40.125</v>
      </c>
      <c r="EP44">
        <v>1454.5925</v>
      </c>
      <c r="EQ44">
        <v>40.37035714285713</v>
      </c>
      <c r="ER44">
        <v>0</v>
      </c>
      <c r="ES44">
        <v>587.5999999046326</v>
      </c>
      <c r="ET44">
        <v>0</v>
      </c>
      <c r="EU44">
        <v>885.4347307692309</v>
      </c>
      <c r="EV44">
        <v>-20.6660170589997</v>
      </c>
      <c r="EW44">
        <v>-319.7299140382789</v>
      </c>
      <c r="EX44">
        <v>13956.78076923077</v>
      </c>
      <c r="EY44">
        <v>15</v>
      </c>
      <c r="EZ44">
        <v>1652283335.6</v>
      </c>
      <c r="FA44" t="s">
        <v>476</v>
      </c>
      <c r="FB44">
        <v>1652283332.6</v>
      </c>
      <c r="FC44">
        <v>1652283335.6</v>
      </c>
      <c r="FD44">
        <v>15</v>
      </c>
      <c r="FE44">
        <v>-1.081</v>
      </c>
      <c r="FF44">
        <v>0.005</v>
      </c>
      <c r="FG44">
        <v>-1.466</v>
      </c>
      <c r="FH44">
        <v>-0.014</v>
      </c>
      <c r="FI44">
        <v>400</v>
      </c>
      <c r="FJ44">
        <v>20</v>
      </c>
      <c r="FK44">
        <v>0.1</v>
      </c>
      <c r="FL44">
        <v>0.01</v>
      </c>
      <c r="FM44">
        <v>4.778587</v>
      </c>
      <c r="FN44">
        <v>21.82128833020638</v>
      </c>
      <c r="FO44">
        <v>2.099370577740148</v>
      </c>
      <c r="FP44">
        <v>-1</v>
      </c>
      <c r="FQ44">
        <v>12.406955</v>
      </c>
      <c r="FR44">
        <v>0.7398056285178051</v>
      </c>
      <c r="FS44">
        <v>0.07586438871433679</v>
      </c>
      <c r="FT44">
        <v>-1</v>
      </c>
      <c r="FU44">
        <v>0</v>
      </c>
      <c r="FV44">
        <v>0</v>
      </c>
      <c r="FW44">
        <v>0</v>
      </c>
      <c r="FX44">
        <v>-1</v>
      </c>
      <c r="FY44">
        <v>0</v>
      </c>
      <c r="FZ44">
        <v>0</v>
      </c>
      <c r="GA44" t="s">
        <v>424</v>
      </c>
      <c r="GB44">
        <v>2.69658</v>
      </c>
      <c r="GC44">
        <v>2.70515</v>
      </c>
      <c r="GD44">
        <v>0.0499049</v>
      </c>
      <c r="GE44">
        <v>0.047231</v>
      </c>
      <c r="GF44">
        <v>0.110255</v>
      </c>
      <c r="GG44">
        <v>0.0667417</v>
      </c>
      <c r="GH44">
        <v>29907.5</v>
      </c>
      <c r="GI44">
        <v>30101.2</v>
      </c>
      <c r="GJ44">
        <v>29277.8</v>
      </c>
      <c r="GK44">
        <v>29232.3</v>
      </c>
      <c r="GL44">
        <v>34481.8</v>
      </c>
      <c r="GM44">
        <v>36313.5</v>
      </c>
      <c r="GN44">
        <v>41204</v>
      </c>
      <c r="GO44">
        <v>41701.6</v>
      </c>
      <c r="GP44">
        <v>1.739</v>
      </c>
      <c r="GQ44">
        <v>2.03367</v>
      </c>
      <c r="GR44">
        <v>0.08270139999999999</v>
      </c>
      <c r="GS44">
        <v>0</v>
      </c>
      <c r="GT44">
        <v>28.3175</v>
      </c>
      <c r="GU44">
        <v>999.9</v>
      </c>
      <c r="GV44">
        <v>42.6</v>
      </c>
      <c r="GW44">
        <v>33.8</v>
      </c>
      <c r="GX44">
        <v>24.8356</v>
      </c>
      <c r="GY44">
        <v>62.8326</v>
      </c>
      <c r="GZ44">
        <v>30.9696</v>
      </c>
      <c r="HA44">
        <v>1</v>
      </c>
      <c r="HB44">
        <v>0.192091</v>
      </c>
      <c r="HC44">
        <v>0</v>
      </c>
      <c r="HD44">
        <v>20.3941</v>
      </c>
      <c r="HE44">
        <v>5.21639</v>
      </c>
      <c r="HF44">
        <v>12.0098</v>
      </c>
      <c r="HG44">
        <v>4.98805</v>
      </c>
      <c r="HH44">
        <v>3.28865</v>
      </c>
      <c r="HI44">
        <v>2322.8</v>
      </c>
      <c r="HJ44">
        <v>9999</v>
      </c>
      <c r="HK44">
        <v>9999</v>
      </c>
      <c r="HL44">
        <v>44.4</v>
      </c>
      <c r="HM44">
        <v>1.86722</v>
      </c>
      <c r="HN44">
        <v>1.86615</v>
      </c>
      <c r="HO44">
        <v>1.86576</v>
      </c>
      <c r="HP44">
        <v>1.86569</v>
      </c>
      <c r="HQ44">
        <v>1.8674</v>
      </c>
      <c r="HR44">
        <v>1.86996</v>
      </c>
      <c r="HS44">
        <v>1.8686</v>
      </c>
      <c r="HT44">
        <v>1.86997</v>
      </c>
      <c r="HU44">
        <v>0</v>
      </c>
      <c r="HV44">
        <v>0</v>
      </c>
      <c r="HW44">
        <v>0</v>
      </c>
      <c r="HX44">
        <v>0</v>
      </c>
      <c r="HY44" t="s">
        <v>425</v>
      </c>
      <c r="HZ44" t="s">
        <v>426</v>
      </c>
      <c r="IA44" t="s">
        <v>427</v>
      </c>
      <c r="IB44" t="s">
        <v>427</v>
      </c>
      <c r="IC44" t="s">
        <v>427</v>
      </c>
      <c r="ID44" t="s">
        <v>427</v>
      </c>
      <c r="IE44">
        <v>0</v>
      </c>
      <c r="IF44">
        <v>100</v>
      </c>
      <c r="IG44">
        <v>100</v>
      </c>
      <c r="IH44">
        <v>-1.109</v>
      </c>
      <c r="II44">
        <v>0.0552</v>
      </c>
      <c r="IJ44">
        <v>-0.8100442168574529</v>
      </c>
      <c r="IK44">
        <v>-0.001397856137862621</v>
      </c>
      <c r="IL44">
        <v>-6.597033298310111E-07</v>
      </c>
      <c r="IM44">
        <v>1.814317659228783E-10</v>
      </c>
      <c r="IN44">
        <v>-0.08355413821156263</v>
      </c>
      <c r="IO44">
        <v>-0.009172974426983092</v>
      </c>
      <c r="IP44">
        <v>0.000807841678180084</v>
      </c>
      <c r="IQ44">
        <v>-8.933227129180702E-06</v>
      </c>
      <c r="IR44">
        <v>1</v>
      </c>
      <c r="IS44">
        <v>2297</v>
      </c>
      <c r="IT44">
        <v>1</v>
      </c>
      <c r="IU44">
        <v>33</v>
      </c>
      <c r="IV44">
        <v>9.4</v>
      </c>
      <c r="IW44">
        <v>9.4</v>
      </c>
      <c r="IX44">
        <v>0.533447</v>
      </c>
      <c r="IY44">
        <v>2.26562</v>
      </c>
      <c r="IZ44">
        <v>1.39648</v>
      </c>
      <c r="JA44">
        <v>2.35107</v>
      </c>
      <c r="JB44">
        <v>1.49536</v>
      </c>
      <c r="JC44">
        <v>2.2998</v>
      </c>
      <c r="JD44">
        <v>36.9317</v>
      </c>
      <c r="JE44">
        <v>15.5855</v>
      </c>
      <c r="JF44">
        <v>18</v>
      </c>
      <c r="JG44">
        <v>392.299</v>
      </c>
      <c r="JH44">
        <v>563.282</v>
      </c>
      <c r="JI44">
        <v>30.5545</v>
      </c>
      <c r="JJ44">
        <v>30.0508</v>
      </c>
      <c r="JK44">
        <v>29.9999</v>
      </c>
      <c r="JL44">
        <v>29.9848</v>
      </c>
      <c r="JM44">
        <v>29.8892</v>
      </c>
      <c r="JN44">
        <v>10.6855</v>
      </c>
      <c r="JO44">
        <v>45.7385</v>
      </c>
      <c r="JP44">
        <v>0</v>
      </c>
      <c r="JQ44">
        <v>-999.9</v>
      </c>
      <c r="JR44">
        <v>166.116</v>
      </c>
      <c r="JS44">
        <v>12.6699</v>
      </c>
      <c r="JT44">
        <v>100.069</v>
      </c>
      <c r="JU44">
        <v>100.108</v>
      </c>
    </row>
    <row r="45" spans="1:281">
      <c r="A45">
        <v>29</v>
      </c>
      <c r="B45">
        <v>1652283902.6</v>
      </c>
      <c r="C45">
        <v>1846.099999904633</v>
      </c>
      <c r="D45" t="s">
        <v>507</v>
      </c>
      <c r="E45" t="s">
        <v>508</v>
      </c>
      <c r="F45">
        <v>5</v>
      </c>
      <c r="G45" t="s">
        <v>474</v>
      </c>
      <c r="H45" t="s">
        <v>418</v>
      </c>
      <c r="I45">
        <v>1652283895.1</v>
      </c>
      <c r="J45">
        <f>(K45)/1000</f>
        <v>0</v>
      </c>
      <c r="K45">
        <f>IF(CZ45, AN45, AH45)</f>
        <v>0</v>
      </c>
      <c r="L45">
        <f>IF(CZ45, AI45, AG45)</f>
        <v>0</v>
      </c>
      <c r="M45">
        <f>DB45 - IF(AU45&gt;1, L45*CV45*100.0/(AW45*DP45), 0)</f>
        <v>0</v>
      </c>
      <c r="N45">
        <f>((T45-J45/2)*M45-L45)/(T45+J45/2)</f>
        <v>0</v>
      </c>
      <c r="O45">
        <f>N45*(DI45+DJ45)/1000.0</f>
        <v>0</v>
      </c>
      <c r="P45">
        <f>(DB45 - IF(AU45&gt;1, L45*CV45*100.0/(AW45*DP45), 0))*(DI45+DJ45)/1000.0</f>
        <v>0</v>
      </c>
      <c r="Q45">
        <f>2.0/((1/S45-1/R45)+SIGN(S45)*SQRT((1/S45-1/R45)*(1/S45-1/R45) + 4*CW45/((CW45+1)*(CW45+1))*(2*1/S45*1/R45-1/R45*1/R45)))</f>
        <v>0</v>
      </c>
      <c r="R45">
        <f>IF(LEFT(CX45,1)&lt;&gt;"0",IF(LEFT(CX45,1)="1",3.0,CY45),$D$5+$E$5*(DP45*DI45/($K$5*1000))+$F$5*(DP45*DI45/($K$5*1000))*MAX(MIN(CV45,$J$5),$I$5)*MAX(MIN(CV45,$J$5),$I$5)+$G$5*MAX(MIN(CV45,$J$5),$I$5)*(DP45*DI45/($K$5*1000))+$H$5*(DP45*DI45/($K$5*1000))*(DP45*DI45/($K$5*1000)))</f>
        <v>0</v>
      </c>
      <c r="S45">
        <f>J45*(1000-(1000*0.61365*exp(17.502*W45/(240.97+W45))/(DI45+DJ45)+DD45)/2)/(1000*0.61365*exp(17.502*W45/(240.97+W45))/(DI45+DJ45)-DD45)</f>
        <v>0</v>
      </c>
      <c r="T45">
        <f>1/((CW45+1)/(Q45/1.6)+1/(R45/1.37)) + CW45/((CW45+1)/(Q45/1.6) + CW45/(R45/1.37))</f>
        <v>0</v>
      </c>
      <c r="U45">
        <f>(CR45*CU45)</f>
        <v>0</v>
      </c>
      <c r="V45">
        <f>(DK45+(U45+2*0.95*5.67E-8*(((DK45+$B$7)+273)^4-(DK45+273)^4)-44100*J45)/(1.84*29.3*R45+8*0.95*5.67E-8*(DK45+273)^3))</f>
        <v>0</v>
      </c>
      <c r="W45">
        <f>($C$7*DL45+$D$7*DM45+$E$7*V45)</f>
        <v>0</v>
      </c>
      <c r="X45">
        <f>0.61365*exp(17.502*W45/(240.97+W45))</f>
        <v>0</v>
      </c>
      <c r="Y45">
        <f>(Z45/AA45*100)</f>
        <v>0</v>
      </c>
      <c r="Z45">
        <f>DD45*(DI45+DJ45)/1000</f>
        <v>0</v>
      </c>
      <c r="AA45">
        <f>0.61365*exp(17.502*DK45/(240.97+DK45))</f>
        <v>0</v>
      </c>
      <c r="AB45">
        <f>(X45-DD45*(DI45+DJ45)/1000)</f>
        <v>0</v>
      </c>
      <c r="AC45">
        <f>(-J45*44100)</f>
        <v>0</v>
      </c>
      <c r="AD45">
        <f>2*29.3*R45*0.92*(DK45-W45)</f>
        <v>0</v>
      </c>
      <c r="AE45">
        <f>2*0.95*5.67E-8*(((DK45+$B$7)+273)^4-(W45+273)^4)</f>
        <v>0</v>
      </c>
      <c r="AF45">
        <f>U45+AE45+AC45+AD45</f>
        <v>0</v>
      </c>
      <c r="AG45">
        <f>DH45*AU45*(DC45-DB45*(1000-AU45*DE45)/(1000-AU45*DD45))/(100*CV45)</f>
        <v>0</v>
      </c>
      <c r="AH45">
        <f>1000*DH45*AU45*(DD45-DE45)/(100*CV45*(1000-AU45*DD45))</f>
        <v>0</v>
      </c>
      <c r="AI45">
        <f>(AJ45 - AK45 - DI45*1E3/(8.314*(DK45+273.15)) * AM45/DH45 * AL45) * DH45/(100*CV45) * (1000 - DE45)/1000</f>
        <v>0</v>
      </c>
      <c r="AJ45">
        <v>185.1813627453357</v>
      </c>
      <c r="AK45">
        <v>186.6771212121212</v>
      </c>
      <c r="AL45">
        <v>-3.022636054698994</v>
      </c>
      <c r="AM45">
        <v>66.42838587885558</v>
      </c>
      <c r="AN45">
        <f>(AP45 - AO45 + DI45*1E3/(8.314*(DK45+273.15)) * AR45/DH45 * AQ45) * DH45/(100*CV45) * 1000/(1000 - AP45)</f>
        <v>0</v>
      </c>
      <c r="AO45">
        <v>12.76579794586799</v>
      </c>
      <c r="AP45">
        <v>25.24933846153847</v>
      </c>
      <c r="AQ45">
        <v>4.222487587002428E-05</v>
      </c>
      <c r="AR45">
        <v>79.27483675333316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MAX(0,($B$13+$C$13*DP45)/(1+$D$13*DP45)*DI45/(DK45+273)*$E$13)</f>
        <v>0</v>
      </c>
      <c r="AX45" t="s">
        <v>421</v>
      </c>
      <c r="AY45" t="s">
        <v>421</v>
      </c>
      <c r="AZ45">
        <v>0</v>
      </c>
      <c r="BA45">
        <v>0</v>
      </c>
      <c r="BB45">
        <f>1-AZ45/BA45</f>
        <v>0</v>
      </c>
      <c r="BC45">
        <v>0</v>
      </c>
      <c r="BD45" t="s">
        <v>421</v>
      </c>
      <c r="BE45" t="s">
        <v>421</v>
      </c>
      <c r="BF45">
        <v>0</v>
      </c>
      <c r="BG45">
        <v>0</v>
      </c>
      <c r="BH45">
        <f>1-BF45/BG45</f>
        <v>0</v>
      </c>
      <c r="BI45">
        <v>0.5</v>
      </c>
      <c r="BJ45">
        <f>CS45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421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1346</v>
      </c>
      <c r="CA45">
        <v>300</v>
      </c>
      <c r="CB45">
        <v>300</v>
      </c>
      <c r="CC45">
        <v>300</v>
      </c>
      <c r="CD45">
        <v>10390.6</v>
      </c>
      <c r="CE45">
        <v>1065.88</v>
      </c>
      <c r="CF45">
        <v>-0.00731473</v>
      </c>
      <c r="CG45">
        <v>5.43</v>
      </c>
      <c r="CH45" t="s">
        <v>421</v>
      </c>
      <c r="CI45" t="s">
        <v>421</v>
      </c>
      <c r="CJ45" t="s">
        <v>421</v>
      </c>
      <c r="CK45" t="s">
        <v>421</v>
      </c>
      <c r="CL45" t="s">
        <v>421</v>
      </c>
      <c r="CM45" t="s">
        <v>421</v>
      </c>
      <c r="CN45" t="s">
        <v>421</v>
      </c>
      <c r="CO45" t="s">
        <v>421</v>
      </c>
      <c r="CP45" t="s">
        <v>421</v>
      </c>
      <c r="CQ45" t="s">
        <v>421</v>
      </c>
      <c r="CR45">
        <f>$B$11*DQ45+$C$11*DR45+$F$11*EC45*(1-EF45)</f>
        <v>0</v>
      </c>
      <c r="CS45">
        <f>CR45*CT45</f>
        <v>0</v>
      </c>
      <c r="CT45">
        <f>($B$11*$D$9+$C$11*$D$9+$F$11*((EP45+EH45)/MAX(EP45+EH45+EQ45, 0.1)*$I$9+EQ45/MAX(EP45+EH45+EQ45, 0.1)*$J$9))/($B$11+$C$11+$F$11)</f>
        <v>0</v>
      </c>
      <c r="CU45">
        <f>($B$11*$K$9+$C$11*$K$9+$F$11*((EP45+EH45)/MAX(EP45+EH45+EQ45, 0.1)*$P$9+EQ45/MAX(EP45+EH45+EQ45, 0.1)*$Q$9))/($B$11+$C$11+$F$11)</f>
        <v>0</v>
      </c>
      <c r="CV45">
        <v>6</v>
      </c>
      <c r="CW45">
        <v>0.5</v>
      </c>
      <c r="CX45" t="s">
        <v>422</v>
      </c>
      <c r="CY45">
        <v>2</v>
      </c>
      <c r="CZ45" t="b">
        <v>1</v>
      </c>
      <c r="DA45">
        <v>1652283895.1</v>
      </c>
      <c r="DB45">
        <v>202.6094074074074</v>
      </c>
      <c r="DC45">
        <v>195.0032222222222</v>
      </c>
      <c r="DD45">
        <v>25.25172592592592</v>
      </c>
      <c r="DE45">
        <v>12.76997777777778</v>
      </c>
      <c r="DF45">
        <v>203.7303333333333</v>
      </c>
      <c r="DG45">
        <v>25.19642962962963</v>
      </c>
      <c r="DH45">
        <v>400.0761111111111</v>
      </c>
      <c r="DI45">
        <v>90.63362962962964</v>
      </c>
      <c r="DJ45">
        <v>0.1000130444444444</v>
      </c>
      <c r="DK45">
        <v>31.07861481481482</v>
      </c>
      <c r="DL45">
        <v>29.665</v>
      </c>
      <c r="DM45">
        <v>999.9000000000001</v>
      </c>
      <c r="DN45">
        <v>0</v>
      </c>
      <c r="DO45">
        <v>0</v>
      </c>
      <c r="DP45">
        <v>9997.225925925924</v>
      </c>
      <c r="DQ45">
        <v>0</v>
      </c>
      <c r="DR45">
        <v>239.5460740740741</v>
      </c>
      <c r="DS45">
        <v>7.606258148148149</v>
      </c>
      <c r="DT45">
        <v>207.8583703703704</v>
      </c>
      <c r="DU45">
        <v>197.5257777777778</v>
      </c>
      <c r="DV45">
        <v>12.48174074074074</v>
      </c>
      <c r="DW45">
        <v>195.0032222222222</v>
      </c>
      <c r="DX45">
        <v>12.76997777777778</v>
      </c>
      <c r="DY45">
        <v>2.288654814814814</v>
      </c>
      <c r="DZ45">
        <v>1.15738962962963</v>
      </c>
      <c r="EA45">
        <v>19.59677037037036</v>
      </c>
      <c r="EB45">
        <v>9.064458888888888</v>
      </c>
      <c r="EC45">
        <v>1500.001481481482</v>
      </c>
      <c r="ED45">
        <v>0.9729931111111113</v>
      </c>
      <c r="EE45">
        <v>0.0270067</v>
      </c>
      <c r="EF45">
        <v>0</v>
      </c>
      <c r="EG45">
        <v>884.1404814814815</v>
      </c>
      <c r="EH45">
        <v>5.00097</v>
      </c>
      <c r="EI45">
        <v>13936.18148148148</v>
      </c>
      <c r="EJ45">
        <v>12491.58148148148</v>
      </c>
      <c r="EK45">
        <v>38.937</v>
      </c>
      <c r="EL45">
        <v>40.125</v>
      </c>
      <c r="EM45">
        <v>39.125</v>
      </c>
      <c r="EN45">
        <v>40.01148148148148</v>
      </c>
      <c r="EO45">
        <v>40.125</v>
      </c>
      <c r="EP45">
        <v>1454.622592592593</v>
      </c>
      <c r="EQ45">
        <v>40.37074074074073</v>
      </c>
      <c r="ER45">
        <v>0</v>
      </c>
      <c r="ES45">
        <v>592.3999998569489</v>
      </c>
      <c r="ET45">
        <v>0</v>
      </c>
      <c r="EU45">
        <v>884.1834615384614</v>
      </c>
      <c r="EV45">
        <v>-10.47282050964397</v>
      </c>
      <c r="EW45">
        <v>-172.3213676563553</v>
      </c>
      <c r="EX45">
        <v>13936.84615384615</v>
      </c>
      <c r="EY45">
        <v>15</v>
      </c>
      <c r="EZ45">
        <v>1652283335.6</v>
      </c>
      <c r="FA45" t="s">
        <v>476</v>
      </c>
      <c r="FB45">
        <v>1652283332.6</v>
      </c>
      <c r="FC45">
        <v>1652283335.6</v>
      </c>
      <c r="FD45">
        <v>15</v>
      </c>
      <c r="FE45">
        <v>-1.081</v>
      </c>
      <c r="FF45">
        <v>0.005</v>
      </c>
      <c r="FG45">
        <v>-1.466</v>
      </c>
      <c r="FH45">
        <v>-0.014</v>
      </c>
      <c r="FI45">
        <v>400</v>
      </c>
      <c r="FJ45">
        <v>20</v>
      </c>
      <c r="FK45">
        <v>0.1</v>
      </c>
      <c r="FL45">
        <v>0.01</v>
      </c>
      <c r="FM45">
        <v>6.334613170731708</v>
      </c>
      <c r="FN45">
        <v>21.82293951219512</v>
      </c>
      <c r="FO45">
        <v>2.151992448246383</v>
      </c>
      <c r="FP45">
        <v>-1</v>
      </c>
      <c r="FQ45">
        <v>12.44482195121951</v>
      </c>
      <c r="FR45">
        <v>0.4795400696864172</v>
      </c>
      <c r="FS45">
        <v>0.05684391771824489</v>
      </c>
      <c r="FT45">
        <v>-1</v>
      </c>
      <c r="FU45">
        <v>0</v>
      </c>
      <c r="FV45">
        <v>0</v>
      </c>
      <c r="FW45">
        <v>0</v>
      </c>
      <c r="FX45">
        <v>-1</v>
      </c>
      <c r="FY45">
        <v>0</v>
      </c>
      <c r="FZ45">
        <v>0</v>
      </c>
      <c r="GA45" t="s">
        <v>424</v>
      </c>
      <c r="GB45">
        <v>2.69664</v>
      </c>
      <c r="GC45">
        <v>2.70516</v>
      </c>
      <c r="GD45">
        <v>0.046503</v>
      </c>
      <c r="GE45">
        <v>0.0433955</v>
      </c>
      <c r="GF45">
        <v>0.110276</v>
      </c>
      <c r="GG45">
        <v>0.0666233</v>
      </c>
      <c r="GH45">
        <v>30014.5</v>
      </c>
      <c r="GI45">
        <v>30222.3</v>
      </c>
      <c r="GJ45">
        <v>29277.7</v>
      </c>
      <c r="GK45">
        <v>29232.2</v>
      </c>
      <c r="GL45">
        <v>34480.9</v>
      </c>
      <c r="GM45">
        <v>36317.7</v>
      </c>
      <c r="GN45">
        <v>41204</v>
      </c>
      <c r="GO45">
        <v>41701.3</v>
      </c>
      <c r="GP45">
        <v>1.73905</v>
      </c>
      <c r="GQ45">
        <v>2.0334</v>
      </c>
      <c r="GR45">
        <v>0.08197500000000001</v>
      </c>
      <c r="GS45">
        <v>0</v>
      </c>
      <c r="GT45">
        <v>28.3113</v>
      </c>
      <c r="GU45">
        <v>999.9</v>
      </c>
      <c r="GV45">
        <v>42.6</v>
      </c>
      <c r="GW45">
        <v>33.8</v>
      </c>
      <c r="GX45">
        <v>24.8341</v>
      </c>
      <c r="GY45">
        <v>62.7226</v>
      </c>
      <c r="GZ45">
        <v>30.609</v>
      </c>
      <c r="HA45">
        <v>1</v>
      </c>
      <c r="HB45">
        <v>0.192022</v>
      </c>
      <c r="HC45">
        <v>0</v>
      </c>
      <c r="HD45">
        <v>20.394</v>
      </c>
      <c r="HE45">
        <v>5.21624</v>
      </c>
      <c r="HF45">
        <v>12.0099</v>
      </c>
      <c r="HG45">
        <v>4.988</v>
      </c>
      <c r="HH45">
        <v>3.28865</v>
      </c>
      <c r="HI45">
        <v>2323</v>
      </c>
      <c r="HJ45">
        <v>9999</v>
      </c>
      <c r="HK45">
        <v>9999</v>
      </c>
      <c r="HL45">
        <v>44.4</v>
      </c>
      <c r="HM45">
        <v>1.86722</v>
      </c>
      <c r="HN45">
        <v>1.86615</v>
      </c>
      <c r="HO45">
        <v>1.86574</v>
      </c>
      <c r="HP45">
        <v>1.86567</v>
      </c>
      <c r="HQ45">
        <v>1.8674</v>
      </c>
      <c r="HR45">
        <v>1.86996</v>
      </c>
      <c r="HS45">
        <v>1.86859</v>
      </c>
      <c r="HT45">
        <v>1.86996</v>
      </c>
      <c r="HU45">
        <v>0</v>
      </c>
      <c r="HV45">
        <v>0</v>
      </c>
      <c r="HW45">
        <v>0</v>
      </c>
      <c r="HX45">
        <v>0</v>
      </c>
      <c r="HY45" t="s">
        <v>425</v>
      </c>
      <c r="HZ45" t="s">
        <v>426</v>
      </c>
      <c r="IA45" t="s">
        <v>427</v>
      </c>
      <c r="IB45" t="s">
        <v>427</v>
      </c>
      <c r="IC45" t="s">
        <v>427</v>
      </c>
      <c r="ID45" t="s">
        <v>427</v>
      </c>
      <c r="IE45">
        <v>0</v>
      </c>
      <c r="IF45">
        <v>100</v>
      </c>
      <c r="IG45">
        <v>100</v>
      </c>
      <c r="IH45">
        <v>-1.085</v>
      </c>
      <c r="II45">
        <v>0.0553</v>
      </c>
      <c r="IJ45">
        <v>-0.8100442168574529</v>
      </c>
      <c r="IK45">
        <v>-0.001397856137862621</v>
      </c>
      <c r="IL45">
        <v>-6.597033298310111E-07</v>
      </c>
      <c r="IM45">
        <v>1.814317659228783E-10</v>
      </c>
      <c r="IN45">
        <v>-0.08355413821156263</v>
      </c>
      <c r="IO45">
        <v>-0.009172974426983092</v>
      </c>
      <c r="IP45">
        <v>0.000807841678180084</v>
      </c>
      <c r="IQ45">
        <v>-8.933227129180702E-06</v>
      </c>
      <c r="IR45">
        <v>1</v>
      </c>
      <c r="IS45">
        <v>2297</v>
      </c>
      <c r="IT45">
        <v>1</v>
      </c>
      <c r="IU45">
        <v>33</v>
      </c>
      <c r="IV45">
        <v>9.5</v>
      </c>
      <c r="IW45">
        <v>9.4</v>
      </c>
      <c r="IX45">
        <v>0.495605</v>
      </c>
      <c r="IY45">
        <v>2.26196</v>
      </c>
      <c r="IZ45">
        <v>1.39648</v>
      </c>
      <c r="JA45">
        <v>2.35107</v>
      </c>
      <c r="JB45">
        <v>1.49536</v>
      </c>
      <c r="JC45">
        <v>2.37427</v>
      </c>
      <c r="JD45">
        <v>36.9317</v>
      </c>
      <c r="JE45">
        <v>15.5855</v>
      </c>
      <c r="JF45">
        <v>18</v>
      </c>
      <c r="JG45">
        <v>392.315</v>
      </c>
      <c r="JH45">
        <v>563.052</v>
      </c>
      <c r="JI45">
        <v>30.552</v>
      </c>
      <c r="JJ45">
        <v>30.0491</v>
      </c>
      <c r="JK45">
        <v>29.9999</v>
      </c>
      <c r="JL45">
        <v>29.9829</v>
      </c>
      <c r="JM45">
        <v>29.8866</v>
      </c>
      <c r="JN45">
        <v>9.91104</v>
      </c>
      <c r="JO45">
        <v>46.0097</v>
      </c>
      <c r="JP45">
        <v>0</v>
      </c>
      <c r="JQ45">
        <v>-999.9</v>
      </c>
      <c r="JR45">
        <v>146.078</v>
      </c>
      <c r="JS45">
        <v>12.6121</v>
      </c>
      <c r="JT45">
        <v>100.069</v>
      </c>
      <c r="JU45">
        <v>100.108</v>
      </c>
    </row>
    <row r="46" spans="1:281">
      <c r="A46">
        <v>30</v>
      </c>
      <c r="B46">
        <v>1652283907.6</v>
      </c>
      <c r="C46">
        <v>1851.099999904633</v>
      </c>
      <c r="D46" t="s">
        <v>509</v>
      </c>
      <c r="E46" t="s">
        <v>510</v>
      </c>
      <c r="F46">
        <v>5</v>
      </c>
      <c r="G46" t="s">
        <v>474</v>
      </c>
      <c r="H46" t="s">
        <v>418</v>
      </c>
      <c r="I46">
        <v>1652283899.814285</v>
      </c>
      <c r="J46">
        <f>(K46)/1000</f>
        <v>0</v>
      </c>
      <c r="K46">
        <f>IF(CZ46, AN46, AH46)</f>
        <v>0</v>
      </c>
      <c r="L46">
        <f>IF(CZ46, AI46, AG46)</f>
        <v>0</v>
      </c>
      <c r="M46">
        <f>DB46 - IF(AU46&gt;1, L46*CV46*100.0/(AW46*DP46), 0)</f>
        <v>0</v>
      </c>
      <c r="N46">
        <f>((T46-J46/2)*M46-L46)/(T46+J46/2)</f>
        <v>0</v>
      </c>
      <c r="O46">
        <f>N46*(DI46+DJ46)/1000.0</f>
        <v>0</v>
      </c>
      <c r="P46">
        <f>(DB46 - IF(AU46&gt;1, L46*CV46*100.0/(AW46*DP46), 0))*(DI46+DJ46)/1000.0</f>
        <v>0</v>
      </c>
      <c r="Q46">
        <f>2.0/((1/S46-1/R46)+SIGN(S46)*SQRT((1/S46-1/R46)*(1/S46-1/R46) + 4*CW46/((CW46+1)*(CW46+1))*(2*1/S46*1/R46-1/R46*1/R46)))</f>
        <v>0</v>
      </c>
      <c r="R46">
        <f>IF(LEFT(CX46,1)&lt;&gt;"0",IF(LEFT(CX46,1)="1",3.0,CY46),$D$5+$E$5*(DP46*DI46/($K$5*1000))+$F$5*(DP46*DI46/($K$5*1000))*MAX(MIN(CV46,$J$5),$I$5)*MAX(MIN(CV46,$J$5),$I$5)+$G$5*MAX(MIN(CV46,$J$5),$I$5)*(DP46*DI46/($K$5*1000))+$H$5*(DP46*DI46/($K$5*1000))*(DP46*DI46/($K$5*1000)))</f>
        <v>0</v>
      </c>
      <c r="S46">
        <f>J46*(1000-(1000*0.61365*exp(17.502*W46/(240.97+W46))/(DI46+DJ46)+DD46)/2)/(1000*0.61365*exp(17.502*W46/(240.97+W46))/(DI46+DJ46)-DD46)</f>
        <v>0</v>
      </c>
      <c r="T46">
        <f>1/((CW46+1)/(Q46/1.6)+1/(R46/1.37)) + CW46/((CW46+1)/(Q46/1.6) + CW46/(R46/1.37))</f>
        <v>0</v>
      </c>
      <c r="U46">
        <f>(CR46*CU46)</f>
        <v>0</v>
      </c>
      <c r="V46">
        <f>(DK46+(U46+2*0.95*5.67E-8*(((DK46+$B$7)+273)^4-(DK46+273)^4)-44100*J46)/(1.84*29.3*R46+8*0.95*5.67E-8*(DK46+273)^3))</f>
        <v>0</v>
      </c>
      <c r="W46">
        <f>($C$7*DL46+$D$7*DM46+$E$7*V46)</f>
        <v>0</v>
      </c>
      <c r="X46">
        <f>0.61365*exp(17.502*W46/(240.97+W46))</f>
        <v>0</v>
      </c>
      <c r="Y46">
        <f>(Z46/AA46*100)</f>
        <v>0</v>
      </c>
      <c r="Z46">
        <f>DD46*(DI46+DJ46)/1000</f>
        <v>0</v>
      </c>
      <c r="AA46">
        <f>0.61365*exp(17.502*DK46/(240.97+DK46))</f>
        <v>0</v>
      </c>
      <c r="AB46">
        <f>(X46-DD46*(DI46+DJ46)/1000)</f>
        <v>0</v>
      </c>
      <c r="AC46">
        <f>(-J46*44100)</f>
        <v>0</v>
      </c>
      <c r="AD46">
        <f>2*29.3*R46*0.92*(DK46-W46)</f>
        <v>0</v>
      </c>
      <c r="AE46">
        <f>2*0.95*5.67E-8*(((DK46+$B$7)+273)^4-(W46+273)^4)</f>
        <v>0</v>
      </c>
      <c r="AF46">
        <f>U46+AE46+AC46+AD46</f>
        <v>0</v>
      </c>
      <c r="AG46">
        <f>DH46*AU46*(DC46-DB46*(1000-AU46*DE46)/(1000-AU46*DD46))/(100*CV46)</f>
        <v>0</v>
      </c>
      <c r="AH46">
        <f>1000*DH46*AU46*(DD46-DE46)/(100*CV46*(1000-AU46*DD46))</f>
        <v>0</v>
      </c>
      <c r="AI46">
        <f>(AJ46 - AK46 - DI46*1E3/(8.314*(DK46+273.15)) * AM46/DH46 * AL46) * DH46/(100*CV46) * (1000 - DE46)/1000</f>
        <v>0</v>
      </c>
      <c r="AJ46">
        <v>168.3575268133085</v>
      </c>
      <c r="AK46">
        <v>171.5826969696969</v>
      </c>
      <c r="AL46">
        <v>-3.020717969077271</v>
      </c>
      <c r="AM46">
        <v>66.42838587885558</v>
      </c>
      <c r="AN46">
        <f>(AP46 - AO46 + DI46*1E3/(8.314*(DK46+273.15)) * AR46/DH46 * AQ46) * DH46/(100*CV46) * 1000/(1000 - AP46)</f>
        <v>0</v>
      </c>
      <c r="AO46">
        <v>12.72599201353969</v>
      </c>
      <c r="AP46">
        <v>25.24967552447553</v>
      </c>
      <c r="AQ46">
        <v>0.0002920134121070665</v>
      </c>
      <c r="AR46">
        <v>79.27483675333316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MAX(0,($B$13+$C$13*DP46)/(1+$D$13*DP46)*DI46/(DK46+273)*$E$13)</f>
        <v>0</v>
      </c>
      <c r="AX46" t="s">
        <v>421</v>
      </c>
      <c r="AY46" t="s">
        <v>421</v>
      </c>
      <c r="AZ46">
        <v>0</v>
      </c>
      <c r="BA46">
        <v>0</v>
      </c>
      <c r="BB46">
        <f>1-AZ46/BA46</f>
        <v>0</v>
      </c>
      <c r="BC46">
        <v>0</v>
      </c>
      <c r="BD46" t="s">
        <v>421</v>
      </c>
      <c r="BE46" t="s">
        <v>421</v>
      </c>
      <c r="BF46">
        <v>0</v>
      </c>
      <c r="BG46">
        <v>0</v>
      </c>
      <c r="BH46">
        <f>1-BF46/BG46</f>
        <v>0</v>
      </c>
      <c r="BI46">
        <v>0.5</v>
      </c>
      <c r="BJ46">
        <f>CS46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421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1346</v>
      </c>
      <c r="CA46">
        <v>300</v>
      </c>
      <c r="CB46">
        <v>300</v>
      </c>
      <c r="CC46">
        <v>300</v>
      </c>
      <c r="CD46">
        <v>10390.6</v>
      </c>
      <c r="CE46">
        <v>1065.88</v>
      </c>
      <c r="CF46">
        <v>-0.00731473</v>
      </c>
      <c r="CG46">
        <v>5.43</v>
      </c>
      <c r="CH46" t="s">
        <v>421</v>
      </c>
      <c r="CI46" t="s">
        <v>421</v>
      </c>
      <c r="CJ46" t="s">
        <v>421</v>
      </c>
      <c r="CK46" t="s">
        <v>421</v>
      </c>
      <c r="CL46" t="s">
        <v>421</v>
      </c>
      <c r="CM46" t="s">
        <v>421</v>
      </c>
      <c r="CN46" t="s">
        <v>421</v>
      </c>
      <c r="CO46" t="s">
        <v>421</v>
      </c>
      <c r="CP46" t="s">
        <v>421</v>
      </c>
      <c r="CQ46" t="s">
        <v>421</v>
      </c>
      <c r="CR46">
        <f>$B$11*DQ46+$C$11*DR46+$F$11*EC46*(1-EF46)</f>
        <v>0</v>
      </c>
      <c r="CS46">
        <f>CR46*CT46</f>
        <v>0</v>
      </c>
      <c r="CT46">
        <f>($B$11*$D$9+$C$11*$D$9+$F$11*((EP46+EH46)/MAX(EP46+EH46+EQ46, 0.1)*$I$9+EQ46/MAX(EP46+EH46+EQ46, 0.1)*$J$9))/($B$11+$C$11+$F$11)</f>
        <v>0</v>
      </c>
      <c r="CU46">
        <f>($B$11*$K$9+$C$11*$K$9+$F$11*((EP46+EH46)/MAX(EP46+EH46+EQ46, 0.1)*$P$9+EQ46/MAX(EP46+EH46+EQ46, 0.1)*$Q$9))/($B$11+$C$11+$F$11)</f>
        <v>0</v>
      </c>
      <c r="CV46">
        <v>6</v>
      </c>
      <c r="CW46">
        <v>0.5</v>
      </c>
      <c r="CX46" t="s">
        <v>422</v>
      </c>
      <c r="CY46">
        <v>2</v>
      </c>
      <c r="CZ46" t="b">
        <v>1</v>
      </c>
      <c r="DA46">
        <v>1652283899.814285</v>
      </c>
      <c r="DB46">
        <v>188.7034642857143</v>
      </c>
      <c r="DC46">
        <v>179.3467857142857</v>
      </c>
      <c r="DD46">
        <v>25.24786785714286</v>
      </c>
      <c r="DE46">
        <v>12.74657142857143</v>
      </c>
      <c r="DF46">
        <v>189.8015</v>
      </c>
      <c r="DG46">
        <v>25.19263214285715</v>
      </c>
      <c r="DH46">
        <v>400.07575</v>
      </c>
      <c r="DI46">
        <v>90.63328571428573</v>
      </c>
      <c r="DJ46">
        <v>0.1000147892857143</v>
      </c>
      <c r="DK46">
        <v>31.07235357142857</v>
      </c>
      <c r="DL46">
        <v>29.65626071428571</v>
      </c>
      <c r="DM46">
        <v>999.9000000000002</v>
      </c>
      <c r="DN46">
        <v>0</v>
      </c>
      <c r="DO46">
        <v>0</v>
      </c>
      <c r="DP46">
        <v>9997.12357142857</v>
      </c>
      <c r="DQ46">
        <v>0</v>
      </c>
      <c r="DR46">
        <v>239.5787857142857</v>
      </c>
      <c r="DS46">
        <v>9.356757142857145</v>
      </c>
      <c r="DT46">
        <v>193.5912857142857</v>
      </c>
      <c r="DU46">
        <v>181.6626785714285</v>
      </c>
      <c r="DV46">
        <v>12.50128214285714</v>
      </c>
      <c r="DW46">
        <v>179.3467857142857</v>
      </c>
      <c r="DX46">
        <v>12.74657142857143</v>
      </c>
      <c r="DY46">
        <v>2.288296785714286</v>
      </c>
      <c r="DZ46">
        <v>1.155264285714286</v>
      </c>
      <c r="EA46">
        <v>19.59426071428571</v>
      </c>
      <c r="EB46">
        <v>9.037192142857142</v>
      </c>
      <c r="EC46">
        <v>1499.9825</v>
      </c>
      <c r="ED46">
        <v>0.9729928571428574</v>
      </c>
      <c r="EE46">
        <v>0.02700692857142856</v>
      </c>
      <c r="EF46">
        <v>0</v>
      </c>
      <c r="EG46">
        <v>883.6900714285714</v>
      </c>
      <c r="EH46">
        <v>5.00097</v>
      </c>
      <c r="EI46">
        <v>13926.70357142857</v>
      </c>
      <c r="EJ46">
        <v>12491.42142857143</v>
      </c>
      <c r="EK46">
        <v>38.937</v>
      </c>
      <c r="EL46">
        <v>40.125</v>
      </c>
      <c r="EM46">
        <v>39.125</v>
      </c>
      <c r="EN46">
        <v>40.01107142857143</v>
      </c>
      <c r="EO46">
        <v>40.125</v>
      </c>
      <c r="EP46">
        <v>1454.603214285714</v>
      </c>
      <c r="EQ46">
        <v>40.37035714285713</v>
      </c>
      <c r="ER46">
        <v>0</v>
      </c>
      <c r="ES46">
        <v>597.1999998092651</v>
      </c>
      <c r="ET46">
        <v>0</v>
      </c>
      <c r="EU46">
        <v>883.6963076923076</v>
      </c>
      <c r="EV46">
        <v>-1.337982903645222</v>
      </c>
      <c r="EW46">
        <v>-67.38461546761748</v>
      </c>
      <c r="EX46">
        <v>13926.71538461538</v>
      </c>
      <c r="EY46">
        <v>15</v>
      </c>
      <c r="EZ46">
        <v>1652283335.6</v>
      </c>
      <c r="FA46" t="s">
        <v>476</v>
      </c>
      <c r="FB46">
        <v>1652283332.6</v>
      </c>
      <c r="FC46">
        <v>1652283335.6</v>
      </c>
      <c r="FD46">
        <v>15</v>
      </c>
      <c r="FE46">
        <v>-1.081</v>
      </c>
      <c r="FF46">
        <v>0.005</v>
      </c>
      <c r="FG46">
        <v>-1.466</v>
      </c>
      <c r="FH46">
        <v>-0.014</v>
      </c>
      <c r="FI46">
        <v>400</v>
      </c>
      <c r="FJ46">
        <v>20</v>
      </c>
      <c r="FK46">
        <v>0.1</v>
      </c>
      <c r="FL46">
        <v>0.01</v>
      </c>
      <c r="FM46">
        <v>8.456253749999998</v>
      </c>
      <c r="FN46">
        <v>22.23937947467167</v>
      </c>
      <c r="FO46">
        <v>2.139817354588573</v>
      </c>
      <c r="FP46">
        <v>-1</v>
      </c>
      <c r="FQ46">
        <v>12.4946575</v>
      </c>
      <c r="FR46">
        <v>0.2417909943714205</v>
      </c>
      <c r="FS46">
        <v>0.02828303278911222</v>
      </c>
      <c r="FT46">
        <v>-1</v>
      </c>
      <c r="FU46">
        <v>0</v>
      </c>
      <c r="FV46">
        <v>0</v>
      </c>
      <c r="FW46">
        <v>0</v>
      </c>
      <c r="FX46">
        <v>-1</v>
      </c>
      <c r="FY46">
        <v>0</v>
      </c>
      <c r="FZ46">
        <v>0</v>
      </c>
      <c r="GA46" t="s">
        <v>424</v>
      </c>
      <c r="GB46">
        <v>2.69659</v>
      </c>
      <c r="GC46">
        <v>2.70516</v>
      </c>
      <c r="GD46">
        <v>0.0430393</v>
      </c>
      <c r="GE46">
        <v>0.0394534</v>
      </c>
      <c r="GF46">
        <v>0.110271</v>
      </c>
      <c r="GG46">
        <v>0.0663918</v>
      </c>
      <c r="GH46">
        <v>30124.1</v>
      </c>
      <c r="GI46">
        <v>30346.6</v>
      </c>
      <c r="GJ46">
        <v>29278.3</v>
      </c>
      <c r="GK46">
        <v>29231.9</v>
      </c>
      <c r="GL46">
        <v>34481.5</v>
      </c>
      <c r="GM46">
        <v>36326.6</v>
      </c>
      <c r="GN46">
        <v>41204.6</v>
      </c>
      <c r="GO46">
        <v>41701.1</v>
      </c>
      <c r="GP46">
        <v>1.7394</v>
      </c>
      <c r="GQ46">
        <v>2.03317</v>
      </c>
      <c r="GR46">
        <v>0.081826</v>
      </c>
      <c r="GS46">
        <v>0</v>
      </c>
      <c r="GT46">
        <v>28.3046</v>
      </c>
      <c r="GU46">
        <v>999.9</v>
      </c>
      <c r="GV46">
        <v>42.6</v>
      </c>
      <c r="GW46">
        <v>33.8</v>
      </c>
      <c r="GX46">
        <v>24.8329</v>
      </c>
      <c r="GY46">
        <v>62.9126</v>
      </c>
      <c r="GZ46">
        <v>30.8173</v>
      </c>
      <c r="HA46">
        <v>1</v>
      </c>
      <c r="HB46">
        <v>0.191441</v>
      </c>
      <c r="HC46">
        <v>0</v>
      </c>
      <c r="HD46">
        <v>20.3941</v>
      </c>
      <c r="HE46">
        <v>5.21624</v>
      </c>
      <c r="HF46">
        <v>12.0099</v>
      </c>
      <c r="HG46">
        <v>4.98815</v>
      </c>
      <c r="HH46">
        <v>3.28865</v>
      </c>
      <c r="HI46">
        <v>2323</v>
      </c>
      <c r="HJ46">
        <v>9999</v>
      </c>
      <c r="HK46">
        <v>9999</v>
      </c>
      <c r="HL46">
        <v>44.4</v>
      </c>
      <c r="HM46">
        <v>1.86722</v>
      </c>
      <c r="HN46">
        <v>1.86615</v>
      </c>
      <c r="HO46">
        <v>1.86574</v>
      </c>
      <c r="HP46">
        <v>1.86569</v>
      </c>
      <c r="HQ46">
        <v>1.86743</v>
      </c>
      <c r="HR46">
        <v>1.86996</v>
      </c>
      <c r="HS46">
        <v>1.86862</v>
      </c>
      <c r="HT46">
        <v>1.86996</v>
      </c>
      <c r="HU46">
        <v>0</v>
      </c>
      <c r="HV46">
        <v>0</v>
      </c>
      <c r="HW46">
        <v>0</v>
      </c>
      <c r="HX46">
        <v>0</v>
      </c>
      <c r="HY46" t="s">
        <v>425</v>
      </c>
      <c r="HZ46" t="s">
        <v>426</v>
      </c>
      <c r="IA46" t="s">
        <v>427</v>
      </c>
      <c r="IB46" t="s">
        <v>427</v>
      </c>
      <c r="IC46" t="s">
        <v>427</v>
      </c>
      <c r="ID46" t="s">
        <v>427</v>
      </c>
      <c r="IE46">
        <v>0</v>
      </c>
      <c r="IF46">
        <v>100</v>
      </c>
      <c r="IG46">
        <v>100</v>
      </c>
      <c r="IH46">
        <v>-1.061</v>
      </c>
      <c r="II46">
        <v>0.0553</v>
      </c>
      <c r="IJ46">
        <v>-0.8100442168574529</v>
      </c>
      <c r="IK46">
        <v>-0.001397856137862621</v>
      </c>
      <c r="IL46">
        <v>-6.597033298310111E-07</v>
      </c>
      <c r="IM46">
        <v>1.814317659228783E-10</v>
      </c>
      <c r="IN46">
        <v>-0.08355413821156263</v>
      </c>
      <c r="IO46">
        <v>-0.009172974426983092</v>
      </c>
      <c r="IP46">
        <v>0.000807841678180084</v>
      </c>
      <c r="IQ46">
        <v>-8.933227129180702E-06</v>
      </c>
      <c r="IR46">
        <v>1</v>
      </c>
      <c r="IS46">
        <v>2297</v>
      </c>
      <c r="IT46">
        <v>1</v>
      </c>
      <c r="IU46">
        <v>33</v>
      </c>
      <c r="IV46">
        <v>9.6</v>
      </c>
      <c r="IW46">
        <v>9.5</v>
      </c>
      <c r="IX46">
        <v>0.461426</v>
      </c>
      <c r="IY46">
        <v>2.27173</v>
      </c>
      <c r="IZ46">
        <v>1.39648</v>
      </c>
      <c r="JA46">
        <v>2.35107</v>
      </c>
      <c r="JB46">
        <v>1.49536</v>
      </c>
      <c r="JC46">
        <v>2.32666</v>
      </c>
      <c r="JD46">
        <v>36.9317</v>
      </c>
      <c r="JE46">
        <v>15.5768</v>
      </c>
      <c r="JF46">
        <v>18</v>
      </c>
      <c r="JG46">
        <v>392.487</v>
      </c>
      <c r="JH46">
        <v>562.859</v>
      </c>
      <c r="JI46">
        <v>30.5495</v>
      </c>
      <c r="JJ46">
        <v>30.0478</v>
      </c>
      <c r="JK46">
        <v>29.9999</v>
      </c>
      <c r="JL46">
        <v>29.9803</v>
      </c>
      <c r="JM46">
        <v>29.8841</v>
      </c>
      <c r="JN46">
        <v>9.214980000000001</v>
      </c>
      <c r="JO46">
        <v>46.2958</v>
      </c>
      <c r="JP46">
        <v>0</v>
      </c>
      <c r="JQ46">
        <v>-999.9</v>
      </c>
      <c r="JR46">
        <v>132.72</v>
      </c>
      <c r="JS46">
        <v>12.5704</v>
      </c>
      <c r="JT46">
        <v>100.071</v>
      </c>
      <c r="JU46">
        <v>100.107</v>
      </c>
    </row>
    <row r="47" spans="1:281">
      <c r="A47">
        <v>31</v>
      </c>
      <c r="B47">
        <v>1652283912.6</v>
      </c>
      <c r="C47">
        <v>1856.099999904633</v>
      </c>
      <c r="D47" t="s">
        <v>511</v>
      </c>
      <c r="E47" t="s">
        <v>512</v>
      </c>
      <c r="F47">
        <v>5</v>
      </c>
      <c r="G47" t="s">
        <v>474</v>
      </c>
      <c r="H47" t="s">
        <v>418</v>
      </c>
      <c r="I47">
        <v>1652283905.1</v>
      </c>
      <c r="J47">
        <f>(K47)/1000</f>
        <v>0</v>
      </c>
      <c r="K47">
        <f>IF(CZ47, AN47, AH47)</f>
        <v>0</v>
      </c>
      <c r="L47">
        <f>IF(CZ47, AI47, AG47)</f>
        <v>0</v>
      </c>
      <c r="M47">
        <f>DB47 - IF(AU47&gt;1, L47*CV47*100.0/(AW47*DP47), 0)</f>
        <v>0</v>
      </c>
      <c r="N47">
        <f>((T47-J47/2)*M47-L47)/(T47+J47/2)</f>
        <v>0</v>
      </c>
      <c r="O47">
        <f>N47*(DI47+DJ47)/1000.0</f>
        <v>0</v>
      </c>
      <c r="P47">
        <f>(DB47 - IF(AU47&gt;1, L47*CV47*100.0/(AW47*DP47), 0))*(DI47+DJ47)/1000.0</f>
        <v>0</v>
      </c>
      <c r="Q47">
        <f>2.0/((1/S47-1/R47)+SIGN(S47)*SQRT((1/S47-1/R47)*(1/S47-1/R47) + 4*CW47/((CW47+1)*(CW47+1))*(2*1/S47*1/R47-1/R47*1/R47)))</f>
        <v>0</v>
      </c>
      <c r="R47">
        <f>IF(LEFT(CX47,1)&lt;&gt;"0",IF(LEFT(CX47,1)="1",3.0,CY47),$D$5+$E$5*(DP47*DI47/($K$5*1000))+$F$5*(DP47*DI47/($K$5*1000))*MAX(MIN(CV47,$J$5),$I$5)*MAX(MIN(CV47,$J$5),$I$5)+$G$5*MAX(MIN(CV47,$J$5),$I$5)*(DP47*DI47/($K$5*1000))+$H$5*(DP47*DI47/($K$5*1000))*(DP47*DI47/($K$5*1000)))</f>
        <v>0</v>
      </c>
      <c r="S47">
        <f>J47*(1000-(1000*0.61365*exp(17.502*W47/(240.97+W47))/(DI47+DJ47)+DD47)/2)/(1000*0.61365*exp(17.502*W47/(240.97+W47))/(DI47+DJ47)-DD47)</f>
        <v>0</v>
      </c>
      <c r="T47">
        <f>1/((CW47+1)/(Q47/1.6)+1/(R47/1.37)) + CW47/((CW47+1)/(Q47/1.6) + CW47/(R47/1.37))</f>
        <v>0</v>
      </c>
      <c r="U47">
        <f>(CR47*CU47)</f>
        <v>0</v>
      </c>
      <c r="V47">
        <f>(DK47+(U47+2*0.95*5.67E-8*(((DK47+$B$7)+273)^4-(DK47+273)^4)-44100*J47)/(1.84*29.3*R47+8*0.95*5.67E-8*(DK47+273)^3))</f>
        <v>0</v>
      </c>
      <c r="W47">
        <f>($C$7*DL47+$D$7*DM47+$E$7*V47)</f>
        <v>0</v>
      </c>
      <c r="X47">
        <f>0.61365*exp(17.502*W47/(240.97+W47))</f>
        <v>0</v>
      </c>
      <c r="Y47">
        <f>(Z47/AA47*100)</f>
        <v>0</v>
      </c>
      <c r="Z47">
        <f>DD47*(DI47+DJ47)/1000</f>
        <v>0</v>
      </c>
      <c r="AA47">
        <f>0.61365*exp(17.502*DK47/(240.97+DK47))</f>
        <v>0</v>
      </c>
      <c r="AB47">
        <f>(X47-DD47*(DI47+DJ47)/1000)</f>
        <v>0</v>
      </c>
      <c r="AC47">
        <f>(-J47*44100)</f>
        <v>0</v>
      </c>
      <c r="AD47">
        <f>2*29.3*R47*0.92*(DK47-W47)</f>
        <v>0</v>
      </c>
      <c r="AE47">
        <f>2*0.95*5.67E-8*(((DK47+$B$7)+273)^4-(W47+273)^4)</f>
        <v>0</v>
      </c>
      <c r="AF47">
        <f>U47+AE47+AC47+AD47</f>
        <v>0</v>
      </c>
      <c r="AG47">
        <f>DH47*AU47*(DC47-DB47*(1000-AU47*DE47)/(1000-AU47*DD47))/(100*CV47)</f>
        <v>0</v>
      </c>
      <c r="AH47">
        <f>1000*DH47*AU47*(DD47-DE47)/(100*CV47*(1000-AU47*DD47))</f>
        <v>0</v>
      </c>
      <c r="AI47">
        <f>(AJ47 - AK47 - DI47*1E3/(8.314*(DK47+273.15)) * AM47/DH47 * AL47) * DH47/(100*CV47) * (1000 - DE47)/1000</f>
        <v>0</v>
      </c>
      <c r="AJ47">
        <v>151.5353941478101</v>
      </c>
      <c r="AK47">
        <v>156.4351696969697</v>
      </c>
      <c r="AL47">
        <v>-3.034088817727324</v>
      </c>
      <c r="AM47">
        <v>66.42838587885558</v>
      </c>
      <c r="AN47">
        <f>(AP47 - AO47 + DI47*1E3/(8.314*(DK47+273.15)) * AR47/DH47 * AQ47) * DH47/(100*CV47) * 1000/(1000 - AP47)</f>
        <v>0</v>
      </c>
      <c r="AO47">
        <v>12.65883551632851</v>
      </c>
      <c r="AP47">
        <v>25.23739930069933</v>
      </c>
      <c r="AQ47">
        <v>-8.600846779758452E-05</v>
      </c>
      <c r="AR47">
        <v>79.27483675333316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MAX(0,($B$13+$C$13*DP47)/(1+$D$13*DP47)*DI47/(DK47+273)*$E$13)</f>
        <v>0</v>
      </c>
      <c r="AX47" t="s">
        <v>421</v>
      </c>
      <c r="AY47" t="s">
        <v>421</v>
      </c>
      <c r="AZ47">
        <v>0</v>
      </c>
      <c r="BA47">
        <v>0</v>
      </c>
      <c r="BB47">
        <f>1-AZ47/BA47</f>
        <v>0</v>
      </c>
      <c r="BC47">
        <v>0</v>
      </c>
      <c r="BD47" t="s">
        <v>421</v>
      </c>
      <c r="BE47" t="s">
        <v>421</v>
      </c>
      <c r="BF47">
        <v>0</v>
      </c>
      <c r="BG47">
        <v>0</v>
      </c>
      <c r="BH47">
        <f>1-BF47/BG47</f>
        <v>0</v>
      </c>
      <c r="BI47">
        <v>0.5</v>
      </c>
      <c r="BJ47">
        <f>CS47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421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1346</v>
      </c>
      <c r="CA47">
        <v>300</v>
      </c>
      <c r="CB47">
        <v>300</v>
      </c>
      <c r="CC47">
        <v>300</v>
      </c>
      <c r="CD47">
        <v>10390.6</v>
      </c>
      <c r="CE47">
        <v>1065.88</v>
      </c>
      <c r="CF47">
        <v>-0.00731473</v>
      </c>
      <c r="CG47">
        <v>5.43</v>
      </c>
      <c r="CH47" t="s">
        <v>421</v>
      </c>
      <c r="CI47" t="s">
        <v>421</v>
      </c>
      <c r="CJ47" t="s">
        <v>421</v>
      </c>
      <c r="CK47" t="s">
        <v>421</v>
      </c>
      <c r="CL47" t="s">
        <v>421</v>
      </c>
      <c r="CM47" t="s">
        <v>421</v>
      </c>
      <c r="CN47" t="s">
        <v>421</v>
      </c>
      <c r="CO47" t="s">
        <v>421</v>
      </c>
      <c r="CP47" t="s">
        <v>421</v>
      </c>
      <c r="CQ47" t="s">
        <v>421</v>
      </c>
      <c r="CR47">
        <f>$B$11*DQ47+$C$11*DR47+$F$11*EC47*(1-EF47)</f>
        <v>0</v>
      </c>
      <c r="CS47">
        <f>CR47*CT47</f>
        <v>0</v>
      </c>
      <c r="CT47">
        <f>($B$11*$D$9+$C$11*$D$9+$F$11*((EP47+EH47)/MAX(EP47+EH47+EQ47, 0.1)*$I$9+EQ47/MAX(EP47+EH47+EQ47, 0.1)*$J$9))/($B$11+$C$11+$F$11)</f>
        <v>0</v>
      </c>
      <c r="CU47">
        <f>($B$11*$K$9+$C$11*$K$9+$F$11*((EP47+EH47)/MAX(EP47+EH47+EQ47, 0.1)*$P$9+EQ47/MAX(EP47+EH47+EQ47, 0.1)*$Q$9))/($B$11+$C$11+$F$11)</f>
        <v>0</v>
      </c>
      <c r="CV47">
        <v>6</v>
      </c>
      <c r="CW47">
        <v>0.5</v>
      </c>
      <c r="CX47" t="s">
        <v>422</v>
      </c>
      <c r="CY47">
        <v>2</v>
      </c>
      <c r="CZ47" t="b">
        <v>1</v>
      </c>
      <c r="DA47">
        <v>1652283905.1</v>
      </c>
      <c r="DB47">
        <v>173.1193703703703</v>
      </c>
      <c r="DC47">
        <v>161.8238888888889</v>
      </c>
      <c r="DD47">
        <v>25.24761111111111</v>
      </c>
      <c r="DE47">
        <v>12.69392222222222</v>
      </c>
      <c r="DF47">
        <v>174.1921111111111</v>
      </c>
      <c r="DG47">
        <v>25.19237777777778</v>
      </c>
      <c r="DH47">
        <v>400.0738888888889</v>
      </c>
      <c r="DI47">
        <v>90.63280370370373</v>
      </c>
      <c r="DJ47">
        <v>0.09999575555555555</v>
      </c>
      <c r="DK47">
        <v>31.06586666666667</v>
      </c>
      <c r="DL47">
        <v>29.64413333333334</v>
      </c>
      <c r="DM47">
        <v>999.9000000000001</v>
      </c>
      <c r="DN47">
        <v>0</v>
      </c>
      <c r="DO47">
        <v>0</v>
      </c>
      <c r="DP47">
        <v>9999.704814814815</v>
      </c>
      <c r="DQ47">
        <v>0</v>
      </c>
      <c r="DR47">
        <v>239.5707037037037</v>
      </c>
      <c r="DS47">
        <v>11.29550592592592</v>
      </c>
      <c r="DT47">
        <v>177.6034444444445</v>
      </c>
      <c r="DU47">
        <v>163.9053333333333</v>
      </c>
      <c r="DV47">
        <v>12.55368148148148</v>
      </c>
      <c r="DW47">
        <v>161.8238888888889</v>
      </c>
      <c r="DX47">
        <v>12.69392222222222</v>
      </c>
      <c r="DY47">
        <v>2.288260740740741</v>
      </c>
      <c r="DZ47">
        <v>1.150486296296296</v>
      </c>
      <c r="EA47">
        <v>19.5940037037037</v>
      </c>
      <c r="EB47">
        <v>8.975645555555555</v>
      </c>
      <c r="EC47">
        <v>1500.013333333333</v>
      </c>
      <c r="ED47">
        <v>0.9729931111111112</v>
      </c>
      <c r="EE47">
        <v>0.0270067</v>
      </c>
      <c r="EF47">
        <v>0</v>
      </c>
      <c r="EG47">
        <v>883.8549259259258</v>
      </c>
      <c r="EH47">
        <v>5.00097</v>
      </c>
      <c r="EI47">
        <v>13925.83333333333</v>
      </c>
      <c r="EJ47">
        <v>12491.67777777778</v>
      </c>
      <c r="EK47">
        <v>38.937</v>
      </c>
      <c r="EL47">
        <v>40.125</v>
      </c>
      <c r="EM47">
        <v>39.125</v>
      </c>
      <c r="EN47">
        <v>40.00688888888889</v>
      </c>
      <c r="EO47">
        <v>40.125</v>
      </c>
      <c r="EP47">
        <v>1454.634074074074</v>
      </c>
      <c r="EQ47">
        <v>40.37148148148147</v>
      </c>
      <c r="ER47">
        <v>0</v>
      </c>
      <c r="ES47">
        <v>602.5999999046326</v>
      </c>
      <c r="ET47">
        <v>0</v>
      </c>
      <c r="EU47">
        <v>883.9194400000001</v>
      </c>
      <c r="EV47">
        <v>6.767384614023039</v>
      </c>
      <c r="EW47">
        <v>50.53076918450481</v>
      </c>
      <c r="EX47">
        <v>13926.18</v>
      </c>
      <c r="EY47">
        <v>15</v>
      </c>
      <c r="EZ47">
        <v>1652283335.6</v>
      </c>
      <c r="FA47" t="s">
        <v>476</v>
      </c>
      <c r="FB47">
        <v>1652283332.6</v>
      </c>
      <c r="FC47">
        <v>1652283335.6</v>
      </c>
      <c r="FD47">
        <v>15</v>
      </c>
      <c r="FE47">
        <v>-1.081</v>
      </c>
      <c r="FF47">
        <v>0.005</v>
      </c>
      <c r="FG47">
        <v>-1.466</v>
      </c>
      <c r="FH47">
        <v>-0.014</v>
      </c>
      <c r="FI47">
        <v>400</v>
      </c>
      <c r="FJ47">
        <v>20</v>
      </c>
      <c r="FK47">
        <v>0.1</v>
      </c>
      <c r="FL47">
        <v>0.01</v>
      </c>
      <c r="FM47">
        <v>9.922761750000001</v>
      </c>
      <c r="FN47">
        <v>22.29740363977486</v>
      </c>
      <c r="FO47">
        <v>2.145780488453895</v>
      </c>
      <c r="FP47">
        <v>-1</v>
      </c>
      <c r="FQ47">
        <v>12.5240075</v>
      </c>
      <c r="FR47">
        <v>0.5137159474671215</v>
      </c>
      <c r="FS47">
        <v>0.05538562262672506</v>
      </c>
      <c r="FT47">
        <v>-1</v>
      </c>
      <c r="FU47">
        <v>0</v>
      </c>
      <c r="FV47">
        <v>0</v>
      </c>
      <c r="FW47">
        <v>0</v>
      </c>
      <c r="FX47">
        <v>-1</v>
      </c>
      <c r="FY47">
        <v>0</v>
      </c>
      <c r="FZ47">
        <v>0</v>
      </c>
      <c r="GA47" t="s">
        <v>424</v>
      </c>
      <c r="GB47">
        <v>2.69656</v>
      </c>
      <c r="GC47">
        <v>2.70506</v>
      </c>
      <c r="GD47">
        <v>0.0394974</v>
      </c>
      <c r="GE47">
        <v>0.0355496</v>
      </c>
      <c r="GF47">
        <v>0.110236</v>
      </c>
      <c r="GG47">
        <v>0.0660244</v>
      </c>
      <c r="GH47">
        <v>30236.7</v>
      </c>
      <c r="GI47">
        <v>30470.6</v>
      </c>
      <c r="GJ47">
        <v>29279.4</v>
      </c>
      <c r="GK47">
        <v>29232.6</v>
      </c>
      <c r="GL47">
        <v>34484.5</v>
      </c>
      <c r="GM47">
        <v>36341.4</v>
      </c>
      <c r="GN47">
        <v>41206.6</v>
      </c>
      <c r="GO47">
        <v>41701.7</v>
      </c>
      <c r="GP47">
        <v>1.73905</v>
      </c>
      <c r="GQ47">
        <v>2.03303</v>
      </c>
      <c r="GR47">
        <v>0.0813976</v>
      </c>
      <c r="GS47">
        <v>0</v>
      </c>
      <c r="GT47">
        <v>28.296</v>
      </c>
      <c r="GU47">
        <v>999.9</v>
      </c>
      <c r="GV47">
        <v>42.6</v>
      </c>
      <c r="GW47">
        <v>33.8</v>
      </c>
      <c r="GX47">
        <v>24.8359</v>
      </c>
      <c r="GY47">
        <v>62.8026</v>
      </c>
      <c r="GZ47">
        <v>31.226</v>
      </c>
      <c r="HA47">
        <v>1</v>
      </c>
      <c r="HB47">
        <v>0.191456</v>
      </c>
      <c r="HC47">
        <v>0</v>
      </c>
      <c r="HD47">
        <v>20.3939</v>
      </c>
      <c r="HE47">
        <v>5.21609</v>
      </c>
      <c r="HF47">
        <v>12.0099</v>
      </c>
      <c r="HG47">
        <v>4.98765</v>
      </c>
      <c r="HH47">
        <v>3.28842</v>
      </c>
      <c r="HI47">
        <v>2323.2</v>
      </c>
      <c r="HJ47">
        <v>9999</v>
      </c>
      <c r="HK47">
        <v>9999</v>
      </c>
      <c r="HL47">
        <v>44.4</v>
      </c>
      <c r="HM47">
        <v>1.86722</v>
      </c>
      <c r="HN47">
        <v>1.86615</v>
      </c>
      <c r="HO47">
        <v>1.86575</v>
      </c>
      <c r="HP47">
        <v>1.86568</v>
      </c>
      <c r="HQ47">
        <v>1.86743</v>
      </c>
      <c r="HR47">
        <v>1.86996</v>
      </c>
      <c r="HS47">
        <v>1.86863</v>
      </c>
      <c r="HT47">
        <v>1.86996</v>
      </c>
      <c r="HU47">
        <v>0</v>
      </c>
      <c r="HV47">
        <v>0</v>
      </c>
      <c r="HW47">
        <v>0</v>
      </c>
      <c r="HX47">
        <v>0</v>
      </c>
      <c r="HY47" t="s">
        <v>425</v>
      </c>
      <c r="HZ47" t="s">
        <v>426</v>
      </c>
      <c r="IA47" t="s">
        <v>427</v>
      </c>
      <c r="IB47" t="s">
        <v>427</v>
      </c>
      <c r="IC47" t="s">
        <v>427</v>
      </c>
      <c r="ID47" t="s">
        <v>427</v>
      </c>
      <c r="IE47">
        <v>0</v>
      </c>
      <c r="IF47">
        <v>100</v>
      </c>
      <c r="IG47">
        <v>100</v>
      </c>
      <c r="IH47">
        <v>-1.037</v>
      </c>
      <c r="II47">
        <v>0.055</v>
      </c>
      <c r="IJ47">
        <v>-0.8100442168574529</v>
      </c>
      <c r="IK47">
        <v>-0.001397856137862621</v>
      </c>
      <c r="IL47">
        <v>-6.597033298310111E-07</v>
      </c>
      <c r="IM47">
        <v>1.814317659228783E-10</v>
      </c>
      <c r="IN47">
        <v>-0.08355413821156263</v>
      </c>
      <c r="IO47">
        <v>-0.009172974426983092</v>
      </c>
      <c r="IP47">
        <v>0.000807841678180084</v>
      </c>
      <c r="IQ47">
        <v>-8.933227129180702E-06</v>
      </c>
      <c r="IR47">
        <v>1</v>
      </c>
      <c r="IS47">
        <v>2297</v>
      </c>
      <c r="IT47">
        <v>1</v>
      </c>
      <c r="IU47">
        <v>33</v>
      </c>
      <c r="IV47">
        <v>9.699999999999999</v>
      </c>
      <c r="IW47">
        <v>9.6</v>
      </c>
      <c r="IX47">
        <v>0.422363</v>
      </c>
      <c r="IY47">
        <v>2.28149</v>
      </c>
      <c r="IZ47">
        <v>1.39648</v>
      </c>
      <c r="JA47">
        <v>2.35107</v>
      </c>
      <c r="JB47">
        <v>1.49536</v>
      </c>
      <c r="JC47">
        <v>2.27417</v>
      </c>
      <c r="JD47">
        <v>36.9317</v>
      </c>
      <c r="JE47">
        <v>15.5768</v>
      </c>
      <c r="JF47">
        <v>18</v>
      </c>
      <c r="JG47">
        <v>392.283</v>
      </c>
      <c r="JH47">
        <v>562.722</v>
      </c>
      <c r="JI47">
        <v>30.5467</v>
      </c>
      <c r="JJ47">
        <v>30.0452</v>
      </c>
      <c r="JK47">
        <v>29.9999</v>
      </c>
      <c r="JL47">
        <v>29.9777</v>
      </c>
      <c r="JM47">
        <v>29.8815</v>
      </c>
      <c r="JN47">
        <v>8.44286</v>
      </c>
      <c r="JO47">
        <v>46.2958</v>
      </c>
      <c r="JP47">
        <v>0</v>
      </c>
      <c r="JQ47">
        <v>-999.9</v>
      </c>
      <c r="JR47">
        <v>112.611</v>
      </c>
      <c r="JS47">
        <v>12.5404</v>
      </c>
      <c r="JT47">
        <v>100.075</v>
      </c>
      <c r="JU47">
        <v>100.109</v>
      </c>
    </row>
    <row r="48" spans="1:281">
      <c r="A48">
        <v>32</v>
      </c>
      <c r="B48">
        <v>1652283917.6</v>
      </c>
      <c r="C48">
        <v>1861.099999904633</v>
      </c>
      <c r="D48" t="s">
        <v>513</v>
      </c>
      <c r="E48" t="s">
        <v>514</v>
      </c>
      <c r="F48">
        <v>5</v>
      </c>
      <c r="G48" t="s">
        <v>474</v>
      </c>
      <c r="H48" t="s">
        <v>418</v>
      </c>
      <c r="I48">
        <v>1652283909.814285</v>
      </c>
      <c r="J48">
        <f>(K48)/1000</f>
        <v>0</v>
      </c>
      <c r="K48">
        <f>IF(CZ48, AN48, AH48)</f>
        <v>0</v>
      </c>
      <c r="L48">
        <f>IF(CZ48, AI48, AG48)</f>
        <v>0</v>
      </c>
      <c r="M48">
        <f>DB48 - IF(AU48&gt;1, L48*CV48*100.0/(AW48*DP48), 0)</f>
        <v>0</v>
      </c>
      <c r="N48">
        <f>((T48-J48/2)*M48-L48)/(T48+J48/2)</f>
        <v>0</v>
      </c>
      <c r="O48">
        <f>N48*(DI48+DJ48)/1000.0</f>
        <v>0</v>
      </c>
      <c r="P48">
        <f>(DB48 - IF(AU48&gt;1, L48*CV48*100.0/(AW48*DP48), 0))*(DI48+DJ48)/1000.0</f>
        <v>0</v>
      </c>
      <c r="Q48">
        <f>2.0/((1/S48-1/R48)+SIGN(S48)*SQRT((1/S48-1/R48)*(1/S48-1/R48) + 4*CW48/((CW48+1)*(CW48+1))*(2*1/S48*1/R48-1/R48*1/R48)))</f>
        <v>0</v>
      </c>
      <c r="R48">
        <f>IF(LEFT(CX48,1)&lt;&gt;"0",IF(LEFT(CX48,1)="1",3.0,CY48),$D$5+$E$5*(DP48*DI48/($K$5*1000))+$F$5*(DP48*DI48/($K$5*1000))*MAX(MIN(CV48,$J$5),$I$5)*MAX(MIN(CV48,$J$5),$I$5)+$G$5*MAX(MIN(CV48,$J$5),$I$5)*(DP48*DI48/($K$5*1000))+$H$5*(DP48*DI48/($K$5*1000))*(DP48*DI48/($K$5*1000)))</f>
        <v>0</v>
      </c>
      <c r="S48">
        <f>J48*(1000-(1000*0.61365*exp(17.502*W48/(240.97+W48))/(DI48+DJ48)+DD48)/2)/(1000*0.61365*exp(17.502*W48/(240.97+W48))/(DI48+DJ48)-DD48)</f>
        <v>0</v>
      </c>
      <c r="T48">
        <f>1/((CW48+1)/(Q48/1.6)+1/(R48/1.37)) + CW48/((CW48+1)/(Q48/1.6) + CW48/(R48/1.37))</f>
        <v>0</v>
      </c>
      <c r="U48">
        <f>(CR48*CU48)</f>
        <v>0</v>
      </c>
      <c r="V48">
        <f>(DK48+(U48+2*0.95*5.67E-8*(((DK48+$B$7)+273)^4-(DK48+273)^4)-44100*J48)/(1.84*29.3*R48+8*0.95*5.67E-8*(DK48+273)^3))</f>
        <v>0</v>
      </c>
      <c r="W48">
        <f>($C$7*DL48+$D$7*DM48+$E$7*V48)</f>
        <v>0</v>
      </c>
      <c r="X48">
        <f>0.61365*exp(17.502*W48/(240.97+W48))</f>
        <v>0</v>
      </c>
      <c r="Y48">
        <f>(Z48/AA48*100)</f>
        <v>0</v>
      </c>
      <c r="Z48">
        <f>DD48*(DI48+DJ48)/1000</f>
        <v>0</v>
      </c>
      <c r="AA48">
        <f>0.61365*exp(17.502*DK48/(240.97+DK48))</f>
        <v>0</v>
      </c>
      <c r="AB48">
        <f>(X48-DD48*(DI48+DJ48)/1000)</f>
        <v>0</v>
      </c>
      <c r="AC48">
        <f>(-J48*44100)</f>
        <v>0</v>
      </c>
      <c r="AD48">
        <f>2*29.3*R48*0.92*(DK48-W48)</f>
        <v>0</v>
      </c>
      <c r="AE48">
        <f>2*0.95*5.67E-8*(((DK48+$B$7)+273)^4-(W48+273)^4)</f>
        <v>0</v>
      </c>
      <c r="AF48">
        <f>U48+AE48+AC48+AD48</f>
        <v>0</v>
      </c>
      <c r="AG48">
        <f>DH48*AU48*(DC48-DB48*(1000-AU48*DE48)/(1000-AU48*DD48))/(100*CV48)</f>
        <v>0</v>
      </c>
      <c r="AH48">
        <f>1000*DH48*AU48*(DD48-DE48)/(100*CV48*(1000-AU48*DD48))</f>
        <v>0</v>
      </c>
      <c r="AI48">
        <f>(AJ48 - AK48 - DI48*1E3/(8.314*(DK48+273.15)) * AM48/DH48 * AL48) * DH48/(100*CV48) * (1000 - DE48)/1000</f>
        <v>0</v>
      </c>
      <c r="AJ48">
        <v>135.1628880578975</v>
      </c>
      <c r="AK48">
        <v>141.5143151515151</v>
      </c>
      <c r="AL48">
        <v>-2.977648540200406</v>
      </c>
      <c r="AM48">
        <v>66.42838587885558</v>
      </c>
      <c r="AN48">
        <f>(AP48 - AO48 + DI48*1E3/(8.314*(DK48+273.15)) * AR48/DH48 * AQ48) * DH48/(100*CV48) * 1000/(1000 - AP48)</f>
        <v>0</v>
      </c>
      <c r="AO48">
        <v>12.57965141972445</v>
      </c>
      <c r="AP48">
        <v>25.2154223776224</v>
      </c>
      <c r="AQ48">
        <v>-0.000431111368387868</v>
      </c>
      <c r="AR48">
        <v>79.27483675333316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MAX(0,($B$13+$C$13*DP48)/(1+$D$13*DP48)*DI48/(DK48+273)*$E$13)</f>
        <v>0</v>
      </c>
      <c r="AX48" t="s">
        <v>421</v>
      </c>
      <c r="AY48" t="s">
        <v>421</v>
      </c>
      <c r="AZ48">
        <v>0</v>
      </c>
      <c r="BA48">
        <v>0</v>
      </c>
      <c r="BB48">
        <f>1-AZ48/BA48</f>
        <v>0</v>
      </c>
      <c r="BC48">
        <v>0</v>
      </c>
      <c r="BD48" t="s">
        <v>421</v>
      </c>
      <c r="BE48" t="s">
        <v>421</v>
      </c>
      <c r="BF48">
        <v>0</v>
      </c>
      <c r="BG48">
        <v>0</v>
      </c>
      <c r="BH48">
        <f>1-BF48/BG48</f>
        <v>0</v>
      </c>
      <c r="BI48">
        <v>0.5</v>
      </c>
      <c r="BJ48">
        <f>CS48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421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1346</v>
      </c>
      <c r="CA48">
        <v>300</v>
      </c>
      <c r="CB48">
        <v>300</v>
      </c>
      <c r="CC48">
        <v>300</v>
      </c>
      <c r="CD48">
        <v>10390.6</v>
      </c>
      <c r="CE48">
        <v>1065.88</v>
      </c>
      <c r="CF48">
        <v>-0.00731473</v>
      </c>
      <c r="CG48">
        <v>5.43</v>
      </c>
      <c r="CH48" t="s">
        <v>421</v>
      </c>
      <c r="CI48" t="s">
        <v>421</v>
      </c>
      <c r="CJ48" t="s">
        <v>421</v>
      </c>
      <c r="CK48" t="s">
        <v>421</v>
      </c>
      <c r="CL48" t="s">
        <v>421</v>
      </c>
      <c r="CM48" t="s">
        <v>421</v>
      </c>
      <c r="CN48" t="s">
        <v>421</v>
      </c>
      <c r="CO48" t="s">
        <v>421</v>
      </c>
      <c r="CP48" t="s">
        <v>421</v>
      </c>
      <c r="CQ48" t="s">
        <v>421</v>
      </c>
      <c r="CR48">
        <f>$B$11*DQ48+$C$11*DR48+$F$11*EC48*(1-EF48)</f>
        <v>0</v>
      </c>
      <c r="CS48">
        <f>CR48*CT48</f>
        <v>0</v>
      </c>
      <c r="CT48">
        <f>($B$11*$D$9+$C$11*$D$9+$F$11*((EP48+EH48)/MAX(EP48+EH48+EQ48, 0.1)*$I$9+EQ48/MAX(EP48+EH48+EQ48, 0.1)*$J$9))/($B$11+$C$11+$F$11)</f>
        <v>0</v>
      </c>
      <c r="CU48">
        <f>($B$11*$K$9+$C$11*$K$9+$F$11*((EP48+EH48)/MAX(EP48+EH48+EQ48, 0.1)*$P$9+EQ48/MAX(EP48+EH48+EQ48, 0.1)*$Q$9))/($B$11+$C$11+$F$11)</f>
        <v>0</v>
      </c>
      <c r="CV48">
        <v>6</v>
      </c>
      <c r="CW48">
        <v>0.5</v>
      </c>
      <c r="CX48" t="s">
        <v>422</v>
      </c>
      <c r="CY48">
        <v>2</v>
      </c>
      <c r="CZ48" t="b">
        <v>1</v>
      </c>
      <c r="DA48">
        <v>1652283909.814285</v>
      </c>
      <c r="DB48">
        <v>159.2701785714285</v>
      </c>
      <c r="DC48">
        <v>146.278</v>
      </c>
      <c r="DD48">
        <v>25.24054285714286</v>
      </c>
      <c r="DE48">
        <v>12.63749642857143</v>
      </c>
      <c r="DF48">
        <v>160.3206785714286</v>
      </c>
      <c r="DG48">
        <v>25.18541071428572</v>
      </c>
      <c r="DH48">
        <v>400.0708571428572</v>
      </c>
      <c r="DI48">
        <v>90.63317142857144</v>
      </c>
      <c r="DJ48">
        <v>0.09997738214285715</v>
      </c>
      <c r="DK48">
        <v>31.06076785714286</v>
      </c>
      <c r="DL48">
        <v>29.635175</v>
      </c>
      <c r="DM48">
        <v>999.9000000000002</v>
      </c>
      <c r="DN48">
        <v>0</v>
      </c>
      <c r="DO48">
        <v>0</v>
      </c>
      <c r="DP48">
        <v>10001.54214285714</v>
      </c>
      <c r="DQ48">
        <v>0</v>
      </c>
      <c r="DR48">
        <v>239.5441071428572</v>
      </c>
      <c r="DS48">
        <v>12.99228571428571</v>
      </c>
      <c r="DT48">
        <v>163.3945357142857</v>
      </c>
      <c r="DU48">
        <v>148.1510357142857</v>
      </c>
      <c r="DV48">
        <v>12.60303214285714</v>
      </c>
      <c r="DW48">
        <v>146.278</v>
      </c>
      <c r="DX48">
        <v>12.63749642857143</v>
      </c>
      <c r="DY48">
        <v>2.287629285714286</v>
      </c>
      <c r="DZ48">
        <v>1.145377857142857</v>
      </c>
      <c r="EA48">
        <v>19.58956071428571</v>
      </c>
      <c r="EB48">
        <v>8.909740357142859</v>
      </c>
      <c r="EC48">
        <v>1499.996071428571</v>
      </c>
      <c r="ED48">
        <v>0.9729928571428573</v>
      </c>
      <c r="EE48">
        <v>0.02700692857142857</v>
      </c>
      <c r="EF48">
        <v>0</v>
      </c>
      <c r="EG48">
        <v>884.601</v>
      </c>
      <c r="EH48">
        <v>5.00097</v>
      </c>
      <c r="EI48">
        <v>13933.96071428571</v>
      </c>
      <c r="EJ48">
        <v>12491.53214285714</v>
      </c>
      <c r="EK48">
        <v>38.937</v>
      </c>
      <c r="EL48">
        <v>40.125</v>
      </c>
      <c r="EM48">
        <v>39.125</v>
      </c>
      <c r="EN48">
        <v>40</v>
      </c>
      <c r="EO48">
        <v>40.125</v>
      </c>
      <c r="EP48">
        <v>1454.616071428571</v>
      </c>
      <c r="EQ48">
        <v>40.37357142857144</v>
      </c>
      <c r="ER48">
        <v>0</v>
      </c>
      <c r="ES48">
        <v>607.3999998569489</v>
      </c>
      <c r="ET48">
        <v>0</v>
      </c>
      <c r="EU48">
        <v>884.7286799999998</v>
      </c>
      <c r="EV48">
        <v>13.5501538794545</v>
      </c>
      <c r="EW48">
        <v>174.3000003560467</v>
      </c>
      <c r="EX48">
        <v>13935.232</v>
      </c>
      <c r="EY48">
        <v>15</v>
      </c>
      <c r="EZ48">
        <v>1652283335.6</v>
      </c>
      <c r="FA48" t="s">
        <v>476</v>
      </c>
      <c r="FB48">
        <v>1652283332.6</v>
      </c>
      <c r="FC48">
        <v>1652283335.6</v>
      </c>
      <c r="FD48">
        <v>15</v>
      </c>
      <c r="FE48">
        <v>-1.081</v>
      </c>
      <c r="FF48">
        <v>0.005</v>
      </c>
      <c r="FG48">
        <v>-1.466</v>
      </c>
      <c r="FH48">
        <v>-0.014</v>
      </c>
      <c r="FI48">
        <v>400</v>
      </c>
      <c r="FJ48">
        <v>20</v>
      </c>
      <c r="FK48">
        <v>0.1</v>
      </c>
      <c r="FL48">
        <v>0.01</v>
      </c>
      <c r="FM48">
        <v>12.090156</v>
      </c>
      <c r="FN48">
        <v>21.50833260787991</v>
      </c>
      <c r="FO48">
        <v>2.072690597388814</v>
      </c>
      <c r="FP48">
        <v>-1</v>
      </c>
      <c r="FQ48">
        <v>12.574565</v>
      </c>
      <c r="FR48">
        <v>0.6708765478423785</v>
      </c>
      <c r="FS48">
        <v>0.06749345727550191</v>
      </c>
      <c r="FT48">
        <v>-1</v>
      </c>
      <c r="FU48">
        <v>0</v>
      </c>
      <c r="FV48">
        <v>0</v>
      </c>
      <c r="FW48">
        <v>0</v>
      </c>
      <c r="FX48">
        <v>-1</v>
      </c>
      <c r="FY48">
        <v>0</v>
      </c>
      <c r="FZ48">
        <v>0</v>
      </c>
      <c r="GA48" t="s">
        <v>424</v>
      </c>
      <c r="GB48">
        <v>2.69661</v>
      </c>
      <c r="GC48">
        <v>2.70525</v>
      </c>
      <c r="GD48">
        <v>0.0359318</v>
      </c>
      <c r="GE48">
        <v>0.0313834</v>
      </c>
      <c r="GF48">
        <v>0.110172</v>
      </c>
      <c r="GG48">
        <v>0.0660012</v>
      </c>
      <c r="GH48">
        <v>30349.2</v>
      </c>
      <c r="GI48">
        <v>30602.1</v>
      </c>
      <c r="GJ48">
        <v>29279.7</v>
      </c>
      <c r="GK48">
        <v>29232.5</v>
      </c>
      <c r="GL48">
        <v>34486.9</v>
      </c>
      <c r="GM48">
        <v>36342.2</v>
      </c>
      <c r="GN48">
        <v>41206.5</v>
      </c>
      <c r="GO48">
        <v>41701.7</v>
      </c>
      <c r="GP48">
        <v>1.73925</v>
      </c>
      <c r="GQ48">
        <v>2.03332</v>
      </c>
      <c r="GR48">
        <v>0.0826083</v>
      </c>
      <c r="GS48">
        <v>0</v>
      </c>
      <c r="GT48">
        <v>28.2865</v>
      </c>
      <c r="GU48">
        <v>999.9</v>
      </c>
      <c r="GV48">
        <v>42.6</v>
      </c>
      <c r="GW48">
        <v>33.8</v>
      </c>
      <c r="GX48">
        <v>24.8356</v>
      </c>
      <c r="GY48">
        <v>62.6626</v>
      </c>
      <c r="GZ48">
        <v>30.609</v>
      </c>
      <c r="HA48">
        <v>1</v>
      </c>
      <c r="HB48">
        <v>0.191125</v>
      </c>
      <c r="HC48">
        <v>0</v>
      </c>
      <c r="HD48">
        <v>20.3939</v>
      </c>
      <c r="HE48">
        <v>5.21624</v>
      </c>
      <c r="HF48">
        <v>12.0099</v>
      </c>
      <c r="HG48">
        <v>4.98765</v>
      </c>
      <c r="HH48">
        <v>3.28858</v>
      </c>
      <c r="HI48">
        <v>2323.2</v>
      </c>
      <c r="HJ48">
        <v>9999</v>
      </c>
      <c r="HK48">
        <v>9999</v>
      </c>
      <c r="HL48">
        <v>44.4</v>
      </c>
      <c r="HM48">
        <v>1.86722</v>
      </c>
      <c r="HN48">
        <v>1.86615</v>
      </c>
      <c r="HO48">
        <v>1.86577</v>
      </c>
      <c r="HP48">
        <v>1.86568</v>
      </c>
      <c r="HQ48">
        <v>1.86743</v>
      </c>
      <c r="HR48">
        <v>1.86996</v>
      </c>
      <c r="HS48">
        <v>1.86861</v>
      </c>
      <c r="HT48">
        <v>1.86996</v>
      </c>
      <c r="HU48">
        <v>0</v>
      </c>
      <c r="HV48">
        <v>0</v>
      </c>
      <c r="HW48">
        <v>0</v>
      </c>
      <c r="HX48">
        <v>0</v>
      </c>
      <c r="HY48" t="s">
        <v>425</v>
      </c>
      <c r="HZ48" t="s">
        <v>426</v>
      </c>
      <c r="IA48" t="s">
        <v>427</v>
      </c>
      <c r="IB48" t="s">
        <v>427</v>
      </c>
      <c r="IC48" t="s">
        <v>427</v>
      </c>
      <c r="ID48" t="s">
        <v>427</v>
      </c>
      <c r="IE48">
        <v>0</v>
      </c>
      <c r="IF48">
        <v>100</v>
      </c>
      <c r="IG48">
        <v>100</v>
      </c>
      <c r="IH48">
        <v>-1.014</v>
      </c>
      <c r="II48">
        <v>0.0548</v>
      </c>
      <c r="IJ48">
        <v>-0.8100442168574529</v>
      </c>
      <c r="IK48">
        <v>-0.001397856137862621</v>
      </c>
      <c r="IL48">
        <v>-6.597033298310111E-07</v>
      </c>
      <c r="IM48">
        <v>1.814317659228783E-10</v>
      </c>
      <c r="IN48">
        <v>-0.08355413821156263</v>
      </c>
      <c r="IO48">
        <v>-0.009172974426983092</v>
      </c>
      <c r="IP48">
        <v>0.000807841678180084</v>
      </c>
      <c r="IQ48">
        <v>-8.933227129180702E-06</v>
      </c>
      <c r="IR48">
        <v>1</v>
      </c>
      <c r="IS48">
        <v>2297</v>
      </c>
      <c r="IT48">
        <v>1</v>
      </c>
      <c r="IU48">
        <v>33</v>
      </c>
      <c r="IV48">
        <v>9.800000000000001</v>
      </c>
      <c r="IW48">
        <v>9.699999999999999</v>
      </c>
      <c r="IX48">
        <v>0.386963</v>
      </c>
      <c r="IY48">
        <v>2.27905</v>
      </c>
      <c r="IZ48">
        <v>1.39648</v>
      </c>
      <c r="JA48">
        <v>2.35107</v>
      </c>
      <c r="JB48">
        <v>1.49536</v>
      </c>
      <c r="JC48">
        <v>2.3584</v>
      </c>
      <c r="JD48">
        <v>36.9317</v>
      </c>
      <c r="JE48">
        <v>15.5943</v>
      </c>
      <c r="JF48">
        <v>18</v>
      </c>
      <c r="JG48">
        <v>392.376</v>
      </c>
      <c r="JH48">
        <v>562.922</v>
      </c>
      <c r="JI48">
        <v>30.5441</v>
      </c>
      <c r="JJ48">
        <v>30.043</v>
      </c>
      <c r="JK48">
        <v>29.9998</v>
      </c>
      <c r="JL48">
        <v>29.9755</v>
      </c>
      <c r="JM48">
        <v>29.879</v>
      </c>
      <c r="JN48">
        <v>7.72903</v>
      </c>
      <c r="JO48">
        <v>46.2958</v>
      </c>
      <c r="JP48">
        <v>0</v>
      </c>
      <c r="JQ48">
        <v>-999.9</v>
      </c>
      <c r="JR48">
        <v>99.24420000000001</v>
      </c>
      <c r="JS48">
        <v>12.5133</v>
      </c>
      <c r="JT48">
        <v>100.075</v>
      </c>
      <c r="JU48">
        <v>100.109</v>
      </c>
    </row>
    <row r="49" spans="1:281">
      <c r="A49">
        <v>33</v>
      </c>
      <c r="B49">
        <v>1652283922.6</v>
      </c>
      <c r="C49">
        <v>1866.099999904633</v>
      </c>
      <c r="D49" t="s">
        <v>515</v>
      </c>
      <c r="E49" t="s">
        <v>516</v>
      </c>
      <c r="F49">
        <v>5</v>
      </c>
      <c r="G49" t="s">
        <v>474</v>
      </c>
      <c r="H49" t="s">
        <v>418</v>
      </c>
      <c r="I49">
        <v>1652283915.1</v>
      </c>
      <c r="J49">
        <f>(K49)/1000</f>
        <v>0</v>
      </c>
      <c r="K49">
        <f>IF(CZ49, AN49, AH49)</f>
        <v>0</v>
      </c>
      <c r="L49">
        <f>IF(CZ49, AI49, AG49)</f>
        <v>0</v>
      </c>
      <c r="M49">
        <f>DB49 - IF(AU49&gt;1, L49*CV49*100.0/(AW49*DP49), 0)</f>
        <v>0</v>
      </c>
      <c r="N49">
        <f>((T49-J49/2)*M49-L49)/(T49+J49/2)</f>
        <v>0</v>
      </c>
      <c r="O49">
        <f>N49*(DI49+DJ49)/1000.0</f>
        <v>0</v>
      </c>
      <c r="P49">
        <f>(DB49 - IF(AU49&gt;1, L49*CV49*100.0/(AW49*DP49), 0))*(DI49+DJ49)/1000.0</f>
        <v>0</v>
      </c>
      <c r="Q49">
        <f>2.0/((1/S49-1/R49)+SIGN(S49)*SQRT((1/S49-1/R49)*(1/S49-1/R49) + 4*CW49/((CW49+1)*(CW49+1))*(2*1/S49*1/R49-1/R49*1/R49)))</f>
        <v>0</v>
      </c>
      <c r="R49">
        <f>IF(LEFT(CX49,1)&lt;&gt;"0",IF(LEFT(CX49,1)="1",3.0,CY49),$D$5+$E$5*(DP49*DI49/($K$5*1000))+$F$5*(DP49*DI49/($K$5*1000))*MAX(MIN(CV49,$J$5),$I$5)*MAX(MIN(CV49,$J$5),$I$5)+$G$5*MAX(MIN(CV49,$J$5),$I$5)*(DP49*DI49/($K$5*1000))+$H$5*(DP49*DI49/($K$5*1000))*(DP49*DI49/($K$5*1000)))</f>
        <v>0</v>
      </c>
      <c r="S49">
        <f>J49*(1000-(1000*0.61365*exp(17.502*W49/(240.97+W49))/(DI49+DJ49)+DD49)/2)/(1000*0.61365*exp(17.502*W49/(240.97+W49))/(DI49+DJ49)-DD49)</f>
        <v>0</v>
      </c>
      <c r="T49">
        <f>1/((CW49+1)/(Q49/1.6)+1/(R49/1.37)) + CW49/((CW49+1)/(Q49/1.6) + CW49/(R49/1.37))</f>
        <v>0</v>
      </c>
      <c r="U49">
        <f>(CR49*CU49)</f>
        <v>0</v>
      </c>
      <c r="V49">
        <f>(DK49+(U49+2*0.95*5.67E-8*(((DK49+$B$7)+273)^4-(DK49+273)^4)-44100*J49)/(1.84*29.3*R49+8*0.95*5.67E-8*(DK49+273)^3))</f>
        <v>0</v>
      </c>
      <c r="W49">
        <f>($C$7*DL49+$D$7*DM49+$E$7*V49)</f>
        <v>0</v>
      </c>
      <c r="X49">
        <f>0.61365*exp(17.502*W49/(240.97+W49))</f>
        <v>0</v>
      </c>
      <c r="Y49">
        <f>(Z49/AA49*100)</f>
        <v>0</v>
      </c>
      <c r="Z49">
        <f>DD49*(DI49+DJ49)/1000</f>
        <v>0</v>
      </c>
      <c r="AA49">
        <f>0.61365*exp(17.502*DK49/(240.97+DK49))</f>
        <v>0</v>
      </c>
      <c r="AB49">
        <f>(X49-DD49*(DI49+DJ49)/1000)</f>
        <v>0</v>
      </c>
      <c r="AC49">
        <f>(-J49*44100)</f>
        <v>0</v>
      </c>
      <c r="AD49">
        <f>2*29.3*R49*0.92*(DK49-W49)</f>
        <v>0</v>
      </c>
      <c r="AE49">
        <f>2*0.95*5.67E-8*(((DK49+$B$7)+273)^4-(W49+273)^4)</f>
        <v>0</v>
      </c>
      <c r="AF49">
        <f>U49+AE49+AC49+AD49</f>
        <v>0</v>
      </c>
      <c r="AG49">
        <f>DH49*AU49*(DC49-DB49*(1000-AU49*DE49)/(1000-AU49*DD49))/(100*CV49)</f>
        <v>0</v>
      </c>
      <c r="AH49">
        <f>1000*DH49*AU49*(DD49-DE49)/(100*CV49*(1000-AU49*DD49))</f>
        <v>0</v>
      </c>
      <c r="AI49">
        <f>(AJ49 - AK49 - DI49*1E3/(8.314*(DK49+273.15)) * AM49/DH49 * AL49) * DH49/(100*CV49) * (1000 - DE49)/1000</f>
        <v>0</v>
      </c>
      <c r="AJ49">
        <v>117.9788504927462</v>
      </c>
      <c r="AK49">
        <v>126.4222181818182</v>
      </c>
      <c r="AL49">
        <v>-3.01881005767325</v>
      </c>
      <c r="AM49">
        <v>66.42838587885558</v>
      </c>
      <c r="AN49">
        <f>(AP49 - AO49 + DI49*1E3/(8.314*(DK49+273.15)) * AR49/DH49 * AQ49) * DH49/(100*CV49) * 1000/(1000 - AP49)</f>
        <v>0</v>
      </c>
      <c r="AO49">
        <v>12.57460868565124</v>
      </c>
      <c r="AP49">
        <v>25.22638111888113</v>
      </c>
      <c r="AQ49">
        <v>0.0004591523174204033</v>
      </c>
      <c r="AR49">
        <v>79.27483675333316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MAX(0,($B$13+$C$13*DP49)/(1+$D$13*DP49)*DI49/(DK49+273)*$E$13)</f>
        <v>0</v>
      </c>
      <c r="AX49" t="s">
        <v>421</v>
      </c>
      <c r="AY49" t="s">
        <v>421</v>
      </c>
      <c r="AZ49">
        <v>0</v>
      </c>
      <c r="BA49">
        <v>0</v>
      </c>
      <c r="BB49">
        <f>1-AZ49/BA49</f>
        <v>0</v>
      </c>
      <c r="BC49">
        <v>0</v>
      </c>
      <c r="BD49" t="s">
        <v>421</v>
      </c>
      <c r="BE49" t="s">
        <v>421</v>
      </c>
      <c r="BF49">
        <v>0</v>
      </c>
      <c r="BG49">
        <v>0</v>
      </c>
      <c r="BH49">
        <f>1-BF49/BG49</f>
        <v>0</v>
      </c>
      <c r="BI49">
        <v>0.5</v>
      </c>
      <c r="BJ49">
        <f>CS49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421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1346</v>
      </c>
      <c r="CA49">
        <v>300</v>
      </c>
      <c r="CB49">
        <v>300</v>
      </c>
      <c r="CC49">
        <v>300</v>
      </c>
      <c r="CD49">
        <v>10390.6</v>
      </c>
      <c r="CE49">
        <v>1065.88</v>
      </c>
      <c r="CF49">
        <v>-0.00731473</v>
      </c>
      <c r="CG49">
        <v>5.43</v>
      </c>
      <c r="CH49" t="s">
        <v>421</v>
      </c>
      <c r="CI49" t="s">
        <v>421</v>
      </c>
      <c r="CJ49" t="s">
        <v>421</v>
      </c>
      <c r="CK49" t="s">
        <v>421</v>
      </c>
      <c r="CL49" t="s">
        <v>421</v>
      </c>
      <c r="CM49" t="s">
        <v>421</v>
      </c>
      <c r="CN49" t="s">
        <v>421</v>
      </c>
      <c r="CO49" t="s">
        <v>421</v>
      </c>
      <c r="CP49" t="s">
        <v>421</v>
      </c>
      <c r="CQ49" t="s">
        <v>421</v>
      </c>
      <c r="CR49">
        <f>$B$11*DQ49+$C$11*DR49+$F$11*EC49*(1-EF49)</f>
        <v>0</v>
      </c>
      <c r="CS49">
        <f>CR49*CT49</f>
        <v>0</v>
      </c>
      <c r="CT49">
        <f>($B$11*$D$9+$C$11*$D$9+$F$11*((EP49+EH49)/MAX(EP49+EH49+EQ49, 0.1)*$I$9+EQ49/MAX(EP49+EH49+EQ49, 0.1)*$J$9))/($B$11+$C$11+$F$11)</f>
        <v>0</v>
      </c>
      <c r="CU49">
        <f>($B$11*$K$9+$C$11*$K$9+$F$11*((EP49+EH49)/MAX(EP49+EH49+EQ49, 0.1)*$P$9+EQ49/MAX(EP49+EH49+EQ49, 0.1)*$Q$9))/($B$11+$C$11+$F$11)</f>
        <v>0</v>
      </c>
      <c r="CV49">
        <v>6</v>
      </c>
      <c r="CW49">
        <v>0.5</v>
      </c>
      <c r="CX49" t="s">
        <v>422</v>
      </c>
      <c r="CY49">
        <v>2</v>
      </c>
      <c r="CZ49" t="b">
        <v>1</v>
      </c>
      <c r="DA49">
        <v>1652283915.1</v>
      </c>
      <c r="DB49">
        <v>143.7603703703704</v>
      </c>
      <c r="DC49">
        <v>128.7768518518519</v>
      </c>
      <c r="DD49">
        <v>25.22958148148148</v>
      </c>
      <c r="DE49">
        <v>12.5877</v>
      </c>
      <c r="DF49">
        <v>144.7862222222222</v>
      </c>
      <c r="DG49">
        <v>25.1746037037037</v>
      </c>
      <c r="DH49">
        <v>400.0637407407407</v>
      </c>
      <c r="DI49">
        <v>90.63258518518516</v>
      </c>
      <c r="DJ49">
        <v>0.09996231851851851</v>
      </c>
      <c r="DK49">
        <v>31.05683333333333</v>
      </c>
      <c r="DL49">
        <v>29.62725925925926</v>
      </c>
      <c r="DM49">
        <v>999.9000000000001</v>
      </c>
      <c r="DN49">
        <v>0</v>
      </c>
      <c r="DO49">
        <v>0</v>
      </c>
      <c r="DP49">
        <v>10004.86666666667</v>
      </c>
      <c r="DQ49">
        <v>0</v>
      </c>
      <c r="DR49">
        <v>239.4812962962963</v>
      </c>
      <c r="DS49">
        <v>14.98354444444444</v>
      </c>
      <c r="DT49">
        <v>147.4813703703704</v>
      </c>
      <c r="DU49">
        <v>130.4187407407407</v>
      </c>
      <c r="DV49">
        <v>12.64187037037037</v>
      </c>
      <c r="DW49">
        <v>128.7768518518519</v>
      </c>
      <c r="DX49">
        <v>12.5877</v>
      </c>
      <c r="DY49">
        <v>2.286621111111111</v>
      </c>
      <c r="DZ49">
        <v>1.140857037037037</v>
      </c>
      <c r="EA49">
        <v>19.58245925925926</v>
      </c>
      <c r="EB49">
        <v>8.851333333333335</v>
      </c>
      <c r="EC49">
        <v>1500.006666666667</v>
      </c>
      <c r="ED49">
        <v>0.9729926666666668</v>
      </c>
      <c r="EE49">
        <v>0.0270071</v>
      </c>
      <c r="EF49">
        <v>0</v>
      </c>
      <c r="EG49">
        <v>886.1088148148148</v>
      </c>
      <c r="EH49">
        <v>5.00097</v>
      </c>
      <c r="EI49">
        <v>13949.72222222222</v>
      </c>
      <c r="EJ49">
        <v>12491.61851851852</v>
      </c>
      <c r="EK49">
        <v>38.937</v>
      </c>
      <c r="EL49">
        <v>40.12729629629629</v>
      </c>
      <c r="EM49">
        <v>39.125</v>
      </c>
      <c r="EN49">
        <v>40</v>
      </c>
      <c r="EO49">
        <v>40.125</v>
      </c>
      <c r="EP49">
        <v>1454.626666666666</v>
      </c>
      <c r="EQ49">
        <v>40.37703703703704</v>
      </c>
      <c r="ER49">
        <v>0</v>
      </c>
      <c r="ES49">
        <v>612.1999998092651</v>
      </c>
      <c r="ET49">
        <v>0</v>
      </c>
      <c r="EU49">
        <v>886.1306000000001</v>
      </c>
      <c r="EV49">
        <v>21.55253851185267</v>
      </c>
      <c r="EW49">
        <v>225.4461540052072</v>
      </c>
      <c r="EX49">
        <v>13950.628</v>
      </c>
      <c r="EY49">
        <v>15</v>
      </c>
      <c r="EZ49">
        <v>1652283335.6</v>
      </c>
      <c r="FA49" t="s">
        <v>476</v>
      </c>
      <c r="FB49">
        <v>1652283332.6</v>
      </c>
      <c r="FC49">
        <v>1652283335.6</v>
      </c>
      <c r="FD49">
        <v>15</v>
      </c>
      <c r="FE49">
        <v>-1.081</v>
      </c>
      <c r="FF49">
        <v>0.005</v>
      </c>
      <c r="FG49">
        <v>-1.466</v>
      </c>
      <c r="FH49">
        <v>-0.014</v>
      </c>
      <c r="FI49">
        <v>400</v>
      </c>
      <c r="FJ49">
        <v>20</v>
      </c>
      <c r="FK49">
        <v>0.1</v>
      </c>
      <c r="FL49">
        <v>0.01</v>
      </c>
      <c r="FM49">
        <v>13.60921725</v>
      </c>
      <c r="FN49">
        <v>22.4017698686679</v>
      </c>
      <c r="FO49">
        <v>2.161713135329232</v>
      </c>
      <c r="FP49">
        <v>-1</v>
      </c>
      <c r="FQ49">
        <v>12.607075</v>
      </c>
      <c r="FR49">
        <v>0.4719106941838562</v>
      </c>
      <c r="FS49">
        <v>0.05255104066524283</v>
      </c>
      <c r="FT49">
        <v>-1</v>
      </c>
      <c r="FU49">
        <v>0</v>
      </c>
      <c r="FV49">
        <v>0</v>
      </c>
      <c r="FW49">
        <v>0</v>
      </c>
      <c r="FX49">
        <v>-1</v>
      </c>
      <c r="FY49">
        <v>0</v>
      </c>
      <c r="FZ49">
        <v>0</v>
      </c>
      <c r="GA49" t="s">
        <v>424</v>
      </c>
      <c r="GB49">
        <v>2.69654</v>
      </c>
      <c r="GC49">
        <v>2.70517</v>
      </c>
      <c r="GD49">
        <v>0.0322601</v>
      </c>
      <c r="GE49">
        <v>0.0272368</v>
      </c>
      <c r="GF49">
        <v>0.110202</v>
      </c>
      <c r="GG49">
        <v>0.0659908</v>
      </c>
      <c r="GH49">
        <v>30464.9</v>
      </c>
      <c r="GI49">
        <v>30733.5</v>
      </c>
      <c r="GJ49">
        <v>29279.7</v>
      </c>
      <c r="GK49">
        <v>29232.9</v>
      </c>
      <c r="GL49">
        <v>34485.8</v>
      </c>
      <c r="GM49">
        <v>36342.8</v>
      </c>
      <c r="GN49">
        <v>41206.7</v>
      </c>
      <c r="GO49">
        <v>41701.9</v>
      </c>
      <c r="GP49">
        <v>1.7395</v>
      </c>
      <c r="GQ49">
        <v>2.03305</v>
      </c>
      <c r="GR49">
        <v>0.0821799</v>
      </c>
      <c r="GS49">
        <v>0</v>
      </c>
      <c r="GT49">
        <v>28.2794</v>
      </c>
      <c r="GU49">
        <v>999.9</v>
      </c>
      <c r="GV49">
        <v>42.6</v>
      </c>
      <c r="GW49">
        <v>33.8</v>
      </c>
      <c r="GX49">
        <v>24.8355</v>
      </c>
      <c r="GY49">
        <v>62.6126</v>
      </c>
      <c r="GZ49">
        <v>30.8373</v>
      </c>
      <c r="HA49">
        <v>1</v>
      </c>
      <c r="HB49">
        <v>0.190841</v>
      </c>
      <c r="HC49">
        <v>0</v>
      </c>
      <c r="HD49">
        <v>20.394</v>
      </c>
      <c r="HE49">
        <v>5.21639</v>
      </c>
      <c r="HF49">
        <v>12.0099</v>
      </c>
      <c r="HG49">
        <v>4.9878</v>
      </c>
      <c r="HH49">
        <v>3.28842</v>
      </c>
      <c r="HI49">
        <v>2323.4</v>
      </c>
      <c r="HJ49">
        <v>9999</v>
      </c>
      <c r="HK49">
        <v>9999</v>
      </c>
      <c r="HL49">
        <v>44.4</v>
      </c>
      <c r="HM49">
        <v>1.86722</v>
      </c>
      <c r="HN49">
        <v>1.86615</v>
      </c>
      <c r="HO49">
        <v>1.86576</v>
      </c>
      <c r="HP49">
        <v>1.86569</v>
      </c>
      <c r="HQ49">
        <v>1.86745</v>
      </c>
      <c r="HR49">
        <v>1.86996</v>
      </c>
      <c r="HS49">
        <v>1.86861</v>
      </c>
      <c r="HT49">
        <v>1.86997</v>
      </c>
      <c r="HU49">
        <v>0</v>
      </c>
      <c r="HV49">
        <v>0</v>
      </c>
      <c r="HW49">
        <v>0</v>
      </c>
      <c r="HX49">
        <v>0</v>
      </c>
      <c r="HY49" t="s">
        <v>425</v>
      </c>
      <c r="HZ49" t="s">
        <v>426</v>
      </c>
      <c r="IA49" t="s">
        <v>427</v>
      </c>
      <c r="IB49" t="s">
        <v>427</v>
      </c>
      <c r="IC49" t="s">
        <v>427</v>
      </c>
      <c r="ID49" t="s">
        <v>427</v>
      </c>
      <c r="IE49">
        <v>0</v>
      </c>
      <c r="IF49">
        <v>100</v>
      </c>
      <c r="IG49">
        <v>100</v>
      </c>
      <c r="IH49">
        <v>-0.991</v>
      </c>
      <c r="II49">
        <v>0.0549</v>
      </c>
      <c r="IJ49">
        <v>-0.8100442168574529</v>
      </c>
      <c r="IK49">
        <v>-0.001397856137862621</v>
      </c>
      <c r="IL49">
        <v>-6.597033298310111E-07</v>
      </c>
      <c r="IM49">
        <v>1.814317659228783E-10</v>
      </c>
      <c r="IN49">
        <v>-0.08355413821156263</v>
      </c>
      <c r="IO49">
        <v>-0.009172974426983092</v>
      </c>
      <c r="IP49">
        <v>0.000807841678180084</v>
      </c>
      <c r="IQ49">
        <v>-8.933227129180702E-06</v>
      </c>
      <c r="IR49">
        <v>1</v>
      </c>
      <c r="IS49">
        <v>2297</v>
      </c>
      <c r="IT49">
        <v>1</v>
      </c>
      <c r="IU49">
        <v>33</v>
      </c>
      <c r="IV49">
        <v>9.800000000000001</v>
      </c>
      <c r="IW49">
        <v>9.800000000000001</v>
      </c>
      <c r="IX49">
        <v>0.3479</v>
      </c>
      <c r="IY49">
        <v>2.29004</v>
      </c>
      <c r="IZ49">
        <v>1.39648</v>
      </c>
      <c r="JA49">
        <v>2.35229</v>
      </c>
      <c r="JB49">
        <v>1.49536</v>
      </c>
      <c r="JC49">
        <v>2.34131</v>
      </c>
      <c r="JD49">
        <v>36.9317</v>
      </c>
      <c r="JE49">
        <v>15.5855</v>
      </c>
      <c r="JF49">
        <v>18</v>
      </c>
      <c r="JG49">
        <v>392.493</v>
      </c>
      <c r="JH49">
        <v>562.698</v>
      </c>
      <c r="JI49">
        <v>30.5414</v>
      </c>
      <c r="JJ49">
        <v>30.0404</v>
      </c>
      <c r="JK49">
        <v>29.9999</v>
      </c>
      <c r="JL49">
        <v>29.9726</v>
      </c>
      <c r="JM49">
        <v>29.877</v>
      </c>
      <c r="JN49">
        <v>6.95307</v>
      </c>
      <c r="JO49">
        <v>46.2958</v>
      </c>
      <c r="JP49">
        <v>0</v>
      </c>
      <c r="JQ49">
        <v>-999.9</v>
      </c>
      <c r="JR49">
        <v>79.203</v>
      </c>
      <c r="JS49">
        <v>12.4624</v>
      </c>
      <c r="JT49">
        <v>100.076</v>
      </c>
      <c r="JU49">
        <v>100.11</v>
      </c>
    </row>
    <row r="50" spans="1:281">
      <c r="A50">
        <v>34</v>
      </c>
      <c r="B50">
        <v>1652283927.6</v>
      </c>
      <c r="C50">
        <v>1871.099999904633</v>
      </c>
      <c r="D50" t="s">
        <v>517</v>
      </c>
      <c r="E50" t="s">
        <v>518</v>
      </c>
      <c r="F50">
        <v>5</v>
      </c>
      <c r="G50" t="s">
        <v>474</v>
      </c>
      <c r="H50" t="s">
        <v>418</v>
      </c>
      <c r="I50">
        <v>1652283919.814285</v>
      </c>
      <c r="J50">
        <f>(K50)/1000</f>
        <v>0</v>
      </c>
      <c r="K50">
        <f>IF(CZ50, AN50, AH50)</f>
        <v>0</v>
      </c>
      <c r="L50">
        <f>IF(CZ50, AI50, AG50)</f>
        <v>0</v>
      </c>
      <c r="M50">
        <f>DB50 - IF(AU50&gt;1, L50*CV50*100.0/(AW50*DP50), 0)</f>
        <v>0</v>
      </c>
      <c r="N50">
        <f>((T50-J50/2)*M50-L50)/(T50+J50/2)</f>
        <v>0</v>
      </c>
      <c r="O50">
        <f>N50*(DI50+DJ50)/1000.0</f>
        <v>0</v>
      </c>
      <c r="P50">
        <f>(DB50 - IF(AU50&gt;1, L50*CV50*100.0/(AW50*DP50), 0))*(DI50+DJ50)/1000.0</f>
        <v>0</v>
      </c>
      <c r="Q50">
        <f>2.0/((1/S50-1/R50)+SIGN(S50)*SQRT((1/S50-1/R50)*(1/S50-1/R50) + 4*CW50/((CW50+1)*(CW50+1))*(2*1/S50*1/R50-1/R50*1/R50)))</f>
        <v>0</v>
      </c>
      <c r="R50">
        <f>IF(LEFT(CX50,1)&lt;&gt;"0",IF(LEFT(CX50,1)="1",3.0,CY50),$D$5+$E$5*(DP50*DI50/($K$5*1000))+$F$5*(DP50*DI50/($K$5*1000))*MAX(MIN(CV50,$J$5),$I$5)*MAX(MIN(CV50,$J$5),$I$5)+$G$5*MAX(MIN(CV50,$J$5),$I$5)*(DP50*DI50/($K$5*1000))+$H$5*(DP50*DI50/($K$5*1000))*(DP50*DI50/($K$5*1000)))</f>
        <v>0</v>
      </c>
      <c r="S50">
        <f>J50*(1000-(1000*0.61365*exp(17.502*W50/(240.97+W50))/(DI50+DJ50)+DD50)/2)/(1000*0.61365*exp(17.502*W50/(240.97+W50))/(DI50+DJ50)-DD50)</f>
        <v>0</v>
      </c>
      <c r="T50">
        <f>1/((CW50+1)/(Q50/1.6)+1/(R50/1.37)) + CW50/((CW50+1)/(Q50/1.6) + CW50/(R50/1.37))</f>
        <v>0</v>
      </c>
      <c r="U50">
        <f>(CR50*CU50)</f>
        <v>0</v>
      </c>
      <c r="V50">
        <f>(DK50+(U50+2*0.95*5.67E-8*(((DK50+$B$7)+273)^4-(DK50+273)^4)-44100*J50)/(1.84*29.3*R50+8*0.95*5.67E-8*(DK50+273)^3))</f>
        <v>0</v>
      </c>
      <c r="W50">
        <f>($C$7*DL50+$D$7*DM50+$E$7*V50)</f>
        <v>0</v>
      </c>
      <c r="X50">
        <f>0.61365*exp(17.502*W50/(240.97+W50))</f>
        <v>0</v>
      </c>
      <c r="Y50">
        <f>(Z50/AA50*100)</f>
        <v>0</v>
      </c>
      <c r="Z50">
        <f>DD50*(DI50+DJ50)/1000</f>
        <v>0</v>
      </c>
      <c r="AA50">
        <f>0.61365*exp(17.502*DK50/(240.97+DK50))</f>
        <v>0</v>
      </c>
      <c r="AB50">
        <f>(X50-DD50*(DI50+DJ50)/1000)</f>
        <v>0</v>
      </c>
      <c r="AC50">
        <f>(-J50*44100)</f>
        <v>0</v>
      </c>
      <c r="AD50">
        <f>2*29.3*R50*0.92*(DK50-W50)</f>
        <v>0</v>
      </c>
      <c r="AE50">
        <f>2*0.95*5.67E-8*(((DK50+$B$7)+273)^4-(W50+273)^4)</f>
        <v>0</v>
      </c>
      <c r="AF50">
        <f>U50+AE50+AC50+AD50</f>
        <v>0</v>
      </c>
      <c r="AG50">
        <f>DH50*AU50*(DC50-DB50*(1000-AU50*DE50)/(1000-AU50*DD50))/(100*CV50)</f>
        <v>0</v>
      </c>
      <c r="AH50">
        <f>1000*DH50*AU50*(DD50-DE50)/(100*CV50*(1000-AU50*DD50))</f>
        <v>0</v>
      </c>
      <c r="AI50">
        <f>(AJ50 - AK50 - DI50*1E3/(8.314*(DK50+273.15)) * AM50/DH50 * AL50) * DH50/(100*CV50) * (1000 - DE50)/1000</f>
        <v>0</v>
      </c>
      <c r="AJ50">
        <v>101.3733289022848</v>
      </c>
      <c r="AK50">
        <v>111.4387454545454</v>
      </c>
      <c r="AL50">
        <v>-2.991913190757092</v>
      </c>
      <c r="AM50">
        <v>66.42838587885558</v>
      </c>
      <c r="AN50">
        <f>(AP50 - AO50 + DI50*1E3/(8.314*(DK50+273.15)) * AR50/DH50 * AQ50) * DH50/(100*CV50) * 1000/(1000 - AP50)</f>
        <v>0</v>
      </c>
      <c r="AO50">
        <v>12.57349985201575</v>
      </c>
      <c r="AP50">
        <v>25.23524405594407</v>
      </c>
      <c r="AQ50">
        <v>-0.0002542480377785775</v>
      </c>
      <c r="AR50">
        <v>79.27483675333316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MAX(0,($B$13+$C$13*DP50)/(1+$D$13*DP50)*DI50/(DK50+273)*$E$13)</f>
        <v>0</v>
      </c>
      <c r="AX50" t="s">
        <v>421</v>
      </c>
      <c r="AY50" t="s">
        <v>421</v>
      </c>
      <c r="AZ50">
        <v>0</v>
      </c>
      <c r="BA50">
        <v>0</v>
      </c>
      <c r="BB50">
        <f>1-AZ50/BA50</f>
        <v>0</v>
      </c>
      <c r="BC50">
        <v>0</v>
      </c>
      <c r="BD50" t="s">
        <v>421</v>
      </c>
      <c r="BE50" t="s">
        <v>421</v>
      </c>
      <c r="BF50">
        <v>0</v>
      </c>
      <c r="BG50">
        <v>0</v>
      </c>
      <c r="BH50">
        <f>1-BF50/BG50</f>
        <v>0</v>
      </c>
      <c r="BI50">
        <v>0.5</v>
      </c>
      <c r="BJ50">
        <f>CS50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421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1346</v>
      </c>
      <c r="CA50">
        <v>300</v>
      </c>
      <c r="CB50">
        <v>300</v>
      </c>
      <c r="CC50">
        <v>300</v>
      </c>
      <c r="CD50">
        <v>10390.6</v>
      </c>
      <c r="CE50">
        <v>1065.88</v>
      </c>
      <c r="CF50">
        <v>-0.00731473</v>
      </c>
      <c r="CG50">
        <v>5.43</v>
      </c>
      <c r="CH50" t="s">
        <v>421</v>
      </c>
      <c r="CI50" t="s">
        <v>421</v>
      </c>
      <c r="CJ50" t="s">
        <v>421</v>
      </c>
      <c r="CK50" t="s">
        <v>421</v>
      </c>
      <c r="CL50" t="s">
        <v>421</v>
      </c>
      <c r="CM50" t="s">
        <v>421</v>
      </c>
      <c r="CN50" t="s">
        <v>421</v>
      </c>
      <c r="CO50" t="s">
        <v>421</v>
      </c>
      <c r="CP50" t="s">
        <v>421</v>
      </c>
      <c r="CQ50" t="s">
        <v>421</v>
      </c>
      <c r="CR50">
        <f>$B$11*DQ50+$C$11*DR50+$F$11*EC50*(1-EF50)</f>
        <v>0</v>
      </c>
      <c r="CS50">
        <f>CR50*CT50</f>
        <v>0</v>
      </c>
      <c r="CT50">
        <f>($B$11*$D$9+$C$11*$D$9+$F$11*((EP50+EH50)/MAX(EP50+EH50+EQ50, 0.1)*$I$9+EQ50/MAX(EP50+EH50+EQ50, 0.1)*$J$9))/($B$11+$C$11+$F$11)</f>
        <v>0</v>
      </c>
      <c r="CU50">
        <f>($B$11*$K$9+$C$11*$K$9+$F$11*((EP50+EH50)/MAX(EP50+EH50+EQ50, 0.1)*$P$9+EQ50/MAX(EP50+EH50+EQ50, 0.1)*$Q$9))/($B$11+$C$11+$F$11)</f>
        <v>0</v>
      </c>
      <c r="CV50">
        <v>6</v>
      </c>
      <c r="CW50">
        <v>0.5</v>
      </c>
      <c r="CX50" t="s">
        <v>422</v>
      </c>
      <c r="CY50">
        <v>2</v>
      </c>
      <c r="CZ50" t="b">
        <v>1</v>
      </c>
      <c r="DA50">
        <v>1652283919.814285</v>
      </c>
      <c r="DB50">
        <v>129.9530357142857</v>
      </c>
      <c r="DC50">
        <v>113.1143892857143</v>
      </c>
      <c r="DD50">
        <v>25.2245</v>
      </c>
      <c r="DE50">
        <v>12.57182857142857</v>
      </c>
      <c r="DF50">
        <v>130.9571785714286</v>
      </c>
      <c r="DG50">
        <v>25.16959642857143</v>
      </c>
      <c r="DH50">
        <v>400.0736428571428</v>
      </c>
      <c r="DI50">
        <v>90.63140357142856</v>
      </c>
      <c r="DJ50">
        <v>0.09999507142857143</v>
      </c>
      <c r="DK50">
        <v>31.05563214285715</v>
      </c>
      <c r="DL50">
        <v>29.62427857142857</v>
      </c>
      <c r="DM50">
        <v>999.9000000000002</v>
      </c>
      <c r="DN50">
        <v>0</v>
      </c>
      <c r="DO50">
        <v>0</v>
      </c>
      <c r="DP50">
        <v>10003.64</v>
      </c>
      <c r="DQ50">
        <v>0</v>
      </c>
      <c r="DR50">
        <v>239.331</v>
      </c>
      <c r="DS50">
        <v>16.83863571428571</v>
      </c>
      <c r="DT50">
        <v>133.3157857142857</v>
      </c>
      <c r="DU50">
        <v>114.5546321428571</v>
      </c>
      <c r="DV50">
        <v>12.65265</v>
      </c>
      <c r="DW50">
        <v>113.1143892857143</v>
      </c>
      <c r="DX50">
        <v>12.57182857142857</v>
      </c>
      <c r="DY50">
        <v>2.286131428571429</v>
      </c>
      <c r="DZ50">
        <v>1.139404285714286</v>
      </c>
      <c r="EA50">
        <v>19.57900714285714</v>
      </c>
      <c r="EB50">
        <v>8.83250107142857</v>
      </c>
      <c r="EC50">
        <v>1500.003928571429</v>
      </c>
      <c r="ED50">
        <v>0.972992642857143</v>
      </c>
      <c r="EE50">
        <v>0.02700712142857142</v>
      </c>
      <c r="EF50">
        <v>0</v>
      </c>
      <c r="EG50">
        <v>888.0021785714287</v>
      </c>
      <c r="EH50">
        <v>5.00097</v>
      </c>
      <c r="EI50">
        <v>13976.27857142857</v>
      </c>
      <c r="EJ50">
        <v>12491.60357142858</v>
      </c>
      <c r="EK50">
        <v>38.937</v>
      </c>
      <c r="EL50">
        <v>40.12721428571428</v>
      </c>
      <c r="EM50">
        <v>39.125</v>
      </c>
      <c r="EN50">
        <v>40</v>
      </c>
      <c r="EO50">
        <v>40.125</v>
      </c>
      <c r="EP50">
        <v>1454.623928571428</v>
      </c>
      <c r="EQ50">
        <v>40.37892857142858</v>
      </c>
      <c r="ER50">
        <v>0</v>
      </c>
      <c r="ES50">
        <v>617.5999999046326</v>
      </c>
      <c r="ET50">
        <v>0</v>
      </c>
      <c r="EU50">
        <v>888.1964230769232</v>
      </c>
      <c r="EV50">
        <v>26.42553844162988</v>
      </c>
      <c r="EW50">
        <v>374.4820507178193</v>
      </c>
      <c r="EX50">
        <v>13979.48461538461</v>
      </c>
      <c r="EY50">
        <v>15</v>
      </c>
      <c r="EZ50">
        <v>1652283335.6</v>
      </c>
      <c r="FA50" t="s">
        <v>476</v>
      </c>
      <c r="FB50">
        <v>1652283332.6</v>
      </c>
      <c r="FC50">
        <v>1652283335.6</v>
      </c>
      <c r="FD50">
        <v>15</v>
      </c>
      <c r="FE50">
        <v>-1.081</v>
      </c>
      <c r="FF50">
        <v>0.005</v>
      </c>
      <c r="FG50">
        <v>-1.466</v>
      </c>
      <c r="FH50">
        <v>-0.014</v>
      </c>
      <c r="FI50">
        <v>400</v>
      </c>
      <c r="FJ50">
        <v>20</v>
      </c>
      <c r="FK50">
        <v>0.1</v>
      </c>
      <c r="FL50">
        <v>0.01</v>
      </c>
      <c r="FM50">
        <v>15.59565609756098</v>
      </c>
      <c r="FN50">
        <v>23.4318104529617</v>
      </c>
      <c r="FO50">
        <v>2.317474147728438</v>
      </c>
      <c r="FP50">
        <v>-1</v>
      </c>
      <c r="FQ50">
        <v>12.64030487804878</v>
      </c>
      <c r="FR50">
        <v>0.191728222996521</v>
      </c>
      <c r="FS50">
        <v>0.0273958600327923</v>
      </c>
      <c r="FT50">
        <v>-1</v>
      </c>
      <c r="FU50">
        <v>0</v>
      </c>
      <c r="FV50">
        <v>0</v>
      </c>
      <c r="FW50">
        <v>0</v>
      </c>
      <c r="FX50">
        <v>-1</v>
      </c>
      <c r="FY50">
        <v>0</v>
      </c>
      <c r="FZ50">
        <v>0</v>
      </c>
      <c r="GA50" t="s">
        <v>424</v>
      </c>
      <c r="GB50">
        <v>2.69644</v>
      </c>
      <c r="GC50">
        <v>2.7051</v>
      </c>
      <c r="GD50">
        <v>0.0285527</v>
      </c>
      <c r="GE50">
        <v>0.0228351</v>
      </c>
      <c r="GF50">
        <v>0.110234</v>
      </c>
      <c r="GG50">
        <v>0.0658247</v>
      </c>
      <c r="GH50">
        <v>30581.9</v>
      </c>
      <c r="GI50">
        <v>30872.4</v>
      </c>
      <c r="GJ50">
        <v>29280</v>
      </c>
      <c r="GK50">
        <v>29232.7</v>
      </c>
      <c r="GL50">
        <v>34484.6</v>
      </c>
      <c r="GM50">
        <v>36349.4</v>
      </c>
      <c r="GN50">
        <v>41206.9</v>
      </c>
      <c r="GO50">
        <v>41702.2</v>
      </c>
      <c r="GP50">
        <v>1.73908</v>
      </c>
      <c r="GQ50">
        <v>2.0326</v>
      </c>
      <c r="GR50">
        <v>0.0824034</v>
      </c>
      <c r="GS50">
        <v>0</v>
      </c>
      <c r="GT50">
        <v>28.274</v>
      </c>
      <c r="GU50">
        <v>999.9</v>
      </c>
      <c r="GV50">
        <v>42.6</v>
      </c>
      <c r="GW50">
        <v>33.8</v>
      </c>
      <c r="GX50">
        <v>24.8336</v>
      </c>
      <c r="GY50">
        <v>62.7426</v>
      </c>
      <c r="GZ50">
        <v>31.1899</v>
      </c>
      <c r="HA50">
        <v>1</v>
      </c>
      <c r="HB50">
        <v>0.190803</v>
      </c>
      <c r="HC50">
        <v>0</v>
      </c>
      <c r="HD50">
        <v>20.394</v>
      </c>
      <c r="HE50">
        <v>5.21609</v>
      </c>
      <c r="HF50">
        <v>12.0098</v>
      </c>
      <c r="HG50">
        <v>4.98765</v>
      </c>
      <c r="HH50">
        <v>3.2885</v>
      </c>
      <c r="HI50">
        <v>2323.4</v>
      </c>
      <c r="HJ50">
        <v>9999</v>
      </c>
      <c r="HK50">
        <v>9999</v>
      </c>
      <c r="HL50">
        <v>44.4</v>
      </c>
      <c r="HM50">
        <v>1.86722</v>
      </c>
      <c r="HN50">
        <v>1.86615</v>
      </c>
      <c r="HO50">
        <v>1.86577</v>
      </c>
      <c r="HP50">
        <v>1.86569</v>
      </c>
      <c r="HQ50">
        <v>1.86745</v>
      </c>
      <c r="HR50">
        <v>1.86996</v>
      </c>
      <c r="HS50">
        <v>1.8686</v>
      </c>
      <c r="HT50">
        <v>1.86996</v>
      </c>
      <c r="HU50">
        <v>0</v>
      </c>
      <c r="HV50">
        <v>0</v>
      </c>
      <c r="HW50">
        <v>0</v>
      </c>
      <c r="HX50">
        <v>0</v>
      </c>
      <c r="HY50" t="s">
        <v>425</v>
      </c>
      <c r="HZ50" t="s">
        <v>426</v>
      </c>
      <c r="IA50" t="s">
        <v>427</v>
      </c>
      <c r="IB50" t="s">
        <v>427</v>
      </c>
      <c r="IC50" t="s">
        <v>427</v>
      </c>
      <c r="ID50" t="s">
        <v>427</v>
      </c>
      <c r="IE50">
        <v>0</v>
      </c>
      <c r="IF50">
        <v>100</v>
      </c>
      <c r="IG50">
        <v>100</v>
      </c>
      <c r="IH50">
        <v>-0.968</v>
      </c>
      <c r="II50">
        <v>0.0551</v>
      </c>
      <c r="IJ50">
        <v>-0.8100442168574529</v>
      </c>
      <c r="IK50">
        <v>-0.001397856137862621</v>
      </c>
      <c r="IL50">
        <v>-6.597033298310111E-07</v>
      </c>
      <c r="IM50">
        <v>1.814317659228783E-10</v>
      </c>
      <c r="IN50">
        <v>-0.08355413821156263</v>
      </c>
      <c r="IO50">
        <v>-0.009172974426983092</v>
      </c>
      <c r="IP50">
        <v>0.000807841678180084</v>
      </c>
      <c r="IQ50">
        <v>-8.933227129180702E-06</v>
      </c>
      <c r="IR50">
        <v>1</v>
      </c>
      <c r="IS50">
        <v>2297</v>
      </c>
      <c r="IT50">
        <v>1</v>
      </c>
      <c r="IU50">
        <v>33</v>
      </c>
      <c r="IV50">
        <v>9.9</v>
      </c>
      <c r="IW50">
        <v>9.9</v>
      </c>
      <c r="IX50">
        <v>0.3125</v>
      </c>
      <c r="IY50">
        <v>2.29614</v>
      </c>
      <c r="IZ50">
        <v>1.39648</v>
      </c>
      <c r="JA50">
        <v>2.35107</v>
      </c>
      <c r="JB50">
        <v>1.49536</v>
      </c>
      <c r="JC50">
        <v>2.323</v>
      </c>
      <c r="JD50">
        <v>36.9317</v>
      </c>
      <c r="JE50">
        <v>15.5768</v>
      </c>
      <c r="JF50">
        <v>18</v>
      </c>
      <c r="JG50">
        <v>392.251</v>
      </c>
      <c r="JH50">
        <v>562.331</v>
      </c>
      <c r="JI50">
        <v>30.5396</v>
      </c>
      <c r="JJ50">
        <v>30.0381</v>
      </c>
      <c r="JK50">
        <v>29.9999</v>
      </c>
      <c r="JL50">
        <v>29.9703</v>
      </c>
      <c r="JM50">
        <v>29.8738</v>
      </c>
      <c r="JN50">
        <v>6.25156</v>
      </c>
      <c r="JO50">
        <v>46.5879</v>
      </c>
      <c r="JP50">
        <v>0</v>
      </c>
      <c r="JQ50">
        <v>-999.9</v>
      </c>
      <c r="JR50">
        <v>65.84010000000001</v>
      </c>
      <c r="JS50">
        <v>12.4182</v>
      </c>
      <c r="JT50">
        <v>100.077</v>
      </c>
      <c r="JU50">
        <v>100.11</v>
      </c>
    </row>
    <row r="51" spans="1:281">
      <c r="A51">
        <v>35</v>
      </c>
      <c r="B51">
        <v>1652283932.6</v>
      </c>
      <c r="C51">
        <v>1876.099999904633</v>
      </c>
      <c r="D51" t="s">
        <v>519</v>
      </c>
      <c r="E51" t="s">
        <v>520</v>
      </c>
      <c r="F51">
        <v>5</v>
      </c>
      <c r="G51" t="s">
        <v>474</v>
      </c>
      <c r="H51" t="s">
        <v>418</v>
      </c>
      <c r="I51">
        <v>1652283925.1</v>
      </c>
      <c r="J51">
        <f>(K51)/1000</f>
        <v>0</v>
      </c>
      <c r="K51">
        <f>IF(CZ51, AN51, AH51)</f>
        <v>0</v>
      </c>
      <c r="L51">
        <f>IF(CZ51, AI51, AG51)</f>
        <v>0</v>
      </c>
      <c r="M51">
        <f>DB51 - IF(AU51&gt;1, L51*CV51*100.0/(AW51*DP51), 0)</f>
        <v>0</v>
      </c>
      <c r="N51">
        <f>((T51-J51/2)*M51-L51)/(T51+J51/2)</f>
        <v>0</v>
      </c>
      <c r="O51">
        <f>N51*(DI51+DJ51)/1000.0</f>
        <v>0</v>
      </c>
      <c r="P51">
        <f>(DB51 - IF(AU51&gt;1, L51*CV51*100.0/(AW51*DP51), 0))*(DI51+DJ51)/1000.0</f>
        <v>0</v>
      </c>
      <c r="Q51">
        <f>2.0/((1/S51-1/R51)+SIGN(S51)*SQRT((1/S51-1/R51)*(1/S51-1/R51) + 4*CW51/((CW51+1)*(CW51+1))*(2*1/S51*1/R51-1/R51*1/R51)))</f>
        <v>0</v>
      </c>
      <c r="R51">
        <f>IF(LEFT(CX51,1)&lt;&gt;"0",IF(LEFT(CX51,1)="1",3.0,CY51),$D$5+$E$5*(DP51*DI51/($K$5*1000))+$F$5*(DP51*DI51/($K$5*1000))*MAX(MIN(CV51,$J$5),$I$5)*MAX(MIN(CV51,$J$5),$I$5)+$G$5*MAX(MIN(CV51,$J$5),$I$5)*(DP51*DI51/($K$5*1000))+$H$5*(DP51*DI51/($K$5*1000))*(DP51*DI51/($K$5*1000)))</f>
        <v>0</v>
      </c>
      <c r="S51">
        <f>J51*(1000-(1000*0.61365*exp(17.502*W51/(240.97+W51))/(DI51+DJ51)+DD51)/2)/(1000*0.61365*exp(17.502*W51/(240.97+W51))/(DI51+DJ51)-DD51)</f>
        <v>0</v>
      </c>
      <c r="T51">
        <f>1/((CW51+1)/(Q51/1.6)+1/(R51/1.37)) + CW51/((CW51+1)/(Q51/1.6) + CW51/(R51/1.37))</f>
        <v>0</v>
      </c>
      <c r="U51">
        <f>(CR51*CU51)</f>
        <v>0</v>
      </c>
      <c r="V51">
        <f>(DK51+(U51+2*0.95*5.67E-8*(((DK51+$B$7)+273)^4-(DK51+273)^4)-44100*J51)/(1.84*29.3*R51+8*0.95*5.67E-8*(DK51+273)^3))</f>
        <v>0</v>
      </c>
      <c r="W51">
        <f>($C$7*DL51+$D$7*DM51+$E$7*V51)</f>
        <v>0</v>
      </c>
      <c r="X51">
        <f>0.61365*exp(17.502*W51/(240.97+W51))</f>
        <v>0</v>
      </c>
      <c r="Y51">
        <f>(Z51/AA51*100)</f>
        <v>0</v>
      </c>
      <c r="Z51">
        <f>DD51*(DI51+DJ51)/1000</f>
        <v>0</v>
      </c>
      <c r="AA51">
        <f>0.61365*exp(17.502*DK51/(240.97+DK51))</f>
        <v>0</v>
      </c>
      <c r="AB51">
        <f>(X51-DD51*(DI51+DJ51)/1000)</f>
        <v>0</v>
      </c>
      <c r="AC51">
        <f>(-J51*44100)</f>
        <v>0</v>
      </c>
      <c r="AD51">
        <f>2*29.3*R51*0.92*(DK51-W51)</f>
        <v>0</v>
      </c>
      <c r="AE51">
        <f>2*0.95*5.67E-8*(((DK51+$B$7)+273)^4-(W51+273)^4)</f>
        <v>0</v>
      </c>
      <c r="AF51">
        <f>U51+AE51+AC51+AD51</f>
        <v>0</v>
      </c>
      <c r="AG51">
        <f>DH51*AU51*(DC51-DB51*(1000-AU51*DE51)/(1000-AU51*DD51))/(100*CV51)</f>
        <v>0</v>
      </c>
      <c r="AH51">
        <f>1000*DH51*AU51*(DD51-DE51)/(100*CV51*(1000-AU51*DD51))</f>
        <v>0</v>
      </c>
      <c r="AI51">
        <f>(AJ51 - AK51 - DI51*1E3/(8.314*(DK51+273.15)) * AM51/DH51 * AL51) * DH51/(100*CV51) * (1000 - DE51)/1000</f>
        <v>0</v>
      </c>
      <c r="AJ51">
        <v>83.81242957193545</v>
      </c>
      <c r="AK51">
        <v>96.14194121212121</v>
      </c>
      <c r="AL51">
        <v>-3.067044063913869</v>
      </c>
      <c r="AM51">
        <v>66.42838587885558</v>
      </c>
      <c r="AN51">
        <f>(AP51 - AO51 + DI51*1E3/(8.314*(DK51+273.15)) * AR51/DH51 * AQ51) * DH51/(100*CV51) * 1000/(1000 - AP51)</f>
        <v>0</v>
      </c>
      <c r="AO51">
        <v>12.51893907548732</v>
      </c>
      <c r="AP51">
        <v>25.22362307692309</v>
      </c>
      <c r="AQ51">
        <v>0.0002704561260142935</v>
      </c>
      <c r="AR51">
        <v>79.27483675333316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MAX(0,($B$13+$C$13*DP51)/(1+$D$13*DP51)*DI51/(DK51+273)*$E$13)</f>
        <v>0</v>
      </c>
      <c r="AX51" t="s">
        <v>421</v>
      </c>
      <c r="AY51" t="s">
        <v>421</v>
      </c>
      <c r="AZ51">
        <v>0</v>
      </c>
      <c r="BA51">
        <v>0</v>
      </c>
      <c r="BB51">
        <f>1-AZ51/BA51</f>
        <v>0</v>
      </c>
      <c r="BC51">
        <v>0</v>
      </c>
      <c r="BD51" t="s">
        <v>421</v>
      </c>
      <c r="BE51" t="s">
        <v>421</v>
      </c>
      <c r="BF51">
        <v>0</v>
      </c>
      <c r="BG51">
        <v>0</v>
      </c>
      <c r="BH51">
        <f>1-BF51/BG51</f>
        <v>0</v>
      </c>
      <c r="BI51">
        <v>0.5</v>
      </c>
      <c r="BJ51">
        <f>CS51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421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1346</v>
      </c>
      <c r="CA51">
        <v>300</v>
      </c>
      <c r="CB51">
        <v>300</v>
      </c>
      <c r="CC51">
        <v>300</v>
      </c>
      <c r="CD51">
        <v>10390.6</v>
      </c>
      <c r="CE51">
        <v>1065.88</v>
      </c>
      <c r="CF51">
        <v>-0.00731473</v>
      </c>
      <c r="CG51">
        <v>5.43</v>
      </c>
      <c r="CH51" t="s">
        <v>421</v>
      </c>
      <c r="CI51" t="s">
        <v>421</v>
      </c>
      <c r="CJ51" t="s">
        <v>421</v>
      </c>
      <c r="CK51" t="s">
        <v>421</v>
      </c>
      <c r="CL51" t="s">
        <v>421</v>
      </c>
      <c r="CM51" t="s">
        <v>421</v>
      </c>
      <c r="CN51" t="s">
        <v>421</v>
      </c>
      <c r="CO51" t="s">
        <v>421</v>
      </c>
      <c r="CP51" t="s">
        <v>421</v>
      </c>
      <c r="CQ51" t="s">
        <v>421</v>
      </c>
      <c r="CR51">
        <f>$B$11*DQ51+$C$11*DR51+$F$11*EC51*(1-EF51)</f>
        <v>0</v>
      </c>
      <c r="CS51">
        <f>CR51*CT51</f>
        <v>0</v>
      </c>
      <c r="CT51">
        <f>($B$11*$D$9+$C$11*$D$9+$F$11*((EP51+EH51)/MAX(EP51+EH51+EQ51, 0.1)*$I$9+EQ51/MAX(EP51+EH51+EQ51, 0.1)*$J$9))/($B$11+$C$11+$F$11)</f>
        <v>0</v>
      </c>
      <c r="CU51">
        <f>($B$11*$K$9+$C$11*$K$9+$F$11*((EP51+EH51)/MAX(EP51+EH51+EQ51, 0.1)*$P$9+EQ51/MAX(EP51+EH51+EQ51, 0.1)*$Q$9))/($B$11+$C$11+$F$11)</f>
        <v>0</v>
      </c>
      <c r="CV51">
        <v>6</v>
      </c>
      <c r="CW51">
        <v>0.5</v>
      </c>
      <c r="CX51" t="s">
        <v>422</v>
      </c>
      <c r="CY51">
        <v>2</v>
      </c>
      <c r="CZ51" t="b">
        <v>1</v>
      </c>
      <c r="DA51">
        <v>1652283925.1</v>
      </c>
      <c r="DB51">
        <v>114.4230037037037</v>
      </c>
      <c r="DC51">
        <v>95.31073333333332</v>
      </c>
      <c r="DD51">
        <v>25.22708888888889</v>
      </c>
      <c r="DE51">
        <v>12.54716666666667</v>
      </c>
      <c r="DF51">
        <v>115.4029370370371</v>
      </c>
      <c r="DG51">
        <v>25.17215185185185</v>
      </c>
      <c r="DH51">
        <v>400.0708888888889</v>
      </c>
      <c r="DI51">
        <v>90.63052222222223</v>
      </c>
      <c r="DJ51">
        <v>0.0999934</v>
      </c>
      <c r="DK51">
        <v>31.05335925925926</v>
      </c>
      <c r="DL51">
        <v>29.61884074074074</v>
      </c>
      <c r="DM51">
        <v>999.9000000000001</v>
      </c>
      <c r="DN51">
        <v>0</v>
      </c>
      <c r="DO51">
        <v>0</v>
      </c>
      <c r="DP51">
        <v>9996.226666666667</v>
      </c>
      <c r="DQ51">
        <v>0</v>
      </c>
      <c r="DR51">
        <v>239.3797777777778</v>
      </c>
      <c r="DS51">
        <v>19.11215925925926</v>
      </c>
      <c r="DT51">
        <v>117.3841</v>
      </c>
      <c r="DU51">
        <v>96.52228518518517</v>
      </c>
      <c r="DV51">
        <v>12.6799037037037</v>
      </c>
      <c r="DW51">
        <v>95.31073333333332</v>
      </c>
      <c r="DX51">
        <v>12.54716666666667</v>
      </c>
      <c r="DY51">
        <v>2.286344444444445</v>
      </c>
      <c r="DZ51">
        <v>1.137157037037037</v>
      </c>
      <c r="EA51">
        <v>19.58050370370371</v>
      </c>
      <c r="EB51">
        <v>8.803271481481481</v>
      </c>
      <c r="EC51">
        <v>1500.015555555555</v>
      </c>
      <c r="ED51">
        <v>0.9729922222222223</v>
      </c>
      <c r="EE51">
        <v>0.0270075</v>
      </c>
      <c r="EF51">
        <v>0</v>
      </c>
      <c r="EG51">
        <v>890.6457777777779</v>
      </c>
      <c r="EH51">
        <v>5.00097</v>
      </c>
      <c r="EI51">
        <v>14013.5</v>
      </c>
      <c r="EJ51">
        <v>12491.7</v>
      </c>
      <c r="EK51">
        <v>38.937</v>
      </c>
      <c r="EL51">
        <v>40.12729629629629</v>
      </c>
      <c r="EM51">
        <v>39.11566666666667</v>
      </c>
      <c r="EN51">
        <v>40</v>
      </c>
      <c r="EO51">
        <v>40.125</v>
      </c>
      <c r="EP51">
        <v>1454.634814814815</v>
      </c>
      <c r="EQ51">
        <v>40.38000000000001</v>
      </c>
      <c r="ER51">
        <v>0</v>
      </c>
      <c r="ES51">
        <v>622.3999998569489</v>
      </c>
      <c r="ET51">
        <v>0</v>
      </c>
      <c r="EU51">
        <v>890.5979230769231</v>
      </c>
      <c r="EV51">
        <v>32.34632480913765</v>
      </c>
      <c r="EW51">
        <v>490.6700857028952</v>
      </c>
      <c r="EX51">
        <v>14013.88846153846</v>
      </c>
      <c r="EY51">
        <v>15</v>
      </c>
      <c r="EZ51">
        <v>1652283335.6</v>
      </c>
      <c r="FA51" t="s">
        <v>476</v>
      </c>
      <c r="FB51">
        <v>1652283332.6</v>
      </c>
      <c r="FC51">
        <v>1652283335.6</v>
      </c>
      <c r="FD51">
        <v>15</v>
      </c>
      <c r="FE51">
        <v>-1.081</v>
      </c>
      <c r="FF51">
        <v>0.005</v>
      </c>
      <c r="FG51">
        <v>-1.466</v>
      </c>
      <c r="FH51">
        <v>-0.014</v>
      </c>
      <c r="FI51">
        <v>400</v>
      </c>
      <c r="FJ51">
        <v>20</v>
      </c>
      <c r="FK51">
        <v>0.1</v>
      </c>
      <c r="FL51">
        <v>0.01</v>
      </c>
      <c r="FM51">
        <v>17.63004146341463</v>
      </c>
      <c r="FN51">
        <v>25.71109128919862</v>
      </c>
      <c r="FO51">
        <v>2.53982407341346</v>
      </c>
      <c r="FP51">
        <v>-1</v>
      </c>
      <c r="FQ51">
        <v>12.66847073170732</v>
      </c>
      <c r="FR51">
        <v>0.2641066202090483</v>
      </c>
      <c r="FS51">
        <v>0.03229133572460638</v>
      </c>
      <c r="FT51">
        <v>-1</v>
      </c>
      <c r="FU51">
        <v>0</v>
      </c>
      <c r="FV51">
        <v>0</v>
      </c>
      <c r="FW51">
        <v>0</v>
      </c>
      <c r="FX51">
        <v>-1</v>
      </c>
      <c r="FY51">
        <v>0</v>
      </c>
      <c r="FZ51">
        <v>0</v>
      </c>
      <c r="GA51" t="s">
        <v>424</v>
      </c>
      <c r="GB51">
        <v>2.69643</v>
      </c>
      <c r="GC51">
        <v>2.70495</v>
      </c>
      <c r="GD51">
        <v>0.024717</v>
      </c>
      <c r="GE51">
        <v>0.0185598</v>
      </c>
      <c r="GF51">
        <v>0.110202</v>
      </c>
      <c r="GG51">
        <v>0.0656878</v>
      </c>
      <c r="GH51">
        <v>30703.2</v>
      </c>
      <c r="GI51">
        <v>31008.1</v>
      </c>
      <c r="GJ51">
        <v>29280.5</v>
      </c>
      <c r="GK51">
        <v>29233.3</v>
      </c>
      <c r="GL51">
        <v>34486.5</v>
      </c>
      <c r="GM51">
        <v>36355.1</v>
      </c>
      <c r="GN51">
        <v>41207.8</v>
      </c>
      <c r="GO51">
        <v>41702.6</v>
      </c>
      <c r="GP51">
        <v>1.73918</v>
      </c>
      <c r="GQ51">
        <v>2.0327</v>
      </c>
      <c r="GR51">
        <v>0.0815466</v>
      </c>
      <c r="GS51">
        <v>0</v>
      </c>
      <c r="GT51">
        <v>28.2705</v>
      </c>
      <c r="GU51">
        <v>999.9</v>
      </c>
      <c r="GV51">
        <v>42.6</v>
      </c>
      <c r="GW51">
        <v>33.8</v>
      </c>
      <c r="GX51">
        <v>24.8354</v>
      </c>
      <c r="GY51">
        <v>62.8426</v>
      </c>
      <c r="GZ51">
        <v>30.8854</v>
      </c>
      <c r="HA51">
        <v>1</v>
      </c>
      <c r="HB51">
        <v>0.19034</v>
      </c>
      <c r="HC51">
        <v>0</v>
      </c>
      <c r="HD51">
        <v>20.3939</v>
      </c>
      <c r="HE51">
        <v>5.21564</v>
      </c>
      <c r="HF51">
        <v>12.0095</v>
      </c>
      <c r="HG51">
        <v>4.9878</v>
      </c>
      <c r="HH51">
        <v>3.28842</v>
      </c>
      <c r="HI51">
        <v>2323.6</v>
      </c>
      <c r="HJ51">
        <v>9999</v>
      </c>
      <c r="HK51">
        <v>9999</v>
      </c>
      <c r="HL51">
        <v>44.4</v>
      </c>
      <c r="HM51">
        <v>1.86722</v>
      </c>
      <c r="HN51">
        <v>1.86615</v>
      </c>
      <c r="HO51">
        <v>1.86578</v>
      </c>
      <c r="HP51">
        <v>1.86569</v>
      </c>
      <c r="HQ51">
        <v>1.86746</v>
      </c>
      <c r="HR51">
        <v>1.86996</v>
      </c>
      <c r="HS51">
        <v>1.8686</v>
      </c>
      <c r="HT51">
        <v>1.86996</v>
      </c>
      <c r="HU51">
        <v>0</v>
      </c>
      <c r="HV51">
        <v>0</v>
      </c>
      <c r="HW51">
        <v>0</v>
      </c>
      <c r="HX51">
        <v>0</v>
      </c>
      <c r="HY51" t="s">
        <v>425</v>
      </c>
      <c r="HZ51" t="s">
        <v>426</v>
      </c>
      <c r="IA51" t="s">
        <v>427</v>
      </c>
      <c r="IB51" t="s">
        <v>427</v>
      </c>
      <c r="IC51" t="s">
        <v>427</v>
      </c>
      <c r="ID51" t="s">
        <v>427</v>
      </c>
      <c r="IE51">
        <v>0</v>
      </c>
      <c r="IF51">
        <v>100</v>
      </c>
      <c r="IG51">
        <v>100</v>
      </c>
      <c r="IH51">
        <v>-0.946</v>
      </c>
      <c r="II51">
        <v>0.0549</v>
      </c>
      <c r="IJ51">
        <v>-0.8100442168574529</v>
      </c>
      <c r="IK51">
        <v>-0.001397856137862621</v>
      </c>
      <c r="IL51">
        <v>-6.597033298310111E-07</v>
      </c>
      <c r="IM51">
        <v>1.814317659228783E-10</v>
      </c>
      <c r="IN51">
        <v>-0.08355413821156263</v>
      </c>
      <c r="IO51">
        <v>-0.009172974426983092</v>
      </c>
      <c r="IP51">
        <v>0.000807841678180084</v>
      </c>
      <c r="IQ51">
        <v>-8.933227129180702E-06</v>
      </c>
      <c r="IR51">
        <v>1</v>
      </c>
      <c r="IS51">
        <v>2297</v>
      </c>
      <c r="IT51">
        <v>1</v>
      </c>
      <c r="IU51">
        <v>33</v>
      </c>
      <c r="IV51">
        <v>10</v>
      </c>
      <c r="IW51">
        <v>9.9</v>
      </c>
      <c r="IX51">
        <v>0.273438</v>
      </c>
      <c r="IY51">
        <v>2.31323</v>
      </c>
      <c r="IZ51">
        <v>1.39648</v>
      </c>
      <c r="JA51">
        <v>2.35107</v>
      </c>
      <c r="JB51">
        <v>1.49536</v>
      </c>
      <c r="JC51">
        <v>2.34985</v>
      </c>
      <c r="JD51">
        <v>36.9556</v>
      </c>
      <c r="JE51">
        <v>15.5855</v>
      </c>
      <c r="JF51">
        <v>18</v>
      </c>
      <c r="JG51">
        <v>392.289</v>
      </c>
      <c r="JH51">
        <v>562.3819999999999</v>
      </c>
      <c r="JI51">
        <v>30.538</v>
      </c>
      <c r="JJ51">
        <v>30.0362</v>
      </c>
      <c r="JK51">
        <v>29.9998</v>
      </c>
      <c r="JL51">
        <v>29.9677</v>
      </c>
      <c r="JM51">
        <v>29.8713</v>
      </c>
      <c r="JN51">
        <v>5.48584</v>
      </c>
      <c r="JO51">
        <v>46.8711</v>
      </c>
      <c r="JP51">
        <v>0</v>
      </c>
      <c r="JQ51">
        <v>-999.9</v>
      </c>
      <c r="JR51">
        <v>45.7968</v>
      </c>
      <c r="JS51">
        <v>12.3834</v>
      </c>
      <c r="JT51">
        <v>100.079</v>
      </c>
      <c r="JU51">
        <v>100.111</v>
      </c>
    </row>
    <row r="52" spans="1:281">
      <c r="A52">
        <v>36</v>
      </c>
      <c r="B52">
        <v>1652283937.6</v>
      </c>
      <c r="C52">
        <v>1881.099999904633</v>
      </c>
      <c r="D52" t="s">
        <v>521</v>
      </c>
      <c r="E52" t="s">
        <v>522</v>
      </c>
      <c r="F52">
        <v>5</v>
      </c>
      <c r="G52" t="s">
        <v>474</v>
      </c>
      <c r="H52" t="s">
        <v>418</v>
      </c>
      <c r="I52">
        <v>1652283929.814285</v>
      </c>
      <c r="J52">
        <f>(K52)/1000</f>
        <v>0</v>
      </c>
      <c r="K52">
        <f>IF(CZ52, AN52, AH52)</f>
        <v>0</v>
      </c>
      <c r="L52">
        <f>IF(CZ52, AI52, AG52)</f>
        <v>0</v>
      </c>
      <c r="M52">
        <f>DB52 - IF(AU52&gt;1, L52*CV52*100.0/(AW52*DP52), 0)</f>
        <v>0</v>
      </c>
      <c r="N52">
        <f>((T52-J52/2)*M52-L52)/(T52+J52/2)</f>
        <v>0</v>
      </c>
      <c r="O52">
        <f>N52*(DI52+DJ52)/1000.0</f>
        <v>0</v>
      </c>
      <c r="P52">
        <f>(DB52 - IF(AU52&gt;1, L52*CV52*100.0/(AW52*DP52), 0))*(DI52+DJ52)/1000.0</f>
        <v>0</v>
      </c>
      <c r="Q52">
        <f>2.0/((1/S52-1/R52)+SIGN(S52)*SQRT((1/S52-1/R52)*(1/S52-1/R52) + 4*CW52/((CW52+1)*(CW52+1))*(2*1/S52*1/R52-1/R52*1/R52)))</f>
        <v>0</v>
      </c>
      <c r="R52">
        <f>IF(LEFT(CX52,1)&lt;&gt;"0",IF(LEFT(CX52,1)="1",3.0,CY52),$D$5+$E$5*(DP52*DI52/($K$5*1000))+$F$5*(DP52*DI52/($K$5*1000))*MAX(MIN(CV52,$J$5),$I$5)*MAX(MIN(CV52,$J$5),$I$5)+$G$5*MAX(MIN(CV52,$J$5),$I$5)*(DP52*DI52/($K$5*1000))+$H$5*(DP52*DI52/($K$5*1000))*(DP52*DI52/($K$5*1000)))</f>
        <v>0</v>
      </c>
      <c r="S52">
        <f>J52*(1000-(1000*0.61365*exp(17.502*W52/(240.97+W52))/(DI52+DJ52)+DD52)/2)/(1000*0.61365*exp(17.502*W52/(240.97+W52))/(DI52+DJ52)-DD52)</f>
        <v>0</v>
      </c>
      <c r="T52">
        <f>1/((CW52+1)/(Q52/1.6)+1/(R52/1.37)) + CW52/((CW52+1)/(Q52/1.6) + CW52/(R52/1.37))</f>
        <v>0</v>
      </c>
      <c r="U52">
        <f>(CR52*CU52)</f>
        <v>0</v>
      </c>
      <c r="V52">
        <f>(DK52+(U52+2*0.95*5.67E-8*(((DK52+$B$7)+273)^4-(DK52+273)^4)-44100*J52)/(1.84*29.3*R52+8*0.95*5.67E-8*(DK52+273)^3))</f>
        <v>0</v>
      </c>
      <c r="W52">
        <f>($C$7*DL52+$D$7*DM52+$E$7*V52)</f>
        <v>0</v>
      </c>
      <c r="X52">
        <f>0.61365*exp(17.502*W52/(240.97+W52))</f>
        <v>0</v>
      </c>
      <c r="Y52">
        <f>(Z52/AA52*100)</f>
        <v>0</v>
      </c>
      <c r="Z52">
        <f>DD52*(DI52+DJ52)/1000</f>
        <v>0</v>
      </c>
      <c r="AA52">
        <f>0.61365*exp(17.502*DK52/(240.97+DK52))</f>
        <v>0</v>
      </c>
      <c r="AB52">
        <f>(X52-DD52*(DI52+DJ52)/1000)</f>
        <v>0</v>
      </c>
      <c r="AC52">
        <f>(-J52*44100)</f>
        <v>0</v>
      </c>
      <c r="AD52">
        <f>2*29.3*R52*0.92*(DK52-W52)</f>
        <v>0</v>
      </c>
      <c r="AE52">
        <f>2*0.95*5.67E-8*(((DK52+$B$7)+273)^4-(W52+273)^4)</f>
        <v>0</v>
      </c>
      <c r="AF52">
        <f>U52+AE52+AC52+AD52</f>
        <v>0</v>
      </c>
      <c r="AG52">
        <f>DH52*AU52*(DC52-DB52*(1000-AU52*DE52)/(1000-AU52*DD52))/(100*CV52)</f>
        <v>0</v>
      </c>
      <c r="AH52">
        <f>1000*DH52*AU52*(DD52-DE52)/(100*CV52*(1000-AU52*DD52))</f>
        <v>0</v>
      </c>
      <c r="AI52">
        <f>(AJ52 - AK52 - DI52*1E3/(8.314*(DK52+273.15)) * AM52/DH52 * AL52) * DH52/(100*CV52) * (1000 - DE52)/1000</f>
        <v>0</v>
      </c>
      <c r="AJ52">
        <v>67.27256912381196</v>
      </c>
      <c r="AK52">
        <v>81.06434363636363</v>
      </c>
      <c r="AL52">
        <v>-3.012368120313325</v>
      </c>
      <c r="AM52">
        <v>66.42838587885558</v>
      </c>
      <c r="AN52">
        <f>(AP52 - AO52 + DI52*1E3/(8.314*(DK52+273.15)) * AR52/DH52 * AQ52) * DH52/(100*CV52) * 1000/(1000 - AP52)</f>
        <v>0</v>
      </c>
      <c r="AO52">
        <v>12.48566750523801</v>
      </c>
      <c r="AP52">
        <v>25.22433986013987</v>
      </c>
      <c r="AQ52">
        <v>0.0006007510185807452</v>
      </c>
      <c r="AR52">
        <v>79.27483675333316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MAX(0,($B$13+$C$13*DP52)/(1+$D$13*DP52)*DI52/(DK52+273)*$E$13)</f>
        <v>0</v>
      </c>
      <c r="AX52" t="s">
        <v>421</v>
      </c>
      <c r="AY52" t="s">
        <v>421</v>
      </c>
      <c r="AZ52">
        <v>0</v>
      </c>
      <c r="BA52">
        <v>0</v>
      </c>
      <c r="BB52">
        <f>1-AZ52/BA52</f>
        <v>0</v>
      </c>
      <c r="BC52">
        <v>0</v>
      </c>
      <c r="BD52" t="s">
        <v>421</v>
      </c>
      <c r="BE52" t="s">
        <v>421</v>
      </c>
      <c r="BF52">
        <v>0</v>
      </c>
      <c r="BG52">
        <v>0</v>
      </c>
      <c r="BH52">
        <f>1-BF52/BG52</f>
        <v>0</v>
      </c>
      <c r="BI52">
        <v>0.5</v>
      </c>
      <c r="BJ52">
        <f>CS52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421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1346</v>
      </c>
      <c r="CA52">
        <v>300</v>
      </c>
      <c r="CB52">
        <v>300</v>
      </c>
      <c r="CC52">
        <v>300</v>
      </c>
      <c r="CD52">
        <v>10390.6</v>
      </c>
      <c r="CE52">
        <v>1065.88</v>
      </c>
      <c r="CF52">
        <v>-0.00731473</v>
      </c>
      <c r="CG52">
        <v>5.43</v>
      </c>
      <c r="CH52" t="s">
        <v>421</v>
      </c>
      <c r="CI52" t="s">
        <v>421</v>
      </c>
      <c r="CJ52" t="s">
        <v>421</v>
      </c>
      <c r="CK52" t="s">
        <v>421</v>
      </c>
      <c r="CL52" t="s">
        <v>421</v>
      </c>
      <c r="CM52" t="s">
        <v>421</v>
      </c>
      <c r="CN52" t="s">
        <v>421</v>
      </c>
      <c r="CO52" t="s">
        <v>421</v>
      </c>
      <c r="CP52" t="s">
        <v>421</v>
      </c>
      <c r="CQ52" t="s">
        <v>421</v>
      </c>
      <c r="CR52">
        <f>$B$11*DQ52+$C$11*DR52+$F$11*EC52*(1-EF52)</f>
        <v>0</v>
      </c>
      <c r="CS52">
        <f>CR52*CT52</f>
        <v>0</v>
      </c>
      <c r="CT52">
        <f>($B$11*$D$9+$C$11*$D$9+$F$11*((EP52+EH52)/MAX(EP52+EH52+EQ52, 0.1)*$I$9+EQ52/MAX(EP52+EH52+EQ52, 0.1)*$J$9))/($B$11+$C$11+$F$11)</f>
        <v>0</v>
      </c>
      <c r="CU52">
        <f>($B$11*$K$9+$C$11*$K$9+$F$11*((EP52+EH52)/MAX(EP52+EH52+EQ52, 0.1)*$P$9+EQ52/MAX(EP52+EH52+EQ52, 0.1)*$Q$9))/($B$11+$C$11+$F$11)</f>
        <v>0</v>
      </c>
      <c r="CV52">
        <v>6</v>
      </c>
      <c r="CW52">
        <v>0.5</v>
      </c>
      <c r="CX52" t="s">
        <v>422</v>
      </c>
      <c r="CY52">
        <v>2</v>
      </c>
      <c r="CZ52" t="b">
        <v>1</v>
      </c>
      <c r="DA52">
        <v>1652283929.814285</v>
      </c>
      <c r="DB52">
        <v>100.5232785714286</v>
      </c>
      <c r="DC52">
        <v>79.51635357142857</v>
      </c>
      <c r="DD52">
        <v>25.22899285714286</v>
      </c>
      <c r="DE52">
        <v>12.50442857142857</v>
      </c>
      <c r="DF52">
        <v>101.4818285714286</v>
      </c>
      <c r="DG52">
        <v>25.174025</v>
      </c>
      <c r="DH52">
        <v>400.0762857142857</v>
      </c>
      <c r="DI52">
        <v>90.63114642857143</v>
      </c>
      <c r="DJ52">
        <v>0.100015775</v>
      </c>
      <c r="DK52">
        <v>31.05099285714286</v>
      </c>
      <c r="DL52">
        <v>29.61274285714286</v>
      </c>
      <c r="DM52">
        <v>999.9000000000002</v>
      </c>
      <c r="DN52">
        <v>0</v>
      </c>
      <c r="DO52">
        <v>0</v>
      </c>
      <c r="DP52">
        <v>9987.474642857142</v>
      </c>
      <c r="DQ52">
        <v>0</v>
      </c>
      <c r="DR52">
        <v>239.4028214285715</v>
      </c>
      <c r="DS52">
        <v>21.00686785714285</v>
      </c>
      <c r="DT52">
        <v>103.1249571428572</v>
      </c>
      <c r="DU52">
        <v>80.52409642857143</v>
      </c>
      <c r="DV52">
        <v>12.72453571428572</v>
      </c>
      <c r="DW52">
        <v>79.51635357142857</v>
      </c>
      <c r="DX52">
        <v>12.50442857142857</v>
      </c>
      <c r="DY52">
        <v>2.286533214285714</v>
      </c>
      <c r="DZ52">
        <v>1.133291071428571</v>
      </c>
      <c r="EA52">
        <v>19.581825</v>
      </c>
      <c r="EB52">
        <v>8.752831071428572</v>
      </c>
      <c r="EC52">
        <v>1500.018571428572</v>
      </c>
      <c r="ED52">
        <v>0.9729922142857144</v>
      </c>
      <c r="EE52">
        <v>0.02700750714285714</v>
      </c>
      <c r="EF52">
        <v>0</v>
      </c>
      <c r="EG52">
        <v>893.2742500000001</v>
      </c>
      <c r="EH52">
        <v>5.00097</v>
      </c>
      <c r="EI52">
        <v>14055.83928571429</v>
      </c>
      <c r="EJ52">
        <v>12491.73214285714</v>
      </c>
      <c r="EK52">
        <v>38.92592857142856</v>
      </c>
      <c r="EL52">
        <v>40.125</v>
      </c>
      <c r="EM52">
        <v>39.10925</v>
      </c>
      <c r="EN52">
        <v>40</v>
      </c>
      <c r="EO52">
        <v>40.125</v>
      </c>
      <c r="EP52">
        <v>1454.637857142857</v>
      </c>
      <c r="EQ52">
        <v>40.38000000000001</v>
      </c>
      <c r="ER52">
        <v>0</v>
      </c>
      <c r="ES52">
        <v>627.1999998092651</v>
      </c>
      <c r="ET52">
        <v>0</v>
      </c>
      <c r="EU52">
        <v>893.2646923076924</v>
      </c>
      <c r="EV52">
        <v>35.48068374791539</v>
      </c>
      <c r="EW52">
        <v>526.3487179544763</v>
      </c>
      <c r="EX52">
        <v>14055.83461538462</v>
      </c>
      <c r="EY52">
        <v>15</v>
      </c>
      <c r="EZ52">
        <v>1652283335.6</v>
      </c>
      <c r="FA52" t="s">
        <v>476</v>
      </c>
      <c r="FB52">
        <v>1652283332.6</v>
      </c>
      <c r="FC52">
        <v>1652283335.6</v>
      </c>
      <c r="FD52">
        <v>15</v>
      </c>
      <c r="FE52">
        <v>-1.081</v>
      </c>
      <c r="FF52">
        <v>0.005</v>
      </c>
      <c r="FG52">
        <v>-1.466</v>
      </c>
      <c r="FH52">
        <v>-0.014</v>
      </c>
      <c r="FI52">
        <v>400</v>
      </c>
      <c r="FJ52">
        <v>20</v>
      </c>
      <c r="FK52">
        <v>0.1</v>
      </c>
      <c r="FL52">
        <v>0.01</v>
      </c>
      <c r="FM52">
        <v>20.00063</v>
      </c>
      <c r="FN52">
        <v>24.61415234521573</v>
      </c>
      <c r="FO52">
        <v>2.37538622240679</v>
      </c>
      <c r="FP52">
        <v>-1</v>
      </c>
      <c r="FQ52">
        <v>12.70461</v>
      </c>
      <c r="FR52">
        <v>0.5692277673545619</v>
      </c>
      <c r="FS52">
        <v>0.05751434082035552</v>
      </c>
      <c r="FT52">
        <v>-1</v>
      </c>
      <c r="FU52">
        <v>0</v>
      </c>
      <c r="FV52">
        <v>0</v>
      </c>
      <c r="FW52">
        <v>0</v>
      </c>
      <c r="FX52">
        <v>-1</v>
      </c>
      <c r="FY52">
        <v>0</v>
      </c>
      <c r="FZ52">
        <v>0</v>
      </c>
      <c r="GA52" t="s">
        <v>424</v>
      </c>
      <c r="GB52">
        <v>2.69667</v>
      </c>
      <c r="GC52">
        <v>2.705</v>
      </c>
      <c r="GD52">
        <v>0.0208747</v>
      </c>
      <c r="GE52">
        <v>0.0140645</v>
      </c>
      <c r="GF52">
        <v>0.110193</v>
      </c>
      <c r="GG52">
        <v>0.06525160000000001</v>
      </c>
      <c r="GH52">
        <v>30823.9</v>
      </c>
      <c r="GI52">
        <v>31150.1</v>
      </c>
      <c r="GJ52">
        <v>29280.3</v>
      </c>
      <c r="GK52">
        <v>29233.4</v>
      </c>
      <c r="GL52">
        <v>34487</v>
      </c>
      <c r="GM52">
        <v>36372</v>
      </c>
      <c r="GN52">
        <v>41208</v>
      </c>
      <c r="GO52">
        <v>41702.6</v>
      </c>
      <c r="GP52">
        <v>1.73953</v>
      </c>
      <c r="GQ52">
        <v>2.0326</v>
      </c>
      <c r="GR52">
        <v>0.0824034</v>
      </c>
      <c r="GS52">
        <v>0</v>
      </c>
      <c r="GT52">
        <v>28.2681</v>
      </c>
      <c r="GU52">
        <v>999.9</v>
      </c>
      <c r="GV52">
        <v>42.5</v>
      </c>
      <c r="GW52">
        <v>33.8</v>
      </c>
      <c r="GX52">
        <v>24.7757</v>
      </c>
      <c r="GY52">
        <v>62.8526</v>
      </c>
      <c r="GZ52">
        <v>30.5288</v>
      </c>
      <c r="HA52">
        <v>1</v>
      </c>
      <c r="HB52">
        <v>0.19018</v>
      </c>
      <c r="HC52">
        <v>0</v>
      </c>
      <c r="HD52">
        <v>20.394</v>
      </c>
      <c r="HE52">
        <v>5.21639</v>
      </c>
      <c r="HF52">
        <v>12.0097</v>
      </c>
      <c r="HG52">
        <v>4.9878</v>
      </c>
      <c r="HH52">
        <v>3.28855</v>
      </c>
      <c r="HI52">
        <v>2323.6</v>
      </c>
      <c r="HJ52">
        <v>9999</v>
      </c>
      <c r="HK52">
        <v>9999</v>
      </c>
      <c r="HL52">
        <v>44.4</v>
      </c>
      <c r="HM52">
        <v>1.86722</v>
      </c>
      <c r="HN52">
        <v>1.86616</v>
      </c>
      <c r="HO52">
        <v>1.86578</v>
      </c>
      <c r="HP52">
        <v>1.86569</v>
      </c>
      <c r="HQ52">
        <v>1.86746</v>
      </c>
      <c r="HR52">
        <v>1.86996</v>
      </c>
      <c r="HS52">
        <v>1.8686</v>
      </c>
      <c r="HT52">
        <v>1.86996</v>
      </c>
      <c r="HU52">
        <v>0</v>
      </c>
      <c r="HV52">
        <v>0</v>
      </c>
      <c r="HW52">
        <v>0</v>
      </c>
      <c r="HX52">
        <v>0</v>
      </c>
      <c r="HY52" t="s">
        <v>425</v>
      </c>
      <c r="HZ52" t="s">
        <v>426</v>
      </c>
      <c r="IA52" t="s">
        <v>427</v>
      </c>
      <c r="IB52" t="s">
        <v>427</v>
      </c>
      <c r="IC52" t="s">
        <v>427</v>
      </c>
      <c r="ID52" t="s">
        <v>427</v>
      </c>
      <c r="IE52">
        <v>0</v>
      </c>
      <c r="IF52">
        <v>100</v>
      </c>
      <c r="IG52">
        <v>100</v>
      </c>
      <c r="IH52">
        <v>-0.924</v>
      </c>
      <c r="II52">
        <v>0.0549</v>
      </c>
      <c r="IJ52">
        <v>-0.8100442168574529</v>
      </c>
      <c r="IK52">
        <v>-0.001397856137862621</v>
      </c>
      <c r="IL52">
        <v>-6.597033298310111E-07</v>
      </c>
      <c r="IM52">
        <v>1.814317659228783E-10</v>
      </c>
      <c r="IN52">
        <v>-0.08355413821156263</v>
      </c>
      <c r="IO52">
        <v>-0.009172974426983092</v>
      </c>
      <c r="IP52">
        <v>0.000807841678180084</v>
      </c>
      <c r="IQ52">
        <v>-8.933227129180702E-06</v>
      </c>
      <c r="IR52">
        <v>1</v>
      </c>
      <c r="IS52">
        <v>2297</v>
      </c>
      <c r="IT52">
        <v>1</v>
      </c>
      <c r="IU52">
        <v>33</v>
      </c>
      <c r="IV52">
        <v>10.1</v>
      </c>
      <c r="IW52">
        <v>10</v>
      </c>
      <c r="IX52">
        <v>0.239258</v>
      </c>
      <c r="IY52">
        <v>2.31323</v>
      </c>
      <c r="IZ52">
        <v>1.39648</v>
      </c>
      <c r="JA52">
        <v>2.35107</v>
      </c>
      <c r="JB52">
        <v>1.49536</v>
      </c>
      <c r="JC52">
        <v>2.37671</v>
      </c>
      <c r="JD52">
        <v>36.9556</v>
      </c>
      <c r="JE52">
        <v>15.5943</v>
      </c>
      <c r="JF52">
        <v>18</v>
      </c>
      <c r="JG52">
        <v>392.464</v>
      </c>
      <c r="JH52">
        <v>562.283</v>
      </c>
      <c r="JI52">
        <v>30.5353</v>
      </c>
      <c r="JJ52">
        <v>30.0335</v>
      </c>
      <c r="JK52">
        <v>29.9998</v>
      </c>
      <c r="JL52">
        <v>29.9655</v>
      </c>
      <c r="JM52">
        <v>29.8688</v>
      </c>
      <c r="JN52">
        <v>4.79201</v>
      </c>
      <c r="JO52">
        <v>46.8711</v>
      </c>
      <c r="JP52">
        <v>0</v>
      </c>
      <c r="JQ52">
        <v>-999.9</v>
      </c>
      <c r="JR52">
        <v>32.4372</v>
      </c>
      <c r="JS52">
        <v>12.3486</v>
      </c>
      <c r="JT52">
        <v>100.079</v>
      </c>
      <c r="JU52">
        <v>100.111</v>
      </c>
    </row>
    <row r="53" spans="1:281">
      <c r="A53">
        <v>37</v>
      </c>
      <c r="B53">
        <v>1652283942.6</v>
      </c>
      <c r="C53">
        <v>1886.099999904633</v>
      </c>
      <c r="D53" t="s">
        <v>523</v>
      </c>
      <c r="E53" t="s">
        <v>524</v>
      </c>
      <c r="F53">
        <v>5</v>
      </c>
      <c r="G53" t="s">
        <v>474</v>
      </c>
      <c r="H53" t="s">
        <v>418</v>
      </c>
      <c r="I53">
        <v>1652283935.1</v>
      </c>
      <c r="J53">
        <f>(K53)/1000</f>
        <v>0</v>
      </c>
      <c r="K53">
        <f>IF(CZ53, AN53, AH53)</f>
        <v>0</v>
      </c>
      <c r="L53">
        <f>IF(CZ53, AI53, AG53)</f>
        <v>0</v>
      </c>
      <c r="M53">
        <f>DB53 - IF(AU53&gt;1, L53*CV53*100.0/(AW53*DP53), 0)</f>
        <v>0</v>
      </c>
      <c r="N53">
        <f>((T53-J53/2)*M53-L53)/(T53+J53/2)</f>
        <v>0</v>
      </c>
      <c r="O53">
        <f>N53*(DI53+DJ53)/1000.0</f>
        <v>0</v>
      </c>
      <c r="P53">
        <f>(DB53 - IF(AU53&gt;1, L53*CV53*100.0/(AW53*DP53), 0))*(DI53+DJ53)/1000.0</f>
        <v>0</v>
      </c>
      <c r="Q53">
        <f>2.0/((1/S53-1/R53)+SIGN(S53)*SQRT((1/S53-1/R53)*(1/S53-1/R53) + 4*CW53/((CW53+1)*(CW53+1))*(2*1/S53*1/R53-1/R53*1/R53)))</f>
        <v>0</v>
      </c>
      <c r="R53">
        <f>IF(LEFT(CX53,1)&lt;&gt;"0",IF(LEFT(CX53,1)="1",3.0,CY53),$D$5+$E$5*(DP53*DI53/($K$5*1000))+$F$5*(DP53*DI53/($K$5*1000))*MAX(MIN(CV53,$J$5),$I$5)*MAX(MIN(CV53,$J$5),$I$5)+$G$5*MAX(MIN(CV53,$J$5),$I$5)*(DP53*DI53/($K$5*1000))+$H$5*(DP53*DI53/($K$5*1000))*(DP53*DI53/($K$5*1000)))</f>
        <v>0</v>
      </c>
      <c r="S53">
        <f>J53*(1000-(1000*0.61365*exp(17.502*W53/(240.97+W53))/(DI53+DJ53)+DD53)/2)/(1000*0.61365*exp(17.502*W53/(240.97+W53))/(DI53+DJ53)-DD53)</f>
        <v>0</v>
      </c>
      <c r="T53">
        <f>1/((CW53+1)/(Q53/1.6)+1/(R53/1.37)) + CW53/((CW53+1)/(Q53/1.6) + CW53/(R53/1.37))</f>
        <v>0</v>
      </c>
      <c r="U53">
        <f>(CR53*CU53)</f>
        <v>0</v>
      </c>
      <c r="V53">
        <f>(DK53+(U53+2*0.95*5.67E-8*(((DK53+$B$7)+273)^4-(DK53+273)^4)-44100*J53)/(1.84*29.3*R53+8*0.95*5.67E-8*(DK53+273)^3))</f>
        <v>0</v>
      </c>
      <c r="W53">
        <f>($C$7*DL53+$D$7*DM53+$E$7*V53)</f>
        <v>0</v>
      </c>
      <c r="X53">
        <f>0.61365*exp(17.502*W53/(240.97+W53))</f>
        <v>0</v>
      </c>
      <c r="Y53">
        <f>(Z53/AA53*100)</f>
        <v>0</v>
      </c>
      <c r="Z53">
        <f>DD53*(DI53+DJ53)/1000</f>
        <v>0</v>
      </c>
      <c r="AA53">
        <f>0.61365*exp(17.502*DK53/(240.97+DK53))</f>
        <v>0</v>
      </c>
      <c r="AB53">
        <f>(X53-DD53*(DI53+DJ53)/1000)</f>
        <v>0</v>
      </c>
      <c r="AC53">
        <f>(-J53*44100)</f>
        <v>0</v>
      </c>
      <c r="AD53">
        <f>2*29.3*R53*0.92*(DK53-W53)</f>
        <v>0</v>
      </c>
      <c r="AE53">
        <f>2*0.95*5.67E-8*(((DK53+$B$7)+273)^4-(W53+273)^4)</f>
        <v>0</v>
      </c>
      <c r="AF53">
        <f>U53+AE53+AC53+AD53</f>
        <v>0</v>
      </c>
      <c r="AG53">
        <f>DH53*AU53*(DC53-DB53*(1000-AU53*DE53)/(1000-AU53*DD53))/(100*CV53)</f>
        <v>0</v>
      </c>
      <c r="AH53">
        <f>1000*DH53*AU53*(DD53-DE53)/(100*CV53*(1000-AU53*DD53))</f>
        <v>0</v>
      </c>
      <c r="AI53">
        <f>(AJ53 - AK53 - DI53*1E3/(8.314*(DK53+273.15)) * AM53/DH53 * AL53) * DH53/(100*CV53) * (1000 - DE53)/1000</f>
        <v>0</v>
      </c>
      <c r="AJ53">
        <v>49.79544562865426</v>
      </c>
      <c r="AK53">
        <v>65.83874545454545</v>
      </c>
      <c r="AL53">
        <v>-3.047659246382269</v>
      </c>
      <c r="AM53">
        <v>66.42838587885558</v>
      </c>
      <c r="AN53">
        <f>(AP53 - AO53 + DI53*1E3/(8.314*(DK53+273.15)) * AR53/DH53 * AQ53) * DH53/(100*CV53) * 1000/(1000 - AP53)</f>
        <v>0</v>
      </c>
      <c r="AO53">
        <v>12.37988721284882</v>
      </c>
      <c r="AP53">
        <v>25.20399510489512</v>
      </c>
      <c r="AQ53">
        <v>-0.006108457359918303</v>
      </c>
      <c r="AR53">
        <v>79.27483675333316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MAX(0,($B$13+$C$13*DP53)/(1+$D$13*DP53)*DI53/(DK53+273)*$E$13)</f>
        <v>0</v>
      </c>
      <c r="AX53" t="s">
        <v>421</v>
      </c>
      <c r="AY53" t="s">
        <v>421</v>
      </c>
      <c r="AZ53">
        <v>0</v>
      </c>
      <c r="BA53">
        <v>0</v>
      </c>
      <c r="BB53">
        <f>1-AZ53/BA53</f>
        <v>0</v>
      </c>
      <c r="BC53">
        <v>0</v>
      </c>
      <c r="BD53" t="s">
        <v>421</v>
      </c>
      <c r="BE53" t="s">
        <v>421</v>
      </c>
      <c r="BF53">
        <v>0</v>
      </c>
      <c r="BG53">
        <v>0</v>
      </c>
      <c r="BH53">
        <f>1-BF53/BG53</f>
        <v>0</v>
      </c>
      <c r="BI53">
        <v>0.5</v>
      </c>
      <c r="BJ53">
        <f>CS53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421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1346</v>
      </c>
      <c r="CA53">
        <v>300</v>
      </c>
      <c r="CB53">
        <v>300</v>
      </c>
      <c r="CC53">
        <v>300</v>
      </c>
      <c r="CD53">
        <v>10390.6</v>
      </c>
      <c r="CE53">
        <v>1065.88</v>
      </c>
      <c r="CF53">
        <v>-0.00731473</v>
      </c>
      <c r="CG53">
        <v>5.43</v>
      </c>
      <c r="CH53" t="s">
        <v>421</v>
      </c>
      <c r="CI53" t="s">
        <v>421</v>
      </c>
      <c r="CJ53" t="s">
        <v>421</v>
      </c>
      <c r="CK53" t="s">
        <v>421</v>
      </c>
      <c r="CL53" t="s">
        <v>421</v>
      </c>
      <c r="CM53" t="s">
        <v>421</v>
      </c>
      <c r="CN53" t="s">
        <v>421</v>
      </c>
      <c r="CO53" t="s">
        <v>421</v>
      </c>
      <c r="CP53" t="s">
        <v>421</v>
      </c>
      <c r="CQ53" t="s">
        <v>421</v>
      </c>
      <c r="CR53">
        <f>$B$11*DQ53+$C$11*DR53+$F$11*EC53*(1-EF53)</f>
        <v>0</v>
      </c>
      <c r="CS53">
        <f>CR53*CT53</f>
        <v>0</v>
      </c>
      <c r="CT53">
        <f>($B$11*$D$9+$C$11*$D$9+$F$11*((EP53+EH53)/MAX(EP53+EH53+EQ53, 0.1)*$I$9+EQ53/MAX(EP53+EH53+EQ53, 0.1)*$J$9))/($B$11+$C$11+$F$11)</f>
        <v>0</v>
      </c>
      <c r="CU53">
        <f>($B$11*$K$9+$C$11*$K$9+$F$11*((EP53+EH53)/MAX(EP53+EH53+EQ53, 0.1)*$P$9+EQ53/MAX(EP53+EH53+EQ53, 0.1)*$Q$9))/($B$11+$C$11+$F$11)</f>
        <v>0</v>
      </c>
      <c r="CV53">
        <v>6</v>
      </c>
      <c r="CW53">
        <v>0.5</v>
      </c>
      <c r="CX53" t="s">
        <v>422</v>
      </c>
      <c r="CY53">
        <v>2</v>
      </c>
      <c r="CZ53" t="b">
        <v>1</v>
      </c>
      <c r="DA53">
        <v>1652283935.1</v>
      </c>
      <c r="DB53">
        <v>84.89980000000001</v>
      </c>
      <c r="DC53">
        <v>61.64488518518518</v>
      </c>
      <c r="DD53">
        <v>25.22295185185186</v>
      </c>
      <c r="DE53">
        <v>12.43982962962963</v>
      </c>
      <c r="DF53">
        <v>85.83465185185185</v>
      </c>
      <c r="DG53">
        <v>25.16807037037037</v>
      </c>
      <c r="DH53">
        <v>400.0818148148148</v>
      </c>
      <c r="DI53">
        <v>90.63237407407406</v>
      </c>
      <c r="DJ53">
        <v>0.09997756666666667</v>
      </c>
      <c r="DK53">
        <v>31.04700740740741</v>
      </c>
      <c r="DL53">
        <v>29.60785185185185</v>
      </c>
      <c r="DM53">
        <v>999.9000000000001</v>
      </c>
      <c r="DN53">
        <v>0</v>
      </c>
      <c r="DO53">
        <v>0</v>
      </c>
      <c r="DP53">
        <v>9990.488148148148</v>
      </c>
      <c r="DQ53">
        <v>0</v>
      </c>
      <c r="DR53">
        <v>239.5821111111111</v>
      </c>
      <c r="DS53">
        <v>23.2548962962963</v>
      </c>
      <c r="DT53">
        <v>87.09674074074074</v>
      </c>
      <c r="DU53">
        <v>62.42221111111111</v>
      </c>
      <c r="DV53">
        <v>12.78311111111111</v>
      </c>
      <c r="DW53">
        <v>61.64488518518518</v>
      </c>
      <c r="DX53">
        <v>12.43982962962963</v>
      </c>
      <c r="DY53">
        <v>2.286016666666666</v>
      </c>
      <c r="DZ53">
        <v>1.127450740740741</v>
      </c>
      <c r="EA53">
        <v>19.57818888888889</v>
      </c>
      <c r="EB53">
        <v>8.676454814814816</v>
      </c>
      <c r="EC53">
        <v>1500</v>
      </c>
      <c r="ED53">
        <v>0.9729920000000001</v>
      </c>
      <c r="EE53">
        <v>0.0270077</v>
      </c>
      <c r="EF53">
        <v>0</v>
      </c>
      <c r="EG53">
        <v>896.6672222222221</v>
      </c>
      <c r="EH53">
        <v>5.00097</v>
      </c>
      <c r="EI53">
        <v>14103.93703703704</v>
      </c>
      <c r="EJ53">
        <v>12491.57407407407</v>
      </c>
      <c r="EK53">
        <v>38.91633333333333</v>
      </c>
      <c r="EL53">
        <v>40.125</v>
      </c>
      <c r="EM53">
        <v>39.09</v>
      </c>
      <c r="EN53">
        <v>40</v>
      </c>
      <c r="EO53">
        <v>40.125</v>
      </c>
      <c r="EP53">
        <v>1454.619259259259</v>
      </c>
      <c r="EQ53">
        <v>40.38000000000001</v>
      </c>
      <c r="ER53">
        <v>0</v>
      </c>
      <c r="ES53">
        <v>632.5999999046326</v>
      </c>
      <c r="ET53">
        <v>0</v>
      </c>
      <c r="EU53">
        <v>896.9483599999999</v>
      </c>
      <c r="EV53">
        <v>40.21930761169487</v>
      </c>
      <c r="EW53">
        <v>576.7230760545467</v>
      </c>
      <c r="EX53">
        <v>14108.276</v>
      </c>
      <c r="EY53">
        <v>15</v>
      </c>
      <c r="EZ53">
        <v>1652283335.6</v>
      </c>
      <c r="FA53" t="s">
        <v>476</v>
      </c>
      <c r="FB53">
        <v>1652283332.6</v>
      </c>
      <c r="FC53">
        <v>1652283335.6</v>
      </c>
      <c r="FD53">
        <v>15</v>
      </c>
      <c r="FE53">
        <v>-1.081</v>
      </c>
      <c r="FF53">
        <v>0.005</v>
      </c>
      <c r="FG53">
        <v>-1.466</v>
      </c>
      <c r="FH53">
        <v>-0.014</v>
      </c>
      <c r="FI53">
        <v>400</v>
      </c>
      <c r="FJ53">
        <v>20</v>
      </c>
      <c r="FK53">
        <v>0.1</v>
      </c>
      <c r="FL53">
        <v>0.01</v>
      </c>
      <c r="FM53">
        <v>21.667575</v>
      </c>
      <c r="FN53">
        <v>25.35408180112568</v>
      </c>
      <c r="FO53">
        <v>2.446454856700814</v>
      </c>
      <c r="FP53">
        <v>-1</v>
      </c>
      <c r="FQ53">
        <v>12.742595</v>
      </c>
      <c r="FR53">
        <v>0.6812532833020489</v>
      </c>
      <c r="FS53">
        <v>0.06720030487282036</v>
      </c>
      <c r="FT53">
        <v>-1</v>
      </c>
      <c r="FU53">
        <v>0</v>
      </c>
      <c r="FV53">
        <v>0</v>
      </c>
      <c r="FW53">
        <v>0</v>
      </c>
      <c r="FX53">
        <v>-1</v>
      </c>
      <c r="FY53">
        <v>0</v>
      </c>
      <c r="FZ53">
        <v>0</v>
      </c>
      <c r="GA53" t="s">
        <v>424</v>
      </c>
      <c r="GB53">
        <v>2.69647</v>
      </c>
      <c r="GC53">
        <v>2.70503</v>
      </c>
      <c r="GD53">
        <v>0.0169659</v>
      </c>
      <c r="GE53">
        <v>0.009673340000000001</v>
      </c>
      <c r="GF53">
        <v>0.110149</v>
      </c>
      <c r="GG53">
        <v>0.0652175</v>
      </c>
      <c r="GH53">
        <v>30946.9</v>
      </c>
      <c r="GI53">
        <v>31288.7</v>
      </c>
      <c r="GJ53">
        <v>29280.3</v>
      </c>
      <c r="GK53">
        <v>29233.3</v>
      </c>
      <c r="GL53">
        <v>34488.4</v>
      </c>
      <c r="GM53">
        <v>36373.3</v>
      </c>
      <c r="GN53">
        <v>41207.7</v>
      </c>
      <c r="GO53">
        <v>41702.6</v>
      </c>
      <c r="GP53">
        <v>1.73937</v>
      </c>
      <c r="GQ53">
        <v>2.03262</v>
      </c>
      <c r="GR53">
        <v>0.08188189999999999</v>
      </c>
      <c r="GS53">
        <v>0</v>
      </c>
      <c r="GT53">
        <v>28.2665</v>
      </c>
      <c r="GU53">
        <v>999.9</v>
      </c>
      <c r="GV53">
        <v>42.5</v>
      </c>
      <c r="GW53">
        <v>33.8</v>
      </c>
      <c r="GX53">
        <v>24.7761</v>
      </c>
      <c r="GY53">
        <v>62.7426</v>
      </c>
      <c r="GZ53">
        <v>30.8093</v>
      </c>
      <c r="HA53">
        <v>1</v>
      </c>
      <c r="HB53">
        <v>0.189876</v>
      </c>
      <c r="HC53">
        <v>0</v>
      </c>
      <c r="HD53">
        <v>20.394</v>
      </c>
      <c r="HE53">
        <v>5.21549</v>
      </c>
      <c r="HF53">
        <v>12.0099</v>
      </c>
      <c r="HG53">
        <v>4.98735</v>
      </c>
      <c r="HH53">
        <v>3.28833</v>
      </c>
      <c r="HI53">
        <v>2323.9</v>
      </c>
      <c r="HJ53">
        <v>9999</v>
      </c>
      <c r="HK53">
        <v>9999</v>
      </c>
      <c r="HL53">
        <v>44.4</v>
      </c>
      <c r="HM53">
        <v>1.86722</v>
      </c>
      <c r="HN53">
        <v>1.86616</v>
      </c>
      <c r="HO53">
        <v>1.86577</v>
      </c>
      <c r="HP53">
        <v>1.86569</v>
      </c>
      <c r="HQ53">
        <v>1.86745</v>
      </c>
      <c r="HR53">
        <v>1.86997</v>
      </c>
      <c r="HS53">
        <v>1.8686</v>
      </c>
      <c r="HT53">
        <v>1.86997</v>
      </c>
      <c r="HU53">
        <v>0</v>
      </c>
      <c r="HV53">
        <v>0</v>
      </c>
      <c r="HW53">
        <v>0</v>
      </c>
      <c r="HX53">
        <v>0</v>
      </c>
      <c r="HY53" t="s">
        <v>425</v>
      </c>
      <c r="HZ53" t="s">
        <v>426</v>
      </c>
      <c r="IA53" t="s">
        <v>427</v>
      </c>
      <c r="IB53" t="s">
        <v>427</v>
      </c>
      <c r="IC53" t="s">
        <v>427</v>
      </c>
      <c r="ID53" t="s">
        <v>427</v>
      </c>
      <c r="IE53">
        <v>0</v>
      </c>
      <c r="IF53">
        <v>100</v>
      </c>
      <c r="IG53">
        <v>100</v>
      </c>
      <c r="IH53">
        <v>-0.902</v>
      </c>
      <c r="II53">
        <v>0.0546</v>
      </c>
      <c r="IJ53">
        <v>-0.8100442168574529</v>
      </c>
      <c r="IK53">
        <v>-0.001397856137862621</v>
      </c>
      <c r="IL53">
        <v>-6.597033298310111E-07</v>
      </c>
      <c r="IM53">
        <v>1.814317659228783E-10</v>
      </c>
      <c r="IN53">
        <v>-0.08355413821156263</v>
      </c>
      <c r="IO53">
        <v>-0.009172974426983092</v>
      </c>
      <c r="IP53">
        <v>0.000807841678180084</v>
      </c>
      <c r="IQ53">
        <v>-8.933227129180702E-06</v>
      </c>
      <c r="IR53">
        <v>1</v>
      </c>
      <c r="IS53">
        <v>2297</v>
      </c>
      <c r="IT53">
        <v>1</v>
      </c>
      <c r="IU53">
        <v>33</v>
      </c>
      <c r="IV53">
        <v>10.2</v>
      </c>
      <c r="IW53">
        <v>10.1</v>
      </c>
      <c r="IX53">
        <v>0.201416</v>
      </c>
      <c r="IY53">
        <v>2.33521</v>
      </c>
      <c r="IZ53">
        <v>1.39648</v>
      </c>
      <c r="JA53">
        <v>2.34985</v>
      </c>
      <c r="JB53">
        <v>1.49536</v>
      </c>
      <c r="JC53">
        <v>2.35596</v>
      </c>
      <c r="JD53">
        <v>36.9556</v>
      </c>
      <c r="JE53">
        <v>15.5855</v>
      </c>
      <c r="JF53">
        <v>18</v>
      </c>
      <c r="JG53">
        <v>392.365</v>
      </c>
      <c r="JH53">
        <v>562.283</v>
      </c>
      <c r="JI53">
        <v>30.5326</v>
      </c>
      <c r="JJ53">
        <v>30.0316</v>
      </c>
      <c r="JK53">
        <v>29.9998</v>
      </c>
      <c r="JL53">
        <v>29.9626</v>
      </c>
      <c r="JM53">
        <v>29.8669</v>
      </c>
      <c r="JN53">
        <v>4.0393</v>
      </c>
      <c r="JO53">
        <v>46.8711</v>
      </c>
      <c r="JP53">
        <v>0</v>
      </c>
      <c r="JQ53">
        <v>-999.9</v>
      </c>
      <c r="JR53">
        <v>12.3946</v>
      </c>
      <c r="JS53">
        <v>12.3218</v>
      </c>
      <c r="JT53">
        <v>100.078</v>
      </c>
      <c r="JU53">
        <v>100.111</v>
      </c>
    </row>
    <row r="54" spans="1:281">
      <c r="A54">
        <v>38</v>
      </c>
      <c r="B54">
        <v>1652284249.5</v>
      </c>
      <c r="C54">
        <v>2193</v>
      </c>
      <c r="D54" t="s">
        <v>525</v>
      </c>
      <c r="E54" t="s">
        <v>526</v>
      </c>
      <c r="F54">
        <v>5</v>
      </c>
      <c r="G54" t="s">
        <v>474</v>
      </c>
      <c r="H54" t="s">
        <v>418</v>
      </c>
      <c r="I54">
        <v>1652284241.75</v>
      </c>
      <c r="J54">
        <f>(K54)/1000</f>
        <v>0</v>
      </c>
      <c r="K54">
        <f>IF(CZ54, AN54, AH54)</f>
        <v>0</v>
      </c>
      <c r="L54">
        <f>IF(CZ54, AI54, AG54)</f>
        <v>0</v>
      </c>
      <c r="M54">
        <f>DB54 - IF(AU54&gt;1, L54*CV54*100.0/(AW54*DP54), 0)</f>
        <v>0</v>
      </c>
      <c r="N54">
        <f>((T54-J54/2)*M54-L54)/(T54+J54/2)</f>
        <v>0</v>
      </c>
      <c r="O54">
        <f>N54*(DI54+DJ54)/1000.0</f>
        <v>0</v>
      </c>
      <c r="P54">
        <f>(DB54 - IF(AU54&gt;1, L54*CV54*100.0/(AW54*DP54), 0))*(DI54+DJ54)/1000.0</f>
        <v>0</v>
      </c>
      <c r="Q54">
        <f>2.0/((1/S54-1/R54)+SIGN(S54)*SQRT((1/S54-1/R54)*(1/S54-1/R54) + 4*CW54/((CW54+1)*(CW54+1))*(2*1/S54*1/R54-1/R54*1/R54)))</f>
        <v>0</v>
      </c>
      <c r="R54">
        <f>IF(LEFT(CX54,1)&lt;&gt;"0",IF(LEFT(CX54,1)="1",3.0,CY54),$D$5+$E$5*(DP54*DI54/($K$5*1000))+$F$5*(DP54*DI54/($K$5*1000))*MAX(MIN(CV54,$J$5),$I$5)*MAX(MIN(CV54,$J$5),$I$5)+$G$5*MAX(MIN(CV54,$J$5),$I$5)*(DP54*DI54/($K$5*1000))+$H$5*(DP54*DI54/($K$5*1000))*(DP54*DI54/($K$5*1000)))</f>
        <v>0</v>
      </c>
      <c r="S54">
        <f>J54*(1000-(1000*0.61365*exp(17.502*W54/(240.97+W54))/(DI54+DJ54)+DD54)/2)/(1000*0.61365*exp(17.502*W54/(240.97+W54))/(DI54+DJ54)-DD54)</f>
        <v>0</v>
      </c>
      <c r="T54">
        <f>1/((CW54+1)/(Q54/1.6)+1/(R54/1.37)) + CW54/((CW54+1)/(Q54/1.6) + CW54/(R54/1.37))</f>
        <v>0</v>
      </c>
      <c r="U54">
        <f>(CR54*CU54)</f>
        <v>0</v>
      </c>
      <c r="V54">
        <f>(DK54+(U54+2*0.95*5.67E-8*(((DK54+$B$7)+273)^4-(DK54+273)^4)-44100*J54)/(1.84*29.3*R54+8*0.95*5.67E-8*(DK54+273)^3))</f>
        <v>0</v>
      </c>
      <c r="W54">
        <f>($C$7*DL54+$D$7*DM54+$E$7*V54)</f>
        <v>0</v>
      </c>
      <c r="X54">
        <f>0.61365*exp(17.502*W54/(240.97+W54))</f>
        <v>0</v>
      </c>
      <c r="Y54">
        <f>(Z54/AA54*100)</f>
        <v>0</v>
      </c>
      <c r="Z54">
        <f>DD54*(DI54+DJ54)/1000</f>
        <v>0</v>
      </c>
      <c r="AA54">
        <f>0.61365*exp(17.502*DK54/(240.97+DK54))</f>
        <v>0</v>
      </c>
      <c r="AB54">
        <f>(X54-DD54*(DI54+DJ54)/1000)</f>
        <v>0</v>
      </c>
      <c r="AC54">
        <f>(-J54*44100)</f>
        <v>0</v>
      </c>
      <c r="AD54">
        <f>2*29.3*R54*0.92*(DK54-W54)</f>
        <v>0</v>
      </c>
      <c r="AE54">
        <f>2*0.95*5.67E-8*(((DK54+$B$7)+273)^4-(W54+273)^4)</f>
        <v>0</v>
      </c>
      <c r="AF54">
        <f>U54+AE54+AC54+AD54</f>
        <v>0</v>
      </c>
      <c r="AG54">
        <f>DH54*AU54*(DC54-DB54*(1000-AU54*DE54)/(1000-AU54*DD54))/(100*CV54)</f>
        <v>0</v>
      </c>
      <c r="AH54">
        <f>1000*DH54*AU54*(DD54-DE54)/(100*CV54*(1000-AU54*DD54))</f>
        <v>0</v>
      </c>
      <c r="AI54">
        <f>(AJ54 - AK54 - DI54*1E3/(8.314*(DK54+273.15)) * AM54/DH54 * AL54) * DH54/(100*CV54) * (1000 - DE54)/1000</f>
        <v>0</v>
      </c>
      <c r="AJ54">
        <v>404.3555956640362</v>
      </c>
      <c r="AK54">
        <v>368.1147272727271</v>
      </c>
      <c r="AL54">
        <v>0.0003159384772833764</v>
      </c>
      <c r="AM54">
        <v>66.42838587885558</v>
      </c>
      <c r="AN54">
        <f>(AP54 - AO54 + DI54*1E3/(8.314*(DK54+273.15)) * AR54/DH54 * AQ54) * DH54/(100*CV54) * 1000/(1000 - AP54)</f>
        <v>0</v>
      </c>
      <c r="AO54">
        <v>10.57285742657009</v>
      </c>
      <c r="AP54">
        <v>24.84795664335665</v>
      </c>
      <c r="AQ54">
        <v>-7.132387478445942E-05</v>
      </c>
      <c r="AR54">
        <v>79.27483675333316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MAX(0,($B$13+$C$13*DP54)/(1+$D$13*DP54)*DI54/(DK54+273)*$E$13)</f>
        <v>0</v>
      </c>
      <c r="AX54" t="s">
        <v>421</v>
      </c>
      <c r="AY54" t="s">
        <v>421</v>
      </c>
      <c r="AZ54">
        <v>0</v>
      </c>
      <c r="BA54">
        <v>0</v>
      </c>
      <c r="BB54">
        <f>1-AZ54/BA54</f>
        <v>0</v>
      </c>
      <c r="BC54">
        <v>0</v>
      </c>
      <c r="BD54" t="s">
        <v>421</v>
      </c>
      <c r="BE54" t="s">
        <v>421</v>
      </c>
      <c r="BF54">
        <v>0</v>
      </c>
      <c r="BG54">
        <v>0</v>
      </c>
      <c r="BH54">
        <f>1-BF54/BG54</f>
        <v>0</v>
      </c>
      <c r="BI54">
        <v>0.5</v>
      </c>
      <c r="BJ54">
        <f>CS54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421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1346</v>
      </c>
      <c r="CA54">
        <v>300</v>
      </c>
      <c r="CB54">
        <v>300</v>
      </c>
      <c r="CC54">
        <v>300</v>
      </c>
      <c r="CD54">
        <v>10390.6</v>
      </c>
      <c r="CE54">
        <v>1065.88</v>
      </c>
      <c r="CF54">
        <v>-0.00731473</v>
      </c>
      <c r="CG54">
        <v>5.43</v>
      </c>
      <c r="CH54" t="s">
        <v>421</v>
      </c>
      <c r="CI54" t="s">
        <v>421</v>
      </c>
      <c r="CJ54" t="s">
        <v>421</v>
      </c>
      <c r="CK54" t="s">
        <v>421</v>
      </c>
      <c r="CL54" t="s">
        <v>421</v>
      </c>
      <c r="CM54" t="s">
        <v>421</v>
      </c>
      <c r="CN54" t="s">
        <v>421</v>
      </c>
      <c r="CO54" t="s">
        <v>421</v>
      </c>
      <c r="CP54" t="s">
        <v>421</v>
      </c>
      <c r="CQ54" t="s">
        <v>421</v>
      </c>
      <c r="CR54">
        <f>$B$11*DQ54+$C$11*DR54+$F$11*EC54*(1-EF54)</f>
        <v>0</v>
      </c>
      <c r="CS54">
        <f>CR54*CT54</f>
        <v>0</v>
      </c>
      <c r="CT54">
        <f>($B$11*$D$9+$C$11*$D$9+$F$11*((EP54+EH54)/MAX(EP54+EH54+EQ54, 0.1)*$I$9+EQ54/MAX(EP54+EH54+EQ54, 0.1)*$J$9))/($B$11+$C$11+$F$11)</f>
        <v>0</v>
      </c>
      <c r="CU54">
        <f>($B$11*$K$9+$C$11*$K$9+$F$11*((EP54+EH54)/MAX(EP54+EH54+EQ54, 0.1)*$P$9+EQ54/MAX(EP54+EH54+EQ54, 0.1)*$Q$9))/($B$11+$C$11+$F$11)</f>
        <v>0</v>
      </c>
      <c r="CV54">
        <v>6</v>
      </c>
      <c r="CW54">
        <v>0.5</v>
      </c>
      <c r="CX54" t="s">
        <v>422</v>
      </c>
      <c r="CY54">
        <v>2</v>
      </c>
      <c r="CZ54" t="b">
        <v>1</v>
      </c>
      <c r="DA54">
        <v>1652284241.75</v>
      </c>
      <c r="DB54">
        <v>358.9654</v>
      </c>
      <c r="DC54">
        <v>400.0616333333334</v>
      </c>
      <c r="DD54">
        <v>24.8606</v>
      </c>
      <c r="DE54">
        <v>10.58037333333333</v>
      </c>
      <c r="DF54">
        <v>360.3563666666666</v>
      </c>
      <c r="DG54">
        <v>24.81088666666666</v>
      </c>
      <c r="DH54">
        <v>400.0553</v>
      </c>
      <c r="DI54">
        <v>90.63885000000001</v>
      </c>
      <c r="DJ54">
        <v>0.09992792666666667</v>
      </c>
      <c r="DK54">
        <v>30.92335333333334</v>
      </c>
      <c r="DL54">
        <v>29.35158333333334</v>
      </c>
      <c r="DM54">
        <v>999.9000000000002</v>
      </c>
      <c r="DN54">
        <v>0</v>
      </c>
      <c r="DO54">
        <v>0</v>
      </c>
      <c r="DP54">
        <v>10004.36766666667</v>
      </c>
      <c r="DQ54">
        <v>0</v>
      </c>
      <c r="DR54">
        <v>236.7155</v>
      </c>
      <c r="DS54">
        <v>-41.09633666666666</v>
      </c>
      <c r="DT54">
        <v>368.1170333333335</v>
      </c>
      <c r="DU54">
        <v>404.3396999999999</v>
      </c>
      <c r="DV54">
        <v>14.28021</v>
      </c>
      <c r="DW54">
        <v>400.0616333333334</v>
      </c>
      <c r="DX54">
        <v>10.58037333333333</v>
      </c>
      <c r="DY54">
        <v>2.253336333333333</v>
      </c>
      <c r="DZ54">
        <v>0.9589932333333334</v>
      </c>
      <c r="EA54">
        <v>19.34663666666667</v>
      </c>
      <c r="EB54">
        <v>6.307811999999998</v>
      </c>
      <c r="EC54">
        <v>1499.983666666667</v>
      </c>
      <c r="ED54">
        <v>0.9729988333333334</v>
      </c>
      <c r="EE54">
        <v>0.02700095666666667</v>
      </c>
      <c r="EF54">
        <v>0</v>
      </c>
      <c r="EG54">
        <v>949.5023666666665</v>
      </c>
      <c r="EH54">
        <v>5.000969999999999</v>
      </c>
      <c r="EI54">
        <v>14894.89</v>
      </c>
      <c r="EJ54">
        <v>12491.44</v>
      </c>
      <c r="EK54">
        <v>38.875</v>
      </c>
      <c r="EL54">
        <v>40.07039999999999</v>
      </c>
      <c r="EM54">
        <v>39.05579999999999</v>
      </c>
      <c r="EN54">
        <v>39.93699999999998</v>
      </c>
      <c r="EO54">
        <v>40.06199999999998</v>
      </c>
      <c r="EP54">
        <v>1454.617333333333</v>
      </c>
      <c r="EQ54">
        <v>40.36633333333334</v>
      </c>
      <c r="ER54">
        <v>0</v>
      </c>
      <c r="ES54">
        <v>939.1999998092651</v>
      </c>
      <c r="ET54">
        <v>0</v>
      </c>
      <c r="EU54">
        <v>949.5001923076924</v>
      </c>
      <c r="EV54">
        <v>6.902871788196052</v>
      </c>
      <c r="EW54">
        <v>242.7692310711933</v>
      </c>
      <c r="EX54">
        <v>14894.53846153846</v>
      </c>
      <c r="EY54">
        <v>15</v>
      </c>
      <c r="EZ54">
        <v>1652283335.6</v>
      </c>
      <c r="FA54" t="s">
        <v>476</v>
      </c>
      <c r="FB54">
        <v>1652283332.6</v>
      </c>
      <c r="FC54">
        <v>1652283335.6</v>
      </c>
      <c r="FD54">
        <v>15</v>
      </c>
      <c r="FE54">
        <v>-1.081</v>
      </c>
      <c r="FF54">
        <v>0.005</v>
      </c>
      <c r="FG54">
        <v>-1.466</v>
      </c>
      <c r="FH54">
        <v>-0.014</v>
      </c>
      <c r="FI54">
        <v>400</v>
      </c>
      <c r="FJ54">
        <v>20</v>
      </c>
      <c r="FK54">
        <v>0.1</v>
      </c>
      <c r="FL54">
        <v>0.01</v>
      </c>
      <c r="FM54">
        <v>-41.08107</v>
      </c>
      <c r="FN54">
        <v>-0.2696532833020307</v>
      </c>
      <c r="FO54">
        <v>0.06790645477419655</v>
      </c>
      <c r="FP54">
        <v>-1</v>
      </c>
      <c r="FQ54">
        <v>14.2782875</v>
      </c>
      <c r="FR54">
        <v>0.04482213883672052</v>
      </c>
      <c r="FS54">
        <v>0.007424593844110307</v>
      </c>
      <c r="FT54">
        <v>-1</v>
      </c>
      <c r="FU54">
        <v>0</v>
      </c>
      <c r="FV54">
        <v>0</v>
      </c>
      <c r="FW54">
        <v>0</v>
      </c>
      <c r="FX54">
        <v>-1</v>
      </c>
      <c r="FY54">
        <v>0</v>
      </c>
      <c r="FZ54">
        <v>0</v>
      </c>
      <c r="GA54" t="s">
        <v>424</v>
      </c>
      <c r="GB54">
        <v>2.69657</v>
      </c>
      <c r="GC54">
        <v>2.70482</v>
      </c>
      <c r="GD54">
        <v>0.0833719</v>
      </c>
      <c r="GE54">
        <v>0.08947910000000001</v>
      </c>
      <c r="GF54">
        <v>0.109114</v>
      </c>
      <c r="GG54">
        <v>0.0579051</v>
      </c>
      <c r="GH54">
        <v>28862.3</v>
      </c>
      <c r="GI54">
        <v>28773.2</v>
      </c>
      <c r="GJ54">
        <v>29285.3</v>
      </c>
      <c r="GK54">
        <v>29238.6</v>
      </c>
      <c r="GL54">
        <v>34535.4</v>
      </c>
      <c r="GM54">
        <v>36669</v>
      </c>
      <c r="GN54">
        <v>41214.6</v>
      </c>
      <c r="GO54">
        <v>41712</v>
      </c>
      <c r="GP54">
        <v>1.74147</v>
      </c>
      <c r="GQ54">
        <v>2.03195</v>
      </c>
      <c r="GR54">
        <v>0.0655949</v>
      </c>
      <c r="GS54">
        <v>0</v>
      </c>
      <c r="GT54">
        <v>28.2651</v>
      </c>
      <c r="GU54">
        <v>999.9</v>
      </c>
      <c r="GV54">
        <v>42.1</v>
      </c>
      <c r="GW54">
        <v>33.9</v>
      </c>
      <c r="GX54">
        <v>24.6774</v>
      </c>
      <c r="GY54">
        <v>62.3726</v>
      </c>
      <c r="GZ54">
        <v>30.6771</v>
      </c>
      <c r="HA54">
        <v>1</v>
      </c>
      <c r="HB54">
        <v>0.176905</v>
      </c>
      <c r="HC54">
        <v>0</v>
      </c>
      <c r="HD54">
        <v>20.3941</v>
      </c>
      <c r="HE54">
        <v>5.22043</v>
      </c>
      <c r="HF54">
        <v>12.0098</v>
      </c>
      <c r="HG54">
        <v>4.9898</v>
      </c>
      <c r="HH54">
        <v>3.28918</v>
      </c>
      <c r="HI54">
        <v>2330.3</v>
      </c>
      <c r="HJ54">
        <v>9999</v>
      </c>
      <c r="HK54">
        <v>9999</v>
      </c>
      <c r="HL54">
        <v>44.5</v>
      </c>
      <c r="HM54">
        <v>1.86722</v>
      </c>
      <c r="HN54">
        <v>1.86616</v>
      </c>
      <c r="HO54">
        <v>1.86572</v>
      </c>
      <c r="HP54">
        <v>1.86566</v>
      </c>
      <c r="HQ54">
        <v>1.86742</v>
      </c>
      <c r="HR54">
        <v>1.86996</v>
      </c>
      <c r="HS54">
        <v>1.86861</v>
      </c>
      <c r="HT54">
        <v>1.86997</v>
      </c>
      <c r="HU54">
        <v>0</v>
      </c>
      <c r="HV54">
        <v>0</v>
      </c>
      <c r="HW54">
        <v>0</v>
      </c>
      <c r="HX54">
        <v>0</v>
      </c>
      <c r="HY54" t="s">
        <v>425</v>
      </c>
      <c r="HZ54" t="s">
        <v>426</v>
      </c>
      <c r="IA54" t="s">
        <v>427</v>
      </c>
      <c r="IB54" t="s">
        <v>427</v>
      </c>
      <c r="IC54" t="s">
        <v>427</v>
      </c>
      <c r="ID54" t="s">
        <v>427</v>
      </c>
      <c r="IE54">
        <v>0</v>
      </c>
      <c r="IF54">
        <v>100</v>
      </c>
      <c r="IG54">
        <v>100</v>
      </c>
      <c r="IH54">
        <v>-1.391</v>
      </c>
      <c r="II54">
        <v>0.0495</v>
      </c>
      <c r="IJ54">
        <v>-0.8100442168574529</v>
      </c>
      <c r="IK54">
        <v>-0.001397856137862621</v>
      </c>
      <c r="IL54">
        <v>-6.597033298310111E-07</v>
      </c>
      <c r="IM54">
        <v>1.814317659228783E-10</v>
      </c>
      <c r="IN54">
        <v>-0.08355413821156263</v>
      </c>
      <c r="IO54">
        <v>-0.009172974426983092</v>
      </c>
      <c r="IP54">
        <v>0.000807841678180084</v>
      </c>
      <c r="IQ54">
        <v>-8.933227129180702E-06</v>
      </c>
      <c r="IR54">
        <v>1</v>
      </c>
      <c r="IS54">
        <v>2297</v>
      </c>
      <c r="IT54">
        <v>1</v>
      </c>
      <c r="IU54">
        <v>33</v>
      </c>
      <c r="IV54">
        <v>15.3</v>
      </c>
      <c r="IW54">
        <v>15.2</v>
      </c>
      <c r="IX54">
        <v>1.00708</v>
      </c>
      <c r="IY54">
        <v>2.24243</v>
      </c>
      <c r="IZ54">
        <v>1.39648</v>
      </c>
      <c r="JA54">
        <v>2.35107</v>
      </c>
      <c r="JB54">
        <v>1.49536</v>
      </c>
      <c r="JC54">
        <v>2.38892</v>
      </c>
      <c r="JD54">
        <v>37.1225</v>
      </c>
      <c r="JE54">
        <v>15.533</v>
      </c>
      <c r="JF54">
        <v>18</v>
      </c>
      <c r="JG54">
        <v>392.527</v>
      </c>
      <c r="JH54">
        <v>560.325</v>
      </c>
      <c r="JI54">
        <v>30.4022</v>
      </c>
      <c r="JJ54">
        <v>29.8668</v>
      </c>
      <c r="JK54">
        <v>30</v>
      </c>
      <c r="JL54">
        <v>29.8038</v>
      </c>
      <c r="JM54">
        <v>29.7142</v>
      </c>
      <c r="JN54">
        <v>20.2363</v>
      </c>
      <c r="JO54">
        <v>52.2384</v>
      </c>
      <c r="JP54">
        <v>0</v>
      </c>
      <c r="JQ54">
        <v>-999.9</v>
      </c>
      <c r="JR54">
        <v>406.712</v>
      </c>
      <c r="JS54">
        <v>10.52</v>
      </c>
      <c r="JT54">
        <v>100.095</v>
      </c>
      <c r="JU54">
        <v>100.132</v>
      </c>
    </row>
    <row r="55" spans="1:281">
      <c r="A55">
        <v>39</v>
      </c>
      <c r="B55">
        <v>1652284254.5</v>
      </c>
      <c r="C55">
        <v>2198</v>
      </c>
      <c r="D55" t="s">
        <v>527</v>
      </c>
      <c r="E55" t="s">
        <v>528</v>
      </c>
      <c r="F55">
        <v>5</v>
      </c>
      <c r="G55" t="s">
        <v>474</v>
      </c>
      <c r="H55" t="s">
        <v>418</v>
      </c>
      <c r="I55">
        <v>1652284246.655172</v>
      </c>
      <c r="J55">
        <f>(K55)/1000</f>
        <v>0</v>
      </c>
      <c r="K55">
        <f>IF(CZ55, AN55, AH55)</f>
        <v>0</v>
      </c>
      <c r="L55">
        <f>IF(CZ55, AI55, AG55)</f>
        <v>0</v>
      </c>
      <c r="M55">
        <f>DB55 - IF(AU55&gt;1, L55*CV55*100.0/(AW55*DP55), 0)</f>
        <v>0</v>
      </c>
      <c r="N55">
        <f>((T55-J55/2)*M55-L55)/(T55+J55/2)</f>
        <v>0</v>
      </c>
      <c r="O55">
        <f>N55*(DI55+DJ55)/1000.0</f>
        <v>0</v>
      </c>
      <c r="P55">
        <f>(DB55 - IF(AU55&gt;1, L55*CV55*100.0/(AW55*DP55), 0))*(DI55+DJ55)/1000.0</f>
        <v>0</v>
      </c>
      <c r="Q55">
        <f>2.0/((1/S55-1/R55)+SIGN(S55)*SQRT((1/S55-1/R55)*(1/S55-1/R55) + 4*CW55/((CW55+1)*(CW55+1))*(2*1/S55*1/R55-1/R55*1/R55)))</f>
        <v>0</v>
      </c>
      <c r="R55">
        <f>IF(LEFT(CX55,1)&lt;&gt;"0",IF(LEFT(CX55,1)="1",3.0,CY55),$D$5+$E$5*(DP55*DI55/($K$5*1000))+$F$5*(DP55*DI55/($K$5*1000))*MAX(MIN(CV55,$J$5),$I$5)*MAX(MIN(CV55,$J$5),$I$5)+$G$5*MAX(MIN(CV55,$J$5),$I$5)*(DP55*DI55/($K$5*1000))+$H$5*(DP55*DI55/($K$5*1000))*(DP55*DI55/($K$5*1000)))</f>
        <v>0</v>
      </c>
      <c r="S55">
        <f>J55*(1000-(1000*0.61365*exp(17.502*W55/(240.97+W55))/(DI55+DJ55)+DD55)/2)/(1000*0.61365*exp(17.502*W55/(240.97+W55))/(DI55+DJ55)-DD55)</f>
        <v>0</v>
      </c>
      <c r="T55">
        <f>1/((CW55+1)/(Q55/1.6)+1/(R55/1.37)) + CW55/((CW55+1)/(Q55/1.6) + CW55/(R55/1.37))</f>
        <v>0</v>
      </c>
      <c r="U55">
        <f>(CR55*CU55)</f>
        <v>0</v>
      </c>
      <c r="V55">
        <f>(DK55+(U55+2*0.95*5.67E-8*(((DK55+$B$7)+273)^4-(DK55+273)^4)-44100*J55)/(1.84*29.3*R55+8*0.95*5.67E-8*(DK55+273)^3))</f>
        <v>0</v>
      </c>
      <c r="W55">
        <f>($C$7*DL55+$D$7*DM55+$E$7*V55)</f>
        <v>0</v>
      </c>
      <c r="X55">
        <f>0.61365*exp(17.502*W55/(240.97+W55))</f>
        <v>0</v>
      </c>
      <c r="Y55">
        <f>(Z55/AA55*100)</f>
        <v>0</v>
      </c>
      <c r="Z55">
        <f>DD55*(DI55+DJ55)/1000</f>
        <v>0</v>
      </c>
      <c r="AA55">
        <f>0.61365*exp(17.502*DK55/(240.97+DK55))</f>
        <v>0</v>
      </c>
      <c r="AB55">
        <f>(X55-DD55*(DI55+DJ55)/1000)</f>
        <v>0</v>
      </c>
      <c r="AC55">
        <f>(-J55*44100)</f>
        <v>0</v>
      </c>
      <c r="AD55">
        <f>2*29.3*R55*0.92*(DK55-W55)</f>
        <v>0</v>
      </c>
      <c r="AE55">
        <f>2*0.95*5.67E-8*(((DK55+$B$7)+273)^4-(W55+273)^4)</f>
        <v>0</v>
      </c>
      <c r="AF55">
        <f>U55+AE55+AC55+AD55</f>
        <v>0</v>
      </c>
      <c r="AG55">
        <f>DH55*AU55*(DC55-DB55*(1000-AU55*DE55)/(1000-AU55*DD55))/(100*CV55)</f>
        <v>0</v>
      </c>
      <c r="AH55">
        <f>1000*DH55*AU55*(DD55-DE55)/(100*CV55*(1000-AU55*DD55))</f>
        <v>0</v>
      </c>
      <c r="AI55">
        <f>(AJ55 - AK55 - DI55*1E3/(8.314*(DK55+273.15)) * AM55/DH55 * AL55) * DH55/(100*CV55) * (1000 - DE55)/1000</f>
        <v>0</v>
      </c>
      <c r="AJ55">
        <v>404.2179505636296</v>
      </c>
      <c r="AK55">
        <v>368.1079272727272</v>
      </c>
      <c r="AL55">
        <v>-0.0006391646768091297</v>
      </c>
      <c r="AM55">
        <v>66.42838587885558</v>
      </c>
      <c r="AN55">
        <f>(AP55 - AO55 + DI55*1E3/(8.314*(DK55+273.15)) * AR55/DH55 * AQ55) * DH55/(100*CV55) * 1000/(1000 - AP55)</f>
        <v>0</v>
      </c>
      <c r="AO55">
        <v>10.54781219634151</v>
      </c>
      <c r="AP55">
        <v>24.8348055944056</v>
      </c>
      <c r="AQ55">
        <v>-0.0001296316643895725</v>
      </c>
      <c r="AR55">
        <v>79.27483675333316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MAX(0,($B$13+$C$13*DP55)/(1+$D$13*DP55)*DI55/(DK55+273)*$E$13)</f>
        <v>0</v>
      </c>
      <c r="AX55" t="s">
        <v>421</v>
      </c>
      <c r="AY55" t="s">
        <v>421</v>
      </c>
      <c r="AZ55">
        <v>0</v>
      </c>
      <c r="BA55">
        <v>0</v>
      </c>
      <c r="BB55">
        <f>1-AZ55/BA55</f>
        <v>0</v>
      </c>
      <c r="BC55">
        <v>0</v>
      </c>
      <c r="BD55" t="s">
        <v>421</v>
      </c>
      <c r="BE55" t="s">
        <v>421</v>
      </c>
      <c r="BF55">
        <v>0</v>
      </c>
      <c r="BG55">
        <v>0</v>
      </c>
      <c r="BH55">
        <f>1-BF55/BG55</f>
        <v>0</v>
      </c>
      <c r="BI55">
        <v>0.5</v>
      </c>
      <c r="BJ55">
        <f>CS55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421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1346</v>
      </c>
      <c r="CA55">
        <v>300</v>
      </c>
      <c r="CB55">
        <v>300</v>
      </c>
      <c r="CC55">
        <v>300</v>
      </c>
      <c r="CD55">
        <v>10390.6</v>
      </c>
      <c r="CE55">
        <v>1065.88</v>
      </c>
      <c r="CF55">
        <v>-0.00731473</v>
      </c>
      <c r="CG55">
        <v>5.43</v>
      </c>
      <c r="CH55" t="s">
        <v>421</v>
      </c>
      <c r="CI55" t="s">
        <v>421</v>
      </c>
      <c r="CJ55" t="s">
        <v>421</v>
      </c>
      <c r="CK55" t="s">
        <v>421</v>
      </c>
      <c r="CL55" t="s">
        <v>421</v>
      </c>
      <c r="CM55" t="s">
        <v>421</v>
      </c>
      <c r="CN55" t="s">
        <v>421</v>
      </c>
      <c r="CO55" t="s">
        <v>421</v>
      </c>
      <c r="CP55" t="s">
        <v>421</v>
      </c>
      <c r="CQ55" t="s">
        <v>421</v>
      </c>
      <c r="CR55">
        <f>$B$11*DQ55+$C$11*DR55+$F$11*EC55*(1-EF55)</f>
        <v>0</v>
      </c>
      <c r="CS55">
        <f>CR55*CT55</f>
        <v>0</v>
      </c>
      <c r="CT55">
        <f>($B$11*$D$9+$C$11*$D$9+$F$11*((EP55+EH55)/MAX(EP55+EH55+EQ55, 0.1)*$I$9+EQ55/MAX(EP55+EH55+EQ55, 0.1)*$J$9))/($B$11+$C$11+$F$11)</f>
        <v>0</v>
      </c>
      <c r="CU55">
        <f>($B$11*$K$9+$C$11*$K$9+$F$11*((EP55+EH55)/MAX(EP55+EH55+EQ55, 0.1)*$P$9+EQ55/MAX(EP55+EH55+EQ55, 0.1)*$Q$9))/($B$11+$C$11+$F$11)</f>
        <v>0</v>
      </c>
      <c r="CV55">
        <v>6</v>
      </c>
      <c r="CW55">
        <v>0.5</v>
      </c>
      <c r="CX55" t="s">
        <v>422</v>
      </c>
      <c r="CY55">
        <v>2</v>
      </c>
      <c r="CZ55" t="b">
        <v>1</v>
      </c>
      <c r="DA55">
        <v>1652284246.655172</v>
      </c>
      <c r="DB55">
        <v>358.9496551724138</v>
      </c>
      <c r="DC55">
        <v>400.2588620689655</v>
      </c>
      <c r="DD55">
        <v>24.85276896551725</v>
      </c>
      <c r="DE55">
        <v>10.56368620689655</v>
      </c>
      <c r="DF55">
        <v>360.3405862068965</v>
      </c>
      <c r="DG55">
        <v>24.8031724137931</v>
      </c>
      <c r="DH55">
        <v>400.0607586206897</v>
      </c>
      <c r="DI55">
        <v>90.64038275862069</v>
      </c>
      <c r="DJ55">
        <v>0.09995144482758621</v>
      </c>
      <c r="DK55">
        <v>30.91950344827587</v>
      </c>
      <c r="DL55">
        <v>29.3441724137931</v>
      </c>
      <c r="DM55">
        <v>999.9000000000002</v>
      </c>
      <c r="DN55">
        <v>0</v>
      </c>
      <c r="DO55">
        <v>0</v>
      </c>
      <c r="DP55">
        <v>9997.043103448275</v>
      </c>
      <c r="DQ55">
        <v>0</v>
      </c>
      <c r="DR55">
        <v>236.5645862068966</v>
      </c>
      <c r="DS55">
        <v>-41.30931724137932</v>
      </c>
      <c r="DT55">
        <v>368.0979310344828</v>
      </c>
      <c r="DU55">
        <v>404.5323103448276</v>
      </c>
      <c r="DV55">
        <v>14.28907586206897</v>
      </c>
      <c r="DW55">
        <v>400.2588620689655</v>
      </c>
      <c r="DX55">
        <v>10.56368620689655</v>
      </c>
      <c r="DY55">
        <v>2.252664827586207</v>
      </c>
      <c r="DZ55">
        <v>0.9574962413793106</v>
      </c>
      <c r="EA55">
        <v>19.34184827586207</v>
      </c>
      <c r="EB55">
        <v>6.285151034482759</v>
      </c>
      <c r="EC55">
        <v>1499.998965517242</v>
      </c>
      <c r="ED55">
        <v>0.9729991724137932</v>
      </c>
      <c r="EE55">
        <v>0.02700066551724138</v>
      </c>
      <c r="EF55">
        <v>0</v>
      </c>
      <c r="EG55">
        <v>950.154172413793</v>
      </c>
      <c r="EH55">
        <v>5.000969999999999</v>
      </c>
      <c r="EI55">
        <v>14912.60689655173</v>
      </c>
      <c r="EJ55">
        <v>12491.56896551724</v>
      </c>
      <c r="EK55">
        <v>38.87065517241378</v>
      </c>
      <c r="EL55">
        <v>40.06417241379309</v>
      </c>
      <c r="EM55">
        <v>39.06199999999999</v>
      </c>
      <c r="EN55">
        <v>39.93699999999998</v>
      </c>
      <c r="EO55">
        <v>40.06199999999998</v>
      </c>
      <c r="EP55">
        <v>1454.632413793104</v>
      </c>
      <c r="EQ55">
        <v>40.36655172413794</v>
      </c>
      <c r="ER55">
        <v>0</v>
      </c>
      <c r="ES55">
        <v>944.5999999046326</v>
      </c>
      <c r="ET55">
        <v>0</v>
      </c>
      <c r="EU55">
        <v>950.25428</v>
      </c>
      <c r="EV55">
        <v>8.139923062370139</v>
      </c>
      <c r="EW55">
        <v>116.7076922003119</v>
      </c>
      <c r="EX55">
        <v>14914.172</v>
      </c>
      <c r="EY55">
        <v>15</v>
      </c>
      <c r="EZ55">
        <v>1652283335.6</v>
      </c>
      <c r="FA55" t="s">
        <v>476</v>
      </c>
      <c r="FB55">
        <v>1652283332.6</v>
      </c>
      <c r="FC55">
        <v>1652283335.6</v>
      </c>
      <c r="FD55">
        <v>15</v>
      </c>
      <c r="FE55">
        <v>-1.081</v>
      </c>
      <c r="FF55">
        <v>0.005</v>
      </c>
      <c r="FG55">
        <v>-1.466</v>
      </c>
      <c r="FH55">
        <v>-0.014</v>
      </c>
      <c r="FI55">
        <v>400</v>
      </c>
      <c r="FJ55">
        <v>20</v>
      </c>
      <c r="FK55">
        <v>0.1</v>
      </c>
      <c r="FL55">
        <v>0.01</v>
      </c>
      <c r="FM55">
        <v>-41.256155</v>
      </c>
      <c r="FN55">
        <v>-2.62272720450266</v>
      </c>
      <c r="FO55">
        <v>0.5044067683675543</v>
      </c>
      <c r="FP55">
        <v>-1</v>
      </c>
      <c r="FQ55">
        <v>14.28553</v>
      </c>
      <c r="FR55">
        <v>0.1181966228892827</v>
      </c>
      <c r="FS55">
        <v>0.01233130568918001</v>
      </c>
      <c r="FT55">
        <v>-1</v>
      </c>
      <c r="FU55">
        <v>0</v>
      </c>
      <c r="FV55">
        <v>0</v>
      </c>
      <c r="FW55">
        <v>0</v>
      </c>
      <c r="FX55">
        <v>-1</v>
      </c>
      <c r="FY55">
        <v>0</v>
      </c>
      <c r="FZ55">
        <v>0</v>
      </c>
      <c r="GA55" t="s">
        <v>424</v>
      </c>
      <c r="GB55">
        <v>2.69685</v>
      </c>
      <c r="GC55">
        <v>2.70506</v>
      </c>
      <c r="GD55">
        <v>0.08338470000000001</v>
      </c>
      <c r="GE55">
        <v>0.0900736</v>
      </c>
      <c r="GF55">
        <v>0.109071</v>
      </c>
      <c r="GG55">
        <v>0.0578066</v>
      </c>
      <c r="GH55">
        <v>28861.9</v>
      </c>
      <c r="GI55">
        <v>28754.8</v>
      </c>
      <c r="GJ55">
        <v>29285.3</v>
      </c>
      <c r="GK55">
        <v>29239</v>
      </c>
      <c r="GL55">
        <v>34536.9</v>
      </c>
      <c r="GM55">
        <v>36673.4</v>
      </c>
      <c r="GN55">
        <v>41214.5</v>
      </c>
      <c r="GO55">
        <v>41712.6</v>
      </c>
      <c r="GP55">
        <v>1.74207</v>
      </c>
      <c r="GQ55">
        <v>2.03218</v>
      </c>
      <c r="GR55">
        <v>0.0663176</v>
      </c>
      <c r="GS55">
        <v>0</v>
      </c>
      <c r="GT55">
        <v>28.2589</v>
      </c>
      <c r="GU55">
        <v>999.9</v>
      </c>
      <c r="GV55">
        <v>42.1</v>
      </c>
      <c r="GW55">
        <v>33.9</v>
      </c>
      <c r="GX55">
        <v>24.6792</v>
      </c>
      <c r="GY55">
        <v>62.8026</v>
      </c>
      <c r="GZ55">
        <v>31.0056</v>
      </c>
      <c r="HA55">
        <v>1</v>
      </c>
      <c r="HB55">
        <v>0.176837</v>
      </c>
      <c r="HC55">
        <v>0</v>
      </c>
      <c r="HD55">
        <v>20.3936</v>
      </c>
      <c r="HE55">
        <v>5.21759</v>
      </c>
      <c r="HF55">
        <v>12.0095</v>
      </c>
      <c r="HG55">
        <v>4.9889</v>
      </c>
      <c r="HH55">
        <v>3.28865</v>
      </c>
      <c r="HI55">
        <v>2330.3</v>
      </c>
      <c r="HJ55">
        <v>9999</v>
      </c>
      <c r="HK55">
        <v>9999</v>
      </c>
      <c r="HL55">
        <v>44.5</v>
      </c>
      <c r="HM55">
        <v>1.86722</v>
      </c>
      <c r="HN55">
        <v>1.86617</v>
      </c>
      <c r="HO55">
        <v>1.86574</v>
      </c>
      <c r="HP55">
        <v>1.86567</v>
      </c>
      <c r="HQ55">
        <v>1.86743</v>
      </c>
      <c r="HR55">
        <v>1.86996</v>
      </c>
      <c r="HS55">
        <v>1.8686</v>
      </c>
      <c r="HT55">
        <v>1.86999</v>
      </c>
      <c r="HU55">
        <v>0</v>
      </c>
      <c r="HV55">
        <v>0</v>
      </c>
      <c r="HW55">
        <v>0</v>
      </c>
      <c r="HX55">
        <v>0</v>
      </c>
      <c r="HY55" t="s">
        <v>425</v>
      </c>
      <c r="HZ55" t="s">
        <v>426</v>
      </c>
      <c r="IA55" t="s">
        <v>427</v>
      </c>
      <c r="IB55" t="s">
        <v>427</v>
      </c>
      <c r="IC55" t="s">
        <v>427</v>
      </c>
      <c r="ID55" t="s">
        <v>427</v>
      </c>
      <c r="IE55">
        <v>0</v>
      </c>
      <c r="IF55">
        <v>100</v>
      </c>
      <c r="IG55">
        <v>100</v>
      </c>
      <c r="IH55">
        <v>-1.391</v>
      </c>
      <c r="II55">
        <v>0.0493</v>
      </c>
      <c r="IJ55">
        <v>-0.8100442168574529</v>
      </c>
      <c r="IK55">
        <v>-0.001397856137862621</v>
      </c>
      <c r="IL55">
        <v>-6.597033298310111E-07</v>
      </c>
      <c r="IM55">
        <v>1.814317659228783E-10</v>
      </c>
      <c r="IN55">
        <v>-0.08355413821156263</v>
      </c>
      <c r="IO55">
        <v>-0.009172974426983092</v>
      </c>
      <c r="IP55">
        <v>0.000807841678180084</v>
      </c>
      <c r="IQ55">
        <v>-8.933227129180702E-06</v>
      </c>
      <c r="IR55">
        <v>1</v>
      </c>
      <c r="IS55">
        <v>2297</v>
      </c>
      <c r="IT55">
        <v>1</v>
      </c>
      <c r="IU55">
        <v>33</v>
      </c>
      <c r="IV55">
        <v>15.4</v>
      </c>
      <c r="IW55">
        <v>15.3</v>
      </c>
      <c r="IX55">
        <v>1.03516</v>
      </c>
      <c r="IY55">
        <v>2.24976</v>
      </c>
      <c r="IZ55">
        <v>1.39648</v>
      </c>
      <c r="JA55">
        <v>2.35107</v>
      </c>
      <c r="JB55">
        <v>1.49536</v>
      </c>
      <c r="JC55">
        <v>2.31934</v>
      </c>
      <c r="JD55">
        <v>37.1225</v>
      </c>
      <c r="JE55">
        <v>15.5242</v>
      </c>
      <c r="JF55">
        <v>18</v>
      </c>
      <c r="JG55">
        <v>392.837</v>
      </c>
      <c r="JH55">
        <v>560.4690000000001</v>
      </c>
      <c r="JI55">
        <v>30.4005</v>
      </c>
      <c r="JJ55">
        <v>29.8645</v>
      </c>
      <c r="JK55">
        <v>29.9999</v>
      </c>
      <c r="JL55">
        <v>29.8019</v>
      </c>
      <c r="JM55">
        <v>29.7117</v>
      </c>
      <c r="JN55">
        <v>20.7311</v>
      </c>
      <c r="JO55">
        <v>52.2384</v>
      </c>
      <c r="JP55">
        <v>0</v>
      </c>
      <c r="JQ55">
        <v>-999.9</v>
      </c>
      <c r="JR55">
        <v>420.087</v>
      </c>
      <c r="JS55">
        <v>10.5173</v>
      </c>
      <c r="JT55">
        <v>100.095</v>
      </c>
      <c r="JU55">
        <v>100.134</v>
      </c>
    </row>
    <row r="56" spans="1:281">
      <c r="A56">
        <v>40</v>
      </c>
      <c r="B56">
        <v>1652284259.5</v>
      </c>
      <c r="C56">
        <v>2203</v>
      </c>
      <c r="D56" t="s">
        <v>529</v>
      </c>
      <c r="E56" t="s">
        <v>530</v>
      </c>
      <c r="F56">
        <v>5</v>
      </c>
      <c r="G56" t="s">
        <v>474</v>
      </c>
      <c r="H56" t="s">
        <v>418</v>
      </c>
      <c r="I56">
        <v>1652284251.732143</v>
      </c>
      <c r="J56">
        <f>(K56)/1000</f>
        <v>0</v>
      </c>
      <c r="K56">
        <f>IF(CZ56, AN56, AH56)</f>
        <v>0</v>
      </c>
      <c r="L56">
        <f>IF(CZ56, AI56, AG56)</f>
        <v>0</v>
      </c>
      <c r="M56">
        <f>DB56 - IF(AU56&gt;1, L56*CV56*100.0/(AW56*DP56), 0)</f>
        <v>0</v>
      </c>
      <c r="N56">
        <f>((T56-J56/2)*M56-L56)/(T56+J56/2)</f>
        <v>0</v>
      </c>
      <c r="O56">
        <f>N56*(DI56+DJ56)/1000.0</f>
        <v>0</v>
      </c>
      <c r="P56">
        <f>(DB56 - IF(AU56&gt;1, L56*CV56*100.0/(AW56*DP56), 0))*(DI56+DJ56)/1000.0</f>
        <v>0</v>
      </c>
      <c r="Q56">
        <f>2.0/((1/S56-1/R56)+SIGN(S56)*SQRT((1/S56-1/R56)*(1/S56-1/R56) + 4*CW56/((CW56+1)*(CW56+1))*(2*1/S56*1/R56-1/R56*1/R56)))</f>
        <v>0</v>
      </c>
      <c r="R56">
        <f>IF(LEFT(CX56,1)&lt;&gt;"0",IF(LEFT(CX56,1)="1",3.0,CY56),$D$5+$E$5*(DP56*DI56/($K$5*1000))+$F$5*(DP56*DI56/($K$5*1000))*MAX(MIN(CV56,$J$5),$I$5)*MAX(MIN(CV56,$J$5),$I$5)+$G$5*MAX(MIN(CV56,$J$5),$I$5)*(DP56*DI56/($K$5*1000))+$H$5*(DP56*DI56/($K$5*1000))*(DP56*DI56/($K$5*1000)))</f>
        <v>0</v>
      </c>
      <c r="S56">
        <f>J56*(1000-(1000*0.61365*exp(17.502*W56/(240.97+W56))/(DI56+DJ56)+DD56)/2)/(1000*0.61365*exp(17.502*W56/(240.97+W56))/(DI56+DJ56)-DD56)</f>
        <v>0</v>
      </c>
      <c r="T56">
        <f>1/((CW56+1)/(Q56/1.6)+1/(R56/1.37)) + CW56/((CW56+1)/(Q56/1.6) + CW56/(R56/1.37))</f>
        <v>0</v>
      </c>
      <c r="U56">
        <f>(CR56*CU56)</f>
        <v>0</v>
      </c>
      <c r="V56">
        <f>(DK56+(U56+2*0.95*5.67E-8*(((DK56+$B$7)+273)^4-(DK56+273)^4)-44100*J56)/(1.84*29.3*R56+8*0.95*5.67E-8*(DK56+273)^3))</f>
        <v>0</v>
      </c>
      <c r="W56">
        <f>($C$7*DL56+$D$7*DM56+$E$7*V56)</f>
        <v>0</v>
      </c>
      <c r="X56">
        <f>0.61365*exp(17.502*W56/(240.97+W56))</f>
        <v>0</v>
      </c>
      <c r="Y56">
        <f>(Z56/AA56*100)</f>
        <v>0</v>
      </c>
      <c r="Z56">
        <f>DD56*(DI56+DJ56)/1000</f>
        <v>0</v>
      </c>
      <c r="AA56">
        <f>0.61365*exp(17.502*DK56/(240.97+DK56))</f>
        <v>0</v>
      </c>
      <c r="AB56">
        <f>(X56-DD56*(DI56+DJ56)/1000)</f>
        <v>0</v>
      </c>
      <c r="AC56">
        <f>(-J56*44100)</f>
        <v>0</v>
      </c>
      <c r="AD56">
        <f>2*29.3*R56*0.92*(DK56-W56)</f>
        <v>0</v>
      </c>
      <c r="AE56">
        <f>2*0.95*5.67E-8*(((DK56+$B$7)+273)^4-(W56+273)^4)</f>
        <v>0</v>
      </c>
      <c r="AF56">
        <f>U56+AE56+AC56+AD56</f>
        <v>0</v>
      </c>
      <c r="AG56">
        <f>DH56*AU56*(DC56-DB56*(1000-AU56*DE56)/(1000-AU56*DD56))/(100*CV56)</f>
        <v>0</v>
      </c>
      <c r="AH56">
        <f>1000*DH56*AU56*(DD56-DE56)/(100*CV56*(1000-AU56*DD56))</f>
        <v>0</v>
      </c>
      <c r="AI56">
        <f>(AJ56 - AK56 - DI56*1E3/(8.314*(DK56+273.15)) * AM56/DH56 * AL56) * DH56/(100*CV56) * (1000 - DE56)/1000</f>
        <v>0</v>
      </c>
      <c r="AJ56">
        <v>410.5029866541403</v>
      </c>
      <c r="AK56">
        <v>370.7978909090909</v>
      </c>
      <c r="AL56">
        <v>0.5771616362093246</v>
      </c>
      <c r="AM56">
        <v>66.42838587885558</v>
      </c>
      <c r="AN56">
        <f>(AP56 - AO56 + DI56*1E3/(8.314*(DK56+273.15)) * AR56/DH56 * AQ56) * DH56/(100*CV56) * 1000/(1000 - AP56)</f>
        <v>0</v>
      </c>
      <c r="AO56">
        <v>10.52627281455455</v>
      </c>
      <c r="AP56">
        <v>24.82333846153847</v>
      </c>
      <c r="AQ56">
        <v>-0.0001140999971891933</v>
      </c>
      <c r="AR56">
        <v>79.27483675333316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MAX(0,($B$13+$C$13*DP56)/(1+$D$13*DP56)*DI56/(DK56+273)*$E$13)</f>
        <v>0</v>
      </c>
      <c r="AX56" t="s">
        <v>421</v>
      </c>
      <c r="AY56" t="s">
        <v>421</v>
      </c>
      <c r="AZ56">
        <v>0</v>
      </c>
      <c r="BA56">
        <v>0</v>
      </c>
      <c r="BB56">
        <f>1-AZ56/BA56</f>
        <v>0</v>
      </c>
      <c r="BC56">
        <v>0</v>
      </c>
      <c r="BD56" t="s">
        <v>421</v>
      </c>
      <c r="BE56" t="s">
        <v>421</v>
      </c>
      <c r="BF56">
        <v>0</v>
      </c>
      <c r="BG56">
        <v>0</v>
      </c>
      <c r="BH56">
        <f>1-BF56/BG56</f>
        <v>0</v>
      </c>
      <c r="BI56">
        <v>0.5</v>
      </c>
      <c r="BJ56">
        <f>CS56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421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1346</v>
      </c>
      <c r="CA56">
        <v>300</v>
      </c>
      <c r="CB56">
        <v>300</v>
      </c>
      <c r="CC56">
        <v>300</v>
      </c>
      <c r="CD56">
        <v>10390.6</v>
      </c>
      <c r="CE56">
        <v>1065.88</v>
      </c>
      <c r="CF56">
        <v>-0.00731473</v>
      </c>
      <c r="CG56">
        <v>5.43</v>
      </c>
      <c r="CH56" t="s">
        <v>421</v>
      </c>
      <c r="CI56" t="s">
        <v>421</v>
      </c>
      <c r="CJ56" t="s">
        <v>421</v>
      </c>
      <c r="CK56" t="s">
        <v>421</v>
      </c>
      <c r="CL56" t="s">
        <v>421</v>
      </c>
      <c r="CM56" t="s">
        <v>421</v>
      </c>
      <c r="CN56" t="s">
        <v>421</v>
      </c>
      <c r="CO56" t="s">
        <v>421</v>
      </c>
      <c r="CP56" t="s">
        <v>421</v>
      </c>
      <c r="CQ56" t="s">
        <v>421</v>
      </c>
      <c r="CR56">
        <f>$B$11*DQ56+$C$11*DR56+$F$11*EC56*(1-EF56)</f>
        <v>0</v>
      </c>
      <c r="CS56">
        <f>CR56*CT56</f>
        <v>0</v>
      </c>
      <c r="CT56">
        <f>($B$11*$D$9+$C$11*$D$9+$F$11*((EP56+EH56)/MAX(EP56+EH56+EQ56, 0.1)*$I$9+EQ56/MAX(EP56+EH56+EQ56, 0.1)*$J$9))/($B$11+$C$11+$F$11)</f>
        <v>0</v>
      </c>
      <c r="CU56">
        <f>($B$11*$K$9+$C$11*$K$9+$F$11*((EP56+EH56)/MAX(EP56+EH56+EQ56, 0.1)*$P$9+EQ56/MAX(EP56+EH56+EQ56, 0.1)*$Q$9))/($B$11+$C$11+$F$11)</f>
        <v>0</v>
      </c>
      <c r="CV56">
        <v>6</v>
      </c>
      <c r="CW56">
        <v>0.5</v>
      </c>
      <c r="CX56" t="s">
        <v>422</v>
      </c>
      <c r="CY56">
        <v>2</v>
      </c>
      <c r="CZ56" t="b">
        <v>1</v>
      </c>
      <c r="DA56">
        <v>1652284251.732143</v>
      </c>
      <c r="DB56">
        <v>359.3188214285715</v>
      </c>
      <c r="DC56">
        <v>403.4376428571429</v>
      </c>
      <c r="DD56">
        <v>24.84249285714285</v>
      </c>
      <c r="DE56">
        <v>10.54131071428571</v>
      </c>
      <c r="DF56">
        <v>360.7104285714286</v>
      </c>
      <c r="DG56">
        <v>24.79304642857143</v>
      </c>
      <c r="DH56">
        <v>400.0494642857142</v>
      </c>
      <c r="DI56">
        <v>90.64049999999999</v>
      </c>
      <c r="DJ56">
        <v>0.09993530000000002</v>
      </c>
      <c r="DK56">
        <v>30.91539642857143</v>
      </c>
      <c r="DL56">
        <v>29.3393</v>
      </c>
      <c r="DM56">
        <v>999.9000000000002</v>
      </c>
      <c r="DN56">
        <v>0</v>
      </c>
      <c r="DO56">
        <v>0</v>
      </c>
      <c r="DP56">
        <v>9998.967857142856</v>
      </c>
      <c r="DQ56">
        <v>0</v>
      </c>
      <c r="DR56">
        <v>236.772</v>
      </c>
      <c r="DS56">
        <v>-44.11898571428572</v>
      </c>
      <c r="DT56">
        <v>368.4726071428572</v>
      </c>
      <c r="DU56">
        <v>407.7358571428571</v>
      </c>
      <c r="DV56">
        <v>14.30118928571429</v>
      </c>
      <c r="DW56">
        <v>403.4376428571429</v>
      </c>
      <c r="DX56">
        <v>10.54131071428571</v>
      </c>
      <c r="DY56">
        <v>2.251736785714285</v>
      </c>
      <c r="DZ56">
        <v>0.9554696071428571</v>
      </c>
      <c r="EA56">
        <v>19.335225</v>
      </c>
      <c r="EB56">
        <v>6.254439642857142</v>
      </c>
      <c r="EC56">
        <v>1500.020714285715</v>
      </c>
      <c r="ED56">
        <v>0.9729980000000003</v>
      </c>
      <c r="EE56">
        <v>0.02700183571428571</v>
      </c>
      <c r="EF56">
        <v>0</v>
      </c>
      <c r="EG56">
        <v>950.69525</v>
      </c>
      <c r="EH56">
        <v>5.00097</v>
      </c>
      <c r="EI56">
        <v>14919.78928571429</v>
      </c>
      <c r="EJ56">
        <v>12491.75357142857</v>
      </c>
      <c r="EK56">
        <v>38.866</v>
      </c>
      <c r="EL56">
        <v>40.06199999999999</v>
      </c>
      <c r="EM56">
        <v>39.062</v>
      </c>
      <c r="EN56">
        <v>39.93699999999999</v>
      </c>
      <c r="EO56">
        <v>40.06199999999999</v>
      </c>
      <c r="EP56">
        <v>1454.651785714286</v>
      </c>
      <c r="EQ56">
        <v>40.36892857142858</v>
      </c>
      <c r="ER56">
        <v>0</v>
      </c>
      <c r="ES56">
        <v>949.3999998569489</v>
      </c>
      <c r="ET56">
        <v>0</v>
      </c>
      <c r="EU56">
        <v>950.7582799999999</v>
      </c>
      <c r="EV56">
        <v>6.127615386153686</v>
      </c>
      <c r="EW56">
        <v>54.50000000519374</v>
      </c>
      <c r="EX56">
        <v>14920.368</v>
      </c>
      <c r="EY56">
        <v>15</v>
      </c>
      <c r="EZ56">
        <v>1652283335.6</v>
      </c>
      <c r="FA56" t="s">
        <v>476</v>
      </c>
      <c r="FB56">
        <v>1652283332.6</v>
      </c>
      <c r="FC56">
        <v>1652283335.6</v>
      </c>
      <c r="FD56">
        <v>15</v>
      </c>
      <c r="FE56">
        <v>-1.081</v>
      </c>
      <c r="FF56">
        <v>0.005</v>
      </c>
      <c r="FG56">
        <v>-1.466</v>
      </c>
      <c r="FH56">
        <v>-0.014</v>
      </c>
      <c r="FI56">
        <v>400</v>
      </c>
      <c r="FJ56">
        <v>20</v>
      </c>
      <c r="FK56">
        <v>0.1</v>
      </c>
      <c r="FL56">
        <v>0.01</v>
      </c>
      <c r="FM56">
        <v>-42.91459512195122</v>
      </c>
      <c r="FN56">
        <v>-25.75436864111499</v>
      </c>
      <c r="FO56">
        <v>3.37388759726826</v>
      </c>
      <c r="FP56">
        <v>-1</v>
      </c>
      <c r="FQ56">
        <v>14.29271219512195</v>
      </c>
      <c r="FR56">
        <v>0.1388048780487542</v>
      </c>
      <c r="FS56">
        <v>0.01406023965243412</v>
      </c>
      <c r="FT56">
        <v>-1</v>
      </c>
      <c r="FU56">
        <v>0</v>
      </c>
      <c r="FV56">
        <v>0</v>
      </c>
      <c r="FW56">
        <v>0</v>
      </c>
      <c r="FX56">
        <v>-1</v>
      </c>
      <c r="FY56">
        <v>0</v>
      </c>
      <c r="FZ56">
        <v>0</v>
      </c>
      <c r="GA56" t="s">
        <v>424</v>
      </c>
      <c r="GB56">
        <v>2.69685</v>
      </c>
      <c r="GC56">
        <v>2.70513</v>
      </c>
      <c r="GD56">
        <v>0.0839541</v>
      </c>
      <c r="GE56">
        <v>0.09238680000000001</v>
      </c>
      <c r="GF56">
        <v>0.109033</v>
      </c>
      <c r="GG56">
        <v>0.057715</v>
      </c>
      <c r="GH56">
        <v>28844.1</v>
      </c>
      <c r="GI56">
        <v>28681.4</v>
      </c>
      <c r="GJ56">
        <v>29285.4</v>
      </c>
      <c r="GK56">
        <v>29238.7</v>
      </c>
      <c r="GL56">
        <v>34538.4</v>
      </c>
      <c r="GM56">
        <v>36676.5</v>
      </c>
      <c r="GN56">
        <v>41214.4</v>
      </c>
      <c r="GO56">
        <v>41712.1</v>
      </c>
      <c r="GP56">
        <v>1.74188</v>
      </c>
      <c r="GQ56">
        <v>2.03188</v>
      </c>
      <c r="GR56">
        <v>0.0664517</v>
      </c>
      <c r="GS56">
        <v>0</v>
      </c>
      <c r="GT56">
        <v>28.2518</v>
      </c>
      <c r="GU56">
        <v>999.9</v>
      </c>
      <c r="GV56">
        <v>42</v>
      </c>
      <c r="GW56">
        <v>33.9</v>
      </c>
      <c r="GX56">
        <v>24.6198</v>
      </c>
      <c r="GY56">
        <v>62.8126</v>
      </c>
      <c r="GZ56">
        <v>31.3782</v>
      </c>
      <c r="HA56">
        <v>1</v>
      </c>
      <c r="HB56">
        <v>0.176773</v>
      </c>
      <c r="HC56">
        <v>0</v>
      </c>
      <c r="HD56">
        <v>20.3937</v>
      </c>
      <c r="HE56">
        <v>5.21744</v>
      </c>
      <c r="HF56">
        <v>12.0085</v>
      </c>
      <c r="HG56">
        <v>4.98875</v>
      </c>
      <c r="HH56">
        <v>3.28858</v>
      </c>
      <c r="HI56">
        <v>2330.5</v>
      </c>
      <c r="HJ56">
        <v>9999</v>
      </c>
      <c r="HK56">
        <v>9999</v>
      </c>
      <c r="HL56">
        <v>44.5</v>
      </c>
      <c r="HM56">
        <v>1.86722</v>
      </c>
      <c r="HN56">
        <v>1.86616</v>
      </c>
      <c r="HO56">
        <v>1.86575</v>
      </c>
      <c r="HP56">
        <v>1.86568</v>
      </c>
      <c r="HQ56">
        <v>1.86746</v>
      </c>
      <c r="HR56">
        <v>1.86996</v>
      </c>
      <c r="HS56">
        <v>1.86861</v>
      </c>
      <c r="HT56">
        <v>1.86996</v>
      </c>
      <c r="HU56">
        <v>0</v>
      </c>
      <c r="HV56">
        <v>0</v>
      </c>
      <c r="HW56">
        <v>0</v>
      </c>
      <c r="HX56">
        <v>0</v>
      </c>
      <c r="HY56" t="s">
        <v>425</v>
      </c>
      <c r="HZ56" t="s">
        <v>426</v>
      </c>
      <c r="IA56" t="s">
        <v>427</v>
      </c>
      <c r="IB56" t="s">
        <v>427</v>
      </c>
      <c r="IC56" t="s">
        <v>427</v>
      </c>
      <c r="ID56" t="s">
        <v>427</v>
      </c>
      <c r="IE56">
        <v>0</v>
      </c>
      <c r="IF56">
        <v>100</v>
      </c>
      <c r="IG56">
        <v>100</v>
      </c>
      <c r="IH56">
        <v>-1.397</v>
      </c>
      <c r="II56">
        <v>0.0492</v>
      </c>
      <c r="IJ56">
        <v>-0.8100442168574529</v>
      </c>
      <c r="IK56">
        <v>-0.001397856137862621</v>
      </c>
      <c r="IL56">
        <v>-6.597033298310111E-07</v>
      </c>
      <c r="IM56">
        <v>1.814317659228783E-10</v>
      </c>
      <c r="IN56">
        <v>-0.08355413821156263</v>
      </c>
      <c r="IO56">
        <v>-0.009172974426983092</v>
      </c>
      <c r="IP56">
        <v>0.000807841678180084</v>
      </c>
      <c r="IQ56">
        <v>-8.933227129180702E-06</v>
      </c>
      <c r="IR56">
        <v>1</v>
      </c>
      <c r="IS56">
        <v>2297</v>
      </c>
      <c r="IT56">
        <v>1</v>
      </c>
      <c r="IU56">
        <v>33</v>
      </c>
      <c r="IV56">
        <v>15.4</v>
      </c>
      <c r="IW56">
        <v>15.4</v>
      </c>
      <c r="IX56">
        <v>1.06445</v>
      </c>
      <c r="IY56">
        <v>2.24854</v>
      </c>
      <c r="IZ56">
        <v>1.39648</v>
      </c>
      <c r="JA56">
        <v>2.35107</v>
      </c>
      <c r="JB56">
        <v>1.49536</v>
      </c>
      <c r="JC56">
        <v>2.25952</v>
      </c>
      <c r="JD56">
        <v>37.1225</v>
      </c>
      <c r="JE56">
        <v>15.5155</v>
      </c>
      <c r="JF56">
        <v>18</v>
      </c>
      <c r="JG56">
        <v>392.722</v>
      </c>
      <c r="JH56">
        <v>560.222</v>
      </c>
      <c r="JI56">
        <v>30.3995</v>
      </c>
      <c r="JJ56">
        <v>29.8623</v>
      </c>
      <c r="JK56">
        <v>29.9999</v>
      </c>
      <c r="JL56">
        <v>29.8006</v>
      </c>
      <c r="JM56">
        <v>29.7092</v>
      </c>
      <c r="JN56">
        <v>21.3124</v>
      </c>
      <c r="JO56">
        <v>52.2384</v>
      </c>
      <c r="JP56">
        <v>0</v>
      </c>
      <c r="JQ56">
        <v>-999.9</v>
      </c>
      <c r="JR56">
        <v>440.14</v>
      </c>
      <c r="JS56">
        <v>10.5278</v>
      </c>
      <c r="JT56">
        <v>100.095</v>
      </c>
      <c r="JU56">
        <v>100.132</v>
      </c>
    </row>
    <row r="57" spans="1:281">
      <c r="A57">
        <v>41</v>
      </c>
      <c r="B57">
        <v>1652284264.5</v>
      </c>
      <c r="C57">
        <v>2208</v>
      </c>
      <c r="D57" t="s">
        <v>531</v>
      </c>
      <c r="E57" t="s">
        <v>532</v>
      </c>
      <c r="F57">
        <v>5</v>
      </c>
      <c r="G57" t="s">
        <v>474</v>
      </c>
      <c r="H57" t="s">
        <v>418</v>
      </c>
      <c r="I57">
        <v>1652284257</v>
      </c>
      <c r="J57">
        <f>(K57)/1000</f>
        <v>0</v>
      </c>
      <c r="K57">
        <f>IF(CZ57, AN57, AH57)</f>
        <v>0</v>
      </c>
      <c r="L57">
        <f>IF(CZ57, AI57, AG57)</f>
        <v>0</v>
      </c>
      <c r="M57">
        <f>DB57 - IF(AU57&gt;1, L57*CV57*100.0/(AW57*DP57), 0)</f>
        <v>0</v>
      </c>
      <c r="N57">
        <f>((T57-J57/2)*M57-L57)/(T57+J57/2)</f>
        <v>0</v>
      </c>
      <c r="O57">
        <f>N57*(DI57+DJ57)/1000.0</f>
        <v>0</v>
      </c>
      <c r="P57">
        <f>(DB57 - IF(AU57&gt;1, L57*CV57*100.0/(AW57*DP57), 0))*(DI57+DJ57)/1000.0</f>
        <v>0</v>
      </c>
      <c r="Q57">
        <f>2.0/((1/S57-1/R57)+SIGN(S57)*SQRT((1/S57-1/R57)*(1/S57-1/R57) + 4*CW57/((CW57+1)*(CW57+1))*(2*1/S57*1/R57-1/R57*1/R57)))</f>
        <v>0</v>
      </c>
      <c r="R57">
        <f>IF(LEFT(CX57,1)&lt;&gt;"0",IF(LEFT(CX57,1)="1",3.0,CY57),$D$5+$E$5*(DP57*DI57/($K$5*1000))+$F$5*(DP57*DI57/($K$5*1000))*MAX(MIN(CV57,$J$5),$I$5)*MAX(MIN(CV57,$J$5),$I$5)+$G$5*MAX(MIN(CV57,$J$5),$I$5)*(DP57*DI57/($K$5*1000))+$H$5*(DP57*DI57/($K$5*1000))*(DP57*DI57/($K$5*1000)))</f>
        <v>0</v>
      </c>
      <c r="S57">
        <f>J57*(1000-(1000*0.61365*exp(17.502*W57/(240.97+W57))/(DI57+DJ57)+DD57)/2)/(1000*0.61365*exp(17.502*W57/(240.97+W57))/(DI57+DJ57)-DD57)</f>
        <v>0</v>
      </c>
      <c r="T57">
        <f>1/((CW57+1)/(Q57/1.6)+1/(R57/1.37)) + CW57/((CW57+1)/(Q57/1.6) + CW57/(R57/1.37))</f>
        <v>0</v>
      </c>
      <c r="U57">
        <f>(CR57*CU57)</f>
        <v>0</v>
      </c>
      <c r="V57">
        <f>(DK57+(U57+2*0.95*5.67E-8*(((DK57+$B$7)+273)^4-(DK57+273)^4)-44100*J57)/(1.84*29.3*R57+8*0.95*5.67E-8*(DK57+273)^3))</f>
        <v>0</v>
      </c>
      <c r="W57">
        <f>($C$7*DL57+$D$7*DM57+$E$7*V57)</f>
        <v>0</v>
      </c>
      <c r="X57">
        <f>0.61365*exp(17.502*W57/(240.97+W57))</f>
        <v>0</v>
      </c>
      <c r="Y57">
        <f>(Z57/AA57*100)</f>
        <v>0</v>
      </c>
      <c r="Z57">
        <f>DD57*(DI57+DJ57)/1000</f>
        <v>0</v>
      </c>
      <c r="AA57">
        <f>0.61365*exp(17.502*DK57/(240.97+DK57))</f>
        <v>0</v>
      </c>
      <c r="AB57">
        <f>(X57-DD57*(DI57+DJ57)/1000)</f>
        <v>0</v>
      </c>
      <c r="AC57">
        <f>(-J57*44100)</f>
        <v>0</v>
      </c>
      <c r="AD57">
        <f>2*29.3*R57*0.92*(DK57-W57)</f>
        <v>0</v>
      </c>
      <c r="AE57">
        <f>2*0.95*5.67E-8*(((DK57+$B$7)+273)^4-(W57+273)^4)</f>
        <v>0</v>
      </c>
      <c r="AF57">
        <f>U57+AE57+AC57+AD57</f>
        <v>0</v>
      </c>
      <c r="AG57">
        <f>DH57*AU57*(DC57-DB57*(1000-AU57*DE57)/(1000-AU57*DD57))/(100*CV57)</f>
        <v>0</v>
      </c>
      <c r="AH57">
        <f>1000*DH57*AU57*(DD57-DE57)/(100*CV57*(1000-AU57*DD57))</f>
        <v>0</v>
      </c>
      <c r="AI57">
        <f>(AJ57 - AK57 - DI57*1E3/(8.314*(DK57+273.15)) * AM57/DH57 * AL57) * DH57/(100*CV57) * (1000 - DE57)/1000</f>
        <v>0</v>
      </c>
      <c r="AJ57">
        <v>425.204092265951</v>
      </c>
      <c r="AK57">
        <v>378.6390363636362</v>
      </c>
      <c r="AL57">
        <v>1.625882907737954</v>
      </c>
      <c r="AM57">
        <v>66.42838587885558</v>
      </c>
      <c r="AN57">
        <f>(AP57 - AO57 + DI57*1E3/(8.314*(DK57+273.15)) * AR57/DH57 * AQ57) * DH57/(100*CV57) * 1000/(1000 - AP57)</f>
        <v>0</v>
      </c>
      <c r="AO57">
        <v>10.50381971147512</v>
      </c>
      <c r="AP57">
        <v>24.8079174825175</v>
      </c>
      <c r="AQ57">
        <v>-0.005488679950299556</v>
      </c>
      <c r="AR57">
        <v>79.27483675333316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MAX(0,($B$13+$C$13*DP57)/(1+$D$13*DP57)*DI57/(DK57+273)*$E$13)</f>
        <v>0</v>
      </c>
      <c r="AX57" t="s">
        <v>421</v>
      </c>
      <c r="AY57" t="s">
        <v>421</v>
      </c>
      <c r="AZ57">
        <v>0</v>
      </c>
      <c r="BA57">
        <v>0</v>
      </c>
      <c r="BB57">
        <f>1-AZ57/BA57</f>
        <v>0</v>
      </c>
      <c r="BC57">
        <v>0</v>
      </c>
      <c r="BD57" t="s">
        <v>421</v>
      </c>
      <c r="BE57" t="s">
        <v>421</v>
      </c>
      <c r="BF57">
        <v>0</v>
      </c>
      <c r="BG57">
        <v>0</v>
      </c>
      <c r="BH57">
        <f>1-BF57/BG57</f>
        <v>0</v>
      </c>
      <c r="BI57">
        <v>0.5</v>
      </c>
      <c r="BJ57">
        <f>CS57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421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1346</v>
      </c>
      <c r="CA57">
        <v>300</v>
      </c>
      <c r="CB57">
        <v>300</v>
      </c>
      <c r="CC57">
        <v>300</v>
      </c>
      <c r="CD57">
        <v>10390.6</v>
      </c>
      <c r="CE57">
        <v>1065.88</v>
      </c>
      <c r="CF57">
        <v>-0.00731473</v>
      </c>
      <c r="CG57">
        <v>5.43</v>
      </c>
      <c r="CH57" t="s">
        <v>421</v>
      </c>
      <c r="CI57" t="s">
        <v>421</v>
      </c>
      <c r="CJ57" t="s">
        <v>421</v>
      </c>
      <c r="CK57" t="s">
        <v>421</v>
      </c>
      <c r="CL57" t="s">
        <v>421</v>
      </c>
      <c r="CM57" t="s">
        <v>421</v>
      </c>
      <c r="CN57" t="s">
        <v>421</v>
      </c>
      <c r="CO57" t="s">
        <v>421</v>
      </c>
      <c r="CP57" t="s">
        <v>421</v>
      </c>
      <c r="CQ57" t="s">
        <v>421</v>
      </c>
      <c r="CR57">
        <f>$B$11*DQ57+$C$11*DR57+$F$11*EC57*(1-EF57)</f>
        <v>0</v>
      </c>
      <c r="CS57">
        <f>CR57*CT57</f>
        <v>0</v>
      </c>
      <c r="CT57">
        <f>($B$11*$D$9+$C$11*$D$9+$F$11*((EP57+EH57)/MAX(EP57+EH57+EQ57, 0.1)*$I$9+EQ57/MAX(EP57+EH57+EQ57, 0.1)*$J$9))/($B$11+$C$11+$F$11)</f>
        <v>0</v>
      </c>
      <c r="CU57">
        <f>($B$11*$K$9+$C$11*$K$9+$F$11*((EP57+EH57)/MAX(EP57+EH57+EQ57, 0.1)*$P$9+EQ57/MAX(EP57+EH57+EQ57, 0.1)*$Q$9))/($B$11+$C$11+$F$11)</f>
        <v>0</v>
      </c>
      <c r="CV57">
        <v>6</v>
      </c>
      <c r="CW57">
        <v>0.5</v>
      </c>
      <c r="CX57" t="s">
        <v>422</v>
      </c>
      <c r="CY57">
        <v>2</v>
      </c>
      <c r="CZ57" t="b">
        <v>1</v>
      </c>
      <c r="DA57">
        <v>1652284257</v>
      </c>
      <c r="DB57">
        <v>361.6224814814815</v>
      </c>
      <c r="DC57">
        <v>411.8390740740741</v>
      </c>
      <c r="DD57">
        <v>24.82648518518519</v>
      </c>
      <c r="DE57">
        <v>10.51804814814815</v>
      </c>
      <c r="DF57">
        <v>363.0182962962962</v>
      </c>
      <c r="DG57">
        <v>24.77726296296296</v>
      </c>
      <c r="DH57">
        <v>400.0615185185184</v>
      </c>
      <c r="DI57">
        <v>90.64029629629628</v>
      </c>
      <c r="DJ57">
        <v>0.1000018481481481</v>
      </c>
      <c r="DK57">
        <v>30.91151481481482</v>
      </c>
      <c r="DL57">
        <v>29.335</v>
      </c>
      <c r="DM57">
        <v>999.9000000000001</v>
      </c>
      <c r="DN57">
        <v>0</v>
      </c>
      <c r="DO57">
        <v>0</v>
      </c>
      <c r="DP57">
        <v>9995.417777777777</v>
      </c>
      <c r="DQ57">
        <v>0</v>
      </c>
      <c r="DR57">
        <v>235.3919259259259</v>
      </c>
      <c r="DS57">
        <v>-50.21675925925926</v>
      </c>
      <c r="DT57">
        <v>370.8288518518519</v>
      </c>
      <c r="DU57">
        <v>416.216962962963</v>
      </c>
      <c r="DV57">
        <v>14.30845185185185</v>
      </c>
      <c r="DW57">
        <v>411.8390740740741</v>
      </c>
      <c r="DX57">
        <v>10.51804814814815</v>
      </c>
      <c r="DY57">
        <v>2.25028</v>
      </c>
      <c r="DZ57">
        <v>0.9533585185185184</v>
      </c>
      <c r="EA57">
        <v>19.32483703703704</v>
      </c>
      <c r="EB57">
        <v>6.222392592592593</v>
      </c>
      <c r="EC57">
        <v>1500.023703703704</v>
      </c>
      <c r="ED57">
        <v>0.9729976666666666</v>
      </c>
      <c r="EE57">
        <v>0.02700218148148148</v>
      </c>
      <c r="EF57">
        <v>0</v>
      </c>
      <c r="EG57">
        <v>951.5541111111112</v>
      </c>
      <c r="EH57">
        <v>5.00097</v>
      </c>
      <c r="EI57">
        <v>14924.02222222222</v>
      </c>
      <c r="EJ57">
        <v>12491.78148148148</v>
      </c>
      <c r="EK57">
        <v>38.86566666666667</v>
      </c>
      <c r="EL57">
        <v>40.06199999999999</v>
      </c>
      <c r="EM57">
        <v>39.062</v>
      </c>
      <c r="EN57">
        <v>39.93699999999999</v>
      </c>
      <c r="EO57">
        <v>40.06199999999999</v>
      </c>
      <c r="EP57">
        <v>1454.654074074074</v>
      </c>
      <c r="EQ57">
        <v>40.36962962962964</v>
      </c>
      <c r="ER57">
        <v>0</v>
      </c>
      <c r="ES57">
        <v>954.1999998092651</v>
      </c>
      <c r="ET57">
        <v>0</v>
      </c>
      <c r="EU57">
        <v>951.5535599999999</v>
      </c>
      <c r="EV57">
        <v>9.885000006850206</v>
      </c>
      <c r="EW57">
        <v>26.61538418689342</v>
      </c>
      <c r="EX57">
        <v>14924.412</v>
      </c>
      <c r="EY57">
        <v>15</v>
      </c>
      <c r="EZ57">
        <v>1652283335.6</v>
      </c>
      <c r="FA57" t="s">
        <v>476</v>
      </c>
      <c r="FB57">
        <v>1652283332.6</v>
      </c>
      <c r="FC57">
        <v>1652283335.6</v>
      </c>
      <c r="FD57">
        <v>15</v>
      </c>
      <c r="FE57">
        <v>-1.081</v>
      </c>
      <c r="FF57">
        <v>0.005</v>
      </c>
      <c r="FG57">
        <v>-1.466</v>
      </c>
      <c r="FH57">
        <v>-0.014</v>
      </c>
      <c r="FI57">
        <v>400</v>
      </c>
      <c r="FJ57">
        <v>20</v>
      </c>
      <c r="FK57">
        <v>0.1</v>
      </c>
      <c r="FL57">
        <v>0.01</v>
      </c>
      <c r="FM57">
        <v>-47.69002</v>
      </c>
      <c r="FN57">
        <v>-71.59499437148213</v>
      </c>
      <c r="FO57">
        <v>7.358941685976319</v>
      </c>
      <c r="FP57">
        <v>-1</v>
      </c>
      <c r="FQ57">
        <v>14.30417</v>
      </c>
      <c r="FR57">
        <v>0.08611632270165204</v>
      </c>
      <c r="FS57">
        <v>0.008573103288774735</v>
      </c>
      <c r="FT57">
        <v>-1</v>
      </c>
      <c r="FU57">
        <v>0</v>
      </c>
      <c r="FV57">
        <v>0</v>
      </c>
      <c r="FW57">
        <v>0</v>
      </c>
      <c r="FX57">
        <v>-1</v>
      </c>
      <c r="FY57">
        <v>0</v>
      </c>
      <c r="FZ57">
        <v>0</v>
      </c>
      <c r="GA57" t="s">
        <v>424</v>
      </c>
      <c r="GB57">
        <v>2.69699</v>
      </c>
      <c r="GC57">
        <v>2.70516</v>
      </c>
      <c r="GD57">
        <v>0.085413</v>
      </c>
      <c r="GE57">
        <v>0.0949976</v>
      </c>
      <c r="GF57">
        <v>0.108993</v>
      </c>
      <c r="GG57">
        <v>0.0576416</v>
      </c>
      <c r="GH57">
        <v>28798.2</v>
      </c>
      <c r="GI57">
        <v>28599</v>
      </c>
      <c r="GJ57">
        <v>29285.4</v>
      </c>
      <c r="GK57">
        <v>29238.8</v>
      </c>
      <c r="GL57">
        <v>34540.1</v>
      </c>
      <c r="GM57">
        <v>36679.8</v>
      </c>
      <c r="GN57">
        <v>41214.6</v>
      </c>
      <c r="GO57">
        <v>41712.5</v>
      </c>
      <c r="GP57">
        <v>1.7418</v>
      </c>
      <c r="GQ57">
        <v>2.0326</v>
      </c>
      <c r="GR57">
        <v>0.0660866</v>
      </c>
      <c r="GS57">
        <v>0</v>
      </c>
      <c r="GT57">
        <v>28.2444</v>
      </c>
      <c r="GU57">
        <v>999.9</v>
      </c>
      <c r="GV57">
        <v>42</v>
      </c>
      <c r="GW57">
        <v>33.9</v>
      </c>
      <c r="GX57">
        <v>24.6192</v>
      </c>
      <c r="GY57">
        <v>62.8826</v>
      </c>
      <c r="GZ57">
        <v>30.8934</v>
      </c>
      <c r="HA57">
        <v>1</v>
      </c>
      <c r="HB57">
        <v>0.17623</v>
      </c>
      <c r="HC57">
        <v>0</v>
      </c>
      <c r="HD57">
        <v>20.3937</v>
      </c>
      <c r="HE57">
        <v>5.21624</v>
      </c>
      <c r="HF57">
        <v>12.0088</v>
      </c>
      <c r="HG57">
        <v>4.9887</v>
      </c>
      <c r="HH57">
        <v>3.2885</v>
      </c>
      <c r="HI57">
        <v>2330.5</v>
      </c>
      <c r="HJ57">
        <v>9999</v>
      </c>
      <c r="HK57">
        <v>9999</v>
      </c>
      <c r="HL57">
        <v>44.5</v>
      </c>
      <c r="HM57">
        <v>1.86722</v>
      </c>
      <c r="HN57">
        <v>1.86616</v>
      </c>
      <c r="HO57">
        <v>1.86577</v>
      </c>
      <c r="HP57">
        <v>1.86567</v>
      </c>
      <c r="HQ57">
        <v>1.86749</v>
      </c>
      <c r="HR57">
        <v>1.86997</v>
      </c>
      <c r="HS57">
        <v>1.86862</v>
      </c>
      <c r="HT57">
        <v>1.86998</v>
      </c>
      <c r="HU57">
        <v>0</v>
      </c>
      <c r="HV57">
        <v>0</v>
      </c>
      <c r="HW57">
        <v>0</v>
      </c>
      <c r="HX57">
        <v>0</v>
      </c>
      <c r="HY57" t="s">
        <v>425</v>
      </c>
      <c r="HZ57" t="s">
        <v>426</v>
      </c>
      <c r="IA57" t="s">
        <v>427</v>
      </c>
      <c r="IB57" t="s">
        <v>427</v>
      </c>
      <c r="IC57" t="s">
        <v>427</v>
      </c>
      <c r="ID57" t="s">
        <v>427</v>
      </c>
      <c r="IE57">
        <v>0</v>
      </c>
      <c r="IF57">
        <v>100</v>
      </c>
      <c r="IG57">
        <v>100</v>
      </c>
      <c r="IH57">
        <v>-1.411</v>
      </c>
      <c r="II57">
        <v>0.049</v>
      </c>
      <c r="IJ57">
        <v>-0.8100442168574529</v>
      </c>
      <c r="IK57">
        <v>-0.001397856137862621</v>
      </c>
      <c r="IL57">
        <v>-6.597033298310111E-07</v>
      </c>
      <c r="IM57">
        <v>1.814317659228783E-10</v>
      </c>
      <c r="IN57">
        <v>-0.08355413821156263</v>
      </c>
      <c r="IO57">
        <v>-0.009172974426983092</v>
      </c>
      <c r="IP57">
        <v>0.000807841678180084</v>
      </c>
      <c r="IQ57">
        <v>-8.933227129180702E-06</v>
      </c>
      <c r="IR57">
        <v>1</v>
      </c>
      <c r="IS57">
        <v>2297</v>
      </c>
      <c r="IT57">
        <v>1</v>
      </c>
      <c r="IU57">
        <v>33</v>
      </c>
      <c r="IV57">
        <v>15.5</v>
      </c>
      <c r="IW57">
        <v>15.5</v>
      </c>
      <c r="IX57">
        <v>1.09741</v>
      </c>
      <c r="IY57">
        <v>2.23999</v>
      </c>
      <c r="IZ57">
        <v>1.39648</v>
      </c>
      <c r="JA57">
        <v>2.35107</v>
      </c>
      <c r="JB57">
        <v>1.49536</v>
      </c>
      <c r="JC57">
        <v>2.35718</v>
      </c>
      <c r="JD57">
        <v>37.1225</v>
      </c>
      <c r="JE57">
        <v>15.533</v>
      </c>
      <c r="JF57">
        <v>18</v>
      </c>
      <c r="JG57">
        <v>392.666</v>
      </c>
      <c r="JH57">
        <v>560.7380000000001</v>
      </c>
      <c r="JI57">
        <v>30.3975</v>
      </c>
      <c r="JJ57">
        <v>29.8603</v>
      </c>
      <c r="JK57">
        <v>29.9999</v>
      </c>
      <c r="JL57">
        <v>29.798</v>
      </c>
      <c r="JM57">
        <v>29.7067</v>
      </c>
      <c r="JN57">
        <v>21.9777</v>
      </c>
      <c r="JO57">
        <v>52.2384</v>
      </c>
      <c r="JP57">
        <v>0</v>
      </c>
      <c r="JQ57">
        <v>-999.9</v>
      </c>
      <c r="JR57">
        <v>453.514</v>
      </c>
      <c r="JS57">
        <v>10.5278</v>
      </c>
      <c r="JT57">
        <v>100.095</v>
      </c>
      <c r="JU57">
        <v>100.133</v>
      </c>
    </row>
    <row r="58" spans="1:281">
      <c r="A58">
        <v>42</v>
      </c>
      <c r="B58">
        <v>1652284269.5</v>
      </c>
      <c r="C58">
        <v>2213</v>
      </c>
      <c r="D58" t="s">
        <v>533</v>
      </c>
      <c r="E58" t="s">
        <v>534</v>
      </c>
      <c r="F58">
        <v>5</v>
      </c>
      <c r="G58" t="s">
        <v>474</v>
      </c>
      <c r="H58" t="s">
        <v>418</v>
      </c>
      <c r="I58">
        <v>1652284261.714286</v>
      </c>
      <c r="J58">
        <f>(K58)/1000</f>
        <v>0</v>
      </c>
      <c r="K58">
        <f>IF(CZ58, AN58, AH58)</f>
        <v>0</v>
      </c>
      <c r="L58">
        <f>IF(CZ58, AI58, AG58)</f>
        <v>0</v>
      </c>
      <c r="M58">
        <f>DB58 - IF(AU58&gt;1, L58*CV58*100.0/(AW58*DP58), 0)</f>
        <v>0</v>
      </c>
      <c r="N58">
        <f>((T58-J58/2)*M58-L58)/(T58+J58/2)</f>
        <v>0</v>
      </c>
      <c r="O58">
        <f>N58*(DI58+DJ58)/1000.0</f>
        <v>0</v>
      </c>
      <c r="P58">
        <f>(DB58 - IF(AU58&gt;1, L58*CV58*100.0/(AW58*DP58), 0))*(DI58+DJ58)/1000.0</f>
        <v>0</v>
      </c>
      <c r="Q58">
        <f>2.0/((1/S58-1/R58)+SIGN(S58)*SQRT((1/S58-1/R58)*(1/S58-1/R58) + 4*CW58/((CW58+1)*(CW58+1))*(2*1/S58*1/R58-1/R58*1/R58)))</f>
        <v>0</v>
      </c>
      <c r="R58">
        <f>IF(LEFT(CX58,1)&lt;&gt;"0",IF(LEFT(CX58,1)="1",3.0,CY58),$D$5+$E$5*(DP58*DI58/($K$5*1000))+$F$5*(DP58*DI58/($K$5*1000))*MAX(MIN(CV58,$J$5),$I$5)*MAX(MIN(CV58,$J$5),$I$5)+$G$5*MAX(MIN(CV58,$J$5),$I$5)*(DP58*DI58/($K$5*1000))+$H$5*(DP58*DI58/($K$5*1000))*(DP58*DI58/($K$5*1000)))</f>
        <v>0</v>
      </c>
      <c r="S58">
        <f>J58*(1000-(1000*0.61365*exp(17.502*W58/(240.97+W58))/(DI58+DJ58)+DD58)/2)/(1000*0.61365*exp(17.502*W58/(240.97+W58))/(DI58+DJ58)-DD58)</f>
        <v>0</v>
      </c>
      <c r="T58">
        <f>1/((CW58+1)/(Q58/1.6)+1/(R58/1.37)) + CW58/((CW58+1)/(Q58/1.6) + CW58/(R58/1.37))</f>
        <v>0</v>
      </c>
      <c r="U58">
        <f>(CR58*CU58)</f>
        <v>0</v>
      </c>
      <c r="V58">
        <f>(DK58+(U58+2*0.95*5.67E-8*(((DK58+$B$7)+273)^4-(DK58+273)^4)-44100*J58)/(1.84*29.3*R58+8*0.95*5.67E-8*(DK58+273)^3))</f>
        <v>0</v>
      </c>
      <c r="W58">
        <f>($C$7*DL58+$D$7*DM58+$E$7*V58)</f>
        <v>0</v>
      </c>
      <c r="X58">
        <f>0.61365*exp(17.502*W58/(240.97+W58))</f>
        <v>0</v>
      </c>
      <c r="Y58">
        <f>(Z58/AA58*100)</f>
        <v>0</v>
      </c>
      <c r="Z58">
        <f>DD58*(DI58+DJ58)/1000</f>
        <v>0</v>
      </c>
      <c r="AA58">
        <f>0.61365*exp(17.502*DK58/(240.97+DK58))</f>
        <v>0</v>
      </c>
      <c r="AB58">
        <f>(X58-DD58*(DI58+DJ58)/1000)</f>
        <v>0</v>
      </c>
      <c r="AC58">
        <f>(-J58*44100)</f>
        <v>0</v>
      </c>
      <c r="AD58">
        <f>2*29.3*R58*0.92*(DK58-W58)</f>
        <v>0</v>
      </c>
      <c r="AE58">
        <f>2*0.95*5.67E-8*(((DK58+$B$7)+273)^4-(W58+273)^4)</f>
        <v>0</v>
      </c>
      <c r="AF58">
        <f>U58+AE58+AC58+AD58</f>
        <v>0</v>
      </c>
      <c r="AG58">
        <f>DH58*AU58*(DC58-DB58*(1000-AU58*DE58)/(1000-AU58*DD58))/(100*CV58)</f>
        <v>0</v>
      </c>
      <c r="AH58">
        <f>1000*DH58*AU58*(DD58-DE58)/(100*CV58*(1000-AU58*DD58))</f>
        <v>0</v>
      </c>
      <c r="AI58">
        <f>(AJ58 - AK58 - DI58*1E3/(8.314*(DK58+273.15)) * AM58/DH58 * AL58) * DH58/(100*CV58) * (1000 - DE58)/1000</f>
        <v>0</v>
      </c>
      <c r="AJ58">
        <v>441.1358134766407</v>
      </c>
      <c r="AK58">
        <v>389.8370363636362</v>
      </c>
      <c r="AL58">
        <v>2.276434262971714</v>
      </c>
      <c r="AM58">
        <v>66.42838587885558</v>
      </c>
      <c r="AN58">
        <f>(AP58 - AO58 + DI58*1E3/(8.314*(DK58+273.15)) * AR58/DH58 * AQ58) * DH58/(100*CV58) * 1000/(1000 - AP58)</f>
        <v>0</v>
      </c>
      <c r="AO58">
        <v>10.48586005813003</v>
      </c>
      <c r="AP58">
        <v>24.79849720279722</v>
      </c>
      <c r="AQ58">
        <v>-0.0005613919405539136</v>
      </c>
      <c r="AR58">
        <v>79.27483675333316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MAX(0,($B$13+$C$13*DP58)/(1+$D$13*DP58)*DI58/(DK58+273)*$E$13)</f>
        <v>0</v>
      </c>
      <c r="AX58" t="s">
        <v>421</v>
      </c>
      <c r="AY58" t="s">
        <v>421</v>
      </c>
      <c r="AZ58">
        <v>0</v>
      </c>
      <c r="BA58">
        <v>0</v>
      </c>
      <c r="BB58">
        <f>1-AZ58/BA58</f>
        <v>0</v>
      </c>
      <c r="BC58">
        <v>0</v>
      </c>
      <c r="BD58" t="s">
        <v>421</v>
      </c>
      <c r="BE58" t="s">
        <v>421</v>
      </c>
      <c r="BF58">
        <v>0</v>
      </c>
      <c r="BG58">
        <v>0</v>
      </c>
      <c r="BH58">
        <f>1-BF58/BG58</f>
        <v>0</v>
      </c>
      <c r="BI58">
        <v>0.5</v>
      </c>
      <c r="BJ58">
        <f>CS58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421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1346</v>
      </c>
      <c r="CA58">
        <v>300</v>
      </c>
      <c r="CB58">
        <v>300</v>
      </c>
      <c r="CC58">
        <v>300</v>
      </c>
      <c r="CD58">
        <v>10390.6</v>
      </c>
      <c r="CE58">
        <v>1065.88</v>
      </c>
      <c r="CF58">
        <v>-0.00731473</v>
      </c>
      <c r="CG58">
        <v>5.43</v>
      </c>
      <c r="CH58" t="s">
        <v>421</v>
      </c>
      <c r="CI58" t="s">
        <v>421</v>
      </c>
      <c r="CJ58" t="s">
        <v>421</v>
      </c>
      <c r="CK58" t="s">
        <v>421</v>
      </c>
      <c r="CL58" t="s">
        <v>421</v>
      </c>
      <c r="CM58" t="s">
        <v>421</v>
      </c>
      <c r="CN58" t="s">
        <v>421</v>
      </c>
      <c r="CO58" t="s">
        <v>421</v>
      </c>
      <c r="CP58" t="s">
        <v>421</v>
      </c>
      <c r="CQ58" t="s">
        <v>421</v>
      </c>
      <c r="CR58">
        <f>$B$11*DQ58+$C$11*DR58+$F$11*EC58*(1-EF58)</f>
        <v>0</v>
      </c>
      <c r="CS58">
        <f>CR58*CT58</f>
        <v>0</v>
      </c>
      <c r="CT58">
        <f>($B$11*$D$9+$C$11*$D$9+$F$11*((EP58+EH58)/MAX(EP58+EH58+EQ58, 0.1)*$I$9+EQ58/MAX(EP58+EH58+EQ58, 0.1)*$J$9))/($B$11+$C$11+$F$11)</f>
        <v>0</v>
      </c>
      <c r="CU58">
        <f>($B$11*$K$9+$C$11*$K$9+$F$11*((EP58+EH58)/MAX(EP58+EH58+EQ58, 0.1)*$P$9+EQ58/MAX(EP58+EH58+EQ58, 0.1)*$Q$9))/($B$11+$C$11+$F$11)</f>
        <v>0</v>
      </c>
      <c r="CV58">
        <v>6</v>
      </c>
      <c r="CW58">
        <v>0.5</v>
      </c>
      <c r="CX58" t="s">
        <v>422</v>
      </c>
      <c r="CY58">
        <v>2</v>
      </c>
      <c r="CZ58" t="b">
        <v>1</v>
      </c>
      <c r="DA58">
        <v>1652284261.714286</v>
      </c>
      <c r="DB58">
        <v>366.8721785714287</v>
      </c>
      <c r="DC58">
        <v>424.3918571428571</v>
      </c>
      <c r="DD58">
        <v>24.81435357142857</v>
      </c>
      <c r="DE58">
        <v>10.49989642857143</v>
      </c>
      <c r="DF58">
        <v>368.2775000000001</v>
      </c>
      <c r="DG58">
        <v>24.7653</v>
      </c>
      <c r="DH58">
        <v>400.0823928571429</v>
      </c>
      <c r="DI58">
        <v>90.63978571428571</v>
      </c>
      <c r="DJ58">
        <v>0.09999322142857141</v>
      </c>
      <c r="DK58">
        <v>30.90906428571429</v>
      </c>
      <c r="DL58">
        <v>29.32988928571428</v>
      </c>
      <c r="DM58">
        <v>999.9000000000002</v>
      </c>
      <c r="DN58">
        <v>0</v>
      </c>
      <c r="DO58">
        <v>0</v>
      </c>
      <c r="DP58">
        <v>9998.861785714285</v>
      </c>
      <c r="DQ58">
        <v>0</v>
      </c>
      <c r="DR58">
        <v>235.7037857142857</v>
      </c>
      <c r="DS58">
        <v>-57.51988571428571</v>
      </c>
      <c r="DT58">
        <v>376.2074999999999</v>
      </c>
      <c r="DU58">
        <v>428.8952142857142</v>
      </c>
      <c r="DV58">
        <v>14.31446785714286</v>
      </c>
      <c r="DW58">
        <v>424.3918571428571</v>
      </c>
      <c r="DX58">
        <v>10.49989642857143</v>
      </c>
      <c r="DY58">
        <v>2.2491675</v>
      </c>
      <c r="DZ58">
        <v>0.9517080714285714</v>
      </c>
      <c r="EA58">
        <v>19.31688928571429</v>
      </c>
      <c r="EB58">
        <v>6.197292857142858</v>
      </c>
      <c r="EC58">
        <v>1500.018571428571</v>
      </c>
      <c r="ED58">
        <v>0.9729964642857143</v>
      </c>
      <c r="EE58">
        <v>0.02700331071428571</v>
      </c>
      <c r="EF58">
        <v>0</v>
      </c>
      <c r="EG58">
        <v>953.2946785714287</v>
      </c>
      <c r="EH58">
        <v>5.00097</v>
      </c>
      <c r="EI58">
        <v>14947.26785714286</v>
      </c>
      <c r="EJ58">
        <v>12491.73928571429</v>
      </c>
      <c r="EK58">
        <v>38.86599999999999</v>
      </c>
      <c r="EL58">
        <v>40.06199999999999</v>
      </c>
      <c r="EM58">
        <v>39.062</v>
      </c>
      <c r="EN58">
        <v>39.93699999999999</v>
      </c>
      <c r="EO58">
        <v>40.06199999999999</v>
      </c>
      <c r="EP58">
        <v>1454.6475</v>
      </c>
      <c r="EQ58">
        <v>40.37107142857144</v>
      </c>
      <c r="ER58">
        <v>0</v>
      </c>
      <c r="ES58">
        <v>959.5999999046326</v>
      </c>
      <c r="ET58">
        <v>0</v>
      </c>
      <c r="EU58">
        <v>953.4937692307693</v>
      </c>
      <c r="EV58">
        <v>32.32102560135687</v>
      </c>
      <c r="EW58">
        <v>438.2940162966137</v>
      </c>
      <c r="EX58">
        <v>14950.34230769231</v>
      </c>
      <c r="EY58">
        <v>15</v>
      </c>
      <c r="EZ58">
        <v>1652283335.6</v>
      </c>
      <c r="FA58" t="s">
        <v>476</v>
      </c>
      <c r="FB58">
        <v>1652283332.6</v>
      </c>
      <c r="FC58">
        <v>1652283335.6</v>
      </c>
      <c r="FD58">
        <v>15</v>
      </c>
      <c r="FE58">
        <v>-1.081</v>
      </c>
      <c r="FF58">
        <v>0.005</v>
      </c>
      <c r="FG58">
        <v>-1.466</v>
      </c>
      <c r="FH58">
        <v>-0.014</v>
      </c>
      <c r="FI58">
        <v>400</v>
      </c>
      <c r="FJ58">
        <v>20</v>
      </c>
      <c r="FK58">
        <v>0.1</v>
      </c>
      <c r="FL58">
        <v>0.01</v>
      </c>
      <c r="FM58">
        <v>-52.71762926829268</v>
      </c>
      <c r="FN58">
        <v>-91.64659651567929</v>
      </c>
      <c r="FO58">
        <v>9.139039281291934</v>
      </c>
      <c r="FP58">
        <v>-1</v>
      </c>
      <c r="FQ58">
        <v>14.31029512195122</v>
      </c>
      <c r="FR58">
        <v>0.07987108013940705</v>
      </c>
      <c r="FS58">
        <v>0.008129049121470023</v>
      </c>
      <c r="FT58">
        <v>-1</v>
      </c>
      <c r="FU58">
        <v>0</v>
      </c>
      <c r="FV58">
        <v>0</v>
      </c>
      <c r="FW58">
        <v>0</v>
      </c>
      <c r="FX58">
        <v>-1</v>
      </c>
      <c r="FY58">
        <v>0</v>
      </c>
      <c r="FZ58">
        <v>0</v>
      </c>
      <c r="GA58" t="s">
        <v>424</v>
      </c>
      <c r="GB58">
        <v>2.6968</v>
      </c>
      <c r="GC58">
        <v>2.70504</v>
      </c>
      <c r="GD58">
        <v>0.0874127</v>
      </c>
      <c r="GE58">
        <v>0.0976417</v>
      </c>
      <c r="GF58">
        <v>0.108966</v>
      </c>
      <c r="GG58">
        <v>0.0575978</v>
      </c>
      <c r="GH58">
        <v>28736</v>
      </c>
      <c r="GI58">
        <v>28515.6</v>
      </c>
      <c r="GJ58">
        <v>29286.2</v>
      </c>
      <c r="GK58">
        <v>29239</v>
      </c>
      <c r="GL58">
        <v>34542.1</v>
      </c>
      <c r="GM58">
        <v>36682</v>
      </c>
      <c r="GN58">
        <v>41215.6</v>
      </c>
      <c r="GO58">
        <v>41712.9</v>
      </c>
      <c r="GP58">
        <v>1.742</v>
      </c>
      <c r="GQ58">
        <v>2.03293</v>
      </c>
      <c r="GR58">
        <v>0.0668541</v>
      </c>
      <c r="GS58">
        <v>0</v>
      </c>
      <c r="GT58">
        <v>28.2388</v>
      </c>
      <c r="GU58">
        <v>999.9</v>
      </c>
      <c r="GV58">
        <v>42</v>
      </c>
      <c r="GW58">
        <v>33.9</v>
      </c>
      <c r="GX58">
        <v>24.6215</v>
      </c>
      <c r="GY58">
        <v>62.6826</v>
      </c>
      <c r="GZ58">
        <v>30.7212</v>
      </c>
      <c r="HA58">
        <v>1</v>
      </c>
      <c r="HB58">
        <v>0.176225</v>
      </c>
      <c r="HC58">
        <v>0</v>
      </c>
      <c r="HD58">
        <v>20.3939</v>
      </c>
      <c r="HE58">
        <v>5.21534</v>
      </c>
      <c r="HF58">
        <v>12.0088</v>
      </c>
      <c r="HG58">
        <v>4.9885</v>
      </c>
      <c r="HH58">
        <v>3.28848</v>
      </c>
      <c r="HI58">
        <v>2330.7</v>
      </c>
      <c r="HJ58">
        <v>9999</v>
      </c>
      <c r="HK58">
        <v>9999</v>
      </c>
      <c r="HL58">
        <v>44.5</v>
      </c>
      <c r="HM58">
        <v>1.86722</v>
      </c>
      <c r="HN58">
        <v>1.86615</v>
      </c>
      <c r="HO58">
        <v>1.86578</v>
      </c>
      <c r="HP58">
        <v>1.86568</v>
      </c>
      <c r="HQ58">
        <v>1.86746</v>
      </c>
      <c r="HR58">
        <v>1.86997</v>
      </c>
      <c r="HS58">
        <v>1.86863</v>
      </c>
      <c r="HT58">
        <v>1.86996</v>
      </c>
      <c r="HU58">
        <v>0</v>
      </c>
      <c r="HV58">
        <v>0</v>
      </c>
      <c r="HW58">
        <v>0</v>
      </c>
      <c r="HX58">
        <v>0</v>
      </c>
      <c r="HY58" t="s">
        <v>425</v>
      </c>
      <c r="HZ58" t="s">
        <v>426</v>
      </c>
      <c r="IA58" t="s">
        <v>427</v>
      </c>
      <c r="IB58" t="s">
        <v>427</v>
      </c>
      <c r="IC58" t="s">
        <v>427</v>
      </c>
      <c r="ID58" t="s">
        <v>427</v>
      </c>
      <c r="IE58">
        <v>0</v>
      </c>
      <c r="IF58">
        <v>100</v>
      </c>
      <c r="IG58">
        <v>100</v>
      </c>
      <c r="IH58">
        <v>-1.431</v>
      </c>
      <c r="II58">
        <v>0.0488</v>
      </c>
      <c r="IJ58">
        <v>-0.8100442168574529</v>
      </c>
      <c r="IK58">
        <v>-0.001397856137862621</v>
      </c>
      <c r="IL58">
        <v>-6.597033298310111E-07</v>
      </c>
      <c r="IM58">
        <v>1.814317659228783E-10</v>
      </c>
      <c r="IN58">
        <v>-0.08355413821156263</v>
      </c>
      <c r="IO58">
        <v>-0.009172974426983092</v>
      </c>
      <c r="IP58">
        <v>0.000807841678180084</v>
      </c>
      <c r="IQ58">
        <v>-8.933227129180702E-06</v>
      </c>
      <c r="IR58">
        <v>1</v>
      </c>
      <c r="IS58">
        <v>2297</v>
      </c>
      <c r="IT58">
        <v>1</v>
      </c>
      <c r="IU58">
        <v>33</v>
      </c>
      <c r="IV58">
        <v>15.6</v>
      </c>
      <c r="IW58">
        <v>15.6</v>
      </c>
      <c r="IX58">
        <v>1.12793</v>
      </c>
      <c r="IY58">
        <v>2.23999</v>
      </c>
      <c r="IZ58">
        <v>1.39648</v>
      </c>
      <c r="JA58">
        <v>2.35107</v>
      </c>
      <c r="JB58">
        <v>1.49536</v>
      </c>
      <c r="JC58">
        <v>2.36206</v>
      </c>
      <c r="JD58">
        <v>37.1225</v>
      </c>
      <c r="JE58">
        <v>15.533</v>
      </c>
      <c r="JF58">
        <v>18</v>
      </c>
      <c r="JG58">
        <v>392.759</v>
      </c>
      <c r="JH58">
        <v>560.963</v>
      </c>
      <c r="JI58">
        <v>30.3956</v>
      </c>
      <c r="JJ58">
        <v>29.8592</v>
      </c>
      <c r="JK58">
        <v>29.9999</v>
      </c>
      <c r="JL58">
        <v>29.7957</v>
      </c>
      <c r="JM58">
        <v>29.7048</v>
      </c>
      <c r="JN58">
        <v>22.5729</v>
      </c>
      <c r="JO58">
        <v>52.2384</v>
      </c>
      <c r="JP58">
        <v>0</v>
      </c>
      <c r="JQ58">
        <v>-999.9</v>
      </c>
      <c r="JR58">
        <v>473.636</v>
      </c>
      <c r="JS58">
        <v>10.5278</v>
      </c>
      <c r="JT58">
        <v>100.098</v>
      </c>
      <c r="JU58">
        <v>100.134</v>
      </c>
    </row>
    <row r="59" spans="1:281">
      <c r="A59">
        <v>43</v>
      </c>
      <c r="B59">
        <v>1652284274.5</v>
      </c>
      <c r="C59">
        <v>2218</v>
      </c>
      <c r="D59" t="s">
        <v>535</v>
      </c>
      <c r="E59" t="s">
        <v>536</v>
      </c>
      <c r="F59">
        <v>5</v>
      </c>
      <c r="G59" t="s">
        <v>474</v>
      </c>
      <c r="H59" t="s">
        <v>418</v>
      </c>
      <c r="I59">
        <v>1652284267</v>
      </c>
      <c r="J59">
        <f>(K59)/1000</f>
        <v>0</v>
      </c>
      <c r="K59">
        <f>IF(CZ59, AN59, AH59)</f>
        <v>0</v>
      </c>
      <c r="L59">
        <f>IF(CZ59, AI59, AG59)</f>
        <v>0</v>
      </c>
      <c r="M59">
        <f>DB59 - IF(AU59&gt;1, L59*CV59*100.0/(AW59*DP59), 0)</f>
        <v>0</v>
      </c>
      <c r="N59">
        <f>((T59-J59/2)*M59-L59)/(T59+J59/2)</f>
        <v>0</v>
      </c>
      <c r="O59">
        <f>N59*(DI59+DJ59)/1000.0</f>
        <v>0</v>
      </c>
      <c r="P59">
        <f>(DB59 - IF(AU59&gt;1, L59*CV59*100.0/(AW59*DP59), 0))*(DI59+DJ59)/1000.0</f>
        <v>0</v>
      </c>
      <c r="Q59">
        <f>2.0/((1/S59-1/R59)+SIGN(S59)*SQRT((1/S59-1/R59)*(1/S59-1/R59) + 4*CW59/((CW59+1)*(CW59+1))*(2*1/S59*1/R59-1/R59*1/R59)))</f>
        <v>0</v>
      </c>
      <c r="R59">
        <f>IF(LEFT(CX59,1)&lt;&gt;"0",IF(LEFT(CX59,1)="1",3.0,CY59),$D$5+$E$5*(DP59*DI59/($K$5*1000))+$F$5*(DP59*DI59/($K$5*1000))*MAX(MIN(CV59,$J$5),$I$5)*MAX(MIN(CV59,$J$5),$I$5)+$G$5*MAX(MIN(CV59,$J$5),$I$5)*(DP59*DI59/($K$5*1000))+$H$5*(DP59*DI59/($K$5*1000))*(DP59*DI59/($K$5*1000)))</f>
        <v>0</v>
      </c>
      <c r="S59">
        <f>J59*(1000-(1000*0.61365*exp(17.502*W59/(240.97+W59))/(DI59+DJ59)+DD59)/2)/(1000*0.61365*exp(17.502*W59/(240.97+W59))/(DI59+DJ59)-DD59)</f>
        <v>0</v>
      </c>
      <c r="T59">
        <f>1/((CW59+1)/(Q59/1.6)+1/(R59/1.37)) + CW59/((CW59+1)/(Q59/1.6) + CW59/(R59/1.37))</f>
        <v>0</v>
      </c>
      <c r="U59">
        <f>(CR59*CU59)</f>
        <v>0</v>
      </c>
      <c r="V59">
        <f>(DK59+(U59+2*0.95*5.67E-8*(((DK59+$B$7)+273)^4-(DK59+273)^4)-44100*J59)/(1.84*29.3*R59+8*0.95*5.67E-8*(DK59+273)^3))</f>
        <v>0</v>
      </c>
      <c r="W59">
        <f>($C$7*DL59+$D$7*DM59+$E$7*V59)</f>
        <v>0</v>
      </c>
      <c r="X59">
        <f>0.61365*exp(17.502*W59/(240.97+W59))</f>
        <v>0</v>
      </c>
      <c r="Y59">
        <f>(Z59/AA59*100)</f>
        <v>0</v>
      </c>
      <c r="Z59">
        <f>DD59*(DI59+DJ59)/1000</f>
        <v>0</v>
      </c>
      <c r="AA59">
        <f>0.61365*exp(17.502*DK59/(240.97+DK59))</f>
        <v>0</v>
      </c>
      <c r="AB59">
        <f>(X59-DD59*(DI59+DJ59)/1000)</f>
        <v>0</v>
      </c>
      <c r="AC59">
        <f>(-J59*44100)</f>
        <v>0</v>
      </c>
      <c r="AD59">
        <f>2*29.3*R59*0.92*(DK59-W59)</f>
        <v>0</v>
      </c>
      <c r="AE59">
        <f>2*0.95*5.67E-8*(((DK59+$B$7)+273)^4-(W59+273)^4)</f>
        <v>0</v>
      </c>
      <c r="AF59">
        <f>U59+AE59+AC59+AD59</f>
        <v>0</v>
      </c>
      <c r="AG59">
        <f>DH59*AU59*(DC59-DB59*(1000-AU59*DE59)/(1000-AU59*DD59))/(100*CV59)</f>
        <v>0</v>
      </c>
      <c r="AH59">
        <f>1000*DH59*AU59*(DD59-DE59)/(100*CV59*(1000-AU59*DD59))</f>
        <v>0</v>
      </c>
      <c r="AI59">
        <f>(AJ59 - AK59 - DI59*1E3/(8.314*(DK59+273.15)) * AM59/DH59 * AL59) * DH59/(100*CV59) * (1000 - DE59)/1000</f>
        <v>0</v>
      </c>
      <c r="AJ59">
        <v>457.4327184038428</v>
      </c>
      <c r="AK59">
        <v>402.9298181818183</v>
      </c>
      <c r="AL59">
        <v>2.63349047222552</v>
      </c>
      <c r="AM59">
        <v>66.42838587885558</v>
      </c>
      <c r="AN59">
        <f>(AP59 - AO59 + DI59*1E3/(8.314*(DK59+273.15)) * AR59/DH59 * AQ59) * DH59/(100*CV59) * 1000/(1000 - AP59)</f>
        <v>0</v>
      </c>
      <c r="AO59">
        <v>10.47835378588268</v>
      </c>
      <c r="AP59">
        <v>24.79668881118884</v>
      </c>
      <c r="AQ59">
        <v>-0.0004157907769567343</v>
      </c>
      <c r="AR59">
        <v>79.27483675333316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MAX(0,($B$13+$C$13*DP59)/(1+$D$13*DP59)*DI59/(DK59+273)*$E$13)</f>
        <v>0</v>
      </c>
      <c r="AX59" t="s">
        <v>421</v>
      </c>
      <c r="AY59" t="s">
        <v>421</v>
      </c>
      <c r="AZ59">
        <v>0</v>
      </c>
      <c r="BA59">
        <v>0</v>
      </c>
      <c r="BB59">
        <f>1-AZ59/BA59</f>
        <v>0</v>
      </c>
      <c r="BC59">
        <v>0</v>
      </c>
      <c r="BD59" t="s">
        <v>421</v>
      </c>
      <c r="BE59" t="s">
        <v>421</v>
      </c>
      <c r="BF59">
        <v>0</v>
      </c>
      <c r="BG59">
        <v>0</v>
      </c>
      <c r="BH59">
        <f>1-BF59/BG59</f>
        <v>0</v>
      </c>
      <c r="BI59">
        <v>0.5</v>
      </c>
      <c r="BJ59">
        <f>CS59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421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1346</v>
      </c>
      <c r="CA59">
        <v>300</v>
      </c>
      <c r="CB59">
        <v>300</v>
      </c>
      <c r="CC59">
        <v>300</v>
      </c>
      <c r="CD59">
        <v>10390.6</v>
      </c>
      <c r="CE59">
        <v>1065.88</v>
      </c>
      <c r="CF59">
        <v>-0.00731473</v>
      </c>
      <c r="CG59">
        <v>5.43</v>
      </c>
      <c r="CH59" t="s">
        <v>421</v>
      </c>
      <c r="CI59" t="s">
        <v>421</v>
      </c>
      <c r="CJ59" t="s">
        <v>421</v>
      </c>
      <c r="CK59" t="s">
        <v>421</v>
      </c>
      <c r="CL59" t="s">
        <v>421</v>
      </c>
      <c r="CM59" t="s">
        <v>421</v>
      </c>
      <c r="CN59" t="s">
        <v>421</v>
      </c>
      <c r="CO59" t="s">
        <v>421</v>
      </c>
      <c r="CP59" t="s">
        <v>421</v>
      </c>
      <c r="CQ59" t="s">
        <v>421</v>
      </c>
      <c r="CR59">
        <f>$B$11*DQ59+$C$11*DR59+$F$11*EC59*(1-EF59)</f>
        <v>0</v>
      </c>
      <c r="CS59">
        <f>CR59*CT59</f>
        <v>0</v>
      </c>
      <c r="CT59">
        <f>($B$11*$D$9+$C$11*$D$9+$F$11*((EP59+EH59)/MAX(EP59+EH59+EQ59, 0.1)*$I$9+EQ59/MAX(EP59+EH59+EQ59, 0.1)*$J$9))/($B$11+$C$11+$F$11)</f>
        <v>0</v>
      </c>
      <c r="CU59">
        <f>($B$11*$K$9+$C$11*$K$9+$F$11*((EP59+EH59)/MAX(EP59+EH59+EQ59, 0.1)*$P$9+EQ59/MAX(EP59+EH59+EQ59, 0.1)*$Q$9))/($B$11+$C$11+$F$11)</f>
        <v>0</v>
      </c>
      <c r="CV59">
        <v>6</v>
      </c>
      <c r="CW59">
        <v>0.5</v>
      </c>
      <c r="CX59" t="s">
        <v>422</v>
      </c>
      <c r="CY59">
        <v>2</v>
      </c>
      <c r="CZ59" t="b">
        <v>1</v>
      </c>
      <c r="DA59">
        <v>1652284267</v>
      </c>
      <c r="DB59">
        <v>376.3676666666667</v>
      </c>
      <c r="DC59">
        <v>440.9243333333333</v>
      </c>
      <c r="DD59">
        <v>24.80277037037037</v>
      </c>
      <c r="DE59">
        <v>10.48598518518519</v>
      </c>
      <c r="DF59">
        <v>377.7902222222223</v>
      </c>
      <c r="DG59">
        <v>24.75387777777778</v>
      </c>
      <c r="DH59">
        <v>400.0847777777778</v>
      </c>
      <c r="DI59">
        <v>90.63805555555555</v>
      </c>
      <c r="DJ59">
        <v>0.09997087777777776</v>
      </c>
      <c r="DK59">
        <v>30.90775925925925</v>
      </c>
      <c r="DL59">
        <v>29.32685555555555</v>
      </c>
      <c r="DM59">
        <v>999.9000000000001</v>
      </c>
      <c r="DN59">
        <v>0</v>
      </c>
      <c r="DO59">
        <v>0</v>
      </c>
      <c r="DP59">
        <v>10004.19296296296</v>
      </c>
      <c r="DQ59">
        <v>0</v>
      </c>
      <c r="DR59">
        <v>236.5153333333334</v>
      </c>
      <c r="DS59">
        <v>-64.55682962962962</v>
      </c>
      <c r="DT59">
        <v>385.94</v>
      </c>
      <c r="DU59">
        <v>445.5968148148148</v>
      </c>
      <c r="DV59">
        <v>14.31679259259259</v>
      </c>
      <c r="DW59">
        <v>440.9243333333333</v>
      </c>
      <c r="DX59">
        <v>10.48598518518519</v>
      </c>
      <c r="DY59">
        <v>2.248074814814815</v>
      </c>
      <c r="DZ59">
        <v>0.9504291481481481</v>
      </c>
      <c r="EA59">
        <v>19.30908148148148</v>
      </c>
      <c r="EB59">
        <v>6.177825925925926</v>
      </c>
      <c r="EC59">
        <v>1499.99962962963</v>
      </c>
      <c r="ED59">
        <v>0.9729975555555556</v>
      </c>
      <c r="EE59">
        <v>0.02700224074074074</v>
      </c>
      <c r="EF59">
        <v>0</v>
      </c>
      <c r="EG59">
        <v>957.079037037037</v>
      </c>
      <c r="EH59">
        <v>5.00097</v>
      </c>
      <c r="EI59">
        <v>15002.27777777778</v>
      </c>
      <c r="EJ59">
        <v>12491.58148148148</v>
      </c>
      <c r="EK59">
        <v>38.87033333333333</v>
      </c>
      <c r="EL59">
        <v>40.06199999999999</v>
      </c>
      <c r="EM59">
        <v>39.062</v>
      </c>
      <c r="EN59">
        <v>39.93699999999999</v>
      </c>
      <c r="EO59">
        <v>40.06199999999999</v>
      </c>
      <c r="EP59">
        <v>1454.630740740741</v>
      </c>
      <c r="EQ59">
        <v>40.3688888888889</v>
      </c>
      <c r="ER59">
        <v>0</v>
      </c>
      <c r="ES59">
        <v>964.3999998569489</v>
      </c>
      <c r="ET59">
        <v>0</v>
      </c>
      <c r="EU59">
        <v>957.0212307692308</v>
      </c>
      <c r="EV59">
        <v>57.23829063824796</v>
      </c>
      <c r="EW59">
        <v>929.1487185098209</v>
      </c>
      <c r="EX59">
        <v>15001.87692307692</v>
      </c>
      <c r="EY59">
        <v>15</v>
      </c>
      <c r="EZ59">
        <v>1652283335.6</v>
      </c>
      <c r="FA59" t="s">
        <v>476</v>
      </c>
      <c r="FB59">
        <v>1652283332.6</v>
      </c>
      <c r="FC59">
        <v>1652283335.6</v>
      </c>
      <c r="FD59">
        <v>15</v>
      </c>
      <c r="FE59">
        <v>-1.081</v>
      </c>
      <c r="FF59">
        <v>0.005</v>
      </c>
      <c r="FG59">
        <v>-1.466</v>
      </c>
      <c r="FH59">
        <v>-0.014</v>
      </c>
      <c r="FI59">
        <v>400</v>
      </c>
      <c r="FJ59">
        <v>20</v>
      </c>
      <c r="FK59">
        <v>0.1</v>
      </c>
      <c r="FL59">
        <v>0.01</v>
      </c>
      <c r="FM59">
        <v>-59.41783902439025</v>
      </c>
      <c r="FN59">
        <v>-83.33826689895463</v>
      </c>
      <c r="FO59">
        <v>8.370492132540123</v>
      </c>
      <c r="FP59">
        <v>-1</v>
      </c>
      <c r="FQ59">
        <v>14.31447073170732</v>
      </c>
      <c r="FR59">
        <v>0.03966898954702694</v>
      </c>
      <c r="FS59">
        <v>0.005322719087928051</v>
      </c>
      <c r="FT59">
        <v>-1</v>
      </c>
      <c r="FU59">
        <v>0</v>
      </c>
      <c r="FV59">
        <v>0</v>
      </c>
      <c r="FW59">
        <v>0</v>
      </c>
      <c r="FX59">
        <v>-1</v>
      </c>
      <c r="FY59">
        <v>0</v>
      </c>
      <c r="FZ59">
        <v>0</v>
      </c>
      <c r="GA59" t="s">
        <v>424</v>
      </c>
      <c r="GB59">
        <v>2.69659</v>
      </c>
      <c r="GC59">
        <v>2.70509</v>
      </c>
      <c r="GD59">
        <v>0.0896787</v>
      </c>
      <c r="GE59">
        <v>0.100287</v>
      </c>
      <c r="GF59">
        <v>0.108952</v>
      </c>
      <c r="GG59">
        <v>0.0576056</v>
      </c>
      <c r="GH59">
        <v>28664.5</v>
      </c>
      <c r="GI59">
        <v>28432.1</v>
      </c>
      <c r="GJ59">
        <v>29286.1</v>
      </c>
      <c r="GK59">
        <v>29239.1</v>
      </c>
      <c r="GL59">
        <v>34542.6</v>
      </c>
      <c r="GM59">
        <v>36681.7</v>
      </c>
      <c r="GN59">
        <v>41215.5</v>
      </c>
      <c r="GO59">
        <v>41712.9</v>
      </c>
      <c r="GP59">
        <v>1.74193</v>
      </c>
      <c r="GQ59">
        <v>2.03305</v>
      </c>
      <c r="GR59">
        <v>0.0673681</v>
      </c>
      <c r="GS59">
        <v>0</v>
      </c>
      <c r="GT59">
        <v>28.2338</v>
      </c>
      <c r="GU59">
        <v>999.9</v>
      </c>
      <c r="GV59">
        <v>41.9</v>
      </c>
      <c r="GW59">
        <v>33.9</v>
      </c>
      <c r="GX59">
        <v>24.5662</v>
      </c>
      <c r="GY59">
        <v>62.8726</v>
      </c>
      <c r="GZ59">
        <v>31.3582</v>
      </c>
      <c r="HA59">
        <v>1</v>
      </c>
      <c r="HB59">
        <v>0.176133</v>
      </c>
      <c r="HC59">
        <v>0</v>
      </c>
      <c r="HD59">
        <v>20.3938</v>
      </c>
      <c r="HE59">
        <v>5.21624</v>
      </c>
      <c r="HF59">
        <v>12.0089</v>
      </c>
      <c r="HG59">
        <v>4.9888</v>
      </c>
      <c r="HH59">
        <v>3.28865</v>
      </c>
      <c r="HI59">
        <v>2330.7</v>
      </c>
      <c r="HJ59">
        <v>9999</v>
      </c>
      <c r="HK59">
        <v>9999</v>
      </c>
      <c r="HL59">
        <v>44.5</v>
      </c>
      <c r="HM59">
        <v>1.86722</v>
      </c>
      <c r="HN59">
        <v>1.86615</v>
      </c>
      <c r="HO59">
        <v>1.86578</v>
      </c>
      <c r="HP59">
        <v>1.86569</v>
      </c>
      <c r="HQ59">
        <v>1.86748</v>
      </c>
      <c r="HR59">
        <v>1.86996</v>
      </c>
      <c r="HS59">
        <v>1.86863</v>
      </c>
      <c r="HT59">
        <v>1.86998</v>
      </c>
      <c r="HU59">
        <v>0</v>
      </c>
      <c r="HV59">
        <v>0</v>
      </c>
      <c r="HW59">
        <v>0</v>
      </c>
      <c r="HX59">
        <v>0</v>
      </c>
      <c r="HY59" t="s">
        <v>425</v>
      </c>
      <c r="HZ59" t="s">
        <v>426</v>
      </c>
      <c r="IA59" t="s">
        <v>427</v>
      </c>
      <c r="IB59" t="s">
        <v>427</v>
      </c>
      <c r="IC59" t="s">
        <v>427</v>
      </c>
      <c r="ID59" t="s">
        <v>427</v>
      </c>
      <c r="IE59">
        <v>0</v>
      </c>
      <c r="IF59">
        <v>100</v>
      </c>
      <c r="IG59">
        <v>100</v>
      </c>
      <c r="IH59">
        <v>-1.455</v>
      </c>
      <c r="II59">
        <v>0.0488</v>
      </c>
      <c r="IJ59">
        <v>-0.8100442168574529</v>
      </c>
      <c r="IK59">
        <v>-0.001397856137862621</v>
      </c>
      <c r="IL59">
        <v>-6.597033298310111E-07</v>
      </c>
      <c r="IM59">
        <v>1.814317659228783E-10</v>
      </c>
      <c r="IN59">
        <v>-0.08355413821156263</v>
      </c>
      <c r="IO59">
        <v>-0.009172974426983092</v>
      </c>
      <c r="IP59">
        <v>0.000807841678180084</v>
      </c>
      <c r="IQ59">
        <v>-8.933227129180702E-06</v>
      </c>
      <c r="IR59">
        <v>1</v>
      </c>
      <c r="IS59">
        <v>2297</v>
      </c>
      <c r="IT59">
        <v>1</v>
      </c>
      <c r="IU59">
        <v>33</v>
      </c>
      <c r="IV59">
        <v>15.7</v>
      </c>
      <c r="IW59">
        <v>15.6</v>
      </c>
      <c r="IX59">
        <v>1.16089</v>
      </c>
      <c r="IY59">
        <v>2.24609</v>
      </c>
      <c r="IZ59">
        <v>1.39648</v>
      </c>
      <c r="JA59">
        <v>2.35107</v>
      </c>
      <c r="JB59">
        <v>1.49536</v>
      </c>
      <c r="JC59">
        <v>2.2876</v>
      </c>
      <c r="JD59">
        <v>37.1225</v>
      </c>
      <c r="JE59">
        <v>15.5155</v>
      </c>
      <c r="JF59">
        <v>18</v>
      </c>
      <c r="JG59">
        <v>392.706</v>
      </c>
      <c r="JH59">
        <v>561.037</v>
      </c>
      <c r="JI59">
        <v>30.3936</v>
      </c>
      <c r="JJ59">
        <v>29.8567</v>
      </c>
      <c r="JK59">
        <v>29.9999</v>
      </c>
      <c r="JL59">
        <v>29.7935</v>
      </c>
      <c r="JM59">
        <v>29.7028</v>
      </c>
      <c r="JN59">
        <v>23.2519</v>
      </c>
      <c r="JO59">
        <v>52.2384</v>
      </c>
      <c r="JP59">
        <v>0</v>
      </c>
      <c r="JQ59">
        <v>-999.9</v>
      </c>
      <c r="JR59">
        <v>487.002</v>
      </c>
      <c r="JS59">
        <v>10.5278</v>
      </c>
      <c r="JT59">
        <v>100.097</v>
      </c>
      <c r="JU59">
        <v>100.134</v>
      </c>
    </row>
    <row r="60" spans="1:281">
      <c r="A60">
        <v>44</v>
      </c>
      <c r="B60">
        <v>1652284279.5</v>
      </c>
      <c r="C60">
        <v>2223</v>
      </c>
      <c r="D60" t="s">
        <v>537</v>
      </c>
      <c r="E60" t="s">
        <v>538</v>
      </c>
      <c r="F60">
        <v>5</v>
      </c>
      <c r="G60" t="s">
        <v>474</v>
      </c>
      <c r="H60" t="s">
        <v>418</v>
      </c>
      <c r="I60">
        <v>1652284271.714286</v>
      </c>
      <c r="J60">
        <f>(K60)/1000</f>
        <v>0</v>
      </c>
      <c r="K60">
        <f>IF(CZ60, AN60, AH60)</f>
        <v>0</v>
      </c>
      <c r="L60">
        <f>IF(CZ60, AI60, AG60)</f>
        <v>0</v>
      </c>
      <c r="M60">
        <f>DB60 - IF(AU60&gt;1, L60*CV60*100.0/(AW60*DP60), 0)</f>
        <v>0</v>
      </c>
      <c r="N60">
        <f>((T60-J60/2)*M60-L60)/(T60+J60/2)</f>
        <v>0</v>
      </c>
      <c r="O60">
        <f>N60*(DI60+DJ60)/1000.0</f>
        <v>0</v>
      </c>
      <c r="P60">
        <f>(DB60 - IF(AU60&gt;1, L60*CV60*100.0/(AW60*DP60), 0))*(DI60+DJ60)/1000.0</f>
        <v>0</v>
      </c>
      <c r="Q60">
        <f>2.0/((1/S60-1/R60)+SIGN(S60)*SQRT((1/S60-1/R60)*(1/S60-1/R60) + 4*CW60/((CW60+1)*(CW60+1))*(2*1/S60*1/R60-1/R60*1/R60)))</f>
        <v>0</v>
      </c>
      <c r="R60">
        <f>IF(LEFT(CX60,1)&lt;&gt;"0",IF(LEFT(CX60,1)="1",3.0,CY60),$D$5+$E$5*(DP60*DI60/($K$5*1000))+$F$5*(DP60*DI60/($K$5*1000))*MAX(MIN(CV60,$J$5),$I$5)*MAX(MIN(CV60,$J$5),$I$5)+$G$5*MAX(MIN(CV60,$J$5),$I$5)*(DP60*DI60/($K$5*1000))+$H$5*(DP60*DI60/($K$5*1000))*(DP60*DI60/($K$5*1000)))</f>
        <v>0</v>
      </c>
      <c r="S60">
        <f>J60*(1000-(1000*0.61365*exp(17.502*W60/(240.97+W60))/(DI60+DJ60)+DD60)/2)/(1000*0.61365*exp(17.502*W60/(240.97+W60))/(DI60+DJ60)-DD60)</f>
        <v>0</v>
      </c>
      <c r="T60">
        <f>1/((CW60+1)/(Q60/1.6)+1/(R60/1.37)) + CW60/((CW60+1)/(Q60/1.6) + CW60/(R60/1.37))</f>
        <v>0</v>
      </c>
      <c r="U60">
        <f>(CR60*CU60)</f>
        <v>0</v>
      </c>
      <c r="V60">
        <f>(DK60+(U60+2*0.95*5.67E-8*(((DK60+$B$7)+273)^4-(DK60+273)^4)-44100*J60)/(1.84*29.3*R60+8*0.95*5.67E-8*(DK60+273)^3))</f>
        <v>0</v>
      </c>
      <c r="W60">
        <f>($C$7*DL60+$D$7*DM60+$E$7*V60)</f>
        <v>0</v>
      </c>
      <c r="X60">
        <f>0.61365*exp(17.502*W60/(240.97+W60))</f>
        <v>0</v>
      </c>
      <c r="Y60">
        <f>(Z60/AA60*100)</f>
        <v>0</v>
      </c>
      <c r="Z60">
        <f>DD60*(DI60+DJ60)/1000</f>
        <v>0</v>
      </c>
      <c r="AA60">
        <f>0.61365*exp(17.502*DK60/(240.97+DK60))</f>
        <v>0</v>
      </c>
      <c r="AB60">
        <f>(X60-DD60*(DI60+DJ60)/1000)</f>
        <v>0</v>
      </c>
      <c r="AC60">
        <f>(-J60*44100)</f>
        <v>0</v>
      </c>
      <c r="AD60">
        <f>2*29.3*R60*0.92*(DK60-W60)</f>
        <v>0</v>
      </c>
      <c r="AE60">
        <f>2*0.95*5.67E-8*(((DK60+$B$7)+273)^4-(W60+273)^4)</f>
        <v>0</v>
      </c>
      <c r="AF60">
        <f>U60+AE60+AC60+AD60</f>
        <v>0</v>
      </c>
      <c r="AG60">
        <f>DH60*AU60*(DC60-DB60*(1000-AU60*DE60)/(1000-AU60*DD60))/(100*CV60)</f>
        <v>0</v>
      </c>
      <c r="AH60">
        <f>1000*DH60*AU60*(DD60-DE60)/(100*CV60*(1000-AU60*DD60))</f>
        <v>0</v>
      </c>
      <c r="AI60">
        <f>(AJ60 - AK60 - DI60*1E3/(8.314*(DK60+273.15)) * AM60/DH60 * AL60) * DH60/(100*CV60) * (1000 - DE60)/1000</f>
        <v>0</v>
      </c>
      <c r="AJ60">
        <v>474.1199896008642</v>
      </c>
      <c r="AK60">
        <v>417.2038606060603</v>
      </c>
      <c r="AL60">
        <v>2.875849658810427</v>
      </c>
      <c r="AM60">
        <v>66.42838587885558</v>
      </c>
      <c r="AN60">
        <f>(AP60 - AO60 + DI60*1E3/(8.314*(DK60+273.15)) * AR60/DH60 * AQ60) * DH60/(100*CV60) * 1000/(1000 - AP60)</f>
        <v>0</v>
      </c>
      <c r="AO60">
        <v>10.48254780976511</v>
      </c>
      <c r="AP60">
        <v>24.78826083916085</v>
      </c>
      <c r="AQ60">
        <v>-9.373002167471743E-05</v>
      </c>
      <c r="AR60">
        <v>79.27483675333316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MAX(0,($B$13+$C$13*DP60)/(1+$D$13*DP60)*DI60/(DK60+273)*$E$13)</f>
        <v>0</v>
      </c>
      <c r="AX60" t="s">
        <v>421</v>
      </c>
      <c r="AY60" t="s">
        <v>421</v>
      </c>
      <c r="AZ60">
        <v>0</v>
      </c>
      <c r="BA60">
        <v>0</v>
      </c>
      <c r="BB60">
        <f>1-AZ60/BA60</f>
        <v>0</v>
      </c>
      <c r="BC60">
        <v>0</v>
      </c>
      <c r="BD60" t="s">
        <v>421</v>
      </c>
      <c r="BE60" t="s">
        <v>421</v>
      </c>
      <c r="BF60">
        <v>0</v>
      </c>
      <c r="BG60">
        <v>0</v>
      </c>
      <c r="BH60">
        <f>1-BF60/BG60</f>
        <v>0</v>
      </c>
      <c r="BI60">
        <v>0.5</v>
      </c>
      <c r="BJ60">
        <f>CS60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421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1346</v>
      </c>
      <c r="CA60">
        <v>300</v>
      </c>
      <c r="CB60">
        <v>300</v>
      </c>
      <c r="CC60">
        <v>300</v>
      </c>
      <c r="CD60">
        <v>10390.6</v>
      </c>
      <c r="CE60">
        <v>1065.88</v>
      </c>
      <c r="CF60">
        <v>-0.00731473</v>
      </c>
      <c r="CG60">
        <v>5.43</v>
      </c>
      <c r="CH60" t="s">
        <v>421</v>
      </c>
      <c r="CI60" t="s">
        <v>421</v>
      </c>
      <c r="CJ60" t="s">
        <v>421</v>
      </c>
      <c r="CK60" t="s">
        <v>421</v>
      </c>
      <c r="CL60" t="s">
        <v>421</v>
      </c>
      <c r="CM60" t="s">
        <v>421</v>
      </c>
      <c r="CN60" t="s">
        <v>421</v>
      </c>
      <c r="CO60" t="s">
        <v>421</v>
      </c>
      <c r="CP60" t="s">
        <v>421</v>
      </c>
      <c r="CQ60" t="s">
        <v>421</v>
      </c>
      <c r="CR60">
        <f>$B$11*DQ60+$C$11*DR60+$F$11*EC60*(1-EF60)</f>
        <v>0</v>
      </c>
      <c r="CS60">
        <f>CR60*CT60</f>
        <v>0</v>
      </c>
      <c r="CT60">
        <f>($B$11*$D$9+$C$11*$D$9+$F$11*((EP60+EH60)/MAX(EP60+EH60+EQ60, 0.1)*$I$9+EQ60/MAX(EP60+EH60+EQ60, 0.1)*$J$9))/($B$11+$C$11+$F$11)</f>
        <v>0</v>
      </c>
      <c r="CU60">
        <f>($B$11*$K$9+$C$11*$K$9+$F$11*((EP60+EH60)/MAX(EP60+EH60+EQ60, 0.1)*$P$9+EQ60/MAX(EP60+EH60+EQ60, 0.1)*$Q$9))/($B$11+$C$11+$F$11)</f>
        <v>0</v>
      </c>
      <c r="CV60">
        <v>6</v>
      </c>
      <c r="CW60">
        <v>0.5</v>
      </c>
      <c r="CX60" t="s">
        <v>422</v>
      </c>
      <c r="CY60">
        <v>2</v>
      </c>
      <c r="CZ60" t="b">
        <v>1</v>
      </c>
      <c r="DA60">
        <v>1652284271.714286</v>
      </c>
      <c r="DB60">
        <v>387.4816428571428</v>
      </c>
      <c r="DC60">
        <v>456.2292857142857</v>
      </c>
      <c r="DD60">
        <v>24.79749642857143</v>
      </c>
      <c r="DE60">
        <v>10.48202857142857</v>
      </c>
      <c r="DF60">
        <v>388.9244642857143</v>
      </c>
      <c r="DG60">
        <v>24.748675</v>
      </c>
      <c r="DH60">
        <v>400.0714642857143</v>
      </c>
      <c r="DI60">
        <v>90.63472142857144</v>
      </c>
      <c r="DJ60">
        <v>0.09998220357142858</v>
      </c>
      <c r="DK60">
        <v>30.90723928571429</v>
      </c>
      <c r="DL60">
        <v>29.32937142857142</v>
      </c>
      <c r="DM60">
        <v>999.9000000000002</v>
      </c>
      <c r="DN60">
        <v>0</v>
      </c>
      <c r="DO60">
        <v>0</v>
      </c>
      <c r="DP60">
        <v>10001.80857142857</v>
      </c>
      <c r="DQ60">
        <v>0</v>
      </c>
      <c r="DR60">
        <v>238.57425</v>
      </c>
      <c r="DS60">
        <v>-68.74774285714285</v>
      </c>
      <c r="DT60">
        <v>397.3344642857143</v>
      </c>
      <c r="DU60">
        <v>461.0621071428571</v>
      </c>
      <c r="DV60">
        <v>14.315475</v>
      </c>
      <c r="DW60">
        <v>456.2292857142857</v>
      </c>
      <c r="DX60">
        <v>10.48202857142857</v>
      </c>
      <c r="DY60">
        <v>2.247514642857143</v>
      </c>
      <c r="DZ60">
        <v>0.9500355357142858</v>
      </c>
      <c r="EA60">
        <v>19.30507142857143</v>
      </c>
      <c r="EB60">
        <v>6.171830714285714</v>
      </c>
      <c r="EC60">
        <v>1500.026785714286</v>
      </c>
      <c r="ED60">
        <v>0.9729966428571428</v>
      </c>
      <c r="EE60">
        <v>0.02700313571428571</v>
      </c>
      <c r="EF60">
        <v>0</v>
      </c>
      <c r="EG60">
        <v>962.36025</v>
      </c>
      <c r="EH60">
        <v>5.00097</v>
      </c>
      <c r="EI60">
        <v>15087.03214285714</v>
      </c>
      <c r="EJ60">
        <v>12491.8</v>
      </c>
      <c r="EK60">
        <v>38.8705</v>
      </c>
      <c r="EL60">
        <v>40.06424999999999</v>
      </c>
      <c r="EM60">
        <v>39.062</v>
      </c>
      <c r="EN60">
        <v>39.93699999999999</v>
      </c>
      <c r="EO60">
        <v>40.06199999999999</v>
      </c>
      <c r="EP60">
        <v>1454.656071428572</v>
      </c>
      <c r="EQ60">
        <v>40.37071428571429</v>
      </c>
      <c r="ER60">
        <v>0</v>
      </c>
      <c r="ES60">
        <v>969.7999999523163</v>
      </c>
      <c r="ET60">
        <v>0</v>
      </c>
      <c r="EU60">
        <v>963.44748</v>
      </c>
      <c r="EV60">
        <v>79.77315386506349</v>
      </c>
      <c r="EW60">
        <v>1221.492307745534</v>
      </c>
      <c r="EX60">
        <v>15103.168</v>
      </c>
      <c r="EY60">
        <v>15</v>
      </c>
      <c r="EZ60">
        <v>1652283335.6</v>
      </c>
      <c r="FA60" t="s">
        <v>476</v>
      </c>
      <c r="FB60">
        <v>1652283332.6</v>
      </c>
      <c r="FC60">
        <v>1652283335.6</v>
      </c>
      <c r="FD60">
        <v>15</v>
      </c>
      <c r="FE60">
        <v>-1.081</v>
      </c>
      <c r="FF60">
        <v>0.005</v>
      </c>
      <c r="FG60">
        <v>-1.466</v>
      </c>
      <c r="FH60">
        <v>-0.014</v>
      </c>
      <c r="FI60">
        <v>400</v>
      </c>
      <c r="FJ60">
        <v>20</v>
      </c>
      <c r="FK60">
        <v>0.1</v>
      </c>
      <c r="FL60">
        <v>0.01</v>
      </c>
      <c r="FM60">
        <v>-65.47331463414635</v>
      </c>
      <c r="FN60">
        <v>-57.53246759581879</v>
      </c>
      <c r="FO60">
        <v>5.78406435233746</v>
      </c>
      <c r="FP60">
        <v>-1</v>
      </c>
      <c r="FQ60">
        <v>14.31533902439024</v>
      </c>
      <c r="FR60">
        <v>-0.01210871080139591</v>
      </c>
      <c r="FS60">
        <v>0.004627114048090623</v>
      </c>
      <c r="FT60">
        <v>-1</v>
      </c>
      <c r="FU60">
        <v>0</v>
      </c>
      <c r="FV60">
        <v>0</v>
      </c>
      <c r="FW60">
        <v>0</v>
      </c>
      <c r="FX60">
        <v>-1</v>
      </c>
      <c r="FY60">
        <v>0</v>
      </c>
      <c r="FZ60">
        <v>0</v>
      </c>
      <c r="GA60" t="s">
        <v>424</v>
      </c>
      <c r="GB60">
        <v>2.69684</v>
      </c>
      <c r="GC60">
        <v>2.70512</v>
      </c>
      <c r="GD60">
        <v>0.09211999999999999</v>
      </c>
      <c r="GE60">
        <v>0.102931</v>
      </c>
      <c r="GF60">
        <v>0.108935</v>
      </c>
      <c r="GG60">
        <v>0.0576362</v>
      </c>
      <c r="GH60">
        <v>28587.6</v>
      </c>
      <c r="GI60">
        <v>28348.7</v>
      </c>
      <c r="GJ60">
        <v>29286</v>
      </c>
      <c r="GK60">
        <v>29239.2</v>
      </c>
      <c r="GL60">
        <v>34543.3</v>
      </c>
      <c r="GM60">
        <v>36680.8</v>
      </c>
      <c r="GN60">
        <v>41215.6</v>
      </c>
      <c r="GO60">
        <v>41713.2</v>
      </c>
      <c r="GP60">
        <v>1.74188</v>
      </c>
      <c r="GQ60">
        <v>2.0325</v>
      </c>
      <c r="GR60">
        <v>0.0676662</v>
      </c>
      <c r="GS60">
        <v>0</v>
      </c>
      <c r="GT60">
        <v>28.2309</v>
      </c>
      <c r="GU60">
        <v>999.9</v>
      </c>
      <c r="GV60">
        <v>41.9</v>
      </c>
      <c r="GW60">
        <v>33.9</v>
      </c>
      <c r="GX60">
        <v>24.563</v>
      </c>
      <c r="GY60">
        <v>62.7626</v>
      </c>
      <c r="GZ60">
        <v>31.2821</v>
      </c>
      <c r="HA60">
        <v>1</v>
      </c>
      <c r="HB60">
        <v>0.17565</v>
      </c>
      <c r="HC60">
        <v>0</v>
      </c>
      <c r="HD60">
        <v>20.3937</v>
      </c>
      <c r="HE60">
        <v>5.21609</v>
      </c>
      <c r="HF60">
        <v>12.0091</v>
      </c>
      <c r="HG60">
        <v>4.98905</v>
      </c>
      <c r="HH60">
        <v>3.28865</v>
      </c>
      <c r="HI60">
        <v>2331</v>
      </c>
      <c r="HJ60">
        <v>9999</v>
      </c>
      <c r="HK60">
        <v>9999</v>
      </c>
      <c r="HL60">
        <v>44.5</v>
      </c>
      <c r="HM60">
        <v>1.86722</v>
      </c>
      <c r="HN60">
        <v>1.86616</v>
      </c>
      <c r="HO60">
        <v>1.86576</v>
      </c>
      <c r="HP60">
        <v>1.86569</v>
      </c>
      <c r="HQ60">
        <v>1.86748</v>
      </c>
      <c r="HR60">
        <v>1.86996</v>
      </c>
      <c r="HS60">
        <v>1.86868</v>
      </c>
      <c r="HT60">
        <v>1.86999</v>
      </c>
      <c r="HU60">
        <v>0</v>
      </c>
      <c r="HV60">
        <v>0</v>
      </c>
      <c r="HW60">
        <v>0</v>
      </c>
      <c r="HX60">
        <v>0</v>
      </c>
      <c r="HY60" t="s">
        <v>425</v>
      </c>
      <c r="HZ60" t="s">
        <v>426</v>
      </c>
      <c r="IA60" t="s">
        <v>427</v>
      </c>
      <c r="IB60" t="s">
        <v>427</v>
      </c>
      <c r="IC60" t="s">
        <v>427</v>
      </c>
      <c r="ID60" t="s">
        <v>427</v>
      </c>
      <c r="IE60">
        <v>0</v>
      </c>
      <c r="IF60">
        <v>100</v>
      </c>
      <c r="IG60">
        <v>100</v>
      </c>
      <c r="IH60">
        <v>-1.481</v>
      </c>
      <c r="II60">
        <v>0.0487</v>
      </c>
      <c r="IJ60">
        <v>-0.8100442168574529</v>
      </c>
      <c r="IK60">
        <v>-0.001397856137862621</v>
      </c>
      <c r="IL60">
        <v>-6.597033298310111E-07</v>
      </c>
      <c r="IM60">
        <v>1.814317659228783E-10</v>
      </c>
      <c r="IN60">
        <v>-0.08355413821156263</v>
      </c>
      <c r="IO60">
        <v>-0.009172974426983092</v>
      </c>
      <c r="IP60">
        <v>0.000807841678180084</v>
      </c>
      <c r="IQ60">
        <v>-8.933227129180702E-06</v>
      </c>
      <c r="IR60">
        <v>1</v>
      </c>
      <c r="IS60">
        <v>2297</v>
      </c>
      <c r="IT60">
        <v>1</v>
      </c>
      <c r="IU60">
        <v>33</v>
      </c>
      <c r="IV60">
        <v>15.8</v>
      </c>
      <c r="IW60">
        <v>15.7</v>
      </c>
      <c r="IX60">
        <v>1.19141</v>
      </c>
      <c r="IY60">
        <v>2.24121</v>
      </c>
      <c r="IZ60">
        <v>1.39648</v>
      </c>
      <c r="JA60">
        <v>2.34985</v>
      </c>
      <c r="JB60">
        <v>1.49536</v>
      </c>
      <c r="JC60">
        <v>2.29614</v>
      </c>
      <c r="JD60">
        <v>37.1463</v>
      </c>
      <c r="JE60">
        <v>15.5242</v>
      </c>
      <c r="JF60">
        <v>18</v>
      </c>
      <c r="JG60">
        <v>392.672</v>
      </c>
      <c r="JH60">
        <v>560.615</v>
      </c>
      <c r="JI60">
        <v>30.3916</v>
      </c>
      <c r="JJ60">
        <v>29.8546</v>
      </c>
      <c r="JK60">
        <v>29.9999</v>
      </c>
      <c r="JL60">
        <v>29.7924</v>
      </c>
      <c r="JM60">
        <v>29.7016</v>
      </c>
      <c r="JN60">
        <v>23.8569</v>
      </c>
      <c r="JO60">
        <v>52.2384</v>
      </c>
      <c r="JP60">
        <v>0</v>
      </c>
      <c r="JQ60">
        <v>-999.9</v>
      </c>
      <c r="JR60">
        <v>507.038</v>
      </c>
      <c r="JS60">
        <v>10.5278</v>
      </c>
      <c r="JT60">
        <v>100.097</v>
      </c>
      <c r="JU60">
        <v>100.135</v>
      </c>
    </row>
    <row r="61" spans="1:281">
      <c r="A61">
        <v>45</v>
      </c>
      <c r="B61">
        <v>1652284284.5</v>
      </c>
      <c r="C61">
        <v>2228</v>
      </c>
      <c r="D61" t="s">
        <v>539</v>
      </c>
      <c r="E61" t="s">
        <v>540</v>
      </c>
      <c r="F61">
        <v>5</v>
      </c>
      <c r="G61" t="s">
        <v>474</v>
      </c>
      <c r="H61" t="s">
        <v>418</v>
      </c>
      <c r="I61">
        <v>1652284277</v>
      </c>
      <c r="J61">
        <f>(K61)/1000</f>
        <v>0</v>
      </c>
      <c r="K61">
        <f>IF(CZ61, AN61, AH61)</f>
        <v>0</v>
      </c>
      <c r="L61">
        <f>IF(CZ61, AI61, AG61)</f>
        <v>0</v>
      </c>
      <c r="M61">
        <f>DB61 - IF(AU61&gt;1, L61*CV61*100.0/(AW61*DP61), 0)</f>
        <v>0</v>
      </c>
      <c r="N61">
        <f>((T61-J61/2)*M61-L61)/(T61+J61/2)</f>
        <v>0</v>
      </c>
      <c r="O61">
        <f>N61*(DI61+DJ61)/1000.0</f>
        <v>0</v>
      </c>
      <c r="P61">
        <f>(DB61 - IF(AU61&gt;1, L61*CV61*100.0/(AW61*DP61), 0))*(DI61+DJ61)/1000.0</f>
        <v>0</v>
      </c>
      <c r="Q61">
        <f>2.0/((1/S61-1/R61)+SIGN(S61)*SQRT((1/S61-1/R61)*(1/S61-1/R61) + 4*CW61/((CW61+1)*(CW61+1))*(2*1/S61*1/R61-1/R61*1/R61)))</f>
        <v>0</v>
      </c>
      <c r="R61">
        <f>IF(LEFT(CX61,1)&lt;&gt;"0",IF(LEFT(CX61,1)="1",3.0,CY61),$D$5+$E$5*(DP61*DI61/($K$5*1000))+$F$5*(DP61*DI61/($K$5*1000))*MAX(MIN(CV61,$J$5),$I$5)*MAX(MIN(CV61,$J$5),$I$5)+$G$5*MAX(MIN(CV61,$J$5),$I$5)*(DP61*DI61/($K$5*1000))+$H$5*(DP61*DI61/($K$5*1000))*(DP61*DI61/($K$5*1000)))</f>
        <v>0</v>
      </c>
      <c r="S61">
        <f>J61*(1000-(1000*0.61365*exp(17.502*W61/(240.97+W61))/(DI61+DJ61)+DD61)/2)/(1000*0.61365*exp(17.502*W61/(240.97+W61))/(DI61+DJ61)-DD61)</f>
        <v>0</v>
      </c>
      <c r="T61">
        <f>1/((CW61+1)/(Q61/1.6)+1/(R61/1.37)) + CW61/((CW61+1)/(Q61/1.6) + CW61/(R61/1.37))</f>
        <v>0</v>
      </c>
      <c r="U61">
        <f>(CR61*CU61)</f>
        <v>0</v>
      </c>
      <c r="V61">
        <f>(DK61+(U61+2*0.95*5.67E-8*(((DK61+$B$7)+273)^4-(DK61+273)^4)-44100*J61)/(1.84*29.3*R61+8*0.95*5.67E-8*(DK61+273)^3))</f>
        <v>0</v>
      </c>
      <c r="W61">
        <f>($C$7*DL61+$D$7*DM61+$E$7*V61)</f>
        <v>0</v>
      </c>
      <c r="X61">
        <f>0.61365*exp(17.502*W61/(240.97+W61))</f>
        <v>0</v>
      </c>
      <c r="Y61">
        <f>(Z61/AA61*100)</f>
        <v>0</v>
      </c>
      <c r="Z61">
        <f>DD61*(DI61+DJ61)/1000</f>
        <v>0</v>
      </c>
      <c r="AA61">
        <f>0.61365*exp(17.502*DK61/(240.97+DK61))</f>
        <v>0</v>
      </c>
      <c r="AB61">
        <f>(X61-DD61*(DI61+DJ61)/1000)</f>
        <v>0</v>
      </c>
      <c r="AC61">
        <f>(-J61*44100)</f>
        <v>0</v>
      </c>
      <c r="AD61">
        <f>2*29.3*R61*0.92*(DK61-W61)</f>
        <v>0</v>
      </c>
      <c r="AE61">
        <f>2*0.95*5.67E-8*(((DK61+$B$7)+273)^4-(W61+273)^4)</f>
        <v>0</v>
      </c>
      <c r="AF61">
        <f>U61+AE61+AC61+AD61</f>
        <v>0</v>
      </c>
      <c r="AG61">
        <f>DH61*AU61*(DC61-DB61*(1000-AU61*DE61)/(1000-AU61*DD61))/(100*CV61)</f>
        <v>0</v>
      </c>
      <c r="AH61">
        <f>1000*DH61*AU61*(DD61-DE61)/(100*CV61*(1000-AU61*DD61))</f>
        <v>0</v>
      </c>
      <c r="AI61">
        <f>(AJ61 - AK61 - DI61*1E3/(8.314*(DK61+273.15)) * AM61/DH61 * AL61) * DH61/(100*CV61) * (1000 - DE61)/1000</f>
        <v>0</v>
      </c>
      <c r="AJ61">
        <v>490.9948964295128</v>
      </c>
      <c r="AK61">
        <v>432.1123696969696</v>
      </c>
      <c r="AL61">
        <v>2.990245043868516</v>
      </c>
      <c r="AM61">
        <v>66.42838587885558</v>
      </c>
      <c r="AN61">
        <f>(AP61 - AO61 + DI61*1E3/(8.314*(DK61+273.15)) * AR61/DH61 * AQ61) * DH61/(100*CV61) * 1000/(1000 - AP61)</f>
        <v>0</v>
      </c>
      <c r="AO61">
        <v>10.48896858877562</v>
      </c>
      <c r="AP61">
        <v>24.79356363636365</v>
      </c>
      <c r="AQ61">
        <v>8.941597727044303E-05</v>
      </c>
      <c r="AR61">
        <v>79.27483675333316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MAX(0,($B$13+$C$13*DP61)/(1+$D$13*DP61)*DI61/(DK61+273)*$E$13)</f>
        <v>0</v>
      </c>
      <c r="AX61" t="s">
        <v>421</v>
      </c>
      <c r="AY61" t="s">
        <v>421</v>
      </c>
      <c r="AZ61">
        <v>0</v>
      </c>
      <c r="BA61">
        <v>0</v>
      </c>
      <c r="BB61">
        <f>1-AZ61/BA61</f>
        <v>0</v>
      </c>
      <c r="BC61">
        <v>0</v>
      </c>
      <c r="BD61" t="s">
        <v>421</v>
      </c>
      <c r="BE61" t="s">
        <v>421</v>
      </c>
      <c r="BF61">
        <v>0</v>
      </c>
      <c r="BG61">
        <v>0</v>
      </c>
      <c r="BH61">
        <f>1-BF61/BG61</f>
        <v>0</v>
      </c>
      <c r="BI61">
        <v>0.5</v>
      </c>
      <c r="BJ61">
        <f>CS61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421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1346</v>
      </c>
      <c r="CA61">
        <v>300</v>
      </c>
      <c r="CB61">
        <v>300</v>
      </c>
      <c r="CC61">
        <v>300</v>
      </c>
      <c r="CD61">
        <v>10390.6</v>
      </c>
      <c r="CE61">
        <v>1065.88</v>
      </c>
      <c r="CF61">
        <v>-0.00731473</v>
      </c>
      <c r="CG61">
        <v>5.43</v>
      </c>
      <c r="CH61" t="s">
        <v>421</v>
      </c>
      <c r="CI61" t="s">
        <v>421</v>
      </c>
      <c r="CJ61" t="s">
        <v>421</v>
      </c>
      <c r="CK61" t="s">
        <v>421</v>
      </c>
      <c r="CL61" t="s">
        <v>421</v>
      </c>
      <c r="CM61" t="s">
        <v>421</v>
      </c>
      <c r="CN61" t="s">
        <v>421</v>
      </c>
      <c r="CO61" t="s">
        <v>421</v>
      </c>
      <c r="CP61" t="s">
        <v>421</v>
      </c>
      <c r="CQ61" t="s">
        <v>421</v>
      </c>
      <c r="CR61">
        <f>$B$11*DQ61+$C$11*DR61+$F$11*EC61*(1-EF61)</f>
        <v>0</v>
      </c>
      <c r="CS61">
        <f>CR61*CT61</f>
        <v>0</v>
      </c>
      <c r="CT61">
        <f>($B$11*$D$9+$C$11*$D$9+$F$11*((EP61+EH61)/MAX(EP61+EH61+EQ61, 0.1)*$I$9+EQ61/MAX(EP61+EH61+EQ61, 0.1)*$J$9))/($B$11+$C$11+$F$11)</f>
        <v>0</v>
      </c>
      <c r="CU61">
        <f>($B$11*$K$9+$C$11*$K$9+$F$11*((EP61+EH61)/MAX(EP61+EH61+EQ61, 0.1)*$P$9+EQ61/MAX(EP61+EH61+EQ61, 0.1)*$Q$9))/($B$11+$C$11+$F$11)</f>
        <v>0</v>
      </c>
      <c r="CV61">
        <v>6</v>
      </c>
      <c r="CW61">
        <v>0.5</v>
      </c>
      <c r="CX61" t="s">
        <v>422</v>
      </c>
      <c r="CY61">
        <v>2</v>
      </c>
      <c r="CZ61" t="b">
        <v>1</v>
      </c>
      <c r="DA61">
        <v>1652284277</v>
      </c>
      <c r="DB61">
        <v>401.4833703703703</v>
      </c>
      <c r="DC61">
        <v>473.6704074074074</v>
      </c>
      <c r="DD61">
        <v>24.79373703703704</v>
      </c>
      <c r="DE61">
        <v>10.48435555555556</v>
      </c>
      <c r="DF61">
        <v>402.952</v>
      </c>
      <c r="DG61">
        <v>24.74496666666667</v>
      </c>
      <c r="DH61">
        <v>400.0637777777778</v>
      </c>
      <c r="DI61">
        <v>90.63242962962966</v>
      </c>
      <c r="DJ61">
        <v>0.09997186666666667</v>
      </c>
      <c r="DK61">
        <v>30.90621111111111</v>
      </c>
      <c r="DL61">
        <v>29.33034444444445</v>
      </c>
      <c r="DM61">
        <v>999.9000000000001</v>
      </c>
      <c r="DN61">
        <v>0</v>
      </c>
      <c r="DO61">
        <v>0</v>
      </c>
      <c r="DP61">
        <v>10006.27259259259</v>
      </c>
      <c r="DQ61">
        <v>0</v>
      </c>
      <c r="DR61">
        <v>239.5606296296296</v>
      </c>
      <c r="DS61">
        <v>-72.18702962962963</v>
      </c>
      <c r="DT61">
        <v>411.6906666666667</v>
      </c>
      <c r="DU61">
        <v>478.6891481481481</v>
      </c>
      <c r="DV61">
        <v>14.30938148148148</v>
      </c>
      <c r="DW61">
        <v>473.6704074074074</v>
      </c>
      <c r="DX61">
        <v>10.48435555555556</v>
      </c>
      <c r="DY61">
        <v>2.247117407407408</v>
      </c>
      <c r="DZ61">
        <v>0.9502226666666668</v>
      </c>
      <c r="EA61">
        <v>19.30222962962963</v>
      </c>
      <c r="EB61">
        <v>6.174682222222223</v>
      </c>
      <c r="EC61">
        <v>1500.018888888889</v>
      </c>
      <c r="ED61">
        <v>0.9729975555555556</v>
      </c>
      <c r="EE61">
        <v>0.02700222962962963</v>
      </c>
      <c r="EF61">
        <v>0</v>
      </c>
      <c r="EG61">
        <v>969.5950740740742</v>
      </c>
      <c r="EH61">
        <v>5.00097</v>
      </c>
      <c r="EI61">
        <v>15198.75185185185</v>
      </c>
      <c r="EJ61">
        <v>12491.73333333333</v>
      </c>
      <c r="EK61">
        <v>38.875</v>
      </c>
      <c r="EL61">
        <v>40.06433333333333</v>
      </c>
      <c r="EM61">
        <v>39.062</v>
      </c>
      <c r="EN61">
        <v>39.93699999999999</v>
      </c>
      <c r="EO61">
        <v>40.06199999999999</v>
      </c>
      <c r="EP61">
        <v>1454.65</v>
      </c>
      <c r="EQ61">
        <v>40.3688888888889</v>
      </c>
      <c r="ER61">
        <v>0</v>
      </c>
      <c r="ES61">
        <v>974.5999999046326</v>
      </c>
      <c r="ET61">
        <v>0</v>
      </c>
      <c r="EU61">
        <v>970.17792</v>
      </c>
      <c r="EV61">
        <v>90.11561526065319</v>
      </c>
      <c r="EW61">
        <v>1397.861536218939</v>
      </c>
      <c r="EX61">
        <v>15207.28</v>
      </c>
      <c r="EY61">
        <v>15</v>
      </c>
      <c r="EZ61">
        <v>1652283335.6</v>
      </c>
      <c r="FA61" t="s">
        <v>476</v>
      </c>
      <c r="FB61">
        <v>1652283332.6</v>
      </c>
      <c r="FC61">
        <v>1652283335.6</v>
      </c>
      <c r="FD61">
        <v>15</v>
      </c>
      <c r="FE61">
        <v>-1.081</v>
      </c>
      <c r="FF61">
        <v>0.005</v>
      </c>
      <c r="FG61">
        <v>-1.466</v>
      </c>
      <c r="FH61">
        <v>-0.014</v>
      </c>
      <c r="FI61">
        <v>400</v>
      </c>
      <c r="FJ61">
        <v>20</v>
      </c>
      <c r="FK61">
        <v>0.1</v>
      </c>
      <c r="FL61">
        <v>0.01</v>
      </c>
      <c r="FM61">
        <v>-69.72226829268294</v>
      </c>
      <c r="FN61">
        <v>-40.77664390243907</v>
      </c>
      <c r="FO61">
        <v>4.069750888009986</v>
      </c>
      <c r="FP61">
        <v>-1</v>
      </c>
      <c r="FQ61">
        <v>14.31294146341464</v>
      </c>
      <c r="FR61">
        <v>-0.06612752613238287</v>
      </c>
      <c r="FS61">
        <v>0.00722944438744086</v>
      </c>
      <c r="FT61">
        <v>-1</v>
      </c>
      <c r="FU61">
        <v>0</v>
      </c>
      <c r="FV61">
        <v>0</v>
      </c>
      <c r="FW61">
        <v>0</v>
      </c>
      <c r="FX61">
        <v>-1</v>
      </c>
      <c r="FY61">
        <v>0</v>
      </c>
      <c r="FZ61">
        <v>0</v>
      </c>
      <c r="GA61" t="s">
        <v>424</v>
      </c>
      <c r="GB61">
        <v>2.69684</v>
      </c>
      <c r="GC61">
        <v>2.70504</v>
      </c>
      <c r="GD61">
        <v>0.0946182</v>
      </c>
      <c r="GE61">
        <v>0.10557</v>
      </c>
      <c r="GF61">
        <v>0.108955</v>
      </c>
      <c r="GG61">
        <v>0.0576357</v>
      </c>
      <c r="GH61">
        <v>28509.2</v>
      </c>
      <c r="GI61">
        <v>28265.4</v>
      </c>
      <c r="GJ61">
        <v>29286.3</v>
      </c>
      <c r="GK61">
        <v>29239.4</v>
      </c>
      <c r="GL61">
        <v>34542.6</v>
      </c>
      <c r="GM61">
        <v>36681</v>
      </c>
      <c r="GN61">
        <v>41215.6</v>
      </c>
      <c r="GO61">
        <v>41713.3</v>
      </c>
      <c r="GP61">
        <v>1.74163</v>
      </c>
      <c r="GQ61">
        <v>2.0327</v>
      </c>
      <c r="GR61">
        <v>0.06739050000000001</v>
      </c>
      <c r="GS61">
        <v>0</v>
      </c>
      <c r="GT61">
        <v>28.2272</v>
      </c>
      <c r="GU61">
        <v>999.9</v>
      </c>
      <c r="GV61">
        <v>41.9</v>
      </c>
      <c r="GW61">
        <v>33.9</v>
      </c>
      <c r="GX61">
        <v>24.5613</v>
      </c>
      <c r="GY61">
        <v>62.7726</v>
      </c>
      <c r="GZ61">
        <v>30.8013</v>
      </c>
      <c r="HA61">
        <v>1</v>
      </c>
      <c r="HB61">
        <v>0.175714</v>
      </c>
      <c r="HC61">
        <v>0</v>
      </c>
      <c r="HD61">
        <v>20.3936</v>
      </c>
      <c r="HE61">
        <v>5.21549</v>
      </c>
      <c r="HF61">
        <v>12.0095</v>
      </c>
      <c r="HG61">
        <v>4.98925</v>
      </c>
      <c r="HH61">
        <v>3.28865</v>
      </c>
      <c r="HI61">
        <v>2331</v>
      </c>
      <c r="HJ61">
        <v>9999</v>
      </c>
      <c r="HK61">
        <v>9999</v>
      </c>
      <c r="HL61">
        <v>44.5</v>
      </c>
      <c r="HM61">
        <v>1.86722</v>
      </c>
      <c r="HN61">
        <v>1.86617</v>
      </c>
      <c r="HO61">
        <v>1.86577</v>
      </c>
      <c r="HP61">
        <v>1.86569</v>
      </c>
      <c r="HQ61">
        <v>1.86746</v>
      </c>
      <c r="HR61">
        <v>1.86996</v>
      </c>
      <c r="HS61">
        <v>1.86865</v>
      </c>
      <c r="HT61">
        <v>1.86999</v>
      </c>
      <c r="HU61">
        <v>0</v>
      </c>
      <c r="HV61">
        <v>0</v>
      </c>
      <c r="HW61">
        <v>0</v>
      </c>
      <c r="HX61">
        <v>0</v>
      </c>
      <c r="HY61" t="s">
        <v>425</v>
      </c>
      <c r="HZ61" t="s">
        <v>426</v>
      </c>
      <c r="IA61" t="s">
        <v>427</v>
      </c>
      <c r="IB61" t="s">
        <v>427</v>
      </c>
      <c r="IC61" t="s">
        <v>427</v>
      </c>
      <c r="ID61" t="s">
        <v>427</v>
      </c>
      <c r="IE61">
        <v>0</v>
      </c>
      <c r="IF61">
        <v>100</v>
      </c>
      <c r="IG61">
        <v>100</v>
      </c>
      <c r="IH61">
        <v>-1.509</v>
      </c>
      <c r="II61">
        <v>0.0488</v>
      </c>
      <c r="IJ61">
        <v>-0.8100442168574529</v>
      </c>
      <c r="IK61">
        <v>-0.001397856137862621</v>
      </c>
      <c r="IL61">
        <v>-6.597033298310111E-07</v>
      </c>
      <c r="IM61">
        <v>1.814317659228783E-10</v>
      </c>
      <c r="IN61">
        <v>-0.08355413821156263</v>
      </c>
      <c r="IO61">
        <v>-0.009172974426983092</v>
      </c>
      <c r="IP61">
        <v>0.000807841678180084</v>
      </c>
      <c r="IQ61">
        <v>-8.933227129180702E-06</v>
      </c>
      <c r="IR61">
        <v>1</v>
      </c>
      <c r="IS61">
        <v>2297</v>
      </c>
      <c r="IT61">
        <v>1</v>
      </c>
      <c r="IU61">
        <v>33</v>
      </c>
      <c r="IV61">
        <v>15.9</v>
      </c>
      <c r="IW61">
        <v>15.8</v>
      </c>
      <c r="IX61">
        <v>1.22437</v>
      </c>
      <c r="IY61">
        <v>2.23389</v>
      </c>
      <c r="IZ61">
        <v>1.39648</v>
      </c>
      <c r="JA61">
        <v>2.35107</v>
      </c>
      <c r="JB61">
        <v>1.49536</v>
      </c>
      <c r="JC61">
        <v>2.37183</v>
      </c>
      <c r="JD61">
        <v>37.1225</v>
      </c>
      <c r="JE61">
        <v>15.533</v>
      </c>
      <c r="JF61">
        <v>18</v>
      </c>
      <c r="JG61">
        <v>392.526</v>
      </c>
      <c r="JH61">
        <v>560.74</v>
      </c>
      <c r="JI61">
        <v>30.3895</v>
      </c>
      <c r="JJ61">
        <v>29.8532</v>
      </c>
      <c r="JK61">
        <v>30</v>
      </c>
      <c r="JL61">
        <v>29.7906</v>
      </c>
      <c r="JM61">
        <v>29.6991</v>
      </c>
      <c r="JN61">
        <v>24.5307</v>
      </c>
      <c r="JO61">
        <v>52.2384</v>
      </c>
      <c r="JP61">
        <v>0</v>
      </c>
      <c r="JQ61">
        <v>-999.9</v>
      </c>
      <c r="JR61">
        <v>520.398</v>
      </c>
      <c r="JS61">
        <v>10.5278</v>
      </c>
      <c r="JT61">
        <v>100.098</v>
      </c>
      <c r="JU61">
        <v>100.135</v>
      </c>
    </row>
    <row r="62" spans="1:281">
      <c r="A62">
        <v>46</v>
      </c>
      <c r="B62">
        <v>1652284289.5</v>
      </c>
      <c r="C62">
        <v>2233</v>
      </c>
      <c r="D62" t="s">
        <v>541</v>
      </c>
      <c r="E62" t="s">
        <v>542</v>
      </c>
      <c r="F62">
        <v>5</v>
      </c>
      <c r="G62" t="s">
        <v>474</v>
      </c>
      <c r="H62" t="s">
        <v>418</v>
      </c>
      <c r="I62">
        <v>1652284281.714286</v>
      </c>
      <c r="J62">
        <f>(K62)/1000</f>
        <v>0</v>
      </c>
      <c r="K62">
        <f>IF(CZ62, AN62, AH62)</f>
        <v>0</v>
      </c>
      <c r="L62">
        <f>IF(CZ62, AI62, AG62)</f>
        <v>0</v>
      </c>
      <c r="M62">
        <f>DB62 - IF(AU62&gt;1, L62*CV62*100.0/(AW62*DP62), 0)</f>
        <v>0</v>
      </c>
      <c r="N62">
        <f>((T62-J62/2)*M62-L62)/(T62+J62/2)</f>
        <v>0</v>
      </c>
      <c r="O62">
        <f>N62*(DI62+DJ62)/1000.0</f>
        <v>0</v>
      </c>
      <c r="P62">
        <f>(DB62 - IF(AU62&gt;1, L62*CV62*100.0/(AW62*DP62), 0))*(DI62+DJ62)/1000.0</f>
        <v>0</v>
      </c>
      <c r="Q62">
        <f>2.0/((1/S62-1/R62)+SIGN(S62)*SQRT((1/S62-1/R62)*(1/S62-1/R62) + 4*CW62/((CW62+1)*(CW62+1))*(2*1/S62*1/R62-1/R62*1/R62)))</f>
        <v>0</v>
      </c>
      <c r="R62">
        <f>IF(LEFT(CX62,1)&lt;&gt;"0",IF(LEFT(CX62,1)="1",3.0,CY62),$D$5+$E$5*(DP62*DI62/($K$5*1000))+$F$5*(DP62*DI62/($K$5*1000))*MAX(MIN(CV62,$J$5),$I$5)*MAX(MIN(CV62,$J$5),$I$5)+$G$5*MAX(MIN(CV62,$J$5),$I$5)*(DP62*DI62/($K$5*1000))+$H$5*(DP62*DI62/($K$5*1000))*(DP62*DI62/($K$5*1000)))</f>
        <v>0</v>
      </c>
      <c r="S62">
        <f>J62*(1000-(1000*0.61365*exp(17.502*W62/(240.97+W62))/(DI62+DJ62)+DD62)/2)/(1000*0.61365*exp(17.502*W62/(240.97+W62))/(DI62+DJ62)-DD62)</f>
        <v>0</v>
      </c>
      <c r="T62">
        <f>1/((CW62+1)/(Q62/1.6)+1/(R62/1.37)) + CW62/((CW62+1)/(Q62/1.6) + CW62/(R62/1.37))</f>
        <v>0</v>
      </c>
      <c r="U62">
        <f>(CR62*CU62)</f>
        <v>0</v>
      </c>
      <c r="V62">
        <f>(DK62+(U62+2*0.95*5.67E-8*(((DK62+$B$7)+273)^4-(DK62+273)^4)-44100*J62)/(1.84*29.3*R62+8*0.95*5.67E-8*(DK62+273)^3))</f>
        <v>0</v>
      </c>
      <c r="W62">
        <f>($C$7*DL62+$D$7*DM62+$E$7*V62)</f>
        <v>0</v>
      </c>
      <c r="X62">
        <f>0.61365*exp(17.502*W62/(240.97+W62))</f>
        <v>0</v>
      </c>
      <c r="Y62">
        <f>(Z62/AA62*100)</f>
        <v>0</v>
      </c>
      <c r="Z62">
        <f>DD62*(DI62+DJ62)/1000</f>
        <v>0</v>
      </c>
      <c r="AA62">
        <f>0.61365*exp(17.502*DK62/(240.97+DK62))</f>
        <v>0</v>
      </c>
      <c r="AB62">
        <f>(X62-DD62*(DI62+DJ62)/1000)</f>
        <v>0</v>
      </c>
      <c r="AC62">
        <f>(-J62*44100)</f>
        <v>0</v>
      </c>
      <c r="AD62">
        <f>2*29.3*R62*0.92*(DK62-W62)</f>
        <v>0</v>
      </c>
      <c r="AE62">
        <f>2*0.95*5.67E-8*(((DK62+$B$7)+273)^4-(W62+273)^4)</f>
        <v>0</v>
      </c>
      <c r="AF62">
        <f>U62+AE62+AC62+AD62</f>
        <v>0</v>
      </c>
      <c r="AG62">
        <f>DH62*AU62*(DC62-DB62*(1000-AU62*DE62)/(1000-AU62*DD62))/(100*CV62)</f>
        <v>0</v>
      </c>
      <c r="AH62">
        <f>1000*DH62*AU62*(DD62-DE62)/(100*CV62*(1000-AU62*DD62))</f>
        <v>0</v>
      </c>
      <c r="AI62">
        <f>(AJ62 - AK62 - DI62*1E3/(8.314*(DK62+273.15)) * AM62/DH62 * AL62) * DH62/(100*CV62) * (1000 - DE62)/1000</f>
        <v>0</v>
      </c>
      <c r="AJ62">
        <v>508.0242154734199</v>
      </c>
      <c r="AK62">
        <v>447.3569393939392</v>
      </c>
      <c r="AL62">
        <v>3.052983827558752</v>
      </c>
      <c r="AM62">
        <v>66.42838587885558</v>
      </c>
      <c r="AN62">
        <f>(AP62 - AO62 + DI62*1E3/(8.314*(DK62+273.15)) * AR62/DH62 * AQ62) * DH62/(100*CV62) * 1000/(1000 - AP62)</f>
        <v>0</v>
      </c>
      <c r="AO62">
        <v>10.48826329269403</v>
      </c>
      <c r="AP62">
        <v>24.796806993007</v>
      </c>
      <c r="AQ62">
        <v>-5.965510234125856E-08</v>
      </c>
      <c r="AR62">
        <v>79.27483675333316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MAX(0,($B$13+$C$13*DP62)/(1+$D$13*DP62)*DI62/(DK62+273)*$E$13)</f>
        <v>0</v>
      </c>
      <c r="AX62" t="s">
        <v>421</v>
      </c>
      <c r="AY62" t="s">
        <v>421</v>
      </c>
      <c r="AZ62">
        <v>0</v>
      </c>
      <c r="BA62">
        <v>0</v>
      </c>
      <c r="BB62">
        <f>1-AZ62/BA62</f>
        <v>0</v>
      </c>
      <c r="BC62">
        <v>0</v>
      </c>
      <c r="BD62" t="s">
        <v>421</v>
      </c>
      <c r="BE62" t="s">
        <v>421</v>
      </c>
      <c r="BF62">
        <v>0</v>
      </c>
      <c r="BG62">
        <v>0</v>
      </c>
      <c r="BH62">
        <f>1-BF62/BG62</f>
        <v>0</v>
      </c>
      <c r="BI62">
        <v>0.5</v>
      </c>
      <c r="BJ62">
        <f>CS62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421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1346</v>
      </c>
      <c r="CA62">
        <v>300</v>
      </c>
      <c r="CB62">
        <v>300</v>
      </c>
      <c r="CC62">
        <v>300</v>
      </c>
      <c r="CD62">
        <v>10390.6</v>
      </c>
      <c r="CE62">
        <v>1065.88</v>
      </c>
      <c r="CF62">
        <v>-0.00731473</v>
      </c>
      <c r="CG62">
        <v>5.43</v>
      </c>
      <c r="CH62" t="s">
        <v>421</v>
      </c>
      <c r="CI62" t="s">
        <v>421</v>
      </c>
      <c r="CJ62" t="s">
        <v>421</v>
      </c>
      <c r="CK62" t="s">
        <v>421</v>
      </c>
      <c r="CL62" t="s">
        <v>421</v>
      </c>
      <c r="CM62" t="s">
        <v>421</v>
      </c>
      <c r="CN62" t="s">
        <v>421</v>
      </c>
      <c r="CO62" t="s">
        <v>421</v>
      </c>
      <c r="CP62" t="s">
        <v>421</v>
      </c>
      <c r="CQ62" t="s">
        <v>421</v>
      </c>
      <c r="CR62">
        <f>$B$11*DQ62+$C$11*DR62+$F$11*EC62*(1-EF62)</f>
        <v>0</v>
      </c>
      <c r="CS62">
        <f>CR62*CT62</f>
        <v>0</v>
      </c>
      <c r="CT62">
        <f>($B$11*$D$9+$C$11*$D$9+$F$11*((EP62+EH62)/MAX(EP62+EH62+EQ62, 0.1)*$I$9+EQ62/MAX(EP62+EH62+EQ62, 0.1)*$J$9))/($B$11+$C$11+$F$11)</f>
        <v>0</v>
      </c>
      <c r="CU62">
        <f>($B$11*$K$9+$C$11*$K$9+$F$11*((EP62+EH62)/MAX(EP62+EH62+EQ62, 0.1)*$P$9+EQ62/MAX(EP62+EH62+EQ62, 0.1)*$Q$9))/($B$11+$C$11+$F$11)</f>
        <v>0</v>
      </c>
      <c r="CV62">
        <v>6</v>
      </c>
      <c r="CW62">
        <v>0.5</v>
      </c>
      <c r="CX62" t="s">
        <v>422</v>
      </c>
      <c r="CY62">
        <v>2</v>
      </c>
      <c r="CZ62" t="b">
        <v>1</v>
      </c>
      <c r="DA62">
        <v>1652284281.714286</v>
      </c>
      <c r="DB62">
        <v>414.8579642857143</v>
      </c>
      <c r="DC62">
        <v>489.4281071428571</v>
      </c>
      <c r="DD62">
        <v>24.79396785714286</v>
      </c>
      <c r="DE62">
        <v>10.48699285714286</v>
      </c>
      <c r="DF62">
        <v>416.3513571428571</v>
      </c>
      <c r="DG62">
        <v>24.74520357142856</v>
      </c>
      <c r="DH62">
        <v>400.0794285714285</v>
      </c>
      <c r="DI62">
        <v>90.63336428571429</v>
      </c>
      <c r="DJ62">
        <v>0.09999266785714286</v>
      </c>
      <c r="DK62">
        <v>30.90483214285715</v>
      </c>
      <c r="DL62">
        <v>29.33060714285714</v>
      </c>
      <c r="DM62">
        <v>999.9000000000002</v>
      </c>
      <c r="DN62">
        <v>0</v>
      </c>
      <c r="DO62">
        <v>0</v>
      </c>
      <c r="DP62">
        <v>10000.86857142857</v>
      </c>
      <c r="DQ62">
        <v>0</v>
      </c>
      <c r="DR62">
        <v>239.3968571428572</v>
      </c>
      <c r="DS62">
        <v>-74.57010714285715</v>
      </c>
      <c r="DT62">
        <v>425.4053928571428</v>
      </c>
      <c r="DU62">
        <v>494.6151785714285</v>
      </c>
      <c r="DV62">
        <v>14.30696071428571</v>
      </c>
      <c r="DW62">
        <v>489.4281071428571</v>
      </c>
      <c r="DX62">
        <v>10.48699285714286</v>
      </c>
      <c r="DY62">
        <v>2.247161428571429</v>
      </c>
      <c r="DZ62">
        <v>0.9504718571428572</v>
      </c>
      <c r="EA62">
        <v>19.30254642857143</v>
      </c>
      <c r="EB62">
        <v>6.178481785714285</v>
      </c>
      <c r="EC62">
        <v>1500.031071428571</v>
      </c>
      <c r="ED62">
        <v>0.972997392857143</v>
      </c>
      <c r="EE62">
        <v>0.02700240357142857</v>
      </c>
      <c r="EF62">
        <v>0</v>
      </c>
      <c r="EG62">
        <v>976.8383571428569</v>
      </c>
      <c r="EH62">
        <v>5.00097</v>
      </c>
      <c r="EI62">
        <v>15307.22857142857</v>
      </c>
      <c r="EJ62">
        <v>12491.83571428571</v>
      </c>
      <c r="EK62">
        <v>38.875</v>
      </c>
      <c r="EL62">
        <v>40.06424999999999</v>
      </c>
      <c r="EM62">
        <v>39.062</v>
      </c>
      <c r="EN62">
        <v>39.93699999999999</v>
      </c>
      <c r="EO62">
        <v>40.06199999999999</v>
      </c>
      <c r="EP62">
        <v>1454.661785714286</v>
      </c>
      <c r="EQ62">
        <v>40.36928571428572</v>
      </c>
      <c r="ER62">
        <v>0</v>
      </c>
      <c r="ES62">
        <v>979.3999998569489</v>
      </c>
      <c r="ET62">
        <v>0</v>
      </c>
      <c r="EU62">
        <v>977.6064800000001</v>
      </c>
      <c r="EV62">
        <v>95.33307707372333</v>
      </c>
      <c r="EW62">
        <v>1442.200001977673</v>
      </c>
      <c r="EX62">
        <v>15318.228</v>
      </c>
      <c r="EY62">
        <v>15</v>
      </c>
      <c r="EZ62">
        <v>1652283335.6</v>
      </c>
      <c r="FA62" t="s">
        <v>476</v>
      </c>
      <c r="FB62">
        <v>1652283332.6</v>
      </c>
      <c r="FC62">
        <v>1652283335.6</v>
      </c>
      <c r="FD62">
        <v>15</v>
      </c>
      <c r="FE62">
        <v>-1.081</v>
      </c>
      <c r="FF62">
        <v>0.005</v>
      </c>
      <c r="FG62">
        <v>-1.466</v>
      </c>
      <c r="FH62">
        <v>-0.014</v>
      </c>
      <c r="FI62">
        <v>400</v>
      </c>
      <c r="FJ62">
        <v>20</v>
      </c>
      <c r="FK62">
        <v>0.1</v>
      </c>
      <c r="FL62">
        <v>0.01</v>
      </c>
      <c r="FM62">
        <v>-72.81555121951219</v>
      </c>
      <c r="FN62">
        <v>-31.63386898954719</v>
      </c>
      <c r="FO62">
        <v>3.139837736923015</v>
      </c>
      <c r="FP62">
        <v>-1</v>
      </c>
      <c r="FQ62">
        <v>14.30976341463415</v>
      </c>
      <c r="FR62">
        <v>-0.04654076655053616</v>
      </c>
      <c r="FS62">
        <v>0.006006774878238226</v>
      </c>
      <c r="FT62">
        <v>-1</v>
      </c>
      <c r="FU62">
        <v>0</v>
      </c>
      <c r="FV62">
        <v>0</v>
      </c>
      <c r="FW62">
        <v>0</v>
      </c>
      <c r="FX62">
        <v>-1</v>
      </c>
      <c r="FY62">
        <v>0</v>
      </c>
      <c r="FZ62">
        <v>0</v>
      </c>
      <c r="GA62" t="s">
        <v>424</v>
      </c>
      <c r="GB62">
        <v>2.69678</v>
      </c>
      <c r="GC62">
        <v>2.70523</v>
      </c>
      <c r="GD62">
        <v>0.0971254</v>
      </c>
      <c r="GE62">
        <v>0.108149</v>
      </c>
      <c r="GF62">
        <v>0.108969</v>
      </c>
      <c r="GG62">
        <v>0.0576395</v>
      </c>
      <c r="GH62">
        <v>28430.2</v>
      </c>
      <c r="GI62">
        <v>28183.6</v>
      </c>
      <c r="GJ62">
        <v>29286.3</v>
      </c>
      <c r="GK62">
        <v>29239.2</v>
      </c>
      <c r="GL62">
        <v>34542.2</v>
      </c>
      <c r="GM62">
        <v>36680.7</v>
      </c>
      <c r="GN62">
        <v>41215.7</v>
      </c>
      <c r="GO62">
        <v>41713.1</v>
      </c>
      <c r="GP62">
        <v>1.74188</v>
      </c>
      <c r="GQ62">
        <v>2.03265</v>
      </c>
      <c r="GR62">
        <v>0.06749479999999999</v>
      </c>
      <c r="GS62">
        <v>0</v>
      </c>
      <c r="GT62">
        <v>28.2237</v>
      </c>
      <c r="GU62">
        <v>999.9</v>
      </c>
      <c r="GV62">
        <v>41.9</v>
      </c>
      <c r="GW62">
        <v>33.9</v>
      </c>
      <c r="GX62">
        <v>24.5601</v>
      </c>
      <c r="GY62">
        <v>62.8126</v>
      </c>
      <c r="GZ62">
        <v>31.2901</v>
      </c>
      <c r="HA62">
        <v>1</v>
      </c>
      <c r="HB62">
        <v>0.175617</v>
      </c>
      <c r="HC62">
        <v>0</v>
      </c>
      <c r="HD62">
        <v>20.3937</v>
      </c>
      <c r="HE62">
        <v>5.21549</v>
      </c>
      <c r="HF62">
        <v>12.0086</v>
      </c>
      <c r="HG62">
        <v>4.9889</v>
      </c>
      <c r="HH62">
        <v>3.28865</v>
      </c>
      <c r="HI62">
        <v>2331.2</v>
      </c>
      <c r="HJ62">
        <v>9999</v>
      </c>
      <c r="HK62">
        <v>9999</v>
      </c>
      <c r="HL62">
        <v>44.5</v>
      </c>
      <c r="HM62">
        <v>1.86722</v>
      </c>
      <c r="HN62">
        <v>1.86617</v>
      </c>
      <c r="HO62">
        <v>1.86575</v>
      </c>
      <c r="HP62">
        <v>1.86569</v>
      </c>
      <c r="HQ62">
        <v>1.86746</v>
      </c>
      <c r="HR62">
        <v>1.86996</v>
      </c>
      <c r="HS62">
        <v>1.86866</v>
      </c>
      <c r="HT62">
        <v>1.86998</v>
      </c>
      <c r="HU62">
        <v>0</v>
      </c>
      <c r="HV62">
        <v>0</v>
      </c>
      <c r="HW62">
        <v>0</v>
      </c>
      <c r="HX62">
        <v>0</v>
      </c>
      <c r="HY62" t="s">
        <v>425</v>
      </c>
      <c r="HZ62" t="s">
        <v>426</v>
      </c>
      <c r="IA62" t="s">
        <v>427</v>
      </c>
      <c r="IB62" t="s">
        <v>427</v>
      </c>
      <c r="IC62" t="s">
        <v>427</v>
      </c>
      <c r="ID62" t="s">
        <v>427</v>
      </c>
      <c r="IE62">
        <v>0</v>
      </c>
      <c r="IF62">
        <v>100</v>
      </c>
      <c r="IG62">
        <v>100</v>
      </c>
      <c r="IH62">
        <v>-1.536</v>
      </c>
      <c r="II62">
        <v>0.0489</v>
      </c>
      <c r="IJ62">
        <v>-0.8100442168574529</v>
      </c>
      <c r="IK62">
        <v>-0.001397856137862621</v>
      </c>
      <c r="IL62">
        <v>-6.597033298310111E-07</v>
      </c>
      <c r="IM62">
        <v>1.814317659228783E-10</v>
      </c>
      <c r="IN62">
        <v>-0.08355413821156263</v>
      </c>
      <c r="IO62">
        <v>-0.009172974426983092</v>
      </c>
      <c r="IP62">
        <v>0.000807841678180084</v>
      </c>
      <c r="IQ62">
        <v>-8.933227129180702E-06</v>
      </c>
      <c r="IR62">
        <v>1</v>
      </c>
      <c r="IS62">
        <v>2297</v>
      </c>
      <c r="IT62">
        <v>1</v>
      </c>
      <c r="IU62">
        <v>33</v>
      </c>
      <c r="IV62">
        <v>15.9</v>
      </c>
      <c r="IW62">
        <v>15.9</v>
      </c>
      <c r="IX62">
        <v>1.25488</v>
      </c>
      <c r="IY62">
        <v>2.23755</v>
      </c>
      <c r="IZ62">
        <v>1.39648</v>
      </c>
      <c r="JA62">
        <v>2.34985</v>
      </c>
      <c r="JB62">
        <v>1.49536</v>
      </c>
      <c r="JC62">
        <v>2.38159</v>
      </c>
      <c r="JD62">
        <v>37.1463</v>
      </c>
      <c r="JE62">
        <v>15.5242</v>
      </c>
      <c r="JF62">
        <v>18</v>
      </c>
      <c r="JG62">
        <v>392.645</v>
      </c>
      <c r="JH62">
        <v>560.686</v>
      </c>
      <c r="JI62">
        <v>30.3876</v>
      </c>
      <c r="JJ62">
        <v>29.8516</v>
      </c>
      <c r="JK62">
        <v>29.9999</v>
      </c>
      <c r="JL62">
        <v>29.7881</v>
      </c>
      <c r="JM62">
        <v>29.6972</v>
      </c>
      <c r="JN62">
        <v>25.1275</v>
      </c>
      <c r="JO62">
        <v>52.2384</v>
      </c>
      <c r="JP62">
        <v>0</v>
      </c>
      <c r="JQ62">
        <v>-999.9</v>
      </c>
      <c r="JR62">
        <v>540.434</v>
      </c>
      <c r="JS62">
        <v>10.5278</v>
      </c>
      <c r="JT62">
        <v>100.098</v>
      </c>
      <c r="JU62">
        <v>100.134</v>
      </c>
    </row>
    <row r="63" spans="1:281">
      <c r="A63">
        <v>47</v>
      </c>
      <c r="B63">
        <v>1652284294.5</v>
      </c>
      <c r="C63">
        <v>2238</v>
      </c>
      <c r="D63" t="s">
        <v>543</v>
      </c>
      <c r="E63" t="s">
        <v>544</v>
      </c>
      <c r="F63">
        <v>5</v>
      </c>
      <c r="G63" t="s">
        <v>474</v>
      </c>
      <c r="H63" t="s">
        <v>418</v>
      </c>
      <c r="I63">
        <v>1652284287</v>
      </c>
      <c r="J63">
        <f>(K63)/1000</f>
        <v>0</v>
      </c>
      <c r="K63">
        <f>IF(CZ63, AN63, AH63)</f>
        <v>0</v>
      </c>
      <c r="L63">
        <f>IF(CZ63, AI63, AG63)</f>
        <v>0</v>
      </c>
      <c r="M63">
        <f>DB63 - IF(AU63&gt;1, L63*CV63*100.0/(AW63*DP63), 0)</f>
        <v>0</v>
      </c>
      <c r="N63">
        <f>((T63-J63/2)*M63-L63)/(T63+J63/2)</f>
        <v>0</v>
      </c>
      <c r="O63">
        <f>N63*(DI63+DJ63)/1000.0</f>
        <v>0</v>
      </c>
      <c r="P63">
        <f>(DB63 - IF(AU63&gt;1, L63*CV63*100.0/(AW63*DP63), 0))*(DI63+DJ63)/1000.0</f>
        <v>0</v>
      </c>
      <c r="Q63">
        <f>2.0/((1/S63-1/R63)+SIGN(S63)*SQRT((1/S63-1/R63)*(1/S63-1/R63) + 4*CW63/((CW63+1)*(CW63+1))*(2*1/S63*1/R63-1/R63*1/R63)))</f>
        <v>0</v>
      </c>
      <c r="R63">
        <f>IF(LEFT(CX63,1)&lt;&gt;"0",IF(LEFT(CX63,1)="1",3.0,CY63),$D$5+$E$5*(DP63*DI63/($K$5*1000))+$F$5*(DP63*DI63/($K$5*1000))*MAX(MIN(CV63,$J$5),$I$5)*MAX(MIN(CV63,$J$5),$I$5)+$G$5*MAX(MIN(CV63,$J$5),$I$5)*(DP63*DI63/($K$5*1000))+$H$5*(DP63*DI63/($K$5*1000))*(DP63*DI63/($K$5*1000)))</f>
        <v>0</v>
      </c>
      <c r="S63">
        <f>J63*(1000-(1000*0.61365*exp(17.502*W63/(240.97+W63))/(DI63+DJ63)+DD63)/2)/(1000*0.61365*exp(17.502*W63/(240.97+W63))/(DI63+DJ63)-DD63)</f>
        <v>0</v>
      </c>
      <c r="T63">
        <f>1/((CW63+1)/(Q63/1.6)+1/(R63/1.37)) + CW63/((CW63+1)/(Q63/1.6) + CW63/(R63/1.37))</f>
        <v>0</v>
      </c>
      <c r="U63">
        <f>(CR63*CU63)</f>
        <v>0</v>
      </c>
      <c r="V63">
        <f>(DK63+(U63+2*0.95*5.67E-8*(((DK63+$B$7)+273)^4-(DK63+273)^4)-44100*J63)/(1.84*29.3*R63+8*0.95*5.67E-8*(DK63+273)^3))</f>
        <v>0</v>
      </c>
      <c r="W63">
        <f>($C$7*DL63+$D$7*DM63+$E$7*V63)</f>
        <v>0</v>
      </c>
      <c r="X63">
        <f>0.61365*exp(17.502*W63/(240.97+W63))</f>
        <v>0</v>
      </c>
      <c r="Y63">
        <f>(Z63/AA63*100)</f>
        <v>0</v>
      </c>
      <c r="Z63">
        <f>DD63*(DI63+DJ63)/1000</f>
        <v>0</v>
      </c>
      <c r="AA63">
        <f>0.61365*exp(17.502*DK63/(240.97+DK63))</f>
        <v>0</v>
      </c>
      <c r="AB63">
        <f>(X63-DD63*(DI63+DJ63)/1000)</f>
        <v>0</v>
      </c>
      <c r="AC63">
        <f>(-J63*44100)</f>
        <v>0</v>
      </c>
      <c r="AD63">
        <f>2*29.3*R63*0.92*(DK63-W63)</f>
        <v>0</v>
      </c>
      <c r="AE63">
        <f>2*0.95*5.67E-8*(((DK63+$B$7)+273)^4-(W63+273)^4)</f>
        <v>0</v>
      </c>
      <c r="AF63">
        <f>U63+AE63+AC63+AD63</f>
        <v>0</v>
      </c>
      <c r="AG63">
        <f>DH63*AU63*(DC63-DB63*(1000-AU63*DE63)/(1000-AU63*DD63))/(100*CV63)</f>
        <v>0</v>
      </c>
      <c r="AH63">
        <f>1000*DH63*AU63*(DD63-DE63)/(100*CV63*(1000-AU63*DD63))</f>
        <v>0</v>
      </c>
      <c r="AI63">
        <f>(AJ63 - AK63 - DI63*1E3/(8.314*(DK63+273.15)) * AM63/DH63 * AL63) * DH63/(100*CV63) * (1000 - DE63)/1000</f>
        <v>0</v>
      </c>
      <c r="AJ63">
        <v>524.9726152475959</v>
      </c>
      <c r="AK63">
        <v>462.9843878787879</v>
      </c>
      <c r="AL63">
        <v>3.137453990557256</v>
      </c>
      <c r="AM63">
        <v>66.42838587885558</v>
      </c>
      <c r="AN63">
        <f>(AP63 - AO63 + DI63*1E3/(8.314*(DK63+273.15)) * AR63/DH63 * AQ63) * DH63/(100*CV63) * 1000/(1000 - AP63)</f>
        <v>0</v>
      </c>
      <c r="AO63">
        <v>10.48824770470316</v>
      </c>
      <c r="AP63">
        <v>24.79177202797203</v>
      </c>
      <c r="AQ63">
        <v>0.0001332515195428578</v>
      </c>
      <c r="AR63">
        <v>79.27483675333316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MAX(0,($B$13+$C$13*DP63)/(1+$D$13*DP63)*DI63/(DK63+273)*$E$13)</f>
        <v>0</v>
      </c>
      <c r="AX63" t="s">
        <v>421</v>
      </c>
      <c r="AY63" t="s">
        <v>421</v>
      </c>
      <c r="AZ63">
        <v>0</v>
      </c>
      <c r="BA63">
        <v>0</v>
      </c>
      <c r="BB63">
        <f>1-AZ63/BA63</f>
        <v>0</v>
      </c>
      <c r="BC63">
        <v>0</v>
      </c>
      <c r="BD63" t="s">
        <v>421</v>
      </c>
      <c r="BE63" t="s">
        <v>421</v>
      </c>
      <c r="BF63">
        <v>0</v>
      </c>
      <c r="BG63">
        <v>0</v>
      </c>
      <c r="BH63">
        <f>1-BF63/BG63</f>
        <v>0</v>
      </c>
      <c r="BI63">
        <v>0.5</v>
      </c>
      <c r="BJ63">
        <f>CS63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421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1346</v>
      </c>
      <c r="CA63">
        <v>300</v>
      </c>
      <c r="CB63">
        <v>300</v>
      </c>
      <c r="CC63">
        <v>300</v>
      </c>
      <c r="CD63">
        <v>10390.6</v>
      </c>
      <c r="CE63">
        <v>1065.88</v>
      </c>
      <c r="CF63">
        <v>-0.00731473</v>
      </c>
      <c r="CG63">
        <v>5.43</v>
      </c>
      <c r="CH63" t="s">
        <v>421</v>
      </c>
      <c r="CI63" t="s">
        <v>421</v>
      </c>
      <c r="CJ63" t="s">
        <v>421</v>
      </c>
      <c r="CK63" t="s">
        <v>421</v>
      </c>
      <c r="CL63" t="s">
        <v>421</v>
      </c>
      <c r="CM63" t="s">
        <v>421</v>
      </c>
      <c r="CN63" t="s">
        <v>421</v>
      </c>
      <c r="CO63" t="s">
        <v>421</v>
      </c>
      <c r="CP63" t="s">
        <v>421</v>
      </c>
      <c r="CQ63" t="s">
        <v>421</v>
      </c>
      <c r="CR63">
        <f>$B$11*DQ63+$C$11*DR63+$F$11*EC63*(1-EF63)</f>
        <v>0</v>
      </c>
      <c r="CS63">
        <f>CR63*CT63</f>
        <v>0</v>
      </c>
      <c r="CT63">
        <f>($B$11*$D$9+$C$11*$D$9+$F$11*((EP63+EH63)/MAX(EP63+EH63+EQ63, 0.1)*$I$9+EQ63/MAX(EP63+EH63+EQ63, 0.1)*$J$9))/($B$11+$C$11+$F$11)</f>
        <v>0</v>
      </c>
      <c r="CU63">
        <f>($B$11*$K$9+$C$11*$K$9+$F$11*((EP63+EH63)/MAX(EP63+EH63+EQ63, 0.1)*$P$9+EQ63/MAX(EP63+EH63+EQ63, 0.1)*$Q$9))/($B$11+$C$11+$F$11)</f>
        <v>0</v>
      </c>
      <c r="CV63">
        <v>6</v>
      </c>
      <c r="CW63">
        <v>0.5</v>
      </c>
      <c r="CX63" t="s">
        <v>422</v>
      </c>
      <c r="CY63">
        <v>2</v>
      </c>
      <c r="CZ63" t="b">
        <v>1</v>
      </c>
      <c r="DA63">
        <v>1652284287</v>
      </c>
      <c r="DB63">
        <v>430.3970740740741</v>
      </c>
      <c r="DC63">
        <v>507.1700740740741</v>
      </c>
      <c r="DD63">
        <v>24.79551851851852</v>
      </c>
      <c r="DE63">
        <v>10.4885037037037</v>
      </c>
      <c r="DF63">
        <v>431.9194074074074</v>
      </c>
      <c r="DG63">
        <v>24.74673703703704</v>
      </c>
      <c r="DH63">
        <v>400.0871481481482</v>
      </c>
      <c r="DI63">
        <v>90.63632962962964</v>
      </c>
      <c r="DJ63">
        <v>0.09999909259259257</v>
      </c>
      <c r="DK63">
        <v>30.90048518518518</v>
      </c>
      <c r="DL63">
        <v>29.32208148148148</v>
      </c>
      <c r="DM63">
        <v>999.9000000000001</v>
      </c>
      <c r="DN63">
        <v>0</v>
      </c>
      <c r="DO63">
        <v>0</v>
      </c>
      <c r="DP63">
        <v>9997.568888888889</v>
      </c>
      <c r="DQ63">
        <v>0</v>
      </c>
      <c r="DR63">
        <v>239.3013703703704</v>
      </c>
      <c r="DS63">
        <v>-76.77295555555555</v>
      </c>
      <c r="DT63">
        <v>441.3403703703703</v>
      </c>
      <c r="DU63">
        <v>512.5458888888888</v>
      </c>
      <c r="DV63">
        <v>14.307</v>
      </c>
      <c r="DW63">
        <v>507.1700740740741</v>
      </c>
      <c r="DX63">
        <v>10.4885037037037</v>
      </c>
      <c r="DY63">
        <v>2.247375555555556</v>
      </c>
      <c r="DZ63">
        <v>0.9506402592592593</v>
      </c>
      <c r="EA63">
        <v>19.30407777777778</v>
      </c>
      <c r="EB63">
        <v>6.181048518518518</v>
      </c>
      <c r="EC63">
        <v>1500.03925925926</v>
      </c>
      <c r="ED63">
        <v>0.9729974074074074</v>
      </c>
      <c r="EE63">
        <v>0.02700238148148148</v>
      </c>
      <c r="EF63">
        <v>0</v>
      </c>
      <c r="EG63">
        <v>985.2333333333335</v>
      </c>
      <c r="EH63">
        <v>5.00097</v>
      </c>
      <c r="EI63">
        <v>15435.57777777778</v>
      </c>
      <c r="EJ63">
        <v>12491.90370370371</v>
      </c>
      <c r="EK63">
        <v>38.875</v>
      </c>
      <c r="EL63">
        <v>40.06666666666666</v>
      </c>
      <c r="EM63">
        <v>39.062</v>
      </c>
      <c r="EN63">
        <v>39.93699999999999</v>
      </c>
      <c r="EO63">
        <v>40.06199999999999</v>
      </c>
      <c r="EP63">
        <v>1454.67</v>
      </c>
      <c r="EQ63">
        <v>40.36925925925926</v>
      </c>
      <c r="ER63">
        <v>0</v>
      </c>
      <c r="ES63">
        <v>984.7999999523163</v>
      </c>
      <c r="ET63">
        <v>0</v>
      </c>
      <c r="EU63">
        <v>985.6754230769232</v>
      </c>
      <c r="EV63">
        <v>96.2591795515406</v>
      </c>
      <c r="EW63">
        <v>1443.931624875598</v>
      </c>
      <c r="EX63">
        <v>15441.46923076923</v>
      </c>
      <c r="EY63">
        <v>15</v>
      </c>
      <c r="EZ63">
        <v>1652283335.6</v>
      </c>
      <c r="FA63" t="s">
        <v>476</v>
      </c>
      <c r="FB63">
        <v>1652283332.6</v>
      </c>
      <c r="FC63">
        <v>1652283335.6</v>
      </c>
      <c r="FD63">
        <v>15</v>
      </c>
      <c r="FE63">
        <v>-1.081</v>
      </c>
      <c r="FF63">
        <v>0.005</v>
      </c>
      <c r="FG63">
        <v>-1.466</v>
      </c>
      <c r="FH63">
        <v>-0.014</v>
      </c>
      <c r="FI63">
        <v>400</v>
      </c>
      <c r="FJ63">
        <v>20</v>
      </c>
      <c r="FK63">
        <v>0.1</v>
      </c>
      <c r="FL63">
        <v>0.01</v>
      </c>
      <c r="FM63">
        <v>-75.24316585365854</v>
      </c>
      <c r="FN63">
        <v>-25.70653588850193</v>
      </c>
      <c r="FO63">
        <v>2.545913637300002</v>
      </c>
      <c r="FP63">
        <v>-1</v>
      </c>
      <c r="FQ63">
        <v>14.30812682926829</v>
      </c>
      <c r="FR63">
        <v>-0.002521254355363869</v>
      </c>
      <c r="FS63">
        <v>0.004383562666801807</v>
      </c>
      <c r="FT63">
        <v>-1</v>
      </c>
      <c r="FU63">
        <v>0</v>
      </c>
      <c r="FV63">
        <v>0</v>
      </c>
      <c r="FW63">
        <v>0</v>
      </c>
      <c r="FX63">
        <v>-1</v>
      </c>
      <c r="FY63">
        <v>0</v>
      </c>
      <c r="FZ63">
        <v>0</v>
      </c>
      <c r="GA63" t="s">
        <v>424</v>
      </c>
      <c r="GB63">
        <v>2.69673</v>
      </c>
      <c r="GC63">
        <v>2.705</v>
      </c>
      <c r="GD63">
        <v>0.0996577</v>
      </c>
      <c r="GE63">
        <v>0.11069</v>
      </c>
      <c r="GF63">
        <v>0.108951</v>
      </c>
      <c r="GG63">
        <v>0.0576373</v>
      </c>
      <c r="GH63">
        <v>28350.8</v>
      </c>
      <c r="GI63">
        <v>28103.5</v>
      </c>
      <c r="GJ63">
        <v>29286.6</v>
      </c>
      <c r="GK63">
        <v>29239.3</v>
      </c>
      <c r="GL63">
        <v>34543.4</v>
      </c>
      <c r="GM63">
        <v>36681</v>
      </c>
      <c r="GN63">
        <v>41216.2</v>
      </c>
      <c r="GO63">
        <v>41713.3</v>
      </c>
      <c r="GP63">
        <v>1.74177</v>
      </c>
      <c r="GQ63">
        <v>2.03277</v>
      </c>
      <c r="GR63">
        <v>0.0665113</v>
      </c>
      <c r="GS63">
        <v>0</v>
      </c>
      <c r="GT63">
        <v>28.218</v>
      </c>
      <c r="GU63">
        <v>999.9</v>
      </c>
      <c r="GV63">
        <v>41.9</v>
      </c>
      <c r="GW63">
        <v>33.9</v>
      </c>
      <c r="GX63">
        <v>24.5603</v>
      </c>
      <c r="GY63">
        <v>62.7926</v>
      </c>
      <c r="GZ63">
        <v>31.2179</v>
      </c>
      <c r="HA63">
        <v>1</v>
      </c>
      <c r="HB63">
        <v>0.175569</v>
      </c>
      <c r="HC63">
        <v>0</v>
      </c>
      <c r="HD63">
        <v>20.3938</v>
      </c>
      <c r="HE63">
        <v>5.21459</v>
      </c>
      <c r="HF63">
        <v>12.0091</v>
      </c>
      <c r="HG63">
        <v>4.98805</v>
      </c>
      <c r="HH63">
        <v>3.28858</v>
      </c>
      <c r="HI63">
        <v>2331.2</v>
      </c>
      <c r="HJ63">
        <v>9999</v>
      </c>
      <c r="HK63">
        <v>9999</v>
      </c>
      <c r="HL63">
        <v>44.5</v>
      </c>
      <c r="HM63">
        <v>1.86723</v>
      </c>
      <c r="HN63">
        <v>1.86615</v>
      </c>
      <c r="HO63">
        <v>1.86573</v>
      </c>
      <c r="HP63">
        <v>1.86568</v>
      </c>
      <c r="HQ63">
        <v>1.86749</v>
      </c>
      <c r="HR63">
        <v>1.86996</v>
      </c>
      <c r="HS63">
        <v>1.86862</v>
      </c>
      <c r="HT63">
        <v>1.86997</v>
      </c>
      <c r="HU63">
        <v>0</v>
      </c>
      <c r="HV63">
        <v>0</v>
      </c>
      <c r="HW63">
        <v>0</v>
      </c>
      <c r="HX63">
        <v>0</v>
      </c>
      <c r="HY63" t="s">
        <v>425</v>
      </c>
      <c r="HZ63" t="s">
        <v>426</v>
      </c>
      <c r="IA63" t="s">
        <v>427</v>
      </c>
      <c r="IB63" t="s">
        <v>427</v>
      </c>
      <c r="IC63" t="s">
        <v>427</v>
      </c>
      <c r="ID63" t="s">
        <v>427</v>
      </c>
      <c r="IE63">
        <v>0</v>
      </c>
      <c r="IF63">
        <v>100</v>
      </c>
      <c r="IG63">
        <v>100</v>
      </c>
      <c r="IH63">
        <v>-1.564</v>
      </c>
      <c r="II63">
        <v>0.0487</v>
      </c>
      <c r="IJ63">
        <v>-0.8100442168574529</v>
      </c>
      <c r="IK63">
        <v>-0.001397856137862621</v>
      </c>
      <c r="IL63">
        <v>-6.597033298310111E-07</v>
      </c>
      <c r="IM63">
        <v>1.814317659228783E-10</v>
      </c>
      <c r="IN63">
        <v>-0.08355413821156263</v>
      </c>
      <c r="IO63">
        <v>-0.009172974426983092</v>
      </c>
      <c r="IP63">
        <v>0.000807841678180084</v>
      </c>
      <c r="IQ63">
        <v>-8.933227129180702E-06</v>
      </c>
      <c r="IR63">
        <v>1</v>
      </c>
      <c r="IS63">
        <v>2297</v>
      </c>
      <c r="IT63">
        <v>1</v>
      </c>
      <c r="IU63">
        <v>33</v>
      </c>
      <c r="IV63">
        <v>16</v>
      </c>
      <c r="IW63">
        <v>16</v>
      </c>
      <c r="IX63">
        <v>1.28906</v>
      </c>
      <c r="IY63">
        <v>2.23755</v>
      </c>
      <c r="IZ63">
        <v>1.39648</v>
      </c>
      <c r="JA63">
        <v>2.34985</v>
      </c>
      <c r="JB63">
        <v>1.49536</v>
      </c>
      <c r="JC63">
        <v>2.29004</v>
      </c>
      <c r="JD63">
        <v>37.1463</v>
      </c>
      <c r="JE63">
        <v>15.5155</v>
      </c>
      <c r="JF63">
        <v>18</v>
      </c>
      <c r="JG63">
        <v>392.579</v>
      </c>
      <c r="JH63">
        <v>560.759</v>
      </c>
      <c r="JI63">
        <v>30.3849</v>
      </c>
      <c r="JJ63">
        <v>29.8494</v>
      </c>
      <c r="JK63">
        <v>29.9999</v>
      </c>
      <c r="JL63">
        <v>29.7859</v>
      </c>
      <c r="JM63">
        <v>29.6952</v>
      </c>
      <c r="JN63">
        <v>25.7927</v>
      </c>
      <c r="JO63">
        <v>52.2384</v>
      </c>
      <c r="JP63">
        <v>0</v>
      </c>
      <c r="JQ63">
        <v>-999.9</v>
      </c>
      <c r="JR63">
        <v>553.794</v>
      </c>
      <c r="JS63">
        <v>10.5278</v>
      </c>
      <c r="JT63">
        <v>100.099</v>
      </c>
      <c r="JU63">
        <v>100.135</v>
      </c>
    </row>
    <row r="64" spans="1:281">
      <c r="A64">
        <v>48</v>
      </c>
      <c r="B64">
        <v>1652284299.5</v>
      </c>
      <c r="C64">
        <v>2243</v>
      </c>
      <c r="D64" t="s">
        <v>545</v>
      </c>
      <c r="E64" t="s">
        <v>546</v>
      </c>
      <c r="F64">
        <v>5</v>
      </c>
      <c r="G64" t="s">
        <v>474</v>
      </c>
      <c r="H64" t="s">
        <v>418</v>
      </c>
      <c r="I64">
        <v>1652284291.714286</v>
      </c>
      <c r="J64">
        <f>(K64)/1000</f>
        <v>0</v>
      </c>
      <c r="K64">
        <f>IF(CZ64, AN64, AH64)</f>
        <v>0</v>
      </c>
      <c r="L64">
        <f>IF(CZ64, AI64, AG64)</f>
        <v>0</v>
      </c>
      <c r="M64">
        <f>DB64 - IF(AU64&gt;1, L64*CV64*100.0/(AW64*DP64), 0)</f>
        <v>0</v>
      </c>
      <c r="N64">
        <f>((T64-J64/2)*M64-L64)/(T64+J64/2)</f>
        <v>0</v>
      </c>
      <c r="O64">
        <f>N64*(DI64+DJ64)/1000.0</f>
        <v>0</v>
      </c>
      <c r="P64">
        <f>(DB64 - IF(AU64&gt;1, L64*CV64*100.0/(AW64*DP64), 0))*(DI64+DJ64)/1000.0</f>
        <v>0</v>
      </c>
      <c r="Q64">
        <f>2.0/((1/S64-1/R64)+SIGN(S64)*SQRT((1/S64-1/R64)*(1/S64-1/R64) + 4*CW64/((CW64+1)*(CW64+1))*(2*1/S64*1/R64-1/R64*1/R64)))</f>
        <v>0</v>
      </c>
      <c r="R64">
        <f>IF(LEFT(CX64,1)&lt;&gt;"0",IF(LEFT(CX64,1)="1",3.0,CY64),$D$5+$E$5*(DP64*DI64/($K$5*1000))+$F$5*(DP64*DI64/($K$5*1000))*MAX(MIN(CV64,$J$5),$I$5)*MAX(MIN(CV64,$J$5),$I$5)+$G$5*MAX(MIN(CV64,$J$5),$I$5)*(DP64*DI64/($K$5*1000))+$H$5*(DP64*DI64/($K$5*1000))*(DP64*DI64/($K$5*1000)))</f>
        <v>0</v>
      </c>
      <c r="S64">
        <f>J64*(1000-(1000*0.61365*exp(17.502*W64/(240.97+W64))/(DI64+DJ64)+DD64)/2)/(1000*0.61365*exp(17.502*W64/(240.97+W64))/(DI64+DJ64)-DD64)</f>
        <v>0</v>
      </c>
      <c r="T64">
        <f>1/((CW64+1)/(Q64/1.6)+1/(R64/1.37)) + CW64/((CW64+1)/(Q64/1.6) + CW64/(R64/1.37))</f>
        <v>0</v>
      </c>
      <c r="U64">
        <f>(CR64*CU64)</f>
        <v>0</v>
      </c>
      <c r="V64">
        <f>(DK64+(U64+2*0.95*5.67E-8*(((DK64+$B$7)+273)^4-(DK64+273)^4)-44100*J64)/(1.84*29.3*R64+8*0.95*5.67E-8*(DK64+273)^3))</f>
        <v>0</v>
      </c>
      <c r="W64">
        <f>($C$7*DL64+$D$7*DM64+$E$7*V64)</f>
        <v>0</v>
      </c>
      <c r="X64">
        <f>0.61365*exp(17.502*W64/(240.97+W64))</f>
        <v>0</v>
      </c>
      <c r="Y64">
        <f>(Z64/AA64*100)</f>
        <v>0</v>
      </c>
      <c r="Z64">
        <f>DD64*(DI64+DJ64)/1000</f>
        <v>0</v>
      </c>
      <c r="AA64">
        <f>0.61365*exp(17.502*DK64/(240.97+DK64))</f>
        <v>0</v>
      </c>
      <c r="AB64">
        <f>(X64-DD64*(DI64+DJ64)/1000)</f>
        <v>0</v>
      </c>
      <c r="AC64">
        <f>(-J64*44100)</f>
        <v>0</v>
      </c>
      <c r="AD64">
        <f>2*29.3*R64*0.92*(DK64-W64)</f>
        <v>0</v>
      </c>
      <c r="AE64">
        <f>2*0.95*5.67E-8*(((DK64+$B$7)+273)^4-(W64+273)^4)</f>
        <v>0</v>
      </c>
      <c r="AF64">
        <f>U64+AE64+AC64+AD64</f>
        <v>0</v>
      </c>
      <c r="AG64">
        <f>DH64*AU64*(DC64-DB64*(1000-AU64*DE64)/(1000-AU64*DD64))/(100*CV64)</f>
        <v>0</v>
      </c>
      <c r="AH64">
        <f>1000*DH64*AU64*(DD64-DE64)/(100*CV64*(1000-AU64*DD64))</f>
        <v>0</v>
      </c>
      <c r="AI64">
        <f>(AJ64 - AK64 - DI64*1E3/(8.314*(DK64+273.15)) * AM64/DH64 * AL64) * DH64/(100*CV64) * (1000 - DE64)/1000</f>
        <v>0</v>
      </c>
      <c r="AJ64">
        <v>541.9888671151073</v>
      </c>
      <c r="AK64">
        <v>478.7974909090906</v>
      </c>
      <c r="AL64">
        <v>3.169182366940987</v>
      </c>
      <c r="AM64">
        <v>66.42838587885558</v>
      </c>
      <c r="AN64">
        <f>(AP64 - AO64 + DI64*1E3/(8.314*(DK64+273.15)) * AR64/DH64 * AQ64) * DH64/(100*CV64) * 1000/(1000 - AP64)</f>
        <v>0</v>
      </c>
      <c r="AO64">
        <v>10.48614905512917</v>
      </c>
      <c r="AP64">
        <v>24.79217132867133</v>
      </c>
      <c r="AQ64">
        <v>-6.410259279829619E-05</v>
      </c>
      <c r="AR64">
        <v>79.27483675333316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MAX(0,($B$13+$C$13*DP64)/(1+$D$13*DP64)*DI64/(DK64+273)*$E$13)</f>
        <v>0</v>
      </c>
      <c r="AX64" t="s">
        <v>421</v>
      </c>
      <c r="AY64" t="s">
        <v>421</v>
      </c>
      <c r="AZ64">
        <v>0</v>
      </c>
      <c r="BA64">
        <v>0</v>
      </c>
      <c r="BB64">
        <f>1-AZ64/BA64</f>
        <v>0</v>
      </c>
      <c r="BC64">
        <v>0</v>
      </c>
      <c r="BD64" t="s">
        <v>421</v>
      </c>
      <c r="BE64" t="s">
        <v>421</v>
      </c>
      <c r="BF64">
        <v>0</v>
      </c>
      <c r="BG64">
        <v>0</v>
      </c>
      <c r="BH64">
        <f>1-BF64/BG64</f>
        <v>0</v>
      </c>
      <c r="BI64">
        <v>0.5</v>
      </c>
      <c r="BJ64">
        <f>CS64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421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1346</v>
      </c>
      <c r="CA64">
        <v>300</v>
      </c>
      <c r="CB64">
        <v>300</v>
      </c>
      <c r="CC64">
        <v>300</v>
      </c>
      <c r="CD64">
        <v>10390.6</v>
      </c>
      <c r="CE64">
        <v>1065.88</v>
      </c>
      <c r="CF64">
        <v>-0.00731473</v>
      </c>
      <c r="CG64">
        <v>5.43</v>
      </c>
      <c r="CH64" t="s">
        <v>421</v>
      </c>
      <c r="CI64" t="s">
        <v>421</v>
      </c>
      <c r="CJ64" t="s">
        <v>421</v>
      </c>
      <c r="CK64" t="s">
        <v>421</v>
      </c>
      <c r="CL64" t="s">
        <v>421</v>
      </c>
      <c r="CM64" t="s">
        <v>421</v>
      </c>
      <c r="CN64" t="s">
        <v>421</v>
      </c>
      <c r="CO64" t="s">
        <v>421</v>
      </c>
      <c r="CP64" t="s">
        <v>421</v>
      </c>
      <c r="CQ64" t="s">
        <v>421</v>
      </c>
      <c r="CR64">
        <f>$B$11*DQ64+$C$11*DR64+$F$11*EC64*(1-EF64)</f>
        <v>0</v>
      </c>
      <c r="CS64">
        <f>CR64*CT64</f>
        <v>0</v>
      </c>
      <c r="CT64">
        <f>($B$11*$D$9+$C$11*$D$9+$F$11*((EP64+EH64)/MAX(EP64+EH64+EQ64, 0.1)*$I$9+EQ64/MAX(EP64+EH64+EQ64, 0.1)*$J$9))/($B$11+$C$11+$F$11)</f>
        <v>0</v>
      </c>
      <c r="CU64">
        <f>($B$11*$K$9+$C$11*$K$9+$F$11*((EP64+EH64)/MAX(EP64+EH64+EQ64, 0.1)*$P$9+EQ64/MAX(EP64+EH64+EQ64, 0.1)*$Q$9))/($B$11+$C$11+$F$11)</f>
        <v>0</v>
      </c>
      <c r="CV64">
        <v>6</v>
      </c>
      <c r="CW64">
        <v>0.5</v>
      </c>
      <c r="CX64" t="s">
        <v>422</v>
      </c>
      <c r="CY64">
        <v>2</v>
      </c>
      <c r="CZ64" t="b">
        <v>1</v>
      </c>
      <c r="DA64">
        <v>1652284291.714286</v>
      </c>
      <c r="DB64">
        <v>444.6023571428572</v>
      </c>
      <c r="DC64">
        <v>523.0178928571429</v>
      </c>
      <c r="DD64">
        <v>24.79513571428572</v>
      </c>
      <c r="DE64">
        <v>10.48733571428571</v>
      </c>
      <c r="DF64">
        <v>446.1513214285714</v>
      </c>
      <c r="DG64">
        <v>24.74636785714285</v>
      </c>
      <c r="DH64">
        <v>400.0762857142857</v>
      </c>
      <c r="DI64">
        <v>90.63969999999999</v>
      </c>
      <c r="DJ64">
        <v>0.1000169107142857</v>
      </c>
      <c r="DK64">
        <v>30.89461785714286</v>
      </c>
      <c r="DL64">
        <v>29.31211785714286</v>
      </c>
      <c r="DM64">
        <v>999.9000000000002</v>
      </c>
      <c r="DN64">
        <v>0</v>
      </c>
      <c r="DO64">
        <v>0</v>
      </c>
      <c r="DP64">
        <v>9993.054642857143</v>
      </c>
      <c r="DQ64">
        <v>0</v>
      </c>
      <c r="DR64">
        <v>239.3245357142857</v>
      </c>
      <c r="DS64">
        <v>-78.41553214285713</v>
      </c>
      <c r="DT64">
        <v>455.9066428571429</v>
      </c>
      <c r="DU64">
        <v>528.5610714285714</v>
      </c>
      <c r="DV64">
        <v>14.30779642857143</v>
      </c>
      <c r="DW64">
        <v>523.0178928571429</v>
      </c>
      <c r="DX64">
        <v>10.48733571428571</v>
      </c>
      <c r="DY64">
        <v>2.247424285714286</v>
      </c>
      <c r="DZ64">
        <v>0.9505690714285713</v>
      </c>
      <c r="EA64">
        <v>19.30442857142857</v>
      </c>
      <c r="EB64">
        <v>6.179963571428571</v>
      </c>
      <c r="EC64">
        <v>1500.068928571429</v>
      </c>
      <c r="ED64">
        <v>0.9729984642857143</v>
      </c>
      <c r="EE64">
        <v>0.02700132857142857</v>
      </c>
      <c r="EF64">
        <v>0</v>
      </c>
      <c r="EG64">
        <v>992.5550000000001</v>
      </c>
      <c r="EH64">
        <v>5.00097</v>
      </c>
      <c r="EI64">
        <v>15543.44285714286</v>
      </c>
      <c r="EJ64">
        <v>12492.16071428571</v>
      </c>
      <c r="EK64">
        <v>38.875</v>
      </c>
      <c r="EL64">
        <v>40.0665</v>
      </c>
      <c r="EM64">
        <v>39.062</v>
      </c>
      <c r="EN64">
        <v>39.93699999999999</v>
      </c>
      <c r="EO64">
        <v>40.06199999999999</v>
      </c>
      <c r="EP64">
        <v>1454.701071428571</v>
      </c>
      <c r="EQ64">
        <v>40.36785714285714</v>
      </c>
      <c r="ER64">
        <v>0</v>
      </c>
      <c r="ES64">
        <v>989.5999999046326</v>
      </c>
      <c r="ET64">
        <v>0</v>
      </c>
      <c r="EU64">
        <v>993.0418076923075</v>
      </c>
      <c r="EV64">
        <v>89.39353833108242</v>
      </c>
      <c r="EW64">
        <v>1325.562391271494</v>
      </c>
      <c r="EX64">
        <v>15549.36538461539</v>
      </c>
      <c r="EY64">
        <v>15</v>
      </c>
      <c r="EZ64">
        <v>1652283335.6</v>
      </c>
      <c r="FA64" t="s">
        <v>476</v>
      </c>
      <c r="FB64">
        <v>1652283332.6</v>
      </c>
      <c r="FC64">
        <v>1652283335.6</v>
      </c>
      <c r="FD64">
        <v>15</v>
      </c>
      <c r="FE64">
        <v>-1.081</v>
      </c>
      <c r="FF64">
        <v>0.005</v>
      </c>
      <c r="FG64">
        <v>-1.466</v>
      </c>
      <c r="FH64">
        <v>-0.014</v>
      </c>
      <c r="FI64">
        <v>400</v>
      </c>
      <c r="FJ64">
        <v>20</v>
      </c>
      <c r="FK64">
        <v>0.1</v>
      </c>
      <c r="FL64">
        <v>0.01</v>
      </c>
      <c r="FM64">
        <v>-77.5028725</v>
      </c>
      <c r="FN64">
        <v>-21.03331744840522</v>
      </c>
      <c r="FO64">
        <v>2.032774312606725</v>
      </c>
      <c r="FP64">
        <v>-1</v>
      </c>
      <c r="FQ64">
        <v>14.3067</v>
      </c>
      <c r="FR64">
        <v>0.01188067542212646</v>
      </c>
      <c r="FS64">
        <v>0.003158164023606175</v>
      </c>
      <c r="FT64">
        <v>-1</v>
      </c>
      <c r="FU64">
        <v>0</v>
      </c>
      <c r="FV64">
        <v>0</v>
      </c>
      <c r="FW64">
        <v>0</v>
      </c>
      <c r="FX64">
        <v>-1</v>
      </c>
      <c r="FY64">
        <v>0</v>
      </c>
      <c r="FZ64">
        <v>0</v>
      </c>
      <c r="GA64" t="s">
        <v>424</v>
      </c>
      <c r="GB64">
        <v>2.69698</v>
      </c>
      <c r="GC64">
        <v>2.7052</v>
      </c>
      <c r="GD64">
        <v>0.102178</v>
      </c>
      <c r="GE64">
        <v>0.113191</v>
      </c>
      <c r="GF64">
        <v>0.108954</v>
      </c>
      <c r="GG64">
        <v>0.0576255</v>
      </c>
      <c r="GH64">
        <v>28271.9</v>
      </c>
      <c r="GI64">
        <v>28024.5</v>
      </c>
      <c r="GJ64">
        <v>29287.1</v>
      </c>
      <c r="GK64">
        <v>29239.5</v>
      </c>
      <c r="GL64">
        <v>34543.8</v>
      </c>
      <c r="GM64">
        <v>36681.6</v>
      </c>
      <c r="GN64">
        <v>41216.8</v>
      </c>
      <c r="GO64">
        <v>41713.4</v>
      </c>
      <c r="GP64">
        <v>1.74233</v>
      </c>
      <c r="GQ64">
        <v>2.03288</v>
      </c>
      <c r="GR64">
        <v>0.06604939999999999</v>
      </c>
      <c r="GS64">
        <v>0</v>
      </c>
      <c r="GT64">
        <v>28.2111</v>
      </c>
      <c r="GU64">
        <v>999.9</v>
      </c>
      <c r="GV64">
        <v>41.9</v>
      </c>
      <c r="GW64">
        <v>33.9</v>
      </c>
      <c r="GX64">
        <v>24.5603</v>
      </c>
      <c r="GY64">
        <v>62.7126</v>
      </c>
      <c r="GZ64">
        <v>31.246</v>
      </c>
      <c r="HA64">
        <v>1</v>
      </c>
      <c r="HB64">
        <v>0.175076</v>
      </c>
      <c r="HC64">
        <v>0</v>
      </c>
      <c r="HD64">
        <v>20.3937</v>
      </c>
      <c r="HE64">
        <v>5.21579</v>
      </c>
      <c r="HF64">
        <v>12.0085</v>
      </c>
      <c r="HG64">
        <v>4.9876</v>
      </c>
      <c r="HH64">
        <v>3.2886</v>
      </c>
      <c r="HI64">
        <v>2331.4</v>
      </c>
      <c r="HJ64">
        <v>9999</v>
      </c>
      <c r="HK64">
        <v>9999</v>
      </c>
      <c r="HL64">
        <v>44.5</v>
      </c>
      <c r="HM64">
        <v>1.86722</v>
      </c>
      <c r="HN64">
        <v>1.86616</v>
      </c>
      <c r="HO64">
        <v>1.86574</v>
      </c>
      <c r="HP64">
        <v>1.86567</v>
      </c>
      <c r="HQ64">
        <v>1.8675</v>
      </c>
      <c r="HR64">
        <v>1.86996</v>
      </c>
      <c r="HS64">
        <v>1.86862</v>
      </c>
      <c r="HT64">
        <v>1.86999</v>
      </c>
      <c r="HU64">
        <v>0</v>
      </c>
      <c r="HV64">
        <v>0</v>
      </c>
      <c r="HW64">
        <v>0</v>
      </c>
      <c r="HX64">
        <v>0</v>
      </c>
      <c r="HY64" t="s">
        <v>425</v>
      </c>
      <c r="HZ64" t="s">
        <v>426</v>
      </c>
      <c r="IA64" t="s">
        <v>427</v>
      </c>
      <c r="IB64" t="s">
        <v>427</v>
      </c>
      <c r="IC64" t="s">
        <v>427</v>
      </c>
      <c r="ID64" t="s">
        <v>427</v>
      </c>
      <c r="IE64">
        <v>0</v>
      </c>
      <c r="IF64">
        <v>100</v>
      </c>
      <c r="IG64">
        <v>100</v>
      </c>
      <c r="IH64">
        <v>-1.594</v>
      </c>
      <c r="II64">
        <v>0.0487</v>
      </c>
      <c r="IJ64">
        <v>-0.8100442168574529</v>
      </c>
      <c r="IK64">
        <v>-0.001397856137862621</v>
      </c>
      <c r="IL64">
        <v>-6.597033298310111E-07</v>
      </c>
      <c r="IM64">
        <v>1.814317659228783E-10</v>
      </c>
      <c r="IN64">
        <v>-0.08355413821156263</v>
      </c>
      <c r="IO64">
        <v>-0.009172974426983092</v>
      </c>
      <c r="IP64">
        <v>0.000807841678180084</v>
      </c>
      <c r="IQ64">
        <v>-8.933227129180702E-06</v>
      </c>
      <c r="IR64">
        <v>1</v>
      </c>
      <c r="IS64">
        <v>2297</v>
      </c>
      <c r="IT64">
        <v>1</v>
      </c>
      <c r="IU64">
        <v>33</v>
      </c>
      <c r="IV64">
        <v>16.1</v>
      </c>
      <c r="IW64">
        <v>16.1</v>
      </c>
      <c r="IX64">
        <v>1.31714</v>
      </c>
      <c r="IY64">
        <v>2.23755</v>
      </c>
      <c r="IZ64">
        <v>1.39648</v>
      </c>
      <c r="JA64">
        <v>2.35107</v>
      </c>
      <c r="JB64">
        <v>1.49536</v>
      </c>
      <c r="JC64">
        <v>2.30591</v>
      </c>
      <c r="JD64">
        <v>37.1463</v>
      </c>
      <c r="JE64">
        <v>15.5242</v>
      </c>
      <c r="JF64">
        <v>18</v>
      </c>
      <c r="JG64">
        <v>392.863</v>
      </c>
      <c r="JH64">
        <v>560.817</v>
      </c>
      <c r="JI64">
        <v>30.3824</v>
      </c>
      <c r="JJ64">
        <v>29.8476</v>
      </c>
      <c r="JK64">
        <v>30</v>
      </c>
      <c r="JL64">
        <v>29.7841</v>
      </c>
      <c r="JM64">
        <v>29.6934</v>
      </c>
      <c r="JN64">
        <v>26.381</v>
      </c>
      <c r="JO64">
        <v>52.2384</v>
      </c>
      <c r="JP64">
        <v>0</v>
      </c>
      <c r="JQ64">
        <v>-999.9</v>
      </c>
      <c r="JR64">
        <v>573.831</v>
      </c>
      <c r="JS64">
        <v>10.5278</v>
      </c>
      <c r="JT64">
        <v>100.101</v>
      </c>
      <c r="JU64">
        <v>100.135</v>
      </c>
    </row>
    <row r="65" spans="1:281">
      <c r="A65">
        <v>49</v>
      </c>
      <c r="B65">
        <v>1652284304.5</v>
      </c>
      <c r="C65">
        <v>2248</v>
      </c>
      <c r="D65" t="s">
        <v>547</v>
      </c>
      <c r="E65" t="s">
        <v>548</v>
      </c>
      <c r="F65">
        <v>5</v>
      </c>
      <c r="G65" t="s">
        <v>474</v>
      </c>
      <c r="H65" t="s">
        <v>418</v>
      </c>
      <c r="I65">
        <v>1652284297</v>
      </c>
      <c r="J65">
        <f>(K65)/1000</f>
        <v>0</v>
      </c>
      <c r="K65">
        <f>IF(CZ65, AN65, AH65)</f>
        <v>0</v>
      </c>
      <c r="L65">
        <f>IF(CZ65, AI65, AG65)</f>
        <v>0</v>
      </c>
      <c r="M65">
        <f>DB65 - IF(AU65&gt;1, L65*CV65*100.0/(AW65*DP65), 0)</f>
        <v>0</v>
      </c>
      <c r="N65">
        <f>((T65-J65/2)*M65-L65)/(T65+J65/2)</f>
        <v>0</v>
      </c>
      <c r="O65">
        <f>N65*(DI65+DJ65)/1000.0</f>
        <v>0</v>
      </c>
      <c r="P65">
        <f>(DB65 - IF(AU65&gt;1, L65*CV65*100.0/(AW65*DP65), 0))*(DI65+DJ65)/1000.0</f>
        <v>0</v>
      </c>
      <c r="Q65">
        <f>2.0/((1/S65-1/R65)+SIGN(S65)*SQRT((1/S65-1/R65)*(1/S65-1/R65) + 4*CW65/((CW65+1)*(CW65+1))*(2*1/S65*1/R65-1/R65*1/R65)))</f>
        <v>0</v>
      </c>
      <c r="R65">
        <f>IF(LEFT(CX65,1)&lt;&gt;"0",IF(LEFT(CX65,1)="1",3.0,CY65),$D$5+$E$5*(DP65*DI65/($K$5*1000))+$F$5*(DP65*DI65/($K$5*1000))*MAX(MIN(CV65,$J$5),$I$5)*MAX(MIN(CV65,$J$5),$I$5)+$G$5*MAX(MIN(CV65,$J$5),$I$5)*(DP65*DI65/($K$5*1000))+$H$5*(DP65*DI65/($K$5*1000))*(DP65*DI65/($K$5*1000)))</f>
        <v>0</v>
      </c>
      <c r="S65">
        <f>J65*(1000-(1000*0.61365*exp(17.502*W65/(240.97+W65))/(DI65+DJ65)+DD65)/2)/(1000*0.61365*exp(17.502*W65/(240.97+W65))/(DI65+DJ65)-DD65)</f>
        <v>0</v>
      </c>
      <c r="T65">
        <f>1/((CW65+1)/(Q65/1.6)+1/(R65/1.37)) + CW65/((CW65+1)/(Q65/1.6) + CW65/(R65/1.37))</f>
        <v>0</v>
      </c>
      <c r="U65">
        <f>(CR65*CU65)</f>
        <v>0</v>
      </c>
      <c r="V65">
        <f>(DK65+(U65+2*0.95*5.67E-8*(((DK65+$B$7)+273)^4-(DK65+273)^4)-44100*J65)/(1.84*29.3*R65+8*0.95*5.67E-8*(DK65+273)^3))</f>
        <v>0</v>
      </c>
      <c r="W65">
        <f>($C$7*DL65+$D$7*DM65+$E$7*V65)</f>
        <v>0</v>
      </c>
      <c r="X65">
        <f>0.61365*exp(17.502*W65/(240.97+W65))</f>
        <v>0</v>
      </c>
      <c r="Y65">
        <f>(Z65/AA65*100)</f>
        <v>0</v>
      </c>
      <c r="Z65">
        <f>DD65*(DI65+DJ65)/1000</f>
        <v>0</v>
      </c>
      <c r="AA65">
        <f>0.61365*exp(17.502*DK65/(240.97+DK65))</f>
        <v>0</v>
      </c>
      <c r="AB65">
        <f>(X65-DD65*(DI65+DJ65)/1000)</f>
        <v>0</v>
      </c>
      <c r="AC65">
        <f>(-J65*44100)</f>
        <v>0</v>
      </c>
      <c r="AD65">
        <f>2*29.3*R65*0.92*(DK65-W65)</f>
        <v>0</v>
      </c>
      <c r="AE65">
        <f>2*0.95*5.67E-8*(((DK65+$B$7)+273)^4-(W65+273)^4)</f>
        <v>0</v>
      </c>
      <c r="AF65">
        <f>U65+AE65+AC65+AD65</f>
        <v>0</v>
      </c>
      <c r="AG65">
        <f>DH65*AU65*(DC65-DB65*(1000-AU65*DE65)/(1000-AU65*DD65))/(100*CV65)</f>
        <v>0</v>
      </c>
      <c r="AH65">
        <f>1000*DH65*AU65*(DD65-DE65)/(100*CV65*(1000-AU65*DD65))</f>
        <v>0</v>
      </c>
      <c r="AI65">
        <f>(AJ65 - AK65 - DI65*1E3/(8.314*(DK65+273.15)) * AM65/DH65 * AL65) * DH65/(100*CV65) * (1000 - DE65)/1000</f>
        <v>0</v>
      </c>
      <c r="AJ65">
        <v>558.9396104393691</v>
      </c>
      <c r="AK65">
        <v>494.7564545454545</v>
      </c>
      <c r="AL65">
        <v>3.196575860058928</v>
      </c>
      <c r="AM65">
        <v>66.42838587885558</v>
      </c>
      <c r="AN65">
        <f>(AP65 - AO65 + DI65*1E3/(8.314*(DK65+273.15)) * AR65/DH65 * AQ65) * DH65/(100*CV65) * 1000/(1000 - AP65)</f>
        <v>0</v>
      </c>
      <c r="AO65">
        <v>10.4830275632749</v>
      </c>
      <c r="AP65">
        <v>24.77675944055946</v>
      </c>
      <c r="AQ65">
        <v>-0.000119150295752445</v>
      </c>
      <c r="AR65">
        <v>79.27483675333316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MAX(0,($B$13+$C$13*DP65)/(1+$D$13*DP65)*DI65/(DK65+273)*$E$13)</f>
        <v>0</v>
      </c>
      <c r="AX65" t="s">
        <v>421</v>
      </c>
      <c r="AY65" t="s">
        <v>421</v>
      </c>
      <c r="AZ65">
        <v>0</v>
      </c>
      <c r="BA65">
        <v>0</v>
      </c>
      <c r="BB65">
        <f>1-AZ65/BA65</f>
        <v>0</v>
      </c>
      <c r="BC65">
        <v>0</v>
      </c>
      <c r="BD65" t="s">
        <v>421</v>
      </c>
      <c r="BE65" t="s">
        <v>421</v>
      </c>
      <c r="BF65">
        <v>0</v>
      </c>
      <c r="BG65">
        <v>0</v>
      </c>
      <c r="BH65">
        <f>1-BF65/BG65</f>
        <v>0</v>
      </c>
      <c r="BI65">
        <v>0.5</v>
      </c>
      <c r="BJ65">
        <f>CS65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421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1346</v>
      </c>
      <c r="CA65">
        <v>300</v>
      </c>
      <c r="CB65">
        <v>300</v>
      </c>
      <c r="CC65">
        <v>300</v>
      </c>
      <c r="CD65">
        <v>10390.6</v>
      </c>
      <c r="CE65">
        <v>1065.88</v>
      </c>
      <c r="CF65">
        <v>-0.00731473</v>
      </c>
      <c r="CG65">
        <v>5.43</v>
      </c>
      <c r="CH65" t="s">
        <v>421</v>
      </c>
      <c r="CI65" t="s">
        <v>421</v>
      </c>
      <c r="CJ65" t="s">
        <v>421</v>
      </c>
      <c r="CK65" t="s">
        <v>421</v>
      </c>
      <c r="CL65" t="s">
        <v>421</v>
      </c>
      <c r="CM65" t="s">
        <v>421</v>
      </c>
      <c r="CN65" t="s">
        <v>421</v>
      </c>
      <c r="CO65" t="s">
        <v>421</v>
      </c>
      <c r="CP65" t="s">
        <v>421</v>
      </c>
      <c r="CQ65" t="s">
        <v>421</v>
      </c>
      <c r="CR65">
        <f>$B$11*DQ65+$C$11*DR65+$F$11*EC65*(1-EF65)</f>
        <v>0</v>
      </c>
      <c r="CS65">
        <f>CR65*CT65</f>
        <v>0</v>
      </c>
      <c r="CT65">
        <f>($B$11*$D$9+$C$11*$D$9+$F$11*((EP65+EH65)/MAX(EP65+EH65+EQ65, 0.1)*$I$9+EQ65/MAX(EP65+EH65+EQ65, 0.1)*$J$9))/($B$11+$C$11+$F$11)</f>
        <v>0</v>
      </c>
      <c r="CU65">
        <f>($B$11*$K$9+$C$11*$K$9+$F$11*((EP65+EH65)/MAX(EP65+EH65+EQ65, 0.1)*$P$9+EQ65/MAX(EP65+EH65+EQ65, 0.1)*$Q$9))/($B$11+$C$11+$F$11)</f>
        <v>0</v>
      </c>
      <c r="CV65">
        <v>6</v>
      </c>
      <c r="CW65">
        <v>0.5</v>
      </c>
      <c r="CX65" t="s">
        <v>422</v>
      </c>
      <c r="CY65">
        <v>2</v>
      </c>
      <c r="CZ65" t="b">
        <v>1</v>
      </c>
      <c r="DA65">
        <v>1652284297</v>
      </c>
      <c r="DB65">
        <v>460.7915555555556</v>
      </c>
      <c r="DC65">
        <v>540.7738518518519</v>
      </c>
      <c r="DD65">
        <v>24.79134814814815</v>
      </c>
      <c r="DE65">
        <v>10.48537407407407</v>
      </c>
      <c r="DF65">
        <v>462.371037037037</v>
      </c>
      <c r="DG65">
        <v>24.74261851851852</v>
      </c>
      <c r="DH65">
        <v>400.0788518518519</v>
      </c>
      <c r="DI65">
        <v>90.6433148148148</v>
      </c>
      <c r="DJ65">
        <v>0.09999811481481483</v>
      </c>
      <c r="DK65">
        <v>30.88811481481482</v>
      </c>
      <c r="DL65">
        <v>29.29724814814815</v>
      </c>
      <c r="DM65">
        <v>999.9000000000001</v>
      </c>
      <c r="DN65">
        <v>0</v>
      </c>
      <c r="DO65">
        <v>0</v>
      </c>
      <c r="DP65">
        <v>9993.052222222221</v>
      </c>
      <c r="DQ65">
        <v>0</v>
      </c>
      <c r="DR65">
        <v>239.6349629629629</v>
      </c>
      <c r="DS65">
        <v>-79.98227407407406</v>
      </c>
      <c r="DT65">
        <v>472.5055925925926</v>
      </c>
      <c r="DU65">
        <v>546.5040370370371</v>
      </c>
      <c r="DV65">
        <v>14.30596666666667</v>
      </c>
      <c r="DW65">
        <v>540.7738518518519</v>
      </c>
      <c r="DX65">
        <v>10.48537407407407</v>
      </c>
      <c r="DY65">
        <v>2.24716925925926</v>
      </c>
      <c r="DZ65">
        <v>0.9504291481481482</v>
      </c>
      <c r="EA65">
        <v>19.30260740740741</v>
      </c>
      <c r="EB65">
        <v>6.177831481481483</v>
      </c>
      <c r="EC65">
        <v>1500.058518518519</v>
      </c>
      <c r="ED65">
        <v>0.9730005185185185</v>
      </c>
      <c r="EE65">
        <v>0.02699937407407408</v>
      </c>
      <c r="EF65">
        <v>0</v>
      </c>
      <c r="EG65">
        <v>1000.025481481482</v>
      </c>
      <c r="EH65">
        <v>5.00097</v>
      </c>
      <c r="EI65">
        <v>15648.55555555555</v>
      </c>
      <c r="EJ65">
        <v>12492.08148148148</v>
      </c>
      <c r="EK65">
        <v>38.875</v>
      </c>
      <c r="EL65">
        <v>40.06666666666666</v>
      </c>
      <c r="EM65">
        <v>39.062</v>
      </c>
      <c r="EN65">
        <v>39.93699999999999</v>
      </c>
      <c r="EO65">
        <v>40.06199999999999</v>
      </c>
      <c r="EP65">
        <v>1454.694814814815</v>
      </c>
      <c r="EQ65">
        <v>40.3637037037037</v>
      </c>
      <c r="ER65">
        <v>0</v>
      </c>
      <c r="ES65">
        <v>994.3999998569489</v>
      </c>
      <c r="ET65">
        <v>0</v>
      </c>
      <c r="EU65">
        <v>999.798576923077</v>
      </c>
      <c r="EV65">
        <v>79.37418808240845</v>
      </c>
      <c r="EW65">
        <v>1043.572650398913</v>
      </c>
      <c r="EX65">
        <v>15644.47307692308</v>
      </c>
      <c r="EY65">
        <v>15</v>
      </c>
      <c r="EZ65">
        <v>1652283335.6</v>
      </c>
      <c r="FA65" t="s">
        <v>476</v>
      </c>
      <c r="FB65">
        <v>1652283332.6</v>
      </c>
      <c r="FC65">
        <v>1652283335.6</v>
      </c>
      <c r="FD65">
        <v>15</v>
      </c>
      <c r="FE65">
        <v>-1.081</v>
      </c>
      <c r="FF65">
        <v>0.005</v>
      </c>
      <c r="FG65">
        <v>-1.466</v>
      </c>
      <c r="FH65">
        <v>-0.014</v>
      </c>
      <c r="FI65">
        <v>400</v>
      </c>
      <c r="FJ65">
        <v>20</v>
      </c>
      <c r="FK65">
        <v>0.1</v>
      </c>
      <c r="FL65">
        <v>0.01</v>
      </c>
      <c r="FM65">
        <v>-79.13746</v>
      </c>
      <c r="FN65">
        <v>-17.73147242026242</v>
      </c>
      <c r="FO65">
        <v>1.710924213955721</v>
      </c>
      <c r="FP65">
        <v>-1</v>
      </c>
      <c r="FQ65">
        <v>14.3064825</v>
      </c>
      <c r="FR65">
        <v>-0.02616923076921091</v>
      </c>
      <c r="FS65">
        <v>0.004030997860331811</v>
      </c>
      <c r="FT65">
        <v>-1</v>
      </c>
      <c r="FU65">
        <v>0</v>
      </c>
      <c r="FV65">
        <v>0</v>
      </c>
      <c r="FW65">
        <v>0</v>
      </c>
      <c r="FX65">
        <v>-1</v>
      </c>
      <c r="FY65">
        <v>0</v>
      </c>
      <c r="FZ65">
        <v>0</v>
      </c>
      <c r="GA65" t="s">
        <v>424</v>
      </c>
      <c r="GB65">
        <v>2.69686</v>
      </c>
      <c r="GC65">
        <v>2.70519</v>
      </c>
      <c r="GD65">
        <v>0.104677</v>
      </c>
      <c r="GE65">
        <v>0.115663</v>
      </c>
      <c r="GF65">
        <v>0.108918</v>
      </c>
      <c r="GG65">
        <v>0.0576189</v>
      </c>
      <c r="GH65">
        <v>28192.9</v>
      </c>
      <c r="GI65">
        <v>27946.5</v>
      </c>
      <c r="GJ65">
        <v>29286.9</v>
      </c>
      <c r="GK65">
        <v>29239.6</v>
      </c>
      <c r="GL65">
        <v>34544.7</v>
      </c>
      <c r="GM65">
        <v>36682</v>
      </c>
      <c r="GN65">
        <v>41216.2</v>
      </c>
      <c r="GO65">
        <v>41713.5</v>
      </c>
      <c r="GP65">
        <v>1.74185</v>
      </c>
      <c r="GQ65">
        <v>2.03305</v>
      </c>
      <c r="GR65">
        <v>0.06720420000000001</v>
      </c>
      <c r="GS65">
        <v>0</v>
      </c>
      <c r="GT65">
        <v>28.2036</v>
      </c>
      <c r="GU65">
        <v>999.9</v>
      </c>
      <c r="GV65">
        <v>41.9</v>
      </c>
      <c r="GW65">
        <v>33.9</v>
      </c>
      <c r="GX65">
        <v>24.5587</v>
      </c>
      <c r="GY65">
        <v>62.8426</v>
      </c>
      <c r="GZ65">
        <v>30.6771</v>
      </c>
      <c r="HA65">
        <v>1</v>
      </c>
      <c r="HB65">
        <v>0.175099</v>
      </c>
      <c r="HC65">
        <v>0</v>
      </c>
      <c r="HD65">
        <v>20.3938</v>
      </c>
      <c r="HE65">
        <v>5.21504</v>
      </c>
      <c r="HF65">
        <v>12.0083</v>
      </c>
      <c r="HG65">
        <v>4.98745</v>
      </c>
      <c r="HH65">
        <v>3.28858</v>
      </c>
      <c r="HI65">
        <v>2331.4</v>
      </c>
      <c r="HJ65">
        <v>9999</v>
      </c>
      <c r="HK65">
        <v>9999</v>
      </c>
      <c r="HL65">
        <v>44.5</v>
      </c>
      <c r="HM65">
        <v>1.86722</v>
      </c>
      <c r="HN65">
        <v>1.86616</v>
      </c>
      <c r="HO65">
        <v>1.86575</v>
      </c>
      <c r="HP65">
        <v>1.86569</v>
      </c>
      <c r="HQ65">
        <v>1.8675</v>
      </c>
      <c r="HR65">
        <v>1.86996</v>
      </c>
      <c r="HS65">
        <v>1.86866</v>
      </c>
      <c r="HT65">
        <v>1.87</v>
      </c>
      <c r="HU65">
        <v>0</v>
      </c>
      <c r="HV65">
        <v>0</v>
      </c>
      <c r="HW65">
        <v>0</v>
      </c>
      <c r="HX65">
        <v>0</v>
      </c>
      <c r="HY65" t="s">
        <v>425</v>
      </c>
      <c r="HZ65" t="s">
        <v>426</v>
      </c>
      <c r="IA65" t="s">
        <v>427</v>
      </c>
      <c r="IB65" t="s">
        <v>427</v>
      </c>
      <c r="IC65" t="s">
        <v>427</v>
      </c>
      <c r="ID65" t="s">
        <v>427</v>
      </c>
      <c r="IE65">
        <v>0</v>
      </c>
      <c r="IF65">
        <v>100</v>
      </c>
      <c r="IG65">
        <v>100</v>
      </c>
      <c r="IH65">
        <v>-1.623</v>
      </c>
      <c r="II65">
        <v>0.0486</v>
      </c>
      <c r="IJ65">
        <v>-0.8100442168574529</v>
      </c>
      <c r="IK65">
        <v>-0.001397856137862621</v>
      </c>
      <c r="IL65">
        <v>-6.597033298310111E-07</v>
      </c>
      <c r="IM65">
        <v>1.814317659228783E-10</v>
      </c>
      <c r="IN65">
        <v>-0.08355413821156263</v>
      </c>
      <c r="IO65">
        <v>-0.009172974426983092</v>
      </c>
      <c r="IP65">
        <v>0.000807841678180084</v>
      </c>
      <c r="IQ65">
        <v>-8.933227129180702E-06</v>
      </c>
      <c r="IR65">
        <v>1</v>
      </c>
      <c r="IS65">
        <v>2297</v>
      </c>
      <c r="IT65">
        <v>1</v>
      </c>
      <c r="IU65">
        <v>33</v>
      </c>
      <c r="IV65">
        <v>16.2</v>
      </c>
      <c r="IW65">
        <v>16.1</v>
      </c>
      <c r="IX65">
        <v>1.3501</v>
      </c>
      <c r="IY65">
        <v>2.229</v>
      </c>
      <c r="IZ65">
        <v>1.39648</v>
      </c>
      <c r="JA65">
        <v>2.35107</v>
      </c>
      <c r="JB65">
        <v>1.49536</v>
      </c>
      <c r="JC65">
        <v>2.36816</v>
      </c>
      <c r="JD65">
        <v>37.1463</v>
      </c>
      <c r="JE65">
        <v>15.5242</v>
      </c>
      <c r="JF65">
        <v>18</v>
      </c>
      <c r="JG65">
        <v>392.599</v>
      </c>
      <c r="JH65">
        <v>560.929</v>
      </c>
      <c r="JI65">
        <v>30.3796</v>
      </c>
      <c r="JJ65">
        <v>29.8462</v>
      </c>
      <c r="JK65">
        <v>30</v>
      </c>
      <c r="JL65">
        <v>29.7827</v>
      </c>
      <c r="JM65">
        <v>29.6915</v>
      </c>
      <c r="JN65">
        <v>27.041</v>
      </c>
      <c r="JO65">
        <v>52.2384</v>
      </c>
      <c r="JP65">
        <v>0</v>
      </c>
      <c r="JQ65">
        <v>-999.9</v>
      </c>
      <c r="JR65">
        <v>587.1900000000001</v>
      </c>
      <c r="JS65">
        <v>10.5278</v>
      </c>
      <c r="JT65">
        <v>100.099</v>
      </c>
      <c r="JU65">
        <v>100.136</v>
      </c>
    </row>
    <row r="66" spans="1:281">
      <c r="A66">
        <v>50</v>
      </c>
      <c r="B66">
        <v>1652284309.5</v>
      </c>
      <c r="C66">
        <v>2253</v>
      </c>
      <c r="D66" t="s">
        <v>549</v>
      </c>
      <c r="E66" t="s">
        <v>550</v>
      </c>
      <c r="F66">
        <v>5</v>
      </c>
      <c r="G66" t="s">
        <v>474</v>
      </c>
      <c r="H66" t="s">
        <v>418</v>
      </c>
      <c r="I66">
        <v>1652284301.714286</v>
      </c>
      <c r="J66">
        <f>(K66)/1000</f>
        <v>0</v>
      </c>
      <c r="K66">
        <f>IF(CZ66, AN66, AH66)</f>
        <v>0</v>
      </c>
      <c r="L66">
        <f>IF(CZ66, AI66, AG66)</f>
        <v>0</v>
      </c>
      <c r="M66">
        <f>DB66 - IF(AU66&gt;1, L66*CV66*100.0/(AW66*DP66), 0)</f>
        <v>0</v>
      </c>
      <c r="N66">
        <f>((T66-J66/2)*M66-L66)/(T66+J66/2)</f>
        <v>0</v>
      </c>
      <c r="O66">
        <f>N66*(DI66+DJ66)/1000.0</f>
        <v>0</v>
      </c>
      <c r="P66">
        <f>(DB66 - IF(AU66&gt;1, L66*CV66*100.0/(AW66*DP66), 0))*(DI66+DJ66)/1000.0</f>
        <v>0</v>
      </c>
      <c r="Q66">
        <f>2.0/((1/S66-1/R66)+SIGN(S66)*SQRT((1/S66-1/R66)*(1/S66-1/R66) + 4*CW66/((CW66+1)*(CW66+1))*(2*1/S66*1/R66-1/R66*1/R66)))</f>
        <v>0</v>
      </c>
      <c r="R66">
        <f>IF(LEFT(CX66,1)&lt;&gt;"0",IF(LEFT(CX66,1)="1",3.0,CY66),$D$5+$E$5*(DP66*DI66/($K$5*1000))+$F$5*(DP66*DI66/($K$5*1000))*MAX(MIN(CV66,$J$5),$I$5)*MAX(MIN(CV66,$J$5),$I$5)+$G$5*MAX(MIN(CV66,$J$5),$I$5)*(DP66*DI66/($K$5*1000))+$H$5*(DP66*DI66/($K$5*1000))*(DP66*DI66/($K$5*1000)))</f>
        <v>0</v>
      </c>
      <c r="S66">
        <f>J66*(1000-(1000*0.61365*exp(17.502*W66/(240.97+W66))/(DI66+DJ66)+DD66)/2)/(1000*0.61365*exp(17.502*W66/(240.97+W66))/(DI66+DJ66)-DD66)</f>
        <v>0</v>
      </c>
      <c r="T66">
        <f>1/((CW66+1)/(Q66/1.6)+1/(R66/1.37)) + CW66/((CW66+1)/(Q66/1.6) + CW66/(R66/1.37))</f>
        <v>0</v>
      </c>
      <c r="U66">
        <f>(CR66*CU66)</f>
        <v>0</v>
      </c>
      <c r="V66">
        <f>(DK66+(U66+2*0.95*5.67E-8*(((DK66+$B$7)+273)^4-(DK66+273)^4)-44100*J66)/(1.84*29.3*R66+8*0.95*5.67E-8*(DK66+273)^3))</f>
        <v>0</v>
      </c>
      <c r="W66">
        <f>($C$7*DL66+$D$7*DM66+$E$7*V66)</f>
        <v>0</v>
      </c>
      <c r="X66">
        <f>0.61365*exp(17.502*W66/(240.97+W66))</f>
        <v>0</v>
      </c>
      <c r="Y66">
        <f>(Z66/AA66*100)</f>
        <v>0</v>
      </c>
      <c r="Z66">
        <f>DD66*(DI66+DJ66)/1000</f>
        <v>0</v>
      </c>
      <c r="AA66">
        <f>0.61365*exp(17.502*DK66/(240.97+DK66))</f>
        <v>0</v>
      </c>
      <c r="AB66">
        <f>(X66-DD66*(DI66+DJ66)/1000)</f>
        <v>0</v>
      </c>
      <c r="AC66">
        <f>(-J66*44100)</f>
        <v>0</v>
      </c>
      <c r="AD66">
        <f>2*29.3*R66*0.92*(DK66-W66)</f>
        <v>0</v>
      </c>
      <c r="AE66">
        <f>2*0.95*5.67E-8*(((DK66+$B$7)+273)^4-(W66+273)^4)</f>
        <v>0</v>
      </c>
      <c r="AF66">
        <f>U66+AE66+AC66+AD66</f>
        <v>0</v>
      </c>
      <c r="AG66">
        <f>DH66*AU66*(DC66-DB66*(1000-AU66*DE66)/(1000-AU66*DD66))/(100*CV66)</f>
        <v>0</v>
      </c>
      <c r="AH66">
        <f>1000*DH66*AU66*(DD66-DE66)/(100*CV66*(1000-AU66*DD66))</f>
        <v>0</v>
      </c>
      <c r="AI66">
        <f>(AJ66 - AK66 - DI66*1E3/(8.314*(DK66+273.15)) * AM66/DH66 * AL66) * DH66/(100*CV66) * (1000 - DE66)/1000</f>
        <v>0</v>
      </c>
      <c r="AJ66">
        <v>575.9537997482608</v>
      </c>
      <c r="AK66">
        <v>510.9089575757575</v>
      </c>
      <c r="AL66">
        <v>3.243788023156974</v>
      </c>
      <c r="AM66">
        <v>66.42838587885558</v>
      </c>
      <c r="AN66">
        <f>(AP66 - AO66 + DI66*1E3/(8.314*(DK66+273.15)) * AR66/DH66 * AQ66) * DH66/(100*CV66) * 1000/(1000 - AP66)</f>
        <v>0</v>
      </c>
      <c r="AO66">
        <v>10.48123574019314</v>
      </c>
      <c r="AP66">
        <v>24.76574475524477</v>
      </c>
      <c r="AQ66">
        <v>-9.749573558025499E-05</v>
      </c>
      <c r="AR66">
        <v>79.27483675333316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MAX(0,($B$13+$C$13*DP66)/(1+$D$13*DP66)*DI66/(DK66+273)*$E$13)</f>
        <v>0</v>
      </c>
      <c r="AX66" t="s">
        <v>421</v>
      </c>
      <c r="AY66" t="s">
        <v>421</v>
      </c>
      <c r="AZ66">
        <v>0</v>
      </c>
      <c r="BA66">
        <v>0</v>
      </c>
      <c r="BB66">
        <f>1-AZ66/BA66</f>
        <v>0</v>
      </c>
      <c r="BC66">
        <v>0</v>
      </c>
      <c r="BD66" t="s">
        <v>421</v>
      </c>
      <c r="BE66" t="s">
        <v>421</v>
      </c>
      <c r="BF66">
        <v>0</v>
      </c>
      <c r="BG66">
        <v>0</v>
      </c>
      <c r="BH66">
        <f>1-BF66/BG66</f>
        <v>0</v>
      </c>
      <c r="BI66">
        <v>0.5</v>
      </c>
      <c r="BJ66">
        <f>CS66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421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1346</v>
      </c>
      <c r="CA66">
        <v>300</v>
      </c>
      <c r="CB66">
        <v>300</v>
      </c>
      <c r="CC66">
        <v>300</v>
      </c>
      <c r="CD66">
        <v>10390.6</v>
      </c>
      <c r="CE66">
        <v>1065.88</v>
      </c>
      <c r="CF66">
        <v>-0.00731473</v>
      </c>
      <c r="CG66">
        <v>5.43</v>
      </c>
      <c r="CH66" t="s">
        <v>421</v>
      </c>
      <c r="CI66" t="s">
        <v>421</v>
      </c>
      <c r="CJ66" t="s">
        <v>421</v>
      </c>
      <c r="CK66" t="s">
        <v>421</v>
      </c>
      <c r="CL66" t="s">
        <v>421</v>
      </c>
      <c r="CM66" t="s">
        <v>421</v>
      </c>
      <c r="CN66" t="s">
        <v>421</v>
      </c>
      <c r="CO66" t="s">
        <v>421</v>
      </c>
      <c r="CP66" t="s">
        <v>421</v>
      </c>
      <c r="CQ66" t="s">
        <v>421</v>
      </c>
      <c r="CR66">
        <f>$B$11*DQ66+$C$11*DR66+$F$11*EC66*(1-EF66)</f>
        <v>0</v>
      </c>
      <c r="CS66">
        <f>CR66*CT66</f>
        <v>0</v>
      </c>
      <c r="CT66">
        <f>($B$11*$D$9+$C$11*$D$9+$F$11*((EP66+EH66)/MAX(EP66+EH66+EQ66, 0.1)*$I$9+EQ66/MAX(EP66+EH66+EQ66, 0.1)*$J$9))/($B$11+$C$11+$F$11)</f>
        <v>0</v>
      </c>
      <c r="CU66">
        <f>($B$11*$K$9+$C$11*$K$9+$F$11*((EP66+EH66)/MAX(EP66+EH66+EQ66, 0.1)*$P$9+EQ66/MAX(EP66+EH66+EQ66, 0.1)*$Q$9))/($B$11+$C$11+$F$11)</f>
        <v>0</v>
      </c>
      <c r="CV66">
        <v>6</v>
      </c>
      <c r="CW66">
        <v>0.5</v>
      </c>
      <c r="CX66" t="s">
        <v>422</v>
      </c>
      <c r="CY66">
        <v>2</v>
      </c>
      <c r="CZ66" t="b">
        <v>1</v>
      </c>
      <c r="DA66">
        <v>1652284301.714286</v>
      </c>
      <c r="DB66">
        <v>475.4205357142858</v>
      </c>
      <c r="DC66">
        <v>556.6378928571429</v>
      </c>
      <c r="DD66">
        <v>24.78268571428572</v>
      </c>
      <c r="DE66">
        <v>10.48302857142857</v>
      </c>
      <c r="DF66">
        <v>477.0278571428572</v>
      </c>
      <c r="DG66">
        <v>24.734075</v>
      </c>
      <c r="DH66">
        <v>400.0820357142857</v>
      </c>
      <c r="DI66">
        <v>90.64605714285713</v>
      </c>
      <c r="DJ66">
        <v>0.09999306785714286</v>
      </c>
      <c r="DK66">
        <v>30.88384285714286</v>
      </c>
      <c r="DL66">
        <v>29.29196785714286</v>
      </c>
      <c r="DM66">
        <v>999.9000000000002</v>
      </c>
      <c r="DN66">
        <v>0</v>
      </c>
      <c r="DO66">
        <v>0</v>
      </c>
      <c r="DP66">
        <v>9997.635357142859</v>
      </c>
      <c r="DQ66">
        <v>0</v>
      </c>
      <c r="DR66">
        <v>239.8422857142857</v>
      </c>
      <c r="DS66">
        <v>-81.21736785714286</v>
      </c>
      <c r="DT66">
        <v>487.502</v>
      </c>
      <c r="DU66">
        <v>562.5349285714286</v>
      </c>
      <c r="DV66">
        <v>14.29964642857143</v>
      </c>
      <c r="DW66">
        <v>556.6378928571429</v>
      </c>
      <c r="DX66">
        <v>10.48302857142857</v>
      </c>
      <c r="DY66">
        <v>2.246451428571429</v>
      </c>
      <c r="DZ66">
        <v>0.9502451785714284</v>
      </c>
      <c r="EA66">
        <v>19.29747857142857</v>
      </c>
      <c r="EB66">
        <v>6.175028928571429</v>
      </c>
      <c r="EC66">
        <v>1500.041785714286</v>
      </c>
      <c r="ED66">
        <v>0.9730018214285714</v>
      </c>
      <c r="EE66">
        <v>0.02699821071428572</v>
      </c>
      <c r="EF66">
        <v>0</v>
      </c>
      <c r="EG66">
        <v>1006.087892857143</v>
      </c>
      <c r="EH66">
        <v>5.00097</v>
      </c>
      <c r="EI66">
        <v>15731.09642857143</v>
      </c>
      <c r="EJ66">
        <v>12491.95357142857</v>
      </c>
      <c r="EK66">
        <v>38.875</v>
      </c>
      <c r="EL66">
        <v>40.06199999999999</v>
      </c>
      <c r="EM66">
        <v>39.062</v>
      </c>
      <c r="EN66">
        <v>39.93699999999999</v>
      </c>
      <c r="EO66">
        <v>40.06199999999999</v>
      </c>
      <c r="EP66">
        <v>1454.681071428572</v>
      </c>
      <c r="EQ66">
        <v>40.36071428571428</v>
      </c>
      <c r="ER66">
        <v>0</v>
      </c>
      <c r="ES66">
        <v>999.7999999523163</v>
      </c>
      <c r="ET66">
        <v>0</v>
      </c>
      <c r="EU66">
        <v>1007.07868</v>
      </c>
      <c r="EV66">
        <v>72.01161536834036</v>
      </c>
      <c r="EW66">
        <v>970.038461614886</v>
      </c>
      <c r="EX66">
        <v>15743.856</v>
      </c>
      <c r="EY66">
        <v>15</v>
      </c>
      <c r="EZ66">
        <v>1652283335.6</v>
      </c>
      <c r="FA66" t="s">
        <v>476</v>
      </c>
      <c r="FB66">
        <v>1652283332.6</v>
      </c>
      <c r="FC66">
        <v>1652283335.6</v>
      </c>
      <c r="FD66">
        <v>15</v>
      </c>
      <c r="FE66">
        <v>-1.081</v>
      </c>
      <c r="FF66">
        <v>0.005</v>
      </c>
      <c r="FG66">
        <v>-1.466</v>
      </c>
      <c r="FH66">
        <v>-0.014</v>
      </c>
      <c r="FI66">
        <v>400</v>
      </c>
      <c r="FJ66">
        <v>20</v>
      </c>
      <c r="FK66">
        <v>0.1</v>
      </c>
      <c r="FL66">
        <v>0.01</v>
      </c>
      <c r="FM66">
        <v>-80.28470999999999</v>
      </c>
      <c r="FN66">
        <v>-16.05930956848019</v>
      </c>
      <c r="FO66">
        <v>1.547055222640744</v>
      </c>
      <c r="FP66">
        <v>-1</v>
      </c>
      <c r="FQ66">
        <v>14.303555</v>
      </c>
      <c r="FR66">
        <v>-0.06417636022518816</v>
      </c>
      <c r="FS66">
        <v>0.006928454012259992</v>
      </c>
      <c r="FT66">
        <v>-1</v>
      </c>
      <c r="FU66">
        <v>0</v>
      </c>
      <c r="FV66">
        <v>0</v>
      </c>
      <c r="FW66">
        <v>0</v>
      </c>
      <c r="FX66">
        <v>-1</v>
      </c>
      <c r="FY66">
        <v>0</v>
      </c>
      <c r="FZ66">
        <v>0</v>
      </c>
      <c r="GA66" t="s">
        <v>424</v>
      </c>
      <c r="GB66">
        <v>2.69681</v>
      </c>
      <c r="GC66">
        <v>2.70523</v>
      </c>
      <c r="GD66">
        <v>0.107166</v>
      </c>
      <c r="GE66">
        <v>0.118097</v>
      </c>
      <c r="GF66">
        <v>0.108881</v>
      </c>
      <c r="GG66">
        <v>0.0576128</v>
      </c>
      <c r="GH66">
        <v>28114.8</v>
      </c>
      <c r="GI66">
        <v>27869.9</v>
      </c>
      <c r="GJ66">
        <v>29287.2</v>
      </c>
      <c r="GK66">
        <v>29240</v>
      </c>
      <c r="GL66">
        <v>34546.9</v>
      </c>
      <c r="GM66">
        <v>36682.7</v>
      </c>
      <c r="GN66">
        <v>41217</v>
      </c>
      <c r="GO66">
        <v>41713.9</v>
      </c>
      <c r="GP66">
        <v>1.7421</v>
      </c>
      <c r="GQ66">
        <v>2.03332</v>
      </c>
      <c r="GR66">
        <v>0.06644799999999999</v>
      </c>
      <c r="GS66">
        <v>0</v>
      </c>
      <c r="GT66">
        <v>28.1964</v>
      </c>
      <c r="GU66">
        <v>999.9</v>
      </c>
      <c r="GV66">
        <v>41.9</v>
      </c>
      <c r="GW66">
        <v>33.9</v>
      </c>
      <c r="GX66">
        <v>24.5621</v>
      </c>
      <c r="GY66">
        <v>62.7626</v>
      </c>
      <c r="GZ66">
        <v>31.3061</v>
      </c>
      <c r="HA66">
        <v>1</v>
      </c>
      <c r="HB66">
        <v>0.175013</v>
      </c>
      <c r="HC66">
        <v>0</v>
      </c>
      <c r="HD66">
        <v>20.3937</v>
      </c>
      <c r="HE66">
        <v>5.21474</v>
      </c>
      <c r="HF66">
        <v>12.008</v>
      </c>
      <c r="HG66">
        <v>4.98735</v>
      </c>
      <c r="HH66">
        <v>3.2885</v>
      </c>
      <c r="HI66">
        <v>2331.6</v>
      </c>
      <c r="HJ66">
        <v>9999</v>
      </c>
      <c r="HK66">
        <v>9999</v>
      </c>
      <c r="HL66">
        <v>44.5</v>
      </c>
      <c r="HM66">
        <v>1.86722</v>
      </c>
      <c r="HN66">
        <v>1.86615</v>
      </c>
      <c r="HO66">
        <v>1.86573</v>
      </c>
      <c r="HP66">
        <v>1.86569</v>
      </c>
      <c r="HQ66">
        <v>1.86749</v>
      </c>
      <c r="HR66">
        <v>1.86996</v>
      </c>
      <c r="HS66">
        <v>1.86867</v>
      </c>
      <c r="HT66">
        <v>1.86997</v>
      </c>
      <c r="HU66">
        <v>0</v>
      </c>
      <c r="HV66">
        <v>0</v>
      </c>
      <c r="HW66">
        <v>0</v>
      </c>
      <c r="HX66">
        <v>0</v>
      </c>
      <c r="HY66" t="s">
        <v>425</v>
      </c>
      <c r="HZ66" t="s">
        <v>426</v>
      </c>
      <c r="IA66" t="s">
        <v>427</v>
      </c>
      <c r="IB66" t="s">
        <v>427</v>
      </c>
      <c r="IC66" t="s">
        <v>427</v>
      </c>
      <c r="ID66" t="s">
        <v>427</v>
      </c>
      <c r="IE66">
        <v>0</v>
      </c>
      <c r="IF66">
        <v>100</v>
      </c>
      <c r="IG66">
        <v>100</v>
      </c>
      <c r="IH66">
        <v>-1.654</v>
      </c>
      <c r="II66">
        <v>0.0483</v>
      </c>
      <c r="IJ66">
        <v>-0.8100442168574529</v>
      </c>
      <c r="IK66">
        <v>-0.001397856137862621</v>
      </c>
      <c r="IL66">
        <v>-6.597033298310111E-07</v>
      </c>
      <c r="IM66">
        <v>1.814317659228783E-10</v>
      </c>
      <c r="IN66">
        <v>-0.08355413821156263</v>
      </c>
      <c r="IO66">
        <v>-0.009172974426983092</v>
      </c>
      <c r="IP66">
        <v>0.000807841678180084</v>
      </c>
      <c r="IQ66">
        <v>-8.933227129180702E-06</v>
      </c>
      <c r="IR66">
        <v>1</v>
      </c>
      <c r="IS66">
        <v>2297</v>
      </c>
      <c r="IT66">
        <v>1</v>
      </c>
      <c r="IU66">
        <v>33</v>
      </c>
      <c r="IV66">
        <v>16.3</v>
      </c>
      <c r="IW66">
        <v>16.2</v>
      </c>
      <c r="IX66">
        <v>1.37939</v>
      </c>
      <c r="IY66">
        <v>2.23389</v>
      </c>
      <c r="IZ66">
        <v>1.39648</v>
      </c>
      <c r="JA66">
        <v>2.35107</v>
      </c>
      <c r="JB66">
        <v>1.49536</v>
      </c>
      <c r="JC66">
        <v>2.33643</v>
      </c>
      <c r="JD66">
        <v>37.1463</v>
      </c>
      <c r="JE66">
        <v>15.5155</v>
      </c>
      <c r="JF66">
        <v>18</v>
      </c>
      <c r="JG66">
        <v>392.719</v>
      </c>
      <c r="JH66">
        <v>561.11</v>
      </c>
      <c r="JI66">
        <v>30.3771</v>
      </c>
      <c r="JJ66">
        <v>29.8438</v>
      </c>
      <c r="JK66">
        <v>29.9999</v>
      </c>
      <c r="JL66">
        <v>29.7804</v>
      </c>
      <c r="JM66">
        <v>29.689</v>
      </c>
      <c r="JN66">
        <v>27.6165</v>
      </c>
      <c r="JO66">
        <v>52.2384</v>
      </c>
      <c r="JP66">
        <v>0</v>
      </c>
      <c r="JQ66">
        <v>-999.9</v>
      </c>
      <c r="JR66">
        <v>607.226</v>
      </c>
      <c r="JS66">
        <v>10.5279</v>
      </c>
      <c r="JT66">
        <v>100.101</v>
      </c>
      <c r="JU66">
        <v>100.137</v>
      </c>
    </row>
    <row r="67" spans="1:281">
      <c r="A67">
        <v>51</v>
      </c>
      <c r="B67">
        <v>1652284314.5</v>
      </c>
      <c r="C67">
        <v>2258</v>
      </c>
      <c r="D67" t="s">
        <v>551</v>
      </c>
      <c r="E67" t="s">
        <v>552</v>
      </c>
      <c r="F67">
        <v>5</v>
      </c>
      <c r="G67" t="s">
        <v>474</v>
      </c>
      <c r="H67" t="s">
        <v>418</v>
      </c>
      <c r="I67">
        <v>1652284307</v>
      </c>
      <c r="J67">
        <f>(K67)/1000</f>
        <v>0</v>
      </c>
      <c r="K67">
        <f>IF(CZ67, AN67, AH67)</f>
        <v>0</v>
      </c>
      <c r="L67">
        <f>IF(CZ67, AI67, AG67)</f>
        <v>0</v>
      </c>
      <c r="M67">
        <f>DB67 - IF(AU67&gt;1, L67*CV67*100.0/(AW67*DP67), 0)</f>
        <v>0</v>
      </c>
      <c r="N67">
        <f>((T67-J67/2)*M67-L67)/(T67+J67/2)</f>
        <v>0</v>
      </c>
      <c r="O67">
        <f>N67*(DI67+DJ67)/1000.0</f>
        <v>0</v>
      </c>
      <c r="P67">
        <f>(DB67 - IF(AU67&gt;1, L67*CV67*100.0/(AW67*DP67), 0))*(DI67+DJ67)/1000.0</f>
        <v>0</v>
      </c>
      <c r="Q67">
        <f>2.0/((1/S67-1/R67)+SIGN(S67)*SQRT((1/S67-1/R67)*(1/S67-1/R67) + 4*CW67/((CW67+1)*(CW67+1))*(2*1/S67*1/R67-1/R67*1/R67)))</f>
        <v>0</v>
      </c>
      <c r="R67">
        <f>IF(LEFT(CX67,1)&lt;&gt;"0",IF(LEFT(CX67,1)="1",3.0,CY67),$D$5+$E$5*(DP67*DI67/($K$5*1000))+$F$5*(DP67*DI67/($K$5*1000))*MAX(MIN(CV67,$J$5),$I$5)*MAX(MIN(CV67,$J$5),$I$5)+$G$5*MAX(MIN(CV67,$J$5),$I$5)*(DP67*DI67/($K$5*1000))+$H$5*(DP67*DI67/($K$5*1000))*(DP67*DI67/($K$5*1000)))</f>
        <v>0</v>
      </c>
      <c r="S67">
        <f>J67*(1000-(1000*0.61365*exp(17.502*W67/(240.97+W67))/(DI67+DJ67)+DD67)/2)/(1000*0.61365*exp(17.502*W67/(240.97+W67))/(DI67+DJ67)-DD67)</f>
        <v>0</v>
      </c>
      <c r="T67">
        <f>1/((CW67+1)/(Q67/1.6)+1/(R67/1.37)) + CW67/((CW67+1)/(Q67/1.6) + CW67/(R67/1.37))</f>
        <v>0</v>
      </c>
      <c r="U67">
        <f>(CR67*CU67)</f>
        <v>0</v>
      </c>
      <c r="V67">
        <f>(DK67+(U67+2*0.95*5.67E-8*(((DK67+$B$7)+273)^4-(DK67+273)^4)-44100*J67)/(1.84*29.3*R67+8*0.95*5.67E-8*(DK67+273)^3))</f>
        <v>0</v>
      </c>
      <c r="W67">
        <f>($C$7*DL67+$D$7*DM67+$E$7*V67)</f>
        <v>0</v>
      </c>
      <c r="X67">
        <f>0.61365*exp(17.502*W67/(240.97+W67))</f>
        <v>0</v>
      </c>
      <c r="Y67">
        <f>(Z67/AA67*100)</f>
        <v>0</v>
      </c>
      <c r="Z67">
        <f>DD67*(DI67+DJ67)/1000</f>
        <v>0</v>
      </c>
      <c r="AA67">
        <f>0.61365*exp(17.502*DK67/(240.97+DK67))</f>
        <v>0</v>
      </c>
      <c r="AB67">
        <f>(X67-DD67*(DI67+DJ67)/1000)</f>
        <v>0</v>
      </c>
      <c r="AC67">
        <f>(-J67*44100)</f>
        <v>0</v>
      </c>
      <c r="AD67">
        <f>2*29.3*R67*0.92*(DK67-W67)</f>
        <v>0</v>
      </c>
      <c r="AE67">
        <f>2*0.95*5.67E-8*(((DK67+$B$7)+273)^4-(W67+273)^4)</f>
        <v>0</v>
      </c>
      <c r="AF67">
        <f>U67+AE67+AC67+AD67</f>
        <v>0</v>
      </c>
      <c r="AG67">
        <f>DH67*AU67*(DC67-DB67*(1000-AU67*DE67)/(1000-AU67*DD67))/(100*CV67)</f>
        <v>0</v>
      </c>
      <c r="AH67">
        <f>1000*DH67*AU67*(DD67-DE67)/(100*CV67*(1000-AU67*DD67))</f>
        <v>0</v>
      </c>
      <c r="AI67">
        <f>(AJ67 - AK67 - DI67*1E3/(8.314*(DK67+273.15)) * AM67/DH67 * AL67) * DH67/(100*CV67) * (1000 - DE67)/1000</f>
        <v>0</v>
      </c>
      <c r="AJ67">
        <v>592.9345633880836</v>
      </c>
      <c r="AK67">
        <v>527.0109575757577</v>
      </c>
      <c r="AL67">
        <v>3.215892096221578</v>
      </c>
      <c r="AM67">
        <v>66.42838587885558</v>
      </c>
      <c r="AN67">
        <f>(AP67 - AO67 + DI67*1E3/(8.314*(DK67+273.15)) * AR67/DH67 * AQ67) * DH67/(100*CV67) * 1000/(1000 - AP67)</f>
        <v>0</v>
      </c>
      <c r="AO67">
        <v>10.47951773430299</v>
      </c>
      <c r="AP67">
        <v>24.75811818181818</v>
      </c>
      <c r="AQ67">
        <v>-5.836014029887303E-05</v>
      </c>
      <c r="AR67">
        <v>79.27483675333316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MAX(0,($B$13+$C$13*DP67)/(1+$D$13*DP67)*DI67/(DK67+273)*$E$13)</f>
        <v>0</v>
      </c>
      <c r="AX67" t="s">
        <v>421</v>
      </c>
      <c r="AY67" t="s">
        <v>421</v>
      </c>
      <c r="AZ67">
        <v>0</v>
      </c>
      <c r="BA67">
        <v>0</v>
      </c>
      <c r="BB67">
        <f>1-AZ67/BA67</f>
        <v>0</v>
      </c>
      <c r="BC67">
        <v>0</v>
      </c>
      <c r="BD67" t="s">
        <v>421</v>
      </c>
      <c r="BE67" t="s">
        <v>421</v>
      </c>
      <c r="BF67">
        <v>0</v>
      </c>
      <c r="BG67">
        <v>0</v>
      </c>
      <c r="BH67">
        <f>1-BF67/BG67</f>
        <v>0</v>
      </c>
      <c r="BI67">
        <v>0.5</v>
      </c>
      <c r="BJ67">
        <f>CS67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421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1346</v>
      </c>
      <c r="CA67">
        <v>300</v>
      </c>
      <c r="CB67">
        <v>300</v>
      </c>
      <c r="CC67">
        <v>300</v>
      </c>
      <c r="CD67">
        <v>10390.6</v>
      </c>
      <c r="CE67">
        <v>1065.88</v>
      </c>
      <c r="CF67">
        <v>-0.00731473</v>
      </c>
      <c r="CG67">
        <v>5.43</v>
      </c>
      <c r="CH67" t="s">
        <v>421</v>
      </c>
      <c r="CI67" t="s">
        <v>421</v>
      </c>
      <c r="CJ67" t="s">
        <v>421</v>
      </c>
      <c r="CK67" t="s">
        <v>421</v>
      </c>
      <c r="CL67" t="s">
        <v>421</v>
      </c>
      <c r="CM67" t="s">
        <v>421</v>
      </c>
      <c r="CN67" t="s">
        <v>421</v>
      </c>
      <c r="CO67" t="s">
        <v>421</v>
      </c>
      <c r="CP67" t="s">
        <v>421</v>
      </c>
      <c r="CQ67" t="s">
        <v>421</v>
      </c>
      <c r="CR67">
        <f>$B$11*DQ67+$C$11*DR67+$F$11*EC67*(1-EF67)</f>
        <v>0</v>
      </c>
      <c r="CS67">
        <f>CR67*CT67</f>
        <v>0</v>
      </c>
      <c r="CT67">
        <f>($B$11*$D$9+$C$11*$D$9+$F$11*((EP67+EH67)/MAX(EP67+EH67+EQ67, 0.1)*$I$9+EQ67/MAX(EP67+EH67+EQ67, 0.1)*$J$9))/($B$11+$C$11+$F$11)</f>
        <v>0</v>
      </c>
      <c r="CU67">
        <f>($B$11*$K$9+$C$11*$K$9+$F$11*((EP67+EH67)/MAX(EP67+EH67+EQ67, 0.1)*$P$9+EQ67/MAX(EP67+EH67+EQ67, 0.1)*$Q$9))/($B$11+$C$11+$F$11)</f>
        <v>0</v>
      </c>
      <c r="CV67">
        <v>6</v>
      </c>
      <c r="CW67">
        <v>0.5</v>
      </c>
      <c r="CX67" t="s">
        <v>422</v>
      </c>
      <c r="CY67">
        <v>2</v>
      </c>
      <c r="CZ67" t="b">
        <v>1</v>
      </c>
      <c r="DA67">
        <v>1652284307</v>
      </c>
      <c r="DB67">
        <v>491.9432222222222</v>
      </c>
      <c r="DC67">
        <v>574.3848148148148</v>
      </c>
      <c r="DD67">
        <v>24.77258518518518</v>
      </c>
      <c r="DE67">
        <v>10.48047037037037</v>
      </c>
      <c r="DF67">
        <v>493.5821481481481</v>
      </c>
      <c r="DG67">
        <v>24.7241037037037</v>
      </c>
      <c r="DH67">
        <v>400.0790740740741</v>
      </c>
      <c r="DI67">
        <v>90.64626296296294</v>
      </c>
      <c r="DJ67">
        <v>0.09999748888888887</v>
      </c>
      <c r="DK67">
        <v>30.88002592592592</v>
      </c>
      <c r="DL67">
        <v>29.28431851851852</v>
      </c>
      <c r="DM67">
        <v>999.9000000000001</v>
      </c>
      <c r="DN67">
        <v>0</v>
      </c>
      <c r="DO67">
        <v>0</v>
      </c>
      <c r="DP67">
        <v>9999.33037037037</v>
      </c>
      <c r="DQ67">
        <v>0</v>
      </c>
      <c r="DR67">
        <v>239.9381481481481</v>
      </c>
      <c r="DS67">
        <v>-82.44159259259261</v>
      </c>
      <c r="DT67">
        <v>504.4392962962963</v>
      </c>
      <c r="DU67">
        <v>580.4683333333332</v>
      </c>
      <c r="DV67">
        <v>14.2921</v>
      </c>
      <c r="DW67">
        <v>574.3848148148148</v>
      </c>
      <c r="DX67">
        <v>10.48047037037037</v>
      </c>
      <c r="DY67">
        <v>2.24554</v>
      </c>
      <c r="DZ67">
        <v>0.9500154814814815</v>
      </c>
      <c r="EA67">
        <v>19.29095925925926</v>
      </c>
      <c r="EB67">
        <v>6.171526666666667</v>
      </c>
      <c r="EC67">
        <v>1500.006666666666</v>
      </c>
      <c r="ED67">
        <v>0.9730012592592593</v>
      </c>
      <c r="EE67">
        <v>0.0269989</v>
      </c>
      <c r="EF67">
        <v>0</v>
      </c>
      <c r="EG67">
        <v>1012.085925925926</v>
      </c>
      <c r="EH67">
        <v>5.00097</v>
      </c>
      <c r="EI67">
        <v>15813.65925925926</v>
      </c>
      <c r="EJ67">
        <v>12491.65555555556</v>
      </c>
      <c r="EK67">
        <v>38.875</v>
      </c>
      <c r="EL67">
        <v>40.06199999999999</v>
      </c>
      <c r="EM67">
        <v>39.062</v>
      </c>
      <c r="EN67">
        <v>39.93699999999999</v>
      </c>
      <c r="EO67">
        <v>40.06199999999999</v>
      </c>
      <c r="EP67">
        <v>1454.646296296296</v>
      </c>
      <c r="EQ67">
        <v>40.36037037037037</v>
      </c>
      <c r="ER67">
        <v>0</v>
      </c>
      <c r="ES67">
        <v>1004.599999904633</v>
      </c>
      <c r="ET67">
        <v>0</v>
      </c>
      <c r="EU67">
        <v>1012.4976</v>
      </c>
      <c r="EV67">
        <v>65.78769218900651</v>
      </c>
      <c r="EW67">
        <v>986.4230753988589</v>
      </c>
      <c r="EX67">
        <v>15819.344</v>
      </c>
      <c r="EY67">
        <v>15</v>
      </c>
      <c r="EZ67">
        <v>1652283335.6</v>
      </c>
      <c r="FA67" t="s">
        <v>476</v>
      </c>
      <c r="FB67">
        <v>1652283332.6</v>
      </c>
      <c r="FC67">
        <v>1652283335.6</v>
      </c>
      <c r="FD67">
        <v>15</v>
      </c>
      <c r="FE67">
        <v>-1.081</v>
      </c>
      <c r="FF67">
        <v>0.005</v>
      </c>
      <c r="FG67">
        <v>-1.466</v>
      </c>
      <c r="FH67">
        <v>-0.014</v>
      </c>
      <c r="FI67">
        <v>400</v>
      </c>
      <c r="FJ67">
        <v>20</v>
      </c>
      <c r="FK67">
        <v>0.1</v>
      </c>
      <c r="FL67">
        <v>0.01</v>
      </c>
      <c r="FM67">
        <v>-81.6061487804878</v>
      </c>
      <c r="FN67">
        <v>-14.22886829268283</v>
      </c>
      <c r="FO67">
        <v>1.405930335352491</v>
      </c>
      <c r="FP67">
        <v>-1</v>
      </c>
      <c r="FQ67">
        <v>14.29674634146341</v>
      </c>
      <c r="FR67">
        <v>-0.08652961672471311</v>
      </c>
      <c r="FS67">
        <v>0.009041613755189836</v>
      </c>
      <c r="FT67">
        <v>-1</v>
      </c>
      <c r="FU67">
        <v>0</v>
      </c>
      <c r="FV67">
        <v>0</v>
      </c>
      <c r="FW67">
        <v>0</v>
      </c>
      <c r="FX67">
        <v>-1</v>
      </c>
      <c r="FY67">
        <v>0</v>
      </c>
      <c r="FZ67">
        <v>0</v>
      </c>
      <c r="GA67" t="s">
        <v>424</v>
      </c>
      <c r="GB67">
        <v>2.69676</v>
      </c>
      <c r="GC67">
        <v>2.70505</v>
      </c>
      <c r="GD67">
        <v>0.109615</v>
      </c>
      <c r="GE67">
        <v>0.120453</v>
      </c>
      <c r="GF67">
        <v>0.108852</v>
      </c>
      <c r="GG67">
        <v>0.0576016</v>
      </c>
      <c r="GH67">
        <v>28038.2</v>
      </c>
      <c r="GI67">
        <v>27795.4</v>
      </c>
      <c r="GJ67">
        <v>29287.7</v>
      </c>
      <c r="GK67">
        <v>29239.9</v>
      </c>
      <c r="GL67">
        <v>34548.6</v>
      </c>
      <c r="GM67">
        <v>36683.3</v>
      </c>
      <c r="GN67">
        <v>41217.6</v>
      </c>
      <c r="GO67">
        <v>41714.1</v>
      </c>
      <c r="GP67">
        <v>1.74195</v>
      </c>
      <c r="GQ67">
        <v>2.03317</v>
      </c>
      <c r="GR67">
        <v>0.0666007</v>
      </c>
      <c r="GS67">
        <v>0</v>
      </c>
      <c r="GT67">
        <v>28.1884</v>
      </c>
      <c r="GU67">
        <v>999.9</v>
      </c>
      <c r="GV67">
        <v>41.9</v>
      </c>
      <c r="GW67">
        <v>34</v>
      </c>
      <c r="GX67">
        <v>24.6978</v>
      </c>
      <c r="GY67">
        <v>62.3526</v>
      </c>
      <c r="GZ67">
        <v>31.3982</v>
      </c>
      <c r="HA67">
        <v>1</v>
      </c>
      <c r="HB67">
        <v>0.174911</v>
      </c>
      <c r="HC67">
        <v>0</v>
      </c>
      <c r="HD67">
        <v>20.3938</v>
      </c>
      <c r="HE67">
        <v>5.21504</v>
      </c>
      <c r="HF67">
        <v>12.0086</v>
      </c>
      <c r="HG67">
        <v>4.9874</v>
      </c>
      <c r="HH67">
        <v>3.28845</v>
      </c>
      <c r="HI67">
        <v>2331.6</v>
      </c>
      <c r="HJ67">
        <v>9999</v>
      </c>
      <c r="HK67">
        <v>9999</v>
      </c>
      <c r="HL67">
        <v>44.5</v>
      </c>
      <c r="HM67">
        <v>1.86722</v>
      </c>
      <c r="HN67">
        <v>1.86615</v>
      </c>
      <c r="HO67">
        <v>1.86575</v>
      </c>
      <c r="HP67">
        <v>1.86569</v>
      </c>
      <c r="HQ67">
        <v>1.86748</v>
      </c>
      <c r="HR67">
        <v>1.86996</v>
      </c>
      <c r="HS67">
        <v>1.86865</v>
      </c>
      <c r="HT67">
        <v>1.86997</v>
      </c>
      <c r="HU67">
        <v>0</v>
      </c>
      <c r="HV67">
        <v>0</v>
      </c>
      <c r="HW67">
        <v>0</v>
      </c>
      <c r="HX67">
        <v>0</v>
      </c>
      <c r="HY67" t="s">
        <v>425</v>
      </c>
      <c r="HZ67" t="s">
        <v>426</v>
      </c>
      <c r="IA67" t="s">
        <v>427</v>
      </c>
      <c r="IB67" t="s">
        <v>427</v>
      </c>
      <c r="IC67" t="s">
        <v>427</v>
      </c>
      <c r="ID67" t="s">
        <v>427</v>
      </c>
      <c r="IE67">
        <v>0</v>
      </c>
      <c r="IF67">
        <v>100</v>
      </c>
      <c r="IG67">
        <v>100</v>
      </c>
      <c r="IH67">
        <v>-1.684</v>
      </c>
      <c r="II67">
        <v>0.0482</v>
      </c>
      <c r="IJ67">
        <v>-0.8100442168574529</v>
      </c>
      <c r="IK67">
        <v>-0.001397856137862621</v>
      </c>
      <c r="IL67">
        <v>-6.597033298310111E-07</v>
      </c>
      <c r="IM67">
        <v>1.814317659228783E-10</v>
      </c>
      <c r="IN67">
        <v>-0.08355413821156263</v>
      </c>
      <c r="IO67">
        <v>-0.009172974426983092</v>
      </c>
      <c r="IP67">
        <v>0.000807841678180084</v>
      </c>
      <c r="IQ67">
        <v>-8.933227129180702E-06</v>
      </c>
      <c r="IR67">
        <v>1</v>
      </c>
      <c r="IS67">
        <v>2297</v>
      </c>
      <c r="IT67">
        <v>1</v>
      </c>
      <c r="IU67">
        <v>33</v>
      </c>
      <c r="IV67">
        <v>16.4</v>
      </c>
      <c r="IW67">
        <v>16.3</v>
      </c>
      <c r="IX67">
        <v>1.41235</v>
      </c>
      <c r="IY67">
        <v>2.23633</v>
      </c>
      <c r="IZ67">
        <v>1.39648</v>
      </c>
      <c r="JA67">
        <v>2.35107</v>
      </c>
      <c r="JB67">
        <v>1.49536</v>
      </c>
      <c r="JC67">
        <v>2.27539</v>
      </c>
      <c r="JD67">
        <v>37.1702</v>
      </c>
      <c r="JE67">
        <v>15.5067</v>
      </c>
      <c r="JF67">
        <v>18</v>
      </c>
      <c r="JG67">
        <v>392.626</v>
      </c>
      <c r="JH67">
        <v>560.979</v>
      </c>
      <c r="JI67">
        <v>30.3743</v>
      </c>
      <c r="JJ67">
        <v>29.8423</v>
      </c>
      <c r="JK67">
        <v>29.9999</v>
      </c>
      <c r="JL67">
        <v>29.7782</v>
      </c>
      <c r="JM67">
        <v>29.687</v>
      </c>
      <c r="JN67">
        <v>28.2784</v>
      </c>
      <c r="JO67">
        <v>52.2384</v>
      </c>
      <c r="JP67">
        <v>0</v>
      </c>
      <c r="JQ67">
        <v>-999.9</v>
      </c>
      <c r="JR67">
        <v>620.662</v>
      </c>
      <c r="JS67">
        <v>10.5419</v>
      </c>
      <c r="JT67">
        <v>100.103</v>
      </c>
      <c r="JU67">
        <v>100.137</v>
      </c>
    </row>
    <row r="68" spans="1:281">
      <c r="A68">
        <v>52</v>
      </c>
      <c r="B68">
        <v>1652284319.5</v>
      </c>
      <c r="C68">
        <v>2263</v>
      </c>
      <c r="D68" t="s">
        <v>553</v>
      </c>
      <c r="E68" t="s">
        <v>554</v>
      </c>
      <c r="F68">
        <v>5</v>
      </c>
      <c r="G68" t="s">
        <v>474</v>
      </c>
      <c r="H68" t="s">
        <v>418</v>
      </c>
      <c r="I68">
        <v>1652284311.714286</v>
      </c>
      <c r="J68">
        <f>(K68)/1000</f>
        <v>0</v>
      </c>
      <c r="K68">
        <f>IF(CZ68, AN68, AH68)</f>
        <v>0</v>
      </c>
      <c r="L68">
        <f>IF(CZ68, AI68, AG68)</f>
        <v>0</v>
      </c>
      <c r="M68">
        <f>DB68 - IF(AU68&gt;1, L68*CV68*100.0/(AW68*DP68), 0)</f>
        <v>0</v>
      </c>
      <c r="N68">
        <f>((T68-J68/2)*M68-L68)/(T68+J68/2)</f>
        <v>0</v>
      </c>
      <c r="O68">
        <f>N68*(DI68+DJ68)/1000.0</f>
        <v>0</v>
      </c>
      <c r="P68">
        <f>(DB68 - IF(AU68&gt;1, L68*CV68*100.0/(AW68*DP68), 0))*(DI68+DJ68)/1000.0</f>
        <v>0</v>
      </c>
      <c r="Q68">
        <f>2.0/((1/S68-1/R68)+SIGN(S68)*SQRT((1/S68-1/R68)*(1/S68-1/R68) + 4*CW68/((CW68+1)*(CW68+1))*(2*1/S68*1/R68-1/R68*1/R68)))</f>
        <v>0</v>
      </c>
      <c r="R68">
        <f>IF(LEFT(CX68,1)&lt;&gt;"0",IF(LEFT(CX68,1)="1",3.0,CY68),$D$5+$E$5*(DP68*DI68/($K$5*1000))+$F$5*(DP68*DI68/($K$5*1000))*MAX(MIN(CV68,$J$5),$I$5)*MAX(MIN(CV68,$J$5),$I$5)+$G$5*MAX(MIN(CV68,$J$5),$I$5)*(DP68*DI68/($K$5*1000))+$H$5*(DP68*DI68/($K$5*1000))*(DP68*DI68/($K$5*1000)))</f>
        <v>0</v>
      </c>
      <c r="S68">
        <f>J68*(1000-(1000*0.61365*exp(17.502*W68/(240.97+W68))/(DI68+DJ68)+DD68)/2)/(1000*0.61365*exp(17.502*W68/(240.97+W68))/(DI68+DJ68)-DD68)</f>
        <v>0</v>
      </c>
      <c r="T68">
        <f>1/((CW68+1)/(Q68/1.6)+1/(R68/1.37)) + CW68/((CW68+1)/(Q68/1.6) + CW68/(R68/1.37))</f>
        <v>0</v>
      </c>
      <c r="U68">
        <f>(CR68*CU68)</f>
        <v>0</v>
      </c>
      <c r="V68">
        <f>(DK68+(U68+2*0.95*5.67E-8*(((DK68+$B$7)+273)^4-(DK68+273)^4)-44100*J68)/(1.84*29.3*R68+8*0.95*5.67E-8*(DK68+273)^3))</f>
        <v>0</v>
      </c>
      <c r="W68">
        <f>($C$7*DL68+$D$7*DM68+$E$7*V68)</f>
        <v>0</v>
      </c>
      <c r="X68">
        <f>0.61365*exp(17.502*W68/(240.97+W68))</f>
        <v>0</v>
      </c>
      <c r="Y68">
        <f>(Z68/AA68*100)</f>
        <v>0</v>
      </c>
      <c r="Z68">
        <f>DD68*(DI68+DJ68)/1000</f>
        <v>0</v>
      </c>
      <c r="AA68">
        <f>0.61365*exp(17.502*DK68/(240.97+DK68))</f>
        <v>0</v>
      </c>
      <c r="AB68">
        <f>(X68-DD68*(DI68+DJ68)/1000)</f>
        <v>0</v>
      </c>
      <c r="AC68">
        <f>(-J68*44100)</f>
        <v>0</v>
      </c>
      <c r="AD68">
        <f>2*29.3*R68*0.92*(DK68-W68)</f>
        <v>0</v>
      </c>
      <c r="AE68">
        <f>2*0.95*5.67E-8*(((DK68+$B$7)+273)^4-(W68+273)^4)</f>
        <v>0</v>
      </c>
      <c r="AF68">
        <f>U68+AE68+AC68+AD68</f>
        <v>0</v>
      </c>
      <c r="AG68">
        <f>DH68*AU68*(DC68-DB68*(1000-AU68*DE68)/(1000-AU68*DD68))/(100*CV68)</f>
        <v>0</v>
      </c>
      <c r="AH68">
        <f>1000*DH68*AU68*(DD68-DE68)/(100*CV68*(1000-AU68*DD68))</f>
        <v>0</v>
      </c>
      <c r="AI68">
        <f>(AJ68 - AK68 - DI68*1E3/(8.314*(DK68+273.15)) * AM68/DH68 * AL68) * DH68/(100*CV68) * (1000 - DE68)/1000</f>
        <v>0</v>
      </c>
      <c r="AJ68">
        <v>609.7260990232157</v>
      </c>
      <c r="AK68">
        <v>543.2942424242422</v>
      </c>
      <c r="AL68">
        <v>3.249987316265006</v>
      </c>
      <c r="AM68">
        <v>66.42838587885558</v>
      </c>
      <c r="AN68">
        <f>(AP68 - AO68 + DI68*1E3/(8.314*(DK68+273.15)) * AR68/DH68 * AQ68) * DH68/(100*CV68) * 1000/(1000 - AP68)</f>
        <v>0</v>
      </c>
      <c r="AO68">
        <v>10.47762631637332</v>
      </c>
      <c r="AP68">
        <v>24.75629860139864</v>
      </c>
      <c r="AQ68">
        <v>-9.666467924691771E-05</v>
      </c>
      <c r="AR68">
        <v>79.27483675333316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MAX(0,($B$13+$C$13*DP68)/(1+$D$13*DP68)*DI68/(DK68+273)*$E$13)</f>
        <v>0</v>
      </c>
      <c r="AX68" t="s">
        <v>421</v>
      </c>
      <c r="AY68" t="s">
        <v>421</v>
      </c>
      <c r="AZ68">
        <v>0</v>
      </c>
      <c r="BA68">
        <v>0</v>
      </c>
      <c r="BB68">
        <f>1-AZ68/BA68</f>
        <v>0</v>
      </c>
      <c r="BC68">
        <v>0</v>
      </c>
      <c r="BD68" t="s">
        <v>421</v>
      </c>
      <c r="BE68" t="s">
        <v>421</v>
      </c>
      <c r="BF68">
        <v>0</v>
      </c>
      <c r="BG68">
        <v>0</v>
      </c>
      <c r="BH68">
        <f>1-BF68/BG68</f>
        <v>0</v>
      </c>
      <c r="BI68">
        <v>0.5</v>
      </c>
      <c r="BJ68">
        <f>CS68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421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1346</v>
      </c>
      <c r="CA68">
        <v>300</v>
      </c>
      <c r="CB68">
        <v>300</v>
      </c>
      <c r="CC68">
        <v>300</v>
      </c>
      <c r="CD68">
        <v>10390.6</v>
      </c>
      <c r="CE68">
        <v>1065.88</v>
      </c>
      <c r="CF68">
        <v>-0.00731473</v>
      </c>
      <c r="CG68">
        <v>5.43</v>
      </c>
      <c r="CH68" t="s">
        <v>421</v>
      </c>
      <c r="CI68" t="s">
        <v>421</v>
      </c>
      <c r="CJ68" t="s">
        <v>421</v>
      </c>
      <c r="CK68" t="s">
        <v>421</v>
      </c>
      <c r="CL68" t="s">
        <v>421</v>
      </c>
      <c r="CM68" t="s">
        <v>421</v>
      </c>
      <c r="CN68" t="s">
        <v>421</v>
      </c>
      <c r="CO68" t="s">
        <v>421</v>
      </c>
      <c r="CP68" t="s">
        <v>421</v>
      </c>
      <c r="CQ68" t="s">
        <v>421</v>
      </c>
      <c r="CR68">
        <f>$B$11*DQ68+$C$11*DR68+$F$11*EC68*(1-EF68)</f>
        <v>0</v>
      </c>
      <c r="CS68">
        <f>CR68*CT68</f>
        <v>0</v>
      </c>
      <c r="CT68">
        <f>($B$11*$D$9+$C$11*$D$9+$F$11*((EP68+EH68)/MAX(EP68+EH68+EQ68, 0.1)*$I$9+EQ68/MAX(EP68+EH68+EQ68, 0.1)*$J$9))/($B$11+$C$11+$F$11)</f>
        <v>0</v>
      </c>
      <c r="CU68">
        <f>($B$11*$K$9+$C$11*$K$9+$F$11*((EP68+EH68)/MAX(EP68+EH68+EQ68, 0.1)*$P$9+EQ68/MAX(EP68+EH68+EQ68, 0.1)*$Q$9))/($B$11+$C$11+$F$11)</f>
        <v>0</v>
      </c>
      <c r="CV68">
        <v>6</v>
      </c>
      <c r="CW68">
        <v>0.5</v>
      </c>
      <c r="CX68" t="s">
        <v>422</v>
      </c>
      <c r="CY68">
        <v>2</v>
      </c>
      <c r="CZ68" t="b">
        <v>1</v>
      </c>
      <c r="DA68">
        <v>1652284311.714286</v>
      </c>
      <c r="DB68">
        <v>506.7919285714286</v>
      </c>
      <c r="DC68">
        <v>590.1869285714286</v>
      </c>
      <c r="DD68">
        <v>24.76310714285714</v>
      </c>
      <c r="DE68">
        <v>10.47858214285714</v>
      </c>
      <c r="DF68">
        <v>508.4596071428571</v>
      </c>
      <c r="DG68">
        <v>24.71477142857143</v>
      </c>
      <c r="DH68">
        <v>400.0697142857143</v>
      </c>
      <c r="DI68">
        <v>90.64646071428571</v>
      </c>
      <c r="DJ68">
        <v>0.1000011178571429</v>
      </c>
      <c r="DK68">
        <v>30.87646428571428</v>
      </c>
      <c r="DL68">
        <v>29.27958571428571</v>
      </c>
      <c r="DM68">
        <v>999.9000000000002</v>
      </c>
      <c r="DN68">
        <v>0</v>
      </c>
      <c r="DO68">
        <v>0</v>
      </c>
      <c r="DP68">
        <v>9996.986428571428</v>
      </c>
      <c r="DQ68">
        <v>0</v>
      </c>
      <c r="DR68">
        <v>240.05375</v>
      </c>
      <c r="DS68">
        <v>-83.39497500000002</v>
      </c>
      <c r="DT68">
        <v>519.6602857142858</v>
      </c>
      <c r="DU68">
        <v>596.4367857142859</v>
      </c>
      <c r="DV68">
        <v>14.28452857142857</v>
      </c>
      <c r="DW68">
        <v>590.1869285714286</v>
      </c>
      <c r="DX68">
        <v>10.47858214285714</v>
      </c>
      <c r="DY68">
        <v>2.244686785714286</v>
      </c>
      <c r="DZ68">
        <v>0.9498460714285714</v>
      </c>
      <c r="EA68">
        <v>19.28485357142857</v>
      </c>
      <c r="EB68">
        <v>6.168942500000001</v>
      </c>
      <c r="EC68">
        <v>1500.005</v>
      </c>
      <c r="ED68">
        <v>0.9730012857142859</v>
      </c>
      <c r="EE68">
        <v>0.02699887142857144</v>
      </c>
      <c r="EF68">
        <v>0</v>
      </c>
      <c r="EG68">
        <v>1016.920714285714</v>
      </c>
      <c r="EH68">
        <v>5.00097</v>
      </c>
      <c r="EI68">
        <v>15886.93571428572</v>
      </c>
      <c r="EJ68">
        <v>12491.64285714286</v>
      </c>
      <c r="EK68">
        <v>38.875</v>
      </c>
      <c r="EL68">
        <v>40.06199999999999</v>
      </c>
      <c r="EM68">
        <v>39.062</v>
      </c>
      <c r="EN68">
        <v>39.93699999999999</v>
      </c>
      <c r="EO68">
        <v>40.06199999999999</v>
      </c>
      <c r="EP68">
        <v>1454.644642857142</v>
      </c>
      <c r="EQ68">
        <v>40.36035714285713</v>
      </c>
      <c r="ER68">
        <v>0</v>
      </c>
      <c r="ES68">
        <v>1009.399999856949</v>
      </c>
      <c r="ET68">
        <v>0</v>
      </c>
      <c r="EU68">
        <v>1017.4084</v>
      </c>
      <c r="EV68">
        <v>56.27692314764342</v>
      </c>
      <c r="EW68">
        <v>846.9000011831786</v>
      </c>
      <c r="EX68">
        <v>15893.5</v>
      </c>
      <c r="EY68">
        <v>15</v>
      </c>
      <c r="EZ68">
        <v>1652283335.6</v>
      </c>
      <c r="FA68" t="s">
        <v>476</v>
      </c>
      <c r="FB68">
        <v>1652283332.6</v>
      </c>
      <c r="FC68">
        <v>1652283335.6</v>
      </c>
      <c r="FD68">
        <v>15</v>
      </c>
      <c r="FE68">
        <v>-1.081</v>
      </c>
      <c r="FF68">
        <v>0.005</v>
      </c>
      <c r="FG68">
        <v>-1.466</v>
      </c>
      <c r="FH68">
        <v>-0.014</v>
      </c>
      <c r="FI68">
        <v>400</v>
      </c>
      <c r="FJ68">
        <v>20</v>
      </c>
      <c r="FK68">
        <v>0.1</v>
      </c>
      <c r="FL68">
        <v>0.01</v>
      </c>
      <c r="FM68">
        <v>-82.86251</v>
      </c>
      <c r="FN68">
        <v>-12.18254183864894</v>
      </c>
      <c r="FO68">
        <v>1.17672094988574</v>
      </c>
      <c r="FP68">
        <v>-1</v>
      </c>
      <c r="FQ68">
        <v>14.288905</v>
      </c>
      <c r="FR68">
        <v>-0.09656735459666117</v>
      </c>
      <c r="FS68">
        <v>0.009667392357818227</v>
      </c>
      <c r="FT68">
        <v>-1</v>
      </c>
      <c r="FU68">
        <v>0</v>
      </c>
      <c r="FV68">
        <v>0</v>
      </c>
      <c r="FW68">
        <v>0</v>
      </c>
      <c r="FX68">
        <v>-1</v>
      </c>
      <c r="FY68">
        <v>0</v>
      </c>
      <c r="FZ68">
        <v>0</v>
      </c>
      <c r="GA68" t="s">
        <v>424</v>
      </c>
      <c r="GB68">
        <v>2.69676</v>
      </c>
      <c r="GC68">
        <v>2.70501</v>
      </c>
      <c r="GD68">
        <v>0.112049</v>
      </c>
      <c r="GE68">
        <v>0.122834</v>
      </c>
      <c r="GF68">
        <v>0.108859</v>
      </c>
      <c r="GG68">
        <v>0.0575916</v>
      </c>
      <c r="GH68">
        <v>27961.8</v>
      </c>
      <c r="GI68">
        <v>27720</v>
      </c>
      <c r="GJ68">
        <v>29288.1</v>
      </c>
      <c r="GK68">
        <v>29239.8</v>
      </c>
      <c r="GL68">
        <v>34548.7</v>
      </c>
      <c r="GM68">
        <v>36683.6</v>
      </c>
      <c r="GN68">
        <v>41218</v>
      </c>
      <c r="GO68">
        <v>41714</v>
      </c>
      <c r="GP68">
        <v>1.7417</v>
      </c>
      <c r="GQ68">
        <v>2.03323</v>
      </c>
      <c r="GR68">
        <v>0.06687269999999999</v>
      </c>
      <c r="GS68">
        <v>0</v>
      </c>
      <c r="GT68">
        <v>28.1808</v>
      </c>
      <c r="GU68">
        <v>999.9</v>
      </c>
      <c r="GV68">
        <v>41.8</v>
      </c>
      <c r="GW68">
        <v>33.9</v>
      </c>
      <c r="GX68">
        <v>24.4993</v>
      </c>
      <c r="GY68">
        <v>62.8427</v>
      </c>
      <c r="GZ68">
        <v>30.8734</v>
      </c>
      <c r="HA68">
        <v>1</v>
      </c>
      <c r="HB68">
        <v>0.174497</v>
      </c>
      <c r="HC68">
        <v>0</v>
      </c>
      <c r="HD68">
        <v>20.3939</v>
      </c>
      <c r="HE68">
        <v>5.21519</v>
      </c>
      <c r="HF68">
        <v>12.0083</v>
      </c>
      <c r="HG68">
        <v>4.98735</v>
      </c>
      <c r="HH68">
        <v>3.28858</v>
      </c>
      <c r="HI68">
        <v>2331.9</v>
      </c>
      <c r="HJ68">
        <v>9999</v>
      </c>
      <c r="HK68">
        <v>9999</v>
      </c>
      <c r="HL68">
        <v>44.5</v>
      </c>
      <c r="HM68">
        <v>1.86722</v>
      </c>
      <c r="HN68">
        <v>1.86615</v>
      </c>
      <c r="HO68">
        <v>1.86575</v>
      </c>
      <c r="HP68">
        <v>1.86568</v>
      </c>
      <c r="HQ68">
        <v>1.86749</v>
      </c>
      <c r="HR68">
        <v>1.86996</v>
      </c>
      <c r="HS68">
        <v>1.86862</v>
      </c>
      <c r="HT68">
        <v>1.86996</v>
      </c>
      <c r="HU68">
        <v>0</v>
      </c>
      <c r="HV68">
        <v>0</v>
      </c>
      <c r="HW68">
        <v>0</v>
      </c>
      <c r="HX68">
        <v>0</v>
      </c>
      <c r="HY68" t="s">
        <v>425</v>
      </c>
      <c r="HZ68" t="s">
        <v>426</v>
      </c>
      <c r="IA68" t="s">
        <v>427</v>
      </c>
      <c r="IB68" t="s">
        <v>427</v>
      </c>
      <c r="IC68" t="s">
        <v>427</v>
      </c>
      <c r="ID68" t="s">
        <v>427</v>
      </c>
      <c r="IE68">
        <v>0</v>
      </c>
      <c r="IF68">
        <v>100</v>
      </c>
      <c r="IG68">
        <v>100</v>
      </c>
      <c r="IH68">
        <v>-1.715</v>
      </c>
      <c r="II68">
        <v>0.0483</v>
      </c>
      <c r="IJ68">
        <v>-0.8100442168574529</v>
      </c>
      <c r="IK68">
        <v>-0.001397856137862621</v>
      </c>
      <c r="IL68">
        <v>-6.597033298310111E-07</v>
      </c>
      <c r="IM68">
        <v>1.814317659228783E-10</v>
      </c>
      <c r="IN68">
        <v>-0.08355413821156263</v>
      </c>
      <c r="IO68">
        <v>-0.009172974426983092</v>
      </c>
      <c r="IP68">
        <v>0.000807841678180084</v>
      </c>
      <c r="IQ68">
        <v>-8.933227129180702E-06</v>
      </c>
      <c r="IR68">
        <v>1</v>
      </c>
      <c r="IS68">
        <v>2297</v>
      </c>
      <c r="IT68">
        <v>1</v>
      </c>
      <c r="IU68">
        <v>33</v>
      </c>
      <c r="IV68">
        <v>16.4</v>
      </c>
      <c r="IW68">
        <v>16.4</v>
      </c>
      <c r="IX68">
        <v>1.44165</v>
      </c>
      <c r="IY68">
        <v>2.23267</v>
      </c>
      <c r="IZ68">
        <v>1.39648</v>
      </c>
      <c r="JA68">
        <v>2.35107</v>
      </c>
      <c r="JB68">
        <v>1.49536</v>
      </c>
      <c r="JC68">
        <v>2.34741</v>
      </c>
      <c r="JD68">
        <v>37.1702</v>
      </c>
      <c r="JE68">
        <v>15.5242</v>
      </c>
      <c r="JF68">
        <v>18</v>
      </c>
      <c r="JG68">
        <v>392.484</v>
      </c>
      <c r="JH68">
        <v>561.005</v>
      </c>
      <c r="JI68">
        <v>30.3719</v>
      </c>
      <c r="JJ68">
        <v>29.8413</v>
      </c>
      <c r="JK68">
        <v>30</v>
      </c>
      <c r="JL68">
        <v>29.777</v>
      </c>
      <c r="JM68">
        <v>29.6857</v>
      </c>
      <c r="JN68">
        <v>28.8543</v>
      </c>
      <c r="JO68">
        <v>52.2384</v>
      </c>
      <c r="JP68">
        <v>0</v>
      </c>
      <c r="JQ68">
        <v>-999.9</v>
      </c>
      <c r="JR68">
        <v>640.718</v>
      </c>
      <c r="JS68">
        <v>10.5317</v>
      </c>
      <c r="JT68">
        <v>100.104</v>
      </c>
      <c r="JU68">
        <v>100.137</v>
      </c>
    </row>
    <row r="69" spans="1:281">
      <c r="A69">
        <v>53</v>
      </c>
      <c r="B69">
        <v>1652284324.5</v>
      </c>
      <c r="C69">
        <v>2268</v>
      </c>
      <c r="D69" t="s">
        <v>555</v>
      </c>
      <c r="E69" t="s">
        <v>556</v>
      </c>
      <c r="F69">
        <v>5</v>
      </c>
      <c r="G69" t="s">
        <v>474</v>
      </c>
      <c r="H69" t="s">
        <v>418</v>
      </c>
      <c r="I69">
        <v>1652284317</v>
      </c>
      <c r="J69">
        <f>(K69)/1000</f>
        <v>0</v>
      </c>
      <c r="K69">
        <f>IF(CZ69, AN69, AH69)</f>
        <v>0</v>
      </c>
      <c r="L69">
        <f>IF(CZ69, AI69, AG69)</f>
        <v>0</v>
      </c>
      <c r="M69">
        <f>DB69 - IF(AU69&gt;1, L69*CV69*100.0/(AW69*DP69), 0)</f>
        <v>0</v>
      </c>
      <c r="N69">
        <f>((T69-J69/2)*M69-L69)/(T69+J69/2)</f>
        <v>0</v>
      </c>
      <c r="O69">
        <f>N69*(DI69+DJ69)/1000.0</f>
        <v>0</v>
      </c>
      <c r="P69">
        <f>(DB69 - IF(AU69&gt;1, L69*CV69*100.0/(AW69*DP69), 0))*(DI69+DJ69)/1000.0</f>
        <v>0</v>
      </c>
      <c r="Q69">
        <f>2.0/((1/S69-1/R69)+SIGN(S69)*SQRT((1/S69-1/R69)*(1/S69-1/R69) + 4*CW69/((CW69+1)*(CW69+1))*(2*1/S69*1/R69-1/R69*1/R69)))</f>
        <v>0</v>
      </c>
      <c r="R69">
        <f>IF(LEFT(CX69,1)&lt;&gt;"0",IF(LEFT(CX69,1)="1",3.0,CY69),$D$5+$E$5*(DP69*DI69/($K$5*1000))+$F$5*(DP69*DI69/($K$5*1000))*MAX(MIN(CV69,$J$5),$I$5)*MAX(MIN(CV69,$J$5),$I$5)+$G$5*MAX(MIN(CV69,$J$5),$I$5)*(DP69*DI69/($K$5*1000))+$H$5*(DP69*DI69/($K$5*1000))*(DP69*DI69/($K$5*1000)))</f>
        <v>0</v>
      </c>
      <c r="S69">
        <f>J69*(1000-(1000*0.61365*exp(17.502*W69/(240.97+W69))/(DI69+DJ69)+DD69)/2)/(1000*0.61365*exp(17.502*W69/(240.97+W69))/(DI69+DJ69)-DD69)</f>
        <v>0</v>
      </c>
      <c r="T69">
        <f>1/((CW69+1)/(Q69/1.6)+1/(R69/1.37)) + CW69/((CW69+1)/(Q69/1.6) + CW69/(R69/1.37))</f>
        <v>0</v>
      </c>
      <c r="U69">
        <f>(CR69*CU69)</f>
        <v>0</v>
      </c>
      <c r="V69">
        <f>(DK69+(U69+2*0.95*5.67E-8*(((DK69+$B$7)+273)^4-(DK69+273)^4)-44100*J69)/(1.84*29.3*R69+8*0.95*5.67E-8*(DK69+273)^3))</f>
        <v>0</v>
      </c>
      <c r="W69">
        <f>($C$7*DL69+$D$7*DM69+$E$7*V69)</f>
        <v>0</v>
      </c>
      <c r="X69">
        <f>0.61365*exp(17.502*W69/(240.97+W69))</f>
        <v>0</v>
      </c>
      <c r="Y69">
        <f>(Z69/AA69*100)</f>
        <v>0</v>
      </c>
      <c r="Z69">
        <f>DD69*(DI69+DJ69)/1000</f>
        <v>0</v>
      </c>
      <c r="AA69">
        <f>0.61365*exp(17.502*DK69/(240.97+DK69))</f>
        <v>0</v>
      </c>
      <c r="AB69">
        <f>(X69-DD69*(DI69+DJ69)/1000)</f>
        <v>0</v>
      </c>
      <c r="AC69">
        <f>(-J69*44100)</f>
        <v>0</v>
      </c>
      <c r="AD69">
        <f>2*29.3*R69*0.92*(DK69-W69)</f>
        <v>0</v>
      </c>
      <c r="AE69">
        <f>2*0.95*5.67E-8*(((DK69+$B$7)+273)^4-(W69+273)^4)</f>
        <v>0</v>
      </c>
      <c r="AF69">
        <f>U69+AE69+AC69+AD69</f>
        <v>0</v>
      </c>
      <c r="AG69">
        <f>DH69*AU69*(DC69-DB69*(1000-AU69*DE69)/(1000-AU69*DD69))/(100*CV69)</f>
        <v>0</v>
      </c>
      <c r="AH69">
        <f>1000*DH69*AU69*(DD69-DE69)/(100*CV69*(1000-AU69*DD69))</f>
        <v>0</v>
      </c>
      <c r="AI69">
        <f>(AJ69 - AK69 - DI69*1E3/(8.314*(DK69+273.15)) * AM69/DH69 * AL69) * DH69/(100*CV69) * (1000 - DE69)/1000</f>
        <v>0</v>
      </c>
      <c r="AJ69">
        <v>626.7755402075667</v>
      </c>
      <c r="AK69">
        <v>559.804490909091</v>
      </c>
      <c r="AL69">
        <v>3.307240813415047</v>
      </c>
      <c r="AM69">
        <v>66.42838587885558</v>
      </c>
      <c r="AN69">
        <f>(AP69 - AO69 + DI69*1E3/(8.314*(DK69+273.15)) * AR69/DH69 * AQ69) * DH69/(100*CV69) * 1000/(1000 - AP69)</f>
        <v>0</v>
      </c>
      <c r="AO69">
        <v>10.4745881090756</v>
      </c>
      <c r="AP69">
        <v>24.73727412587414</v>
      </c>
      <c r="AQ69">
        <v>-9.355827700699545E-05</v>
      </c>
      <c r="AR69">
        <v>79.27483675333316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MAX(0,($B$13+$C$13*DP69)/(1+$D$13*DP69)*DI69/(DK69+273)*$E$13)</f>
        <v>0</v>
      </c>
      <c r="AX69" t="s">
        <v>421</v>
      </c>
      <c r="AY69" t="s">
        <v>421</v>
      </c>
      <c r="AZ69">
        <v>0</v>
      </c>
      <c r="BA69">
        <v>0</v>
      </c>
      <c r="BB69">
        <f>1-AZ69/BA69</f>
        <v>0</v>
      </c>
      <c r="BC69">
        <v>0</v>
      </c>
      <c r="BD69" t="s">
        <v>421</v>
      </c>
      <c r="BE69" t="s">
        <v>421</v>
      </c>
      <c r="BF69">
        <v>0</v>
      </c>
      <c r="BG69">
        <v>0</v>
      </c>
      <c r="BH69">
        <f>1-BF69/BG69</f>
        <v>0</v>
      </c>
      <c r="BI69">
        <v>0.5</v>
      </c>
      <c r="BJ69">
        <f>CS69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421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1346</v>
      </c>
      <c r="CA69">
        <v>300</v>
      </c>
      <c r="CB69">
        <v>300</v>
      </c>
      <c r="CC69">
        <v>300</v>
      </c>
      <c r="CD69">
        <v>10390.6</v>
      </c>
      <c r="CE69">
        <v>1065.88</v>
      </c>
      <c r="CF69">
        <v>-0.00731473</v>
      </c>
      <c r="CG69">
        <v>5.43</v>
      </c>
      <c r="CH69" t="s">
        <v>421</v>
      </c>
      <c r="CI69" t="s">
        <v>421</v>
      </c>
      <c r="CJ69" t="s">
        <v>421</v>
      </c>
      <c r="CK69" t="s">
        <v>421</v>
      </c>
      <c r="CL69" t="s">
        <v>421</v>
      </c>
      <c r="CM69" t="s">
        <v>421</v>
      </c>
      <c r="CN69" t="s">
        <v>421</v>
      </c>
      <c r="CO69" t="s">
        <v>421</v>
      </c>
      <c r="CP69" t="s">
        <v>421</v>
      </c>
      <c r="CQ69" t="s">
        <v>421</v>
      </c>
      <c r="CR69">
        <f>$B$11*DQ69+$C$11*DR69+$F$11*EC69*(1-EF69)</f>
        <v>0</v>
      </c>
      <c r="CS69">
        <f>CR69*CT69</f>
        <v>0</v>
      </c>
      <c r="CT69">
        <f>($B$11*$D$9+$C$11*$D$9+$F$11*((EP69+EH69)/MAX(EP69+EH69+EQ69, 0.1)*$I$9+EQ69/MAX(EP69+EH69+EQ69, 0.1)*$J$9))/($B$11+$C$11+$F$11)</f>
        <v>0</v>
      </c>
      <c r="CU69">
        <f>($B$11*$K$9+$C$11*$K$9+$F$11*((EP69+EH69)/MAX(EP69+EH69+EQ69, 0.1)*$P$9+EQ69/MAX(EP69+EH69+EQ69, 0.1)*$Q$9))/($B$11+$C$11+$F$11)</f>
        <v>0</v>
      </c>
      <c r="CV69">
        <v>6</v>
      </c>
      <c r="CW69">
        <v>0.5</v>
      </c>
      <c r="CX69" t="s">
        <v>422</v>
      </c>
      <c r="CY69">
        <v>2</v>
      </c>
      <c r="CZ69" t="b">
        <v>1</v>
      </c>
      <c r="DA69">
        <v>1652284317</v>
      </c>
      <c r="DB69">
        <v>523.551074074074</v>
      </c>
      <c r="DC69">
        <v>607.9094444444445</v>
      </c>
      <c r="DD69">
        <v>24.75437407407408</v>
      </c>
      <c r="DE69">
        <v>10.47617777777778</v>
      </c>
      <c r="DF69">
        <v>525.2512222222223</v>
      </c>
      <c r="DG69">
        <v>24.70617407407407</v>
      </c>
      <c r="DH69">
        <v>400.0671111111111</v>
      </c>
      <c r="DI69">
        <v>90.64665925925925</v>
      </c>
      <c r="DJ69">
        <v>0.09997543703703705</v>
      </c>
      <c r="DK69">
        <v>30.87343333333333</v>
      </c>
      <c r="DL69">
        <v>29.2745074074074</v>
      </c>
      <c r="DM69">
        <v>999.9000000000001</v>
      </c>
      <c r="DN69">
        <v>0</v>
      </c>
      <c r="DO69">
        <v>0</v>
      </c>
      <c r="DP69">
        <v>9996.757407407407</v>
      </c>
      <c r="DQ69">
        <v>0</v>
      </c>
      <c r="DR69">
        <v>240.1504814814815</v>
      </c>
      <c r="DS69">
        <v>-84.3583814814815</v>
      </c>
      <c r="DT69">
        <v>536.8401851851851</v>
      </c>
      <c r="DU69">
        <v>614.3454814814814</v>
      </c>
      <c r="DV69">
        <v>14.27821851851852</v>
      </c>
      <c r="DW69">
        <v>607.9094444444445</v>
      </c>
      <c r="DX69">
        <v>10.47617777777778</v>
      </c>
      <c r="DY69">
        <v>2.243901481481481</v>
      </c>
      <c r="DZ69">
        <v>0.9496298148148148</v>
      </c>
      <c r="EA69">
        <v>19.27922962962963</v>
      </c>
      <c r="EB69">
        <v>6.165644814814815</v>
      </c>
      <c r="EC69">
        <v>1499.988888888889</v>
      </c>
      <c r="ED69">
        <v>0.9730012592592594</v>
      </c>
      <c r="EE69">
        <v>0.02699890000000001</v>
      </c>
      <c r="EF69">
        <v>0</v>
      </c>
      <c r="EG69">
        <v>1021.432592592593</v>
      </c>
      <c r="EH69">
        <v>5.00097</v>
      </c>
      <c r="EI69">
        <v>15954.33703703704</v>
      </c>
      <c r="EJ69">
        <v>12491.50370370371</v>
      </c>
      <c r="EK69">
        <v>38.875</v>
      </c>
      <c r="EL69">
        <v>40.06433333333333</v>
      </c>
      <c r="EM69">
        <v>39.062</v>
      </c>
      <c r="EN69">
        <v>39.93699999999999</v>
      </c>
      <c r="EO69">
        <v>40.06199999999999</v>
      </c>
      <c r="EP69">
        <v>1454.628888888889</v>
      </c>
      <c r="EQ69">
        <v>40.35999999999999</v>
      </c>
      <c r="ER69">
        <v>0</v>
      </c>
      <c r="ES69">
        <v>1014.199999809265</v>
      </c>
      <c r="ET69">
        <v>0</v>
      </c>
      <c r="EU69">
        <v>1021.4176</v>
      </c>
      <c r="EV69">
        <v>46.00538467371917</v>
      </c>
      <c r="EW69">
        <v>682.3538471764692</v>
      </c>
      <c r="EX69">
        <v>15953.916</v>
      </c>
      <c r="EY69">
        <v>15</v>
      </c>
      <c r="EZ69">
        <v>1652283335.6</v>
      </c>
      <c r="FA69" t="s">
        <v>476</v>
      </c>
      <c r="FB69">
        <v>1652283332.6</v>
      </c>
      <c r="FC69">
        <v>1652283335.6</v>
      </c>
      <c r="FD69">
        <v>15</v>
      </c>
      <c r="FE69">
        <v>-1.081</v>
      </c>
      <c r="FF69">
        <v>0.005</v>
      </c>
      <c r="FG69">
        <v>-1.466</v>
      </c>
      <c r="FH69">
        <v>-0.014</v>
      </c>
      <c r="FI69">
        <v>400</v>
      </c>
      <c r="FJ69">
        <v>20</v>
      </c>
      <c r="FK69">
        <v>0.1</v>
      </c>
      <c r="FL69">
        <v>0.01</v>
      </c>
      <c r="FM69">
        <v>-83.66444749999999</v>
      </c>
      <c r="FN69">
        <v>-11.11310656660387</v>
      </c>
      <c r="FO69">
        <v>1.070987044970082</v>
      </c>
      <c r="FP69">
        <v>-1</v>
      </c>
      <c r="FQ69">
        <v>14.283345</v>
      </c>
      <c r="FR69">
        <v>-0.06892457786113125</v>
      </c>
      <c r="FS69">
        <v>0.007192042477627484</v>
      </c>
      <c r="FT69">
        <v>-1</v>
      </c>
      <c r="FU69">
        <v>0</v>
      </c>
      <c r="FV69">
        <v>0</v>
      </c>
      <c r="FW69">
        <v>0</v>
      </c>
      <c r="FX69">
        <v>-1</v>
      </c>
      <c r="FY69">
        <v>0</v>
      </c>
      <c r="FZ69">
        <v>0</v>
      </c>
      <c r="GA69" t="s">
        <v>424</v>
      </c>
      <c r="GB69">
        <v>2.69702</v>
      </c>
      <c r="GC69">
        <v>2.70514</v>
      </c>
      <c r="GD69">
        <v>0.114481</v>
      </c>
      <c r="GE69">
        <v>0.12517</v>
      </c>
      <c r="GF69">
        <v>0.108796</v>
      </c>
      <c r="GG69">
        <v>0.0575827</v>
      </c>
      <c r="GH69">
        <v>27884.8</v>
      </c>
      <c r="GI69">
        <v>27646.1</v>
      </c>
      <c r="GJ69">
        <v>29287.6</v>
      </c>
      <c r="GK69">
        <v>29239.8</v>
      </c>
      <c r="GL69">
        <v>34550.7</v>
      </c>
      <c r="GM69">
        <v>36683.9</v>
      </c>
      <c r="GN69">
        <v>41217.5</v>
      </c>
      <c r="GO69">
        <v>41713.9</v>
      </c>
      <c r="GP69">
        <v>1.74225</v>
      </c>
      <c r="GQ69">
        <v>2.03332</v>
      </c>
      <c r="GR69">
        <v>0.0679493</v>
      </c>
      <c r="GS69">
        <v>0</v>
      </c>
      <c r="GT69">
        <v>28.1747</v>
      </c>
      <c r="GU69">
        <v>999.9</v>
      </c>
      <c r="GV69">
        <v>41.8</v>
      </c>
      <c r="GW69">
        <v>33.9</v>
      </c>
      <c r="GX69">
        <v>24.5043</v>
      </c>
      <c r="GY69">
        <v>62.7327</v>
      </c>
      <c r="GZ69">
        <v>30.633</v>
      </c>
      <c r="HA69">
        <v>1</v>
      </c>
      <c r="HB69">
        <v>0.174566</v>
      </c>
      <c r="HC69">
        <v>0</v>
      </c>
      <c r="HD69">
        <v>20.3936</v>
      </c>
      <c r="HE69">
        <v>5.21564</v>
      </c>
      <c r="HF69">
        <v>12.0083</v>
      </c>
      <c r="HG69">
        <v>4.9876</v>
      </c>
      <c r="HH69">
        <v>3.28865</v>
      </c>
      <c r="HI69">
        <v>2331.9</v>
      </c>
      <c r="HJ69">
        <v>9999</v>
      </c>
      <c r="HK69">
        <v>9999</v>
      </c>
      <c r="HL69">
        <v>44.5</v>
      </c>
      <c r="HM69">
        <v>1.86722</v>
      </c>
      <c r="HN69">
        <v>1.86615</v>
      </c>
      <c r="HO69">
        <v>1.86575</v>
      </c>
      <c r="HP69">
        <v>1.86569</v>
      </c>
      <c r="HQ69">
        <v>1.86746</v>
      </c>
      <c r="HR69">
        <v>1.86996</v>
      </c>
      <c r="HS69">
        <v>1.86861</v>
      </c>
      <c r="HT69">
        <v>1.86996</v>
      </c>
      <c r="HU69">
        <v>0</v>
      </c>
      <c r="HV69">
        <v>0</v>
      </c>
      <c r="HW69">
        <v>0</v>
      </c>
      <c r="HX69">
        <v>0</v>
      </c>
      <c r="HY69" t="s">
        <v>425</v>
      </c>
      <c r="HZ69" t="s">
        <v>426</v>
      </c>
      <c r="IA69" t="s">
        <v>427</v>
      </c>
      <c r="IB69" t="s">
        <v>427</v>
      </c>
      <c r="IC69" t="s">
        <v>427</v>
      </c>
      <c r="ID69" t="s">
        <v>427</v>
      </c>
      <c r="IE69">
        <v>0</v>
      </c>
      <c r="IF69">
        <v>100</v>
      </c>
      <c r="IG69">
        <v>100</v>
      </c>
      <c r="IH69">
        <v>-1.747</v>
      </c>
      <c r="II69">
        <v>0.048</v>
      </c>
      <c r="IJ69">
        <v>-0.8100442168574529</v>
      </c>
      <c r="IK69">
        <v>-0.001397856137862621</v>
      </c>
      <c r="IL69">
        <v>-6.597033298310111E-07</v>
      </c>
      <c r="IM69">
        <v>1.814317659228783E-10</v>
      </c>
      <c r="IN69">
        <v>-0.08355413821156263</v>
      </c>
      <c r="IO69">
        <v>-0.009172974426983092</v>
      </c>
      <c r="IP69">
        <v>0.000807841678180084</v>
      </c>
      <c r="IQ69">
        <v>-8.933227129180702E-06</v>
      </c>
      <c r="IR69">
        <v>1</v>
      </c>
      <c r="IS69">
        <v>2297</v>
      </c>
      <c r="IT69">
        <v>1</v>
      </c>
      <c r="IU69">
        <v>33</v>
      </c>
      <c r="IV69">
        <v>16.5</v>
      </c>
      <c r="IW69">
        <v>16.5</v>
      </c>
      <c r="IX69">
        <v>1.47339</v>
      </c>
      <c r="IY69">
        <v>2.229</v>
      </c>
      <c r="IZ69">
        <v>1.39648</v>
      </c>
      <c r="JA69">
        <v>2.34985</v>
      </c>
      <c r="JB69">
        <v>1.49536</v>
      </c>
      <c r="JC69">
        <v>2.37671</v>
      </c>
      <c r="JD69">
        <v>37.1702</v>
      </c>
      <c r="JE69">
        <v>15.5155</v>
      </c>
      <c r="JF69">
        <v>18</v>
      </c>
      <c r="JG69">
        <v>392.768</v>
      </c>
      <c r="JH69">
        <v>561.062</v>
      </c>
      <c r="JI69">
        <v>30.3693</v>
      </c>
      <c r="JJ69">
        <v>29.8387</v>
      </c>
      <c r="JK69">
        <v>30</v>
      </c>
      <c r="JL69">
        <v>29.7753</v>
      </c>
      <c r="JM69">
        <v>29.6839</v>
      </c>
      <c r="JN69">
        <v>29.4996</v>
      </c>
      <c r="JO69">
        <v>52.2384</v>
      </c>
      <c r="JP69">
        <v>0</v>
      </c>
      <c r="JQ69">
        <v>-999.9</v>
      </c>
      <c r="JR69">
        <v>654.075</v>
      </c>
      <c r="JS69">
        <v>10.5581</v>
      </c>
      <c r="JT69">
        <v>100.102</v>
      </c>
      <c r="JU69">
        <v>100.136</v>
      </c>
    </row>
    <row r="70" spans="1:281">
      <c r="A70">
        <v>54</v>
      </c>
      <c r="B70">
        <v>1652284329.5</v>
      </c>
      <c r="C70">
        <v>2273</v>
      </c>
      <c r="D70" t="s">
        <v>557</v>
      </c>
      <c r="E70" t="s">
        <v>558</v>
      </c>
      <c r="F70">
        <v>5</v>
      </c>
      <c r="G70" t="s">
        <v>474</v>
      </c>
      <c r="H70" t="s">
        <v>418</v>
      </c>
      <c r="I70">
        <v>1652284321.714286</v>
      </c>
      <c r="J70">
        <f>(K70)/1000</f>
        <v>0</v>
      </c>
      <c r="K70">
        <f>IF(CZ70, AN70, AH70)</f>
        <v>0</v>
      </c>
      <c r="L70">
        <f>IF(CZ70, AI70, AG70)</f>
        <v>0</v>
      </c>
      <c r="M70">
        <f>DB70 - IF(AU70&gt;1, L70*CV70*100.0/(AW70*DP70), 0)</f>
        <v>0</v>
      </c>
      <c r="N70">
        <f>((T70-J70/2)*M70-L70)/(T70+J70/2)</f>
        <v>0</v>
      </c>
      <c r="O70">
        <f>N70*(DI70+DJ70)/1000.0</f>
        <v>0</v>
      </c>
      <c r="P70">
        <f>(DB70 - IF(AU70&gt;1, L70*CV70*100.0/(AW70*DP70), 0))*(DI70+DJ70)/1000.0</f>
        <v>0</v>
      </c>
      <c r="Q70">
        <f>2.0/((1/S70-1/R70)+SIGN(S70)*SQRT((1/S70-1/R70)*(1/S70-1/R70) + 4*CW70/((CW70+1)*(CW70+1))*(2*1/S70*1/R70-1/R70*1/R70)))</f>
        <v>0</v>
      </c>
      <c r="R70">
        <f>IF(LEFT(CX70,1)&lt;&gt;"0",IF(LEFT(CX70,1)="1",3.0,CY70),$D$5+$E$5*(DP70*DI70/($K$5*1000))+$F$5*(DP70*DI70/($K$5*1000))*MAX(MIN(CV70,$J$5),$I$5)*MAX(MIN(CV70,$J$5),$I$5)+$G$5*MAX(MIN(CV70,$J$5),$I$5)*(DP70*DI70/($K$5*1000))+$H$5*(DP70*DI70/($K$5*1000))*(DP70*DI70/($K$5*1000)))</f>
        <v>0</v>
      </c>
      <c r="S70">
        <f>J70*(1000-(1000*0.61365*exp(17.502*W70/(240.97+W70))/(DI70+DJ70)+DD70)/2)/(1000*0.61365*exp(17.502*W70/(240.97+W70))/(DI70+DJ70)-DD70)</f>
        <v>0</v>
      </c>
      <c r="T70">
        <f>1/((CW70+1)/(Q70/1.6)+1/(R70/1.37)) + CW70/((CW70+1)/(Q70/1.6) + CW70/(R70/1.37))</f>
        <v>0</v>
      </c>
      <c r="U70">
        <f>(CR70*CU70)</f>
        <v>0</v>
      </c>
      <c r="V70">
        <f>(DK70+(U70+2*0.95*5.67E-8*(((DK70+$B$7)+273)^4-(DK70+273)^4)-44100*J70)/(1.84*29.3*R70+8*0.95*5.67E-8*(DK70+273)^3))</f>
        <v>0</v>
      </c>
      <c r="W70">
        <f>($C$7*DL70+$D$7*DM70+$E$7*V70)</f>
        <v>0</v>
      </c>
      <c r="X70">
        <f>0.61365*exp(17.502*W70/(240.97+W70))</f>
        <v>0</v>
      </c>
      <c r="Y70">
        <f>(Z70/AA70*100)</f>
        <v>0</v>
      </c>
      <c r="Z70">
        <f>DD70*(DI70+DJ70)/1000</f>
        <v>0</v>
      </c>
      <c r="AA70">
        <f>0.61365*exp(17.502*DK70/(240.97+DK70))</f>
        <v>0</v>
      </c>
      <c r="AB70">
        <f>(X70-DD70*(DI70+DJ70)/1000)</f>
        <v>0</v>
      </c>
      <c r="AC70">
        <f>(-J70*44100)</f>
        <v>0</v>
      </c>
      <c r="AD70">
        <f>2*29.3*R70*0.92*(DK70-W70)</f>
        <v>0</v>
      </c>
      <c r="AE70">
        <f>2*0.95*5.67E-8*(((DK70+$B$7)+273)^4-(W70+273)^4)</f>
        <v>0</v>
      </c>
      <c r="AF70">
        <f>U70+AE70+AC70+AD70</f>
        <v>0</v>
      </c>
      <c r="AG70">
        <f>DH70*AU70*(DC70-DB70*(1000-AU70*DE70)/(1000-AU70*DD70))/(100*CV70)</f>
        <v>0</v>
      </c>
      <c r="AH70">
        <f>1000*DH70*AU70*(DD70-DE70)/(100*CV70*(1000-AU70*DD70))</f>
        <v>0</v>
      </c>
      <c r="AI70">
        <f>(AJ70 - AK70 - DI70*1E3/(8.314*(DK70+273.15)) * AM70/DH70 * AL70) * DH70/(100*CV70) * (1000 - DE70)/1000</f>
        <v>0</v>
      </c>
      <c r="AJ70">
        <v>643.872703807773</v>
      </c>
      <c r="AK70">
        <v>576.3562000000001</v>
      </c>
      <c r="AL70">
        <v>3.309699547437245</v>
      </c>
      <c r="AM70">
        <v>66.42838587885558</v>
      </c>
      <c r="AN70">
        <f>(AP70 - AO70 + DI70*1E3/(8.314*(DK70+273.15)) * AR70/DH70 * AQ70) * DH70/(100*CV70) * 1000/(1000 - AP70)</f>
        <v>0</v>
      </c>
      <c r="AO70">
        <v>10.4724383302524</v>
      </c>
      <c r="AP70">
        <v>24.73847482517484</v>
      </c>
      <c r="AQ70">
        <v>7.213571600826367E-05</v>
      </c>
      <c r="AR70">
        <v>79.27483675333316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MAX(0,($B$13+$C$13*DP70)/(1+$D$13*DP70)*DI70/(DK70+273)*$E$13)</f>
        <v>0</v>
      </c>
      <c r="AX70" t="s">
        <v>421</v>
      </c>
      <c r="AY70" t="s">
        <v>421</v>
      </c>
      <c r="AZ70">
        <v>0</v>
      </c>
      <c r="BA70">
        <v>0</v>
      </c>
      <c r="BB70">
        <f>1-AZ70/BA70</f>
        <v>0</v>
      </c>
      <c r="BC70">
        <v>0</v>
      </c>
      <c r="BD70" t="s">
        <v>421</v>
      </c>
      <c r="BE70" t="s">
        <v>421</v>
      </c>
      <c r="BF70">
        <v>0</v>
      </c>
      <c r="BG70">
        <v>0</v>
      </c>
      <c r="BH70">
        <f>1-BF70/BG70</f>
        <v>0</v>
      </c>
      <c r="BI70">
        <v>0.5</v>
      </c>
      <c r="BJ70">
        <f>CS70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421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1346</v>
      </c>
      <c r="CA70">
        <v>300</v>
      </c>
      <c r="CB70">
        <v>300</v>
      </c>
      <c r="CC70">
        <v>300</v>
      </c>
      <c r="CD70">
        <v>10390.6</v>
      </c>
      <c r="CE70">
        <v>1065.88</v>
      </c>
      <c r="CF70">
        <v>-0.00731473</v>
      </c>
      <c r="CG70">
        <v>5.43</v>
      </c>
      <c r="CH70" t="s">
        <v>421</v>
      </c>
      <c r="CI70" t="s">
        <v>421</v>
      </c>
      <c r="CJ70" t="s">
        <v>421</v>
      </c>
      <c r="CK70" t="s">
        <v>421</v>
      </c>
      <c r="CL70" t="s">
        <v>421</v>
      </c>
      <c r="CM70" t="s">
        <v>421</v>
      </c>
      <c r="CN70" t="s">
        <v>421</v>
      </c>
      <c r="CO70" t="s">
        <v>421</v>
      </c>
      <c r="CP70" t="s">
        <v>421</v>
      </c>
      <c r="CQ70" t="s">
        <v>421</v>
      </c>
      <c r="CR70">
        <f>$B$11*DQ70+$C$11*DR70+$F$11*EC70*(1-EF70)</f>
        <v>0</v>
      </c>
      <c r="CS70">
        <f>CR70*CT70</f>
        <v>0</v>
      </c>
      <c r="CT70">
        <f>($B$11*$D$9+$C$11*$D$9+$F$11*((EP70+EH70)/MAX(EP70+EH70+EQ70, 0.1)*$I$9+EQ70/MAX(EP70+EH70+EQ70, 0.1)*$J$9))/($B$11+$C$11+$F$11)</f>
        <v>0</v>
      </c>
      <c r="CU70">
        <f>($B$11*$K$9+$C$11*$K$9+$F$11*((EP70+EH70)/MAX(EP70+EH70+EQ70, 0.1)*$P$9+EQ70/MAX(EP70+EH70+EQ70, 0.1)*$Q$9))/($B$11+$C$11+$F$11)</f>
        <v>0</v>
      </c>
      <c r="CV70">
        <v>6</v>
      </c>
      <c r="CW70">
        <v>0.5</v>
      </c>
      <c r="CX70" t="s">
        <v>422</v>
      </c>
      <c r="CY70">
        <v>2</v>
      </c>
      <c r="CZ70" t="b">
        <v>1</v>
      </c>
      <c r="DA70">
        <v>1652284321.714286</v>
      </c>
      <c r="DB70">
        <v>538.6373214285715</v>
      </c>
      <c r="DC70">
        <v>623.7638571428572</v>
      </c>
      <c r="DD70">
        <v>24.74685714285715</v>
      </c>
      <c r="DE70">
        <v>10.47398571428572</v>
      </c>
      <c r="DF70">
        <v>540.3668928571428</v>
      </c>
      <c r="DG70">
        <v>24.698775</v>
      </c>
      <c r="DH70">
        <v>400.08325</v>
      </c>
      <c r="DI70">
        <v>90.64686785714285</v>
      </c>
      <c r="DJ70">
        <v>0.09998401428571428</v>
      </c>
      <c r="DK70">
        <v>30.87178214285714</v>
      </c>
      <c r="DL70">
        <v>29.27841071428572</v>
      </c>
      <c r="DM70">
        <v>999.9000000000002</v>
      </c>
      <c r="DN70">
        <v>0</v>
      </c>
      <c r="DO70">
        <v>0</v>
      </c>
      <c r="DP70">
        <v>9992.477857142858</v>
      </c>
      <c r="DQ70">
        <v>0</v>
      </c>
      <c r="DR70">
        <v>240.235</v>
      </c>
      <c r="DS70">
        <v>-85.12646785714287</v>
      </c>
      <c r="DT70">
        <v>552.3051428571429</v>
      </c>
      <c r="DU70">
        <v>630.3663928571428</v>
      </c>
      <c r="DV70">
        <v>14.27288571428572</v>
      </c>
      <c r="DW70">
        <v>623.7638571428572</v>
      </c>
      <c r="DX70">
        <v>10.47398571428572</v>
      </c>
      <c r="DY70">
        <v>2.243226071428571</v>
      </c>
      <c r="DZ70">
        <v>0.9494340357142856</v>
      </c>
      <c r="EA70">
        <v>19.27439642857143</v>
      </c>
      <c r="EB70">
        <v>6.162658928571426</v>
      </c>
      <c r="EC70">
        <v>1499.971071428571</v>
      </c>
      <c r="ED70">
        <v>0.9730009285714285</v>
      </c>
      <c r="EE70">
        <v>0.02699925714285714</v>
      </c>
      <c r="EF70">
        <v>0</v>
      </c>
      <c r="EG70">
        <v>1024.548928571429</v>
      </c>
      <c r="EH70">
        <v>5.00097</v>
      </c>
      <c r="EI70">
        <v>16000.97142857143</v>
      </c>
      <c r="EJ70">
        <v>12491.35714285715</v>
      </c>
      <c r="EK70">
        <v>38.875</v>
      </c>
      <c r="EL70">
        <v>40.07324999999999</v>
      </c>
      <c r="EM70">
        <v>39.062</v>
      </c>
      <c r="EN70">
        <v>39.93699999999999</v>
      </c>
      <c r="EO70">
        <v>40.06199999999999</v>
      </c>
      <c r="EP70">
        <v>1454.611071428571</v>
      </c>
      <c r="EQ70">
        <v>40.35999999999999</v>
      </c>
      <c r="ER70">
        <v>0</v>
      </c>
      <c r="ES70">
        <v>1019.599999904633</v>
      </c>
      <c r="ET70">
        <v>0</v>
      </c>
      <c r="EU70">
        <v>1024.767307692308</v>
      </c>
      <c r="EV70">
        <v>33.21675208133676</v>
      </c>
      <c r="EW70">
        <v>494.430768541744</v>
      </c>
      <c r="EX70">
        <v>16004.18076923077</v>
      </c>
      <c r="EY70">
        <v>15</v>
      </c>
      <c r="EZ70">
        <v>1652283335.6</v>
      </c>
      <c r="FA70" t="s">
        <v>476</v>
      </c>
      <c r="FB70">
        <v>1652283332.6</v>
      </c>
      <c r="FC70">
        <v>1652283335.6</v>
      </c>
      <c r="FD70">
        <v>15</v>
      </c>
      <c r="FE70">
        <v>-1.081</v>
      </c>
      <c r="FF70">
        <v>0.005</v>
      </c>
      <c r="FG70">
        <v>-1.466</v>
      </c>
      <c r="FH70">
        <v>-0.014</v>
      </c>
      <c r="FI70">
        <v>400</v>
      </c>
      <c r="FJ70">
        <v>20</v>
      </c>
      <c r="FK70">
        <v>0.1</v>
      </c>
      <c r="FL70">
        <v>0.01</v>
      </c>
      <c r="FM70">
        <v>-84.71481</v>
      </c>
      <c r="FN70">
        <v>-9.950598123827392</v>
      </c>
      <c r="FO70">
        <v>0.9596613386502555</v>
      </c>
      <c r="FP70">
        <v>-1</v>
      </c>
      <c r="FQ70">
        <v>14.2757225</v>
      </c>
      <c r="FR70">
        <v>-0.0663590994371609</v>
      </c>
      <c r="FS70">
        <v>0.007095367767071615</v>
      </c>
      <c r="FT70">
        <v>-1</v>
      </c>
      <c r="FU70">
        <v>0</v>
      </c>
      <c r="FV70">
        <v>0</v>
      </c>
      <c r="FW70">
        <v>0</v>
      </c>
      <c r="FX70">
        <v>-1</v>
      </c>
      <c r="FY70">
        <v>0</v>
      </c>
      <c r="FZ70">
        <v>0</v>
      </c>
      <c r="GA70" t="s">
        <v>424</v>
      </c>
      <c r="GB70">
        <v>2.69674</v>
      </c>
      <c r="GC70">
        <v>2.70488</v>
      </c>
      <c r="GD70">
        <v>0.116878</v>
      </c>
      <c r="GE70">
        <v>0.127457</v>
      </c>
      <c r="GF70">
        <v>0.108794</v>
      </c>
      <c r="GG70">
        <v>0.0575698</v>
      </c>
      <c r="GH70">
        <v>27809</v>
      </c>
      <c r="GI70">
        <v>27574</v>
      </c>
      <c r="GJ70">
        <v>29287.3</v>
      </c>
      <c r="GK70">
        <v>29240</v>
      </c>
      <c r="GL70">
        <v>34550.4</v>
      </c>
      <c r="GM70">
        <v>36684.9</v>
      </c>
      <c r="GN70">
        <v>41217</v>
      </c>
      <c r="GO70">
        <v>41714.4</v>
      </c>
      <c r="GP70">
        <v>1.74163</v>
      </c>
      <c r="GQ70">
        <v>2.03338</v>
      </c>
      <c r="GR70">
        <v>0.0676513</v>
      </c>
      <c r="GS70">
        <v>0</v>
      </c>
      <c r="GT70">
        <v>28.1695</v>
      </c>
      <c r="GU70">
        <v>999.9</v>
      </c>
      <c r="GV70">
        <v>41.8</v>
      </c>
      <c r="GW70">
        <v>33.9</v>
      </c>
      <c r="GX70">
        <v>24.5005</v>
      </c>
      <c r="GY70">
        <v>62.6227</v>
      </c>
      <c r="GZ70">
        <v>30.8413</v>
      </c>
      <c r="HA70">
        <v>1</v>
      </c>
      <c r="HB70">
        <v>0.174469</v>
      </c>
      <c r="HC70">
        <v>0</v>
      </c>
      <c r="HD70">
        <v>20.3935</v>
      </c>
      <c r="HE70">
        <v>5.21594</v>
      </c>
      <c r="HF70">
        <v>12.0085</v>
      </c>
      <c r="HG70">
        <v>4.9875</v>
      </c>
      <c r="HH70">
        <v>3.28865</v>
      </c>
      <c r="HI70">
        <v>2331.9</v>
      </c>
      <c r="HJ70">
        <v>9999</v>
      </c>
      <c r="HK70">
        <v>9999</v>
      </c>
      <c r="HL70">
        <v>44.5</v>
      </c>
      <c r="HM70">
        <v>1.86722</v>
      </c>
      <c r="HN70">
        <v>1.86615</v>
      </c>
      <c r="HO70">
        <v>1.86574</v>
      </c>
      <c r="HP70">
        <v>1.86568</v>
      </c>
      <c r="HQ70">
        <v>1.86745</v>
      </c>
      <c r="HR70">
        <v>1.86996</v>
      </c>
      <c r="HS70">
        <v>1.86862</v>
      </c>
      <c r="HT70">
        <v>1.86997</v>
      </c>
      <c r="HU70">
        <v>0</v>
      </c>
      <c r="HV70">
        <v>0</v>
      </c>
      <c r="HW70">
        <v>0</v>
      </c>
      <c r="HX70">
        <v>0</v>
      </c>
      <c r="HY70" t="s">
        <v>425</v>
      </c>
      <c r="HZ70" t="s">
        <v>426</v>
      </c>
      <c r="IA70" t="s">
        <v>427</v>
      </c>
      <c r="IB70" t="s">
        <v>427</v>
      </c>
      <c r="IC70" t="s">
        <v>427</v>
      </c>
      <c r="ID70" t="s">
        <v>427</v>
      </c>
      <c r="IE70">
        <v>0</v>
      </c>
      <c r="IF70">
        <v>100</v>
      </c>
      <c r="IG70">
        <v>100</v>
      </c>
      <c r="IH70">
        <v>-1.779</v>
      </c>
      <c r="II70">
        <v>0.048</v>
      </c>
      <c r="IJ70">
        <v>-0.8100442168574529</v>
      </c>
      <c r="IK70">
        <v>-0.001397856137862621</v>
      </c>
      <c r="IL70">
        <v>-6.597033298310111E-07</v>
      </c>
      <c r="IM70">
        <v>1.814317659228783E-10</v>
      </c>
      <c r="IN70">
        <v>-0.08355413821156263</v>
      </c>
      <c r="IO70">
        <v>-0.009172974426983092</v>
      </c>
      <c r="IP70">
        <v>0.000807841678180084</v>
      </c>
      <c r="IQ70">
        <v>-8.933227129180702E-06</v>
      </c>
      <c r="IR70">
        <v>1</v>
      </c>
      <c r="IS70">
        <v>2297</v>
      </c>
      <c r="IT70">
        <v>1</v>
      </c>
      <c r="IU70">
        <v>33</v>
      </c>
      <c r="IV70">
        <v>16.6</v>
      </c>
      <c r="IW70">
        <v>16.6</v>
      </c>
      <c r="IX70">
        <v>1.50269</v>
      </c>
      <c r="IY70">
        <v>2.23022</v>
      </c>
      <c r="IZ70">
        <v>1.39648</v>
      </c>
      <c r="JA70">
        <v>2.35107</v>
      </c>
      <c r="JB70">
        <v>1.49536</v>
      </c>
      <c r="JC70">
        <v>2.33521</v>
      </c>
      <c r="JD70">
        <v>37.1702</v>
      </c>
      <c r="JE70">
        <v>15.5155</v>
      </c>
      <c r="JF70">
        <v>18</v>
      </c>
      <c r="JG70">
        <v>392.421</v>
      </c>
      <c r="JH70">
        <v>561.08</v>
      </c>
      <c r="JI70">
        <v>30.367</v>
      </c>
      <c r="JJ70">
        <v>29.8372</v>
      </c>
      <c r="JK70">
        <v>30</v>
      </c>
      <c r="JL70">
        <v>29.7731</v>
      </c>
      <c r="JM70">
        <v>29.6819</v>
      </c>
      <c r="JN70">
        <v>30.0688</v>
      </c>
      <c r="JO70">
        <v>52.2384</v>
      </c>
      <c r="JP70">
        <v>0</v>
      </c>
      <c r="JQ70">
        <v>-999.9</v>
      </c>
      <c r="JR70">
        <v>674.11</v>
      </c>
      <c r="JS70">
        <v>10.5656</v>
      </c>
      <c r="JT70">
        <v>100.101</v>
      </c>
      <c r="JU70">
        <v>100.137</v>
      </c>
    </row>
    <row r="71" spans="1:281">
      <c r="A71">
        <v>55</v>
      </c>
      <c r="B71">
        <v>1652284334.5</v>
      </c>
      <c r="C71">
        <v>2278</v>
      </c>
      <c r="D71" t="s">
        <v>559</v>
      </c>
      <c r="E71" t="s">
        <v>560</v>
      </c>
      <c r="F71">
        <v>5</v>
      </c>
      <c r="G71" t="s">
        <v>474</v>
      </c>
      <c r="H71" t="s">
        <v>418</v>
      </c>
      <c r="I71">
        <v>1652284327</v>
      </c>
      <c r="J71">
        <f>(K71)/1000</f>
        <v>0</v>
      </c>
      <c r="K71">
        <f>IF(CZ71, AN71, AH71)</f>
        <v>0</v>
      </c>
      <c r="L71">
        <f>IF(CZ71, AI71, AG71)</f>
        <v>0</v>
      </c>
      <c r="M71">
        <f>DB71 - IF(AU71&gt;1, L71*CV71*100.0/(AW71*DP71), 0)</f>
        <v>0</v>
      </c>
      <c r="N71">
        <f>((T71-J71/2)*M71-L71)/(T71+J71/2)</f>
        <v>0</v>
      </c>
      <c r="O71">
        <f>N71*(DI71+DJ71)/1000.0</f>
        <v>0</v>
      </c>
      <c r="P71">
        <f>(DB71 - IF(AU71&gt;1, L71*CV71*100.0/(AW71*DP71), 0))*(DI71+DJ71)/1000.0</f>
        <v>0</v>
      </c>
      <c r="Q71">
        <f>2.0/((1/S71-1/R71)+SIGN(S71)*SQRT((1/S71-1/R71)*(1/S71-1/R71) + 4*CW71/((CW71+1)*(CW71+1))*(2*1/S71*1/R71-1/R71*1/R71)))</f>
        <v>0</v>
      </c>
      <c r="R71">
        <f>IF(LEFT(CX71,1)&lt;&gt;"0",IF(LEFT(CX71,1)="1",3.0,CY71),$D$5+$E$5*(DP71*DI71/($K$5*1000))+$F$5*(DP71*DI71/($K$5*1000))*MAX(MIN(CV71,$J$5),$I$5)*MAX(MIN(CV71,$J$5),$I$5)+$G$5*MAX(MIN(CV71,$J$5),$I$5)*(DP71*DI71/($K$5*1000))+$H$5*(DP71*DI71/($K$5*1000))*(DP71*DI71/($K$5*1000)))</f>
        <v>0</v>
      </c>
      <c r="S71">
        <f>J71*(1000-(1000*0.61365*exp(17.502*W71/(240.97+W71))/(DI71+DJ71)+DD71)/2)/(1000*0.61365*exp(17.502*W71/(240.97+W71))/(DI71+DJ71)-DD71)</f>
        <v>0</v>
      </c>
      <c r="T71">
        <f>1/((CW71+1)/(Q71/1.6)+1/(R71/1.37)) + CW71/((CW71+1)/(Q71/1.6) + CW71/(R71/1.37))</f>
        <v>0</v>
      </c>
      <c r="U71">
        <f>(CR71*CU71)</f>
        <v>0</v>
      </c>
      <c r="V71">
        <f>(DK71+(U71+2*0.95*5.67E-8*(((DK71+$B$7)+273)^4-(DK71+273)^4)-44100*J71)/(1.84*29.3*R71+8*0.95*5.67E-8*(DK71+273)^3))</f>
        <v>0</v>
      </c>
      <c r="W71">
        <f>($C$7*DL71+$D$7*DM71+$E$7*V71)</f>
        <v>0</v>
      </c>
      <c r="X71">
        <f>0.61365*exp(17.502*W71/(240.97+W71))</f>
        <v>0</v>
      </c>
      <c r="Y71">
        <f>(Z71/AA71*100)</f>
        <v>0</v>
      </c>
      <c r="Z71">
        <f>DD71*(DI71+DJ71)/1000</f>
        <v>0</v>
      </c>
      <c r="AA71">
        <f>0.61365*exp(17.502*DK71/(240.97+DK71))</f>
        <v>0</v>
      </c>
      <c r="AB71">
        <f>(X71-DD71*(DI71+DJ71)/1000)</f>
        <v>0</v>
      </c>
      <c r="AC71">
        <f>(-J71*44100)</f>
        <v>0</v>
      </c>
      <c r="AD71">
        <f>2*29.3*R71*0.92*(DK71-W71)</f>
        <v>0</v>
      </c>
      <c r="AE71">
        <f>2*0.95*5.67E-8*(((DK71+$B$7)+273)^4-(W71+273)^4)</f>
        <v>0</v>
      </c>
      <c r="AF71">
        <f>U71+AE71+AC71+AD71</f>
        <v>0</v>
      </c>
      <c r="AG71">
        <f>DH71*AU71*(DC71-DB71*(1000-AU71*DE71)/(1000-AU71*DD71))/(100*CV71)</f>
        <v>0</v>
      </c>
      <c r="AH71">
        <f>1000*DH71*AU71*(DD71-DE71)/(100*CV71*(1000-AU71*DD71))</f>
        <v>0</v>
      </c>
      <c r="AI71">
        <f>(AJ71 - AK71 - DI71*1E3/(8.314*(DK71+273.15)) * AM71/DH71 * AL71) * DH71/(100*CV71) * (1000 - DE71)/1000</f>
        <v>0</v>
      </c>
      <c r="AJ71">
        <v>660.7628788043147</v>
      </c>
      <c r="AK71">
        <v>592.9764363636364</v>
      </c>
      <c r="AL71">
        <v>3.330561936816762</v>
      </c>
      <c r="AM71">
        <v>66.42838587885558</v>
      </c>
      <c r="AN71">
        <f>(AP71 - AO71 + DI71*1E3/(8.314*(DK71+273.15)) * AR71/DH71 * AQ71) * DH71/(100*CV71) * 1000/(1000 - AP71)</f>
        <v>0</v>
      </c>
      <c r="AO71">
        <v>10.47013455647569</v>
      </c>
      <c r="AP71">
        <v>24.73345314685316</v>
      </c>
      <c r="AQ71">
        <v>-1.512207861015598E-05</v>
      </c>
      <c r="AR71">
        <v>79.27483675333316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MAX(0,($B$13+$C$13*DP71)/(1+$D$13*DP71)*DI71/(DK71+273)*$E$13)</f>
        <v>0</v>
      </c>
      <c r="AX71" t="s">
        <v>421</v>
      </c>
      <c r="AY71" t="s">
        <v>421</v>
      </c>
      <c r="AZ71">
        <v>0</v>
      </c>
      <c r="BA71">
        <v>0</v>
      </c>
      <c r="BB71">
        <f>1-AZ71/BA71</f>
        <v>0</v>
      </c>
      <c r="BC71">
        <v>0</v>
      </c>
      <c r="BD71" t="s">
        <v>421</v>
      </c>
      <c r="BE71" t="s">
        <v>421</v>
      </c>
      <c r="BF71">
        <v>0</v>
      </c>
      <c r="BG71">
        <v>0</v>
      </c>
      <c r="BH71">
        <f>1-BF71/BG71</f>
        <v>0</v>
      </c>
      <c r="BI71">
        <v>0.5</v>
      </c>
      <c r="BJ71">
        <f>CS71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421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1346</v>
      </c>
      <c r="CA71">
        <v>300</v>
      </c>
      <c r="CB71">
        <v>300</v>
      </c>
      <c r="CC71">
        <v>300</v>
      </c>
      <c r="CD71">
        <v>10390.6</v>
      </c>
      <c r="CE71">
        <v>1065.88</v>
      </c>
      <c r="CF71">
        <v>-0.00731473</v>
      </c>
      <c r="CG71">
        <v>5.43</v>
      </c>
      <c r="CH71" t="s">
        <v>421</v>
      </c>
      <c r="CI71" t="s">
        <v>421</v>
      </c>
      <c r="CJ71" t="s">
        <v>421</v>
      </c>
      <c r="CK71" t="s">
        <v>421</v>
      </c>
      <c r="CL71" t="s">
        <v>421</v>
      </c>
      <c r="CM71" t="s">
        <v>421</v>
      </c>
      <c r="CN71" t="s">
        <v>421</v>
      </c>
      <c r="CO71" t="s">
        <v>421</v>
      </c>
      <c r="CP71" t="s">
        <v>421</v>
      </c>
      <c r="CQ71" t="s">
        <v>421</v>
      </c>
      <c r="CR71">
        <f>$B$11*DQ71+$C$11*DR71+$F$11*EC71*(1-EF71)</f>
        <v>0</v>
      </c>
      <c r="CS71">
        <f>CR71*CT71</f>
        <v>0</v>
      </c>
      <c r="CT71">
        <f>($B$11*$D$9+$C$11*$D$9+$F$11*((EP71+EH71)/MAX(EP71+EH71+EQ71, 0.1)*$I$9+EQ71/MAX(EP71+EH71+EQ71, 0.1)*$J$9))/($B$11+$C$11+$F$11)</f>
        <v>0</v>
      </c>
      <c r="CU71">
        <f>($B$11*$K$9+$C$11*$K$9+$F$11*((EP71+EH71)/MAX(EP71+EH71+EQ71, 0.1)*$P$9+EQ71/MAX(EP71+EH71+EQ71, 0.1)*$Q$9))/($B$11+$C$11+$F$11)</f>
        <v>0</v>
      </c>
      <c r="CV71">
        <v>6</v>
      </c>
      <c r="CW71">
        <v>0.5</v>
      </c>
      <c r="CX71" t="s">
        <v>422</v>
      </c>
      <c r="CY71">
        <v>2</v>
      </c>
      <c r="CZ71" t="b">
        <v>1</v>
      </c>
      <c r="DA71">
        <v>1652284327</v>
      </c>
      <c r="DB71">
        <v>555.6387407407408</v>
      </c>
      <c r="DC71">
        <v>641.5470740740742</v>
      </c>
      <c r="DD71">
        <v>24.74045185185185</v>
      </c>
      <c r="DE71">
        <v>10.47365555555556</v>
      </c>
      <c r="DF71">
        <v>557.4015925925927</v>
      </c>
      <c r="DG71">
        <v>24.69245925925926</v>
      </c>
      <c r="DH71">
        <v>400.0700740740741</v>
      </c>
      <c r="DI71">
        <v>90.64604814814814</v>
      </c>
      <c r="DJ71">
        <v>0.09998444444444445</v>
      </c>
      <c r="DK71">
        <v>30.86896666666666</v>
      </c>
      <c r="DL71">
        <v>29.27738148148148</v>
      </c>
      <c r="DM71">
        <v>999.9000000000001</v>
      </c>
      <c r="DN71">
        <v>0</v>
      </c>
      <c r="DO71">
        <v>0</v>
      </c>
      <c r="DP71">
        <v>9993.937777777777</v>
      </c>
      <c r="DQ71">
        <v>0</v>
      </c>
      <c r="DR71">
        <v>240.304</v>
      </c>
      <c r="DS71">
        <v>-85.90829259259262</v>
      </c>
      <c r="DT71">
        <v>569.7342222222222</v>
      </c>
      <c r="DU71">
        <v>648.3376296296296</v>
      </c>
      <c r="DV71">
        <v>14.2668037037037</v>
      </c>
      <c r="DW71">
        <v>641.5470740740742</v>
      </c>
      <c r="DX71">
        <v>10.47365555555556</v>
      </c>
      <c r="DY71">
        <v>2.242624814814814</v>
      </c>
      <c r="DZ71">
        <v>0.9493956666666666</v>
      </c>
      <c r="EA71">
        <v>19.2701</v>
      </c>
      <c r="EB71">
        <v>6.162074074074075</v>
      </c>
      <c r="EC71">
        <v>1499.961111111111</v>
      </c>
      <c r="ED71">
        <v>0.9730007037037038</v>
      </c>
      <c r="EE71">
        <v>0.0269995</v>
      </c>
      <c r="EF71">
        <v>0</v>
      </c>
      <c r="EG71">
        <v>1027.098518518518</v>
      </c>
      <c r="EH71">
        <v>5.00097</v>
      </c>
      <c r="EI71">
        <v>16040.21851851852</v>
      </c>
      <c r="EJ71">
        <v>12491.27407407408</v>
      </c>
      <c r="EK71">
        <v>38.875</v>
      </c>
      <c r="EL71">
        <v>40.083</v>
      </c>
      <c r="EM71">
        <v>39.062</v>
      </c>
      <c r="EN71">
        <v>39.93699999999999</v>
      </c>
      <c r="EO71">
        <v>40.06199999999999</v>
      </c>
      <c r="EP71">
        <v>1454.601111111112</v>
      </c>
      <c r="EQ71">
        <v>40.35999999999999</v>
      </c>
      <c r="ER71">
        <v>0</v>
      </c>
      <c r="ES71">
        <v>1024.399999856949</v>
      </c>
      <c r="ET71">
        <v>0</v>
      </c>
      <c r="EU71">
        <v>1027.071923076923</v>
      </c>
      <c r="EV71">
        <v>24.27042735237933</v>
      </c>
      <c r="EW71">
        <v>373.0085472436154</v>
      </c>
      <c r="EX71">
        <v>16039.41923076923</v>
      </c>
      <c r="EY71">
        <v>15</v>
      </c>
      <c r="EZ71">
        <v>1652283335.6</v>
      </c>
      <c r="FA71" t="s">
        <v>476</v>
      </c>
      <c r="FB71">
        <v>1652283332.6</v>
      </c>
      <c r="FC71">
        <v>1652283335.6</v>
      </c>
      <c r="FD71">
        <v>15</v>
      </c>
      <c r="FE71">
        <v>-1.081</v>
      </c>
      <c r="FF71">
        <v>0.005</v>
      </c>
      <c r="FG71">
        <v>-1.466</v>
      </c>
      <c r="FH71">
        <v>-0.014</v>
      </c>
      <c r="FI71">
        <v>400</v>
      </c>
      <c r="FJ71">
        <v>20</v>
      </c>
      <c r="FK71">
        <v>0.1</v>
      </c>
      <c r="FL71">
        <v>0.01</v>
      </c>
      <c r="FM71">
        <v>-85.33172499999999</v>
      </c>
      <c r="FN71">
        <v>-9.151125703564679</v>
      </c>
      <c r="FO71">
        <v>0.8856303847401578</v>
      </c>
      <c r="FP71">
        <v>-1</v>
      </c>
      <c r="FQ71">
        <v>14.27186</v>
      </c>
      <c r="FR71">
        <v>-0.05695609756101788</v>
      </c>
      <c r="FS71">
        <v>0.006508755641441765</v>
      </c>
      <c r="FT71">
        <v>-1</v>
      </c>
      <c r="FU71">
        <v>0</v>
      </c>
      <c r="FV71">
        <v>0</v>
      </c>
      <c r="FW71">
        <v>0</v>
      </c>
      <c r="FX71">
        <v>-1</v>
      </c>
      <c r="FY71">
        <v>0</v>
      </c>
      <c r="FZ71">
        <v>0</v>
      </c>
      <c r="GA71" t="s">
        <v>424</v>
      </c>
      <c r="GB71">
        <v>2.69677</v>
      </c>
      <c r="GC71">
        <v>2.70505</v>
      </c>
      <c r="GD71">
        <v>0.119252</v>
      </c>
      <c r="GE71">
        <v>0.129711</v>
      </c>
      <c r="GF71">
        <v>0.108772</v>
      </c>
      <c r="GG71">
        <v>0.0577048</v>
      </c>
      <c r="GH71">
        <v>27734.3</v>
      </c>
      <c r="GI71">
        <v>27502.7</v>
      </c>
      <c r="GJ71">
        <v>29287.4</v>
      </c>
      <c r="GK71">
        <v>29240</v>
      </c>
      <c r="GL71">
        <v>34551.5</v>
      </c>
      <c r="GM71">
        <v>36679.7</v>
      </c>
      <c r="GN71">
        <v>41217.2</v>
      </c>
      <c r="GO71">
        <v>41714.4</v>
      </c>
      <c r="GP71">
        <v>1.74203</v>
      </c>
      <c r="GQ71">
        <v>2.03377</v>
      </c>
      <c r="GR71">
        <v>0.0678077</v>
      </c>
      <c r="GS71">
        <v>0</v>
      </c>
      <c r="GT71">
        <v>28.1639</v>
      </c>
      <c r="GU71">
        <v>999.9</v>
      </c>
      <c r="GV71">
        <v>41.8</v>
      </c>
      <c r="GW71">
        <v>33.9</v>
      </c>
      <c r="GX71">
        <v>24.5027</v>
      </c>
      <c r="GY71">
        <v>62.6927</v>
      </c>
      <c r="GZ71">
        <v>31.4744</v>
      </c>
      <c r="HA71">
        <v>1</v>
      </c>
      <c r="HB71">
        <v>0.17439</v>
      </c>
      <c r="HC71">
        <v>0</v>
      </c>
      <c r="HD71">
        <v>20.3931</v>
      </c>
      <c r="HE71">
        <v>5.2125</v>
      </c>
      <c r="HF71">
        <v>12.0082</v>
      </c>
      <c r="HG71">
        <v>4.98715</v>
      </c>
      <c r="HH71">
        <v>3.28803</v>
      </c>
      <c r="HI71">
        <v>2332.1</v>
      </c>
      <c r="HJ71">
        <v>9999</v>
      </c>
      <c r="HK71">
        <v>9999</v>
      </c>
      <c r="HL71">
        <v>44.5</v>
      </c>
      <c r="HM71">
        <v>1.86722</v>
      </c>
      <c r="HN71">
        <v>1.86615</v>
      </c>
      <c r="HO71">
        <v>1.86573</v>
      </c>
      <c r="HP71">
        <v>1.86568</v>
      </c>
      <c r="HQ71">
        <v>1.86745</v>
      </c>
      <c r="HR71">
        <v>1.86996</v>
      </c>
      <c r="HS71">
        <v>1.86859</v>
      </c>
      <c r="HT71">
        <v>1.86998</v>
      </c>
      <c r="HU71">
        <v>0</v>
      </c>
      <c r="HV71">
        <v>0</v>
      </c>
      <c r="HW71">
        <v>0</v>
      </c>
      <c r="HX71">
        <v>0</v>
      </c>
      <c r="HY71" t="s">
        <v>425</v>
      </c>
      <c r="HZ71" t="s">
        <v>426</v>
      </c>
      <c r="IA71" t="s">
        <v>427</v>
      </c>
      <c r="IB71" t="s">
        <v>427</v>
      </c>
      <c r="IC71" t="s">
        <v>427</v>
      </c>
      <c r="ID71" t="s">
        <v>427</v>
      </c>
      <c r="IE71">
        <v>0</v>
      </c>
      <c r="IF71">
        <v>100</v>
      </c>
      <c r="IG71">
        <v>100</v>
      </c>
      <c r="IH71">
        <v>-1.811</v>
      </c>
      <c r="II71">
        <v>0.0478</v>
      </c>
      <c r="IJ71">
        <v>-0.8100442168574529</v>
      </c>
      <c r="IK71">
        <v>-0.001397856137862621</v>
      </c>
      <c r="IL71">
        <v>-6.597033298310111E-07</v>
      </c>
      <c r="IM71">
        <v>1.814317659228783E-10</v>
      </c>
      <c r="IN71">
        <v>-0.08355413821156263</v>
      </c>
      <c r="IO71">
        <v>-0.009172974426983092</v>
      </c>
      <c r="IP71">
        <v>0.000807841678180084</v>
      </c>
      <c r="IQ71">
        <v>-8.933227129180702E-06</v>
      </c>
      <c r="IR71">
        <v>1</v>
      </c>
      <c r="IS71">
        <v>2297</v>
      </c>
      <c r="IT71">
        <v>1</v>
      </c>
      <c r="IU71">
        <v>33</v>
      </c>
      <c r="IV71">
        <v>16.7</v>
      </c>
      <c r="IW71">
        <v>16.6</v>
      </c>
      <c r="IX71">
        <v>1.53442</v>
      </c>
      <c r="IY71">
        <v>2.23145</v>
      </c>
      <c r="IZ71">
        <v>1.39648</v>
      </c>
      <c r="JA71">
        <v>2.35107</v>
      </c>
      <c r="JB71">
        <v>1.49536</v>
      </c>
      <c r="JC71">
        <v>2.27173</v>
      </c>
      <c r="JD71">
        <v>37.1702</v>
      </c>
      <c r="JE71">
        <v>15.5067</v>
      </c>
      <c r="JF71">
        <v>18</v>
      </c>
      <c r="JG71">
        <v>392.627</v>
      </c>
      <c r="JH71">
        <v>561.372</v>
      </c>
      <c r="JI71">
        <v>30.3642</v>
      </c>
      <c r="JJ71">
        <v>29.8362</v>
      </c>
      <c r="JK71">
        <v>29.9999</v>
      </c>
      <c r="JL71">
        <v>29.7718</v>
      </c>
      <c r="JM71">
        <v>29.6812</v>
      </c>
      <c r="JN71">
        <v>30.711</v>
      </c>
      <c r="JO71">
        <v>51.9487</v>
      </c>
      <c r="JP71">
        <v>0</v>
      </c>
      <c r="JQ71">
        <v>-999.9</v>
      </c>
      <c r="JR71">
        <v>687.485</v>
      </c>
      <c r="JS71">
        <v>10.5246</v>
      </c>
      <c r="JT71">
        <v>100.102</v>
      </c>
      <c r="JU71">
        <v>100.137</v>
      </c>
    </row>
    <row r="72" spans="1:281">
      <c r="A72">
        <v>56</v>
      </c>
      <c r="B72">
        <v>1652284339.5</v>
      </c>
      <c r="C72">
        <v>2283</v>
      </c>
      <c r="D72" t="s">
        <v>561</v>
      </c>
      <c r="E72" t="s">
        <v>562</v>
      </c>
      <c r="F72">
        <v>5</v>
      </c>
      <c r="G72" t="s">
        <v>474</v>
      </c>
      <c r="H72" t="s">
        <v>418</v>
      </c>
      <c r="I72">
        <v>1652284331.714286</v>
      </c>
      <c r="J72">
        <f>(K72)/1000</f>
        <v>0</v>
      </c>
      <c r="K72">
        <f>IF(CZ72, AN72, AH72)</f>
        <v>0</v>
      </c>
      <c r="L72">
        <f>IF(CZ72, AI72, AG72)</f>
        <v>0</v>
      </c>
      <c r="M72">
        <f>DB72 - IF(AU72&gt;1, L72*CV72*100.0/(AW72*DP72), 0)</f>
        <v>0</v>
      </c>
      <c r="N72">
        <f>((T72-J72/2)*M72-L72)/(T72+J72/2)</f>
        <v>0</v>
      </c>
      <c r="O72">
        <f>N72*(DI72+DJ72)/1000.0</f>
        <v>0</v>
      </c>
      <c r="P72">
        <f>(DB72 - IF(AU72&gt;1, L72*CV72*100.0/(AW72*DP72), 0))*(DI72+DJ72)/1000.0</f>
        <v>0</v>
      </c>
      <c r="Q72">
        <f>2.0/((1/S72-1/R72)+SIGN(S72)*SQRT((1/S72-1/R72)*(1/S72-1/R72) + 4*CW72/((CW72+1)*(CW72+1))*(2*1/S72*1/R72-1/R72*1/R72)))</f>
        <v>0</v>
      </c>
      <c r="R72">
        <f>IF(LEFT(CX72,1)&lt;&gt;"0",IF(LEFT(CX72,1)="1",3.0,CY72),$D$5+$E$5*(DP72*DI72/($K$5*1000))+$F$5*(DP72*DI72/($K$5*1000))*MAX(MIN(CV72,$J$5),$I$5)*MAX(MIN(CV72,$J$5),$I$5)+$G$5*MAX(MIN(CV72,$J$5),$I$5)*(DP72*DI72/($K$5*1000))+$H$5*(DP72*DI72/($K$5*1000))*(DP72*DI72/($K$5*1000)))</f>
        <v>0</v>
      </c>
      <c r="S72">
        <f>J72*(1000-(1000*0.61365*exp(17.502*W72/(240.97+W72))/(DI72+DJ72)+DD72)/2)/(1000*0.61365*exp(17.502*W72/(240.97+W72))/(DI72+DJ72)-DD72)</f>
        <v>0</v>
      </c>
      <c r="T72">
        <f>1/((CW72+1)/(Q72/1.6)+1/(R72/1.37)) + CW72/((CW72+1)/(Q72/1.6) + CW72/(R72/1.37))</f>
        <v>0</v>
      </c>
      <c r="U72">
        <f>(CR72*CU72)</f>
        <v>0</v>
      </c>
      <c r="V72">
        <f>(DK72+(U72+2*0.95*5.67E-8*(((DK72+$B$7)+273)^4-(DK72+273)^4)-44100*J72)/(1.84*29.3*R72+8*0.95*5.67E-8*(DK72+273)^3))</f>
        <v>0</v>
      </c>
      <c r="W72">
        <f>($C$7*DL72+$D$7*DM72+$E$7*V72)</f>
        <v>0</v>
      </c>
      <c r="X72">
        <f>0.61365*exp(17.502*W72/(240.97+W72))</f>
        <v>0</v>
      </c>
      <c r="Y72">
        <f>(Z72/AA72*100)</f>
        <v>0</v>
      </c>
      <c r="Z72">
        <f>DD72*(DI72+DJ72)/1000</f>
        <v>0</v>
      </c>
      <c r="AA72">
        <f>0.61365*exp(17.502*DK72/(240.97+DK72))</f>
        <v>0</v>
      </c>
      <c r="AB72">
        <f>(X72-DD72*(DI72+DJ72)/1000)</f>
        <v>0</v>
      </c>
      <c r="AC72">
        <f>(-J72*44100)</f>
        <v>0</v>
      </c>
      <c r="AD72">
        <f>2*29.3*R72*0.92*(DK72-W72)</f>
        <v>0</v>
      </c>
      <c r="AE72">
        <f>2*0.95*5.67E-8*(((DK72+$B$7)+273)^4-(W72+273)^4)</f>
        <v>0</v>
      </c>
      <c r="AF72">
        <f>U72+AE72+AC72+AD72</f>
        <v>0</v>
      </c>
      <c r="AG72">
        <f>DH72*AU72*(DC72-DB72*(1000-AU72*DE72)/(1000-AU72*DD72))/(100*CV72)</f>
        <v>0</v>
      </c>
      <c r="AH72">
        <f>1000*DH72*AU72*(DD72-DE72)/(100*CV72*(1000-AU72*DD72))</f>
        <v>0</v>
      </c>
      <c r="AI72">
        <f>(AJ72 - AK72 - DI72*1E3/(8.314*(DK72+273.15)) * AM72/DH72 * AL72) * DH72/(100*CV72) * (1000 - DE72)/1000</f>
        <v>0</v>
      </c>
      <c r="AJ72">
        <v>677.5927232763268</v>
      </c>
      <c r="AK72">
        <v>609.7245818181818</v>
      </c>
      <c r="AL72">
        <v>3.345205834845372</v>
      </c>
      <c r="AM72">
        <v>66.42838587885558</v>
      </c>
      <c r="AN72">
        <f>(AP72 - AO72 + DI72*1E3/(8.314*(DK72+273.15)) * AR72/DH72 * AQ72) * DH72/(100*CV72) * 1000/(1000 - AP72)</f>
        <v>0</v>
      </c>
      <c r="AO72">
        <v>10.5145151518299</v>
      </c>
      <c r="AP72">
        <v>24.74395874125876</v>
      </c>
      <c r="AQ72">
        <v>9.295572268205373E-05</v>
      </c>
      <c r="AR72">
        <v>79.27483675333316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MAX(0,($B$13+$C$13*DP72)/(1+$D$13*DP72)*DI72/(DK72+273)*$E$13)</f>
        <v>0</v>
      </c>
      <c r="AX72" t="s">
        <v>421</v>
      </c>
      <c r="AY72" t="s">
        <v>421</v>
      </c>
      <c r="AZ72">
        <v>0</v>
      </c>
      <c r="BA72">
        <v>0</v>
      </c>
      <c r="BB72">
        <f>1-AZ72/BA72</f>
        <v>0</v>
      </c>
      <c r="BC72">
        <v>0</v>
      </c>
      <c r="BD72" t="s">
        <v>421</v>
      </c>
      <c r="BE72" t="s">
        <v>421</v>
      </c>
      <c r="BF72">
        <v>0</v>
      </c>
      <c r="BG72">
        <v>0</v>
      </c>
      <c r="BH72">
        <f>1-BF72/BG72</f>
        <v>0</v>
      </c>
      <c r="BI72">
        <v>0.5</v>
      </c>
      <c r="BJ72">
        <f>CS72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421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1346</v>
      </c>
      <c r="CA72">
        <v>300</v>
      </c>
      <c r="CB72">
        <v>300</v>
      </c>
      <c r="CC72">
        <v>300</v>
      </c>
      <c r="CD72">
        <v>10390.6</v>
      </c>
      <c r="CE72">
        <v>1065.88</v>
      </c>
      <c r="CF72">
        <v>-0.00731473</v>
      </c>
      <c r="CG72">
        <v>5.43</v>
      </c>
      <c r="CH72" t="s">
        <v>421</v>
      </c>
      <c r="CI72" t="s">
        <v>421</v>
      </c>
      <c r="CJ72" t="s">
        <v>421</v>
      </c>
      <c r="CK72" t="s">
        <v>421</v>
      </c>
      <c r="CL72" t="s">
        <v>421</v>
      </c>
      <c r="CM72" t="s">
        <v>421</v>
      </c>
      <c r="CN72" t="s">
        <v>421</v>
      </c>
      <c r="CO72" t="s">
        <v>421</v>
      </c>
      <c r="CP72" t="s">
        <v>421</v>
      </c>
      <c r="CQ72" t="s">
        <v>421</v>
      </c>
      <c r="CR72">
        <f>$B$11*DQ72+$C$11*DR72+$F$11*EC72*(1-EF72)</f>
        <v>0</v>
      </c>
      <c r="CS72">
        <f>CR72*CT72</f>
        <v>0</v>
      </c>
      <c r="CT72">
        <f>($B$11*$D$9+$C$11*$D$9+$F$11*((EP72+EH72)/MAX(EP72+EH72+EQ72, 0.1)*$I$9+EQ72/MAX(EP72+EH72+EQ72, 0.1)*$J$9))/($B$11+$C$11+$F$11)</f>
        <v>0</v>
      </c>
      <c r="CU72">
        <f>($B$11*$K$9+$C$11*$K$9+$F$11*((EP72+EH72)/MAX(EP72+EH72+EQ72, 0.1)*$P$9+EQ72/MAX(EP72+EH72+EQ72, 0.1)*$Q$9))/($B$11+$C$11+$F$11)</f>
        <v>0</v>
      </c>
      <c r="CV72">
        <v>6</v>
      </c>
      <c r="CW72">
        <v>0.5</v>
      </c>
      <c r="CX72" t="s">
        <v>422</v>
      </c>
      <c r="CY72">
        <v>2</v>
      </c>
      <c r="CZ72" t="b">
        <v>1</v>
      </c>
      <c r="DA72">
        <v>1652284331.714286</v>
      </c>
      <c r="DB72">
        <v>570.917</v>
      </c>
      <c r="DC72">
        <v>657.3347857142857</v>
      </c>
      <c r="DD72">
        <v>24.737</v>
      </c>
      <c r="DE72">
        <v>10.49171785714286</v>
      </c>
      <c r="DF72">
        <v>572.7099642857144</v>
      </c>
      <c r="DG72">
        <v>24.68905714285714</v>
      </c>
      <c r="DH72">
        <v>400.0838571428571</v>
      </c>
      <c r="DI72">
        <v>90.64320714285716</v>
      </c>
      <c r="DJ72">
        <v>0.1000284</v>
      </c>
      <c r="DK72">
        <v>30.86578214285715</v>
      </c>
      <c r="DL72">
        <v>29.2734</v>
      </c>
      <c r="DM72">
        <v>999.9000000000002</v>
      </c>
      <c r="DN72">
        <v>0</v>
      </c>
      <c r="DO72">
        <v>0</v>
      </c>
      <c r="DP72">
        <v>9995.553928571429</v>
      </c>
      <c r="DQ72">
        <v>0</v>
      </c>
      <c r="DR72">
        <v>240.3737857142857</v>
      </c>
      <c r="DS72">
        <v>-86.41767499999999</v>
      </c>
      <c r="DT72">
        <v>585.3981071428572</v>
      </c>
      <c r="DU72">
        <v>664.304892857143</v>
      </c>
      <c r="DV72">
        <v>14.24528928571429</v>
      </c>
      <c r="DW72">
        <v>657.3347857142857</v>
      </c>
      <c r="DX72">
        <v>10.49171785714286</v>
      </c>
      <c r="DY72">
        <v>2.242241071428571</v>
      </c>
      <c r="DZ72">
        <v>0.95100275</v>
      </c>
      <c r="EA72">
        <v>19.26736071428572</v>
      </c>
      <c r="EB72">
        <v>6.186526785714286</v>
      </c>
      <c r="EC72">
        <v>1499.986428571428</v>
      </c>
      <c r="ED72">
        <v>0.9730011071428574</v>
      </c>
      <c r="EE72">
        <v>0.02699906428571429</v>
      </c>
      <c r="EF72">
        <v>0</v>
      </c>
      <c r="EG72">
        <v>1028.702857142857</v>
      </c>
      <c r="EH72">
        <v>5.00097</v>
      </c>
      <c r="EI72">
        <v>16065.075</v>
      </c>
      <c r="EJ72">
        <v>12491.49285714286</v>
      </c>
      <c r="EK72">
        <v>38.875</v>
      </c>
      <c r="EL72">
        <v>40.089</v>
      </c>
      <c r="EM72">
        <v>39.062</v>
      </c>
      <c r="EN72">
        <v>39.93699999999999</v>
      </c>
      <c r="EO72">
        <v>40.06199999999999</v>
      </c>
      <c r="EP72">
        <v>1454.626428571429</v>
      </c>
      <c r="EQ72">
        <v>40.35999999999999</v>
      </c>
      <c r="ER72">
        <v>0</v>
      </c>
      <c r="ES72">
        <v>1029.799999952316</v>
      </c>
      <c r="ET72">
        <v>0</v>
      </c>
      <c r="EU72">
        <v>1028.9888</v>
      </c>
      <c r="EV72">
        <v>15.97076921432529</v>
      </c>
      <c r="EW72">
        <v>242.4615383881848</v>
      </c>
      <c r="EX72">
        <v>16069.004</v>
      </c>
      <c r="EY72">
        <v>15</v>
      </c>
      <c r="EZ72">
        <v>1652283335.6</v>
      </c>
      <c r="FA72" t="s">
        <v>476</v>
      </c>
      <c r="FB72">
        <v>1652283332.6</v>
      </c>
      <c r="FC72">
        <v>1652283335.6</v>
      </c>
      <c r="FD72">
        <v>15</v>
      </c>
      <c r="FE72">
        <v>-1.081</v>
      </c>
      <c r="FF72">
        <v>0.005</v>
      </c>
      <c r="FG72">
        <v>-1.466</v>
      </c>
      <c r="FH72">
        <v>-0.014</v>
      </c>
      <c r="FI72">
        <v>400</v>
      </c>
      <c r="FJ72">
        <v>20</v>
      </c>
      <c r="FK72">
        <v>0.1</v>
      </c>
      <c r="FL72">
        <v>0.01</v>
      </c>
      <c r="FM72">
        <v>-86.1183225</v>
      </c>
      <c r="FN72">
        <v>-6.654622514071158</v>
      </c>
      <c r="FO72">
        <v>0.6484410773106142</v>
      </c>
      <c r="FP72">
        <v>-1</v>
      </c>
      <c r="FQ72">
        <v>14.252625</v>
      </c>
      <c r="FR72">
        <v>-0.2403061913696485</v>
      </c>
      <c r="FS72">
        <v>0.02685550921133302</v>
      </c>
      <c r="FT72">
        <v>-1</v>
      </c>
      <c r="FU72">
        <v>0</v>
      </c>
      <c r="FV72">
        <v>0</v>
      </c>
      <c r="FW72">
        <v>0</v>
      </c>
      <c r="FX72">
        <v>-1</v>
      </c>
      <c r="FY72">
        <v>0</v>
      </c>
      <c r="FZ72">
        <v>0</v>
      </c>
      <c r="GA72" t="s">
        <v>424</v>
      </c>
      <c r="GB72">
        <v>2.69702</v>
      </c>
      <c r="GC72">
        <v>2.70527</v>
      </c>
      <c r="GD72">
        <v>0.121616</v>
      </c>
      <c r="GE72">
        <v>0.131946</v>
      </c>
      <c r="GF72">
        <v>0.108802</v>
      </c>
      <c r="GG72">
        <v>0.0578507</v>
      </c>
      <c r="GH72">
        <v>27659.3</v>
      </c>
      <c r="GI72">
        <v>27432.1</v>
      </c>
      <c r="GJ72">
        <v>29286.8</v>
      </c>
      <c r="GK72">
        <v>29240.1</v>
      </c>
      <c r="GL72">
        <v>34549.8</v>
      </c>
      <c r="GM72">
        <v>36674.2</v>
      </c>
      <c r="GN72">
        <v>41216.5</v>
      </c>
      <c r="GO72">
        <v>41714.6</v>
      </c>
      <c r="GP72">
        <v>1.74198</v>
      </c>
      <c r="GQ72">
        <v>2.03345</v>
      </c>
      <c r="GR72">
        <v>0.0675842</v>
      </c>
      <c r="GS72">
        <v>0</v>
      </c>
      <c r="GT72">
        <v>28.1593</v>
      </c>
      <c r="GU72">
        <v>999.9</v>
      </c>
      <c r="GV72">
        <v>41.8</v>
      </c>
      <c r="GW72">
        <v>34</v>
      </c>
      <c r="GX72">
        <v>24.639</v>
      </c>
      <c r="GY72">
        <v>62.5827</v>
      </c>
      <c r="GZ72">
        <v>30.6851</v>
      </c>
      <c r="HA72">
        <v>1</v>
      </c>
      <c r="HB72">
        <v>0.173908</v>
      </c>
      <c r="HC72">
        <v>0</v>
      </c>
      <c r="HD72">
        <v>20.3938</v>
      </c>
      <c r="HE72">
        <v>5.21579</v>
      </c>
      <c r="HF72">
        <v>12.0094</v>
      </c>
      <c r="HG72">
        <v>4.98755</v>
      </c>
      <c r="HH72">
        <v>3.28865</v>
      </c>
      <c r="HI72">
        <v>2332.1</v>
      </c>
      <c r="HJ72">
        <v>9999</v>
      </c>
      <c r="HK72">
        <v>9999</v>
      </c>
      <c r="HL72">
        <v>44.5</v>
      </c>
      <c r="HM72">
        <v>1.86722</v>
      </c>
      <c r="HN72">
        <v>1.86615</v>
      </c>
      <c r="HO72">
        <v>1.86574</v>
      </c>
      <c r="HP72">
        <v>1.86569</v>
      </c>
      <c r="HQ72">
        <v>1.86746</v>
      </c>
      <c r="HR72">
        <v>1.86996</v>
      </c>
      <c r="HS72">
        <v>1.86859</v>
      </c>
      <c r="HT72">
        <v>1.87</v>
      </c>
      <c r="HU72">
        <v>0</v>
      </c>
      <c r="HV72">
        <v>0</v>
      </c>
      <c r="HW72">
        <v>0</v>
      </c>
      <c r="HX72">
        <v>0</v>
      </c>
      <c r="HY72" t="s">
        <v>425</v>
      </c>
      <c r="HZ72" t="s">
        <v>426</v>
      </c>
      <c r="IA72" t="s">
        <v>427</v>
      </c>
      <c r="IB72" t="s">
        <v>427</v>
      </c>
      <c r="IC72" t="s">
        <v>427</v>
      </c>
      <c r="ID72" t="s">
        <v>427</v>
      </c>
      <c r="IE72">
        <v>0</v>
      </c>
      <c r="IF72">
        <v>100</v>
      </c>
      <c r="IG72">
        <v>100</v>
      </c>
      <c r="IH72">
        <v>-1.843</v>
      </c>
      <c r="II72">
        <v>0.048</v>
      </c>
      <c r="IJ72">
        <v>-0.8100442168574529</v>
      </c>
      <c r="IK72">
        <v>-0.001397856137862621</v>
      </c>
      <c r="IL72">
        <v>-6.597033298310111E-07</v>
      </c>
      <c r="IM72">
        <v>1.814317659228783E-10</v>
      </c>
      <c r="IN72">
        <v>-0.08355413821156263</v>
      </c>
      <c r="IO72">
        <v>-0.009172974426983092</v>
      </c>
      <c r="IP72">
        <v>0.000807841678180084</v>
      </c>
      <c r="IQ72">
        <v>-8.933227129180702E-06</v>
      </c>
      <c r="IR72">
        <v>1</v>
      </c>
      <c r="IS72">
        <v>2297</v>
      </c>
      <c r="IT72">
        <v>1</v>
      </c>
      <c r="IU72">
        <v>33</v>
      </c>
      <c r="IV72">
        <v>16.8</v>
      </c>
      <c r="IW72">
        <v>16.7</v>
      </c>
      <c r="IX72">
        <v>1.5625</v>
      </c>
      <c r="IY72">
        <v>2.23022</v>
      </c>
      <c r="IZ72">
        <v>1.39648</v>
      </c>
      <c r="JA72">
        <v>2.35107</v>
      </c>
      <c r="JB72">
        <v>1.49536</v>
      </c>
      <c r="JC72">
        <v>2.33398</v>
      </c>
      <c r="JD72">
        <v>37.1941</v>
      </c>
      <c r="JE72">
        <v>15.5067</v>
      </c>
      <c r="JF72">
        <v>18</v>
      </c>
      <c r="JG72">
        <v>392.59</v>
      </c>
      <c r="JH72">
        <v>561.107</v>
      </c>
      <c r="JI72">
        <v>30.3614</v>
      </c>
      <c r="JJ72">
        <v>29.834</v>
      </c>
      <c r="JK72">
        <v>29.9999</v>
      </c>
      <c r="JL72">
        <v>29.7701</v>
      </c>
      <c r="JM72">
        <v>29.6789</v>
      </c>
      <c r="JN72">
        <v>31.2781</v>
      </c>
      <c r="JO72">
        <v>51.9487</v>
      </c>
      <c r="JP72">
        <v>0</v>
      </c>
      <c r="JQ72">
        <v>-999.9</v>
      </c>
      <c r="JR72">
        <v>707.521</v>
      </c>
      <c r="JS72">
        <v>10.4996</v>
      </c>
      <c r="JT72">
        <v>100.1</v>
      </c>
      <c r="JU72">
        <v>100.138</v>
      </c>
    </row>
    <row r="73" spans="1:281">
      <c r="A73">
        <v>57</v>
      </c>
      <c r="B73">
        <v>1652284344</v>
      </c>
      <c r="C73">
        <v>2287.5</v>
      </c>
      <c r="D73" t="s">
        <v>563</v>
      </c>
      <c r="E73" t="s">
        <v>564</v>
      </c>
      <c r="F73">
        <v>5</v>
      </c>
      <c r="G73" t="s">
        <v>474</v>
      </c>
      <c r="H73" t="s">
        <v>418</v>
      </c>
      <c r="I73">
        <v>1652284336.160714</v>
      </c>
      <c r="J73">
        <f>(K73)/1000</f>
        <v>0</v>
      </c>
      <c r="K73">
        <f>IF(CZ73, AN73, AH73)</f>
        <v>0</v>
      </c>
      <c r="L73">
        <f>IF(CZ73, AI73, AG73)</f>
        <v>0</v>
      </c>
      <c r="M73">
        <f>DB73 - IF(AU73&gt;1, L73*CV73*100.0/(AW73*DP73), 0)</f>
        <v>0</v>
      </c>
      <c r="N73">
        <f>((T73-J73/2)*M73-L73)/(T73+J73/2)</f>
        <v>0</v>
      </c>
      <c r="O73">
        <f>N73*(DI73+DJ73)/1000.0</f>
        <v>0</v>
      </c>
      <c r="P73">
        <f>(DB73 - IF(AU73&gt;1, L73*CV73*100.0/(AW73*DP73), 0))*(DI73+DJ73)/1000.0</f>
        <v>0</v>
      </c>
      <c r="Q73">
        <f>2.0/((1/S73-1/R73)+SIGN(S73)*SQRT((1/S73-1/R73)*(1/S73-1/R73) + 4*CW73/((CW73+1)*(CW73+1))*(2*1/S73*1/R73-1/R73*1/R73)))</f>
        <v>0</v>
      </c>
      <c r="R73">
        <f>IF(LEFT(CX73,1)&lt;&gt;"0",IF(LEFT(CX73,1)="1",3.0,CY73),$D$5+$E$5*(DP73*DI73/($K$5*1000))+$F$5*(DP73*DI73/($K$5*1000))*MAX(MIN(CV73,$J$5),$I$5)*MAX(MIN(CV73,$J$5),$I$5)+$G$5*MAX(MIN(CV73,$J$5),$I$5)*(DP73*DI73/($K$5*1000))+$H$5*(DP73*DI73/($K$5*1000))*(DP73*DI73/($K$5*1000)))</f>
        <v>0</v>
      </c>
      <c r="S73">
        <f>J73*(1000-(1000*0.61365*exp(17.502*W73/(240.97+W73))/(DI73+DJ73)+DD73)/2)/(1000*0.61365*exp(17.502*W73/(240.97+W73))/(DI73+DJ73)-DD73)</f>
        <v>0</v>
      </c>
      <c r="T73">
        <f>1/((CW73+1)/(Q73/1.6)+1/(R73/1.37)) + CW73/((CW73+1)/(Q73/1.6) + CW73/(R73/1.37))</f>
        <v>0</v>
      </c>
      <c r="U73">
        <f>(CR73*CU73)</f>
        <v>0</v>
      </c>
      <c r="V73">
        <f>(DK73+(U73+2*0.95*5.67E-8*(((DK73+$B$7)+273)^4-(DK73+273)^4)-44100*J73)/(1.84*29.3*R73+8*0.95*5.67E-8*(DK73+273)^3))</f>
        <v>0</v>
      </c>
      <c r="W73">
        <f>($C$7*DL73+$D$7*DM73+$E$7*V73)</f>
        <v>0</v>
      </c>
      <c r="X73">
        <f>0.61365*exp(17.502*W73/(240.97+W73))</f>
        <v>0</v>
      </c>
      <c r="Y73">
        <f>(Z73/AA73*100)</f>
        <v>0</v>
      </c>
      <c r="Z73">
        <f>DD73*(DI73+DJ73)/1000</f>
        <v>0</v>
      </c>
      <c r="AA73">
        <f>0.61365*exp(17.502*DK73/(240.97+DK73))</f>
        <v>0</v>
      </c>
      <c r="AB73">
        <f>(X73-DD73*(DI73+DJ73)/1000)</f>
        <v>0</v>
      </c>
      <c r="AC73">
        <f>(-J73*44100)</f>
        <v>0</v>
      </c>
      <c r="AD73">
        <f>2*29.3*R73*0.92*(DK73-W73)</f>
        <v>0</v>
      </c>
      <c r="AE73">
        <f>2*0.95*5.67E-8*(((DK73+$B$7)+273)^4-(W73+273)^4)</f>
        <v>0</v>
      </c>
      <c r="AF73">
        <f>U73+AE73+AC73+AD73</f>
        <v>0</v>
      </c>
      <c r="AG73">
        <f>DH73*AU73*(DC73-DB73*(1000-AU73*DE73)/(1000-AU73*DD73))/(100*CV73)</f>
        <v>0</v>
      </c>
      <c r="AH73">
        <f>1000*DH73*AU73*(DD73-DE73)/(100*CV73*(1000-AU73*DD73))</f>
        <v>0</v>
      </c>
      <c r="AI73">
        <f>(AJ73 - AK73 - DI73*1E3/(8.314*(DK73+273.15)) * AM73/DH73 * AL73) * DH73/(100*CV73) * (1000 - DE73)/1000</f>
        <v>0</v>
      </c>
      <c r="AJ73">
        <v>692.960734468557</v>
      </c>
      <c r="AK73">
        <v>624.9557212121213</v>
      </c>
      <c r="AL73">
        <v>3.389955950571658</v>
      </c>
      <c r="AM73">
        <v>66.42838587885558</v>
      </c>
      <c r="AN73">
        <f>(AP73 - AO73 + DI73*1E3/(8.314*(DK73+273.15)) * AR73/DH73 * AQ73) * DH73/(100*CV73) * 1000/(1000 - AP73)</f>
        <v>0</v>
      </c>
      <c r="AO73">
        <v>10.53771498993127</v>
      </c>
      <c r="AP73">
        <v>24.74751538461541</v>
      </c>
      <c r="AQ73">
        <v>-3.277995863227116E-05</v>
      </c>
      <c r="AR73">
        <v>79.27483675333316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MAX(0,($B$13+$C$13*DP73)/(1+$D$13*DP73)*DI73/(DK73+273)*$E$13)</f>
        <v>0</v>
      </c>
      <c r="AX73" t="s">
        <v>421</v>
      </c>
      <c r="AY73" t="s">
        <v>421</v>
      </c>
      <c r="AZ73">
        <v>0</v>
      </c>
      <c r="BA73">
        <v>0</v>
      </c>
      <c r="BB73">
        <f>1-AZ73/BA73</f>
        <v>0</v>
      </c>
      <c r="BC73">
        <v>0</v>
      </c>
      <c r="BD73" t="s">
        <v>421</v>
      </c>
      <c r="BE73" t="s">
        <v>421</v>
      </c>
      <c r="BF73">
        <v>0</v>
      </c>
      <c r="BG73">
        <v>0</v>
      </c>
      <c r="BH73">
        <f>1-BF73/BG73</f>
        <v>0</v>
      </c>
      <c r="BI73">
        <v>0.5</v>
      </c>
      <c r="BJ73">
        <f>CS73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421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1346</v>
      </c>
      <c r="CA73">
        <v>300</v>
      </c>
      <c r="CB73">
        <v>300</v>
      </c>
      <c r="CC73">
        <v>300</v>
      </c>
      <c r="CD73">
        <v>10390.6</v>
      </c>
      <c r="CE73">
        <v>1065.88</v>
      </c>
      <c r="CF73">
        <v>-0.00731473</v>
      </c>
      <c r="CG73">
        <v>5.43</v>
      </c>
      <c r="CH73" t="s">
        <v>421</v>
      </c>
      <c r="CI73" t="s">
        <v>421</v>
      </c>
      <c r="CJ73" t="s">
        <v>421</v>
      </c>
      <c r="CK73" t="s">
        <v>421</v>
      </c>
      <c r="CL73" t="s">
        <v>421</v>
      </c>
      <c r="CM73" t="s">
        <v>421</v>
      </c>
      <c r="CN73" t="s">
        <v>421</v>
      </c>
      <c r="CO73" t="s">
        <v>421</v>
      </c>
      <c r="CP73" t="s">
        <v>421</v>
      </c>
      <c r="CQ73" t="s">
        <v>421</v>
      </c>
      <c r="CR73">
        <f>$B$11*DQ73+$C$11*DR73+$F$11*EC73*(1-EF73)</f>
        <v>0</v>
      </c>
      <c r="CS73">
        <f>CR73*CT73</f>
        <v>0</v>
      </c>
      <c r="CT73">
        <f>($B$11*$D$9+$C$11*$D$9+$F$11*((EP73+EH73)/MAX(EP73+EH73+EQ73, 0.1)*$I$9+EQ73/MAX(EP73+EH73+EQ73, 0.1)*$J$9))/($B$11+$C$11+$F$11)</f>
        <v>0</v>
      </c>
      <c r="CU73">
        <f>($B$11*$K$9+$C$11*$K$9+$F$11*((EP73+EH73)/MAX(EP73+EH73+EQ73, 0.1)*$P$9+EQ73/MAX(EP73+EH73+EQ73, 0.1)*$Q$9))/($B$11+$C$11+$F$11)</f>
        <v>0</v>
      </c>
      <c r="CV73">
        <v>6</v>
      </c>
      <c r="CW73">
        <v>0.5</v>
      </c>
      <c r="CX73" t="s">
        <v>422</v>
      </c>
      <c r="CY73">
        <v>2</v>
      </c>
      <c r="CZ73" t="b">
        <v>1</v>
      </c>
      <c r="DA73">
        <v>1652284336.160714</v>
      </c>
      <c r="DB73">
        <v>585.4023214285716</v>
      </c>
      <c r="DC73">
        <v>672.2167142857143</v>
      </c>
      <c r="DD73">
        <v>24.73862142857143</v>
      </c>
      <c r="DE73">
        <v>10.5106</v>
      </c>
      <c r="DF73">
        <v>587.2240357142857</v>
      </c>
      <c r="DG73">
        <v>24.69065357142858</v>
      </c>
      <c r="DH73">
        <v>400.0790357142858</v>
      </c>
      <c r="DI73">
        <v>90.6417642857143</v>
      </c>
      <c r="DJ73">
        <v>0.09999224285714285</v>
      </c>
      <c r="DK73">
        <v>30.8629</v>
      </c>
      <c r="DL73">
        <v>29.266275</v>
      </c>
      <c r="DM73">
        <v>999.9000000000002</v>
      </c>
      <c r="DN73">
        <v>0</v>
      </c>
      <c r="DO73">
        <v>0</v>
      </c>
      <c r="DP73">
        <v>10001.42642857143</v>
      </c>
      <c r="DQ73">
        <v>0</v>
      </c>
      <c r="DR73">
        <v>240.4336071428571</v>
      </c>
      <c r="DS73">
        <v>-86.8143392857143</v>
      </c>
      <c r="DT73">
        <v>600.2518214285714</v>
      </c>
      <c r="DU73">
        <v>679.3576071428572</v>
      </c>
      <c r="DV73">
        <v>14.22803214285714</v>
      </c>
      <c r="DW73">
        <v>672.2167142857143</v>
      </c>
      <c r="DX73">
        <v>10.5106</v>
      </c>
      <c r="DY73">
        <v>2.242352142857143</v>
      </c>
      <c r="DZ73">
        <v>0.9526990000000002</v>
      </c>
      <c r="EA73">
        <v>19.26815714285715</v>
      </c>
      <c r="EB73">
        <v>6.212333571428571</v>
      </c>
      <c r="EC73">
        <v>1499.984642857143</v>
      </c>
      <c r="ED73">
        <v>0.9730011071428574</v>
      </c>
      <c r="EE73">
        <v>0.02699906428571429</v>
      </c>
      <c r="EF73">
        <v>0</v>
      </c>
      <c r="EG73">
        <v>1029.731428571429</v>
      </c>
      <c r="EH73">
        <v>5.00097</v>
      </c>
      <c r="EI73">
        <v>16080.53571428572</v>
      </c>
      <c r="EJ73">
        <v>12491.47857142857</v>
      </c>
      <c r="EK73">
        <v>38.875</v>
      </c>
      <c r="EL73">
        <v>40.10025</v>
      </c>
      <c r="EM73">
        <v>39.062</v>
      </c>
      <c r="EN73">
        <v>39.93699999999999</v>
      </c>
      <c r="EO73">
        <v>40.06199999999999</v>
      </c>
      <c r="EP73">
        <v>1454.624642857143</v>
      </c>
      <c r="EQ73">
        <v>40.35999999999999</v>
      </c>
      <c r="ER73">
        <v>0</v>
      </c>
      <c r="ES73">
        <v>1034</v>
      </c>
      <c r="ET73">
        <v>0</v>
      </c>
      <c r="EU73">
        <v>1029.842307692308</v>
      </c>
      <c r="EV73">
        <v>10.87726494425531</v>
      </c>
      <c r="EW73">
        <v>151.4700853137895</v>
      </c>
      <c r="EX73">
        <v>16081.63461538462</v>
      </c>
      <c r="EY73">
        <v>15</v>
      </c>
      <c r="EZ73">
        <v>1652283335.6</v>
      </c>
      <c r="FA73" t="s">
        <v>476</v>
      </c>
      <c r="FB73">
        <v>1652283332.6</v>
      </c>
      <c r="FC73">
        <v>1652283335.6</v>
      </c>
      <c r="FD73">
        <v>15</v>
      </c>
      <c r="FE73">
        <v>-1.081</v>
      </c>
      <c r="FF73">
        <v>0.005</v>
      </c>
      <c r="FG73">
        <v>-1.466</v>
      </c>
      <c r="FH73">
        <v>-0.014</v>
      </c>
      <c r="FI73">
        <v>400</v>
      </c>
      <c r="FJ73">
        <v>20</v>
      </c>
      <c r="FK73">
        <v>0.1</v>
      </c>
      <c r="FL73">
        <v>0.01</v>
      </c>
      <c r="FM73">
        <v>-86.53729</v>
      </c>
      <c r="FN73">
        <v>-5.49446003752331</v>
      </c>
      <c r="FO73">
        <v>0.5351872844154656</v>
      </c>
      <c r="FP73">
        <v>-1</v>
      </c>
      <c r="FQ73">
        <v>14.238475</v>
      </c>
      <c r="FR73">
        <v>-0.2723279549718495</v>
      </c>
      <c r="FS73">
        <v>0.02921028714340198</v>
      </c>
      <c r="FT73">
        <v>-1</v>
      </c>
      <c r="FU73">
        <v>0</v>
      </c>
      <c r="FV73">
        <v>0</v>
      </c>
      <c r="FW73">
        <v>0</v>
      </c>
      <c r="FX73">
        <v>-1</v>
      </c>
      <c r="FY73">
        <v>0</v>
      </c>
      <c r="FZ73">
        <v>0</v>
      </c>
      <c r="GA73" t="s">
        <v>424</v>
      </c>
      <c r="GB73">
        <v>2.69691</v>
      </c>
      <c r="GC73">
        <v>2.70519</v>
      </c>
      <c r="GD73">
        <v>0.123736</v>
      </c>
      <c r="GE73">
        <v>0.133932</v>
      </c>
      <c r="GF73">
        <v>0.10882</v>
      </c>
      <c r="GG73">
        <v>0.0578491</v>
      </c>
      <c r="GH73">
        <v>27593.1</v>
      </c>
      <c r="GI73">
        <v>27369.4</v>
      </c>
      <c r="GJ73">
        <v>29287.4</v>
      </c>
      <c r="GK73">
        <v>29240.2</v>
      </c>
      <c r="GL73">
        <v>34550</v>
      </c>
      <c r="GM73">
        <v>36674.3</v>
      </c>
      <c r="GN73">
        <v>41217.6</v>
      </c>
      <c r="GO73">
        <v>41714.6</v>
      </c>
      <c r="GP73">
        <v>1.7421</v>
      </c>
      <c r="GQ73">
        <v>2.03365</v>
      </c>
      <c r="GR73">
        <v>0.0679083</v>
      </c>
      <c r="GS73">
        <v>0</v>
      </c>
      <c r="GT73">
        <v>28.1555</v>
      </c>
      <c r="GU73">
        <v>999.9</v>
      </c>
      <c r="GV73">
        <v>41.8</v>
      </c>
      <c r="GW73">
        <v>34</v>
      </c>
      <c r="GX73">
        <v>24.6397</v>
      </c>
      <c r="GY73">
        <v>62.5627</v>
      </c>
      <c r="GZ73">
        <v>30.7171</v>
      </c>
      <c r="HA73">
        <v>1</v>
      </c>
      <c r="HB73">
        <v>0.173971</v>
      </c>
      <c r="HC73">
        <v>0</v>
      </c>
      <c r="HD73">
        <v>20.3938</v>
      </c>
      <c r="HE73">
        <v>5.21609</v>
      </c>
      <c r="HF73">
        <v>12.0089</v>
      </c>
      <c r="HG73">
        <v>4.98805</v>
      </c>
      <c r="HH73">
        <v>3.28858</v>
      </c>
      <c r="HI73">
        <v>2332.3</v>
      </c>
      <c r="HJ73">
        <v>9999</v>
      </c>
      <c r="HK73">
        <v>9999</v>
      </c>
      <c r="HL73">
        <v>44.5</v>
      </c>
      <c r="HM73">
        <v>1.86722</v>
      </c>
      <c r="HN73">
        <v>1.86615</v>
      </c>
      <c r="HO73">
        <v>1.86575</v>
      </c>
      <c r="HP73">
        <v>1.86568</v>
      </c>
      <c r="HQ73">
        <v>1.86747</v>
      </c>
      <c r="HR73">
        <v>1.86996</v>
      </c>
      <c r="HS73">
        <v>1.8686</v>
      </c>
      <c r="HT73">
        <v>1.86998</v>
      </c>
      <c r="HU73">
        <v>0</v>
      </c>
      <c r="HV73">
        <v>0</v>
      </c>
      <c r="HW73">
        <v>0</v>
      </c>
      <c r="HX73">
        <v>0</v>
      </c>
      <c r="HY73" t="s">
        <v>425</v>
      </c>
      <c r="HZ73" t="s">
        <v>426</v>
      </c>
      <c r="IA73" t="s">
        <v>427</v>
      </c>
      <c r="IB73" t="s">
        <v>427</v>
      </c>
      <c r="IC73" t="s">
        <v>427</v>
      </c>
      <c r="ID73" t="s">
        <v>427</v>
      </c>
      <c r="IE73">
        <v>0</v>
      </c>
      <c r="IF73">
        <v>100</v>
      </c>
      <c r="IG73">
        <v>100</v>
      </c>
      <c r="IH73">
        <v>-1.873</v>
      </c>
      <c r="II73">
        <v>0.0481</v>
      </c>
      <c r="IJ73">
        <v>-0.8100442168574529</v>
      </c>
      <c r="IK73">
        <v>-0.001397856137862621</v>
      </c>
      <c r="IL73">
        <v>-6.597033298310111E-07</v>
      </c>
      <c r="IM73">
        <v>1.814317659228783E-10</v>
      </c>
      <c r="IN73">
        <v>-0.08355413821156263</v>
      </c>
      <c r="IO73">
        <v>-0.009172974426983092</v>
      </c>
      <c r="IP73">
        <v>0.000807841678180084</v>
      </c>
      <c r="IQ73">
        <v>-8.933227129180702E-06</v>
      </c>
      <c r="IR73">
        <v>1</v>
      </c>
      <c r="IS73">
        <v>2297</v>
      </c>
      <c r="IT73">
        <v>1</v>
      </c>
      <c r="IU73">
        <v>33</v>
      </c>
      <c r="IV73">
        <v>16.9</v>
      </c>
      <c r="IW73">
        <v>16.8</v>
      </c>
      <c r="IX73">
        <v>1.58691</v>
      </c>
      <c r="IY73">
        <v>2.23022</v>
      </c>
      <c r="IZ73">
        <v>1.39648</v>
      </c>
      <c r="JA73">
        <v>2.35107</v>
      </c>
      <c r="JB73">
        <v>1.49536</v>
      </c>
      <c r="JC73">
        <v>2.25586</v>
      </c>
      <c r="JD73">
        <v>37.1702</v>
      </c>
      <c r="JE73">
        <v>15.498</v>
      </c>
      <c r="JF73">
        <v>18</v>
      </c>
      <c r="JG73">
        <v>392.65</v>
      </c>
      <c r="JH73">
        <v>561.246</v>
      </c>
      <c r="JI73">
        <v>30.359</v>
      </c>
      <c r="JJ73">
        <v>29.8335</v>
      </c>
      <c r="JK73">
        <v>30.0001</v>
      </c>
      <c r="JL73">
        <v>29.7689</v>
      </c>
      <c r="JM73">
        <v>29.6778</v>
      </c>
      <c r="JN73">
        <v>31.8702</v>
      </c>
      <c r="JO73">
        <v>51.9487</v>
      </c>
      <c r="JP73">
        <v>0</v>
      </c>
      <c r="JQ73">
        <v>-999.9</v>
      </c>
      <c r="JR73">
        <v>720.878</v>
      </c>
      <c r="JS73">
        <v>10.4848</v>
      </c>
      <c r="JT73">
        <v>100.102</v>
      </c>
      <c r="JU73">
        <v>100.138</v>
      </c>
    </row>
    <row r="74" spans="1:281">
      <c r="A74">
        <v>58</v>
      </c>
      <c r="B74">
        <v>1652284349</v>
      </c>
      <c r="C74">
        <v>2292.5</v>
      </c>
      <c r="D74" t="s">
        <v>565</v>
      </c>
      <c r="E74" t="s">
        <v>566</v>
      </c>
      <c r="F74">
        <v>5</v>
      </c>
      <c r="G74" t="s">
        <v>474</v>
      </c>
      <c r="H74" t="s">
        <v>418</v>
      </c>
      <c r="I74">
        <v>1652284341.462963</v>
      </c>
      <c r="J74">
        <f>(K74)/1000</f>
        <v>0</v>
      </c>
      <c r="K74">
        <f>IF(CZ74, AN74, AH74)</f>
        <v>0</v>
      </c>
      <c r="L74">
        <f>IF(CZ74, AI74, AG74)</f>
        <v>0</v>
      </c>
      <c r="M74">
        <f>DB74 - IF(AU74&gt;1, L74*CV74*100.0/(AW74*DP74), 0)</f>
        <v>0</v>
      </c>
      <c r="N74">
        <f>((T74-J74/2)*M74-L74)/(T74+J74/2)</f>
        <v>0</v>
      </c>
      <c r="O74">
        <f>N74*(DI74+DJ74)/1000.0</f>
        <v>0</v>
      </c>
      <c r="P74">
        <f>(DB74 - IF(AU74&gt;1, L74*CV74*100.0/(AW74*DP74), 0))*(DI74+DJ74)/1000.0</f>
        <v>0</v>
      </c>
      <c r="Q74">
        <f>2.0/((1/S74-1/R74)+SIGN(S74)*SQRT((1/S74-1/R74)*(1/S74-1/R74) + 4*CW74/((CW74+1)*(CW74+1))*(2*1/S74*1/R74-1/R74*1/R74)))</f>
        <v>0</v>
      </c>
      <c r="R74">
        <f>IF(LEFT(CX74,1)&lt;&gt;"0",IF(LEFT(CX74,1)="1",3.0,CY74),$D$5+$E$5*(DP74*DI74/($K$5*1000))+$F$5*(DP74*DI74/($K$5*1000))*MAX(MIN(CV74,$J$5),$I$5)*MAX(MIN(CV74,$J$5),$I$5)+$G$5*MAX(MIN(CV74,$J$5),$I$5)*(DP74*DI74/($K$5*1000))+$H$5*(DP74*DI74/($K$5*1000))*(DP74*DI74/($K$5*1000)))</f>
        <v>0</v>
      </c>
      <c r="S74">
        <f>J74*(1000-(1000*0.61365*exp(17.502*W74/(240.97+W74))/(DI74+DJ74)+DD74)/2)/(1000*0.61365*exp(17.502*W74/(240.97+W74))/(DI74+DJ74)-DD74)</f>
        <v>0</v>
      </c>
      <c r="T74">
        <f>1/((CW74+1)/(Q74/1.6)+1/(R74/1.37)) + CW74/((CW74+1)/(Q74/1.6) + CW74/(R74/1.37))</f>
        <v>0</v>
      </c>
      <c r="U74">
        <f>(CR74*CU74)</f>
        <v>0</v>
      </c>
      <c r="V74">
        <f>(DK74+(U74+2*0.95*5.67E-8*(((DK74+$B$7)+273)^4-(DK74+273)^4)-44100*J74)/(1.84*29.3*R74+8*0.95*5.67E-8*(DK74+273)^3))</f>
        <v>0</v>
      </c>
      <c r="W74">
        <f>($C$7*DL74+$D$7*DM74+$E$7*V74)</f>
        <v>0</v>
      </c>
      <c r="X74">
        <f>0.61365*exp(17.502*W74/(240.97+W74))</f>
        <v>0</v>
      </c>
      <c r="Y74">
        <f>(Z74/AA74*100)</f>
        <v>0</v>
      </c>
      <c r="Z74">
        <f>DD74*(DI74+DJ74)/1000</f>
        <v>0</v>
      </c>
      <c r="AA74">
        <f>0.61365*exp(17.502*DK74/(240.97+DK74))</f>
        <v>0</v>
      </c>
      <c r="AB74">
        <f>(X74-DD74*(DI74+DJ74)/1000)</f>
        <v>0</v>
      </c>
      <c r="AC74">
        <f>(-J74*44100)</f>
        <v>0</v>
      </c>
      <c r="AD74">
        <f>2*29.3*R74*0.92*(DK74-W74)</f>
        <v>0</v>
      </c>
      <c r="AE74">
        <f>2*0.95*5.67E-8*(((DK74+$B$7)+273)^4-(W74+273)^4)</f>
        <v>0</v>
      </c>
      <c r="AF74">
        <f>U74+AE74+AC74+AD74</f>
        <v>0</v>
      </c>
      <c r="AG74">
        <f>DH74*AU74*(DC74-DB74*(1000-AU74*DE74)/(1000-AU74*DD74))/(100*CV74)</f>
        <v>0</v>
      </c>
      <c r="AH74">
        <f>1000*DH74*AU74*(DD74-DE74)/(100*CV74*(1000-AU74*DD74))</f>
        <v>0</v>
      </c>
      <c r="AI74">
        <f>(AJ74 - AK74 - DI74*1E3/(8.314*(DK74+273.15)) * AM74/DH74 * AL74) * DH74/(100*CV74) * (1000 - DE74)/1000</f>
        <v>0</v>
      </c>
      <c r="AJ74">
        <v>709.874295706361</v>
      </c>
      <c r="AK74">
        <v>641.8700545454545</v>
      </c>
      <c r="AL74">
        <v>3.38346477472667</v>
      </c>
      <c r="AM74">
        <v>66.42838587885558</v>
      </c>
      <c r="AN74">
        <f>(AP74 - AO74 + DI74*1E3/(8.314*(DK74+273.15)) * AR74/DH74 * AQ74) * DH74/(100*CV74) * 1000/(1000 - AP74)</f>
        <v>0</v>
      </c>
      <c r="AO74">
        <v>10.53734651561226</v>
      </c>
      <c r="AP74">
        <v>24.74316993006994</v>
      </c>
      <c r="AQ74">
        <v>6.434290757252914E-06</v>
      </c>
      <c r="AR74">
        <v>79.27483675333316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MAX(0,($B$13+$C$13*DP74)/(1+$D$13*DP74)*DI74/(DK74+273)*$E$13)</f>
        <v>0</v>
      </c>
      <c r="AX74" t="s">
        <v>421</v>
      </c>
      <c r="AY74" t="s">
        <v>421</v>
      </c>
      <c r="AZ74">
        <v>0</v>
      </c>
      <c r="BA74">
        <v>0</v>
      </c>
      <c r="BB74">
        <f>1-AZ74/BA74</f>
        <v>0</v>
      </c>
      <c r="BC74">
        <v>0</v>
      </c>
      <c r="BD74" t="s">
        <v>421</v>
      </c>
      <c r="BE74" t="s">
        <v>421</v>
      </c>
      <c r="BF74">
        <v>0</v>
      </c>
      <c r="BG74">
        <v>0</v>
      </c>
      <c r="BH74">
        <f>1-BF74/BG74</f>
        <v>0</v>
      </c>
      <c r="BI74">
        <v>0.5</v>
      </c>
      <c r="BJ74">
        <f>CS74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421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1346</v>
      </c>
      <c r="CA74">
        <v>300</v>
      </c>
      <c r="CB74">
        <v>300</v>
      </c>
      <c r="CC74">
        <v>300</v>
      </c>
      <c r="CD74">
        <v>10390.6</v>
      </c>
      <c r="CE74">
        <v>1065.88</v>
      </c>
      <c r="CF74">
        <v>-0.00731473</v>
      </c>
      <c r="CG74">
        <v>5.43</v>
      </c>
      <c r="CH74" t="s">
        <v>421</v>
      </c>
      <c r="CI74" t="s">
        <v>421</v>
      </c>
      <c r="CJ74" t="s">
        <v>421</v>
      </c>
      <c r="CK74" t="s">
        <v>421</v>
      </c>
      <c r="CL74" t="s">
        <v>421</v>
      </c>
      <c r="CM74" t="s">
        <v>421</v>
      </c>
      <c r="CN74" t="s">
        <v>421</v>
      </c>
      <c r="CO74" t="s">
        <v>421</v>
      </c>
      <c r="CP74" t="s">
        <v>421</v>
      </c>
      <c r="CQ74" t="s">
        <v>421</v>
      </c>
      <c r="CR74">
        <f>$B$11*DQ74+$C$11*DR74+$F$11*EC74*(1-EF74)</f>
        <v>0</v>
      </c>
      <c r="CS74">
        <f>CR74*CT74</f>
        <v>0</v>
      </c>
      <c r="CT74">
        <f>($B$11*$D$9+$C$11*$D$9+$F$11*((EP74+EH74)/MAX(EP74+EH74+EQ74, 0.1)*$I$9+EQ74/MAX(EP74+EH74+EQ74, 0.1)*$J$9))/($B$11+$C$11+$F$11)</f>
        <v>0</v>
      </c>
      <c r="CU74">
        <f>($B$11*$K$9+$C$11*$K$9+$F$11*((EP74+EH74)/MAX(EP74+EH74+EQ74, 0.1)*$P$9+EQ74/MAX(EP74+EH74+EQ74, 0.1)*$Q$9))/($B$11+$C$11+$F$11)</f>
        <v>0</v>
      </c>
      <c r="CV74">
        <v>6</v>
      </c>
      <c r="CW74">
        <v>0.5</v>
      </c>
      <c r="CX74" t="s">
        <v>422</v>
      </c>
      <c r="CY74">
        <v>2</v>
      </c>
      <c r="CZ74" t="b">
        <v>1</v>
      </c>
      <c r="DA74">
        <v>1652284341.462963</v>
      </c>
      <c r="DB74">
        <v>602.7895185185185</v>
      </c>
      <c r="DC74">
        <v>689.9860370370371</v>
      </c>
      <c r="DD74">
        <v>24.74191851851852</v>
      </c>
      <c r="DE74">
        <v>10.53325185185185</v>
      </c>
      <c r="DF74">
        <v>604.6459259259259</v>
      </c>
      <c r="DG74">
        <v>24.6939037037037</v>
      </c>
      <c r="DH74">
        <v>400.0975555555555</v>
      </c>
      <c r="DI74">
        <v>90.64020740740742</v>
      </c>
      <c r="DJ74">
        <v>0.1000262814814815</v>
      </c>
      <c r="DK74">
        <v>30.86104814814815</v>
      </c>
      <c r="DL74">
        <v>29.2666</v>
      </c>
      <c r="DM74">
        <v>999.9000000000001</v>
      </c>
      <c r="DN74">
        <v>0</v>
      </c>
      <c r="DO74">
        <v>0</v>
      </c>
      <c r="DP74">
        <v>9996.502222222221</v>
      </c>
      <c r="DQ74">
        <v>0</v>
      </c>
      <c r="DR74">
        <v>240.5125925925926</v>
      </c>
      <c r="DS74">
        <v>-87.19650000000001</v>
      </c>
      <c r="DT74">
        <v>618.082185185185</v>
      </c>
      <c r="DU74">
        <v>697.3313333333333</v>
      </c>
      <c r="DV74">
        <v>14.20867777777778</v>
      </c>
      <c r="DW74">
        <v>689.9860370370371</v>
      </c>
      <c r="DX74">
        <v>10.53325185185185</v>
      </c>
      <c r="DY74">
        <v>2.242612592592593</v>
      </c>
      <c r="DZ74">
        <v>0.9547359629629631</v>
      </c>
      <c r="EA74">
        <v>19.27001851851852</v>
      </c>
      <c r="EB74">
        <v>6.243324074074075</v>
      </c>
      <c r="EC74">
        <v>1499.991481481481</v>
      </c>
      <c r="ED74">
        <v>0.9730010740740743</v>
      </c>
      <c r="EE74">
        <v>0.02699910000000001</v>
      </c>
      <c r="EF74">
        <v>0</v>
      </c>
      <c r="EG74">
        <v>1030.391111111111</v>
      </c>
      <c r="EH74">
        <v>5.00097</v>
      </c>
      <c r="EI74">
        <v>16089.36296296296</v>
      </c>
      <c r="EJ74">
        <v>12491.53333333333</v>
      </c>
      <c r="EK74">
        <v>38.875</v>
      </c>
      <c r="EL74">
        <v>40.111</v>
      </c>
      <c r="EM74">
        <v>39.062</v>
      </c>
      <c r="EN74">
        <v>39.93699999999999</v>
      </c>
      <c r="EO74">
        <v>40.06199999999999</v>
      </c>
      <c r="EP74">
        <v>1454.631111111111</v>
      </c>
      <c r="EQ74">
        <v>40.36037037037037</v>
      </c>
      <c r="ER74">
        <v>0</v>
      </c>
      <c r="ES74">
        <v>1038.799999952316</v>
      </c>
      <c r="ET74">
        <v>0</v>
      </c>
      <c r="EU74">
        <v>1030.390769230769</v>
      </c>
      <c r="EV74">
        <v>3.089230760977849</v>
      </c>
      <c r="EW74">
        <v>41.80512816393097</v>
      </c>
      <c r="EX74">
        <v>16089.03076923077</v>
      </c>
      <c r="EY74">
        <v>15</v>
      </c>
      <c r="EZ74">
        <v>1652283335.6</v>
      </c>
      <c r="FA74" t="s">
        <v>476</v>
      </c>
      <c r="FB74">
        <v>1652283332.6</v>
      </c>
      <c r="FC74">
        <v>1652283335.6</v>
      </c>
      <c r="FD74">
        <v>15</v>
      </c>
      <c r="FE74">
        <v>-1.081</v>
      </c>
      <c r="FF74">
        <v>0.005</v>
      </c>
      <c r="FG74">
        <v>-1.466</v>
      </c>
      <c r="FH74">
        <v>-0.014</v>
      </c>
      <c r="FI74">
        <v>400</v>
      </c>
      <c r="FJ74">
        <v>20</v>
      </c>
      <c r="FK74">
        <v>0.1</v>
      </c>
      <c r="FL74">
        <v>0.01</v>
      </c>
      <c r="FM74">
        <v>-86.98005365853659</v>
      </c>
      <c r="FN74">
        <v>-4.42653449477347</v>
      </c>
      <c r="FO74">
        <v>0.4399649299203122</v>
      </c>
      <c r="FP74">
        <v>-1</v>
      </c>
      <c r="FQ74">
        <v>14.22404878048781</v>
      </c>
      <c r="FR74">
        <v>-0.2037386759581549</v>
      </c>
      <c r="FS74">
        <v>0.02554340277531661</v>
      </c>
      <c r="FT74">
        <v>-1</v>
      </c>
      <c r="FU74">
        <v>0</v>
      </c>
      <c r="FV74">
        <v>0</v>
      </c>
      <c r="FW74">
        <v>0</v>
      </c>
      <c r="FX74">
        <v>-1</v>
      </c>
      <c r="FY74">
        <v>0</v>
      </c>
      <c r="FZ74">
        <v>0</v>
      </c>
      <c r="GA74" t="s">
        <v>424</v>
      </c>
      <c r="GB74">
        <v>2.6968</v>
      </c>
      <c r="GC74">
        <v>2.70499</v>
      </c>
      <c r="GD74">
        <v>0.126069</v>
      </c>
      <c r="GE74">
        <v>0.136133</v>
      </c>
      <c r="GF74">
        <v>0.108811</v>
      </c>
      <c r="GG74">
        <v>0.0578423</v>
      </c>
      <c r="GH74">
        <v>27519.6</v>
      </c>
      <c r="GI74">
        <v>27299.9</v>
      </c>
      <c r="GJ74">
        <v>29287.4</v>
      </c>
      <c r="GK74">
        <v>29240.3</v>
      </c>
      <c r="GL74">
        <v>34550.5</v>
      </c>
      <c r="GM74">
        <v>36674.9</v>
      </c>
      <c r="GN74">
        <v>41217.6</v>
      </c>
      <c r="GO74">
        <v>41714.9</v>
      </c>
      <c r="GP74">
        <v>1.74227</v>
      </c>
      <c r="GQ74">
        <v>2.03382</v>
      </c>
      <c r="GR74">
        <v>0.0690147</v>
      </c>
      <c r="GS74">
        <v>0</v>
      </c>
      <c r="GT74">
        <v>28.1523</v>
      </c>
      <c r="GU74">
        <v>999.9</v>
      </c>
      <c r="GV74">
        <v>41.7</v>
      </c>
      <c r="GW74">
        <v>34</v>
      </c>
      <c r="GX74">
        <v>24.5791</v>
      </c>
      <c r="GY74">
        <v>62.6627</v>
      </c>
      <c r="GZ74">
        <v>30.9936</v>
      </c>
      <c r="HA74">
        <v>1</v>
      </c>
      <c r="HB74">
        <v>0.173948</v>
      </c>
      <c r="HC74">
        <v>0</v>
      </c>
      <c r="HD74">
        <v>20.3937</v>
      </c>
      <c r="HE74">
        <v>5.21579</v>
      </c>
      <c r="HF74">
        <v>12.0088</v>
      </c>
      <c r="HG74">
        <v>4.988</v>
      </c>
      <c r="HH74">
        <v>3.2885</v>
      </c>
      <c r="HI74">
        <v>2332.3</v>
      </c>
      <c r="HJ74">
        <v>9999</v>
      </c>
      <c r="HK74">
        <v>9999</v>
      </c>
      <c r="HL74">
        <v>44.5</v>
      </c>
      <c r="HM74">
        <v>1.86722</v>
      </c>
      <c r="HN74">
        <v>1.86616</v>
      </c>
      <c r="HO74">
        <v>1.86578</v>
      </c>
      <c r="HP74">
        <v>1.86569</v>
      </c>
      <c r="HQ74">
        <v>1.8675</v>
      </c>
      <c r="HR74">
        <v>1.86996</v>
      </c>
      <c r="HS74">
        <v>1.86864</v>
      </c>
      <c r="HT74">
        <v>1.86998</v>
      </c>
      <c r="HU74">
        <v>0</v>
      </c>
      <c r="HV74">
        <v>0</v>
      </c>
      <c r="HW74">
        <v>0</v>
      </c>
      <c r="HX74">
        <v>0</v>
      </c>
      <c r="HY74" t="s">
        <v>425</v>
      </c>
      <c r="HZ74" t="s">
        <v>426</v>
      </c>
      <c r="IA74" t="s">
        <v>427</v>
      </c>
      <c r="IB74" t="s">
        <v>427</v>
      </c>
      <c r="IC74" t="s">
        <v>427</v>
      </c>
      <c r="ID74" t="s">
        <v>427</v>
      </c>
      <c r="IE74">
        <v>0</v>
      </c>
      <c r="IF74">
        <v>100</v>
      </c>
      <c r="IG74">
        <v>100</v>
      </c>
      <c r="IH74">
        <v>-1.907</v>
      </c>
      <c r="II74">
        <v>0.0481</v>
      </c>
      <c r="IJ74">
        <v>-0.8100442168574529</v>
      </c>
      <c r="IK74">
        <v>-0.001397856137862621</v>
      </c>
      <c r="IL74">
        <v>-6.597033298310111E-07</v>
      </c>
      <c r="IM74">
        <v>1.814317659228783E-10</v>
      </c>
      <c r="IN74">
        <v>-0.08355413821156263</v>
      </c>
      <c r="IO74">
        <v>-0.009172974426983092</v>
      </c>
      <c r="IP74">
        <v>0.000807841678180084</v>
      </c>
      <c r="IQ74">
        <v>-8.933227129180702E-06</v>
      </c>
      <c r="IR74">
        <v>1</v>
      </c>
      <c r="IS74">
        <v>2297</v>
      </c>
      <c r="IT74">
        <v>1</v>
      </c>
      <c r="IU74">
        <v>33</v>
      </c>
      <c r="IV74">
        <v>16.9</v>
      </c>
      <c r="IW74">
        <v>16.9</v>
      </c>
      <c r="IX74">
        <v>1.61865</v>
      </c>
      <c r="IY74">
        <v>2.22046</v>
      </c>
      <c r="IZ74">
        <v>1.39648</v>
      </c>
      <c r="JA74">
        <v>2.35107</v>
      </c>
      <c r="JB74">
        <v>1.49536</v>
      </c>
      <c r="JC74">
        <v>2.34497</v>
      </c>
      <c r="JD74">
        <v>37.1941</v>
      </c>
      <c r="JE74">
        <v>15.5155</v>
      </c>
      <c r="JF74">
        <v>18</v>
      </c>
      <c r="JG74">
        <v>392.735</v>
      </c>
      <c r="JH74">
        <v>561.362</v>
      </c>
      <c r="JI74">
        <v>30.3563</v>
      </c>
      <c r="JJ74">
        <v>29.831</v>
      </c>
      <c r="JK74">
        <v>30</v>
      </c>
      <c r="JL74">
        <v>29.7676</v>
      </c>
      <c r="JM74">
        <v>29.6763</v>
      </c>
      <c r="JN74">
        <v>32.4355</v>
      </c>
      <c r="JO74">
        <v>51.9487</v>
      </c>
      <c r="JP74">
        <v>0</v>
      </c>
      <c r="JQ74">
        <v>-999.9</v>
      </c>
      <c r="JR74">
        <v>734.25</v>
      </c>
      <c r="JS74">
        <v>10.4749</v>
      </c>
      <c r="JT74">
        <v>100.102</v>
      </c>
      <c r="JU74">
        <v>100.139</v>
      </c>
    </row>
    <row r="75" spans="1:281">
      <c r="A75">
        <v>59</v>
      </c>
      <c r="B75">
        <v>1652284354</v>
      </c>
      <c r="C75">
        <v>2297.5</v>
      </c>
      <c r="D75" t="s">
        <v>567</v>
      </c>
      <c r="E75" t="s">
        <v>568</v>
      </c>
      <c r="F75">
        <v>5</v>
      </c>
      <c r="G75" t="s">
        <v>474</v>
      </c>
      <c r="H75" t="s">
        <v>418</v>
      </c>
      <c r="I75">
        <v>1652284346.481482</v>
      </c>
      <c r="J75">
        <f>(K75)/1000</f>
        <v>0</v>
      </c>
      <c r="K75">
        <f>IF(CZ75, AN75, AH75)</f>
        <v>0</v>
      </c>
      <c r="L75">
        <f>IF(CZ75, AI75, AG75)</f>
        <v>0</v>
      </c>
      <c r="M75">
        <f>DB75 - IF(AU75&gt;1, L75*CV75*100.0/(AW75*DP75), 0)</f>
        <v>0</v>
      </c>
      <c r="N75">
        <f>((T75-J75/2)*M75-L75)/(T75+J75/2)</f>
        <v>0</v>
      </c>
      <c r="O75">
        <f>N75*(DI75+DJ75)/1000.0</f>
        <v>0</v>
      </c>
      <c r="P75">
        <f>(DB75 - IF(AU75&gt;1, L75*CV75*100.0/(AW75*DP75), 0))*(DI75+DJ75)/1000.0</f>
        <v>0</v>
      </c>
      <c r="Q75">
        <f>2.0/((1/S75-1/R75)+SIGN(S75)*SQRT((1/S75-1/R75)*(1/S75-1/R75) + 4*CW75/((CW75+1)*(CW75+1))*(2*1/S75*1/R75-1/R75*1/R75)))</f>
        <v>0</v>
      </c>
      <c r="R75">
        <f>IF(LEFT(CX75,1)&lt;&gt;"0",IF(LEFT(CX75,1)="1",3.0,CY75),$D$5+$E$5*(DP75*DI75/($K$5*1000))+$F$5*(DP75*DI75/($K$5*1000))*MAX(MIN(CV75,$J$5),$I$5)*MAX(MIN(CV75,$J$5),$I$5)+$G$5*MAX(MIN(CV75,$J$5),$I$5)*(DP75*DI75/($K$5*1000))+$H$5*(DP75*DI75/($K$5*1000))*(DP75*DI75/($K$5*1000)))</f>
        <v>0</v>
      </c>
      <c r="S75">
        <f>J75*(1000-(1000*0.61365*exp(17.502*W75/(240.97+W75))/(DI75+DJ75)+DD75)/2)/(1000*0.61365*exp(17.502*W75/(240.97+W75))/(DI75+DJ75)-DD75)</f>
        <v>0</v>
      </c>
      <c r="T75">
        <f>1/((CW75+1)/(Q75/1.6)+1/(R75/1.37)) + CW75/((CW75+1)/(Q75/1.6) + CW75/(R75/1.37))</f>
        <v>0</v>
      </c>
      <c r="U75">
        <f>(CR75*CU75)</f>
        <v>0</v>
      </c>
      <c r="V75">
        <f>(DK75+(U75+2*0.95*5.67E-8*(((DK75+$B$7)+273)^4-(DK75+273)^4)-44100*J75)/(1.84*29.3*R75+8*0.95*5.67E-8*(DK75+273)^3))</f>
        <v>0</v>
      </c>
      <c r="W75">
        <f>($C$7*DL75+$D$7*DM75+$E$7*V75)</f>
        <v>0</v>
      </c>
      <c r="X75">
        <f>0.61365*exp(17.502*W75/(240.97+W75))</f>
        <v>0</v>
      </c>
      <c r="Y75">
        <f>(Z75/AA75*100)</f>
        <v>0</v>
      </c>
      <c r="Z75">
        <f>DD75*(DI75+DJ75)/1000</f>
        <v>0</v>
      </c>
      <c r="AA75">
        <f>0.61365*exp(17.502*DK75/(240.97+DK75))</f>
        <v>0</v>
      </c>
      <c r="AB75">
        <f>(X75-DD75*(DI75+DJ75)/1000)</f>
        <v>0</v>
      </c>
      <c r="AC75">
        <f>(-J75*44100)</f>
        <v>0</v>
      </c>
      <c r="AD75">
        <f>2*29.3*R75*0.92*(DK75-W75)</f>
        <v>0</v>
      </c>
      <c r="AE75">
        <f>2*0.95*5.67E-8*(((DK75+$B$7)+273)^4-(W75+273)^4)</f>
        <v>0</v>
      </c>
      <c r="AF75">
        <f>U75+AE75+AC75+AD75</f>
        <v>0</v>
      </c>
      <c r="AG75">
        <f>DH75*AU75*(DC75-DB75*(1000-AU75*DE75)/(1000-AU75*DD75))/(100*CV75)</f>
        <v>0</v>
      </c>
      <c r="AH75">
        <f>1000*DH75*AU75*(DD75-DE75)/(100*CV75*(1000-AU75*DD75))</f>
        <v>0</v>
      </c>
      <c r="AI75">
        <f>(AJ75 - AK75 - DI75*1E3/(8.314*(DK75+273.15)) * AM75/DH75 * AL75) * DH75/(100*CV75) * (1000 - DE75)/1000</f>
        <v>0</v>
      </c>
      <c r="AJ75">
        <v>726.8724914441659</v>
      </c>
      <c r="AK75">
        <v>658.8921454545451</v>
      </c>
      <c r="AL75">
        <v>3.407615616949059</v>
      </c>
      <c r="AM75">
        <v>66.42838587885558</v>
      </c>
      <c r="AN75">
        <f>(AP75 - AO75 + DI75*1E3/(8.314*(DK75+273.15)) * AR75/DH75 * AQ75) * DH75/(100*CV75) * 1000/(1000 - AP75)</f>
        <v>0</v>
      </c>
      <c r="AO75">
        <v>10.53486156225155</v>
      </c>
      <c r="AP75">
        <v>24.74152377622377</v>
      </c>
      <c r="AQ75">
        <v>-4.657515388684482E-05</v>
      </c>
      <c r="AR75">
        <v>79.27483675333316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MAX(0,($B$13+$C$13*DP75)/(1+$D$13*DP75)*DI75/(DK75+273)*$E$13)</f>
        <v>0</v>
      </c>
      <c r="AX75" t="s">
        <v>421</v>
      </c>
      <c r="AY75" t="s">
        <v>421</v>
      </c>
      <c r="AZ75">
        <v>0</v>
      </c>
      <c r="BA75">
        <v>0</v>
      </c>
      <c r="BB75">
        <f>1-AZ75/BA75</f>
        <v>0</v>
      </c>
      <c r="BC75">
        <v>0</v>
      </c>
      <c r="BD75" t="s">
        <v>421</v>
      </c>
      <c r="BE75" t="s">
        <v>421</v>
      </c>
      <c r="BF75">
        <v>0</v>
      </c>
      <c r="BG75">
        <v>0</v>
      </c>
      <c r="BH75">
        <f>1-BF75/BG75</f>
        <v>0</v>
      </c>
      <c r="BI75">
        <v>0.5</v>
      </c>
      <c r="BJ75">
        <f>CS75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421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1346</v>
      </c>
      <c r="CA75">
        <v>300</v>
      </c>
      <c r="CB75">
        <v>300</v>
      </c>
      <c r="CC75">
        <v>300</v>
      </c>
      <c r="CD75">
        <v>10390.6</v>
      </c>
      <c r="CE75">
        <v>1065.88</v>
      </c>
      <c r="CF75">
        <v>-0.00731473</v>
      </c>
      <c r="CG75">
        <v>5.43</v>
      </c>
      <c r="CH75" t="s">
        <v>421</v>
      </c>
      <c r="CI75" t="s">
        <v>421</v>
      </c>
      <c r="CJ75" t="s">
        <v>421</v>
      </c>
      <c r="CK75" t="s">
        <v>421</v>
      </c>
      <c r="CL75" t="s">
        <v>421</v>
      </c>
      <c r="CM75" t="s">
        <v>421</v>
      </c>
      <c r="CN75" t="s">
        <v>421</v>
      </c>
      <c r="CO75" t="s">
        <v>421</v>
      </c>
      <c r="CP75" t="s">
        <v>421</v>
      </c>
      <c r="CQ75" t="s">
        <v>421</v>
      </c>
      <c r="CR75">
        <f>$B$11*DQ75+$C$11*DR75+$F$11*EC75*(1-EF75)</f>
        <v>0</v>
      </c>
      <c r="CS75">
        <f>CR75*CT75</f>
        <v>0</v>
      </c>
      <c r="CT75">
        <f>($B$11*$D$9+$C$11*$D$9+$F$11*((EP75+EH75)/MAX(EP75+EH75+EQ75, 0.1)*$I$9+EQ75/MAX(EP75+EH75+EQ75, 0.1)*$J$9))/($B$11+$C$11+$F$11)</f>
        <v>0</v>
      </c>
      <c r="CU75">
        <f>($B$11*$K$9+$C$11*$K$9+$F$11*((EP75+EH75)/MAX(EP75+EH75+EQ75, 0.1)*$P$9+EQ75/MAX(EP75+EH75+EQ75, 0.1)*$Q$9))/($B$11+$C$11+$F$11)</f>
        <v>0</v>
      </c>
      <c r="CV75">
        <v>6</v>
      </c>
      <c r="CW75">
        <v>0.5</v>
      </c>
      <c r="CX75" t="s">
        <v>422</v>
      </c>
      <c r="CY75">
        <v>2</v>
      </c>
      <c r="CZ75" t="b">
        <v>1</v>
      </c>
      <c r="DA75">
        <v>1652284346.481482</v>
      </c>
      <c r="DB75">
        <v>619.3533333333332</v>
      </c>
      <c r="DC75">
        <v>706.8310370370368</v>
      </c>
      <c r="DD75">
        <v>24.74403333333333</v>
      </c>
      <c r="DE75">
        <v>10.53615185185185</v>
      </c>
      <c r="DF75">
        <v>621.243037037037</v>
      </c>
      <c r="DG75">
        <v>24.69598518518519</v>
      </c>
      <c r="DH75">
        <v>400.0798888888889</v>
      </c>
      <c r="DI75">
        <v>90.64068518518518</v>
      </c>
      <c r="DJ75">
        <v>0.100005837037037</v>
      </c>
      <c r="DK75">
        <v>30.86131851851852</v>
      </c>
      <c r="DL75">
        <v>29.27294444444444</v>
      </c>
      <c r="DM75">
        <v>999.9000000000001</v>
      </c>
      <c r="DN75">
        <v>0</v>
      </c>
      <c r="DO75">
        <v>0</v>
      </c>
      <c r="DP75">
        <v>9987.869629629629</v>
      </c>
      <c r="DQ75">
        <v>0</v>
      </c>
      <c r="DR75">
        <v>240.5582962962963</v>
      </c>
      <c r="DS75">
        <v>-87.47774444444445</v>
      </c>
      <c r="DT75">
        <v>635.0675185185187</v>
      </c>
      <c r="DU75">
        <v>714.3577407407407</v>
      </c>
      <c r="DV75">
        <v>14.20788888888889</v>
      </c>
      <c r="DW75">
        <v>706.8310370370368</v>
      </c>
      <c r="DX75">
        <v>10.53615185185185</v>
      </c>
      <c r="DY75">
        <v>2.242816296296296</v>
      </c>
      <c r="DZ75">
        <v>0.9550037777777779</v>
      </c>
      <c r="EA75">
        <v>19.27147037037037</v>
      </c>
      <c r="EB75">
        <v>6.247392962962963</v>
      </c>
      <c r="EC75">
        <v>1499.991481481481</v>
      </c>
      <c r="ED75">
        <v>0.9730010740740741</v>
      </c>
      <c r="EE75">
        <v>0.0269991</v>
      </c>
      <c r="EF75">
        <v>0</v>
      </c>
      <c r="EG75">
        <v>1030.372962962963</v>
      </c>
      <c r="EH75">
        <v>5.00097</v>
      </c>
      <c r="EI75">
        <v>16087.94814814815</v>
      </c>
      <c r="EJ75">
        <v>12491.52592592593</v>
      </c>
      <c r="EK75">
        <v>38.875</v>
      </c>
      <c r="EL75">
        <v>40.10866666666667</v>
      </c>
      <c r="EM75">
        <v>39.062</v>
      </c>
      <c r="EN75">
        <v>39.93699999999999</v>
      </c>
      <c r="EO75">
        <v>40.06199999999999</v>
      </c>
      <c r="EP75">
        <v>1454.631111111111</v>
      </c>
      <c r="EQ75">
        <v>40.36037037037036</v>
      </c>
      <c r="ER75">
        <v>0</v>
      </c>
      <c r="ES75">
        <v>1044.199999809265</v>
      </c>
      <c r="ET75">
        <v>0</v>
      </c>
      <c r="EU75">
        <v>1030.3056</v>
      </c>
      <c r="EV75">
        <v>-5.495384616229814</v>
      </c>
      <c r="EW75">
        <v>-75.32307704265283</v>
      </c>
      <c r="EX75">
        <v>16087.404</v>
      </c>
      <c r="EY75">
        <v>15</v>
      </c>
      <c r="EZ75">
        <v>1652283335.6</v>
      </c>
      <c r="FA75" t="s">
        <v>476</v>
      </c>
      <c r="FB75">
        <v>1652283332.6</v>
      </c>
      <c r="FC75">
        <v>1652283335.6</v>
      </c>
      <c r="FD75">
        <v>15</v>
      </c>
      <c r="FE75">
        <v>-1.081</v>
      </c>
      <c r="FF75">
        <v>0.005</v>
      </c>
      <c r="FG75">
        <v>-1.466</v>
      </c>
      <c r="FH75">
        <v>-0.014</v>
      </c>
      <c r="FI75">
        <v>400</v>
      </c>
      <c r="FJ75">
        <v>20</v>
      </c>
      <c r="FK75">
        <v>0.1</v>
      </c>
      <c r="FL75">
        <v>0.01</v>
      </c>
      <c r="FM75">
        <v>-87.28993902439024</v>
      </c>
      <c r="FN75">
        <v>-3.418160278745552</v>
      </c>
      <c r="FO75">
        <v>0.3494839644446167</v>
      </c>
      <c r="FP75">
        <v>-1</v>
      </c>
      <c r="FQ75">
        <v>14.20981951219512</v>
      </c>
      <c r="FR75">
        <v>-0.03084878048778854</v>
      </c>
      <c r="FS75">
        <v>0.008960978265198595</v>
      </c>
      <c r="FT75">
        <v>-1</v>
      </c>
      <c r="FU75">
        <v>0</v>
      </c>
      <c r="FV75">
        <v>0</v>
      </c>
      <c r="FW75">
        <v>0</v>
      </c>
      <c r="FX75">
        <v>-1</v>
      </c>
      <c r="FY75">
        <v>0</v>
      </c>
      <c r="FZ75">
        <v>0</v>
      </c>
      <c r="GA75" t="s">
        <v>424</v>
      </c>
      <c r="GB75">
        <v>2.69672</v>
      </c>
      <c r="GC75">
        <v>2.70498</v>
      </c>
      <c r="GD75">
        <v>0.128374</v>
      </c>
      <c r="GE75">
        <v>0.138274</v>
      </c>
      <c r="GF75">
        <v>0.108795</v>
      </c>
      <c r="GG75">
        <v>0.057835</v>
      </c>
      <c r="GH75">
        <v>27447.6</v>
      </c>
      <c r="GI75">
        <v>27232.2</v>
      </c>
      <c r="GJ75">
        <v>29288.1</v>
      </c>
      <c r="GK75">
        <v>29240.2</v>
      </c>
      <c r="GL75">
        <v>34552.2</v>
      </c>
      <c r="GM75">
        <v>36675.3</v>
      </c>
      <c r="GN75">
        <v>41218.9</v>
      </c>
      <c r="GO75">
        <v>41715.1</v>
      </c>
      <c r="GP75">
        <v>1.7421</v>
      </c>
      <c r="GQ75">
        <v>2.0337</v>
      </c>
      <c r="GR75">
        <v>0.06980450000000001</v>
      </c>
      <c r="GS75">
        <v>0</v>
      </c>
      <c r="GT75">
        <v>28.1509</v>
      </c>
      <c r="GU75">
        <v>999.9</v>
      </c>
      <c r="GV75">
        <v>41.7</v>
      </c>
      <c r="GW75">
        <v>34</v>
      </c>
      <c r="GX75">
        <v>24.5819</v>
      </c>
      <c r="GY75">
        <v>62.7627</v>
      </c>
      <c r="GZ75">
        <v>31.3462</v>
      </c>
      <c r="HA75">
        <v>1</v>
      </c>
      <c r="HB75">
        <v>0.173913</v>
      </c>
      <c r="HC75">
        <v>0</v>
      </c>
      <c r="HD75">
        <v>20.3938</v>
      </c>
      <c r="HE75">
        <v>5.21609</v>
      </c>
      <c r="HF75">
        <v>12.0094</v>
      </c>
      <c r="HG75">
        <v>4.98785</v>
      </c>
      <c r="HH75">
        <v>3.2885</v>
      </c>
      <c r="HI75">
        <v>2332.5</v>
      </c>
      <c r="HJ75">
        <v>9999</v>
      </c>
      <c r="HK75">
        <v>9999</v>
      </c>
      <c r="HL75">
        <v>44.5</v>
      </c>
      <c r="HM75">
        <v>1.86722</v>
      </c>
      <c r="HN75">
        <v>1.86616</v>
      </c>
      <c r="HO75">
        <v>1.86576</v>
      </c>
      <c r="HP75">
        <v>1.86568</v>
      </c>
      <c r="HQ75">
        <v>1.86748</v>
      </c>
      <c r="HR75">
        <v>1.86996</v>
      </c>
      <c r="HS75">
        <v>1.86863</v>
      </c>
      <c r="HT75">
        <v>1.86997</v>
      </c>
      <c r="HU75">
        <v>0</v>
      </c>
      <c r="HV75">
        <v>0</v>
      </c>
      <c r="HW75">
        <v>0</v>
      </c>
      <c r="HX75">
        <v>0</v>
      </c>
      <c r="HY75" t="s">
        <v>425</v>
      </c>
      <c r="HZ75" t="s">
        <v>426</v>
      </c>
      <c r="IA75" t="s">
        <v>427</v>
      </c>
      <c r="IB75" t="s">
        <v>427</v>
      </c>
      <c r="IC75" t="s">
        <v>427</v>
      </c>
      <c r="ID75" t="s">
        <v>427</v>
      </c>
      <c r="IE75">
        <v>0</v>
      </c>
      <c r="IF75">
        <v>100</v>
      </c>
      <c r="IG75">
        <v>100</v>
      </c>
      <c r="IH75">
        <v>-1.94</v>
      </c>
      <c r="II75">
        <v>0.048</v>
      </c>
      <c r="IJ75">
        <v>-0.8100442168574529</v>
      </c>
      <c r="IK75">
        <v>-0.001397856137862621</v>
      </c>
      <c r="IL75">
        <v>-6.597033298310111E-07</v>
      </c>
      <c r="IM75">
        <v>1.814317659228783E-10</v>
      </c>
      <c r="IN75">
        <v>-0.08355413821156263</v>
      </c>
      <c r="IO75">
        <v>-0.009172974426983092</v>
      </c>
      <c r="IP75">
        <v>0.000807841678180084</v>
      </c>
      <c r="IQ75">
        <v>-8.933227129180702E-06</v>
      </c>
      <c r="IR75">
        <v>1</v>
      </c>
      <c r="IS75">
        <v>2297</v>
      </c>
      <c r="IT75">
        <v>1</v>
      </c>
      <c r="IU75">
        <v>33</v>
      </c>
      <c r="IV75">
        <v>17</v>
      </c>
      <c r="IW75">
        <v>17</v>
      </c>
      <c r="IX75">
        <v>1.64673</v>
      </c>
      <c r="IY75">
        <v>2.22168</v>
      </c>
      <c r="IZ75">
        <v>1.39648</v>
      </c>
      <c r="JA75">
        <v>2.35107</v>
      </c>
      <c r="JB75">
        <v>1.49536</v>
      </c>
      <c r="JC75">
        <v>2.38159</v>
      </c>
      <c r="JD75">
        <v>37.1941</v>
      </c>
      <c r="JE75">
        <v>15.5155</v>
      </c>
      <c r="JF75">
        <v>18</v>
      </c>
      <c r="JG75">
        <v>392.626</v>
      </c>
      <c r="JH75">
        <v>561.245</v>
      </c>
      <c r="JI75">
        <v>30.3543</v>
      </c>
      <c r="JJ75">
        <v>29.8298</v>
      </c>
      <c r="JK75">
        <v>30</v>
      </c>
      <c r="JL75">
        <v>29.7651</v>
      </c>
      <c r="JM75">
        <v>29.6738</v>
      </c>
      <c r="JN75">
        <v>33.0645</v>
      </c>
      <c r="JO75">
        <v>51.9487</v>
      </c>
      <c r="JP75">
        <v>0</v>
      </c>
      <c r="JQ75">
        <v>-999.9</v>
      </c>
      <c r="JR75">
        <v>754.318</v>
      </c>
      <c r="JS75">
        <v>10.4705</v>
      </c>
      <c r="JT75">
        <v>100.105</v>
      </c>
      <c r="JU75">
        <v>100.139</v>
      </c>
    </row>
    <row r="76" spans="1:281">
      <c r="A76">
        <v>60</v>
      </c>
      <c r="B76">
        <v>1652284359</v>
      </c>
      <c r="C76">
        <v>2302.5</v>
      </c>
      <c r="D76" t="s">
        <v>569</v>
      </c>
      <c r="E76" t="s">
        <v>570</v>
      </c>
      <c r="F76">
        <v>5</v>
      </c>
      <c r="G76" t="s">
        <v>474</v>
      </c>
      <c r="H76" t="s">
        <v>418</v>
      </c>
      <c r="I76">
        <v>1652284351.5</v>
      </c>
      <c r="J76">
        <f>(K76)/1000</f>
        <v>0</v>
      </c>
      <c r="K76">
        <f>IF(CZ76, AN76, AH76)</f>
        <v>0</v>
      </c>
      <c r="L76">
        <f>IF(CZ76, AI76, AG76)</f>
        <v>0</v>
      </c>
      <c r="M76">
        <f>DB76 - IF(AU76&gt;1, L76*CV76*100.0/(AW76*DP76), 0)</f>
        <v>0</v>
      </c>
      <c r="N76">
        <f>((T76-J76/2)*M76-L76)/(T76+J76/2)</f>
        <v>0</v>
      </c>
      <c r="O76">
        <f>N76*(DI76+DJ76)/1000.0</f>
        <v>0</v>
      </c>
      <c r="P76">
        <f>(DB76 - IF(AU76&gt;1, L76*CV76*100.0/(AW76*DP76), 0))*(DI76+DJ76)/1000.0</f>
        <v>0</v>
      </c>
      <c r="Q76">
        <f>2.0/((1/S76-1/R76)+SIGN(S76)*SQRT((1/S76-1/R76)*(1/S76-1/R76) + 4*CW76/((CW76+1)*(CW76+1))*(2*1/S76*1/R76-1/R76*1/R76)))</f>
        <v>0</v>
      </c>
      <c r="R76">
        <f>IF(LEFT(CX76,1)&lt;&gt;"0",IF(LEFT(CX76,1)="1",3.0,CY76),$D$5+$E$5*(DP76*DI76/($K$5*1000))+$F$5*(DP76*DI76/($K$5*1000))*MAX(MIN(CV76,$J$5),$I$5)*MAX(MIN(CV76,$J$5),$I$5)+$G$5*MAX(MIN(CV76,$J$5),$I$5)*(DP76*DI76/($K$5*1000))+$H$5*(DP76*DI76/($K$5*1000))*(DP76*DI76/($K$5*1000)))</f>
        <v>0</v>
      </c>
      <c r="S76">
        <f>J76*(1000-(1000*0.61365*exp(17.502*W76/(240.97+W76))/(DI76+DJ76)+DD76)/2)/(1000*0.61365*exp(17.502*W76/(240.97+W76))/(DI76+DJ76)-DD76)</f>
        <v>0</v>
      </c>
      <c r="T76">
        <f>1/((CW76+1)/(Q76/1.6)+1/(R76/1.37)) + CW76/((CW76+1)/(Q76/1.6) + CW76/(R76/1.37))</f>
        <v>0</v>
      </c>
      <c r="U76">
        <f>(CR76*CU76)</f>
        <v>0</v>
      </c>
      <c r="V76">
        <f>(DK76+(U76+2*0.95*5.67E-8*(((DK76+$B$7)+273)^4-(DK76+273)^4)-44100*J76)/(1.84*29.3*R76+8*0.95*5.67E-8*(DK76+273)^3))</f>
        <v>0</v>
      </c>
      <c r="W76">
        <f>($C$7*DL76+$D$7*DM76+$E$7*V76)</f>
        <v>0</v>
      </c>
      <c r="X76">
        <f>0.61365*exp(17.502*W76/(240.97+W76))</f>
        <v>0</v>
      </c>
      <c r="Y76">
        <f>(Z76/AA76*100)</f>
        <v>0</v>
      </c>
      <c r="Z76">
        <f>DD76*(DI76+DJ76)/1000</f>
        <v>0</v>
      </c>
      <c r="AA76">
        <f>0.61365*exp(17.502*DK76/(240.97+DK76))</f>
        <v>0</v>
      </c>
      <c r="AB76">
        <f>(X76-DD76*(DI76+DJ76)/1000)</f>
        <v>0</v>
      </c>
      <c r="AC76">
        <f>(-J76*44100)</f>
        <v>0</v>
      </c>
      <c r="AD76">
        <f>2*29.3*R76*0.92*(DK76-W76)</f>
        <v>0</v>
      </c>
      <c r="AE76">
        <f>2*0.95*5.67E-8*(((DK76+$B$7)+273)^4-(W76+273)^4)</f>
        <v>0</v>
      </c>
      <c r="AF76">
        <f>U76+AE76+AC76+AD76</f>
        <v>0</v>
      </c>
      <c r="AG76">
        <f>DH76*AU76*(DC76-DB76*(1000-AU76*DE76)/(1000-AU76*DD76))/(100*CV76)</f>
        <v>0</v>
      </c>
      <c r="AH76">
        <f>1000*DH76*AU76*(DD76-DE76)/(100*CV76*(1000-AU76*DD76))</f>
        <v>0</v>
      </c>
      <c r="AI76">
        <f>(AJ76 - AK76 - DI76*1E3/(8.314*(DK76+273.15)) * AM76/DH76 * AL76) * DH76/(100*CV76) * (1000 - DE76)/1000</f>
        <v>0</v>
      </c>
      <c r="AJ76">
        <v>743.814665989116</v>
      </c>
      <c r="AK76">
        <v>676.106024242424</v>
      </c>
      <c r="AL76">
        <v>3.447462156290495</v>
      </c>
      <c r="AM76">
        <v>66.42838587885558</v>
      </c>
      <c r="AN76">
        <f>(AP76 - AO76 + DI76*1E3/(8.314*(DK76+273.15)) * AR76/DH76 * AQ76) * DH76/(100*CV76) * 1000/(1000 - AP76)</f>
        <v>0</v>
      </c>
      <c r="AO76">
        <v>10.53311791760974</v>
      </c>
      <c r="AP76">
        <v>24.72949440559444</v>
      </c>
      <c r="AQ76">
        <v>-0.0001528137930325085</v>
      </c>
      <c r="AR76">
        <v>79.27483675333316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MAX(0,($B$13+$C$13*DP76)/(1+$D$13*DP76)*DI76/(DK76+273)*$E$13)</f>
        <v>0</v>
      </c>
      <c r="AX76" t="s">
        <v>421</v>
      </c>
      <c r="AY76" t="s">
        <v>421</v>
      </c>
      <c r="AZ76">
        <v>0</v>
      </c>
      <c r="BA76">
        <v>0</v>
      </c>
      <c r="BB76">
        <f>1-AZ76/BA76</f>
        <v>0</v>
      </c>
      <c r="BC76">
        <v>0</v>
      </c>
      <c r="BD76" t="s">
        <v>421</v>
      </c>
      <c r="BE76" t="s">
        <v>421</v>
      </c>
      <c r="BF76">
        <v>0</v>
      </c>
      <c r="BG76">
        <v>0</v>
      </c>
      <c r="BH76">
        <f>1-BF76/BG76</f>
        <v>0</v>
      </c>
      <c r="BI76">
        <v>0.5</v>
      </c>
      <c r="BJ76">
        <f>CS76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421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1346</v>
      </c>
      <c r="CA76">
        <v>300</v>
      </c>
      <c r="CB76">
        <v>300</v>
      </c>
      <c r="CC76">
        <v>300</v>
      </c>
      <c r="CD76">
        <v>10390.6</v>
      </c>
      <c r="CE76">
        <v>1065.88</v>
      </c>
      <c r="CF76">
        <v>-0.00731473</v>
      </c>
      <c r="CG76">
        <v>5.43</v>
      </c>
      <c r="CH76" t="s">
        <v>421</v>
      </c>
      <c r="CI76" t="s">
        <v>421</v>
      </c>
      <c r="CJ76" t="s">
        <v>421</v>
      </c>
      <c r="CK76" t="s">
        <v>421</v>
      </c>
      <c r="CL76" t="s">
        <v>421</v>
      </c>
      <c r="CM76" t="s">
        <v>421</v>
      </c>
      <c r="CN76" t="s">
        <v>421</v>
      </c>
      <c r="CO76" t="s">
        <v>421</v>
      </c>
      <c r="CP76" t="s">
        <v>421</v>
      </c>
      <c r="CQ76" t="s">
        <v>421</v>
      </c>
      <c r="CR76">
        <f>$B$11*DQ76+$C$11*DR76+$F$11*EC76*(1-EF76)</f>
        <v>0</v>
      </c>
      <c r="CS76">
        <f>CR76*CT76</f>
        <v>0</v>
      </c>
      <c r="CT76">
        <f>($B$11*$D$9+$C$11*$D$9+$F$11*((EP76+EH76)/MAX(EP76+EH76+EQ76, 0.1)*$I$9+EQ76/MAX(EP76+EH76+EQ76, 0.1)*$J$9))/($B$11+$C$11+$F$11)</f>
        <v>0</v>
      </c>
      <c r="CU76">
        <f>($B$11*$K$9+$C$11*$K$9+$F$11*((EP76+EH76)/MAX(EP76+EH76+EQ76, 0.1)*$P$9+EQ76/MAX(EP76+EH76+EQ76, 0.1)*$Q$9))/($B$11+$C$11+$F$11)</f>
        <v>0</v>
      </c>
      <c r="CV76">
        <v>6</v>
      </c>
      <c r="CW76">
        <v>0.5</v>
      </c>
      <c r="CX76" t="s">
        <v>422</v>
      </c>
      <c r="CY76">
        <v>2</v>
      </c>
      <c r="CZ76" t="b">
        <v>1</v>
      </c>
      <c r="DA76">
        <v>1652284351.5</v>
      </c>
      <c r="DB76">
        <v>635.992</v>
      </c>
      <c r="DC76">
        <v>723.67</v>
      </c>
      <c r="DD76">
        <v>24.74064074074074</v>
      </c>
      <c r="DE76">
        <v>10.53415185185185</v>
      </c>
      <c r="DF76">
        <v>637.9151481481481</v>
      </c>
      <c r="DG76">
        <v>24.69263333333333</v>
      </c>
      <c r="DH76">
        <v>400.0713703703704</v>
      </c>
      <c r="DI76">
        <v>90.64017407407408</v>
      </c>
      <c r="DJ76">
        <v>0.1000056592592592</v>
      </c>
      <c r="DK76">
        <v>30.86157777777778</v>
      </c>
      <c r="DL76">
        <v>29.2825962962963</v>
      </c>
      <c r="DM76">
        <v>999.9000000000001</v>
      </c>
      <c r="DN76">
        <v>0</v>
      </c>
      <c r="DO76">
        <v>0</v>
      </c>
      <c r="DP76">
        <v>9985.874074074074</v>
      </c>
      <c r="DQ76">
        <v>0</v>
      </c>
      <c r="DR76">
        <v>240.5882592592593</v>
      </c>
      <c r="DS76">
        <v>-87.67809259259262</v>
      </c>
      <c r="DT76">
        <v>652.1259629629629</v>
      </c>
      <c r="DU76">
        <v>731.3744444444445</v>
      </c>
      <c r="DV76">
        <v>14.20648888888889</v>
      </c>
      <c r="DW76">
        <v>723.67</v>
      </c>
      <c r="DX76">
        <v>10.53415185185185</v>
      </c>
      <c r="DY76">
        <v>2.242495555555555</v>
      </c>
      <c r="DZ76">
        <v>0.9548170740740739</v>
      </c>
      <c r="EA76">
        <v>19.26917037037037</v>
      </c>
      <c r="EB76">
        <v>6.244559999999999</v>
      </c>
      <c r="EC76">
        <v>1500.012592592592</v>
      </c>
      <c r="ED76">
        <v>0.9730012592592594</v>
      </c>
      <c r="EE76">
        <v>0.02699890000000001</v>
      </c>
      <c r="EF76">
        <v>0</v>
      </c>
      <c r="EG76">
        <v>1029.725185185185</v>
      </c>
      <c r="EH76">
        <v>5.00097</v>
      </c>
      <c r="EI76">
        <v>16079.70740740741</v>
      </c>
      <c r="EJ76">
        <v>12491.6962962963</v>
      </c>
      <c r="EK76">
        <v>38.875</v>
      </c>
      <c r="EL76">
        <v>40.10633333333333</v>
      </c>
      <c r="EM76">
        <v>39.062</v>
      </c>
      <c r="EN76">
        <v>39.93699999999999</v>
      </c>
      <c r="EO76">
        <v>40.06199999999999</v>
      </c>
      <c r="EP76">
        <v>1454.651851851852</v>
      </c>
      <c r="EQ76">
        <v>40.36074074074074</v>
      </c>
      <c r="ER76">
        <v>0</v>
      </c>
      <c r="ES76">
        <v>1049</v>
      </c>
      <c r="ET76">
        <v>0</v>
      </c>
      <c r="EU76">
        <v>1029.67</v>
      </c>
      <c r="EV76">
        <v>-10.89999997829749</v>
      </c>
      <c r="EW76">
        <v>-137.6769228956804</v>
      </c>
      <c r="EX76">
        <v>16079.048</v>
      </c>
      <c r="EY76">
        <v>15</v>
      </c>
      <c r="EZ76">
        <v>1652283335.6</v>
      </c>
      <c r="FA76" t="s">
        <v>476</v>
      </c>
      <c r="FB76">
        <v>1652283332.6</v>
      </c>
      <c r="FC76">
        <v>1652283335.6</v>
      </c>
      <c r="FD76">
        <v>15</v>
      </c>
      <c r="FE76">
        <v>-1.081</v>
      </c>
      <c r="FF76">
        <v>0.005</v>
      </c>
      <c r="FG76">
        <v>-1.466</v>
      </c>
      <c r="FH76">
        <v>-0.014</v>
      </c>
      <c r="FI76">
        <v>400</v>
      </c>
      <c r="FJ76">
        <v>20</v>
      </c>
      <c r="FK76">
        <v>0.1</v>
      </c>
      <c r="FL76">
        <v>0.01</v>
      </c>
      <c r="FM76">
        <v>-87.50284390243903</v>
      </c>
      <c r="FN76">
        <v>-2.65228432055742</v>
      </c>
      <c r="FO76">
        <v>0.2740647947677928</v>
      </c>
      <c r="FP76">
        <v>-1</v>
      </c>
      <c r="FQ76">
        <v>14.20651463414634</v>
      </c>
      <c r="FR76">
        <v>-0.004509407665466243</v>
      </c>
      <c r="FS76">
        <v>0.003009623667877428</v>
      </c>
      <c r="FT76">
        <v>-1</v>
      </c>
      <c r="FU76">
        <v>0</v>
      </c>
      <c r="FV76">
        <v>0</v>
      </c>
      <c r="FW76">
        <v>0</v>
      </c>
      <c r="FX76">
        <v>-1</v>
      </c>
      <c r="FY76">
        <v>0</v>
      </c>
      <c r="FZ76">
        <v>0</v>
      </c>
      <c r="GA76" t="s">
        <v>424</v>
      </c>
      <c r="GB76">
        <v>2.6971</v>
      </c>
      <c r="GC76">
        <v>2.70523</v>
      </c>
      <c r="GD76">
        <v>0.130679</v>
      </c>
      <c r="GE76">
        <v>0.140412</v>
      </c>
      <c r="GF76">
        <v>0.108762</v>
      </c>
      <c r="GG76">
        <v>0.0578178</v>
      </c>
      <c r="GH76">
        <v>27374.6</v>
      </c>
      <c r="GI76">
        <v>27164.3</v>
      </c>
      <c r="GJ76">
        <v>29287.7</v>
      </c>
      <c r="GK76">
        <v>29239.9</v>
      </c>
      <c r="GL76">
        <v>34552.7</v>
      </c>
      <c r="GM76">
        <v>36675.7</v>
      </c>
      <c r="GN76">
        <v>41217.9</v>
      </c>
      <c r="GO76">
        <v>41714.6</v>
      </c>
      <c r="GP76">
        <v>1.74198</v>
      </c>
      <c r="GQ76">
        <v>2.03363</v>
      </c>
      <c r="GR76">
        <v>0.0691712</v>
      </c>
      <c r="GS76">
        <v>0</v>
      </c>
      <c r="GT76">
        <v>28.1485</v>
      </c>
      <c r="GU76">
        <v>999.9</v>
      </c>
      <c r="GV76">
        <v>41.7</v>
      </c>
      <c r="GW76">
        <v>34</v>
      </c>
      <c r="GX76">
        <v>24.5814</v>
      </c>
      <c r="GY76">
        <v>62.8027</v>
      </c>
      <c r="GZ76">
        <v>30.8013</v>
      </c>
      <c r="HA76">
        <v>1</v>
      </c>
      <c r="HB76">
        <v>0.173849</v>
      </c>
      <c r="HC76">
        <v>0</v>
      </c>
      <c r="HD76">
        <v>20.3936</v>
      </c>
      <c r="HE76">
        <v>5.21549</v>
      </c>
      <c r="HF76">
        <v>12.0095</v>
      </c>
      <c r="HG76">
        <v>4.9877</v>
      </c>
      <c r="HH76">
        <v>3.28848</v>
      </c>
      <c r="HI76">
        <v>2332.5</v>
      </c>
      <c r="HJ76">
        <v>9999</v>
      </c>
      <c r="HK76">
        <v>9999</v>
      </c>
      <c r="HL76">
        <v>44.5</v>
      </c>
      <c r="HM76">
        <v>1.86722</v>
      </c>
      <c r="HN76">
        <v>1.86615</v>
      </c>
      <c r="HO76">
        <v>1.86576</v>
      </c>
      <c r="HP76">
        <v>1.86568</v>
      </c>
      <c r="HQ76">
        <v>1.86743</v>
      </c>
      <c r="HR76">
        <v>1.86996</v>
      </c>
      <c r="HS76">
        <v>1.8686</v>
      </c>
      <c r="HT76">
        <v>1.86996</v>
      </c>
      <c r="HU76">
        <v>0</v>
      </c>
      <c r="HV76">
        <v>0</v>
      </c>
      <c r="HW76">
        <v>0</v>
      </c>
      <c r="HX76">
        <v>0</v>
      </c>
      <c r="HY76" t="s">
        <v>425</v>
      </c>
      <c r="HZ76" t="s">
        <v>426</v>
      </c>
      <c r="IA76" t="s">
        <v>427</v>
      </c>
      <c r="IB76" t="s">
        <v>427</v>
      </c>
      <c r="IC76" t="s">
        <v>427</v>
      </c>
      <c r="ID76" t="s">
        <v>427</v>
      </c>
      <c r="IE76">
        <v>0</v>
      </c>
      <c r="IF76">
        <v>100</v>
      </c>
      <c r="IG76">
        <v>100</v>
      </c>
      <c r="IH76">
        <v>-1.974</v>
      </c>
      <c r="II76">
        <v>0.0479</v>
      </c>
      <c r="IJ76">
        <v>-0.8100442168574529</v>
      </c>
      <c r="IK76">
        <v>-0.001397856137862621</v>
      </c>
      <c r="IL76">
        <v>-6.597033298310111E-07</v>
      </c>
      <c r="IM76">
        <v>1.814317659228783E-10</v>
      </c>
      <c r="IN76">
        <v>-0.08355413821156263</v>
      </c>
      <c r="IO76">
        <v>-0.009172974426983092</v>
      </c>
      <c r="IP76">
        <v>0.000807841678180084</v>
      </c>
      <c r="IQ76">
        <v>-8.933227129180702E-06</v>
      </c>
      <c r="IR76">
        <v>1</v>
      </c>
      <c r="IS76">
        <v>2297</v>
      </c>
      <c r="IT76">
        <v>1</v>
      </c>
      <c r="IU76">
        <v>33</v>
      </c>
      <c r="IV76">
        <v>17.1</v>
      </c>
      <c r="IW76">
        <v>17.1</v>
      </c>
      <c r="IX76">
        <v>1.67847</v>
      </c>
      <c r="IY76">
        <v>2.2229</v>
      </c>
      <c r="IZ76">
        <v>1.39648</v>
      </c>
      <c r="JA76">
        <v>2.35107</v>
      </c>
      <c r="JB76">
        <v>1.49536</v>
      </c>
      <c r="JC76">
        <v>2.33154</v>
      </c>
      <c r="JD76">
        <v>37.1941</v>
      </c>
      <c r="JE76">
        <v>15.5067</v>
      </c>
      <c r="JF76">
        <v>18</v>
      </c>
      <c r="JG76">
        <v>392.552</v>
      </c>
      <c r="JH76">
        <v>561.173</v>
      </c>
      <c r="JI76">
        <v>30.3532</v>
      </c>
      <c r="JJ76">
        <v>29.8284</v>
      </c>
      <c r="JK76">
        <v>30</v>
      </c>
      <c r="JL76">
        <v>29.7638</v>
      </c>
      <c r="JM76">
        <v>29.6721</v>
      </c>
      <c r="JN76">
        <v>33.6273</v>
      </c>
      <c r="JO76">
        <v>51.9487</v>
      </c>
      <c r="JP76">
        <v>0</v>
      </c>
      <c r="JQ76">
        <v>-999.9</v>
      </c>
      <c r="JR76">
        <v>767.675</v>
      </c>
      <c r="JS76">
        <v>10.4685</v>
      </c>
      <c r="JT76">
        <v>100.103</v>
      </c>
      <c r="JU76">
        <v>100.138</v>
      </c>
    </row>
    <row r="77" spans="1:281">
      <c r="A77">
        <v>61</v>
      </c>
      <c r="B77">
        <v>1652284364</v>
      </c>
      <c r="C77">
        <v>2307.5</v>
      </c>
      <c r="D77" t="s">
        <v>571</v>
      </c>
      <c r="E77" t="s">
        <v>572</v>
      </c>
      <c r="F77">
        <v>5</v>
      </c>
      <c r="G77" t="s">
        <v>474</v>
      </c>
      <c r="H77" t="s">
        <v>418</v>
      </c>
      <c r="I77">
        <v>1652284356.214286</v>
      </c>
      <c r="J77">
        <f>(K77)/1000</f>
        <v>0</v>
      </c>
      <c r="K77">
        <f>IF(CZ77, AN77, AH77)</f>
        <v>0</v>
      </c>
      <c r="L77">
        <f>IF(CZ77, AI77, AG77)</f>
        <v>0</v>
      </c>
      <c r="M77">
        <f>DB77 - IF(AU77&gt;1, L77*CV77*100.0/(AW77*DP77), 0)</f>
        <v>0</v>
      </c>
      <c r="N77">
        <f>((T77-J77/2)*M77-L77)/(T77+J77/2)</f>
        <v>0</v>
      </c>
      <c r="O77">
        <f>N77*(DI77+DJ77)/1000.0</f>
        <v>0</v>
      </c>
      <c r="P77">
        <f>(DB77 - IF(AU77&gt;1, L77*CV77*100.0/(AW77*DP77), 0))*(DI77+DJ77)/1000.0</f>
        <v>0</v>
      </c>
      <c r="Q77">
        <f>2.0/((1/S77-1/R77)+SIGN(S77)*SQRT((1/S77-1/R77)*(1/S77-1/R77) + 4*CW77/((CW77+1)*(CW77+1))*(2*1/S77*1/R77-1/R77*1/R77)))</f>
        <v>0</v>
      </c>
      <c r="R77">
        <f>IF(LEFT(CX77,1)&lt;&gt;"0",IF(LEFT(CX77,1)="1",3.0,CY77),$D$5+$E$5*(DP77*DI77/($K$5*1000))+$F$5*(DP77*DI77/($K$5*1000))*MAX(MIN(CV77,$J$5),$I$5)*MAX(MIN(CV77,$J$5),$I$5)+$G$5*MAX(MIN(CV77,$J$5),$I$5)*(DP77*DI77/($K$5*1000))+$H$5*(DP77*DI77/($K$5*1000))*(DP77*DI77/($K$5*1000)))</f>
        <v>0</v>
      </c>
      <c r="S77">
        <f>J77*(1000-(1000*0.61365*exp(17.502*W77/(240.97+W77))/(DI77+DJ77)+DD77)/2)/(1000*0.61365*exp(17.502*W77/(240.97+W77))/(DI77+DJ77)-DD77)</f>
        <v>0</v>
      </c>
      <c r="T77">
        <f>1/((CW77+1)/(Q77/1.6)+1/(R77/1.37)) + CW77/((CW77+1)/(Q77/1.6) + CW77/(R77/1.37))</f>
        <v>0</v>
      </c>
      <c r="U77">
        <f>(CR77*CU77)</f>
        <v>0</v>
      </c>
      <c r="V77">
        <f>(DK77+(U77+2*0.95*5.67E-8*(((DK77+$B$7)+273)^4-(DK77+273)^4)-44100*J77)/(1.84*29.3*R77+8*0.95*5.67E-8*(DK77+273)^3))</f>
        <v>0</v>
      </c>
      <c r="W77">
        <f>($C$7*DL77+$D$7*DM77+$E$7*V77)</f>
        <v>0</v>
      </c>
      <c r="X77">
        <f>0.61365*exp(17.502*W77/(240.97+W77))</f>
        <v>0</v>
      </c>
      <c r="Y77">
        <f>(Z77/AA77*100)</f>
        <v>0</v>
      </c>
      <c r="Z77">
        <f>DD77*(DI77+DJ77)/1000</f>
        <v>0</v>
      </c>
      <c r="AA77">
        <f>0.61365*exp(17.502*DK77/(240.97+DK77))</f>
        <v>0</v>
      </c>
      <c r="AB77">
        <f>(X77-DD77*(DI77+DJ77)/1000)</f>
        <v>0</v>
      </c>
      <c r="AC77">
        <f>(-J77*44100)</f>
        <v>0</v>
      </c>
      <c r="AD77">
        <f>2*29.3*R77*0.92*(DK77-W77)</f>
        <v>0</v>
      </c>
      <c r="AE77">
        <f>2*0.95*5.67E-8*(((DK77+$B$7)+273)^4-(W77+273)^4)</f>
        <v>0</v>
      </c>
      <c r="AF77">
        <f>U77+AE77+AC77+AD77</f>
        <v>0</v>
      </c>
      <c r="AG77">
        <f>DH77*AU77*(DC77-DB77*(1000-AU77*DE77)/(1000-AU77*DD77))/(100*CV77)</f>
        <v>0</v>
      </c>
      <c r="AH77">
        <f>1000*DH77*AU77*(DD77-DE77)/(100*CV77*(1000-AU77*DD77))</f>
        <v>0</v>
      </c>
      <c r="AI77">
        <f>(AJ77 - AK77 - DI77*1E3/(8.314*(DK77+273.15)) * AM77/DH77 * AL77) * DH77/(100*CV77) * (1000 - DE77)/1000</f>
        <v>0</v>
      </c>
      <c r="AJ77">
        <v>760.7742326551645</v>
      </c>
      <c r="AK77">
        <v>693.1065939393939</v>
      </c>
      <c r="AL77">
        <v>3.39154271896996</v>
      </c>
      <c r="AM77">
        <v>66.42838587885558</v>
      </c>
      <c r="AN77">
        <f>(AP77 - AO77 + DI77*1E3/(8.314*(DK77+273.15)) * AR77/DH77 * AQ77) * DH77/(100*CV77) * 1000/(1000 - AP77)</f>
        <v>0</v>
      </c>
      <c r="AO77">
        <v>10.52896229537691</v>
      </c>
      <c r="AP77">
        <v>24.72216923076925</v>
      </c>
      <c r="AQ77">
        <v>-7.475168814782207E-05</v>
      </c>
      <c r="AR77">
        <v>79.27483675333316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MAX(0,($B$13+$C$13*DP77)/(1+$D$13*DP77)*DI77/(DK77+273)*$E$13)</f>
        <v>0</v>
      </c>
      <c r="AX77" t="s">
        <v>421</v>
      </c>
      <c r="AY77" t="s">
        <v>421</v>
      </c>
      <c r="AZ77">
        <v>0</v>
      </c>
      <c r="BA77">
        <v>0</v>
      </c>
      <c r="BB77">
        <f>1-AZ77/BA77</f>
        <v>0</v>
      </c>
      <c r="BC77">
        <v>0</v>
      </c>
      <c r="BD77" t="s">
        <v>421</v>
      </c>
      <c r="BE77" t="s">
        <v>421</v>
      </c>
      <c r="BF77">
        <v>0</v>
      </c>
      <c r="BG77">
        <v>0</v>
      </c>
      <c r="BH77">
        <f>1-BF77/BG77</f>
        <v>0</v>
      </c>
      <c r="BI77">
        <v>0.5</v>
      </c>
      <c r="BJ77">
        <f>CS77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421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1346</v>
      </c>
      <c r="CA77">
        <v>300</v>
      </c>
      <c r="CB77">
        <v>300</v>
      </c>
      <c r="CC77">
        <v>300</v>
      </c>
      <c r="CD77">
        <v>10390.6</v>
      </c>
      <c r="CE77">
        <v>1065.88</v>
      </c>
      <c r="CF77">
        <v>-0.00731473</v>
      </c>
      <c r="CG77">
        <v>5.43</v>
      </c>
      <c r="CH77" t="s">
        <v>421</v>
      </c>
      <c r="CI77" t="s">
        <v>421</v>
      </c>
      <c r="CJ77" t="s">
        <v>421</v>
      </c>
      <c r="CK77" t="s">
        <v>421</v>
      </c>
      <c r="CL77" t="s">
        <v>421</v>
      </c>
      <c r="CM77" t="s">
        <v>421</v>
      </c>
      <c r="CN77" t="s">
        <v>421</v>
      </c>
      <c r="CO77" t="s">
        <v>421</v>
      </c>
      <c r="CP77" t="s">
        <v>421</v>
      </c>
      <c r="CQ77" t="s">
        <v>421</v>
      </c>
      <c r="CR77">
        <f>$B$11*DQ77+$C$11*DR77+$F$11*EC77*(1-EF77)</f>
        <v>0</v>
      </c>
      <c r="CS77">
        <f>CR77*CT77</f>
        <v>0</v>
      </c>
      <c r="CT77">
        <f>($B$11*$D$9+$C$11*$D$9+$F$11*((EP77+EH77)/MAX(EP77+EH77+EQ77, 0.1)*$I$9+EQ77/MAX(EP77+EH77+EQ77, 0.1)*$J$9))/($B$11+$C$11+$F$11)</f>
        <v>0</v>
      </c>
      <c r="CU77">
        <f>($B$11*$K$9+$C$11*$K$9+$F$11*((EP77+EH77)/MAX(EP77+EH77+EQ77, 0.1)*$P$9+EQ77/MAX(EP77+EH77+EQ77, 0.1)*$Q$9))/($B$11+$C$11+$F$11)</f>
        <v>0</v>
      </c>
      <c r="CV77">
        <v>6</v>
      </c>
      <c r="CW77">
        <v>0.5</v>
      </c>
      <c r="CX77" t="s">
        <v>422</v>
      </c>
      <c r="CY77">
        <v>2</v>
      </c>
      <c r="CZ77" t="b">
        <v>1</v>
      </c>
      <c r="DA77">
        <v>1652284356.214286</v>
      </c>
      <c r="DB77">
        <v>651.7008928571429</v>
      </c>
      <c r="DC77">
        <v>739.5060714285713</v>
      </c>
      <c r="DD77">
        <v>24.73369642857143</v>
      </c>
      <c r="DE77">
        <v>10.53149642857143</v>
      </c>
      <c r="DF77">
        <v>653.6559285714285</v>
      </c>
      <c r="DG77">
        <v>24.68578214285714</v>
      </c>
      <c r="DH77">
        <v>400.0724642857143</v>
      </c>
      <c r="DI77">
        <v>90.63968571428575</v>
      </c>
      <c r="DJ77">
        <v>0.09997166785714286</v>
      </c>
      <c r="DK77">
        <v>30.86026428571429</v>
      </c>
      <c r="DL77">
        <v>29.28344642857143</v>
      </c>
      <c r="DM77">
        <v>999.9000000000002</v>
      </c>
      <c r="DN77">
        <v>0</v>
      </c>
      <c r="DO77">
        <v>0</v>
      </c>
      <c r="DP77">
        <v>9992.982857142857</v>
      </c>
      <c r="DQ77">
        <v>0</v>
      </c>
      <c r="DR77">
        <v>240.6589642857143</v>
      </c>
      <c r="DS77">
        <v>-87.80531785714287</v>
      </c>
      <c r="DT77">
        <v>668.2285357142858</v>
      </c>
      <c r="DU77">
        <v>747.3771071428571</v>
      </c>
      <c r="DV77">
        <v>14.20219285714286</v>
      </c>
      <c r="DW77">
        <v>739.5060714285713</v>
      </c>
      <c r="DX77">
        <v>10.53149642857143</v>
      </c>
      <c r="DY77">
        <v>2.241853214285714</v>
      </c>
      <c r="DZ77">
        <v>0.9545717142857144</v>
      </c>
      <c r="EA77">
        <v>19.264575</v>
      </c>
      <c r="EB77">
        <v>6.240836071428572</v>
      </c>
      <c r="EC77">
        <v>1500</v>
      </c>
      <c r="ED77">
        <v>0.9730012857142859</v>
      </c>
      <c r="EE77">
        <v>0.02699887142857144</v>
      </c>
      <c r="EF77">
        <v>0</v>
      </c>
      <c r="EG77">
        <v>1028.728928571428</v>
      </c>
      <c r="EH77">
        <v>5.00097</v>
      </c>
      <c r="EI77">
        <v>16066.36785714286</v>
      </c>
      <c r="EJ77">
        <v>12491.60357142857</v>
      </c>
      <c r="EK77">
        <v>38.875</v>
      </c>
      <c r="EL77">
        <v>40.10925</v>
      </c>
      <c r="EM77">
        <v>39.062</v>
      </c>
      <c r="EN77">
        <v>39.93699999999999</v>
      </c>
      <c r="EO77">
        <v>40.06199999999999</v>
      </c>
      <c r="EP77">
        <v>1454.639642857143</v>
      </c>
      <c r="EQ77">
        <v>40.36035714285713</v>
      </c>
      <c r="ER77">
        <v>0</v>
      </c>
      <c r="ES77">
        <v>1053.799999952316</v>
      </c>
      <c r="ET77">
        <v>0</v>
      </c>
      <c r="EU77">
        <v>1028.6632</v>
      </c>
      <c r="EV77">
        <v>-14.75999999840895</v>
      </c>
      <c r="EW77">
        <v>-188.9461538638987</v>
      </c>
      <c r="EX77">
        <v>16065.64</v>
      </c>
      <c r="EY77">
        <v>15</v>
      </c>
      <c r="EZ77">
        <v>1652283335.6</v>
      </c>
      <c r="FA77" t="s">
        <v>476</v>
      </c>
      <c r="FB77">
        <v>1652283332.6</v>
      </c>
      <c r="FC77">
        <v>1652283335.6</v>
      </c>
      <c r="FD77">
        <v>15</v>
      </c>
      <c r="FE77">
        <v>-1.081</v>
      </c>
      <c r="FF77">
        <v>0.005</v>
      </c>
      <c r="FG77">
        <v>-1.466</v>
      </c>
      <c r="FH77">
        <v>-0.014</v>
      </c>
      <c r="FI77">
        <v>400</v>
      </c>
      <c r="FJ77">
        <v>20</v>
      </c>
      <c r="FK77">
        <v>0.1</v>
      </c>
      <c r="FL77">
        <v>0.01</v>
      </c>
      <c r="FM77">
        <v>-87.7147925</v>
      </c>
      <c r="FN77">
        <v>-1.674111444652977</v>
      </c>
      <c r="FO77">
        <v>0.178782382224172</v>
      </c>
      <c r="FP77">
        <v>-1</v>
      </c>
      <c r="FQ77">
        <v>14.2045175</v>
      </c>
      <c r="FR77">
        <v>-0.05204690431521002</v>
      </c>
      <c r="FS77">
        <v>0.005197878774076862</v>
      </c>
      <c r="FT77">
        <v>-1</v>
      </c>
      <c r="FU77">
        <v>0</v>
      </c>
      <c r="FV77">
        <v>0</v>
      </c>
      <c r="FW77">
        <v>0</v>
      </c>
      <c r="FX77">
        <v>-1</v>
      </c>
      <c r="FY77">
        <v>0</v>
      </c>
      <c r="FZ77">
        <v>0</v>
      </c>
      <c r="GA77" t="s">
        <v>424</v>
      </c>
      <c r="GB77">
        <v>2.69692</v>
      </c>
      <c r="GC77">
        <v>2.70519</v>
      </c>
      <c r="GD77">
        <v>0.132931</v>
      </c>
      <c r="GE77">
        <v>0.142537</v>
      </c>
      <c r="GF77">
        <v>0.108735</v>
      </c>
      <c r="GG77">
        <v>0.0578044</v>
      </c>
      <c r="GH77">
        <v>27303.3</v>
      </c>
      <c r="GI77">
        <v>27097.3</v>
      </c>
      <c r="GJ77">
        <v>29287.4</v>
      </c>
      <c r="GK77">
        <v>29240.1</v>
      </c>
      <c r="GL77">
        <v>34553.2</v>
      </c>
      <c r="GM77">
        <v>36676.5</v>
      </c>
      <c r="GN77">
        <v>41217.3</v>
      </c>
      <c r="GO77">
        <v>41714.9</v>
      </c>
      <c r="GP77">
        <v>1.74223</v>
      </c>
      <c r="GQ77">
        <v>2.03393</v>
      </c>
      <c r="GR77">
        <v>0.06936489999999999</v>
      </c>
      <c r="GS77">
        <v>0</v>
      </c>
      <c r="GT77">
        <v>28.1485</v>
      </c>
      <c r="GU77">
        <v>999.9</v>
      </c>
      <c r="GV77">
        <v>41.7</v>
      </c>
      <c r="GW77">
        <v>34</v>
      </c>
      <c r="GX77">
        <v>24.5844</v>
      </c>
      <c r="GY77">
        <v>62.7527</v>
      </c>
      <c r="GZ77">
        <v>30.633</v>
      </c>
      <c r="HA77">
        <v>1</v>
      </c>
      <c r="HB77">
        <v>0.173806</v>
      </c>
      <c r="HC77">
        <v>0</v>
      </c>
      <c r="HD77">
        <v>20.3938</v>
      </c>
      <c r="HE77">
        <v>5.21699</v>
      </c>
      <c r="HF77">
        <v>12.0094</v>
      </c>
      <c r="HG77">
        <v>4.9882</v>
      </c>
      <c r="HH77">
        <v>3.28865</v>
      </c>
      <c r="HI77">
        <v>2332.7</v>
      </c>
      <c r="HJ77">
        <v>9999</v>
      </c>
      <c r="HK77">
        <v>9999</v>
      </c>
      <c r="HL77">
        <v>44.5</v>
      </c>
      <c r="HM77">
        <v>1.86722</v>
      </c>
      <c r="HN77">
        <v>1.86616</v>
      </c>
      <c r="HO77">
        <v>1.86576</v>
      </c>
      <c r="HP77">
        <v>1.86568</v>
      </c>
      <c r="HQ77">
        <v>1.86748</v>
      </c>
      <c r="HR77">
        <v>1.86996</v>
      </c>
      <c r="HS77">
        <v>1.86863</v>
      </c>
      <c r="HT77">
        <v>1.86996</v>
      </c>
      <c r="HU77">
        <v>0</v>
      </c>
      <c r="HV77">
        <v>0</v>
      </c>
      <c r="HW77">
        <v>0</v>
      </c>
      <c r="HX77">
        <v>0</v>
      </c>
      <c r="HY77" t="s">
        <v>425</v>
      </c>
      <c r="HZ77" t="s">
        <v>426</v>
      </c>
      <c r="IA77" t="s">
        <v>427</v>
      </c>
      <c r="IB77" t="s">
        <v>427</v>
      </c>
      <c r="IC77" t="s">
        <v>427</v>
      </c>
      <c r="ID77" t="s">
        <v>427</v>
      </c>
      <c r="IE77">
        <v>0</v>
      </c>
      <c r="IF77">
        <v>100</v>
      </c>
      <c r="IG77">
        <v>100</v>
      </c>
      <c r="IH77">
        <v>-2.008</v>
      </c>
      <c r="II77">
        <v>0.0477</v>
      </c>
      <c r="IJ77">
        <v>-0.8100442168574529</v>
      </c>
      <c r="IK77">
        <v>-0.001397856137862621</v>
      </c>
      <c r="IL77">
        <v>-6.597033298310111E-07</v>
      </c>
      <c r="IM77">
        <v>1.814317659228783E-10</v>
      </c>
      <c r="IN77">
        <v>-0.08355413821156263</v>
      </c>
      <c r="IO77">
        <v>-0.009172974426983092</v>
      </c>
      <c r="IP77">
        <v>0.000807841678180084</v>
      </c>
      <c r="IQ77">
        <v>-8.933227129180702E-06</v>
      </c>
      <c r="IR77">
        <v>1</v>
      </c>
      <c r="IS77">
        <v>2297</v>
      </c>
      <c r="IT77">
        <v>1</v>
      </c>
      <c r="IU77">
        <v>33</v>
      </c>
      <c r="IV77">
        <v>17.2</v>
      </c>
      <c r="IW77">
        <v>17.1</v>
      </c>
      <c r="IX77">
        <v>1.70532</v>
      </c>
      <c r="IY77">
        <v>2.23145</v>
      </c>
      <c r="IZ77">
        <v>1.39648</v>
      </c>
      <c r="JA77">
        <v>2.35107</v>
      </c>
      <c r="JB77">
        <v>1.49536</v>
      </c>
      <c r="JC77">
        <v>2.26807</v>
      </c>
      <c r="JD77">
        <v>37.1941</v>
      </c>
      <c r="JE77">
        <v>15.498</v>
      </c>
      <c r="JF77">
        <v>18</v>
      </c>
      <c r="JG77">
        <v>392.677</v>
      </c>
      <c r="JH77">
        <v>561.385</v>
      </c>
      <c r="JI77">
        <v>30.3508</v>
      </c>
      <c r="JJ77">
        <v>29.8266</v>
      </c>
      <c r="JK77">
        <v>29.9999</v>
      </c>
      <c r="JL77">
        <v>29.7625</v>
      </c>
      <c r="JM77">
        <v>29.6708</v>
      </c>
      <c r="JN77">
        <v>34.2447</v>
      </c>
      <c r="JO77">
        <v>51.9487</v>
      </c>
      <c r="JP77">
        <v>0</v>
      </c>
      <c r="JQ77">
        <v>-999.9</v>
      </c>
      <c r="JR77">
        <v>787.721</v>
      </c>
      <c r="JS77">
        <v>10.4667</v>
      </c>
      <c r="JT77">
        <v>100.102</v>
      </c>
      <c r="JU77">
        <v>100.138</v>
      </c>
    </row>
    <row r="78" spans="1:281">
      <c r="A78">
        <v>62</v>
      </c>
      <c r="B78">
        <v>1652284369</v>
      </c>
      <c r="C78">
        <v>2312.5</v>
      </c>
      <c r="D78" t="s">
        <v>573</v>
      </c>
      <c r="E78" t="s">
        <v>574</v>
      </c>
      <c r="F78">
        <v>5</v>
      </c>
      <c r="G78" t="s">
        <v>474</v>
      </c>
      <c r="H78" t="s">
        <v>418</v>
      </c>
      <c r="I78">
        <v>1652284361.5</v>
      </c>
      <c r="J78">
        <f>(K78)/1000</f>
        <v>0</v>
      </c>
      <c r="K78">
        <f>IF(CZ78, AN78, AH78)</f>
        <v>0</v>
      </c>
      <c r="L78">
        <f>IF(CZ78, AI78, AG78)</f>
        <v>0</v>
      </c>
      <c r="M78">
        <f>DB78 - IF(AU78&gt;1, L78*CV78*100.0/(AW78*DP78), 0)</f>
        <v>0</v>
      </c>
      <c r="N78">
        <f>((T78-J78/2)*M78-L78)/(T78+J78/2)</f>
        <v>0</v>
      </c>
      <c r="O78">
        <f>N78*(DI78+DJ78)/1000.0</f>
        <v>0</v>
      </c>
      <c r="P78">
        <f>(DB78 - IF(AU78&gt;1, L78*CV78*100.0/(AW78*DP78), 0))*(DI78+DJ78)/1000.0</f>
        <v>0</v>
      </c>
      <c r="Q78">
        <f>2.0/((1/S78-1/R78)+SIGN(S78)*SQRT((1/S78-1/R78)*(1/S78-1/R78) + 4*CW78/((CW78+1)*(CW78+1))*(2*1/S78*1/R78-1/R78*1/R78)))</f>
        <v>0</v>
      </c>
      <c r="R78">
        <f>IF(LEFT(CX78,1)&lt;&gt;"0",IF(LEFT(CX78,1)="1",3.0,CY78),$D$5+$E$5*(DP78*DI78/($K$5*1000))+$F$5*(DP78*DI78/($K$5*1000))*MAX(MIN(CV78,$J$5),$I$5)*MAX(MIN(CV78,$J$5),$I$5)+$G$5*MAX(MIN(CV78,$J$5),$I$5)*(DP78*DI78/($K$5*1000))+$H$5*(DP78*DI78/($K$5*1000))*(DP78*DI78/($K$5*1000)))</f>
        <v>0</v>
      </c>
      <c r="S78">
        <f>J78*(1000-(1000*0.61365*exp(17.502*W78/(240.97+W78))/(DI78+DJ78)+DD78)/2)/(1000*0.61365*exp(17.502*W78/(240.97+W78))/(DI78+DJ78)-DD78)</f>
        <v>0</v>
      </c>
      <c r="T78">
        <f>1/((CW78+1)/(Q78/1.6)+1/(R78/1.37)) + CW78/((CW78+1)/(Q78/1.6) + CW78/(R78/1.37))</f>
        <v>0</v>
      </c>
      <c r="U78">
        <f>(CR78*CU78)</f>
        <v>0</v>
      </c>
      <c r="V78">
        <f>(DK78+(U78+2*0.95*5.67E-8*(((DK78+$B$7)+273)^4-(DK78+273)^4)-44100*J78)/(1.84*29.3*R78+8*0.95*5.67E-8*(DK78+273)^3))</f>
        <v>0</v>
      </c>
      <c r="W78">
        <f>($C$7*DL78+$D$7*DM78+$E$7*V78)</f>
        <v>0</v>
      </c>
      <c r="X78">
        <f>0.61365*exp(17.502*W78/(240.97+W78))</f>
        <v>0</v>
      </c>
      <c r="Y78">
        <f>(Z78/AA78*100)</f>
        <v>0</v>
      </c>
      <c r="Z78">
        <f>DD78*(DI78+DJ78)/1000</f>
        <v>0</v>
      </c>
      <c r="AA78">
        <f>0.61365*exp(17.502*DK78/(240.97+DK78))</f>
        <v>0</v>
      </c>
      <c r="AB78">
        <f>(X78-DD78*(DI78+DJ78)/1000)</f>
        <v>0</v>
      </c>
      <c r="AC78">
        <f>(-J78*44100)</f>
        <v>0</v>
      </c>
      <c r="AD78">
        <f>2*29.3*R78*0.92*(DK78-W78)</f>
        <v>0</v>
      </c>
      <c r="AE78">
        <f>2*0.95*5.67E-8*(((DK78+$B$7)+273)^4-(W78+273)^4)</f>
        <v>0</v>
      </c>
      <c r="AF78">
        <f>U78+AE78+AC78+AD78</f>
        <v>0</v>
      </c>
      <c r="AG78">
        <f>DH78*AU78*(DC78-DB78*(1000-AU78*DE78)/(1000-AU78*DD78))/(100*CV78)</f>
        <v>0</v>
      </c>
      <c r="AH78">
        <f>1000*DH78*AU78*(DD78-DE78)/(100*CV78*(1000-AU78*DD78))</f>
        <v>0</v>
      </c>
      <c r="AI78">
        <f>(AJ78 - AK78 - DI78*1E3/(8.314*(DK78+273.15)) * AM78/DH78 * AL78) * DH78/(100*CV78) * (1000 - DE78)/1000</f>
        <v>0</v>
      </c>
      <c r="AJ78">
        <v>777.8002341780965</v>
      </c>
      <c r="AK78">
        <v>710.4645272727272</v>
      </c>
      <c r="AL78">
        <v>3.473065493597196</v>
      </c>
      <c r="AM78">
        <v>66.42838587885558</v>
      </c>
      <c r="AN78">
        <f>(AP78 - AO78 + DI78*1E3/(8.314*(DK78+273.15)) * AR78/DH78 * AQ78) * DH78/(100*CV78) * 1000/(1000 - AP78)</f>
        <v>0</v>
      </c>
      <c r="AO78">
        <v>10.52638266926638</v>
      </c>
      <c r="AP78">
        <v>24.70152237762238</v>
      </c>
      <c r="AQ78">
        <v>-0.005493275575973518</v>
      </c>
      <c r="AR78">
        <v>79.27483675333316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MAX(0,($B$13+$C$13*DP78)/(1+$D$13*DP78)*DI78/(DK78+273)*$E$13)</f>
        <v>0</v>
      </c>
      <c r="AX78" t="s">
        <v>421</v>
      </c>
      <c r="AY78" t="s">
        <v>421</v>
      </c>
      <c r="AZ78">
        <v>0</v>
      </c>
      <c r="BA78">
        <v>0</v>
      </c>
      <c r="BB78">
        <f>1-AZ78/BA78</f>
        <v>0</v>
      </c>
      <c r="BC78">
        <v>0</v>
      </c>
      <c r="BD78" t="s">
        <v>421</v>
      </c>
      <c r="BE78" t="s">
        <v>421</v>
      </c>
      <c r="BF78">
        <v>0</v>
      </c>
      <c r="BG78">
        <v>0</v>
      </c>
      <c r="BH78">
        <f>1-BF78/BG78</f>
        <v>0</v>
      </c>
      <c r="BI78">
        <v>0.5</v>
      </c>
      <c r="BJ78">
        <f>CS78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421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1346</v>
      </c>
      <c r="CA78">
        <v>300</v>
      </c>
      <c r="CB78">
        <v>300</v>
      </c>
      <c r="CC78">
        <v>300</v>
      </c>
      <c r="CD78">
        <v>10390.6</v>
      </c>
      <c r="CE78">
        <v>1065.88</v>
      </c>
      <c r="CF78">
        <v>-0.00731473</v>
      </c>
      <c r="CG78">
        <v>5.43</v>
      </c>
      <c r="CH78" t="s">
        <v>421</v>
      </c>
      <c r="CI78" t="s">
        <v>421</v>
      </c>
      <c r="CJ78" t="s">
        <v>421</v>
      </c>
      <c r="CK78" t="s">
        <v>421</v>
      </c>
      <c r="CL78" t="s">
        <v>421</v>
      </c>
      <c r="CM78" t="s">
        <v>421</v>
      </c>
      <c r="CN78" t="s">
        <v>421</v>
      </c>
      <c r="CO78" t="s">
        <v>421</v>
      </c>
      <c r="CP78" t="s">
        <v>421</v>
      </c>
      <c r="CQ78" t="s">
        <v>421</v>
      </c>
      <c r="CR78">
        <f>$B$11*DQ78+$C$11*DR78+$F$11*EC78*(1-EF78)</f>
        <v>0</v>
      </c>
      <c r="CS78">
        <f>CR78*CT78</f>
        <v>0</v>
      </c>
      <c r="CT78">
        <f>($B$11*$D$9+$C$11*$D$9+$F$11*((EP78+EH78)/MAX(EP78+EH78+EQ78, 0.1)*$I$9+EQ78/MAX(EP78+EH78+EQ78, 0.1)*$J$9))/($B$11+$C$11+$F$11)</f>
        <v>0</v>
      </c>
      <c r="CU78">
        <f>($B$11*$K$9+$C$11*$K$9+$F$11*((EP78+EH78)/MAX(EP78+EH78+EQ78, 0.1)*$P$9+EQ78/MAX(EP78+EH78+EQ78, 0.1)*$Q$9))/($B$11+$C$11+$F$11)</f>
        <v>0</v>
      </c>
      <c r="CV78">
        <v>6</v>
      </c>
      <c r="CW78">
        <v>0.5</v>
      </c>
      <c r="CX78" t="s">
        <v>422</v>
      </c>
      <c r="CY78">
        <v>2</v>
      </c>
      <c r="CZ78" t="b">
        <v>1</v>
      </c>
      <c r="DA78">
        <v>1652284361.5</v>
      </c>
      <c r="DB78">
        <v>669.3830370370372</v>
      </c>
      <c r="DC78">
        <v>757.2704074074073</v>
      </c>
      <c r="DD78">
        <v>24.72201481481481</v>
      </c>
      <c r="DE78">
        <v>10.52782962962963</v>
      </c>
      <c r="DF78">
        <v>671.3740370370369</v>
      </c>
      <c r="DG78">
        <v>24.67426666666667</v>
      </c>
      <c r="DH78">
        <v>400.0799999999999</v>
      </c>
      <c r="DI78">
        <v>90.63776666666666</v>
      </c>
      <c r="DJ78">
        <v>0.09998661481481481</v>
      </c>
      <c r="DK78">
        <v>30.85777407407407</v>
      </c>
      <c r="DL78">
        <v>29.28226296296296</v>
      </c>
      <c r="DM78">
        <v>999.9000000000001</v>
      </c>
      <c r="DN78">
        <v>0</v>
      </c>
      <c r="DO78">
        <v>0</v>
      </c>
      <c r="DP78">
        <v>9997.491481481482</v>
      </c>
      <c r="DQ78">
        <v>0</v>
      </c>
      <c r="DR78">
        <v>240.7592962962963</v>
      </c>
      <c r="DS78">
        <v>-87.88748148148146</v>
      </c>
      <c r="DT78">
        <v>686.3508518518519</v>
      </c>
      <c r="DU78">
        <v>765.3275925925926</v>
      </c>
      <c r="DV78">
        <v>14.19417777777778</v>
      </c>
      <c r="DW78">
        <v>757.2704074074073</v>
      </c>
      <c r="DX78">
        <v>10.52782962962963</v>
      </c>
      <c r="DY78">
        <v>2.240747037037037</v>
      </c>
      <c r="DZ78">
        <v>0.9542194074074074</v>
      </c>
      <c r="EA78">
        <v>19.25665185185185</v>
      </c>
      <c r="EB78">
        <v>6.235487407407407</v>
      </c>
      <c r="EC78">
        <v>1500.004814814814</v>
      </c>
      <c r="ED78">
        <v>0.9730014444444445</v>
      </c>
      <c r="EE78">
        <v>0.0269987</v>
      </c>
      <c r="EF78">
        <v>0</v>
      </c>
      <c r="EG78">
        <v>1027.393703703704</v>
      </c>
      <c r="EH78">
        <v>5.00097</v>
      </c>
      <c r="EI78">
        <v>16047.50370370371</v>
      </c>
      <c r="EJ78">
        <v>12491.65185185185</v>
      </c>
      <c r="EK78">
        <v>38.875</v>
      </c>
      <c r="EL78">
        <v>40.12033333333333</v>
      </c>
      <c r="EM78">
        <v>39.062</v>
      </c>
      <c r="EN78">
        <v>39.93699999999999</v>
      </c>
      <c r="EO78">
        <v>40.06199999999999</v>
      </c>
      <c r="EP78">
        <v>1454.644444444445</v>
      </c>
      <c r="EQ78">
        <v>40.36037037037036</v>
      </c>
      <c r="ER78">
        <v>0</v>
      </c>
      <c r="ES78">
        <v>1059.199999809265</v>
      </c>
      <c r="ET78">
        <v>0</v>
      </c>
      <c r="EU78">
        <v>1027.350769230769</v>
      </c>
      <c r="EV78">
        <v>-15.92957264359042</v>
      </c>
      <c r="EW78">
        <v>-246.454700864581</v>
      </c>
      <c r="EX78">
        <v>16047.19230769231</v>
      </c>
      <c r="EY78">
        <v>15</v>
      </c>
      <c r="EZ78">
        <v>1652283335.6</v>
      </c>
      <c r="FA78" t="s">
        <v>476</v>
      </c>
      <c r="FB78">
        <v>1652283332.6</v>
      </c>
      <c r="FC78">
        <v>1652283335.6</v>
      </c>
      <c r="FD78">
        <v>15</v>
      </c>
      <c r="FE78">
        <v>-1.081</v>
      </c>
      <c r="FF78">
        <v>0.005</v>
      </c>
      <c r="FG78">
        <v>-1.466</v>
      </c>
      <c r="FH78">
        <v>-0.014</v>
      </c>
      <c r="FI78">
        <v>400</v>
      </c>
      <c r="FJ78">
        <v>20</v>
      </c>
      <c r="FK78">
        <v>0.1</v>
      </c>
      <c r="FL78">
        <v>0.01</v>
      </c>
      <c r="FM78">
        <v>-87.82553902439024</v>
      </c>
      <c r="FN78">
        <v>-0.926232752613279</v>
      </c>
      <c r="FO78">
        <v>0.1287986571624601</v>
      </c>
      <c r="FP78">
        <v>-1</v>
      </c>
      <c r="FQ78">
        <v>14.19818048780488</v>
      </c>
      <c r="FR78">
        <v>-0.08467944250868287</v>
      </c>
      <c r="FS78">
        <v>0.008684924407107298</v>
      </c>
      <c r="FT78">
        <v>-1</v>
      </c>
      <c r="FU78">
        <v>0</v>
      </c>
      <c r="FV78">
        <v>0</v>
      </c>
      <c r="FW78">
        <v>0</v>
      </c>
      <c r="FX78">
        <v>-1</v>
      </c>
      <c r="FY78">
        <v>0</v>
      </c>
      <c r="FZ78">
        <v>0</v>
      </c>
      <c r="GA78" t="s">
        <v>424</v>
      </c>
      <c r="GB78">
        <v>2.69673</v>
      </c>
      <c r="GC78">
        <v>2.70507</v>
      </c>
      <c r="GD78">
        <v>0.135192</v>
      </c>
      <c r="GE78">
        <v>0.144609</v>
      </c>
      <c r="GF78">
        <v>0.108674</v>
      </c>
      <c r="GG78">
        <v>0.0577777</v>
      </c>
      <c r="GH78">
        <v>27232.3</v>
      </c>
      <c r="GI78">
        <v>27031.8</v>
      </c>
      <c r="GJ78">
        <v>29287.6</v>
      </c>
      <c r="GK78">
        <v>29240.2</v>
      </c>
      <c r="GL78">
        <v>34556.2</v>
      </c>
      <c r="GM78">
        <v>36677.5</v>
      </c>
      <c r="GN78">
        <v>41217.9</v>
      </c>
      <c r="GO78">
        <v>41714.9</v>
      </c>
      <c r="GP78">
        <v>1.74218</v>
      </c>
      <c r="GQ78">
        <v>2.0338</v>
      </c>
      <c r="GR78">
        <v>0.0699386</v>
      </c>
      <c r="GS78">
        <v>0</v>
      </c>
      <c r="GT78">
        <v>28.1463</v>
      </c>
      <c r="GU78">
        <v>999.9</v>
      </c>
      <c r="GV78">
        <v>41.7</v>
      </c>
      <c r="GW78">
        <v>34</v>
      </c>
      <c r="GX78">
        <v>24.5828</v>
      </c>
      <c r="GY78">
        <v>62.9427</v>
      </c>
      <c r="GZ78">
        <v>31.1058</v>
      </c>
      <c r="HA78">
        <v>1</v>
      </c>
      <c r="HB78">
        <v>0.173549</v>
      </c>
      <c r="HC78">
        <v>0</v>
      </c>
      <c r="HD78">
        <v>20.3938</v>
      </c>
      <c r="HE78">
        <v>5.21669</v>
      </c>
      <c r="HF78">
        <v>12.0091</v>
      </c>
      <c r="HG78">
        <v>4.98795</v>
      </c>
      <c r="HH78">
        <v>3.28865</v>
      </c>
      <c r="HI78">
        <v>2332.7</v>
      </c>
      <c r="HJ78">
        <v>9999</v>
      </c>
      <c r="HK78">
        <v>9999</v>
      </c>
      <c r="HL78">
        <v>44.5</v>
      </c>
      <c r="HM78">
        <v>1.86722</v>
      </c>
      <c r="HN78">
        <v>1.86615</v>
      </c>
      <c r="HO78">
        <v>1.86574</v>
      </c>
      <c r="HP78">
        <v>1.86569</v>
      </c>
      <c r="HQ78">
        <v>1.86748</v>
      </c>
      <c r="HR78">
        <v>1.86996</v>
      </c>
      <c r="HS78">
        <v>1.86861</v>
      </c>
      <c r="HT78">
        <v>1.86996</v>
      </c>
      <c r="HU78">
        <v>0</v>
      </c>
      <c r="HV78">
        <v>0</v>
      </c>
      <c r="HW78">
        <v>0</v>
      </c>
      <c r="HX78">
        <v>0</v>
      </c>
      <c r="HY78" t="s">
        <v>425</v>
      </c>
      <c r="HZ78" t="s">
        <v>426</v>
      </c>
      <c r="IA78" t="s">
        <v>427</v>
      </c>
      <c r="IB78" t="s">
        <v>427</v>
      </c>
      <c r="IC78" t="s">
        <v>427</v>
      </c>
      <c r="ID78" t="s">
        <v>427</v>
      </c>
      <c r="IE78">
        <v>0</v>
      </c>
      <c r="IF78">
        <v>100</v>
      </c>
      <c r="IG78">
        <v>100</v>
      </c>
      <c r="IH78">
        <v>-2.043</v>
      </c>
      <c r="II78">
        <v>0.0475</v>
      </c>
      <c r="IJ78">
        <v>-0.8100442168574529</v>
      </c>
      <c r="IK78">
        <v>-0.001397856137862621</v>
      </c>
      <c r="IL78">
        <v>-6.597033298310111E-07</v>
      </c>
      <c r="IM78">
        <v>1.814317659228783E-10</v>
      </c>
      <c r="IN78">
        <v>-0.08355413821156263</v>
      </c>
      <c r="IO78">
        <v>-0.009172974426983092</v>
      </c>
      <c r="IP78">
        <v>0.000807841678180084</v>
      </c>
      <c r="IQ78">
        <v>-8.933227129180702E-06</v>
      </c>
      <c r="IR78">
        <v>1</v>
      </c>
      <c r="IS78">
        <v>2297</v>
      </c>
      <c r="IT78">
        <v>1</v>
      </c>
      <c r="IU78">
        <v>33</v>
      </c>
      <c r="IV78">
        <v>17.3</v>
      </c>
      <c r="IW78">
        <v>17.2</v>
      </c>
      <c r="IX78">
        <v>1.73584</v>
      </c>
      <c r="IY78">
        <v>2.2229</v>
      </c>
      <c r="IZ78">
        <v>1.39648</v>
      </c>
      <c r="JA78">
        <v>2.35107</v>
      </c>
      <c r="JB78">
        <v>1.49536</v>
      </c>
      <c r="JC78">
        <v>2.323</v>
      </c>
      <c r="JD78">
        <v>37.1941</v>
      </c>
      <c r="JE78">
        <v>15.5067</v>
      </c>
      <c r="JF78">
        <v>18</v>
      </c>
      <c r="JG78">
        <v>392.635</v>
      </c>
      <c r="JH78">
        <v>561.271</v>
      </c>
      <c r="JI78">
        <v>30.3486</v>
      </c>
      <c r="JJ78">
        <v>29.8259</v>
      </c>
      <c r="JK78">
        <v>29.9999</v>
      </c>
      <c r="JL78">
        <v>29.76</v>
      </c>
      <c r="JM78">
        <v>29.6687</v>
      </c>
      <c r="JN78">
        <v>34.8006</v>
      </c>
      <c r="JO78">
        <v>51.9487</v>
      </c>
      <c r="JP78">
        <v>0</v>
      </c>
      <c r="JQ78">
        <v>-999.9</v>
      </c>
      <c r="JR78">
        <v>801.076</v>
      </c>
      <c r="JS78">
        <v>10.4788</v>
      </c>
      <c r="JT78">
        <v>100.103</v>
      </c>
      <c r="JU78">
        <v>100.138</v>
      </c>
    </row>
    <row r="79" spans="1:281">
      <c r="A79">
        <v>63</v>
      </c>
      <c r="B79">
        <v>1652284374</v>
      </c>
      <c r="C79">
        <v>2317.5</v>
      </c>
      <c r="D79" t="s">
        <v>575</v>
      </c>
      <c r="E79" t="s">
        <v>576</v>
      </c>
      <c r="F79">
        <v>5</v>
      </c>
      <c r="G79" t="s">
        <v>474</v>
      </c>
      <c r="H79" t="s">
        <v>418</v>
      </c>
      <c r="I79">
        <v>1652284366.214286</v>
      </c>
      <c r="J79">
        <f>(K79)/1000</f>
        <v>0</v>
      </c>
      <c r="K79">
        <f>IF(CZ79, AN79, AH79)</f>
        <v>0</v>
      </c>
      <c r="L79">
        <f>IF(CZ79, AI79, AG79)</f>
        <v>0</v>
      </c>
      <c r="M79">
        <f>DB79 - IF(AU79&gt;1, L79*CV79*100.0/(AW79*DP79), 0)</f>
        <v>0</v>
      </c>
      <c r="N79">
        <f>((T79-J79/2)*M79-L79)/(T79+J79/2)</f>
        <v>0</v>
      </c>
      <c r="O79">
        <f>N79*(DI79+DJ79)/1000.0</f>
        <v>0</v>
      </c>
      <c r="P79">
        <f>(DB79 - IF(AU79&gt;1, L79*CV79*100.0/(AW79*DP79), 0))*(DI79+DJ79)/1000.0</f>
        <v>0</v>
      </c>
      <c r="Q79">
        <f>2.0/((1/S79-1/R79)+SIGN(S79)*SQRT((1/S79-1/R79)*(1/S79-1/R79) + 4*CW79/((CW79+1)*(CW79+1))*(2*1/S79*1/R79-1/R79*1/R79)))</f>
        <v>0</v>
      </c>
      <c r="R79">
        <f>IF(LEFT(CX79,1)&lt;&gt;"0",IF(LEFT(CX79,1)="1",3.0,CY79),$D$5+$E$5*(DP79*DI79/($K$5*1000))+$F$5*(DP79*DI79/($K$5*1000))*MAX(MIN(CV79,$J$5),$I$5)*MAX(MIN(CV79,$J$5),$I$5)+$G$5*MAX(MIN(CV79,$J$5),$I$5)*(DP79*DI79/($K$5*1000))+$H$5*(DP79*DI79/($K$5*1000))*(DP79*DI79/($K$5*1000)))</f>
        <v>0</v>
      </c>
      <c r="S79">
        <f>J79*(1000-(1000*0.61365*exp(17.502*W79/(240.97+W79))/(DI79+DJ79)+DD79)/2)/(1000*0.61365*exp(17.502*W79/(240.97+W79))/(DI79+DJ79)-DD79)</f>
        <v>0</v>
      </c>
      <c r="T79">
        <f>1/((CW79+1)/(Q79/1.6)+1/(R79/1.37)) + CW79/((CW79+1)/(Q79/1.6) + CW79/(R79/1.37))</f>
        <v>0</v>
      </c>
      <c r="U79">
        <f>(CR79*CU79)</f>
        <v>0</v>
      </c>
      <c r="V79">
        <f>(DK79+(U79+2*0.95*5.67E-8*(((DK79+$B$7)+273)^4-(DK79+273)^4)-44100*J79)/(1.84*29.3*R79+8*0.95*5.67E-8*(DK79+273)^3))</f>
        <v>0</v>
      </c>
      <c r="W79">
        <f>($C$7*DL79+$D$7*DM79+$E$7*V79)</f>
        <v>0</v>
      </c>
      <c r="X79">
        <f>0.61365*exp(17.502*W79/(240.97+W79))</f>
        <v>0</v>
      </c>
      <c r="Y79">
        <f>(Z79/AA79*100)</f>
        <v>0</v>
      </c>
      <c r="Z79">
        <f>DD79*(DI79+DJ79)/1000</f>
        <v>0</v>
      </c>
      <c r="AA79">
        <f>0.61365*exp(17.502*DK79/(240.97+DK79))</f>
        <v>0</v>
      </c>
      <c r="AB79">
        <f>(X79-DD79*(DI79+DJ79)/1000)</f>
        <v>0</v>
      </c>
      <c r="AC79">
        <f>(-J79*44100)</f>
        <v>0</v>
      </c>
      <c r="AD79">
        <f>2*29.3*R79*0.92*(DK79-W79)</f>
        <v>0</v>
      </c>
      <c r="AE79">
        <f>2*0.95*5.67E-8*(((DK79+$B$7)+273)^4-(W79+273)^4)</f>
        <v>0</v>
      </c>
      <c r="AF79">
        <f>U79+AE79+AC79+AD79</f>
        <v>0</v>
      </c>
      <c r="AG79">
        <f>DH79*AU79*(DC79-DB79*(1000-AU79*DE79)/(1000-AU79*DD79))/(100*CV79)</f>
        <v>0</v>
      </c>
      <c r="AH79">
        <f>1000*DH79*AU79*(DD79-DE79)/(100*CV79*(1000-AU79*DD79))</f>
        <v>0</v>
      </c>
      <c r="AI79">
        <f>(AJ79 - AK79 - DI79*1E3/(8.314*(DK79+273.15)) * AM79/DH79 * AL79) * DH79/(100*CV79) * (1000 - DE79)/1000</f>
        <v>0</v>
      </c>
      <c r="AJ79">
        <v>794.6074272540592</v>
      </c>
      <c r="AK79">
        <v>727.6862606060604</v>
      </c>
      <c r="AL79">
        <v>3.449347998323162</v>
      </c>
      <c r="AM79">
        <v>66.42838587885558</v>
      </c>
      <c r="AN79">
        <f>(AP79 - AO79 + DI79*1E3/(8.314*(DK79+273.15)) * AR79/DH79 * AQ79) * DH79/(100*CV79) * 1000/(1000 - AP79)</f>
        <v>0</v>
      </c>
      <c r="AO79">
        <v>10.52060716869438</v>
      </c>
      <c r="AP79">
        <v>24.6827174825175</v>
      </c>
      <c r="AQ79">
        <v>-0.0006171510024607977</v>
      </c>
      <c r="AR79">
        <v>79.27483675333316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MAX(0,($B$13+$C$13*DP79)/(1+$D$13*DP79)*DI79/(DK79+273)*$E$13)</f>
        <v>0</v>
      </c>
      <c r="AX79" t="s">
        <v>421</v>
      </c>
      <c r="AY79" t="s">
        <v>421</v>
      </c>
      <c r="AZ79">
        <v>0</v>
      </c>
      <c r="BA79">
        <v>0</v>
      </c>
      <c r="BB79">
        <f>1-AZ79/BA79</f>
        <v>0</v>
      </c>
      <c r="BC79">
        <v>0</v>
      </c>
      <c r="BD79" t="s">
        <v>421</v>
      </c>
      <c r="BE79" t="s">
        <v>421</v>
      </c>
      <c r="BF79">
        <v>0</v>
      </c>
      <c r="BG79">
        <v>0</v>
      </c>
      <c r="BH79">
        <f>1-BF79/BG79</f>
        <v>0</v>
      </c>
      <c r="BI79">
        <v>0.5</v>
      </c>
      <c r="BJ79">
        <f>CS79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421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1346</v>
      </c>
      <c r="CA79">
        <v>300</v>
      </c>
      <c r="CB79">
        <v>300</v>
      </c>
      <c r="CC79">
        <v>300</v>
      </c>
      <c r="CD79">
        <v>10390.6</v>
      </c>
      <c r="CE79">
        <v>1065.88</v>
      </c>
      <c r="CF79">
        <v>-0.00731473</v>
      </c>
      <c r="CG79">
        <v>5.43</v>
      </c>
      <c r="CH79" t="s">
        <v>421</v>
      </c>
      <c r="CI79" t="s">
        <v>421</v>
      </c>
      <c r="CJ79" t="s">
        <v>421</v>
      </c>
      <c r="CK79" t="s">
        <v>421</v>
      </c>
      <c r="CL79" t="s">
        <v>421</v>
      </c>
      <c r="CM79" t="s">
        <v>421</v>
      </c>
      <c r="CN79" t="s">
        <v>421</v>
      </c>
      <c r="CO79" t="s">
        <v>421</v>
      </c>
      <c r="CP79" t="s">
        <v>421</v>
      </c>
      <c r="CQ79" t="s">
        <v>421</v>
      </c>
      <c r="CR79">
        <f>$B$11*DQ79+$C$11*DR79+$F$11*EC79*(1-EF79)</f>
        <v>0</v>
      </c>
      <c r="CS79">
        <f>CR79*CT79</f>
        <v>0</v>
      </c>
      <c r="CT79">
        <f>($B$11*$D$9+$C$11*$D$9+$F$11*((EP79+EH79)/MAX(EP79+EH79+EQ79, 0.1)*$I$9+EQ79/MAX(EP79+EH79+EQ79, 0.1)*$J$9))/($B$11+$C$11+$F$11)</f>
        <v>0</v>
      </c>
      <c r="CU79">
        <f>($B$11*$K$9+$C$11*$K$9+$F$11*((EP79+EH79)/MAX(EP79+EH79+EQ79, 0.1)*$P$9+EQ79/MAX(EP79+EH79+EQ79, 0.1)*$Q$9))/($B$11+$C$11+$F$11)</f>
        <v>0</v>
      </c>
      <c r="CV79">
        <v>6</v>
      </c>
      <c r="CW79">
        <v>0.5</v>
      </c>
      <c r="CX79" t="s">
        <v>422</v>
      </c>
      <c r="CY79">
        <v>2</v>
      </c>
      <c r="CZ79" t="b">
        <v>1</v>
      </c>
      <c r="DA79">
        <v>1652284366.214286</v>
      </c>
      <c r="DB79">
        <v>685.2107142857142</v>
      </c>
      <c r="DC79">
        <v>773.0735714285713</v>
      </c>
      <c r="DD79">
        <v>24.709075</v>
      </c>
      <c r="DE79">
        <v>10.52403928571428</v>
      </c>
      <c r="DF79">
        <v>687.2342499999999</v>
      </c>
      <c r="DG79">
        <v>24.66150714285715</v>
      </c>
      <c r="DH79">
        <v>400.0762142857143</v>
      </c>
      <c r="DI79">
        <v>90.63754999999999</v>
      </c>
      <c r="DJ79">
        <v>0.09996688571428572</v>
      </c>
      <c r="DK79">
        <v>30.85638214285714</v>
      </c>
      <c r="DL79">
        <v>29.28100357142857</v>
      </c>
      <c r="DM79">
        <v>999.9000000000002</v>
      </c>
      <c r="DN79">
        <v>0</v>
      </c>
      <c r="DO79">
        <v>0</v>
      </c>
      <c r="DP79">
        <v>10000.28285714286</v>
      </c>
      <c r="DQ79">
        <v>0</v>
      </c>
      <c r="DR79">
        <v>240.8686428571428</v>
      </c>
      <c r="DS79">
        <v>-87.86287142857142</v>
      </c>
      <c r="DT79">
        <v>702.5704999999999</v>
      </c>
      <c r="DU79">
        <v>781.2959642857144</v>
      </c>
      <c r="DV79">
        <v>14.185025</v>
      </c>
      <c r="DW79">
        <v>773.0735714285713</v>
      </c>
      <c r="DX79">
        <v>10.52403928571428</v>
      </c>
      <c r="DY79">
        <v>2.239568571428571</v>
      </c>
      <c r="DZ79">
        <v>0.9538737857142857</v>
      </c>
      <c r="EA79">
        <v>19.24821071428571</v>
      </c>
      <c r="EB79">
        <v>6.230237142857142</v>
      </c>
      <c r="EC79">
        <v>1499.9925</v>
      </c>
      <c r="ED79">
        <v>0.9730012857142859</v>
      </c>
      <c r="EE79">
        <v>0.02699887142857144</v>
      </c>
      <c r="EF79">
        <v>0</v>
      </c>
      <c r="EG79">
        <v>1026.002857142857</v>
      </c>
      <c r="EH79">
        <v>5.00097</v>
      </c>
      <c r="EI79">
        <v>16026.975</v>
      </c>
      <c r="EJ79">
        <v>12491.55357142857</v>
      </c>
      <c r="EK79">
        <v>38.875</v>
      </c>
      <c r="EL79">
        <v>40.12275</v>
      </c>
      <c r="EM79">
        <v>39.062</v>
      </c>
      <c r="EN79">
        <v>39.93699999999999</v>
      </c>
      <c r="EO79">
        <v>40.06199999999999</v>
      </c>
      <c r="EP79">
        <v>1454.632142857143</v>
      </c>
      <c r="EQ79">
        <v>40.36035714285714</v>
      </c>
      <c r="ER79">
        <v>0</v>
      </c>
      <c r="ES79">
        <v>1064</v>
      </c>
      <c r="ET79">
        <v>0</v>
      </c>
      <c r="EU79">
        <v>1025.935</v>
      </c>
      <c r="EV79">
        <v>-18.56444445716208</v>
      </c>
      <c r="EW79">
        <v>-282.5641025676764</v>
      </c>
      <c r="EX79">
        <v>16026.07692307692</v>
      </c>
      <c r="EY79">
        <v>15</v>
      </c>
      <c r="EZ79">
        <v>1652283335.6</v>
      </c>
      <c r="FA79" t="s">
        <v>476</v>
      </c>
      <c r="FB79">
        <v>1652283332.6</v>
      </c>
      <c r="FC79">
        <v>1652283335.6</v>
      </c>
      <c r="FD79">
        <v>15</v>
      </c>
      <c r="FE79">
        <v>-1.081</v>
      </c>
      <c r="FF79">
        <v>0.005</v>
      </c>
      <c r="FG79">
        <v>-1.466</v>
      </c>
      <c r="FH79">
        <v>-0.014</v>
      </c>
      <c r="FI79">
        <v>400</v>
      </c>
      <c r="FJ79">
        <v>20</v>
      </c>
      <c r="FK79">
        <v>0.1</v>
      </c>
      <c r="FL79">
        <v>0.01</v>
      </c>
      <c r="FM79">
        <v>-87.85034878048781</v>
      </c>
      <c r="FN79">
        <v>0.1082675958187417</v>
      </c>
      <c r="FO79">
        <v>0.100259741019237</v>
      </c>
      <c r="FP79">
        <v>-1</v>
      </c>
      <c r="FQ79">
        <v>14.18979024390244</v>
      </c>
      <c r="FR79">
        <v>-0.1166299651568095</v>
      </c>
      <c r="FS79">
        <v>0.01176936504655404</v>
      </c>
      <c r="FT79">
        <v>-1</v>
      </c>
      <c r="FU79">
        <v>0</v>
      </c>
      <c r="FV79">
        <v>0</v>
      </c>
      <c r="FW79">
        <v>0</v>
      </c>
      <c r="FX79">
        <v>-1</v>
      </c>
      <c r="FY79">
        <v>0</v>
      </c>
      <c r="FZ79">
        <v>0</v>
      </c>
      <c r="GA79" t="s">
        <v>424</v>
      </c>
      <c r="GB79">
        <v>2.69686</v>
      </c>
      <c r="GC79">
        <v>2.70529</v>
      </c>
      <c r="GD79">
        <v>0.137423</v>
      </c>
      <c r="GE79">
        <v>0.146675</v>
      </c>
      <c r="GF79">
        <v>0.108613</v>
      </c>
      <c r="GG79">
        <v>0.0577666</v>
      </c>
      <c r="GH79">
        <v>27161.7</v>
      </c>
      <c r="GI79">
        <v>26966.4</v>
      </c>
      <c r="GJ79">
        <v>29287.2</v>
      </c>
      <c r="GK79">
        <v>29240.1</v>
      </c>
      <c r="GL79">
        <v>34557.8</v>
      </c>
      <c r="GM79">
        <v>36677.7</v>
      </c>
      <c r="GN79">
        <v>41216.9</v>
      </c>
      <c r="GO79">
        <v>41714.5</v>
      </c>
      <c r="GP79">
        <v>1.74217</v>
      </c>
      <c r="GQ79">
        <v>2.0342</v>
      </c>
      <c r="GR79">
        <v>0.0702851</v>
      </c>
      <c r="GS79">
        <v>0</v>
      </c>
      <c r="GT79">
        <v>28.1461</v>
      </c>
      <c r="GU79">
        <v>999.9</v>
      </c>
      <c r="GV79">
        <v>41.7</v>
      </c>
      <c r="GW79">
        <v>34</v>
      </c>
      <c r="GX79">
        <v>24.5825</v>
      </c>
      <c r="GY79">
        <v>62.4427</v>
      </c>
      <c r="GZ79">
        <v>31.3502</v>
      </c>
      <c r="HA79">
        <v>1</v>
      </c>
      <c r="HB79">
        <v>0.173425</v>
      </c>
      <c r="HC79">
        <v>0</v>
      </c>
      <c r="HD79">
        <v>20.3937</v>
      </c>
      <c r="HE79">
        <v>5.21654</v>
      </c>
      <c r="HF79">
        <v>12.0094</v>
      </c>
      <c r="HG79">
        <v>4.988</v>
      </c>
      <c r="HH79">
        <v>3.28865</v>
      </c>
      <c r="HI79">
        <v>2333</v>
      </c>
      <c r="HJ79">
        <v>9999</v>
      </c>
      <c r="HK79">
        <v>9999</v>
      </c>
      <c r="HL79">
        <v>44.5</v>
      </c>
      <c r="HM79">
        <v>1.86722</v>
      </c>
      <c r="HN79">
        <v>1.86616</v>
      </c>
      <c r="HO79">
        <v>1.8658</v>
      </c>
      <c r="HP79">
        <v>1.86569</v>
      </c>
      <c r="HQ79">
        <v>1.86747</v>
      </c>
      <c r="HR79">
        <v>1.86996</v>
      </c>
      <c r="HS79">
        <v>1.86861</v>
      </c>
      <c r="HT79">
        <v>1.86997</v>
      </c>
      <c r="HU79">
        <v>0</v>
      </c>
      <c r="HV79">
        <v>0</v>
      </c>
      <c r="HW79">
        <v>0</v>
      </c>
      <c r="HX79">
        <v>0</v>
      </c>
      <c r="HY79" t="s">
        <v>425</v>
      </c>
      <c r="HZ79" t="s">
        <v>426</v>
      </c>
      <c r="IA79" t="s">
        <v>427</v>
      </c>
      <c r="IB79" t="s">
        <v>427</v>
      </c>
      <c r="IC79" t="s">
        <v>427</v>
      </c>
      <c r="ID79" t="s">
        <v>427</v>
      </c>
      <c r="IE79">
        <v>0</v>
      </c>
      <c r="IF79">
        <v>100</v>
      </c>
      <c r="IG79">
        <v>100</v>
      </c>
      <c r="IH79">
        <v>-2.078</v>
      </c>
      <c r="II79">
        <v>0.0471</v>
      </c>
      <c r="IJ79">
        <v>-0.8100442168574529</v>
      </c>
      <c r="IK79">
        <v>-0.001397856137862621</v>
      </c>
      <c r="IL79">
        <v>-6.597033298310111E-07</v>
      </c>
      <c r="IM79">
        <v>1.814317659228783E-10</v>
      </c>
      <c r="IN79">
        <v>-0.08355413821156263</v>
      </c>
      <c r="IO79">
        <v>-0.009172974426983092</v>
      </c>
      <c r="IP79">
        <v>0.000807841678180084</v>
      </c>
      <c r="IQ79">
        <v>-8.933227129180702E-06</v>
      </c>
      <c r="IR79">
        <v>1</v>
      </c>
      <c r="IS79">
        <v>2297</v>
      </c>
      <c r="IT79">
        <v>1</v>
      </c>
      <c r="IU79">
        <v>33</v>
      </c>
      <c r="IV79">
        <v>17.4</v>
      </c>
      <c r="IW79">
        <v>17.3</v>
      </c>
      <c r="IX79">
        <v>1.76392</v>
      </c>
      <c r="IY79">
        <v>2.22412</v>
      </c>
      <c r="IZ79">
        <v>1.39648</v>
      </c>
      <c r="JA79">
        <v>2.35107</v>
      </c>
      <c r="JB79">
        <v>1.49536</v>
      </c>
      <c r="JC79">
        <v>2.37061</v>
      </c>
      <c r="JD79">
        <v>37.1941</v>
      </c>
      <c r="JE79">
        <v>15.5155</v>
      </c>
      <c r="JF79">
        <v>18</v>
      </c>
      <c r="JG79">
        <v>392.628</v>
      </c>
      <c r="JH79">
        <v>561.548</v>
      </c>
      <c r="JI79">
        <v>30.3461</v>
      </c>
      <c r="JJ79">
        <v>29.8233</v>
      </c>
      <c r="JK79">
        <v>30.0001</v>
      </c>
      <c r="JL79">
        <v>29.7587</v>
      </c>
      <c r="JM79">
        <v>29.6664</v>
      </c>
      <c r="JN79">
        <v>35.4164</v>
      </c>
      <c r="JO79">
        <v>51.9487</v>
      </c>
      <c r="JP79">
        <v>0</v>
      </c>
      <c r="JQ79">
        <v>-999.9</v>
      </c>
      <c r="JR79">
        <v>821.1130000000001</v>
      </c>
      <c r="JS79">
        <v>10.4786</v>
      </c>
      <c r="JT79">
        <v>100.101</v>
      </c>
      <c r="JU79">
        <v>100.138</v>
      </c>
    </row>
    <row r="80" spans="1:281">
      <c r="A80">
        <v>64</v>
      </c>
      <c r="B80">
        <v>1652284379</v>
      </c>
      <c r="C80">
        <v>2322.5</v>
      </c>
      <c r="D80" t="s">
        <v>577</v>
      </c>
      <c r="E80" t="s">
        <v>578</v>
      </c>
      <c r="F80">
        <v>5</v>
      </c>
      <c r="G80" t="s">
        <v>474</v>
      </c>
      <c r="H80" t="s">
        <v>418</v>
      </c>
      <c r="I80">
        <v>1652284371.5</v>
      </c>
      <c r="J80">
        <f>(K80)/1000</f>
        <v>0</v>
      </c>
      <c r="K80">
        <f>IF(CZ80, AN80, AH80)</f>
        <v>0</v>
      </c>
      <c r="L80">
        <f>IF(CZ80, AI80, AG80)</f>
        <v>0</v>
      </c>
      <c r="M80">
        <f>DB80 - IF(AU80&gt;1, L80*CV80*100.0/(AW80*DP80), 0)</f>
        <v>0</v>
      </c>
      <c r="N80">
        <f>((T80-J80/2)*M80-L80)/(T80+J80/2)</f>
        <v>0</v>
      </c>
      <c r="O80">
        <f>N80*(DI80+DJ80)/1000.0</f>
        <v>0</v>
      </c>
      <c r="P80">
        <f>(DB80 - IF(AU80&gt;1, L80*CV80*100.0/(AW80*DP80), 0))*(DI80+DJ80)/1000.0</f>
        <v>0</v>
      </c>
      <c r="Q80">
        <f>2.0/((1/S80-1/R80)+SIGN(S80)*SQRT((1/S80-1/R80)*(1/S80-1/R80) + 4*CW80/((CW80+1)*(CW80+1))*(2*1/S80*1/R80-1/R80*1/R80)))</f>
        <v>0</v>
      </c>
      <c r="R80">
        <f>IF(LEFT(CX80,1)&lt;&gt;"0",IF(LEFT(CX80,1)="1",3.0,CY80),$D$5+$E$5*(DP80*DI80/($K$5*1000))+$F$5*(DP80*DI80/($K$5*1000))*MAX(MIN(CV80,$J$5),$I$5)*MAX(MIN(CV80,$J$5),$I$5)+$G$5*MAX(MIN(CV80,$J$5),$I$5)*(DP80*DI80/($K$5*1000))+$H$5*(DP80*DI80/($K$5*1000))*(DP80*DI80/($K$5*1000)))</f>
        <v>0</v>
      </c>
      <c r="S80">
        <f>J80*(1000-(1000*0.61365*exp(17.502*W80/(240.97+W80))/(DI80+DJ80)+DD80)/2)/(1000*0.61365*exp(17.502*W80/(240.97+W80))/(DI80+DJ80)-DD80)</f>
        <v>0</v>
      </c>
      <c r="T80">
        <f>1/((CW80+1)/(Q80/1.6)+1/(R80/1.37)) + CW80/((CW80+1)/(Q80/1.6) + CW80/(R80/1.37))</f>
        <v>0</v>
      </c>
      <c r="U80">
        <f>(CR80*CU80)</f>
        <v>0</v>
      </c>
      <c r="V80">
        <f>(DK80+(U80+2*0.95*5.67E-8*(((DK80+$B$7)+273)^4-(DK80+273)^4)-44100*J80)/(1.84*29.3*R80+8*0.95*5.67E-8*(DK80+273)^3))</f>
        <v>0</v>
      </c>
      <c r="W80">
        <f>($C$7*DL80+$D$7*DM80+$E$7*V80)</f>
        <v>0</v>
      </c>
      <c r="X80">
        <f>0.61365*exp(17.502*W80/(240.97+W80))</f>
        <v>0</v>
      </c>
      <c r="Y80">
        <f>(Z80/AA80*100)</f>
        <v>0</v>
      </c>
      <c r="Z80">
        <f>DD80*(DI80+DJ80)/1000</f>
        <v>0</v>
      </c>
      <c r="AA80">
        <f>0.61365*exp(17.502*DK80/(240.97+DK80))</f>
        <v>0</v>
      </c>
      <c r="AB80">
        <f>(X80-DD80*(DI80+DJ80)/1000)</f>
        <v>0</v>
      </c>
      <c r="AC80">
        <f>(-J80*44100)</f>
        <v>0</v>
      </c>
      <c r="AD80">
        <f>2*29.3*R80*0.92*(DK80-W80)</f>
        <v>0</v>
      </c>
      <c r="AE80">
        <f>2*0.95*5.67E-8*(((DK80+$B$7)+273)^4-(W80+273)^4)</f>
        <v>0</v>
      </c>
      <c r="AF80">
        <f>U80+AE80+AC80+AD80</f>
        <v>0</v>
      </c>
      <c r="AG80">
        <f>DH80*AU80*(DC80-DB80*(1000-AU80*DE80)/(1000-AU80*DD80))/(100*CV80)</f>
        <v>0</v>
      </c>
      <c r="AH80">
        <f>1000*DH80*AU80*(DD80-DE80)/(100*CV80*(1000-AU80*DD80))</f>
        <v>0</v>
      </c>
      <c r="AI80">
        <f>(AJ80 - AK80 - DI80*1E3/(8.314*(DK80+273.15)) * AM80/DH80 * AL80) * DH80/(100*CV80) * (1000 - DE80)/1000</f>
        <v>0</v>
      </c>
      <c r="AJ80">
        <v>811.5660498295628</v>
      </c>
      <c r="AK80">
        <v>744.9148181818182</v>
      </c>
      <c r="AL80">
        <v>3.437691300014906</v>
      </c>
      <c r="AM80">
        <v>66.42838587885558</v>
      </c>
      <c r="AN80">
        <f>(AP80 - AO80 + DI80*1E3/(8.314*(DK80+273.15)) * AR80/DH80 * AQ80) * DH80/(100*CV80) * 1000/(1000 - AP80)</f>
        <v>0</v>
      </c>
      <c r="AO80">
        <v>10.51714812293626</v>
      </c>
      <c r="AP80">
        <v>24.66756643356645</v>
      </c>
      <c r="AQ80">
        <v>-0.003503981293451074</v>
      </c>
      <c r="AR80">
        <v>79.27483675333316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MAX(0,($B$13+$C$13*DP80)/(1+$D$13*DP80)*DI80/(DK80+273)*$E$13)</f>
        <v>0</v>
      </c>
      <c r="AX80" t="s">
        <v>421</v>
      </c>
      <c r="AY80" t="s">
        <v>421</v>
      </c>
      <c r="AZ80">
        <v>0</v>
      </c>
      <c r="BA80">
        <v>0</v>
      </c>
      <c r="BB80">
        <f>1-AZ80/BA80</f>
        <v>0</v>
      </c>
      <c r="BC80">
        <v>0</v>
      </c>
      <c r="BD80" t="s">
        <v>421</v>
      </c>
      <c r="BE80" t="s">
        <v>421</v>
      </c>
      <c r="BF80">
        <v>0</v>
      </c>
      <c r="BG80">
        <v>0</v>
      </c>
      <c r="BH80">
        <f>1-BF80/BG80</f>
        <v>0</v>
      </c>
      <c r="BI80">
        <v>0.5</v>
      </c>
      <c r="BJ80">
        <f>CS80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421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1346</v>
      </c>
      <c r="CA80">
        <v>300</v>
      </c>
      <c r="CB80">
        <v>300</v>
      </c>
      <c r="CC80">
        <v>300</v>
      </c>
      <c r="CD80">
        <v>10390.6</v>
      </c>
      <c r="CE80">
        <v>1065.88</v>
      </c>
      <c r="CF80">
        <v>-0.00731473</v>
      </c>
      <c r="CG80">
        <v>5.43</v>
      </c>
      <c r="CH80" t="s">
        <v>421</v>
      </c>
      <c r="CI80" t="s">
        <v>421</v>
      </c>
      <c r="CJ80" t="s">
        <v>421</v>
      </c>
      <c r="CK80" t="s">
        <v>421</v>
      </c>
      <c r="CL80" t="s">
        <v>421</v>
      </c>
      <c r="CM80" t="s">
        <v>421</v>
      </c>
      <c r="CN80" t="s">
        <v>421</v>
      </c>
      <c r="CO80" t="s">
        <v>421</v>
      </c>
      <c r="CP80" t="s">
        <v>421</v>
      </c>
      <c r="CQ80" t="s">
        <v>421</v>
      </c>
      <c r="CR80">
        <f>$B$11*DQ80+$C$11*DR80+$F$11*EC80*(1-EF80)</f>
        <v>0</v>
      </c>
      <c r="CS80">
        <f>CR80*CT80</f>
        <v>0</v>
      </c>
      <c r="CT80">
        <f>($B$11*$D$9+$C$11*$D$9+$F$11*((EP80+EH80)/MAX(EP80+EH80+EQ80, 0.1)*$I$9+EQ80/MAX(EP80+EH80+EQ80, 0.1)*$J$9))/($B$11+$C$11+$F$11)</f>
        <v>0</v>
      </c>
      <c r="CU80">
        <f>($B$11*$K$9+$C$11*$K$9+$F$11*((EP80+EH80)/MAX(EP80+EH80+EQ80, 0.1)*$P$9+EQ80/MAX(EP80+EH80+EQ80, 0.1)*$Q$9))/($B$11+$C$11+$F$11)</f>
        <v>0</v>
      </c>
      <c r="CV80">
        <v>6</v>
      </c>
      <c r="CW80">
        <v>0.5</v>
      </c>
      <c r="CX80" t="s">
        <v>422</v>
      </c>
      <c r="CY80">
        <v>2</v>
      </c>
      <c r="CZ80" t="b">
        <v>1</v>
      </c>
      <c r="DA80">
        <v>1652284371.5</v>
      </c>
      <c r="DB80">
        <v>702.989888888889</v>
      </c>
      <c r="DC80">
        <v>790.7775185185185</v>
      </c>
      <c r="DD80">
        <v>24.69057777777778</v>
      </c>
      <c r="DE80">
        <v>10.5196</v>
      </c>
      <c r="DF80">
        <v>705.0499629629629</v>
      </c>
      <c r="DG80">
        <v>24.64328148148148</v>
      </c>
      <c r="DH80">
        <v>400.0752962962963</v>
      </c>
      <c r="DI80">
        <v>90.6366037037037</v>
      </c>
      <c r="DJ80">
        <v>0.09998998148148147</v>
      </c>
      <c r="DK80">
        <v>30.85695185185186</v>
      </c>
      <c r="DL80">
        <v>29.28942592592593</v>
      </c>
      <c r="DM80">
        <v>999.9000000000001</v>
      </c>
      <c r="DN80">
        <v>0</v>
      </c>
      <c r="DO80">
        <v>0</v>
      </c>
      <c r="DP80">
        <v>9994.810740740741</v>
      </c>
      <c r="DQ80">
        <v>0</v>
      </c>
      <c r="DR80">
        <v>240.9233333333333</v>
      </c>
      <c r="DS80">
        <v>-87.78754814814818</v>
      </c>
      <c r="DT80">
        <v>720.7864074074073</v>
      </c>
      <c r="DU80">
        <v>799.1845555555556</v>
      </c>
      <c r="DV80">
        <v>14.17097037037037</v>
      </c>
      <c r="DW80">
        <v>790.7775185185185</v>
      </c>
      <c r="DX80">
        <v>10.5196</v>
      </c>
      <c r="DY80">
        <v>2.23786962962963</v>
      </c>
      <c r="DZ80">
        <v>0.9534612592592593</v>
      </c>
      <c r="EA80">
        <v>19.23602962962963</v>
      </c>
      <c r="EB80">
        <v>6.223970370370369</v>
      </c>
      <c r="EC80">
        <v>1500.011111111111</v>
      </c>
      <c r="ED80">
        <v>0.9730016296296298</v>
      </c>
      <c r="EE80">
        <v>0.02699850000000001</v>
      </c>
      <c r="EF80">
        <v>0</v>
      </c>
      <c r="EG80">
        <v>1024.276296296297</v>
      </c>
      <c r="EH80">
        <v>5.00097</v>
      </c>
      <c r="EI80">
        <v>16001.34074074074</v>
      </c>
      <c r="EJ80">
        <v>12491.7</v>
      </c>
      <c r="EK80">
        <v>38.875</v>
      </c>
      <c r="EL80">
        <v>40.125</v>
      </c>
      <c r="EM80">
        <v>39.062</v>
      </c>
      <c r="EN80">
        <v>39.93699999999999</v>
      </c>
      <c r="EO80">
        <v>40.06199999999999</v>
      </c>
      <c r="EP80">
        <v>1454.650740740741</v>
      </c>
      <c r="EQ80">
        <v>40.36037037037036</v>
      </c>
      <c r="ER80">
        <v>0</v>
      </c>
      <c r="ES80">
        <v>1068.799999952316</v>
      </c>
      <c r="ET80">
        <v>0</v>
      </c>
      <c r="EU80">
        <v>1024.351923076923</v>
      </c>
      <c r="EV80">
        <v>-21.134017114751</v>
      </c>
      <c r="EW80">
        <v>-307.6102566112455</v>
      </c>
      <c r="EX80">
        <v>16002.39230769231</v>
      </c>
      <c r="EY80">
        <v>15</v>
      </c>
      <c r="EZ80">
        <v>1652283335.6</v>
      </c>
      <c r="FA80" t="s">
        <v>476</v>
      </c>
      <c r="FB80">
        <v>1652283332.6</v>
      </c>
      <c r="FC80">
        <v>1652283335.6</v>
      </c>
      <c r="FD80">
        <v>15</v>
      </c>
      <c r="FE80">
        <v>-1.081</v>
      </c>
      <c r="FF80">
        <v>0.005</v>
      </c>
      <c r="FG80">
        <v>-1.466</v>
      </c>
      <c r="FH80">
        <v>-0.014</v>
      </c>
      <c r="FI80">
        <v>400</v>
      </c>
      <c r="FJ80">
        <v>20</v>
      </c>
      <c r="FK80">
        <v>0.1</v>
      </c>
      <c r="FL80">
        <v>0.01</v>
      </c>
      <c r="FM80">
        <v>-87.82679512195124</v>
      </c>
      <c r="FN80">
        <v>0.6774710801391464</v>
      </c>
      <c r="FO80">
        <v>0.1152798291141809</v>
      </c>
      <c r="FP80">
        <v>-1</v>
      </c>
      <c r="FQ80">
        <v>14.18071707317073</v>
      </c>
      <c r="FR80">
        <v>-0.1497804878048472</v>
      </c>
      <c r="FS80">
        <v>0.01503984792409854</v>
      </c>
      <c r="FT80">
        <v>-1</v>
      </c>
      <c r="FU80">
        <v>0</v>
      </c>
      <c r="FV80">
        <v>0</v>
      </c>
      <c r="FW80">
        <v>0</v>
      </c>
      <c r="FX80">
        <v>-1</v>
      </c>
      <c r="FY80">
        <v>0</v>
      </c>
      <c r="FZ80">
        <v>0</v>
      </c>
      <c r="GA80" t="s">
        <v>424</v>
      </c>
      <c r="GB80">
        <v>2.69683</v>
      </c>
      <c r="GC80">
        <v>2.70498</v>
      </c>
      <c r="GD80">
        <v>0.139618</v>
      </c>
      <c r="GE80">
        <v>0.14872</v>
      </c>
      <c r="GF80">
        <v>0.108561</v>
      </c>
      <c r="GG80">
        <v>0.057748</v>
      </c>
      <c r="GH80">
        <v>27092.1</v>
      </c>
      <c r="GI80">
        <v>26901.7</v>
      </c>
      <c r="GJ80">
        <v>29286.7</v>
      </c>
      <c r="GK80">
        <v>29240</v>
      </c>
      <c r="GL80">
        <v>34559.6</v>
      </c>
      <c r="GM80">
        <v>36678.4</v>
      </c>
      <c r="GN80">
        <v>41216.6</v>
      </c>
      <c r="GO80">
        <v>41714.4</v>
      </c>
      <c r="GP80">
        <v>1.74172</v>
      </c>
      <c r="GQ80">
        <v>2.03435</v>
      </c>
      <c r="GR80">
        <v>0.0705831</v>
      </c>
      <c r="GS80">
        <v>0</v>
      </c>
      <c r="GT80">
        <v>28.1461</v>
      </c>
      <c r="GU80">
        <v>999.9</v>
      </c>
      <c r="GV80">
        <v>41.7</v>
      </c>
      <c r="GW80">
        <v>34</v>
      </c>
      <c r="GX80">
        <v>24.5809</v>
      </c>
      <c r="GY80">
        <v>62.6927</v>
      </c>
      <c r="GZ80">
        <v>30.7572</v>
      </c>
      <c r="HA80">
        <v>1</v>
      </c>
      <c r="HB80">
        <v>0.173427</v>
      </c>
      <c r="HC80">
        <v>0</v>
      </c>
      <c r="HD80">
        <v>20.3938</v>
      </c>
      <c r="HE80">
        <v>5.21624</v>
      </c>
      <c r="HF80">
        <v>12.0092</v>
      </c>
      <c r="HG80">
        <v>4.9881</v>
      </c>
      <c r="HH80">
        <v>3.28865</v>
      </c>
      <c r="HI80">
        <v>2333</v>
      </c>
      <c r="HJ80">
        <v>9999</v>
      </c>
      <c r="HK80">
        <v>9999</v>
      </c>
      <c r="HL80">
        <v>44.5</v>
      </c>
      <c r="HM80">
        <v>1.86722</v>
      </c>
      <c r="HN80">
        <v>1.86618</v>
      </c>
      <c r="HO80">
        <v>1.86579</v>
      </c>
      <c r="HP80">
        <v>1.86568</v>
      </c>
      <c r="HQ80">
        <v>1.86749</v>
      </c>
      <c r="HR80">
        <v>1.86996</v>
      </c>
      <c r="HS80">
        <v>1.86862</v>
      </c>
      <c r="HT80">
        <v>1.86996</v>
      </c>
      <c r="HU80">
        <v>0</v>
      </c>
      <c r="HV80">
        <v>0</v>
      </c>
      <c r="HW80">
        <v>0</v>
      </c>
      <c r="HX80">
        <v>0</v>
      </c>
      <c r="HY80" t="s">
        <v>425</v>
      </c>
      <c r="HZ80" t="s">
        <v>426</v>
      </c>
      <c r="IA80" t="s">
        <v>427</v>
      </c>
      <c r="IB80" t="s">
        <v>427</v>
      </c>
      <c r="IC80" t="s">
        <v>427</v>
      </c>
      <c r="ID80" t="s">
        <v>427</v>
      </c>
      <c r="IE80">
        <v>0</v>
      </c>
      <c r="IF80">
        <v>100</v>
      </c>
      <c r="IG80">
        <v>100</v>
      </c>
      <c r="IH80">
        <v>-2.112</v>
      </c>
      <c r="II80">
        <v>0.047</v>
      </c>
      <c r="IJ80">
        <v>-0.8100442168574529</v>
      </c>
      <c r="IK80">
        <v>-0.001397856137862621</v>
      </c>
      <c r="IL80">
        <v>-6.597033298310111E-07</v>
      </c>
      <c r="IM80">
        <v>1.814317659228783E-10</v>
      </c>
      <c r="IN80">
        <v>-0.08355413821156263</v>
      </c>
      <c r="IO80">
        <v>-0.009172974426983092</v>
      </c>
      <c r="IP80">
        <v>0.000807841678180084</v>
      </c>
      <c r="IQ80">
        <v>-8.933227129180702E-06</v>
      </c>
      <c r="IR80">
        <v>1</v>
      </c>
      <c r="IS80">
        <v>2297</v>
      </c>
      <c r="IT80">
        <v>1</v>
      </c>
      <c r="IU80">
        <v>33</v>
      </c>
      <c r="IV80">
        <v>17.4</v>
      </c>
      <c r="IW80">
        <v>17.4</v>
      </c>
      <c r="IX80">
        <v>1.79565</v>
      </c>
      <c r="IY80">
        <v>2.22412</v>
      </c>
      <c r="IZ80">
        <v>1.39648</v>
      </c>
      <c r="JA80">
        <v>2.35107</v>
      </c>
      <c r="JB80">
        <v>1.49536</v>
      </c>
      <c r="JC80">
        <v>2.31079</v>
      </c>
      <c r="JD80">
        <v>37.1941</v>
      </c>
      <c r="JE80">
        <v>15.498</v>
      </c>
      <c r="JF80">
        <v>18</v>
      </c>
      <c r="JG80">
        <v>392.378</v>
      </c>
      <c r="JH80">
        <v>561.653</v>
      </c>
      <c r="JI80">
        <v>30.3438</v>
      </c>
      <c r="JJ80">
        <v>29.8227</v>
      </c>
      <c r="JK80">
        <v>30.0001</v>
      </c>
      <c r="JL80">
        <v>29.7574</v>
      </c>
      <c r="JM80">
        <v>29.6657</v>
      </c>
      <c r="JN80">
        <v>35.9685</v>
      </c>
      <c r="JO80">
        <v>51.9487</v>
      </c>
      <c r="JP80">
        <v>0</v>
      </c>
      <c r="JQ80">
        <v>-999.9</v>
      </c>
      <c r="JR80">
        <v>834.473</v>
      </c>
      <c r="JS80">
        <v>10.4786</v>
      </c>
      <c r="JT80">
        <v>100.1</v>
      </c>
      <c r="JU80">
        <v>100.138</v>
      </c>
    </row>
    <row r="81" spans="1:281">
      <c r="A81">
        <v>65</v>
      </c>
      <c r="B81">
        <v>1652284384</v>
      </c>
      <c r="C81">
        <v>2327.5</v>
      </c>
      <c r="D81" t="s">
        <v>579</v>
      </c>
      <c r="E81" t="s">
        <v>580</v>
      </c>
      <c r="F81">
        <v>5</v>
      </c>
      <c r="G81" t="s">
        <v>474</v>
      </c>
      <c r="H81" t="s">
        <v>418</v>
      </c>
      <c r="I81">
        <v>1652284376.214286</v>
      </c>
      <c r="J81">
        <f>(K81)/1000</f>
        <v>0</v>
      </c>
      <c r="K81">
        <f>IF(CZ81, AN81, AH81)</f>
        <v>0</v>
      </c>
      <c r="L81">
        <f>IF(CZ81, AI81, AG81)</f>
        <v>0</v>
      </c>
      <c r="M81">
        <f>DB81 - IF(AU81&gt;1, L81*CV81*100.0/(AW81*DP81), 0)</f>
        <v>0</v>
      </c>
      <c r="N81">
        <f>((T81-J81/2)*M81-L81)/(T81+J81/2)</f>
        <v>0</v>
      </c>
      <c r="O81">
        <f>N81*(DI81+DJ81)/1000.0</f>
        <v>0</v>
      </c>
      <c r="P81">
        <f>(DB81 - IF(AU81&gt;1, L81*CV81*100.0/(AW81*DP81), 0))*(DI81+DJ81)/1000.0</f>
        <v>0</v>
      </c>
      <c r="Q81">
        <f>2.0/((1/S81-1/R81)+SIGN(S81)*SQRT((1/S81-1/R81)*(1/S81-1/R81) + 4*CW81/((CW81+1)*(CW81+1))*(2*1/S81*1/R81-1/R81*1/R81)))</f>
        <v>0</v>
      </c>
      <c r="R81">
        <f>IF(LEFT(CX81,1)&lt;&gt;"0",IF(LEFT(CX81,1)="1",3.0,CY81),$D$5+$E$5*(DP81*DI81/($K$5*1000))+$F$5*(DP81*DI81/($K$5*1000))*MAX(MIN(CV81,$J$5),$I$5)*MAX(MIN(CV81,$J$5),$I$5)+$G$5*MAX(MIN(CV81,$J$5),$I$5)*(DP81*DI81/($K$5*1000))+$H$5*(DP81*DI81/($K$5*1000))*(DP81*DI81/($K$5*1000)))</f>
        <v>0</v>
      </c>
      <c r="S81">
        <f>J81*(1000-(1000*0.61365*exp(17.502*W81/(240.97+W81))/(DI81+DJ81)+DD81)/2)/(1000*0.61365*exp(17.502*W81/(240.97+W81))/(DI81+DJ81)-DD81)</f>
        <v>0</v>
      </c>
      <c r="T81">
        <f>1/((CW81+1)/(Q81/1.6)+1/(R81/1.37)) + CW81/((CW81+1)/(Q81/1.6) + CW81/(R81/1.37))</f>
        <v>0</v>
      </c>
      <c r="U81">
        <f>(CR81*CU81)</f>
        <v>0</v>
      </c>
      <c r="V81">
        <f>(DK81+(U81+2*0.95*5.67E-8*(((DK81+$B$7)+273)^4-(DK81+273)^4)-44100*J81)/(1.84*29.3*R81+8*0.95*5.67E-8*(DK81+273)^3))</f>
        <v>0</v>
      </c>
      <c r="W81">
        <f>($C$7*DL81+$D$7*DM81+$E$7*V81)</f>
        <v>0</v>
      </c>
      <c r="X81">
        <f>0.61365*exp(17.502*W81/(240.97+W81))</f>
        <v>0</v>
      </c>
      <c r="Y81">
        <f>(Z81/AA81*100)</f>
        <v>0</v>
      </c>
      <c r="Z81">
        <f>DD81*(DI81+DJ81)/1000</f>
        <v>0</v>
      </c>
      <c r="AA81">
        <f>0.61365*exp(17.502*DK81/(240.97+DK81))</f>
        <v>0</v>
      </c>
      <c r="AB81">
        <f>(X81-DD81*(DI81+DJ81)/1000)</f>
        <v>0</v>
      </c>
      <c r="AC81">
        <f>(-J81*44100)</f>
        <v>0</v>
      </c>
      <c r="AD81">
        <f>2*29.3*R81*0.92*(DK81-W81)</f>
        <v>0</v>
      </c>
      <c r="AE81">
        <f>2*0.95*5.67E-8*(((DK81+$B$7)+273)^4-(W81+273)^4)</f>
        <v>0</v>
      </c>
      <c r="AF81">
        <f>U81+AE81+AC81+AD81</f>
        <v>0</v>
      </c>
      <c r="AG81">
        <f>DH81*AU81*(DC81-DB81*(1000-AU81*DE81)/(1000-AU81*DD81))/(100*CV81)</f>
        <v>0</v>
      </c>
      <c r="AH81">
        <f>1000*DH81*AU81*(DD81-DE81)/(100*CV81*(1000-AU81*DD81))</f>
        <v>0</v>
      </c>
      <c r="AI81">
        <f>(AJ81 - AK81 - DI81*1E3/(8.314*(DK81+273.15)) * AM81/DH81 * AL81) * DH81/(100*CV81) * (1000 - DE81)/1000</f>
        <v>0</v>
      </c>
      <c r="AJ81">
        <v>828.5357919696805</v>
      </c>
      <c r="AK81">
        <v>762.4372545454545</v>
      </c>
      <c r="AL81">
        <v>3.502820204661367</v>
      </c>
      <c r="AM81">
        <v>66.42838587885558</v>
      </c>
      <c r="AN81">
        <f>(AP81 - AO81 + DI81*1E3/(8.314*(DK81+273.15)) * AR81/DH81 * AQ81) * DH81/(100*CV81) * 1000/(1000 - AP81)</f>
        <v>0</v>
      </c>
      <c r="AO81">
        <v>10.51316949054961</v>
      </c>
      <c r="AP81">
        <v>24.63676363636365</v>
      </c>
      <c r="AQ81">
        <v>-0.007359515090630875</v>
      </c>
      <c r="AR81">
        <v>79.27483675333316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MAX(0,($B$13+$C$13*DP81)/(1+$D$13*DP81)*DI81/(DK81+273)*$E$13)</f>
        <v>0</v>
      </c>
      <c r="AX81" t="s">
        <v>421</v>
      </c>
      <c r="AY81" t="s">
        <v>421</v>
      </c>
      <c r="AZ81">
        <v>0</v>
      </c>
      <c r="BA81">
        <v>0</v>
      </c>
      <c r="BB81">
        <f>1-AZ81/BA81</f>
        <v>0</v>
      </c>
      <c r="BC81">
        <v>0</v>
      </c>
      <c r="BD81" t="s">
        <v>421</v>
      </c>
      <c r="BE81" t="s">
        <v>421</v>
      </c>
      <c r="BF81">
        <v>0</v>
      </c>
      <c r="BG81">
        <v>0</v>
      </c>
      <c r="BH81">
        <f>1-BF81/BG81</f>
        <v>0</v>
      </c>
      <c r="BI81">
        <v>0.5</v>
      </c>
      <c r="BJ81">
        <f>CS81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421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1346</v>
      </c>
      <c r="CA81">
        <v>300</v>
      </c>
      <c r="CB81">
        <v>300</v>
      </c>
      <c r="CC81">
        <v>300</v>
      </c>
      <c r="CD81">
        <v>10390.6</v>
      </c>
      <c r="CE81">
        <v>1065.88</v>
      </c>
      <c r="CF81">
        <v>-0.00731473</v>
      </c>
      <c r="CG81">
        <v>5.43</v>
      </c>
      <c r="CH81" t="s">
        <v>421</v>
      </c>
      <c r="CI81" t="s">
        <v>421</v>
      </c>
      <c r="CJ81" t="s">
        <v>421</v>
      </c>
      <c r="CK81" t="s">
        <v>421</v>
      </c>
      <c r="CL81" t="s">
        <v>421</v>
      </c>
      <c r="CM81" t="s">
        <v>421</v>
      </c>
      <c r="CN81" t="s">
        <v>421</v>
      </c>
      <c r="CO81" t="s">
        <v>421</v>
      </c>
      <c r="CP81" t="s">
        <v>421</v>
      </c>
      <c r="CQ81" t="s">
        <v>421</v>
      </c>
      <c r="CR81">
        <f>$B$11*DQ81+$C$11*DR81+$F$11*EC81*(1-EF81)</f>
        <v>0</v>
      </c>
      <c r="CS81">
        <f>CR81*CT81</f>
        <v>0</v>
      </c>
      <c r="CT81">
        <f>($B$11*$D$9+$C$11*$D$9+$F$11*((EP81+EH81)/MAX(EP81+EH81+EQ81, 0.1)*$I$9+EQ81/MAX(EP81+EH81+EQ81, 0.1)*$J$9))/($B$11+$C$11+$F$11)</f>
        <v>0</v>
      </c>
      <c r="CU81">
        <f>($B$11*$K$9+$C$11*$K$9+$F$11*((EP81+EH81)/MAX(EP81+EH81+EQ81, 0.1)*$P$9+EQ81/MAX(EP81+EH81+EQ81, 0.1)*$Q$9))/($B$11+$C$11+$F$11)</f>
        <v>0</v>
      </c>
      <c r="CV81">
        <v>6</v>
      </c>
      <c r="CW81">
        <v>0.5</v>
      </c>
      <c r="CX81" t="s">
        <v>422</v>
      </c>
      <c r="CY81">
        <v>2</v>
      </c>
      <c r="CZ81" t="b">
        <v>1</v>
      </c>
      <c r="DA81">
        <v>1652284376.214286</v>
      </c>
      <c r="DB81">
        <v>718.9050714285714</v>
      </c>
      <c r="DC81">
        <v>806.5708928571428</v>
      </c>
      <c r="DD81">
        <v>24.67146071428572</v>
      </c>
      <c r="DE81">
        <v>10.51550357142857</v>
      </c>
      <c r="DF81">
        <v>720.9979999999999</v>
      </c>
      <c r="DG81">
        <v>24.62442857142857</v>
      </c>
      <c r="DH81">
        <v>400.0811785714287</v>
      </c>
      <c r="DI81">
        <v>90.636375</v>
      </c>
      <c r="DJ81">
        <v>0.09997034642857146</v>
      </c>
      <c r="DK81">
        <v>30.85775</v>
      </c>
      <c r="DL81">
        <v>29.29446428571428</v>
      </c>
      <c r="DM81">
        <v>999.9000000000002</v>
      </c>
      <c r="DN81">
        <v>0</v>
      </c>
      <c r="DO81">
        <v>0</v>
      </c>
      <c r="DP81">
        <v>9999.459642857142</v>
      </c>
      <c r="DQ81">
        <v>0</v>
      </c>
      <c r="DR81">
        <v>240.939</v>
      </c>
      <c r="DS81">
        <v>-87.66573214285715</v>
      </c>
      <c r="DT81">
        <v>737.0898928571429</v>
      </c>
      <c r="DU81">
        <v>815.1424642857144</v>
      </c>
      <c r="DV81">
        <v>14.15594285714286</v>
      </c>
      <c r="DW81">
        <v>806.5708928571428</v>
      </c>
      <c r="DX81">
        <v>10.51550357142857</v>
      </c>
      <c r="DY81">
        <v>2.236131428571428</v>
      </c>
      <c r="DZ81">
        <v>0.9530876785714285</v>
      </c>
      <c r="EA81">
        <v>19.22355357142857</v>
      </c>
      <c r="EB81">
        <v>6.218292142857142</v>
      </c>
      <c r="EC81">
        <v>1500.006428571429</v>
      </c>
      <c r="ED81">
        <v>0.973001642857143</v>
      </c>
      <c r="EE81">
        <v>0.02699848571428572</v>
      </c>
      <c r="EF81">
        <v>0</v>
      </c>
      <c r="EG81">
        <v>1022.418928571429</v>
      </c>
      <c r="EH81">
        <v>5.00097</v>
      </c>
      <c r="EI81">
        <v>15974.85357142857</v>
      </c>
      <c r="EJ81">
        <v>12491.65714285714</v>
      </c>
      <c r="EK81">
        <v>38.875</v>
      </c>
      <c r="EL81">
        <v>40.125</v>
      </c>
      <c r="EM81">
        <v>39.062</v>
      </c>
      <c r="EN81">
        <v>39.93699999999999</v>
      </c>
      <c r="EO81">
        <v>40.06199999999999</v>
      </c>
      <c r="EP81">
        <v>1454.646071428572</v>
      </c>
      <c r="EQ81">
        <v>40.36035714285713</v>
      </c>
      <c r="ER81">
        <v>0</v>
      </c>
      <c r="ES81">
        <v>1074.199999809265</v>
      </c>
      <c r="ET81">
        <v>0</v>
      </c>
      <c r="EU81">
        <v>1022.148</v>
      </c>
      <c r="EV81">
        <v>-25.06538466876922</v>
      </c>
      <c r="EW81">
        <v>-363.5153851090924</v>
      </c>
      <c r="EX81">
        <v>15970.332</v>
      </c>
      <c r="EY81">
        <v>15</v>
      </c>
      <c r="EZ81">
        <v>1652283335.6</v>
      </c>
      <c r="FA81" t="s">
        <v>476</v>
      </c>
      <c r="FB81">
        <v>1652283332.6</v>
      </c>
      <c r="FC81">
        <v>1652283335.6</v>
      </c>
      <c r="FD81">
        <v>15</v>
      </c>
      <c r="FE81">
        <v>-1.081</v>
      </c>
      <c r="FF81">
        <v>0.005</v>
      </c>
      <c r="FG81">
        <v>-1.466</v>
      </c>
      <c r="FH81">
        <v>-0.014</v>
      </c>
      <c r="FI81">
        <v>400</v>
      </c>
      <c r="FJ81">
        <v>20</v>
      </c>
      <c r="FK81">
        <v>0.1</v>
      </c>
      <c r="FL81">
        <v>0.01</v>
      </c>
      <c r="FM81">
        <v>-87.74340500000001</v>
      </c>
      <c r="FN81">
        <v>1.451365103189631</v>
      </c>
      <c r="FO81">
        <v>0.1490854603071682</v>
      </c>
      <c r="FP81">
        <v>-1</v>
      </c>
      <c r="FQ81">
        <v>14.164905</v>
      </c>
      <c r="FR81">
        <v>-0.1885463414634322</v>
      </c>
      <c r="FS81">
        <v>0.01830831709906734</v>
      </c>
      <c r="FT81">
        <v>-1</v>
      </c>
      <c r="FU81">
        <v>0</v>
      </c>
      <c r="FV81">
        <v>0</v>
      </c>
      <c r="FW81">
        <v>0</v>
      </c>
      <c r="FX81">
        <v>-1</v>
      </c>
      <c r="FY81">
        <v>0</v>
      </c>
      <c r="FZ81">
        <v>0</v>
      </c>
      <c r="GA81" t="s">
        <v>424</v>
      </c>
      <c r="GB81">
        <v>2.69707</v>
      </c>
      <c r="GC81">
        <v>2.70524</v>
      </c>
      <c r="GD81">
        <v>0.141827</v>
      </c>
      <c r="GE81">
        <v>0.150746</v>
      </c>
      <c r="GF81">
        <v>0.10848</v>
      </c>
      <c r="GG81">
        <v>0.0577275</v>
      </c>
      <c r="GH81">
        <v>27022.4</v>
      </c>
      <c r="GI81">
        <v>26837.7</v>
      </c>
      <c r="GJ81">
        <v>29286.7</v>
      </c>
      <c r="GK81">
        <v>29240.1</v>
      </c>
      <c r="GL81">
        <v>34562.6</v>
      </c>
      <c r="GM81">
        <v>36679.3</v>
      </c>
      <c r="GN81">
        <v>41216.4</v>
      </c>
      <c r="GO81">
        <v>41714.5</v>
      </c>
      <c r="GP81">
        <v>1.7423</v>
      </c>
      <c r="GQ81">
        <v>2.03415</v>
      </c>
      <c r="GR81">
        <v>0.0707023</v>
      </c>
      <c r="GS81">
        <v>0</v>
      </c>
      <c r="GT81">
        <v>28.1478</v>
      </c>
      <c r="GU81">
        <v>999.9</v>
      </c>
      <c r="GV81">
        <v>41.7</v>
      </c>
      <c r="GW81">
        <v>34</v>
      </c>
      <c r="GX81">
        <v>24.5824</v>
      </c>
      <c r="GY81">
        <v>62.8527</v>
      </c>
      <c r="GZ81">
        <v>30.7292</v>
      </c>
      <c r="HA81">
        <v>1</v>
      </c>
      <c r="HB81">
        <v>0.17341</v>
      </c>
      <c r="HC81">
        <v>0</v>
      </c>
      <c r="HD81">
        <v>20.3937</v>
      </c>
      <c r="HE81">
        <v>5.21639</v>
      </c>
      <c r="HF81">
        <v>12.0092</v>
      </c>
      <c r="HG81">
        <v>4.9881</v>
      </c>
      <c r="HH81">
        <v>3.28855</v>
      </c>
      <c r="HI81">
        <v>2333.2</v>
      </c>
      <c r="HJ81">
        <v>9999</v>
      </c>
      <c r="HK81">
        <v>9999</v>
      </c>
      <c r="HL81">
        <v>44.5</v>
      </c>
      <c r="HM81">
        <v>1.86722</v>
      </c>
      <c r="HN81">
        <v>1.86615</v>
      </c>
      <c r="HO81">
        <v>1.86575</v>
      </c>
      <c r="HP81">
        <v>1.86569</v>
      </c>
      <c r="HQ81">
        <v>1.86743</v>
      </c>
      <c r="HR81">
        <v>1.86996</v>
      </c>
      <c r="HS81">
        <v>1.86861</v>
      </c>
      <c r="HT81">
        <v>1.86996</v>
      </c>
      <c r="HU81">
        <v>0</v>
      </c>
      <c r="HV81">
        <v>0</v>
      </c>
      <c r="HW81">
        <v>0</v>
      </c>
      <c r="HX81">
        <v>0</v>
      </c>
      <c r="HY81" t="s">
        <v>425</v>
      </c>
      <c r="HZ81" t="s">
        <v>426</v>
      </c>
      <c r="IA81" t="s">
        <v>427</v>
      </c>
      <c r="IB81" t="s">
        <v>427</v>
      </c>
      <c r="IC81" t="s">
        <v>427</v>
      </c>
      <c r="ID81" t="s">
        <v>427</v>
      </c>
      <c r="IE81">
        <v>0</v>
      </c>
      <c r="IF81">
        <v>100</v>
      </c>
      <c r="IG81">
        <v>100</v>
      </c>
      <c r="IH81">
        <v>-2.148</v>
      </c>
      <c r="II81">
        <v>0.0465</v>
      </c>
      <c r="IJ81">
        <v>-0.8100442168574529</v>
      </c>
      <c r="IK81">
        <v>-0.001397856137862621</v>
      </c>
      <c r="IL81">
        <v>-6.597033298310111E-07</v>
      </c>
      <c r="IM81">
        <v>1.814317659228783E-10</v>
      </c>
      <c r="IN81">
        <v>-0.08355413821156263</v>
      </c>
      <c r="IO81">
        <v>-0.009172974426983092</v>
      </c>
      <c r="IP81">
        <v>0.000807841678180084</v>
      </c>
      <c r="IQ81">
        <v>-8.933227129180702E-06</v>
      </c>
      <c r="IR81">
        <v>1</v>
      </c>
      <c r="IS81">
        <v>2297</v>
      </c>
      <c r="IT81">
        <v>1</v>
      </c>
      <c r="IU81">
        <v>33</v>
      </c>
      <c r="IV81">
        <v>17.5</v>
      </c>
      <c r="IW81">
        <v>17.5</v>
      </c>
      <c r="IX81">
        <v>1.82129</v>
      </c>
      <c r="IY81">
        <v>2.21924</v>
      </c>
      <c r="IZ81">
        <v>1.39648</v>
      </c>
      <c r="JA81">
        <v>2.35107</v>
      </c>
      <c r="JB81">
        <v>1.49536</v>
      </c>
      <c r="JC81">
        <v>2.33521</v>
      </c>
      <c r="JD81">
        <v>37.1941</v>
      </c>
      <c r="JE81">
        <v>15.498</v>
      </c>
      <c r="JF81">
        <v>18</v>
      </c>
      <c r="JG81">
        <v>392.671</v>
      </c>
      <c r="JH81">
        <v>561.484</v>
      </c>
      <c r="JI81">
        <v>30.3419</v>
      </c>
      <c r="JJ81">
        <v>29.8207</v>
      </c>
      <c r="JK81">
        <v>30.0001</v>
      </c>
      <c r="JL81">
        <v>29.7549</v>
      </c>
      <c r="JM81">
        <v>29.6637</v>
      </c>
      <c r="JN81">
        <v>36.5742</v>
      </c>
      <c r="JO81">
        <v>51.9487</v>
      </c>
      <c r="JP81">
        <v>0</v>
      </c>
      <c r="JQ81">
        <v>-999.9</v>
      </c>
      <c r="JR81">
        <v>854.509</v>
      </c>
      <c r="JS81">
        <v>10.4837</v>
      </c>
      <c r="JT81">
        <v>100.1</v>
      </c>
      <c r="JU81">
        <v>100.138</v>
      </c>
    </row>
    <row r="82" spans="1:281">
      <c r="A82">
        <v>66</v>
      </c>
      <c r="B82">
        <v>1652284389</v>
      </c>
      <c r="C82">
        <v>2332.5</v>
      </c>
      <c r="D82" t="s">
        <v>581</v>
      </c>
      <c r="E82" t="s">
        <v>582</v>
      </c>
      <c r="F82">
        <v>5</v>
      </c>
      <c r="G82" t="s">
        <v>474</v>
      </c>
      <c r="H82" t="s">
        <v>418</v>
      </c>
      <c r="I82">
        <v>1652284381.5</v>
      </c>
      <c r="J82">
        <f>(K82)/1000</f>
        <v>0</v>
      </c>
      <c r="K82">
        <f>IF(CZ82, AN82, AH82)</f>
        <v>0</v>
      </c>
      <c r="L82">
        <f>IF(CZ82, AI82, AG82)</f>
        <v>0</v>
      </c>
      <c r="M82">
        <f>DB82 - IF(AU82&gt;1, L82*CV82*100.0/(AW82*DP82), 0)</f>
        <v>0</v>
      </c>
      <c r="N82">
        <f>((T82-J82/2)*M82-L82)/(T82+J82/2)</f>
        <v>0</v>
      </c>
      <c r="O82">
        <f>N82*(DI82+DJ82)/1000.0</f>
        <v>0</v>
      </c>
      <c r="P82">
        <f>(DB82 - IF(AU82&gt;1, L82*CV82*100.0/(AW82*DP82), 0))*(DI82+DJ82)/1000.0</f>
        <v>0</v>
      </c>
      <c r="Q82">
        <f>2.0/((1/S82-1/R82)+SIGN(S82)*SQRT((1/S82-1/R82)*(1/S82-1/R82) + 4*CW82/((CW82+1)*(CW82+1))*(2*1/S82*1/R82-1/R82*1/R82)))</f>
        <v>0</v>
      </c>
      <c r="R82">
        <f>IF(LEFT(CX82,1)&lt;&gt;"0",IF(LEFT(CX82,1)="1",3.0,CY82),$D$5+$E$5*(DP82*DI82/($K$5*1000))+$F$5*(DP82*DI82/($K$5*1000))*MAX(MIN(CV82,$J$5),$I$5)*MAX(MIN(CV82,$J$5),$I$5)+$G$5*MAX(MIN(CV82,$J$5),$I$5)*(DP82*DI82/($K$5*1000))+$H$5*(DP82*DI82/($K$5*1000))*(DP82*DI82/($K$5*1000)))</f>
        <v>0</v>
      </c>
      <c r="S82">
        <f>J82*(1000-(1000*0.61365*exp(17.502*W82/(240.97+W82))/(DI82+DJ82)+DD82)/2)/(1000*0.61365*exp(17.502*W82/(240.97+W82))/(DI82+DJ82)-DD82)</f>
        <v>0</v>
      </c>
      <c r="T82">
        <f>1/((CW82+1)/(Q82/1.6)+1/(R82/1.37)) + CW82/((CW82+1)/(Q82/1.6) + CW82/(R82/1.37))</f>
        <v>0</v>
      </c>
      <c r="U82">
        <f>(CR82*CU82)</f>
        <v>0</v>
      </c>
      <c r="V82">
        <f>(DK82+(U82+2*0.95*5.67E-8*(((DK82+$B$7)+273)^4-(DK82+273)^4)-44100*J82)/(1.84*29.3*R82+8*0.95*5.67E-8*(DK82+273)^3))</f>
        <v>0</v>
      </c>
      <c r="W82">
        <f>($C$7*DL82+$D$7*DM82+$E$7*V82)</f>
        <v>0</v>
      </c>
      <c r="X82">
        <f>0.61365*exp(17.502*W82/(240.97+W82))</f>
        <v>0</v>
      </c>
      <c r="Y82">
        <f>(Z82/AA82*100)</f>
        <v>0</v>
      </c>
      <c r="Z82">
        <f>DD82*(DI82+DJ82)/1000</f>
        <v>0</v>
      </c>
      <c r="AA82">
        <f>0.61365*exp(17.502*DK82/(240.97+DK82))</f>
        <v>0</v>
      </c>
      <c r="AB82">
        <f>(X82-DD82*(DI82+DJ82)/1000)</f>
        <v>0</v>
      </c>
      <c r="AC82">
        <f>(-J82*44100)</f>
        <v>0</v>
      </c>
      <c r="AD82">
        <f>2*29.3*R82*0.92*(DK82-W82)</f>
        <v>0</v>
      </c>
      <c r="AE82">
        <f>2*0.95*5.67E-8*(((DK82+$B$7)+273)^4-(W82+273)^4)</f>
        <v>0</v>
      </c>
      <c r="AF82">
        <f>U82+AE82+AC82+AD82</f>
        <v>0</v>
      </c>
      <c r="AG82">
        <f>DH82*AU82*(DC82-DB82*(1000-AU82*DE82)/(1000-AU82*DD82))/(100*CV82)</f>
        <v>0</v>
      </c>
      <c r="AH82">
        <f>1000*DH82*AU82*(DD82-DE82)/(100*CV82*(1000-AU82*DD82))</f>
        <v>0</v>
      </c>
      <c r="AI82">
        <f>(AJ82 - AK82 - DI82*1E3/(8.314*(DK82+273.15)) * AM82/DH82 * AL82) * DH82/(100*CV82) * (1000 - DE82)/1000</f>
        <v>0</v>
      </c>
      <c r="AJ82">
        <v>845.5252195973839</v>
      </c>
      <c r="AK82">
        <v>779.8616363636361</v>
      </c>
      <c r="AL82">
        <v>3.486854394650072</v>
      </c>
      <c r="AM82">
        <v>66.42838587885558</v>
      </c>
      <c r="AN82">
        <f>(AP82 - AO82 + DI82*1E3/(8.314*(DK82+273.15)) * AR82/DH82 * AQ82) * DH82/(100*CV82) * 1000/(1000 - AP82)</f>
        <v>0</v>
      </c>
      <c r="AO82">
        <v>10.50779257421278</v>
      </c>
      <c r="AP82">
        <v>24.61254755244757</v>
      </c>
      <c r="AQ82">
        <v>-0.001563259696598129</v>
      </c>
      <c r="AR82">
        <v>79.27483675333316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MAX(0,($B$13+$C$13*DP82)/(1+$D$13*DP82)*DI82/(DK82+273)*$E$13)</f>
        <v>0</v>
      </c>
      <c r="AX82" t="s">
        <v>421</v>
      </c>
      <c r="AY82" t="s">
        <v>421</v>
      </c>
      <c r="AZ82">
        <v>0</v>
      </c>
      <c r="BA82">
        <v>0</v>
      </c>
      <c r="BB82">
        <f>1-AZ82/BA82</f>
        <v>0</v>
      </c>
      <c r="BC82">
        <v>0</v>
      </c>
      <c r="BD82" t="s">
        <v>421</v>
      </c>
      <c r="BE82" t="s">
        <v>421</v>
      </c>
      <c r="BF82">
        <v>0</v>
      </c>
      <c r="BG82">
        <v>0</v>
      </c>
      <c r="BH82">
        <f>1-BF82/BG82</f>
        <v>0</v>
      </c>
      <c r="BI82">
        <v>0.5</v>
      </c>
      <c r="BJ82">
        <f>CS82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421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1346</v>
      </c>
      <c r="CA82">
        <v>300</v>
      </c>
      <c r="CB82">
        <v>300</v>
      </c>
      <c r="CC82">
        <v>300</v>
      </c>
      <c r="CD82">
        <v>10390.6</v>
      </c>
      <c r="CE82">
        <v>1065.88</v>
      </c>
      <c r="CF82">
        <v>-0.00731473</v>
      </c>
      <c r="CG82">
        <v>5.43</v>
      </c>
      <c r="CH82" t="s">
        <v>421</v>
      </c>
      <c r="CI82" t="s">
        <v>421</v>
      </c>
      <c r="CJ82" t="s">
        <v>421</v>
      </c>
      <c r="CK82" t="s">
        <v>421</v>
      </c>
      <c r="CL82" t="s">
        <v>421</v>
      </c>
      <c r="CM82" t="s">
        <v>421</v>
      </c>
      <c r="CN82" t="s">
        <v>421</v>
      </c>
      <c r="CO82" t="s">
        <v>421</v>
      </c>
      <c r="CP82" t="s">
        <v>421</v>
      </c>
      <c r="CQ82" t="s">
        <v>421</v>
      </c>
      <c r="CR82">
        <f>$B$11*DQ82+$C$11*DR82+$F$11*EC82*(1-EF82)</f>
        <v>0</v>
      </c>
      <c r="CS82">
        <f>CR82*CT82</f>
        <v>0</v>
      </c>
      <c r="CT82">
        <f>($B$11*$D$9+$C$11*$D$9+$F$11*((EP82+EH82)/MAX(EP82+EH82+EQ82, 0.1)*$I$9+EQ82/MAX(EP82+EH82+EQ82, 0.1)*$J$9))/($B$11+$C$11+$F$11)</f>
        <v>0</v>
      </c>
      <c r="CU82">
        <f>($B$11*$K$9+$C$11*$K$9+$F$11*((EP82+EH82)/MAX(EP82+EH82+EQ82, 0.1)*$P$9+EQ82/MAX(EP82+EH82+EQ82, 0.1)*$Q$9))/($B$11+$C$11+$F$11)</f>
        <v>0</v>
      </c>
      <c r="CV82">
        <v>6</v>
      </c>
      <c r="CW82">
        <v>0.5</v>
      </c>
      <c r="CX82" t="s">
        <v>422</v>
      </c>
      <c r="CY82">
        <v>2</v>
      </c>
      <c r="CZ82" t="b">
        <v>1</v>
      </c>
      <c r="DA82">
        <v>1652284381.5</v>
      </c>
      <c r="DB82">
        <v>736.8261851851851</v>
      </c>
      <c r="DC82">
        <v>824.3057037037038</v>
      </c>
      <c r="DD82">
        <v>24.64767777777778</v>
      </c>
      <c r="DE82">
        <v>10.51074074074074</v>
      </c>
      <c r="DF82">
        <v>738.9562592592591</v>
      </c>
      <c r="DG82">
        <v>24.60099259259259</v>
      </c>
      <c r="DH82">
        <v>400.0800740740741</v>
      </c>
      <c r="DI82">
        <v>90.63516296296297</v>
      </c>
      <c r="DJ82">
        <v>0.1000145037037037</v>
      </c>
      <c r="DK82">
        <v>30.85992962962964</v>
      </c>
      <c r="DL82">
        <v>29.30168888888889</v>
      </c>
      <c r="DM82">
        <v>999.9000000000001</v>
      </c>
      <c r="DN82">
        <v>0</v>
      </c>
      <c r="DO82">
        <v>0</v>
      </c>
      <c r="DP82">
        <v>9999.16962962963</v>
      </c>
      <c r="DQ82">
        <v>0</v>
      </c>
      <c r="DR82">
        <v>240.9701481481481</v>
      </c>
      <c r="DS82">
        <v>-87.47945185185186</v>
      </c>
      <c r="DT82">
        <v>755.4457777777778</v>
      </c>
      <c r="DU82">
        <v>833.0616666666667</v>
      </c>
      <c r="DV82">
        <v>14.13692962962963</v>
      </c>
      <c r="DW82">
        <v>824.3057037037038</v>
      </c>
      <c r="DX82">
        <v>10.51074074074074</v>
      </c>
      <c r="DY82">
        <v>2.233947037037037</v>
      </c>
      <c r="DZ82">
        <v>0.9526434814814815</v>
      </c>
      <c r="EA82">
        <v>19.20786666666666</v>
      </c>
      <c r="EB82">
        <v>6.21153888888889</v>
      </c>
      <c r="EC82">
        <v>1499.997037037037</v>
      </c>
      <c r="ED82">
        <v>0.973001814814815</v>
      </c>
      <c r="EE82">
        <v>0.0269983</v>
      </c>
      <c r="EF82">
        <v>0</v>
      </c>
      <c r="EG82">
        <v>1020.145925925926</v>
      </c>
      <c r="EH82">
        <v>5.00097</v>
      </c>
      <c r="EI82">
        <v>15941.86296296296</v>
      </c>
      <c r="EJ82">
        <v>12491.57407407407</v>
      </c>
      <c r="EK82">
        <v>38.875</v>
      </c>
      <c r="EL82">
        <v>40.125</v>
      </c>
      <c r="EM82">
        <v>39.062</v>
      </c>
      <c r="EN82">
        <v>39.93699999999999</v>
      </c>
      <c r="EO82">
        <v>40.06199999999999</v>
      </c>
      <c r="EP82">
        <v>1454.637037037037</v>
      </c>
      <c r="EQ82">
        <v>40.35999999999999</v>
      </c>
      <c r="ER82">
        <v>0</v>
      </c>
      <c r="ES82">
        <v>1079</v>
      </c>
      <c r="ET82">
        <v>0</v>
      </c>
      <c r="EU82">
        <v>1020.0456</v>
      </c>
      <c r="EV82">
        <v>-28.39615379151218</v>
      </c>
      <c r="EW82">
        <v>-410.4923070457972</v>
      </c>
      <c r="EX82">
        <v>15939.788</v>
      </c>
      <c r="EY82">
        <v>15</v>
      </c>
      <c r="EZ82">
        <v>1652283335.6</v>
      </c>
      <c r="FA82" t="s">
        <v>476</v>
      </c>
      <c r="FB82">
        <v>1652283332.6</v>
      </c>
      <c r="FC82">
        <v>1652283335.6</v>
      </c>
      <c r="FD82">
        <v>15</v>
      </c>
      <c r="FE82">
        <v>-1.081</v>
      </c>
      <c r="FF82">
        <v>0.005</v>
      </c>
      <c r="FG82">
        <v>-1.466</v>
      </c>
      <c r="FH82">
        <v>-0.014</v>
      </c>
      <c r="FI82">
        <v>400</v>
      </c>
      <c r="FJ82">
        <v>20</v>
      </c>
      <c r="FK82">
        <v>0.1</v>
      </c>
      <c r="FL82">
        <v>0.01</v>
      </c>
      <c r="FM82">
        <v>-87.56381951219512</v>
      </c>
      <c r="FN82">
        <v>2.065114285713921</v>
      </c>
      <c r="FO82">
        <v>0.2202730602744885</v>
      </c>
      <c r="FP82">
        <v>-1</v>
      </c>
      <c r="FQ82">
        <v>14.14756097560976</v>
      </c>
      <c r="FR82">
        <v>-0.2152515679442336</v>
      </c>
      <c r="FS82">
        <v>0.0213222874127425</v>
      </c>
      <c r="FT82">
        <v>-1</v>
      </c>
      <c r="FU82">
        <v>0</v>
      </c>
      <c r="FV82">
        <v>0</v>
      </c>
      <c r="FW82">
        <v>0</v>
      </c>
      <c r="FX82">
        <v>-1</v>
      </c>
      <c r="FY82">
        <v>0</v>
      </c>
      <c r="FZ82">
        <v>0</v>
      </c>
      <c r="GA82" t="s">
        <v>424</v>
      </c>
      <c r="GB82">
        <v>2.69687</v>
      </c>
      <c r="GC82">
        <v>2.70513</v>
      </c>
      <c r="GD82">
        <v>0.144004</v>
      </c>
      <c r="GE82">
        <v>0.152731</v>
      </c>
      <c r="GF82">
        <v>0.108398</v>
      </c>
      <c r="GG82">
        <v>0.0577081</v>
      </c>
      <c r="GH82">
        <v>26954.3</v>
      </c>
      <c r="GI82">
        <v>26774.9</v>
      </c>
      <c r="GJ82">
        <v>29287.2</v>
      </c>
      <c r="GK82">
        <v>29240.2</v>
      </c>
      <c r="GL82">
        <v>34566.6</v>
      </c>
      <c r="GM82">
        <v>36680.2</v>
      </c>
      <c r="GN82">
        <v>41217.2</v>
      </c>
      <c r="GO82">
        <v>41714.6</v>
      </c>
      <c r="GP82">
        <v>1.7421</v>
      </c>
      <c r="GQ82">
        <v>2.0341</v>
      </c>
      <c r="GR82">
        <v>0.0712685</v>
      </c>
      <c r="GS82">
        <v>0</v>
      </c>
      <c r="GT82">
        <v>28.1512</v>
      </c>
      <c r="GU82">
        <v>999.9</v>
      </c>
      <c r="GV82">
        <v>41.6</v>
      </c>
      <c r="GW82">
        <v>34</v>
      </c>
      <c r="GX82">
        <v>24.525</v>
      </c>
      <c r="GY82">
        <v>62.5927</v>
      </c>
      <c r="GZ82">
        <v>31.23</v>
      </c>
      <c r="HA82">
        <v>1</v>
      </c>
      <c r="HB82">
        <v>0.173318</v>
      </c>
      <c r="HC82">
        <v>0</v>
      </c>
      <c r="HD82">
        <v>20.3937</v>
      </c>
      <c r="HE82">
        <v>5.21549</v>
      </c>
      <c r="HF82">
        <v>12.0094</v>
      </c>
      <c r="HG82">
        <v>4.98775</v>
      </c>
      <c r="HH82">
        <v>3.28842</v>
      </c>
      <c r="HI82">
        <v>2333.2</v>
      </c>
      <c r="HJ82">
        <v>9999</v>
      </c>
      <c r="HK82">
        <v>9999</v>
      </c>
      <c r="HL82">
        <v>44.5</v>
      </c>
      <c r="HM82">
        <v>1.86722</v>
      </c>
      <c r="HN82">
        <v>1.86616</v>
      </c>
      <c r="HO82">
        <v>1.86579</v>
      </c>
      <c r="HP82">
        <v>1.86569</v>
      </c>
      <c r="HQ82">
        <v>1.86749</v>
      </c>
      <c r="HR82">
        <v>1.86996</v>
      </c>
      <c r="HS82">
        <v>1.86863</v>
      </c>
      <c r="HT82">
        <v>1.86996</v>
      </c>
      <c r="HU82">
        <v>0</v>
      </c>
      <c r="HV82">
        <v>0</v>
      </c>
      <c r="HW82">
        <v>0</v>
      </c>
      <c r="HX82">
        <v>0</v>
      </c>
      <c r="HY82" t="s">
        <v>425</v>
      </c>
      <c r="HZ82" t="s">
        <v>426</v>
      </c>
      <c r="IA82" t="s">
        <v>427</v>
      </c>
      <c r="IB82" t="s">
        <v>427</v>
      </c>
      <c r="IC82" t="s">
        <v>427</v>
      </c>
      <c r="ID82" t="s">
        <v>427</v>
      </c>
      <c r="IE82">
        <v>0</v>
      </c>
      <c r="IF82">
        <v>100</v>
      </c>
      <c r="IG82">
        <v>100</v>
      </c>
      <c r="IH82">
        <v>-2.184</v>
      </c>
      <c r="II82">
        <v>0.0462</v>
      </c>
      <c r="IJ82">
        <v>-0.8100442168574529</v>
      </c>
      <c r="IK82">
        <v>-0.001397856137862621</v>
      </c>
      <c r="IL82">
        <v>-6.597033298310111E-07</v>
      </c>
      <c r="IM82">
        <v>1.814317659228783E-10</v>
      </c>
      <c r="IN82">
        <v>-0.08355413821156263</v>
      </c>
      <c r="IO82">
        <v>-0.009172974426983092</v>
      </c>
      <c r="IP82">
        <v>0.000807841678180084</v>
      </c>
      <c r="IQ82">
        <v>-8.933227129180702E-06</v>
      </c>
      <c r="IR82">
        <v>1</v>
      </c>
      <c r="IS82">
        <v>2297</v>
      </c>
      <c r="IT82">
        <v>1</v>
      </c>
      <c r="IU82">
        <v>33</v>
      </c>
      <c r="IV82">
        <v>17.6</v>
      </c>
      <c r="IW82">
        <v>17.6</v>
      </c>
      <c r="IX82">
        <v>1.85181</v>
      </c>
      <c r="IY82">
        <v>2.21802</v>
      </c>
      <c r="IZ82">
        <v>1.39648</v>
      </c>
      <c r="JA82">
        <v>2.35107</v>
      </c>
      <c r="JB82">
        <v>1.49536</v>
      </c>
      <c r="JC82">
        <v>2.35718</v>
      </c>
      <c r="JD82">
        <v>37.2181</v>
      </c>
      <c r="JE82">
        <v>15.5067</v>
      </c>
      <c r="JF82">
        <v>18</v>
      </c>
      <c r="JG82">
        <v>392.56</v>
      </c>
      <c r="JH82">
        <v>561.437</v>
      </c>
      <c r="JI82">
        <v>30.3399</v>
      </c>
      <c r="JJ82">
        <v>29.8195</v>
      </c>
      <c r="JK82">
        <v>30</v>
      </c>
      <c r="JL82">
        <v>29.7543</v>
      </c>
      <c r="JM82">
        <v>29.6626</v>
      </c>
      <c r="JN82">
        <v>37.125</v>
      </c>
      <c r="JO82">
        <v>51.9487</v>
      </c>
      <c r="JP82">
        <v>0</v>
      </c>
      <c r="JQ82">
        <v>-999.9</v>
      </c>
      <c r="JR82">
        <v>867.867</v>
      </c>
      <c r="JS82">
        <v>10.5091</v>
      </c>
      <c r="JT82">
        <v>100.101</v>
      </c>
      <c r="JU82">
        <v>100.138</v>
      </c>
    </row>
    <row r="83" spans="1:281">
      <c r="A83">
        <v>67</v>
      </c>
      <c r="B83">
        <v>1652284394</v>
      </c>
      <c r="C83">
        <v>2337.5</v>
      </c>
      <c r="D83" t="s">
        <v>583</v>
      </c>
      <c r="E83" t="s">
        <v>584</v>
      </c>
      <c r="F83">
        <v>5</v>
      </c>
      <c r="G83" t="s">
        <v>474</v>
      </c>
      <c r="H83" t="s">
        <v>418</v>
      </c>
      <c r="I83">
        <v>1652284386.214286</v>
      </c>
      <c r="J83">
        <f>(K83)/1000</f>
        <v>0</v>
      </c>
      <c r="K83">
        <f>IF(CZ83, AN83, AH83)</f>
        <v>0</v>
      </c>
      <c r="L83">
        <f>IF(CZ83, AI83, AG83)</f>
        <v>0</v>
      </c>
      <c r="M83">
        <f>DB83 - IF(AU83&gt;1, L83*CV83*100.0/(AW83*DP83), 0)</f>
        <v>0</v>
      </c>
      <c r="N83">
        <f>((T83-J83/2)*M83-L83)/(T83+J83/2)</f>
        <v>0</v>
      </c>
      <c r="O83">
        <f>N83*(DI83+DJ83)/1000.0</f>
        <v>0</v>
      </c>
      <c r="P83">
        <f>(DB83 - IF(AU83&gt;1, L83*CV83*100.0/(AW83*DP83), 0))*(DI83+DJ83)/1000.0</f>
        <v>0</v>
      </c>
      <c r="Q83">
        <f>2.0/((1/S83-1/R83)+SIGN(S83)*SQRT((1/S83-1/R83)*(1/S83-1/R83) + 4*CW83/((CW83+1)*(CW83+1))*(2*1/S83*1/R83-1/R83*1/R83)))</f>
        <v>0</v>
      </c>
      <c r="R83">
        <f>IF(LEFT(CX83,1)&lt;&gt;"0",IF(LEFT(CX83,1)="1",3.0,CY83),$D$5+$E$5*(DP83*DI83/($K$5*1000))+$F$5*(DP83*DI83/($K$5*1000))*MAX(MIN(CV83,$J$5),$I$5)*MAX(MIN(CV83,$J$5),$I$5)+$G$5*MAX(MIN(CV83,$J$5),$I$5)*(DP83*DI83/($K$5*1000))+$H$5*(DP83*DI83/($K$5*1000))*(DP83*DI83/($K$5*1000)))</f>
        <v>0</v>
      </c>
      <c r="S83">
        <f>J83*(1000-(1000*0.61365*exp(17.502*W83/(240.97+W83))/(DI83+DJ83)+DD83)/2)/(1000*0.61365*exp(17.502*W83/(240.97+W83))/(DI83+DJ83)-DD83)</f>
        <v>0</v>
      </c>
      <c r="T83">
        <f>1/((CW83+1)/(Q83/1.6)+1/(R83/1.37)) + CW83/((CW83+1)/(Q83/1.6) + CW83/(R83/1.37))</f>
        <v>0</v>
      </c>
      <c r="U83">
        <f>(CR83*CU83)</f>
        <v>0</v>
      </c>
      <c r="V83">
        <f>(DK83+(U83+2*0.95*5.67E-8*(((DK83+$B$7)+273)^4-(DK83+273)^4)-44100*J83)/(1.84*29.3*R83+8*0.95*5.67E-8*(DK83+273)^3))</f>
        <v>0</v>
      </c>
      <c r="W83">
        <f>($C$7*DL83+$D$7*DM83+$E$7*V83)</f>
        <v>0</v>
      </c>
      <c r="X83">
        <f>0.61365*exp(17.502*W83/(240.97+W83))</f>
        <v>0</v>
      </c>
      <c r="Y83">
        <f>(Z83/AA83*100)</f>
        <v>0</v>
      </c>
      <c r="Z83">
        <f>DD83*(DI83+DJ83)/1000</f>
        <v>0</v>
      </c>
      <c r="AA83">
        <f>0.61365*exp(17.502*DK83/(240.97+DK83))</f>
        <v>0</v>
      </c>
      <c r="AB83">
        <f>(X83-DD83*(DI83+DJ83)/1000)</f>
        <v>0</v>
      </c>
      <c r="AC83">
        <f>(-J83*44100)</f>
        <v>0</v>
      </c>
      <c r="AD83">
        <f>2*29.3*R83*0.92*(DK83-W83)</f>
        <v>0</v>
      </c>
      <c r="AE83">
        <f>2*0.95*5.67E-8*(((DK83+$B$7)+273)^4-(W83+273)^4)</f>
        <v>0</v>
      </c>
      <c r="AF83">
        <f>U83+AE83+AC83+AD83</f>
        <v>0</v>
      </c>
      <c r="AG83">
        <f>DH83*AU83*(DC83-DB83*(1000-AU83*DE83)/(1000-AU83*DD83))/(100*CV83)</f>
        <v>0</v>
      </c>
      <c r="AH83">
        <f>1000*DH83*AU83*(DD83-DE83)/(100*CV83*(1000-AU83*DD83))</f>
        <v>0</v>
      </c>
      <c r="AI83">
        <f>(AJ83 - AK83 - DI83*1E3/(8.314*(DK83+273.15)) * AM83/DH83 * AL83) * DH83/(100*CV83) * (1000 - DE83)/1000</f>
        <v>0</v>
      </c>
      <c r="AJ83">
        <v>862.25985074479</v>
      </c>
      <c r="AK83">
        <v>797.1275454545449</v>
      </c>
      <c r="AL83">
        <v>3.444906718730391</v>
      </c>
      <c r="AM83">
        <v>66.42838587885558</v>
      </c>
      <c r="AN83">
        <f>(AP83 - AO83 + DI83*1E3/(8.314*(DK83+273.15)) * AR83/DH83 * AQ83) * DH83/(100*CV83) * 1000/(1000 - AP83)</f>
        <v>0</v>
      </c>
      <c r="AO83">
        <v>10.50394888385161</v>
      </c>
      <c r="AP83">
        <v>24.58569370629372</v>
      </c>
      <c r="AQ83">
        <v>-0.007735408403601672</v>
      </c>
      <c r="AR83">
        <v>79.27483675333316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MAX(0,($B$13+$C$13*DP83)/(1+$D$13*DP83)*DI83/(DK83+273)*$E$13)</f>
        <v>0</v>
      </c>
      <c r="AX83" t="s">
        <v>421</v>
      </c>
      <c r="AY83" t="s">
        <v>421</v>
      </c>
      <c r="AZ83">
        <v>0</v>
      </c>
      <c r="BA83">
        <v>0</v>
      </c>
      <c r="BB83">
        <f>1-AZ83/BA83</f>
        <v>0</v>
      </c>
      <c r="BC83">
        <v>0</v>
      </c>
      <c r="BD83" t="s">
        <v>421</v>
      </c>
      <c r="BE83" t="s">
        <v>421</v>
      </c>
      <c r="BF83">
        <v>0</v>
      </c>
      <c r="BG83">
        <v>0</v>
      </c>
      <c r="BH83">
        <f>1-BF83/BG83</f>
        <v>0</v>
      </c>
      <c r="BI83">
        <v>0.5</v>
      </c>
      <c r="BJ83">
        <f>CS83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421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1346</v>
      </c>
      <c r="CA83">
        <v>300</v>
      </c>
      <c r="CB83">
        <v>300</v>
      </c>
      <c r="CC83">
        <v>300</v>
      </c>
      <c r="CD83">
        <v>10390.6</v>
      </c>
      <c r="CE83">
        <v>1065.88</v>
      </c>
      <c r="CF83">
        <v>-0.00731473</v>
      </c>
      <c r="CG83">
        <v>5.43</v>
      </c>
      <c r="CH83" t="s">
        <v>421</v>
      </c>
      <c r="CI83" t="s">
        <v>421</v>
      </c>
      <c r="CJ83" t="s">
        <v>421</v>
      </c>
      <c r="CK83" t="s">
        <v>421</v>
      </c>
      <c r="CL83" t="s">
        <v>421</v>
      </c>
      <c r="CM83" t="s">
        <v>421</v>
      </c>
      <c r="CN83" t="s">
        <v>421</v>
      </c>
      <c r="CO83" t="s">
        <v>421</v>
      </c>
      <c r="CP83" t="s">
        <v>421</v>
      </c>
      <c r="CQ83" t="s">
        <v>421</v>
      </c>
      <c r="CR83">
        <f>$B$11*DQ83+$C$11*DR83+$F$11*EC83*(1-EF83)</f>
        <v>0</v>
      </c>
      <c r="CS83">
        <f>CR83*CT83</f>
        <v>0</v>
      </c>
      <c r="CT83">
        <f>($B$11*$D$9+$C$11*$D$9+$F$11*((EP83+EH83)/MAX(EP83+EH83+EQ83, 0.1)*$I$9+EQ83/MAX(EP83+EH83+EQ83, 0.1)*$J$9))/($B$11+$C$11+$F$11)</f>
        <v>0</v>
      </c>
      <c r="CU83">
        <f>($B$11*$K$9+$C$11*$K$9+$F$11*((EP83+EH83)/MAX(EP83+EH83+EQ83, 0.1)*$P$9+EQ83/MAX(EP83+EH83+EQ83, 0.1)*$Q$9))/($B$11+$C$11+$F$11)</f>
        <v>0</v>
      </c>
      <c r="CV83">
        <v>6</v>
      </c>
      <c r="CW83">
        <v>0.5</v>
      </c>
      <c r="CX83" t="s">
        <v>422</v>
      </c>
      <c r="CY83">
        <v>2</v>
      </c>
      <c r="CZ83" t="b">
        <v>1</v>
      </c>
      <c r="DA83">
        <v>1652284386.214286</v>
      </c>
      <c r="DB83">
        <v>752.8450357142857</v>
      </c>
      <c r="DC83">
        <v>840.0645357142857</v>
      </c>
      <c r="DD83">
        <v>24.62355714285715</v>
      </c>
      <c r="DE83">
        <v>10.50667142857143</v>
      </c>
      <c r="DF83">
        <v>755.0084642857144</v>
      </c>
      <c r="DG83">
        <v>24.57721428571429</v>
      </c>
      <c r="DH83">
        <v>400.0662857142858</v>
      </c>
      <c r="DI83">
        <v>90.63498214285714</v>
      </c>
      <c r="DJ83">
        <v>0.09998695</v>
      </c>
      <c r="DK83">
        <v>30.86116785714285</v>
      </c>
      <c r="DL83">
        <v>29.30575714285715</v>
      </c>
      <c r="DM83">
        <v>999.9000000000002</v>
      </c>
      <c r="DN83">
        <v>0</v>
      </c>
      <c r="DO83">
        <v>0</v>
      </c>
      <c r="DP83">
        <v>10004.08928571429</v>
      </c>
      <c r="DQ83">
        <v>0</v>
      </c>
      <c r="DR83">
        <v>241.0632142857143</v>
      </c>
      <c r="DS83">
        <v>-87.21947142857142</v>
      </c>
      <c r="DT83">
        <v>771.8502857142856</v>
      </c>
      <c r="DU83">
        <v>848.9843928571429</v>
      </c>
      <c r="DV83">
        <v>14.11688571428571</v>
      </c>
      <c r="DW83">
        <v>840.0645357142857</v>
      </c>
      <c r="DX83">
        <v>10.50667142857143</v>
      </c>
      <c r="DY83">
        <v>2.231757142857143</v>
      </c>
      <c r="DZ83">
        <v>0.9522723928571428</v>
      </c>
      <c r="EA83">
        <v>19.19211785714286</v>
      </c>
      <c r="EB83">
        <v>6.205895357142857</v>
      </c>
      <c r="EC83">
        <v>1499.991785714286</v>
      </c>
      <c r="ED83">
        <v>0.9730018214285716</v>
      </c>
      <c r="EE83">
        <v>0.02699829285714286</v>
      </c>
      <c r="EF83">
        <v>0</v>
      </c>
      <c r="EG83">
        <v>1017.837857142857</v>
      </c>
      <c r="EH83">
        <v>5.00097</v>
      </c>
      <c r="EI83">
        <v>15908.55714285714</v>
      </c>
      <c r="EJ83">
        <v>12491.52857142857</v>
      </c>
      <c r="EK83">
        <v>38.875</v>
      </c>
      <c r="EL83">
        <v>40.125</v>
      </c>
      <c r="EM83">
        <v>39.062</v>
      </c>
      <c r="EN83">
        <v>39.93699999999999</v>
      </c>
      <c r="EO83">
        <v>40.06199999999999</v>
      </c>
      <c r="EP83">
        <v>1454.631785714286</v>
      </c>
      <c r="EQ83">
        <v>40.35999999999999</v>
      </c>
      <c r="ER83">
        <v>0</v>
      </c>
      <c r="ES83">
        <v>1083.799999952316</v>
      </c>
      <c r="ET83">
        <v>0</v>
      </c>
      <c r="EU83">
        <v>1017.6668</v>
      </c>
      <c r="EV83">
        <v>-31.06384614675538</v>
      </c>
      <c r="EW83">
        <v>-444.7384615249713</v>
      </c>
      <c r="EX83">
        <v>15905.504</v>
      </c>
      <c r="EY83">
        <v>15</v>
      </c>
      <c r="EZ83">
        <v>1652283335.6</v>
      </c>
      <c r="FA83" t="s">
        <v>476</v>
      </c>
      <c r="FB83">
        <v>1652283332.6</v>
      </c>
      <c r="FC83">
        <v>1652283335.6</v>
      </c>
      <c r="FD83">
        <v>15</v>
      </c>
      <c r="FE83">
        <v>-1.081</v>
      </c>
      <c r="FF83">
        <v>0.005</v>
      </c>
      <c r="FG83">
        <v>-1.466</v>
      </c>
      <c r="FH83">
        <v>-0.014</v>
      </c>
      <c r="FI83">
        <v>400</v>
      </c>
      <c r="FJ83">
        <v>20</v>
      </c>
      <c r="FK83">
        <v>0.1</v>
      </c>
      <c r="FL83">
        <v>0.01</v>
      </c>
      <c r="FM83">
        <v>-87.39013170731708</v>
      </c>
      <c r="FN83">
        <v>3.090232055749083</v>
      </c>
      <c r="FO83">
        <v>0.3163283177402896</v>
      </c>
      <c r="FP83">
        <v>-1</v>
      </c>
      <c r="FQ83">
        <v>14.13161219512195</v>
      </c>
      <c r="FR83">
        <v>-0.2433010452961261</v>
      </c>
      <c r="FS83">
        <v>0.02419267370579567</v>
      </c>
      <c r="FT83">
        <v>-1</v>
      </c>
      <c r="FU83">
        <v>0</v>
      </c>
      <c r="FV83">
        <v>0</v>
      </c>
      <c r="FW83">
        <v>0</v>
      </c>
      <c r="FX83">
        <v>-1</v>
      </c>
      <c r="FY83">
        <v>0</v>
      </c>
      <c r="FZ83">
        <v>0</v>
      </c>
      <c r="GA83" t="s">
        <v>424</v>
      </c>
      <c r="GB83">
        <v>2.69685</v>
      </c>
      <c r="GC83">
        <v>2.70513</v>
      </c>
      <c r="GD83">
        <v>0.146133</v>
      </c>
      <c r="GE83">
        <v>0.154713</v>
      </c>
      <c r="GF83">
        <v>0.108321</v>
      </c>
      <c r="GG83">
        <v>0.0576907</v>
      </c>
      <c r="GH83">
        <v>26887.5</v>
      </c>
      <c r="GI83">
        <v>26712.5</v>
      </c>
      <c r="GJ83">
        <v>29287.5</v>
      </c>
      <c r="GK83">
        <v>29240.4</v>
      </c>
      <c r="GL83">
        <v>34569.8</v>
      </c>
      <c r="GM83">
        <v>36681.3</v>
      </c>
      <c r="GN83">
        <v>41217.5</v>
      </c>
      <c r="GO83">
        <v>41715.1</v>
      </c>
      <c r="GP83">
        <v>1.74205</v>
      </c>
      <c r="GQ83">
        <v>2.0344</v>
      </c>
      <c r="GR83">
        <v>0.0713579</v>
      </c>
      <c r="GS83">
        <v>0</v>
      </c>
      <c r="GT83">
        <v>28.1559</v>
      </c>
      <c r="GU83">
        <v>999.9</v>
      </c>
      <c r="GV83">
        <v>41.6</v>
      </c>
      <c r="GW83">
        <v>34</v>
      </c>
      <c r="GX83">
        <v>24.523</v>
      </c>
      <c r="GY83">
        <v>62.8727</v>
      </c>
      <c r="GZ83">
        <v>31.1779</v>
      </c>
      <c r="HA83">
        <v>1</v>
      </c>
      <c r="HB83">
        <v>0.173293</v>
      </c>
      <c r="HC83">
        <v>0</v>
      </c>
      <c r="HD83">
        <v>20.3935</v>
      </c>
      <c r="HE83">
        <v>5.21579</v>
      </c>
      <c r="HF83">
        <v>12.0079</v>
      </c>
      <c r="HG83">
        <v>4.98795</v>
      </c>
      <c r="HH83">
        <v>3.28855</v>
      </c>
      <c r="HI83">
        <v>2333.4</v>
      </c>
      <c r="HJ83">
        <v>9999</v>
      </c>
      <c r="HK83">
        <v>9999</v>
      </c>
      <c r="HL83">
        <v>44.5</v>
      </c>
      <c r="HM83">
        <v>1.86722</v>
      </c>
      <c r="HN83">
        <v>1.86616</v>
      </c>
      <c r="HO83">
        <v>1.86578</v>
      </c>
      <c r="HP83">
        <v>1.86569</v>
      </c>
      <c r="HQ83">
        <v>1.86746</v>
      </c>
      <c r="HR83">
        <v>1.86996</v>
      </c>
      <c r="HS83">
        <v>1.86861</v>
      </c>
      <c r="HT83">
        <v>1.86996</v>
      </c>
      <c r="HU83">
        <v>0</v>
      </c>
      <c r="HV83">
        <v>0</v>
      </c>
      <c r="HW83">
        <v>0</v>
      </c>
      <c r="HX83">
        <v>0</v>
      </c>
      <c r="HY83" t="s">
        <v>425</v>
      </c>
      <c r="HZ83" t="s">
        <v>426</v>
      </c>
      <c r="IA83" t="s">
        <v>427</v>
      </c>
      <c r="IB83" t="s">
        <v>427</v>
      </c>
      <c r="IC83" t="s">
        <v>427</v>
      </c>
      <c r="ID83" t="s">
        <v>427</v>
      </c>
      <c r="IE83">
        <v>0</v>
      </c>
      <c r="IF83">
        <v>100</v>
      </c>
      <c r="IG83">
        <v>100</v>
      </c>
      <c r="IH83">
        <v>-2.219</v>
      </c>
      <c r="II83">
        <v>0.0457</v>
      </c>
      <c r="IJ83">
        <v>-0.8100442168574529</v>
      </c>
      <c r="IK83">
        <v>-0.001397856137862621</v>
      </c>
      <c r="IL83">
        <v>-6.597033298310111E-07</v>
      </c>
      <c r="IM83">
        <v>1.814317659228783E-10</v>
      </c>
      <c r="IN83">
        <v>-0.08355413821156263</v>
      </c>
      <c r="IO83">
        <v>-0.009172974426983092</v>
      </c>
      <c r="IP83">
        <v>0.000807841678180084</v>
      </c>
      <c r="IQ83">
        <v>-8.933227129180702E-06</v>
      </c>
      <c r="IR83">
        <v>1</v>
      </c>
      <c r="IS83">
        <v>2297</v>
      </c>
      <c r="IT83">
        <v>1</v>
      </c>
      <c r="IU83">
        <v>33</v>
      </c>
      <c r="IV83">
        <v>17.7</v>
      </c>
      <c r="IW83">
        <v>17.6</v>
      </c>
      <c r="IX83">
        <v>1.87988</v>
      </c>
      <c r="IY83">
        <v>2.21802</v>
      </c>
      <c r="IZ83">
        <v>1.39648</v>
      </c>
      <c r="JA83">
        <v>2.35107</v>
      </c>
      <c r="JB83">
        <v>1.49536</v>
      </c>
      <c r="JC83">
        <v>2.37183</v>
      </c>
      <c r="JD83">
        <v>37.2181</v>
      </c>
      <c r="JE83">
        <v>15.5067</v>
      </c>
      <c r="JF83">
        <v>18</v>
      </c>
      <c r="JG83">
        <v>392.521</v>
      </c>
      <c r="JH83">
        <v>561.646</v>
      </c>
      <c r="JI83">
        <v>30.338</v>
      </c>
      <c r="JJ83">
        <v>29.8181</v>
      </c>
      <c r="JK83">
        <v>30</v>
      </c>
      <c r="JL83">
        <v>29.7523</v>
      </c>
      <c r="JM83">
        <v>29.6611</v>
      </c>
      <c r="JN83">
        <v>37.7342</v>
      </c>
      <c r="JO83">
        <v>51.9487</v>
      </c>
      <c r="JP83">
        <v>0</v>
      </c>
      <c r="JQ83">
        <v>-999.9</v>
      </c>
      <c r="JR83">
        <v>887.903</v>
      </c>
      <c r="JS83">
        <v>10.5356</v>
      </c>
      <c r="JT83">
        <v>100.102</v>
      </c>
      <c r="JU83">
        <v>100.139</v>
      </c>
    </row>
    <row r="84" spans="1:281">
      <c r="A84">
        <v>68</v>
      </c>
      <c r="B84">
        <v>1652284399</v>
      </c>
      <c r="C84">
        <v>2342.5</v>
      </c>
      <c r="D84" t="s">
        <v>585</v>
      </c>
      <c r="E84" t="s">
        <v>586</v>
      </c>
      <c r="F84">
        <v>5</v>
      </c>
      <c r="G84" t="s">
        <v>474</v>
      </c>
      <c r="H84" t="s">
        <v>418</v>
      </c>
      <c r="I84">
        <v>1652284391.5</v>
      </c>
      <c r="J84">
        <f>(K84)/1000</f>
        <v>0</v>
      </c>
      <c r="K84">
        <f>IF(CZ84, AN84, AH84)</f>
        <v>0</v>
      </c>
      <c r="L84">
        <f>IF(CZ84, AI84, AG84)</f>
        <v>0</v>
      </c>
      <c r="M84">
        <f>DB84 - IF(AU84&gt;1, L84*CV84*100.0/(AW84*DP84), 0)</f>
        <v>0</v>
      </c>
      <c r="N84">
        <f>((T84-J84/2)*M84-L84)/(T84+J84/2)</f>
        <v>0</v>
      </c>
      <c r="O84">
        <f>N84*(DI84+DJ84)/1000.0</f>
        <v>0</v>
      </c>
      <c r="P84">
        <f>(DB84 - IF(AU84&gt;1, L84*CV84*100.0/(AW84*DP84), 0))*(DI84+DJ84)/1000.0</f>
        <v>0</v>
      </c>
      <c r="Q84">
        <f>2.0/((1/S84-1/R84)+SIGN(S84)*SQRT((1/S84-1/R84)*(1/S84-1/R84) + 4*CW84/((CW84+1)*(CW84+1))*(2*1/S84*1/R84-1/R84*1/R84)))</f>
        <v>0</v>
      </c>
      <c r="R84">
        <f>IF(LEFT(CX84,1)&lt;&gt;"0",IF(LEFT(CX84,1)="1",3.0,CY84),$D$5+$E$5*(DP84*DI84/($K$5*1000))+$F$5*(DP84*DI84/($K$5*1000))*MAX(MIN(CV84,$J$5),$I$5)*MAX(MIN(CV84,$J$5),$I$5)+$G$5*MAX(MIN(CV84,$J$5),$I$5)*(DP84*DI84/($K$5*1000))+$H$5*(DP84*DI84/($K$5*1000))*(DP84*DI84/($K$5*1000)))</f>
        <v>0</v>
      </c>
      <c r="S84">
        <f>J84*(1000-(1000*0.61365*exp(17.502*W84/(240.97+W84))/(DI84+DJ84)+DD84)/2)/(1000*0.61365*exp(17.502*W84/(240.97+W84))/(DI84+DJ84)-DD84)</f>
        <v>0</v>
      </c>
      <c r="T84">
        <f>1/((CW84+1)/(Q84/1.6)+1/(R84/1.37)) + CW84/((CW84+1)/(Q84/1.6) + CW84/(R84/1.37))</f>
        <v>0</v>
      </c>
      <c r="U84">
        <f>(CR84*CU84)</f>
        <v>0</v>
      </c>
      <c r="V84">
        <f>(DK84+(U84+2*0.95*5.67E-8*(((DK84+$B$7)+273)^4-(DK84+273)^4)-44100*J84)/(1.84*29.3*R84+8*0.95*5.67E-8*(DK84+273)^3))</f>
        <v>0</v>
      </c>
      <c r="W84">
        <f>($C$7*DL84+$D$7*DM84+$E$7*V84)</f>
        <v>0</v>
      </c>
      <c r="X84">
        <f>0.61365*exp(17.502*W84/(240.97+W84))</f>
        <v>0</v>
      </c>
      <c r="Y84">
        <f>(Z84/AA84*100)</f>
        <v>0</v>
      </c>
      <c r="Z84">
        <f>DD84*(DI84+DJ84)/1000</f>
        <v>0</v>
      </c>
      <c r="AA84">
        <f>0.61365*exp(17.502*DK84/(240.97+DK84))</f>
        <v>0</v>
      </c>
      <c r="AB84">
        <f>(X84-DD84*(DI84+DJ84)/1000)</f>
        <v>0</v>
      </c>
      <c r="AC84">
        <f>(-J84*44100)</f>
        <v>0</v>
      </c>
      <c r="AD84">
        <f>2*29.3*R84*0.92*(DK84-W84)</f>
        <v>0</v>
      </c>
      <c r="AE84">
        <f>2*0.95*5.67E-8*(((DK84+$B$7)+273)^4-(W84+273)^4)</f>
        <v>0</v>
      </c>
      <c r="AF84">
        <f>U84+AE84+AC84+AD84</f>
        <v>0</v>
      </c>
      <c r="AG84">
        <f>DH84*AU84*(DC84-DB84*(1000-AU84*DE84)/(1000-AU84*DD84))/(100*CV84)</f>
        <v>0</v>
      </c>
      <c r="AH84">
        <f>1000*DH84*AU84*(DD84-DE84)/(100*CV84*(1000-AU84*DD84))</f>
        <v>0</v>
      </c>
      <c r="AI84">
        <f>(AJ84 - AK84 - DI84*1E3/(8.314*(DK84+273.15)) * AM84/DH84 * AL84) * DH84/(100*CV84) * (1000 - DE84)/1000</f>
        <v>0</v>
      </c>
      <c r="AJ84">
        <v>879.2610130076116</v>
      </c>
      <c r="AK84">
        <v>814.3906727272723</v>
      </c>
      <c r="AL84">
        <v>3.44682424885962</v>
      </c>
      <c r="AM84">
        <v>66.42838587885558</v>
      </c>
      <c r="AN84">
        <f>(AP84 - AO84 + DI84*1E3/(8.314*(DK84+273.15)) * AR84/DH84 * AQ84) * DH84/(100*CV84) * 1000/(1000 - AP84)</f>
        <v>0</v>
      </c>
      <c r="AO84">
        <v>10.49879640275744</v>
      </c>
      <c r="AP84">
        <v>24.55839930069932</v>
      </c>
      <c r="AQ84">
        <v>-0.001471498015294981</v>
      </c>
      <c r="AR84">
        <v>79.27483675333316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MAX(0,($B$13+$C$13*DP84)/(1+$D$13*DP84)*DI84/(DK84+273)*$E$13)</f>
        <v>0</v>
      </c>
      <c r="AX84" t="s">
        <v>421</v>
      </c>
      <c r="AY84" t="s">
        <v>421</v>
      </c>
      <c r="AZ84">
        <v>0</v>
      </c>
      <c r="BA84">
        <v>0</v>
      </c>
      <c r="BB84">
        <f>1-AZ84/BA84</f>
        <v>0</v>
      </c>
      <c r="BC84">
        <v>0</v>
      </c>
      <c r="BD84" t="s">
        <v>421</v>
      </c>
      <c r="BE84" t="s">
        <v>421</v>
      </c>
      <c r="BF84">
        <v>0</v>
      </c>
      <c r="BG84">
        <v>0</v>
      </c>
      <c r="BH84">
        <f>1-BF84/BG84</f>
        <v>0</v>
      </c>
      <c r="BI84">
        <v>0.5</v>
      </c>
      <c r="BJ84">
        <f>CS84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421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1346</v>
      </c>
      <c r="CA84">
        <v>300</v>
      </c>
      <c r="CB84">
        <v>300</v>
      </c>
      <c r="CC84">
        <v>300</v>
      </c>
      <c r="CD84">
        <v>10390.6</v>
      </c>
      <c r="CE84">
        <v>1065.88</v>
      </c>
      <c r="CF84">
        <v>-0.00731473</v>
      </c>
      <c r="CG84">
        <v>5.43</v>
      </c>
      <c r="CH84" t="s">
        <v>421</v>
      </c>
      <c r="CI84" t="s">
        <v>421</v>
      </c>
      <c r="CJ84" t="s">
        <v>421</v>
      </c>
      <c r="CK84" t="s">
        <v>421</v>
      </c>
      <c r="CL84" t="s">
        <v>421</v>
      </c>
      <c r="CM84" t="s">
        <v>421</v>
      </c>
      <c r="CN84" t="s">
        <v>421</v>
      </c>
      <c r="CO84" t="s">
        <v>421</v>
      </c>
      <c r="CP84" t="s">
        <v>421</v>
      </c>
      <c r="CQ84" t="s">
        <v>421</v>
      </c>
      <c r="CR84">
        <f>$B$11*DQ84+$C$11*DR84+$F$11*EC84*(1-EF84)</f>
        <v>0</v>
      </c>
      <c r="CS84">
        <f>CR84*CT84</f>
        <v>0</v>
      </c>
      <c r="CT84">
        <f>($B$11*$D$9+$C$11*$D$9+$F$11*((EP84+EH84)/MAX(EP84+EH84+EQ84, 0.1)*$I$9+EQ84/MAX(EP84+EH84+EQ84, 0.1)*$J$9))/($B$11+$C$11+$F$11)</f>
        <v>0</v>
      </c>
      <c r="CU84">
        <f>($B$11*$K$9+$C$11*$K$9+$F$11*((EP84+EH84)/MAX(EP84+EH84+EQ84, 0.1)*$P$9+EQ84/MAX(EP84+EH84+EQ84, 0.1)*$Q$9))/($B$11+$C$11+$F$11)</f>
        <v>0</v>
      </c>
      <c r="CV84">
        <v>6</v>
      </c>
      <c r="CW84">
        <v>0.5</v>
      </c>
      <c r="CX84" t="s">
        <v>422</v>
      </c>
      <c r="CY84">
        <v>2</v>
      </c>
      <c r="CZ84" t="b">
        <v>1</v>
      </c>
      <c r="DA84">
        <v>1652284391.5</v>
      </c>
      <c r="DB84">
        <v>770.7772962962962</v>
      </c>
      <c r="DC84">
        <v>857.7728148148146</v>
      </c>
      <c r="DD84">
        <v>24.5968037037037</v>
      </c>
      <c r="DE84">
        <v>10.5017074074074</v>
      </c>
      <c r="DF84">
        <v>772.9783333333332</v>
      </c>
      <c r="DG84">
        <v>24.55084444444444</v>
      </c>
      <c r="DH84">
        <v>400.0757407407407</v>
      </c>
      <c r="DI84">
        <v>90.63512222222224</v>
      </c>
      <c r="DJ84">
        <v>0.1000093740740741</v>
      </c>
      <c r="DK84">
        <v>30.86397037037037</v>
      </c>
      <c r="DL84">
        <v>29.31442222222223</v>
      </c>
      <c r="DM84">
        <v>999.9000000000001</v>
      </c>
      <c r="DN84">
        <v>0</v>
      </c>
      <c r="DO84">
        <v>0</v>
      </c>
      <c r="DP84">
        <v>10003.82296296296</v>
      </c>
      <c r="DQ84">
        <v>0</v>
      </c>
      <c r="DR84">
        <v>241.173037037037</v>
      </c>
      <c r="DS84">
        <v>-86.99548148148149</v>
      </c>
      <c r="DT84">
        <v>790.2136296296296</v>
      </c>
      <c r="DU84">
        <v>866.8762962962963</v>
      </c>
      <c r="DV84">
        <v>14.09510740740741</v>
      </c>
      <c r="DW84">
        <v>857.7728148148146</v>
      </c>
      <c r="DX84">
        <v>10.5017074074074</v>
      </c>
      <c r="DY84">
        <v>2.229335925925926</v>
      </c>
      <c r="DZ84">
        <v>0.9518236666666666</v>
      </c>
      <c r="EA84">
        <v>19.1746962962963</v>
      </c>
      <c r="EB84">
        <v>6.199068148148148</v>
      </c>
      <c r="EC84">
        <v>1499.985925925926</v>
      </c>
      <c r="ED84">
        <v>0.973001814814815</v>
      </c>
      <c r="EE84">
        <v>0.0269983</v>
      </c>
      <c r="EF84">
        <v>0</v>
      </c>
      <c r="EG84">
        <v>1015.086296296296</v>
      </c>
      <c r="EH84">
        <v>5.00097</v>
      </c>
      <c r="EI84">
        <v>15868.47037037037</v>
      </c>
      <c r="EJ84">
        <v>12491.47407407408</v>
      </c>
      <c r="EK84">
        <v>38.875</v>
      </c>
      <c r="EL84">
        <v>40.125</v>
      </c>
      <c r="EM84">
        <v>39.062</v>
      </c>
      <c r="EN84">
        <v>39.93699999999999</v>
      </c>
      <c r="EO84">
        <v>40.06199999999999</v>
      </c>
      <c r="EP84">
        <v>1454.625925925926</v>
      </c>
      <c r="EQ84">
        <v>40.35999999999999</v>
      </c>
      <c r="ER84">
        <v>0</v>
      </c>
      <c r="ES84">
        <v>1089.199999809265</v>
      </c>
      <c r="ET84">
        <v>0</v>
      </c>
      <c r="EU84">
        <v>1014.985</v>
      </c>
      <c r="EV84">
        <v>-32.20410255394559</v>
      </c>
      <c r="EW84">
        <v>-475.8905982538936</v>
      </c>
      <c r="EX84">
        <v>15866.33076923077</v>
      </c>
      <c r="EY84">
        <v>15</v>
      </c>
      <c r="EZ84">
        <v>1652283335.6</v>
      </c>
      <c r="FA84" t="s">
        <v>476</v>
      </c>
      <c r="FB84">
        <v>1652283332.6</v>
      </c>
      <c r="FC84">
        <v>1652283335.6</v>
      </c>
      <c r="FD84">
        <v>15</v>
      </c>
      <c r="FE84">
        <v>-1.081</v>
      </c>
      <c r="FF84">
        <v>0.005</v>
      </c>
      <c r="FG84">
        <v>-1.466</v>
      </c>
      <c r="FH84">
        <v>-0.014</v>
      </c>
      <c r="FI84">
        <v>400</v>
      </c>
      <c r="FJ84">
        <v>20</v>
      </c>
      <c r="FK84">
        <v>0.1</v>
      </c>
      <c r="FL84">
        <v>0.01</v>
      </c>
      <c r="FM84">
        <v>-87.14748048780487</v>
      </c>
      <c r="FN84">
        <v>2.73375679442512</v>
      </c>
      <c r="FO84">
        <v>0.2922294756668842</v>
      </c>
      <c r="FP84">
        <v>-1</v>
      </c>
      <c r="FQ84">
        <v>14.10774878048781</v>
      </c>
      <c r="FR84">
        <v>-0.2561142857142657</v>
      </c>
      <c r="FS84">
        <v>0.02536426449055706</v>
      </c>
      <c r="FT84">
        <v>-1</v>
      </c>
      <c r="FU84">
        <v>0</v>
      </c>
      <c r="FV84">
        <v>0</v>
      </c>
      <c r="FW84">
        <v>0</v>
      </c>
      <c r="FX84">
        <v>-1</v>
      </c>
      <c r="FY84">
        <v>0</v>
      </c>
      <c r="FZ84">
        <v>0</v>
      </c>
      <c r="GA84" t="s">
        <v>424</v>
      </c>
      <c r="GB84">
        <v>2.69714</v>
      </c>
      <c r="GC84">
        <v>2.70526</v>
      </c>
      <c r="GD84">
        <v>0.148244</v>
      </c>
      <c r="GE84">
        <v>0.156703</v>
      </c>
      <c r="GF84">
        <v>0.108242</v>
      </c>
      <c r="GG84">
        <v>0.0576704</v>
      </c>
      <c r="GH84">
        <v>26821</v>
      </c>
      <c r="GI84">
        <v>26649.4</v>
      </c>
      <c r="GJ84">
        <v>29287.5</v>
      </c>
      <c r="GK84">
        <v>29240.2</v>
      </c>
      <c r="GL84">
        <v>34573</v>
      </c>
      <c r="GM84">
        <v>36681.7</v>
      </c>
      <c r="GN84">
        <v>41217.5</v>
      </c>
      <c r="GO84">
        <v>41714.6</v>
      </c>
      <c r="GP84">
        <v>1.742</v>
      </c>
      <c r="GQ84">
        <v>2.03422</v>
      </c>
      <c r="GR84">
        <v>0.0718385</v>
      </c>
      <c r="GS84">
        <v>0</v>
      </c>
      <c r="GT84">
        <v>28.1614</v>
      </c>
      <c r="GU84">
        <v>999.9</v>
      </c>
      <c r="GV84">
        <v>41.6</v>
      </c>
      <c r="GW84">
        <v>34</v>
      </c>
      <c r="GX84">
        <v>24.5216</v>
      </c>
      <c r="GY84">
        <v>62.6127</v>
      </c>
      <c r="GZ84">
        <v>30.5649</v>
      </c>
      <c r="HA84">
        <v>1</v>
      </c>
      <c r="HB84">
        <v>0.173237</v>
      </c>
      <c r="HC84">
        <v>0</v>
      </c>
      <c r="HD84">
        <v>20.3935</v>
      </c>
      <c r="HE84">
        <v>5.21549</v>
      </c>
      <c r="HF84">
        <v>12.0086</v>
      </c>
      <c r="HG84">
        <v>4.9877</v>
      </c>
      <c r="HH84">
        <v>3.28848</v>
      </c>
      <c r="HI84">
        <v>2333.4</v>
      </c>
      <c r="HJ84">
        <v>9999</v>
      </c>
      <c r="HK84">
        <v>9999</v>
      </c>
      <c r="HL84">
        <v>44.5</v>
      </c>
      <c r="HM84">
        <v>1.86722</v>
      </c>
      <c r="HN84">
        <v>1.86615</v>
      </c>
      <c r="HO84">
        <v>1.86577</v>
      </c>
      <c r="HP84">
        <v>1.86569</v>
      </c>
      <c r="HQ84">
        <v>1.86745</v>
      </c>
      <c r="HR84">
        <v>1.86996</v>
      </c>
      <c r="HS84">
        <v>1.8686</v>
      </c>
      <c r="HT84">
        <v>1.86998</v>
      </c>
      <c r="HU84">
        <v>0</v>
      </c>
      <c r="HV84">
        <v>0</v>
      </c>
      <c r="HW84">
        <v>0</v>
      </c>
      <c r="HX84">
        <v>0</v>
      </c>
      <c r="HY84" t="s">
        <v>425</v>
      </c>
      <c r="HZ84" t="s">
        <v>426</v>
      </c>
      <c r="IA84" t="s">
        <v>427</v>
      </c>
      <c r="IB84" t="s">
        <v>427</v>
      </c>
      <c r="IC84" t="s">
        <v>427</v>
      </c>
      <c r="ID84" t="s">
        <v>427</v>
      </c>
      <c r="IE84">
        <v>0</v>
      </c>
      <c r="IF84">
        <v>100</v>
      </c>
      <c r="IG84">
        <v>100</v>
      </c>
      <c r="IH84">
        <v>-2.254</v>
      </c>
      <c r="II84">
        <v>0.0454</v>
      </c>
      <c r="IJ84">
        <v>-0.8100442168574529</v>
      </c>
      <c r="IK84">
        <v>-0.001397856137862621</v>
      </c>
      <c r="IL84">
        <v>-6.597033298310111E-07</v>
      </c>
      <c r="IM84">
        <v>1.814317659228783E-10</v>
      </c>
      <c r="IN84">
        <v>-0.08355413821156263</v>
      </c>
      <c r="IO84">
        <v>-0.009172974426983092</v>
      </c>
      <c r="IP84">
        <v>0.000807841678180084</v>
      </c>
      <c r="IQ84">
        <v>-8.933227129180702E-06</v>
      </c>
      <c r="IR84">
        <v>1</v>
      </c>
      <c r="IS84">
        <v>2297</v>
      </c>
      <c r="IT84">
        <v>1</v>
      </c>
      <c r="IU84">
        <v>33</v>
      </c>
      <c r="IV84">
        <v>17.8</v>
      </c>
      <c r="IW84">
        <v>17.7</v>
      </c>
      <c r="IX84">
        <v>1.9104</v>
      </c>
      <c r="IY84">
        <v>2.22412</v>
      </c>
      <c r="IZ84">
        <v>1.39648</v>
      </c>
      <c r="JA84">
        <v>2.35107</v>
      </c>
      <c r="JB84">
        <v>1.49536</v>
      </c>
      <c r="JC84">
        <v>2.28882</v>
      </c>
      <c r="JD84">
        <v>37.2181</v>
      </c>
      <c r="JE84">
        <v>15.498</v>
      </c>
      <c r="JF84">
        <v>18</v>
      </c>
      <c r="JG84">
        <v>392.491</v>
      </c>
      <c r="JH84">
        <v>561.506</v>
      </c>
      <c r="JI84">
        <v>30.3365</v>
      </c>
      <c r="JJ84">
        <v>29.8169</v>
      </c>
      <c r="JK84">
        <v>30</v>
      </c>
      <c r="JL84">
        <v>29.7517</v>
      </c>
      <c r="JM84">
        <v>29.66</v>
      </c>
      <c r="JN84">
        <v>38.2731</v>
      </c>
      <c r="JO84">
        <v>51.9487</v>
      </c>
      <c r="JP84">
        <v>0</v>
      </c>
      <c r="JQ84">
        <v>-999.9</v>
      </c>
      <c r="JR84">
        <v>901.26</v>
      </c>
      <c r="JS84">
        <v>10.5795</v>
      </c>
      <c r="JT84">
        <v>100.102</v>
      </c>
      <c r="JU84">
        <v>100.138</v>
      </c>
    </row>
    <row r="85" spans="1:281">
      <c r="A85">
        <v>69</v>
      </c>
      <c r="B85">
        <v>1652284404</v>
      </c>
      <c r="C85">
        <v>2347.5</v>
      </c>
      <c r="D85" t="s">
        <v>587</v>
      </c>
      <c r="E85" t="s">
        <v>588</v>
      </c>
      <c r="F85">
        <v>5</v>
      </c>
      <c r="G85" t="s">
        <v>474</v>
      </c>
      <c r="H85" t="s">
        <v>418</v>
      </c>
      <c r="I85">
        <v>1652284396.214286</v>
      </c>
      <c r="J85">
        <f>(K85)/1000</f>
        <v>0</v>
      </c>
      <c r="K85">
        <f>IF(CZ85, AN85, AH85)</f>
        <v>0</v>
      </c>
      <c r="L85">
        <f>IF(CZ85, AI85, AG85)</f>
        <v>0</v>
      </c>
      <c r="M85">
        <f>DB85 - IF(AU85&gt;1, L85*CV85*100.0/(AW85*DP85), 0)</f>
        <v>0</v>
      </c>
      <c r="N85">
        <f>((T85-J85/2)*M85-L85)/(T85+J85/2)</f>
        <v>0</v>
      </c>
      <c r="O85">
        <f>N85*(DI85+DJ85)/1000.0</f>
        <v>0</v>
      </c>
      <c r="P85">
        <f>(DB85 - IF(AU85&gt;1, L85*CV85*100.0/(AW85*DP85), 0))*(DI85+DJ85)/1000.0</f>
        <v>0</v>
      </c>
      <c r="Q85">
        <f>2.0/((1/S85-1/R85)+SIGN(S85)*SQRT((1/S85-1/R85)*(1/S85-1/R85) + 4*CW85/((CW85+1)*(CW85+1))*(2*1/S85*1/R85-1/R85*1/R85)))</f>
        <v>0</v>
      </c>
      <c r="R85">
        <f>IF(LEFT(CX85,1)&lt;&gt;"0",IF(LEFT(CX85,1)="1",3.0,CY85),$D$5+$E$5*(DP85*DI85/($K$5*1000))+$F$5*(DP85*DI85/($K$5*1000))*MAX(MIN(CV85,$J$5),$I$5)*MAX(MIN(CV85,$J$5),$I$5)+$G$5*MAX(MIN(CV85,$J$5),$I$5)*(DP85*DI85/($K$5*1000))+$H$5*(DP85*DI85/($K$5*1000))*(DP85*DI85/($K$5*1000)))</f>
        <v>0</v>
      </c>
      <c r="S85">
        <f>J85*(1000-(1000*0.61365*exp(17.502*W85/(240.97+W85))/(DI85+DJ85)+DD85)/2)/(1000*0.61365*exp(17.502*W85/(240.97+W85))/(DI85+DJ85)-DD85)</f>
        <v>0</v>
      </c>
      <c r="T85">
        <f>1/((CW85+1)/(Q85/1.6)+1/(R85/1.37)) + CW85/((CW85+1)/(Q85/1.6) + CW85/(R85/1.37))</f>
        <v>0</v>
      </c>
      <c r="U85">
        <f>(CR85*CU85)</f>
        <v>0</v>
      </c>
      <c r="V85">
        <f>(DK85+(U85+2*0.95*5.67E-8*(((DK85+$B$7)+273)^4-(DK85+273)^4)-44100*J85)/(1.84*29.3*R85+8*0.95*5.67E-8*(DK85+273)^3))</f>
        <v>0</v>
      </c>
      <c r="W85">
        <f>($C$7*DL85+$D$7*DM85+$E$7*V85)</f>
        <v>0</v>
      </c>
      <c r="X85">
        <f>0.61365*exp(17.502*W85/(240.97+W85))</f>
        <v>0</v>
      </c>
      <c r="Y85">
        <f>(Z85/AA85*100)</f>
        <v>0</v>
      </c>
      <c r="Z85">
        <f>DD85*(DI85+DJ85)/1000</f>
        <v>0</v>
      </c>
      <c r="AA85">
        <f>0.61365*exp(17.502*DK85/(240.97+DK85))</f>
        <v>0</v>
      </c>
      <c r="AB85">
        <f>(X85-DD85*(DI85+DJ85)/1000)</f>
        <v>0</v>
      </c>
      <c r="AC85">
        <f>(-J85*44100)</f>
        <v>0</v>
      </c>
      <c r="AD85">
        <f>2*29.3*R85*0.92*(DK85-W85)</f>
        <v>0</v>
      </c>
      <c r="AE85">
        <f>2*0.95*5.67E-8*(((DK85+$B$7)+273)^4-(W85+273)^4)</f>
        <v>0</v>
      </c>
      <c r="AF85">
        <f>U85+AE85+AC85+AD85</f>
        <v>0</v>
      </c>
      <c r="AG85">
        <f>DH85*AU85*(DC85-DB85*(1000-AU85*DE85)/(1000-AU85*DD85))/(100*CV85)</f>
        <v>0</v>
      </c>
      <c r="AH85">
        <f>1000*DH85*AU85*(DD85-DE85)/(100*CV85*(1000-AU85*DD85))</f>
        <v>0</v>
      </c>
      <c r="AI85">
        <f>(AJ85 - AK85 - DI85*1E3/(8.314*(DK85+273.15)) * AM85/DH85 * AL85) * DH85/(100*CV85) * (1000 - DE85)/1000</f>
        <v>0</v>
      </c>
      <c r="AJ85">
        <v>896.2684769175203</v>
      </c>
      <c r="AK85">
        <v>831.6525636363639</v>
      </c>
      <c r="AL85">
        <v>3.452154579268524</v>
      </c>
      <c r="AM85">
        <v>66.42838587885558</v>
      </c>
      <c r="AN85">
        <f>(AP85 - AO85 + DI85*1E3/(8.314*(DK85+273.15)) * AR85/DH85 * AQ85) * DH85/(100*CV85) * 1000/(1000 - AP85)</f>
        <v>0</v>
      </c>
      <c r="AO85">
        <v>10.49388859730674</v>
      </c>
      <c r="AP85">
        <v>24.52846083916085</v>
      </c>
      <c r="AQ85">
        <v>-0.005128682448397033</v>
      </c>
      <c r="AR85">
        <v>79.27483675333316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MAX(0,($B$13+$C$13*DP85)/(1+$D$13*DP85)*DI85/(DK85+273)*$E$13)</f>
        <v>0</v>
      </c>
      <c r="AX85" t="s">
        <v>421</v>
      </c>
      <c r="AY85" t="s">
        <v>421</v>
      </c>
      <c r="AZ85">
        <v>0</v>
      </c>
      <c r="BA85">
        <v>0</v>
      </c>
      <c r="BB85">
        <f>1-AZ85/BA85</f>
        <v>0</v>
      </c>
      <c r="BC85">
        <v>0</v>
      </c>
      <c r="BD85" t="s">
        <v>421</v>
      </c>
      <c r="BE85" t="s">
        <v>421</v>
      </c>
      <c r="BF85">
        <v>0</v>
      </c>
      <c r="BG85">
        <v>0</v>
      </c>
      <c r="BH85">
        <f>1-BF85/BG85</f>
        <v>0</v>
      </c>
      <c r="BI85">
        <v>0.5</v>
      </c>
      <c r="BJ85">
        <f>CS85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421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1346</v>
      </c>
      <c r="CA85">
        <v>300</v>
      </c>
      <c r="CB85">
        <v>300</v>
      </c>
      <c r="CC85">
        <v>300</v>
      </c>
      <c r="CD85">
        <v>10390.6</v>
      </c>
      <c r="CE85">
        <v>1065.88</v>
      </c>
      <c r="CF85">
        <v>-0.00731473</v>
      </c>
      <c r="CG85">
        <v>5.43</v>
      </c>
      <c r="CH85" t="s">
        <v>421</v>
      </c>
      <c r="CI85" t="s">
        <v>421</v>
      </c>
      <c r="CJ85" t="s">
        <v>421</v>
      </c>
      <c r="CK85" t="s">
        <v>421</v>
      </c>
      <c r="CL85" t="s">
        <v>421</v>
      </c>
      <c r="CM85" t="s">
        <v>421</v>
      </c>
      <c r="CN85" t="s">
        <v>421</v>
      </c>
      <c r="CO85" t="s">
        <v>421</v>
      </c>
      <c r="CP85" t="s">
        <v>421</v>
      </c>
      <c r="CQ85" t="s">
        <v>421</v>
      </c>
      <c r="CR85">
        <f>$B$11*DQ85+$C$11*DR85+$F$11*EC85*(1-EF85)</f>
        <v>0</v>
      </c>
      <c r="CS85">
        <f>CR85*CT85</f>
        <v>0</v>
      </c>
      <c r="CT85">
        <f>($B$11*$D$9+$C$11*$D$9+$F$11*((EP85+EH85)/MAX(EP85+EH85+EQ85, 0.1)*$I$9+EQ85/MAX(EP85+EH85+EQ85, 0.1)*$J$9))/($B$11+$C$11+$F$11)</f>
        <v>0</v>
      </c>
      <c r="CU85">
        <f>($B$11*$K$9+$C$11*$K$9+$F$11*((EP85+EH85)/MAX(EP85+EH85+EQ85, 0.1)*$P$9+EQ85/MAX(EP85+EH85+EQ85, 0.1)*$Q$9))/($B$11+$C$11+$F$11)</f>
        <v>0</v>
      </c>
      <c r="CV85">
        <v>6</v>
      </c>
      <c r="CW85">
        <v>0.5</v>
      </c>
      <c r="CX85" t="s">
        <v>422</v>
      </c>
      <c r="CY85">
        <v>2</v>
      </c>
      <c r="CZ85" t="b">
        <v>1</v>
      </c>
      <c r="DA85">
        <v>1652284396.214286</v>
      </c>
      <c r="DB85">
        <v>786.7035357142857</v>
      </c>
      <c r="DC85">
        <v>873.5535357142855</v>
      </c>
      <c r="DD85">
        <v>24.57088571428571</v>
      </c>
      <c r="DE85">
        <v>10.49729285714286</v>
      </c>
      <c r="DF85">
        <v>788.9381071428572</v>
      </c>
      <c r="DG85">
        <v>24.52528214285715</v>
      </c>
      <c r="DH85">
        <v>400.0876785714286</v>
      </c>
      <c r="DI85">
        <v>90.63675357142857</v>
      </c>
      <c r="DJ85">
        <v>0.1000087428571429</v>
      </c>
      <c r="DK85">
        <v>30.86588214285714</v>
      </c>
      <c r="DL85">
        <v>29.32362142857142</v>
      </c>
      <c r="DM85">
        <v>999.9000000000002</v>
      </c>
      <c r="DN85">
        <v>0</v>
      </c>
      <c r="DO85">
        <v>0</v>
      </c>
      <c r="DP85">
        <v>10001.62285714286</v>
      </c>
      <c r="DQ85">
        <v>0</v>
      </c>
      <c r="DR85">
        <v>241.2873571428572</v>
      </c>
      <c r="DS85">
        <v>-86.84993214285714</v>
      </c>
      <c r="DT85">
        <v>806.5201071428571</v>
      </c>
      <c r="DU85">
        <v>882.8205714285714</v>
      </c>
      <c r="DV85">
        <v>14.0736</v>
      </c>
      <c r="DW85">
        <v>873.5535357142855</v>
      </c>
      <c r="DX85">
        <v>10.49729285714286</v>
      </c>
      <c r="DY85">
        <v>2.227025357142857</v>
      </c>
      <c r="DZ85">
        <v>0.9514396071428572</v>
      </c>
      <c r="EA85">
        <v>19.15805357142857</v>
      </c>
      <c r="EB85">
        <v>6.193221428571428</v>
      </c>
      <c r="EC85">
        <v>1499.992857142857</v>
      </c>
      <c r="ED85">
        <v>0.9730020000000001</v>
      </c>
      <c r="EE85">
        <v>0.0269981</v>
      </c>
      <c r="EF85">
        <v>0</v>
      </c>
      <c r="EG85">
        <v>1012.573571428571</v>
      </c>
      <c r="EH85">
        <v>5.00097</v>
      </c>
      <c r="EI85">
        <v>15830.43571428572</v>
      </c>
      <c r="EJ85">
        <v>12491.53928571429</v>
      </c>
      <c r="EK85">
        <v>38.875</v>
      </c>
      <c r="EL85">
        <v>40.125</v>
      </c>
      <c r="EM85">
        <v>39.062</v>
      </c>
      <c r="EN85">
        <v>39.9415</v>
      </c>
      <c r="EO85">
        <v>40.06199999999999</v>
      </c>
      <c r="EP85">
        <v>1454.632857142857</v>
      </c>
      <c r="EQ85">
        <v>40.35999999999999</v>
      </c>
      <c r="ER85">
        <v>0</v>
      </c>
      <c r="ES85">
        <v>1094</v>
      </c>
      <c r="ET85">
        <v>0</v>
      </c>
      <c r="EU85">
        <v>1012.396153846154</v>
      </c>
      <c r="EV85">
        <v>-33.27111112068555</v>
      </c>
      <c r="EW85">
        <v>-487.0393161629514</v>
      </c>
      <c r="EX85">
        <v>15827.87307692308</v>
      </c>
      <c r="EY85">
        <v>15</v>
      </c>
      <c r="EZ85">
        <v>1652283335.6</v>
      </c>
      <c r="FA85" t="s">
        <v>476</v>
      </c>
      <c r="FB85">
        <v>1652283332.6</v>
      </c>
      <c r="FC85">
        <v>1652283335.6</v>
      </c>
      <c r="FD85">
        <v>15</v>
      </c>
      <c r="FE85">
        <v>-1.081</v>
      </c>
      <c r="FF85">
        <v>0.005</v>
      </c>
      <c r="FG85">
        <v>-1.466</v>
      </c>
      <c r="FH85">
        <v>-0.014</v>
      </c>
      <c r="FI85">
        <v>400</v>
      </c>
      <c r="FJ85">
        <v>20</v>
      </c>
      <c r="FK85">
        <v>0.1</v>
      </c>
      <c r="FL85">
        <v>0.01</v>
      </c>
      <c r="FM85">
        <v>-86.9633675</v>
      </c>
      <c r="FN85">
        <v>1.733658911820057</v>
      </c>
      <c r="FO85">
        <v>0.1992668052981985</v>
      </c>
      <c r="FP85">
        <v>-1</v>
      </c>
      <c r="FQ85">
        <v>14.0871725</v>
      </c>
      <c r="FR85">
        <v>-0.2644311444653399</v>
      </c>
      <c r="FS85">
        <v>0.02554490152163449</v>
      </c>
      <c r="FT85">
        <v>-1</v>
      </c>
      <c r="FU85">
        <v>0</v>
      </c>
      <c r="FV85">
        <v>0</v>
      </c>
      <c r="FW85">
        <v>0</v>
      </c>
      <c r="FX85">
        <v>-1</v>
      </c>
      <c r="FY85">
        <v>0</v>
      </c>
      <c r="FZ85">
        <v>0</v>
      </c>
      <c r="GA85" t="s">
        <v>424</v>
      </c>
      <c r="GB85">
        <v>2.69696</v>
      </c>
      <c r="GC85">
        <v>2.70515</v>
      </c>
      <c r="GD85">
        <v>0.150328</v>
      </c>
      <c r="GE85">
        <v>0.158633</v>
      </c>
      <c r="GF85">
        <v>0.108151</v>
      </c>
      <c r="GG85">
        <v>0.0576517</v>
      </c>
      <c r="GH85">
        <v>26754.7</v>
      </c>
      <c r="GI85">
        <v>26588.1</v>
      </c>
      <c r="GJ85">
        <v>29286.8</v>
      </c>
      <c r="GK85">
        <v>29239.9</v>
      </c>
      <c r="GL85">
        <v>34576.3</v>
      </c>
      <c r="GM85">
        <v>36682.4</v>
      </c>
      <c r="GN85">
        <v>41217.1</v>
      </c>
      <c r="GO85">
        <v>41714.5</v>
      </c>
      <c r="GP85">
        <v>1.7421</v>
      </c>
      <c r="GQ85">
        <v>2.03428</v>
      </c>
      <c r="GR85">
        <v>0.0716895</v>
      </c>
      <c r="GS85">
        <v>0</v>
      </c>
      <c r="GT85">
        <v>28.1662</v>
      </c>
      <c r="GU85">
        <v>999.9</v>
      </c>
      <c r="GV85">
        <v>41.6</v>
      </c>
      <c r="GW85">
        <v>34</v>
      </c>
      <c r="GX85">
        <v>24.5234</v>
      </c>
      <c r="GY85">
        <v>62.9527</v>
      </c>
      <c r="GZ85">
        <v>30.8814</v>
      </c>
      <c r="HA85">
        <v>1</v>
      </c>
      <c r="HB85">
        <v>0.173194</v>
      </c>
      <c r="HC85">
        <v>0</v>
      </c>
      <c r="HD85">
        <v>20.3938</v>
      </c>
      <c r="HE85">
        <v>5.21519</v>
      </c>
      <c r="HF85">
        <v>12.0091</v>
      </c>
      <c r="HG85">
        <v>4.98795</v>
      </c>
      <c r="HH85">
        <v>3.28845</v>
      </c>
      <c r="HI85">
        <v>2333.6</v>
      </c>
      <c r="HJ85">
        <v>9999</v>
      </c>
      <c r="HK85">
        <v>9999</v>
      </c>
      <c r="HL85">
        <v>44.5</v>
      </c>
      <c r="HM85">
        <v>1.86722</v>
      </c>
      <c r="HN85">
        <v>1.86616</v>
      </c>
      <c r="HO85">
        <v>1.86577</v>
      </c>
      <c r="HP85">
        <v>1.86568</v>
      </c>
      <c r="HQ85">
        <v>1.86744</v>
      </c>
      <c r="HR85">
        <v>1.86996</v>
      </c>
      <c r="HS85">
        <v>1.86861</v>
      </c>
      <c r="HT85">
        <v>1.86998</v>
      </c>
      <c r="HU85">
        <v>0</v>
      </c>
      <c r="HV85">
        <v>0</v>
      </c>
      <c r="HW85">
        <v>0</v>
      </c>
      <c r="HX85">
        <v>0</v>
      </c>
      <c r="HY85" t="s">
        <v>425</v>
      </c>
      <c r="HZ85" t="s">
        <v>426</v>
      </c>
      <c r="IA85" t="s">
        <v>427</v>
      </c>
      <c r="IB85" t="s">
        <v>427</v>
      </c>
      <c r="IC85" t="s">
        <v>427</v>
      </c>
      <c r="ID85" t="s">
        <v>427</v>
      </c>
      <c r="IE85">
        <v>0</v>
      </c>
      <c r="IF85">
        <v>100</v>
      </c>
      <c r="IG85">
        <v>100</v>
      </c>
      <c r="IH85">
        <v>-2.29</v>
      </c>
      <c r="II85">
        <v>0.045</v>
      </c>
      <c r="IJ85">
        <v>-0.8100442168574529</v>
      </c>
      <c r="IK85">
        <v>-0.001397856137862621</v>
      </c>
      <c r="IL85">
        <v>-6.597033298310111E-07</v>
      </c>
      <c r="IM85">
        <v>1.814317659228783E-10</v>
      </c>
      <c r="IN85">
        <v>-0.08355413821156263</v>
      </c>
      <c r="IO85">
        <v>-0.009172974426983092</v>
      </c>
      <c r="IP85">
        <v>0.000807841678180084</v>
      </c>
      <c r="IQ85">
        <v>-8.933227129180702E-06</v>
      </c>
      <c r="IR85">
        <v>1</v>
      </c>
      <c r="IS85">
        <v>2297</v>
      </c>
      <c r="IT85">
        <v>1</v>
      </c>
      <c r="IU85">
        <v>33</v>
      </c>
      <c r="IV85">
        <v>17.9</v>
      </c>
      <c r="IW85">
        <v>17.8</v>
      </c>
      <c r="IX85">
        <v>1.93604</v>
      </c>
      <c r="IY85">
        <v>2.21802</v>
      </c>
      <c r="IZ85">
        <v>1.39648</v>
      </c>
      <c r="JA85">
        <v>2.35107</v>
      </c>
      <c r="JB85">
        <v>1.49536</v>
      </c>
      <c r="JC85">
        <v>2.29858</v>
      </c>
      <c r="JD85">
        <v>37.2181</v>
      </c>
      <c r="JE85">
        <v>15.498</v>
      </c>
      <c r="JF85">
        <v>18</v>
      </c>
      <c r="JG85">
        <v>392.532</v>
      </c>
      <c r="JH85">
        <v>561.528</v>
      </c>
      <c r="JI85">
        <v>30.3349</v>
      </c>
      <c r="JJ85">
        <v>29.8156</v>
      </c>
      <c r="JK85">
        <v>29.9999</v>
      </c>
      <c r="JL85">
        <v>29.7498</v>
      </c>
      <c r="JM85">
        <v>29.6586</v>
      </c>
      <c r="JN85">
        <v>38.8782</v>
      </c>
      <c r="JO85">
        <v>51.6507</v>
      </c>
      <c r="JP85">
        <v>0</v>
      </c>
      <c r="JQ85">
        <v>-999.9</v>
      </c>
      <c r="JR85">
        <v>921.297</v>
      </c>
      <c r="JS85">
        <v>10.6314</v>
      </c>
      <c r="JT85">
        <v>100.101</v>
      </c>
      <c r="JU85">
        <v>100.137</v>
      </c>
    </row>
    <row r="86" spans="1:281">
      <c r="A86">
        <v>70</v>
      </c>
      <c r="B86">
        <v>1652284409</v>
      </c>
      <c r="C86">
        <v>2352.5</v>
      </c>
      <c r="D86" t="s">
        <v>589</v>
      </c>
      <c r="E86" t="s">
        <v>590</v>
      </c>
      <c r="F86">
        <v>5</v>
      </c>
      <c r="G86" t="s">
        <v>474</v>
      </c>
      <c r="H86" t="s">
        <v>418</v>
      </c>
      <c r="I86">
        <v>1652284401.5</v>
      </c>
      <c r="J86">
        <f>(K86)/1000</f>
        <v>0</v>
      </c>
      <c r="K86">
        <f>IF(CZ86, AN86, AH86)</f>
        <v>0</v>
      </c>
      <c r="L86">
        <f>IF(CZ86, AI86, AG86)</f>
        <v>0</v>
      </c>
      <c r="M86">
        <f>DB86 - IF(AU86&gt;1, L86*CV86*100.0/(AW86*DP86), 0)</f>
        <v>0</v>
      </c>
      <c r="N86">
        <f>((T86-J86/2)*M86-L86)/(T86+J86/2)</f>
        <v>0</v>
      </c>
      <c r="O86">
        <f>N86*(DI86+DJ86)/1000.0</f>
        <v>0</v>
      </c>
      <c r="P86">
        <f>(DB86 - IF(AU86&gt;1, L86*CV86*100.0/(AW86*DP86), 0))*(DI86+DJ86)/1000.0</f>
        <v>0</v>
      </c>
      <c r="Q86">
        <f>2.0/((1/S86-1/R86)+SIGN(S86)*SQRT((1/S86-1/R86)*(1/S86-1/R86) + 4*CW86/((CW86+1)*(CW86+1))*(2*1/S86*1/R86-1/R86*1/R86)))</f>
        <v>0</v>
      </c>
      <c r="R86">
        <f>IF(LEFT(CX86,1)&lt;&gt;"0",IF(LEFT(CX86,1)="1",3.0,CY86),$D$5+$E$5*(DP86*DI86/($K$5*1000))+$F$5*(DP86*DI86/($K$5*1000))*MAX(MIN(CV86,$J$5),$I$5)*MAX(MIN(CV86,$J$5),$I$5)+$G$5*MAX(MIN(CV86,$J$5),$I$5)*(DP86*DI86/($K$5*1000))+$H$5*(DP86*DI86/($K$5*1000))*(DP86*DI86/($K$5*1000)))</f>
        <v>0</v>
      </c>
      <c r="S86">
        <f>J86*(1000-(1000*0.61365*exp(17.502*W86/(240.97+W86))/(DI86+DJ86)+DD86)/2)/(1000*0.61365*exp(17.502*W86/(240.97+W86))/(DI86+DJ86)-DD86)</f>
        <v>0</v>
      </c>
      <c r="T86">
        <f>1/((CW86+1)/(Q86/1.6)+1/(R86/1.37)) + CW86/((CW86+1)/(Q86/1.6) + CW86/(R86/1.37))</f>
        <v>0</v>
      </c>
      <c r="U86">
        <f>(CR86*CU86)</f>
        <v>0</v>
      </c>
      <c r="V86">
        <f>(DK86+(U86+2*0.95*5.67E-8*(((DK86+$B$7)+273)^4-(DK86+273)^4)-44100*J86)/(1.84*29.3*R86+8*0.95*5.67E-8*(DK86+273)^3))</f>
        <v>0</v>
      </c>
      <c r="W86">
        <f>($C$7*DL86+$D$7*DM86+$E$7*V86)</f>
        <v>0</v>
      </c>
      <c r="X86">
        <f>0.61365*exp(17.502*W86/(240.97+W86))</f>
        <v>0</v>
      </c>
      <c r="Y86">
        <f>(Z86/AA86*100)</f>
        <v>0</v>
      </c>
      <c r="Z86">
        <f>DD86*(DI86+DJ86)/1000</f>
        <v>0</v>
      </c>
      <c r="AA86">
        <f>0.61365*exp(17.502*DK86/(240.97+DK86))</f>
        <v>0</v>
      </c>
      <c r="AB86">
        <f>(X86-DD86*(DI86+DJ86)/1000)</f>
        <v>0</v>
      </c>
      <c r="AC86">
        <f>(-J86*44100)</f>
        <v>0</v>
      </c>
      <c r="AD86">
        <f>2*29.3*R86*0.92*(DK86-W86)</f>
        <v>0</v>
      </c>
      <c r="AE86">
        <f>2*0.95*5.67E-8*(((DK86+$B$7)+273)^4-(W86+273)^4)</f>
        <v>0</v>
      </c>
      <c r="AF86">
        <f>U86+AE86+AC86+AD86</f>
        <v>0</v>
      </c>
      <c r="AG86">
        <f>DH86*AU86*(DC86-DB86*(1000-AU86*DE86)/(1000-AU86*DD86))/(100*CV86)</f>
        <v>0</v>
      </c>
      <c r="AH86">
        <f>1000*DH86*AU86*(DD86-DE86)/(100*CV86*(1000-AU86*DD86))</f>
        <v>0</v>
      </c>
      <c r="AI86">
        <f>(AJ86 - AK86 - DI86*1E3/(8.314*(DK86+273.15)) * AM86/DH86 * AL86) * DH86/(100*CV86) * (1000 - DE86)/1000</f>
        <v>0</v>
      </c>
      <c r="AJ86">
        <v>913.1414226995314</v>
      </c>
      <c r="AK86">
        <v>848.9865393939396</v>
      </c>
      <c r="AL86">
        <v>3.463608488136693</v>
      </c>
      <c r="AM86">
        <v>66.42838587885558</v>
      </c>
      <c r="AN86">
        <f>(AP86 - AO86 + DI86*1E3/(8.314*(DK86+273.15)) * AR86/DH86 * AQ86) * DH86/(100*CV86) * 1000/(1000 - AP86)</f>
        <v>0</v>
      </c>
      <c r="AO86">
        <v>10.48804517695125</v>
      </c>
      <c r="AP86">
        <v>24.49874895104896</v>
      </c>
      <c r="AQ86">
        <v>-0.005593751177692968</v>
      </c>
      <c r="AR86">
        <v>79.27483675333316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MAX(0,($B$13+$C$13*DP86)/(1+$D$13*DP86)*DI86/(DK86+273)*$E$13)</f>
        <v>0</v>
      </c>
      <c r="AX86" t="s">
        <v>421</v>
      </c>
      <c r="AY86" t="s">
        <v>421</v>
      </c>
      <c r="AZ86">
        <v>0</v>
      </c>
      <c r="BA86">
        <v>0</v>
      </c>
      <c r="BB86">
        <f>1-AZ86/BA86</f>
        <v>0</v>
      </c>
      <c r="BC86">
        <v>0</v>
      </c>
      <c r="BD86" t="s">
        <v>421</v>
      </c>
      <c r="BE86" t="s">
        <v>421</v>
      </c>
      <c r="BF86">
        <v>0</v>
      </c>
      <c r="BG86">
        <v>0</v>
      </c>
      <c r="BH86">
        <f>1-BF86/BG86</f>
        <v>0</v>
      </c>
      <c r="BI86">
        <v>0.5</v>
      </c>
      <c r="BJ86">
        <f>CS86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421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1346</v>
      </c>
      <c r="CA86">
        <v>300</v>
      </c>
      <c r="CB86">
        <v>300</v>
      </c>
      <c r="CC86">
        <v>300</v>
      </c>
      <c r="CD86">
        <v>10390.6</v>
      </c>
      <c r="CE86">
        <v>1065.88</v>
      </c>
      <c r="CF86">
        <v>-0.00731473</v>
      </c>
      <c r="CG86">
        <v>5.43</v>
      </c>
      <c r="CH86" t="s">
        <v>421</v>
      </c>
      <c r="CI86" t="s">
        <v>421</v>
      </c>
      <c r="CJ86" t="s">
        <v>421</v>
      </c>
      <c r="CK86" t="s">
        <v>421</v>
      </c>
      <c r="CL86" t="s">
        <v>421</v>
      </c>
      <c r="CM86" t="s">
        <v>421</v>
      </c>
      <c r="CN86" t="s">
        <v>421</v>
      </c>
      <c r="CO86" t="s">
        <v>421</v>
      </c>
      <c r="CP86" t="s">
        <v>421</v>
      </c>
      <c r="CQ86" t="s">
        <v>421</v>
      </c>
      <c r="CR86">
        <f>$B$11*DQ86+$C$11*DR86+$F$11*EC86*(1-EF86)</f>
        <v>0</v>
      </c>
      <c r="CS86">
        <f>CR86*CT86</f>
        <v>0</v>
      </c>
      <c r="CT86">
        <f>($B$11*$D$9+$C$11*$D$9+$F$11*((EP86+EH86)/MAX(EP86+EH86+EQ86, 0.1)*$I$9+EQ86/MAX(EP86+EH86+EQ86, 0.1)*$J$9))/($B$11+$C$11+$F$11)</f>
        <v>0</v>
      </c>
      <c r="CU86">
        <f>($B$11*$K$9+$C$11*$K$9+$F$11*((EP86+EH86)/MAX(EP86+EH86+EQ86, 0.1)*$P$9+EQ86/MAX(EP86+EH86+EQ86, 0.1)*$Q$9))/($B$11+$C$11+$F$11)</f>
        <v>0</v>
      </c>
      <c r="CV86">
        <v>6</v>
      </c>
      <c r="CW86">
        <v>0.5</v>
      </c>
      <c r="CX86" t="s">
        <v>422</v>
      </c>
      <c r="CY86">
        <v>2</v>
      </c>
      <c r="CZ86" t="b">
        <v>1</v>
      </c>
      <c r="DA86">
        <v>1652284401.5</v>
      </c>
      <c r="DB86">
        <v>804.5321111111111</v>
      </c>
      <c r="DC86">
        <v>891.3014074074074</v>
      </c>
      <c r="DD86">
        <v>24.54151111111111</v>
      </c>
      <c r="DE86">
        <v>10.4961</v>
      </c>
      <c r="DF86">
        <v>806.8042222222225</v>
      </c>
      <c r="DG86">
        <v>24.49631851851852</v>
      </c>
      <c r="DH86">
        <v>400.0825185185186</v>
      </c>
      <c r="DI86">
        <v>90.63767407407407</v>
      </c>
      <c r="DJ86">
        <v>0.1000032296296296</v>
      </c>
      <c r="DK86">
        <v>30.86814074074074</v>
      </c>
      <c r="DL86">
        <v>29.3332037037037</v>
      </c>
      <c r="DM86">
        <v>999.9000000000001</v>
      </c>
      <c r="DN86">
        <v>0</v>
      </c>
      <c r="DO86">
        <v>0</v>
      </c>
      <c r="DP86">
        <v>10001.10444444445</v>
      </c>
      <c r="DQ86">
        <v>0</v>
      </c>
      <c r="DR86">
        <v>241.0623703703704</v>
      </c>
      <c r="DS86">
        <v>-86.76924074074076</v>
      </c>
      <c r="DT86">
        <v>824.772925925926</v>
      </c>
      <c r="DU86">
        <v>900.7558148148149</v>
      </c>
      <c r="DV86">
        <v>14.04540740740741</v>
      </c>
      <c r="DW86">
        <v>891.3014074074074</v>
      </c>
      <c r="DX86">
        <v>10.4961</v>
      </c>
      <c r="DY86">
        <v>2.224384074074074</v>
      </c>
      <c r="DZ86">
        <v>0.9513416296296298</v>
      </c>
      <c r="EA86">
        <v>19.13901481481481</v>
      </c>
      <c r="EB86">
        <v>6.191727777777777</v>
      </c>
      <c r="EC86">
        <v>1499.982222222222</v>
      </c>
      <c r="ED86">
        <v>0.9730020000000001</v>
      </c>
      <c r="EE86">
        <v>0.0269981</v>
      </c>
      <c r="EF86">
        <v>0</v>
      </c>
      <c r="EG86">
        <v>1009.677037037037</v>
      </c>
      <c r="EH86">
        <v>5.00097</v>
      </c>
      <c r="EI86">
        <v>15779.85185185185</v>
      </c>
      <c r="EJ86">
        <v>12491.45555555556</v>
      </c>
      <c r="EK86">
        <v>38.875</v>
      </c>
      <c r="EL86">
        <v>40.125</v>
      </c>
      <c r="EM86">
        <v>39.062</v>
      </c>
      <c r="EN86">
        <v>39.94166666666666</v>
      </c>
      <c r="EO86">
        <v>40.06199999999999</v>
      </c>
      <c r="EP86">
        <v>1454.622222222222</v>
      </c>
      <c r="EQ86">
        <v>40.35999999999999</v>
      </c>
      <c r="ER86">
        <v>0</v>
      </c>
      <c r="ES86">
        <v>1098.799999952316</v>
      </c>
      <c r="ET86">
        <v>0</v>
      </c>
      <c r="EU86">
        <v>1009.762307692308</v>
      </c>
      <c r="EV86">
        <v>-33.22529918175552</v>
      </c>
      <c r="EW86">
        <v>-595.8529914881796</v>
      </c>
      <c r="EX86">
        <v>15782.11153846154</v>
      </c>
      <c r="EY86">
        <v>15</v>
      </c>
      <c r="EZ86">
        <v>1652283335.6</v>
      </c>
      <c r="FA86" t="s">
        <v>476</v>
      </c>
      <c r="FB86">
        <v>1652283332.6</v>
      </c>
      <c r="FC86">
        <v>1652283335.6</v>
      </c>
      <c r="FD86">
        <v>15</v>
      </c>
      <c r="FE86">
        <v>-1.081</v>
      </c>
      <c r="FF86">
        <v>0.005</v>
      </c>
      <c r="FG86">
        <v>-1.466</v>
      </c>
      <c r="FH86">
        <v>-0.014</v>
      </c>
      <c r="FI86">
        <v>400</v>
      </c>
      <c r="FJ86">
        <v>20</v>
      </c>
      <c r="FK86">
        <v>0.1</v>
      </c>
      <c r="FL86">
        <v>0.01</v>
      </c>
      <c r="FM86">
        <v>-86.80544146341464</v>
      </c>
      <c r="FN86">
        <v>0.9910160278744575</v>
      </c>
      <c r="FO86">
        <v>0.1171037792304487</v>
      </c>
      <c r="FP86">
        <v>-1</v>
      </c>
      <c r="FQ86">
        <v>14.05972926829268</v>
      </c>
      <c r="FR86">
        <v>-0.3206487804878158</v>
      </c>
      <c r="FS86">
        <v>0.03267147815496663</v>
      </c>
      <c r="FT86">
        <v>-1</v>
      </c>
      <c r="FU86">
        <v>0</v>
      </c>
      <c r="FV86">
        <v>0</v>
      </c>
      <c r="FW86">
        <v>0</v>
      </c>
      <c r="FX86">
        <v>-1</v>
      </c>
      <c r="FY86">
        <v>0</v>
      </c>
      <c r="FZ86">
        <v>0</v>
      </c>
      <c r="GA86" t="s">
        <v>424</v>
      </c>
      <c r="GB86">
        <v>2.69672</v>
      </c>
      <c r="GC86">
        <v>2.70511</v>
      </c>
      <c r="GD86">
        <v>0.152393</v>
      </c>
      <c r="GE86">
        <v>0.160556</v>
      </c>
      <c r="GF86">
        <v>0.108056</v>
      </c>
      <c r="GG86">
        <v>0.057817</v>
      </c>
      <c r="GH86">
        <v>26690.9</v>
      </c>
      <c r="GI86">
        <v>26527.3</v>
      </c>
      <c r="GJ86">
        <v>29288.2</v>
      </c>
      <c r="GK86">
        <v>29240</v>
      </c>
      <c r="GL86">
        <v>34581</v>
      </c>
      <c r="GM86">
        <v>36676.1</v>
      </c>
      <c r="GN86">
        <v>41218.4</v>
      </c>
      <c r="GO86">
        <v>41714.6</v>
      </c>
      <c r="GP86">
        <v>1.74177</v>
      </c>
      <c r="GQ86">
        <v>2.03468</v>
      </c>
      <c r="GR86">
        <v>0.0720359</v>
      </c>
      <c r="GS86">
        <v>0</v>
      </c>
      <c r="GT86">
        <v>28.1718</v>
      </c>
      <c r="GU86">
        <v>999.9</v>
      </c>
      <c r="GV86">
        <v>41.6</v>
      </c>
      <c r="GW86">
        <v>34</v>
      </c>
      <c r="GX86">
        <v>24.5213</v>
      </c>
      <c r="GY86">
        <v>62.8727</v>
      </c>
      <c r="GZ86">
        <v>31.3181</v>
      </c>
      <c r="HA86">
        <v>1</v>
      </c>
      <c r="HB86">
        <v>0.172856</v>
      </c>
      <c r="HC86">
        <v>0</v>
      </c>
      <c r="HD86">
        <v>20.3939</v>
      </c>
      <c r="HE86">
        <v>5.21579</v>
      </c>
      <c r="HF86">
        <v>12.0089</v>
      </c>
      <c r="HG86">
        <v>4.98765</v>
      </c>
      <c r="HH86">
        <v>3.28855</v>
      </c>
      <c r="HI86">
        <v>2333.6</v>
      </c>
      <c r="HJ86">
        <v>9999</v>
      </c>
      <c r="HK86">
        <v>9999</v>
      </c>
      <c r="HL86">
        <v>44.5</v>
      </c>
      <c r="HM86">
        <v>1.86721</v>
      </c>
      <c r="HN86">
        <v>1.86615</v>
      </c>
      <c r="HO86">
        <v>1.86578</v>
      </c>
      <c r="HP86">
        <v>1.86569</v>
      </c>
      <c r="HQ86">
        <v>1.86747</v>
      </c>
      <c r="HR86">
        <v>1.86996</v>
      </c>
      <c r="HS86">
        <v>1.8686</v>
      </c>
      <c r="HT86">
        <v>1.86997</v>
      </c>
      <c r="HU86">
        <v>0</v>
      </c>
      <c r="HV86">
        <v>0</v>
      </c>
      <c r="HW86">
        <v>0</v>
      </c>
      <c r="HX86">
        <v>0</v>
      </c>
      <c r="HY86" t="s">
        <v>425</v>
      </c>
      <c r="HZ86" t="s">
        <v>426</v>
      </c>
      <c r="IA86" t="s">
        <v>427</v>
      </c>
      <c r="IB86" t="s">
        <v>427</v>
      </c>
      <c r="IC86" t="s">
        <v>427</v>
      </c>
      <c r="ID86" t="s">
        <v>427</v>
      </c>
      <c r="IE86">
        <v>0</v>
      </c>
      <c r="IF86">
        <v>100</v>
      </c>
      <c r="IG86">
        <v>100</v>
      </c>
      <c r="IH86">
        <v>-2.326</v>
      </c>
      <c r="II86">
        <v>0.0445</v>
      </c>
      <c r="IJ86">
        <v>-0.8100442168574529</v>
      </c>
      <c r="IK86">
        <v>-0.001397856137862621</v>
      </c>
      <c r="IL86">
        <v>-6.597033298310111E-07</v>
      </c>
      <c r="IM86">
        <v>1.814317659228783E-10</v>
      </c>
      <c r="IN86">
        <v>-0.08355413821156263</v>
      </c>
      <c r="IO86">
        <v>-0.009172974426983092</v>
      </c>
      <c r="IP86">
        <v>0.000807841678180084</v>
      </c>
      <c r="IQ86">
        <v>-8.933227129180702E-06</v>
      </c>
      <c r="IR86">
        <v>1</v>
      </c>
      <c r="IS86">
        <v>2297</v>
      </c>
      <c r="IT86">
        <v>1</v>
      </c>
      <c r="IU86">
        <v>33</v>
      </c>
      <c r="IV86">
        <v>17.9</v>
      </c>
      <c r="IW86">
        <v>17.9</v>
      </c>
      <c r="IX86">
        <v>1.96777</v>
      </c>
      <c r="IY86">
        <v>2.21191</v>
      </c>
      <c r="IZ86">
        <v>1.39648</v>
      </c>
      <c r="JA86">
        <v>2.34985</v>
      </c>
      <c r="JB86">
        <v>1.49536</v>
      </c>
      <c r="JC86">
        <v>2.37427</v>
      </c>
      <c r="JD86">
        <v>37.2181</v>
      </c>
      <c r="JE86">
        <v>15.5067</v>
      </c>
      <c r="JF86">
        <v>18</v>
      </c>
      <c r="JG86">
        <v>392.347</v>
      </c>
      <c r="JH86">
        <v>561.8049999999999</v>
      </c>
      <c r="JI86">
        <v>30.3332</v>
      </c>
      <c r="JJ86">
        <v>29.8143</v>
      </c>
      <c r="JK86">
        <v>29.9999</v>
      </c>
      <c r="JL86">
        <v>29.7479</v>
      </c>
      <c r="JM86">
        <v>29.6562</v>
      </c>
      <c r="JN86">
        <v>39.4189</v>
      </c>
      <c r="JO86">
        <v>51.3673</v>
      </c>
      <c r="JP86">
        <v>0</v>
      </c>
      <c r="JQ86">
        <v>-999.9</v>
      </c>
      <c r="JR86">
        <v>934.6609999999999</v>
      </c>
      <c r="JS86">
        <v>10.6892</v>
      </c>
      <c r="JT86">
        <v>100.104</v>
      </c>
      <c r="JU86">
        <v>100.138</v>
      </c>
    </row>
    <row r="87" spans="1:281">
      <c r="A87">
        <v>71</v>
      </c>
      <c r="B87">
        <v>1652284414</v>
      </c>
      <c r="C87">
        <v>2357.5</v>
      </c>
      <c r="D87" t="s">
        <v>591</v>
      </c>
      <c r="E87" t="s">
        <v>592</v>
      </c>
      <c r="F87">
        <v>5</v>
      </c>
      <c r="G87" t="s">
        <v>474</v>
      </c>
      <c r="H87" t="s">
        <v>418</v>
      </c>
      <c r="I87">
        <v>1652284406.214286</v>
      </c>
      <c r="J87">
        <f>(K87)/1000</f>
        <v>0</v>
      </c>
      <c r="K87">
        <f>IF(CZ87, AN87, AH87)</f>
        <v>0</v>
      </c>
      <c r="L87">
        <f>IF(CZ87, AI87, AG87)</f>
        <v>0</v>
      </c>
      <c r="M87">
        <f>DB87 - IF(AU87&gt;1, L87*CV87*100.0/(AW87*DP87), 0)</f>
        <v>0</v>
      </c>
      <c r="N87">
        <f>((T87-J87/2)*M87-L87)/(T87+J87/2)</f>
        <v>0</v>
      </c>
      <c r="O87">
        <f>N87*(DI87+DJ87)/1000.0</f>
        <v>0</v>
      </c>
      <c r="P87">
        <f>(DB87 - IF(AU87&gt;1, L87*CV87*100.0/(AW87*DP87), 0))*(DI87+DJ87)/1000.0</f>
        <v>0</v>
      </c>
      <c r="Q87">
        <f>2.0/((1/S87-1/R87)+SIGN(S87)*SQRT((1/S87-1/R87)*(1/S87-1/R87) + 4*CW87/((CW87+1)*(CW87+1))*(2*1/S87*1/R87-1/R87*1/R87)))</f>
        <v>0</v>
      </c>
      <c r="R87">
        <f>IF(LEFT(CX87,1)&lt;&gt;"0",IF(LEFT(CX87,1)="1",3.0,CY87),$D$5+$E$5*(DP87*DI87/($K$5*1000))+$F$5*(DP87*DI87/($K$5*1000))*MAX(MIN(CV87,$J$5),$I$5)*MAX(MIN(CV87,$J$5),$I$5)+$G$5*MAX(MIN(CV87,$J$5),$I$5)*(DP87*DI87/($K$5*1000))+$H$5*(DP87*DI87/($K$5*1000))*(DP87*DI87/($K$5*1000)))</f>
        <v>0</v>
      </c>
      <c r="S87">
        <f>J87*(1000-(1000*0.61365*exp(17.502*W87/(240.97+W87))/(DI87+DJ87)+DD87)/2)/(1000*0.61365*exp(17.502*W87/(240.97+W87))/(DI87+DJ87)-DD87)</f>
        <v>0</v>
      </c>
      <c r="T87">
        <f>1/((CW87+1)/(Q87/1.6)+1/(R87/1.37)) + CW87/((CW87+1)/(Q87/1.6) + CW87/(R87/1.37))</f>
        <v>0</v>
      </c>
      <c r="U87">
        <f>(CR87*CU87)</f>
        <v>0</v>
      </c>
      <c r="V87">
        <f>(DK87+(U87+2*0.95*5.67E-8*(((DK87+$B$7)+273)^4-(DK87+273)^4)-44100*J87)/(1.84*29.3*R87+8*0.95*5.67E-8*(DK87+273)^3))</f>
        <v>0</v>
      </c>
      <c r="W87">
        <f>($C$7*DL87+$D$7*DM87+$E$7*V87)</f>
        <v>0</v>
      </c>
      <c r="X87">
        <f>0.61365*exp(17.502*W87/(240.97+W87))</f>
        <v>0</v>
      </c>
      <c r="Y87">
        <f>(Z87/AA87*100)</f>
        <v>0</v>
      </c>
      <c r="Z87">
        <f>DD87*(DI87+DJ87)/1000</f>
        <v>0</v>
      </c>
      <c r="AA87">
        <f>0.61365*exp(17.502*DK87/(240.97+DK87))</f>
        <v>0</v>
      </c>
      <c r="AB87">
        <f>(X87-DD87*(DI87+DJ87)/1000)</f>
        <v>0</v>
      </c>
      <c r="AC87">
        <f>(-J87*44100)</f>
        <v>0</v>
      </c>
      <c r="AD87">
        <f>2*29.3*R87*0.92*(DK87-W87)</f>
        <v>0</v>
      </c>
      <c r="AE87">
        <f>2*0.95*5.67E-8*(((DK87+$B$7)+273)^4-(W87+273)^4)</f>
        <v>0</v>
      </c>
      <c r="AF87">
        <f>U87+AE87+AC87+AD87</f>
        <v>0</v>
      </c>
      <c r="AG87">
        <f>DH87*AU87*(DC87-DB87*(1000-AU87*DE87)/(1000-AU87*DD87))/(100*CV87)</f>
        <v>0</v>
      </c>
      <c r="AH87">
        <f>1000*DH87*AU87*(DD87-DE87)/(100*CV87*(1000-AU87*DD87))</f>
        <v>0</v>
      </c>
      <c r="AI87">
        <f>(AJ87 - AK87 - DI87*1E3/(8.314*(DK87+273.15)) * AM87/DH87 * AL87) * DH87/(100*CV87) * (1000 - DE87)/1000</f>
        <v>0</v>
      </c>
      <c r="AJ87">
        <v>930.0586469353751</v>
      </c>
      <c r="AK87">
        <v>866.0606181818181</v>
      </c>
      <c r="AL87">
        <v>3.410086925787287</v>
      </c>
      <c r="AM87">
        <v>66.42838587885558</v>
      </c>
      <c r="AN87">
        <f>(AP87 - AO87 + DI87*1E3/(8.314*(DK87+273.15)) * AR87/DH87 * AQ87) * DH87/(100*CV87) * 1000/(1000 - AP87)</f>
        <v>0</v>
      </c>
      <c r="AO87">
        <v>10.54063990863855</v>
      </c>
      <c r="AP87">
        <v>24.49107622377624</v>
      </c>
      <c r="AQ87">
        <v>-0.003474006877990654</v>
      </c>
      <c r="AR87">
        <v>79.27483675333316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MAX(0,($B$13+$C$13*DP87)/(1+$D$13*DP87)*DI87/(DK87+273)*$E$13)</f>
        <v>0</v>
      </c>
      <c r="AX87" t="s">
        <v>421</v>
      </c>
      <c r="AY87" t="s">
        <v>421</v>
      </c>
      <c r="AZ87">
        <v>0</v>
      </c>
      <c r="BA87">
        <v>0</v>
      </c>
      <c r="BB87">
        <f>1-AZ87/BA87</f>
        <v>0</v>
      </c>
      <c r="BC87">
        <v>0</v>
      </c>
      <c r="BD87" t="s">
        <v>421</v>
      </c>
      <c r="BE87" t="s">
        <v>421</v>
      </c>
      <c r="BF87">
        <v>0</v>
      </c>
      <c r="BG87">
        <v>0</v>
      </c>
      <c r="BH87">
        <f>1-BF87/BG87</f>
        <v>0</v>
      </c>
      <c r="BI87">
        <v>0.5</v>
      </c>
      <c r="BJ87">
        <f>CS87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421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1346</v>
      </c>
      <c r="CA87">
        <v>300</v>
      </c>
      <c r="CB87">
        <v>300</v>
      </c>
      <c r="CC87">
        <v>300</v>
      </c>
      <c r="CD87">
        <v>10390.6</v>
      </c>
      <c r="CE87">
        <v>1065.88</v>
      </c>
      <c r="CF87">
        <v>-0.00731473</v>
      </c>
      <c r="CG87">
        <v>5.43</v>
      </c>
      <c r="CH87" t="s">
        <v>421</v>
      </c>
      <c r="CI87" t="s">
        <v>421</v>
      </c>
      <c r="CJ87" t="s">
        <v>421</v>
      </c>
      <c r="CK87" t="s">
        <v>421</v>
      </c>
      <c r="CL87" t="s">
        <v>421</v>
      </c>
      <c r="CM87" t="s">
        <v>421</v>
      </c>
      <c r="CN87" t="s">
        <v>421</v>
      </c>
      <c r="CO87" t="s">
        <v>421</v>
      </c>
      <c r="CP87" t="s">
        <v>421</v>
      </c>
      <c r="CQ87" t="s">
        <v>421</v>
      </c>
      <c r="CR87">
        <f>$B$11*DQ87+$C$11*DR87+$F$11*EC87*(1-EF87)</f>
        <v>0</v>
      </c>
      <c r="CS87">
        <f>CR87*CT87</f>
        <v>0</v>
      </c>
      <c r="CT87">
        <f>($B$11*$D$9+$C$11*$D$9+$F$11*((EP87+EH87)/MAX(EP87+EH87+EQ87, 0.1)*$I$9+EQ87/MAX(EP87+EH87+EQ87, 0.1)*$J$9))/($B$11+$C$11+$F$11)</f>
        <v>0</v>
      </c>
      <c r="CU87">
        <f>($B$11*$K$9+$C$11*$K$9+$F$11*((EP87+EH87)/MAX(EP87+EH87+EQ87, 0.1)*$P$9+EQ87/MAX(EP87+EH87+EQ87, 0.1)*$Q$9))/($B$11+$C$11+$F$11)</f>
        <v>0</v>
      </c>
      <c r="CV87">
        <v>6</v>
      </c>
      <c r="CW87">
        <v>0.5</v>
      </c>
      <c r="CX87" t="s">
        <v>422</v>
      </c>
      <c r="CY87">
        <v>2</v>
      </c>
      <c r="CZ87" t="b">
        <v>1</v>
      </c>
      <c r="DA87">
        <v>1652284406.214286</v>
      </c>
      <c r="DB87">
        <v>820.4109999999999</v>
      </c>
      <c r="DC87">
        <v>907.0646428571429</v>
      </c>
      <c r="DD87">
        <v>24.51578928571429</v>
      </c>
      <c r="DE87">
        <v>10.52675714285715</v>
      </c>
      <c r="DF87">
        <v>822.7167142857141</v>
      </c>
      <c r="DG87">
        <v>24.47096071428572</v>
      </c>
      <c r="DH87">
        <v>400.0668571428572</v>
      </c>
      <c r="DI87">
        <v>90.63888571428572</v>
      </c>
      <c r="DJ87">
        <v>0.09998729642857143</v>
      </c>
      <c r="DK87">
        <v>30.86869285714286</v>
      </c>
      <c r="DL87">
        <v>29.34136428571428</v>
      </c>
      <c r="DM87">
        <v>999.9000000000002</v>
      </c>
      <c r="DN87">
        <v>0</v>
      </c>
      <c r="DO87">
        <v>0</v>
      </c>
      <c r="DP87">
        <v>10001.53392857143</v>
      </c>
      <c r="DQ87">
        <v>0</v>
      </c>
      <c r="DR87">
        <v>239.95675</v>
      </c>
      <c r="DS87">
        <v>-86.65354642857143</v>
      </c>
      <c r="DT87">
        <v>841.0292142857143</v>
      </c>
      <c r="DU87">
        <v>916.7152142857143</v>
      </c>
      <c r="DV87">
        <v>13.98903214285714</v>
      </c>
      <c r="DW87">
        <v>907.0646428571429</v>
      </c>
      <c r="DX87">
        <v>10.52675714285715</v>
      </c>
      <c r="DY87">
        <v>2.222081785714286</v>
      </c>
      <c r="DZ87">
        <v>0.9541329642857141</v>
      </c>
      <c r="EA87">
        <v>19.12241428571429</v>
      </c>
      <c r="EB87">
        <v>6.234029285714286</v>
      </c>
      <c r="EC87">
        <v>1499.998214285715</v>
      </c>
      <c r="ED87">
        <v>0.9730021785714287</v>
      </c>
      <c r="EE87">
        <v>0.02699791071428572</v>
      </c>
      <c r="EF87">
        <v>0</v>
      </c>
      <c r="EG87">
        <v>1007.121785714286</v>
      </c>
      <c r="EH87">
        <v>5.00097</v>
      </c>
      <c r="EI87">
        <v>15741.06071428571</v>
      </c>
      <c r="EJ87">
        <v>12491.58214285715</v>
      </c>
      <c r="EK87">
        <v>38.875</v>
      </c>
      <c r="EL87">
        <v>40.125</v>
      </c>
      <c r="EM87">
        <v>39.062</v>
      </c>
      <c r="EN87">
        <v>39.94599999999999</v>
      </c>
      <c r="EO87">
        <v>40.06199999999999</v>
      </c>
      <c r="EP87">
        <v>1454.637857142857</v>
      </c>
      <c r="EQ87">
        <v>40.36035714285714</v>
      </c>
      <c r="ER87">
        <v>0</v>
      </c>
      <c r="ES87">
        <v>1104.199999809265</v>
      </c>
      <c r="ET87">
        <v>0</v>
      </c>
      <c r="EU87">
        <v>1006.656</v>
      </c>
      <c r="EV87">
        <v>-32.13000005615231</v>
      </c>
      <c r="EW87">
        <v>-472.1692311323075</v>
      </c>
      <c r="EX87">
        <v>15734.856</v>
      </c>
      <c r="EY87">
        <v>15</v>
      </c>
      <c r="EZ87">
        <v>1652283335.6</v>
      </c>
      <c r="FA87" t="s">
        <v>476</v>
      </c>
      <c r="FB87">
        <v>1652283332.6</v>
      </c>
      <c r="FC87">
        <v>1652283335.6</v>
      </c>
      <c r="FD87">
        <v>15</v>
      </c>
      <c r="FE87">
        <v>-1.081</v>
      </c>
      <c r="FF87">
        <v>0.005</v>
      </c>
      <c r="FG87">
        <v>-1.466</v>
      </c>
      <c r="FH87">
        <v>-0.014</v>
      </c>
      <c r="FI87">
        <v>400</v>
      </c>
      <c r="FJ87">
        <v>20</v>
      </c>
      <c r="FK87">
        <v>0.1</v>
      </c>
      <c r="FL87">
        <v>0.01</v>
      </c>
      <c r="FM87">
        <v>-86.7175975</v>
      </c>
      <c r="FN87">
        <v>1.451739962476778</v>
      </c>
      <c r="FO87">
        <v>0.1527724132287958</v>
      </c>
      <c r="FP87">
        <v>-1</v>
      </c>
      <c r="FQ87">
        <v>14.0175625</v>
      </c>
      <c r="FR87">
        <v>-0.6232063789868761</v>
      </c>
      <c r="FS87">
        <v>0.06485593144616766</v>
      </c>
      <c r="FT87">
        <v>-1</v>
      </c>
      <c r="FU87">
        <v>0</v>
      </c>
      <c r="FV87">
        <v>0</v>
      </c>
      <c r="FW87">
        <v>0</v>
      </c>
      <c r="FX87">
        <v>-1</v>
      </c>
      <c r="FY87">
        <v>0</v>
      </c>
      <c r="FZ87">
        <v>0</v>
      </c>
      <c r="GA87" t="s">
        <v>424</v>
      </c>
      <c r="GB87">
        <v>2.69708</v>
      </c>
      <c r="GC87">
        <v>2.7052</v>
      </c>
      <c r="GD87">
        <v>0.154419</v>
      </c>
      <c r="GE87">
        <v>0.162475</v>
      </c>
      <c r="GF87">
        <v>0.108041</v>
      </c>
      <c r="GG87">
        <v>0.0583704</v>
      </c>
      <c r="GH87">
        <v>26626.4</v>
      </c>
      <c r="GI87">
        <v>26466.9</v>
      </c>
      <c r="GJ87">
        <v>29287.5</v>
      </c>
      <c r="GK87">
        <v>29240.3</v>
      </c>
      <c r="GL87">
        <v>34581.1</v>
      </c>
      <c r="GM87">
        <v>36654.8</v>
      </c>
      <c r="GN87">
        <v>41217.6</v>
      </c>
      <c r="GO87">
        <v>41714.9</v>
      </c>
      <c r="GP87">
        <v>1.74177</v>
      </c>
      <c r="GQ87">
        <v>2.03443</v>
      </c>
      <c r="GR87">
        <v>0.0718795</v>
      </c>
      <c r="GS87">
        <v>0</v>
      </c>
      <c r="GT87">
        <v>28.176</v>
      </c>
      <c r="GU87">
        <v>999.9</v>
      </c>
      <c r="GV87">
        <v>41.5</v>
      </c>
      <c r="GW87">
        <v>34</v>
      </c>
      <c r="GX87">
        <v>24.4636</v>
      </c>
      <c r="GY87">
        <v>62.7627</v>
      </c>
      <c r="GZ87">
        <v>30.8093</v>
      </c>
      <c r="HA87">
        <v>1</v>
      </c>
      <c r="HB87">
        <v>0.172891</v>
      </c>
      <c r="HC87">
        <v>0</v>
      </c>
      <c r="HD87">
        <v>20.3938</v>
      </c>
      <c r="HE87">
        <v>5.21609</v>
      </c>
      <c r="HF87">
        <v>12.0085</v>
      </c>
      <c r="HG87">
        <v>4.9881</v>
      </c>
      <c r="HH87">
        <v>3.28858</v>
      </c>
      <c r="HI87">
        <v>2333.9</v>
      </c>
      <c r="HJ87">
        <v>9999</v>
      </c>
      <c r="HK87">
        <v>9999</v>
      </c>
      <c r="HL87">
        <v>44.6</v>
      </c>
      <c r="HM87">
        <v>1.86722</v>
      </c>
      <c r="HN87">
        <v>1.86615</v>
      </c>
      <c r="HO87">
        <v>1.86579</v>
      </c>
      <c r="HP87">
        <v>1.86569</v>
      </c>
      <c r="HQ87">
        <v>1.86746</v>
      </c>
      <c r="HR87">
        <v>1.86996</v>
      </c>
      <c r="HS87">
        <v>1.86861</v>
      </c>
      <c r="HT87">
        <v>1.86997</v>
      </c>
      <c r="HU87">
        <v>0</v>
      </c>
      <c r="HV87">
        <v>0</v>
      </c>
      <c r="HW87">
        <v>0</v>
      </c>
      <c r="HX87">
        <v>0</v>
      </c>
      <c r="HY87" t="s">
        <v>425</v>
      </c>
      <c r="HZ87" t="s">
        <v>426</v>
      </c>
      <c r="IA87" t="s">
        <v>427</v>
      </c>
      <c r="IB87" t="s">
        <v>427</v>
      </c>
      <c r="IC87" t="s">
        <v>427</v>
      </c>
      <c r="ID87" t="s">
        <v>427</v>
      </c>
      <c r="IE87">
        <v>0</v>
      </c>
      <c r="IF87">
        <v>100</v>
      </c>
      <c r="IG87">
        <v>100</v>
      </c>
      <c r="IH87">
        <v>-2.361</v>
      </c>
      <c r="II87">
        <v>0.0444</v>
      </c>
      <c r="IJ87">
        <v>-0.8100442168574529</v>
      </c>
      <c r="IK87">
        <v>-0.001397856137862621</v>
      </c>
      <c r="IL87">
        <v>-6.597033298310111E-07</v>
      </c>
      <c r="IM87">
        <v>1.814317659228783E-10</v>
      </c>
      <c r="IN87">
        <v>-0.08355413821156263</v>
      </c>
      <c r="IO87">
        <v>-0.009172974426983092</v>
      </c>
      <c r="IP87">
        <v>0.000807841678180084</v>
      </c>
      <c r="IQ87">
        <v>-8.933227129180702E-06</v>
      </c>
      <c r="IR87">
        <v>1</v>
      </c>
      <c r="IS87">
        <v>2297</v>
      </c>
      <c r="IT87">
        <v>1</v>
      </c>
      <c r="IU87">
        <v>33</v>
      </c>
      <c r="IV87">
        <v>18</v>
      </c>
      <c r="IW87">
        <v>18</v>
      </c>
      <c r="IX87">
        <v>1.99341</v>
      </c>
      <c r="IY87">
        <v>2.22168</v>
      </c>
      <c r="IZ87">
        <v>1.39648</v>
      </c>
      <c r="JA87">
        <v>2.35107</v>
      </c>
      <c r="JB87">
        <v>1.49536</v>
      </c>
      <c r="JC87">
        <v>2.33765</v>
      </c>
      <c r="JD87">
        <v>37.242</v>
      </c>
      <c r="JE87">
        <v>15.498</v>
      </c>
      <c r="JF87">
        <v>18</v>
      </c>
      <c r="JG87">
        <v>392.342</v>
      </c>
      <c r="JH87">
        <v>561.616</v>
      </c>
      <c r="JI87">
        <v>30.3315</v>
      </c>
      <c r="JJ87">
        <v>29.813</v>
      </c>
      <c r="JK87">
        <v>30.0002</v>
      </c>
      <c r="JL87">
        <v>29.7472</v>
      </c>
      <c r="JM87">
        <v>29.656</v>
      </c>
      <c r="JN87">
        <v>40.0168</v>
      </c>
      <c r="JO87">
        <v>51.3673</v>
      </c>
      <c r="JP87">
        <v>0</v>
      </c>
      <c r="JQ87">
        <v>-999.9</v>
      </c>
      <c r="JR87">
        <v>954.759</v>
      </c>
      <c r="JS87">
        <v>10.7195</v>
      </c>
      <c r="JT87">
        <v>100.102</v>
      </c>
      <c r="JU87">
        <v>100.139</v>
      </c>
    </row>
    <row r="88" spans="1:281">
      <c r="A88">
        <v>72</v>
      </c>
      <c r="B88">
        <v>1652284419</v>
      </c>
      <c r="C88">
        <v>2362.5</v>
      </c>
      <c r="D88" t="s">
        <v>593</v>
      </c>
      <c r="E88" t="s">
        <v>594</v>
      </c>
      <c r="F88">
        <v>5</v>
      </c>
      <c r="G88" t="s">
        <v>474</v>
      </c>
      <c r="H88" t="s">
        <v>418</v>
      </c>
      <c r="I88">
        <v>1652284411.5</v>
      </c>
      <c r="J88">
        <f>(K88)/1000</f>
        <v>0</v>
      </c>
      <c r="K88">
        <f>IF(CZ88, AN88, AH88)</f>
        <v>0</v>
      </c>
      <c r="L88">
        <f>IF(CZ88, AI88, AG88)</f>
        <v>0</v>
      </c>
      <c r="M88">
        <f>DB88 - IF(AU88&gt;1, L88*CV88*100.0/(AW88*DP88), 0)</f>
        <v>0</v>
      </c>
      <c r="N88">
        <f>((T88-J88/2)*M88-L88)/(T88+J88/2)</f>
        <v>0</v>
      </c>
      <c r="O88">
        <f>N88*(DI88+DJ88)/1000.0</f>
        <v>0</v>
      </c>
      <c r="P88">
        <f>(DB88 - IF(AU88&gt;1, L88*CV88*100.0/(AW88*DP88), 0))*(DI88+DJ88)/1000.0</f>
        <v>0</v>
      </c>
      <c r="Q88">
        <f>2.0/((1/S88-1/R88)+SIGN(S88)*SQRT((1/S88-1/R88)*(1/S88-1/R88) + 4*CW88/((CW88+1)*(CW88+1))*(2*1/S88*1/R88-1/R88*1/R88)))</f>
        <v>0</v>
      </c>
      <c r="R88">
        <f>IF(LEFT(CX88,1)&lt;&gt;"0",IF(LEFT(CX88,1)="1",3.0,CY88),$D$5+$E$5*(DP88*DI88/($K$5*1000))+$F$5*(DP88*DI88/($K$5*1000))*MAX(MIN(CV88,$J$5),$I$5)*MAX(MIN(CV88,$J$5),$I$5)+$G$5*MAX(MIN(CV88,$J$5),$I$5)*(DP88*DI88/($K$5*1000))+$H$5*(DP88*DI88/($K$5*1000))*(DP88*DI88/($K$5*1000)))</f>
        <v>0</v>
      </c>
      <c r="S88">
        <f>J88*(1000-(1000*0.61365*exp(17.502*W88/(240.97+W88))/(DI88+DJ88)+DD88)/2)/(1000*0.61365*exp(17.502*W88/(240.97+W88))/(DI88+DJ88)-DD88)</f>
        <v>0</v>
      </c>
      <c r="T88">
        <f>1/((CW88+1)/(Q88/1.6)+1/(R88/1.37)) + CW88/((CW88+1)/(Q88/1.6) + CW88/(R88/1.37))</f>
        <v>0</v>
      </c>
      <c r="U88">
        <f>(CR88*CU88)</f>
        <v>0</v>
      </c>
      <c r="V88">
        <f>(DK88+(U88+2*0.95*5.67E-8*(((DK88+$B$7)+273)^4-(DK88+273)^4)-44100*J88)/(1.84*29.3*R88+8*0.95*5.67E-8*(DK88+273)^3))</f>
        <v>0</v>
      </c>
      <c r="W88">
        <f>($C$7*DL88+$D$7*DM88+$E$7*V88)</f>
        <v>0</v>
      </c>
      <c r="X88">
        <f>0.61365*exp(17.502*W88/(240.97+W88))</f>
        <v>0</v>
      </c>
      <c r="Y88">
        <f>(Z88/AA88*100)</f>
        <v>0</v>
      </c>
      <c r="Z88">
        <f>DD88*(DI88+DJ88)/1000</f>
        <v>0</v>
      </c>
      <c r="AA88">
        <f>0.61365*exp(17.502*DK88/(240.97+DK88))</f>
        <v>0</v>
      </c>
      <c r="AB88">
        <f>(X88-DD88*(DI88+DJ88)/1000)</f>
        <v>0</v>
      </c>
      <c r="AC88">
        <f>(-J88*44100)</f>
        <v>0</v>
      </c>
      <c r="AD88">
        <f>2*29.3*R88*0.92*(DK88-W88)</f>
        <v>0</v>
      </c>
      <c r="AE88">
        <f>2*0.95*5.67E-8*(((DK88+$B$7)+273)^4-(W88+273)^4)</f>
        <v>0</v>
      </c>
      <c r="AF88">
        <f>U88+AE88+AC88+AD88</f>
        <v>0</v>
      </c>
      <c r="AG88">
        <f>DH88*AU88*(DC88-DB88*(1000-AU88*DE88)/(1000-AU88*DD88))/(100*CV88)</f>
        <v>0</v>
      </c>
      <c r="AH88">
        <f>1000*DH88*AU88*(DD88-DE88)/(100*CV88*(1000-AU88*DD88))</f>
        <v>0</v>
      </c>
      <c r="AI88">
        <f>(AJ88 - AK88 - DI88*1E3/(8.314*(DK88+273.15)) * AM88/DH88 * AL88) * DH88/(100*CV88) * (1000 - DE88)/1000</f>
        <v>0</v>
      </c>
      <c r="AJ88">
        <v>947.2912315960994</v>
      </c>
      <c r="AK88">
        <v>883.4080121212122</v>
      </c>
      <c r="AL88">
        <v>3.46081320437192</v>
      </c>
      <c r="AM88">
        <v>66.42838587885558</v>
      </c>
      <c r="AN88">
        <f>(AP88 - AO88 + DI88*1E3/(8.314*(DK88+273.15)) * AR88/DH88 * AQ88) * DH88/(100*CV88) * 1000/(1000 - AP88)</f>
        <v>0</v>
      </c>
      <c r="AO88">
        <v>10.6708931101753</v>
      </c>
      <c r="AP88">
        <v>24.49661958041959</v>
      </c>
      <c r="AQ88">
        <v>0.000664494004785481</v>
      </c>
      <c r="AR88">
        <v>79.27483675333316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MAX(0,($B$13+$C$13*DP88)/(1+$D$13*DP88)*DI88/(DK88+273)*$E$13)</f>
        <v>0</v>
      </c>
      <c r="AX88" t="s">
        <v>421</v>
      </c>
      <c r="AY88" t="s">
        <v>421</v>
      </c>
      <c r="AZ88">
        <v>0</v>
      </c>
      <c r="BA88">
        <v>0</v>
      </c>
      <c r="BB88">
        <f>1-AZ88/BA88</f>
        <v>0</v>
      </c>
      <c r="BC88">
        <v>0</v>
      </c>
      <c r="BD88" t="s">
        <v>421</v>
      </c>
      <c r="BE88" t="s">
        <v>421</v>
      </c>
      <c r="BF88">
        <v>0</v>
      </c>
      <c r="BG88">
        <v>0</v>
      </c>
      <c r="BH88">
        <f>1-BF88/BG88</f>
        <v>0</v>
      </c>
      <c r="BI88">
        <v>0.5</v>
      </c>
      <c r="BJ88">
        <f>CS88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421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1346</v>
      </c>
      <c r="CA88">
        <v>300</v>
      </c>
      <c r="CB88">
        <v>300</v>
      </c>
      <c r="CC88">
        <v>300</v>
      </c>
      <c r="CD88">
        <v>10390.6</v>
      </c>
      <c r="CE88">
        <v>1065.88</v>
      </c>
      <c r="CF88">
        <v>-0.00731473</v>
      </c>
      <c r="CG88">
        <v>5.43</v>
      </c>
      <c r="CH88" t="s">
        <v>421</v>
      </c>
      <c r="CI88" t="s">
        <v>421</v>
      </c>
      <c r="CJ88" t="s">
        <v>421</v>
      </c>
      <c r="CK88" t="s">
        <v>421</v>
      </c>
      <c r="CL88" t="s">
        <v>421</v>
      </c>
      <c r="CM88" t="s">
        <v>421</v>
      </c>
      <c r="CN88" t="s">
        <v>421</v>
      </c>
      <c r="CO88" t="s">
        <v>421</v>
      </c>
      <c r="CP88" t="s">
        <v>421</v>
      </c>
      <c r="CQ88" t="s">
        <v>421</v>
      </c>
      <c r="CR88">
        <f>$B$11*DQ88+$C$11*DR88+$F$11*EC88*(1-EF88)</f>
        <v>0</v>
      </c>
      <c r="CS88">
        <f>CR88*CT88</f>
        <v>0</v>
      </c>
      <c r="CT88">
        <f>($B$11*$D$9+$C$11*$D$9+$F$11*((EP88+EH88)/MAX(EP88+EH88+EQ88, 0.1)*$I$9+EQ88/MAX(EP88+EH88+EQ88, 0.1)*$J$9))/($B$11+$C$11+$F$11)</f>
        <v>0</v>
      </c>
      <c r="CU88">
        <f>($B$11*$K$9+$C$11*$K$9+$F$11*((EP88+EH88)/MAX(EP88+EH88+EQ88, 0.1)*$P$9+EQ88/MAX(EP88+EH88+EQ88, 0.1)*$Q$9))/($B$11+$C$11+$F$11)</f>
        <v>0</v>
      </c>
      <c r="CV88">
        <v>6</v>
      </c>
      <c r="CW88">
        <v>0.5</v>
      </c>
      <c r="CX88" t="s">
        <v>422</v>
      </c>
      <c r="CY88">
        <v>2</v>
      </c>
      <c r="CZ88" t="b">
        <v>1</v>
      </c>
      <c r="DA88">
        <v>1652284411.5</v>
      </c>
      <c r="DB88">
        <v>838.2055555555556</v>
      </c>
      <c r="DC88">
        <v>924.8074814814813</v>
      </c>
      <c r="DD88">
        <v>24.49845555555555</v>
      </c>
      <c r="DE88">
        <v>10.58895925925926</v>
      </c>
      <c r="DF88">
        <v>840.5489259259259</v>
      </c>
      <c r="DG88">
        <v>24.45387777777778</v>
      </c>
      <c r="DH88">
        <v>400.0668888888889</v>
      </c>
      <c r="DI88">
        <v>90.63804074074072</v>
      </c>
      <c r="DJ88">
        <v>0.09995495555555554</v>
      </c>
      <c r="DK88">
        <v>30.86837407407407</v>
      </c>
      <c r="DL88">
        <v>29.34563333333334</v>
      </c>
      <c r="DM88">
        <v>999.9000000000001</v>
      </c>
      <c r="DN88">
        <v>0</v>
      </c>
      <c r="DO88">
        <v>0</v>
      </c>
      <c r="DP88">
        <v>10005.29259259259</v>
      </c>
      <c r="DQ88">
        <v>0</v>
      </c>
      <c r="DR88">
        <v>238.972</v>
      </c>
      <c r="DS88">
        <v>-86.60194074074073</v>
      </c>
      <c r="DT88">
        <v>859.2558888888888</v>
      </c>
      <c r="DU88">
        <v>934.7061111111111</v>
      </c>
      <c r="DV88">
        <v>13.9094962962963</v>
      </c>
      <c r="DW88">
        <v>924.8074814814813</v>
      </c>
      <c r="DX88">
        <v>10.58895925925926</v>
      </c>
      <c r="DY88">
        <v>2.220491111111111</v>
      </c>
      <c r="DZ88">
        <v>0.9597623333333334</v>
      </c>
      <c r="EA88">
        <v>19.11093333333334</v>
      </c>
      <c r="EB88">
        <v>6.319122222222222</v>
      </c>
      <c r="EC88">
        <v>1499.999259259259</v>
      </c>
      <c r="ED88">
        <v>0.9730021851851852</v>
      </c>
      <c r="EE88">
        <v>0.0269979037037037</v>
      </c>
      <c r="EF88">
        <v>0</v>
      </c>
      <c r="EG88">
        <v>1004.298148148148</v>
      </c>
      <c r="EH88">
        <v>5.00097</v>
      </c>
      <c r="EI88">
        <v>15700.31481481482</v>
      </c>
      <c r="EJ88">
        <v>12491.58518518519</v>
      </c>
      <c r="EK88">
        <v>38.875</v>
      </c>
      <c r="EL88">
        <v>40.125</v>
      </c>
      <c r="EM88">
        <v>39.062</v>
      </c>
      <c r="EN88">
        <v>39.94633333333333</v>
      </c>
      <c r="EO88">
        <v>40.06199999999999</v>
      </c>
      <c r="EP88">
        <v>1454.638888888889</v>
      </c>
      <c r="EQ88">
        <v>40.36037037037036</v>
      </c>
      <c r="ER88">
        <v>0</v>
      </c>
      <c r="ES88">
        <v>1109</v>
      </c>
      <c r="ET88">
        <v>0</v>
      </c>
      <c r="EU88">
        <v>1004.08016</v>
      </c>
      <c r="EV88">
        <v>-31.92553842375192</v>
      </c>
      <c r="EW88">
        <v>-318.8307686388783</v>
      </c>
      <c r="EX88">
        <v>15698.152</v>
      </c>
      <c r="EY88">
        <v>15</v>
      </c>
      <c r="EZ88">
        <v>1652283335.6</v>
      </c>
      <c r="FA88" t="s">
        <v>476</v>
      </c>
      <c r="FB88">
        <v>1652283332.6</v>
      </c>
      <c r="FC88">
        <v>1652283335.6</v>
      </c>
      <c r="FD88">
        <v>15</v>
      </c>
      <c r="FE88">
        <v>-1.081</v>
      </c>
      <c r="FF88">
        <v>0.005</v>
      </c>
      <c r="FG88">
        <v>-1.466</v>
      </c>
      <c r="FH88">
        <v>-0.014</v>
      </c>
      <c r="FI88">
        <v>400</v>
      </c>
      <c r="FJ88">
        <v>20</v>
      </c>
      <c r="FK88">
        <v>0.1</v>
      </c>
      <c r="FL88">
        <v>0.01</v>
      </c>
      <c r="FM88">
        <v>-86.65454146341463</v>
      </c>
      <c r="FN88">
        <v>0.7826613240418265</v>
      </c>
      <c r="FO88">
        <v>0.1187423280717829</v>
      </c>
      <c r="FP88">
        <v>-1</v>
      </c>
      <c r="FQ88">
        <v>13.95029512195122</v>
      </c>
      <c r="FR88">
        <v>-0.928045296167238</v>
      </c>
      <c r="FS88">
        <v>0.09452321937278091</v>
      </c>
      <c r="FT88">
        <v>-1</v>
      </c>
      <c r="FU88">
        <v>0</v>
      </c>
      <c r="FV88">
        <v>0</v>
      </c>
      <c r="FW88">
        <v>0</v>
      </c>
      <c r="FX88">
        <v>-1</v>
      </c>
      <c r="FY88">
        <v>0</v>
      </c>
      <c r="FZ88">
        <v>0</v>
      </c>
      <c r="GA88" t="s">
        <v>424</v>
      </c>
      <c r="GB88">
        <v>2.69703</v>
      </c>
      <c r="GC88">
        <v>2.70523</v>
      </c>
      <c r="GD88">
        <v>0.156439</v>
      </c>
      <c r="GE88">
        <v>0.164363</v>
      </c>
      <c r="GF88">
        <v>0.108046</v>
      </c>
      <c r="GG88">
        <v>0.0584153</v>
      </c>
      <c r="GH88">
        <v>26562.4</v>
      </c>
      <c r="GI88">
        <v>26406.9</v>
      </c>
      <c r="GJ88">
        <v>29287.1</v>
      </c>
      <c r="GK88">
        <v>29240</v>
      </c>
      <c r="GL88">
        <v>34580.4</v>
      </c>
      <c r="GM88">
        <v>36652.9</v>
      </c>
      <c r="GN88">
        <v>41217.1</v>
      </c>
      <c r="GO88">
        <v>41714.8</v>
      </c>
      <c r="GP88">
        <v>1.74177</v>
      </c>
      <c r="GQ88">
        <v>2.03457</v>
      </c>
      <c r="GR88">
        <v>0.0718497</v>
      </c>
      <c r="GS88">
        <v>0</v>
      </c>
      <c r="GT88">
        <v>28.1796</v>
      </c>
      <c r="GU88">
        <v>999.9</v>
      </c>
      <c r="GV88">
        <v>41.5</v>
      </c>
      <c r="GW88">
        <v>34</v>
      </c>
      <c r="GX88">
        <v>24.4642</v>
      </c>
      <c r="GY88">
        <v>62.8627</v>
      </c>
      <c r="GZ88">
        <v>30.5569</v>
      </c>
      <c r="HA88">
        <v>1</v>
      </c>
      <c r="HB88">
        <v>0.172769</v>
      </c>
      <c r="HC88">
        <v>0</v>
      </c>
      <c r="HD88">
        <v>20.3937</v>
      </c>
      <c r="HE88">
        <v>5.21504</v>
      </c>
      <c r="HF88">
        <v>12.0085</v>
      </c>
      <c r="HG88">
        <v>4.98765</v>
      </c>
      <c r="HH88">
        <v>3.2885</v>
      </c>
      <c r="HI88">
        <v>2333.9</v>
      </c>
      <c r="HJ88">
        <v>9999</v>
      </c>
      <c r="HK88">
        <v>9999</v>
      </c>
      <c r="HL88">
        <v>44.6</v>
      </c>
      <c r="HM88">
        <v>1.86722</v>
      </c>
      <c r="HN88">
        <v>1.86615</v>
      </c>
      <c r="HO88">
        <v>1.86578</v>
      </c>
      <c r="HP88">
        <v>1.86569</v>
      </c>
      <c r="HQ88">
        <v>1.86744</v>
      </c>
      <c r="HR88">
        <v>1.86996</v>
      </c>
      <c r="HS88">
        <v>1.86861</v>
      </c>
      <c r="HT88">
        <v>1.86997</v>
      </c>
      <c r="HU88">
        <v>0</v>
      </c>
      <c r="HV88">
        <v>0</v>
      </c>
      <c r="HW88">
        <v>0</v>
      </c>
      <c r="HX88">
        <v>0</v>
      </c>
      <c r="HY88" t="s">
        <v>425</v>
      </c>
      <c r="HZ88" t="s">
        <v>426</v>
      </c>
      <c r="IA88" t="s">
        <v>427</v>
      </c>
      <c r="IB88" t="s">
        <v>427</v>
      </c>
      <c r="IC88" t="s">
        <v>427</v>
      </c>
      <c r="ID88" t="s">
        <v>427</v>
      </c>
      <c r="IE88">
        <v>0</v>
      </c>
      <c r="IF88">
        <v>100</v>
      </c>
      <c r="IG88">
        <v>100</v>
      </c>
      <c r="IH88">
        <v>-2.397</v>
      </c>
      <c r="II88">
        <v>0.0445</v>
      </c>
      <c r="IJ88">
        <v>-0.8100442168574529</v>
      </c>
      <c r="IK88">
        <v>-0.001397856137862621</v>
      </c>
      <c r="IL88">
        <v>-6.597033298310111E-07</v>
      </c>
      <c r="IM88">
        <v>1.814317659228783E-10</v>
      </c>
      <c r="IN88">
        <v>-0.08355413821156263</v>
      </c>
      <c r="IO88">
        <v>-0.009172974426983092</v>
      </c>
      <c r="IP88">
        <v>0.000807841678180084</v>
      </c>
      <c r="IQ88">
        <v>-8.933227129180702E-06</v>
      </c>
      <c r="IR88">
        <v>1</v>
      </c>
      <c r="IS88">
        <v>2297</v>
      </c>
      <c r="IT88">
        <v>1</v>
      </c>
      <c r="IU88">
        <v>33</v>
      </c>
      <c r="IV88">
        <v>18.1</v>
      </c>
      <c r="IW88">
        <v>18.1</v>
      </c>
      <c r="IX88">
        <v>2.02393</v>
      </c>
      <c r="IY88">
        <v>2.22046</v>
      </c>
      <c r="IZ88">
        <v>1.39648</v>
      </c>
      <c r="JA88">
        <v>2.35107</v>
      </c>
      <c r="JB88">
        <v>1.49536</v>
      </c>
      <c r="JC88">
        <v>2.27051</v>
      </c>
      <c r="JD88">
        <v>37.242</v>
      </c>
      <c r="JE88">
        <v>15.4892</v>
      </c>
      <c r="JF88">
        <v>18</v>
      </c>
      <c r="JG88">
        <v>392.328</v>
      </c>
      <c r="JH88">
        <v>561.704</v>
      </c>
      <c r="JI88">
        <v>30.3298</v>
      </c>
      <c r="JJ88">
        <v>29.8117</v>
      </c>
      <c r="JK88">
        <v>30.0001</v>
      </c>
      <c r="JL88">
        <v>29.7447</v>
      </c>
      <c r="JM88">
        <v>29.6535</v>
      </c>
      <c r="JN88">
        <v>40.5499</v>
      </c>
      <c r="JO88">
        <v>51.3673</v>
      </c>
      <c r="JP88">
        <v>0</v>
      </c>
      <c r="JQ88">
        <v>-999.9</v>
      </c>
      <c r="JR88">
        <v>968.1319999999999</v>
      </c>
      <c r="JS88">
        <v>10.7694</v>
      </c>
      <c r="JT88">
        <v>100.101</v>
      </c>
      <c r="JU88">
        <v>100.138</v>
      </c>
    </row>
    <row r="89" spans="1:281">
      <c r="A89">
        <v>73</v>
      </c>
      <c r="B89">
        <v>1652284424</v>
      </c>
      <c r="C89">
        <v>2367.5</v>
      </c>
      <c r="D89" t="s">
        <v>595</v>
      </c>
      <c r="E89" t="s">
        <v>596</v>
      </c>
      <c r="F89">
        <v>5</v>
      </c>
      <c r="G89" t="s">
        <v>474</v>
      </c>
      <c r="H89" t="s">
        <v>418</v>
      </c>
      <c r="I89">
        <v>1652284416.214286</v>
      </c>
      <c r="J89">
        <f>(K89)/1000</f>
        <v>0</v>
      </c>
      <c r="K89">
        <f>IF(CZ89, AN89, AH89)</f>
        <v>0</v>
      </c>
      <c r="L89">
        <f>IF(CZ89, AI89, AG89)</f>
        <v>0</v>
      </c>
      <c r="M89">
        <f>DB89 - IF(AU89&gt;1, L89*CV89*100.0/(AW89*DP89), 0)</f>
        <v>0</v>
      </c>
      <c r="N89">
        <f>((T89-J89/2)*M89-L89)/(T89+J89/2)</f>
        <v>0</v>
      </c>
      <c r="O89">
        <f>N89*(DI89+DJ89)/1000.0</f>
        <v>0</v>
      </c>
      <c r="P89">
        <f>(DB89 - IF(AU89&gt;1, L89*CV89*100.0/(AW89*DP89), 0))*(DI89+DJ89)/1000.0</f>
        <v>0</v>
      </c>
      <c r="Q89">
        <f>2.0/((1/S89-1/R89)+SIGN(S89)*SQRT((1/S89-1/R89)*(1/S89-1/R89) + 4*CW89/((CW89+1)*(CW89+1))*(2*1/S89*1/R89-1/R89*1/R89)))</f>
        <v>0</v>
      </c>
      <c r="R89">
        <f>IF(LEFT(CX89,1)&lt;&gt;"0",IF(LEFT(CX89,1)="1",3.0,CY89),$D$5+$E$5*(DP89*DI89/($K$5*1000))+$F$5*(DP89*DI89/($K$5*1000))*MAX(MIN(CV89,$J$5),$I$5)*MAX(MIN(CV89,$J$5),$I$5)+$G$5*MAX(MIN(CV89,$J$5),$I$5)*(DP89*DI89/($K$5*1000))+$H$5*(DP89*DI89/($K$5*1000))*(DP89*DI89/($K$5*1000)))</f>
        <v>0</v>
      </c>
      <c r="S89">
        <f>J89*(1000-(1000*0.61365*exp(17.502*W89/(240.97+W89))/(DI89+DJ89)+DD89)/2)/(1000*0.61365*exp(17.502*W89/(240.97+W89))/(DI89+DJ89)-DD89)</f>
        <v>0</v>
      </c>
      <c r="T89">
        <f>1/((CW89+1)/(Q89/1.6)+1/(R89/1.37)) + CW89/((CW89+1)/(Q89/1.6) + CW89/(R89/1.37))</f>
        <v>0</v>
      </c>
      <c r="U89">
        <f>(CR89*CU89)</f>
        <v>0</v>
      </c>
      <c r="V89">
        <f>(DK89+(U89+2*0.95*5.67E-8*(((DK89+$B$7)+273)^4-(DK89+273)^4)-44100*J89)/(1.84*29.3*R89+8*0.95*5.67E-8*(DK89+273)^3))</f>
        <v>0</v>
      </c>
      <c r="W89">
        <f>($C$7*DL89+$D$7*DM89+$E$7*V89)</f>
        <v>0</v>
      </c>
      <c r="X89">
        <f>0.61365*exp(17.502*W89/(240.97+W89))</f>
        <v>0</v>
      </c>
      <c r="Y89">
        <f>(Z89/AA89*100)</f>
        <v>0</v>
      </c>
      <c r="Z89">
        <f>DD89*(DI89+DJ89)/1000</f>
        <v>0</v>
      </c>
      <c r="AA89">
        <f>0.61365*exp(17.502*DK89/(240.97+DK89))</f>
        <v>0</v>
      </c>
      <c r="AB89">
        <f>(X89-DD89*(DI89+DJ89)/1000)</f>
        <v>0</v>
      </c>
      <c r="AC89">
        <f>(-J89*44100)</f>
        <v>0</v>
      </c>
      <c r="AD89">
        <f>2*29.3*R89*0.92*(DK89-W89)</f>
        <v>0</v>
      </c>
      <c r="AE89">
        <f>2*0.95*5.67E-8*(((DK89+$B$7)+273)^4-(W89+273)^4)</f>
        <v>0</v>
      </c>
      <c r="AF89">
        <f>U89+AE89+AC89+AD89</f>
        <v>0</v>
      </c>
      <c r="AG89">
        <f>DH89*AU89*(DC89-DB89*(1000-AU89*DE89)/(1000-AU89*DD89))/(100*CV89)</f>
        <v>0</v>
      </c>
      <c r="AH89">
        <f>1000*DH89*AU89*(DD89-DE89)/(100*CV89*(1000-AU89*DD89))</f>
        <v>0</v>
      </c>
      <c r="AI89">
        <f>(AJ89 - AK89 - DI89*1E3/(8.314*(DK89+273.15)) * AM89/DH89 * AL89) * DH89/(100*CV89) * (1000 - DE89)/1000</f>
        <v>0</v>
      </c>
      <c r="AJ89">
        <v>964.1093513905995</v>
      </c>
      <c r="AK89">
        <v>900.6431818181817</v>
      </c>
      <c r="AL89">
        <v>3.453356210889947</v>
      </c>
      <c r="AM89">
        <v>66.42838587885558</v>
      </c>
      <c r="AN89">
        <f>(AP89 - AO89 + DI89*1E3/(8.314*(DK89+273.15)) * AR89/DH89 * AQ89) * DH89/(100*CV89) * 1000/(1000 - AP89)</f>
        <v>0</v>
      </c>
      <c r="AO89">
        <v>10.67276253298008</v>
      </c>
      <c r="AP89">
        <v>24.46488321678323</v>
      </c>
      <c r="AQ89">
        <v>-0.0007002260276102329</v>
      </c>
      <c r="AR89">
        <v>79.27483675333316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MAX(0,($B$13+$C$13*DP89)/(1+$D$13*DP89)*DI89/(DK89+273)*$E$13)</f>
        <v>0</v>
      </c>
      <c r="AX89" t="s">
        <v>421</v>
      </c>
      <c r="AY89" t="s">
        <v>421</v>
      </c>
      <c r="AZ89">
        <v>0</v>
      </c>
      <c r="BA89">
        <v>0</v>
      </c>
      <c r="BB89">
        <f>1-AZ89/BA89</f>
        <v>0</v>
      </c>
      <c r="BC89">
        <v>0</v>
      </c>
      <c r="BD89" t="s">
        <v>421</v>
      </c>
      <c r="BE89" t="s">
        <v>421</v>
      </c>
      <c r="BF89">
        <v>0</v>
      </c>
      <c r="BG89">
        <v>0</v>
      </c>
      <c r="BH89">
        <f>1-BF89/BG89</f>
        <v>0</v>
      </c>
      <c r="BI89">
        <v>0.5</v>
      </c>
      <c r="BJ89">
        <f>CS89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421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1346</v>
      </c>
      <c r="CA89">
        <v>300</v>
      </c>
      <c r="CB89">
        <v>300</v>
      </c>
      <c r="CC89">
        <v>300</v>
      </c>
      <c r="CD89">
        <v>10390.6</v>
      </c>
      <c r="CE89">
        <v>1065.88</v>
      </c>
      <c r="CF89">
        <v>-0.00731473</v>
      </c>
      <c r="CG89">
        <v>5.43</v>
      </c>
      <c r="CH89" t="s">
        <v>421</v>
      </c>
      <c r="CI89" t="s">
        <v>421</v>
      </c>
      <c r="CJ89" t="s">
        <v>421</v>
      </c>
      <c r="CK89" t="s">
        <v>421</v>
      </c>
      <c r="CL89" t="s">
        <v>421</v>
      </c>
      <c r="CM89" t="s">
        <v>421</v>
      </c>
      <c r="CN89" t="s">
        <v>421</v>
      </c>
      <c r="CO89" t="s">
        <v>421</v>
      </c>
      <c r="CP89" t="s">
        <v>421</v>
      </c>
      <c r="CQ89" t="s">
        <v>421</v>
      </c>
      <c r="CR89">
        <f>$B$11*DQ89+$C$11*DR89+$F$11*EC89*(1-EF89)</f>
        <v>0</v>
      </c>
      <c r="CS89">
        <f>CR89*CT89</f>
        <v>0</v>
      </c>
      <c r="CT89">
        <f>($B$11*$D$9+$C$11*$D$9+$F$11*((EP89+EH89)/MAX(EP89+EH89+EQ89, 0.1)*$I$9+EQ89/MAX(EP89+EH89+EQ89, 0.1)*$J$9))/($B$11+$C$11+$F$11)</f>
        <v>0</v>
      </c>
      <c r="CU89">
        <f>($B$11*$K$9+$C$11*$K$9+$F$11*((EP89+EH89)/MAX(EP89+EH89+EQ89, 0.1)*$P$9+EQ89/MAX(EP89+EH89+EQ89, 0.1)*$Q$9))/($B$11+$C$11+$F$11)</f>
        <v>0</v>
      </c>
      <c r="CV89">
        <v>6</v>
      </c>
      <c r="CW89">
        <v>0.5</v>
      </c>
      <c r="CX89" t="s">
        <v>422</v>
      </c>
      <c r="CY89">
        <v>2</v>
      </c>
      <c r="CZ89" t="b">
        <v>1</v>
      </c>
      <c r="DA89">
        <v>1652284416.214286</v>
      </c>
      <c r="DB89">
        <v>854.0742857142858</v>
      </c>
      <c r="DC89">
        <v>940.6033928571429</v>
      </c>
      <c r="DD89">
        <v>24.488425</v>
      </c>
      <c r="DE89">
        <v>10.642375</v>
      </c>
      <c r="DF89">
        <v>856.4515357142857</v>
      </c>
      <c r="DG89">
        <v>24.44398928571428</v>
      </c>
      <c r="DH89">
        <v>400.0843214285715</v>
      </c>
      <c r="DI89">
        <v>90.63588928571428</v>
      </c>
      <c r="DJ89">
        <v>0.100003725</v>
      </c>
      <c r="DK89">
        <v>30.86831785714286</v>
      </c>
      <c r="DL89">
        <v>29.35243571428572</v>
      </c>
      <c r="DM89">
        <v>999.9000000000002</v>
      </c>
      <c r="DN89">
        <v>0</v>
      </c>
      <c r="DO89">
        <v>0</v>
      </c>
      <c r="DP89">
        <v>10001.575</v>
      </c>
      <c r="DQ89">
        <v>0</v>
      </c>
      <c r="DR89">
        <v>238.3148928571429</v>
      </c>
      <c r="DS89">
        <v>-86.52907857142857</v>
      </c>
      <c r="DT89">
        <v>875.5141428571429</v>
      </c>
      <c r="DU89">
        <v>950.7219285714284</v>
      </c>
      <c r="DV89">
        <v>13.84605357142857</v>
      </c>
      <c r="DW89">
        <v>940.6033928571429</v>
      </c>
      <c r="DX89">
        <v>10.642375</v>
      </c>
      <c r="DY89">
        <v>2.219530714285714</v>
      </c>
      <c r="DZ89">
        <v>0.9645810714285714</v>
      </c>
      <c r="EA89">
        <v>19.10399642857143</v>
      </c>
      <c r="EB89">
        <v>6.391947142857142</v>
      </c>
      <c r="EC89">
        <v>1500.009642857143</v>
      </c>
      <c r="ED89">
        <v>0.9730023571428573</v>
      </c>
      <c r="EE89">
        <v>0.02699772142857143</v>
      </c>
      <c r="EF89">
        <v>0</v>
      </c>
      <c r="EG89">
        <v>1001.851678571429</v>
      </c>
      <c r="EH89">
        <v>5.00097</v>
      </c>
      <c r="EI89">
        <v>15672.16071428571</v>
      </c>
      <c r="EJ89">
        <v>12491.67142857143</v>
      </c>
      <c r="EK89">
        <v>38.875</v>
      </c>
      <c r="EL89">
        <v>40.125</v>
      </c>
      <c r="EM89">
        <v>39.062</v>
      </c>
      <c r="EN89">
        <v>39.95949999999999</v>
      </c>
      <c r="EO89">
        <v>40.06199999999999</v>
      </c>
      <c r="EP89">
        <v>1454.649285714286</v>
      </c>
      <c r="EQ89">
        <v>40.36035714285713</v>
      </c>
      <c r="ER89">
        <v>0</v>
      </c>
      <c r="ES89">
        <v>1113.799999952316</v>
      </c>
      <c r="ET89">
        <v>0</v>
      </c>
      <c r="EU89">
        <v>1001.5918</v>
      </c>
      <c r="EV89">
        <v>-30.680615405028</v>
      </c>
      <c r="EW89">
        <v>-403.8538461801389</v>
      </c>
      <c r="EX89">
        <v>15669.6</v>
      </c>
      <c r="EY89">
        <v>15</v>
      </c>
      <c r="EZ89">
        <v>1652283335.6</v>
      </c>
      <c r="FA89" t="s">
        <v>476</v>
      </c>
      <c r="FB89">
        <v>1652283332.6</v>
      </c>
      <c r="FC89">
        <v>1652283335.6</v>
      </c>
      <c r="FD89">
        <v>15</v>
      </c>
      <c r="FE89">
        <v>-1.081</v>
      </c>
      <c r="FF89">
        <v>0.005</v>
      </c>
      <c r="FG89">
        <v>-1.466</v>
      </c>
      <c r="FH89">
        <v>-0.014</v>
      </c>
      <c r="FI89">
        <v>400</v>
      </c>
      <c r="FJ89">
        <v>20</v>
      </c>
      <c r="FK89">
        <v>0.1</v>
      </c>
      <c r="FL89">
        <v>0.01</v>
      </c>
      <c r="FM89">
        <v>-86.56554146341463</v>
      </c>
      <c r="FN89">
        <v>0.6581059233448195</v>
      </c>
      <c r="FO89">
        <v>0.101961068552155</v>
      </c>
      <c r="FP89">
        <v>-1</v>
      </c>
      <c r="FQ89">
        <v>13.89025365853659</v>
      </c>
      <c r="FR89">
        <v>-0.8413170731707105</v>
      </c>
      <c r="FS89">
        <v>0.08779523598820635</v>
      </c>
      <c r="FT89">
        <v>-1</v>
      </c>
      <c r="FU89">
        <v>0</v>
      </c>
      <c r="FV89">
        <v>0</v>
      </c>
      <c r="FW89">
        <v>0</v>
      </c>
      <c r="FX89">
        <v>-1</v>
      </c>
      <c r="FY89">
        <v>0</v>
      </c>
      <c r="FZ89">
        <v>0</v>
      </c>
      <c r="GA89" t="s">
        <v>424</v>
      </c>
      <c r="GB89">
        <v>2.69672</v>
      </c>
      <c r="GC89">
        <v>2.70503</v>
      </c>
      <c r="GD89">
        <v>0.158437</v>
      </c>
      <c r="GE89">
        <v>0.166231</v>
      </c>
      <c r="GF89">
        <v>0.107952</v>
      </c>
      <c r="GG89">
        <v>0.05848</v>
      </c>
      <c r="GH89">
        <v>26499.8</v>
      </c>
      <c r="GI89">
        <v>26347.6</v>
      </c>
      <c r="GJ89">
        <v>29287.5</v>
      </c>
      <c r="GK89">
        <v>29239.8</v>
      </c>
      <c r="GL89">
        <v>34584.4</v>
      </c>
      <c r="GM89">
        <v>36650.1</v>
      </c>
      <c r="GN89">
        <v>41217.3</v>
      </c>
      <c r="GO89">
        <v>41714.4</v>
      </c>
      <c r="GP89">
        <v>1.74183</v>
      </c>
      <c r="GQ89">
        <v>2.03465</v>
      </c>
      <c r="GR89">
        <v>0.0725538</v>
      </c>
      <c r="GS89">
        <v>0</v>
      </c>
      <c r="GT89">
        <v>28.1822</v>
      </c>
      <c r="GU89">
        <v>999.9</v>
      </c>
      <c r="GV89">
        <v>41.5</v>
      </c>
      <c r="GW89">
        <v>34</v>
      </c>
      <c r="GX89">
        <v>24.466</v>
      </c>
      <c r="GY89">
        <v>62.8427</v>
      </c>
      <c r="GZ89">
        <v>30.9696</v>
      </c>
      <c r="HA89">
        <v>1</v>
      </c>
      <c r="HB89">
        <v>0.172767</v>
      </c>
      <c r="HC89">
        <v>0</v>
      </c>
      <c r="HD89">
        <v>20.3937</v>
      </c>
      <c r="HE89">
        <v>5.21609</v>
      </c>
      <c r="HF89">
        <v>12.0092</v>
      </c>
      <c r="HG89">
        <v>4.9881</v>
      </c>
      <c r="HH89">
        <v>3.28865</v>
      </c>
      <c r="HI89">
        <v>2333.9</v>
      </c>
      <c r="HJ89">
        <v>9999</v>
      </c>
      <c r="HK89">
        <v>9999</v>
      </c>
      <c r="HL89">
        <v>44.6</v>
      </c>
      <c r="HM89">
        <v>1.86722</v>
      </c>
      <c r="HN89">
        <v>1.86615</v>
      </c>
      <c r="HO89">
        <v>1.86578</v>
      </c>
      <c r="HP89">
        <v>1.86569</v>
      </c>
      <c r="HQ89">
        <v>1.86744</v>
      </c>
      <c r="HR89">
        <v>1.86996</v>
      </c>
      <c r="HS89">
        <v>1.8686</v>
      </c>
      <c r="HT89">
        <v>1.86996</v>
      </c>
      <c r="HU89">
        <v>0</v>
      </c>
      <c r="HV89">
        <v>0</v>
      </c>
      <c r="HW89">
        <v>0</v>
      </c>
      <c r="HX89">
        <v>0</v>
      </c>
      <c r="HY89" t="s">
        <v>425</v>
      </c>
      <c r="HZ89" t="s">
        <v>426</v>
      </c>
      <c r="IA89" t="s">
        <v>427</v>
      </c>
      <c r="IB89" t="s">
        <v>427</v>
      </c>
      <c r="IC89" t="s">
        <v>427</v>
      </c>
      <c r="ID89" t="s">
        <v>427</v>
      </c>
      <c r="IE89">
        <v>0</v>
      </c>
      <c r="IF89">
        <v>100</v>
      </c>
      <c r="IG89">
        <v>100</v>
      </c>
      <c r="IH89">
        <v>-2.434</v>
      </c>
      <c r="II89">
        <v>0.0441</v>
      </c>
      <c r="IJ89">
        <v>-0.8100442168574529</v>
      </c>
      <c r="IK89">
        <v>-0.001397856137862621</v>
      </c>
      <c r="IL89">
        <v>-6.597033298310111E-07</v>
      </c>
      <c r="IM89">
        <v>1.814317659228783E-10</v>
      </c>
      <c r="IN89">
        <v>-0.08355413821156263</v>
      </c>
      <c r="IO89">
        <v>-0.009172974426983092</v>
      </c>
      <c r="IP89">
        <v>0.000807841678180084</v>
      </c>
      <c r="IQ89">
        <v>-8.933227129180702E-06</v>
      </c>
      <c r="IR89">
        <v>1</v>
      </c>
      <c r="IS89">
        <v>2297</v>
      </c>
      <c r="IT89">
        <v>1</v>
      </c>
      <c r="IU89">
        <v>33</v>
      </c>
      <c r="IV89">
        <v>18.2</v>
      </c>
      <c r="IW89">
        <v>18.1</v>
      </c>
      <c r="IX89">
        <v>2.04956</v>
      </c>
      <c r="IY89">
        <v>2.21558</v>
      </c>
      <c r="IZ89">
        <v>1.39648</v>
      </c>
      <c r="JA89">
        <v>2.35107</v>
      </c>
      <c r="JB89">
        <v>1.49536</v>
      </c>
      <c r="JC89">
        <v>2.323</v>
      </c>
      <c r="JD89">
        <v>37.242</v>
      </c>
      <c r="JE89">
        <v>15.4892</v>
      </c>
      <c r="JF89">
        <v>18</v>
      </c>
      <c r="JG89">
        <v>392.35</v>
      </c>
      <c r="JH89">
        <v>561.7380000000001</v>
      </c>
      <c r="JI89">
        <v>30.3279</v>
      </c>
      <c r="JJ89">
        <v>29.8104</v>
      </c>
      <c r="JK89">
        <v>30.0001</v>
      </c>
      <c r="JL89">
        <v>29.7441</v>
      </c>
      <c r="JM89">
        <v>29.6512</v>
      </c>
      <c r="JN89">
        <v>41.1479</v>
      </c>
      <c r="JO89">
        <v>51.0967</v>
      </c>
      <c r="JP89">
        <v>0</v>
      </c>
      <c r="JQ89">
        <v>-999.9</v>
      </c>
      <c r="JR89">
        <v>988.1849999999999</v>
      </c>
      <c r="JS89">
        <v>10.8303</v>
      </c>
      <c r="JT89">
        <v>100.102</v>
      </c>
      <c r="JU89">
        <v>100.137</v>
      </c>
    </row>
    <row r="90" spans="1:281">
      <c r="A90">
        <v>74</v>
      </c>
      <c r="B90">
        <v>1652284429</v>
      </c>
      <c r="C90">
        <v>2372.5</v>
      </c>
      <c r="D90" t="s">
        <v>597</v>
      </c>
      <c r="E90" t="s">
        <v>598</v>
      </c>
      <c r="F90">
        <v>5</v>
      </c>
      <c r="G90" t="s">
        <v>474</v>
      </c>
      <c r="H90" t="s">
        <v>418</v>
      </c>
      <c r="I90">
        <v>1652284421.5</v>
      </c>
      <c r="J90">
        <f>(K90)/1000</f>
        <v>0</v>
      </c>
      <c r="K90">
        <f>IF(CZ90, AN90, AH90)</f>
        <v>0</v>
      </c>
      <c r="L90">
        <f>IF(CZ90, AI90, AG90)</f>
        <v>0</v>
      </c>
      <c r="M90">
        <f>DB90 - IF(AU90&gt;1, L90*CV90*100.0/(AW90*DP90), 0)</f>
        <v>0</v>
      </c>
      <c r="N90">
        <f>((T90-J90/2)*M90-L90)/(T90+J90/2)</f>
        <v>0</v>
      </c>
      <c r="O90">
        <f>N90*(DI90+DJ90)/1000.0</f>
        <v>0</v>
      </c>
      <c r="P90">
        <f>(DB90 - IF(AU90&gt;1, L90*CV90*100.0/(AW90*DP90), 0))*(DI90+DJ90)/1000.0</f>
        <v>0</v>
      </c>
      <c r="Q90">
        <f>2.0/((1/S90-1/R90)+SIGN(S90)*SQRT((1/S90-1/R90)*(1/S90-1/R90) + 4*CW90/((CW90+1)*(CW90+1))*(2*1/S90*1/R90-1/R90*1/R90)))</f>
        <v>0</v>
      </c>
      <c r="R90">
        <f>IF(LEFT(CX90,1)&lt;&gt;"0",IF(LEFT(CX90,1)="1",3.0,CY90),$D$5+$E$5*(DP90*DI90/($K$5*1000))+$F$5*(DP90*DI90/($K$5*1000))*MAX(MIN(CV90,$J$5),$I$5)*MAX(MIN(CV90,$J$5),$I$5)+$G$5*MAX(MIN(CV90,$J$5),$I$5)*(DP90*DI90/($K$5*1000))+$H$5*(DP90*DI90/($K$5*1000))*(DP90*DI90/($K$5*1000)))</f>
        <v>0</v>
      </c>
      <c r="S90">
        <f>J90*(1000-(1000*0.61365*exp(17.502*W90/(240.97+W90))/(DI90+DJ90)+DD90)/2)/(1000*0.61365*exp(17.502*W90/(240.97+W90))/(DI90+DJ90)-DD90)</f>
        <v>0</v>
      </c>
      <c r="T90">
        <f>1/((CW90+1)/(Q90/1.6)+1/(R90/1.37)) + CW90/((CW90+1)/(Q90/1.6) + CW90/(R90/1.37))</f>
        <v>0</v>
      </c>
      <c r="U90">
        <f>(CR90*CU90)</f>
        <v>0</v>
      </c>
      <c r="V90">
        <f>(DK90+(U90+2*0.95*5.67E-8*(((DK90+$B$7)+273)^4-(DK90+273)^4)-44100*J90)/(1.84*29.3*R90+8*0.95*5.67E-8*(DK90+273)^3))</f>
        <v>0</v>
      </c>
      <c r="W90">
        <f>($C$7*DL90+$D$7*DM90+$E$7*V90)</f>
        <v>0</v>
      </c>
      <c r="X90">
        <f>0.61365*exp(17.502*W90/(240.97+W90))</f>
        <v>0</v>
      </c>
      <c r="Y90">
        <f>(Z90/AA90*100)</f>
        <v>0</v>
      </c>
      <c r="Z90">
        <f>DD90*(DI90+DJ90)/1000</f>
        <v>0</v>
      </c>
      <c r="AA90">
        <f>0.61365*exp(17.502*DK90/(240.97+DK90))</f>
        <v>0</v>
      </c>
      <c r="AB90">
        <f>(X90-DD90*(DI90+DJ90)/1000)</f>
        <v>0</v>
      </c>
      <c r="AC90">
        <f>(-J90*44100)</f>
        <v>0</v>
      </c>
      <c r="AD90">
        <f>2*29.3*R90*0.92*(DK90-W90)</f>
        <v>0</v>
      </c>
      <c r="AE90">
        <f>2*0.95*5.67E-8*(((DK90+$B$7)+273)^4-(W90+273)^4)</f>
        <v>0</v>
      </c>
      <c r="AF90">
        <f>U90+AE90+AC90+AD90</f>
        <v>0</v>
      </c>
      <c r="AG90">
        <f>DH90*AU90*(DC90-DB90*(1000-AU90*DE90)/(1000-AU90*DD90))/(100*CV90)</f>
        <v>0</v>
      </c>
      <c r="AH90">
        <f>1000*DH90*AU90*(DD90-DE90)/(100*CV90*(1000-AU90*DD90))</f>
        <v>0</v>
      </c>
      <c r="AI90">
        <f>(AJ90 - AK90 - DI90*1E3/(8.314*(DK90+273.15)) * AM90/DH90 * AL90) * DH90/(100*CV90) * (1000 - DE90)/1000</f>
        <v>0</v>
      </c>
      <c r="AJ90">
        <v>981.0412917904792</v>
      </c>
      <c r="AK90">
        <v>917.6613151515149</v>
      </c>
      <c r="AL90">
        <v>3.395613375375835</v>
      </c>
      <c r="AM90">
        <v>66.42838587885558</v>
      </c>
      <c r="AN90">
        <f>(AP90 - AO90 + DI90*1E3/(8.314*(DK90+273.15)) * AR90/DH90 * AQ90) * DH90/(100*CV90) * 1000/(1000 - AP90)</f>
        <v>0</v>
      </c>
      <c r="AO90">
        <v>10.69991006394895</v>
      </c>
      <c r="AP90">
        <v>24.43577832167835</v>
      </c>
      <c r="AQ90">
        <v>-0.007239991202767186</v>
      </c>
      <c r="AR90">
        <v>79.27483675333316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MAX(0,($B$13+$C$13*DP90)/(1+$D$13*DP90)*DI90/(DK90+273)*$E$13)</f>
        <v>0</v>
      </c>
      <c r="AX90" t="s">
        <v>421</v>
      </c>
      <c r="AY90" t="s">
        <v>421</v>
      </c>
      <c r="AZ90">
        <v>0</v>
      </c>
      <c r="BA90">
        <v>0</v>
      </c>
      <c r="BB90">
        <f>1-AZ90/BA90</f>
        <v>0</v>
      </c>
      <c r="BC90">
        <v>0</v>
      </c>
      <c r="BD90" t="s">
        <v>421</v>
      </c>
      <c r="BE90" t="s">
        <v>421</v>
      </c>
      <c r="BF90">
        <v>0</v>
      </c>
      <c r="BG90">
        <v>0</v>
      </c>
      <c r="BH90">
        <f>1-BF90/BG90</f>
        <v>0</v>
      </c>
      <c r="BI90">
        <v>0.5</v>
      </c>
      <c r="BJ90">
        <f>CS90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421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1346</v>
      </c>
      <c r="CA90">
        <v>300</v>
      </c>
      <c r="CB90">
        <v>300</v>
      </c>
      <c r="CC90">
        <v>300</v>
      </c>
      <c r="CD90">
        <v>10390.6</v>
      </c>
      <c r="CE90">
        <v>1065.88</v>
      </c>
      <c r="CF90">
        <v>-0.00731473</v>
      </c>
      <c r="CG90">
        <v>5.43</v>
      </c>
      <c r="CH90" t="s">
        <v>421</v>
      </c>
      <c r="CI90" t="s">
        <v>421</v>
      </c>
      <c r="CJ90" t="s">
        <v>421</v>
      </c>
      <c r="CK90" t="s">
        <v>421</v>
      </c>
      <c r="CL90" t="s">
        <v>421</v>
      </c>
      <c r="CM90" t="s">
        <v>421</v>
      </c>
      <c r="CN90" t="s">
        <v>421</v>
      </c>
      <c r="CO90" t="s">
        <v>421</v>
      </c>
      <c r="CP90" t="s">
        <v>421</v>
      </c>
      <c r="CQ90" t="s">
        <v>421</v>
      </c>
      <c r="CR90">
        <f>$B$11*DQ90+$C$11*DR90+$F$11*EC90*(1-EF90)</f>
        <v>0</v>
      </c>
      <c r="CS90">
        <f>CR90*CT90</f>
        <v>0</v>
      </c>
      <c r="CT90">
        <f>($B$11*$D$9+$C$11*$D$9+$F$11*((EP90+EH90)/MAX(EP90+EH90+EQ90, 0.1)*$I$9+EQ90/MAX(EP90+EH90+EQ90, 0.1)*$J$9))/($B$11+$C$11+$F$11)</f>
        <v>0</v>
      </c>
      <c r="CU90">
        <f>($B$11*$K$9+$C$11*$K$9+$F$11*((EP90+EH90)/MAX(EP90+EH90+EQ90, 0.1)*$P$9+EQ90/MAX(EP90+EH90+EQ90, 0.1)*$Q$9))/($B$11+$C$11+$F$11)</f>
        <v>0</v>
      </c>
      <c r="CV90">
        <v>6</v>
      </c>
      <c r="CW90">
        <v>0.5</v>
      </c>
      <c r="CX90" t="s">
        <v>422</v>
      </c>
      <c r="CY90">
        <v>2</v>
      </c>
      <c r="CZ90" t="b">
        <v>1</v>
      </c>
      <c r="DA90">
        <v>1652284421.5</v>
      </c>
      <c r="DB90">
        <v>871.8407777777778</v>
      </c>
      <c r="DC90">
        <v>958.3184444444445</v>
      </c>
      <c r="DD90">
        <v>24.47357777777777</v>
      </c>
      <c r="DE90">
        <v>10.69162592592593</v>
      </c>
      <c r="DF90">
        <v>874.2559259259259</v>
      </c>
      <c r="DG90">
        <v>24.42934074074074</v>
      </c>
      <c r="DH90">
        <v>400.079962962963</v>
      </c>
      <c r="DI90">
        <v>90.6338925925926</v>
      </c>
      <c r="DJ90">
        <v>0.09998918888888889</v>
      </c>
      <c r="DK90">
        <v>30.86750740740741</v>
      </c>
      <c r="DL90">
        <v>29.35887407407408</v>
      </c>
      <c r="DM90">
        <v>999.9000000000001</v>
      </c>
      <c r="DN90">
        <v>0</v>
      </c>
      <c r="DO90">
        <v>0</v>
      </c>
      <c r="DP90">
        <v>9996.240370370369</v>
      </c>
      <c r="DQ90">
        <v>0</v>
      </c>
      <c r="DR90">
        <v>238.4720740740741</v>
      </c>
      <c r="DS90">
        <v>-86.47771481481483</v>
      </c>
      <c r="DT90">
        <v>893.7126666666668</v>
      </c>
      <c r="DU90">
        <v>968.6755925925926</v>
      </c>
      <c r="DV90">
        <v>13.78193703703704</v>
      </c>
      <c r="DW90">
        <v>958.3184444444445</v>
      </c>
      <c r="DX90">
        <v>10.69162592592593</v>
      </c>
      <c r="DY90">
        <v>2.218136296296296</v>
      </c>
      <c r="DZ90">
        <v>0.9690244444444446</v>
      </c>
      <c r="EA90">
        <v>19.09390740740741</v>
      </c>
      <c r="EB90">
        <v>6.458736296296297</v>
      </c>
      <c r="EC90">
        <v>1499.996296296296</v>
      </c>
      <c r="ED90">
        <v>0.9730023703703703</v>
      </c>
      <c r="EE90">
        <v>0.02699770740740741</v>
      </c>
      <c r="EF90">
        <v>0</v>
      </c>
      <c r="EG90">
        <v>999.161962962963</v>
      </c>
      <c r="EH90">
        <v>5.00097</v>
      </c>
      <c r="EI90">
        <v>15635.7</v>
      </c>
      <c r="EJ90">
        <v>12491.57407407407</v>
      </c>
      <c r="EK90">
        <v>38.875</v>
      </c>
      <c r="EL90">
        <v>40.125</v>
      </c>
      <c r="EM90">
        <v>39.062</v>
      </c>
      <c r="EN90">
        <v>39.95799999999999</v>
      </c>
      <c r="EO90">
        <v>40.06199999999999</v>
      </c>
      <c r="EP90">
        <v>1454.636296296296</v>
      </c>
      <c r="EQ90">
        <v>40.35999999999999</v>
      </c>
      <c r="ER90">
        <v>0</v>
      </c>
      <c r="ES90">
        <v>1119.199999809265</v>
      </c>
      <c r="ET90">
        <v>0</v>
      </c>
      <c r="EU90">
        <v>999.0150769230769</v>
      </c>
      <c r="EV90">
        <v>-29.40082054080527</v>
      </c>
      <c r="EW90">
        <v>-435.2102563452074</v>
      </c>
      <c r="EX90">
        <v>15634.28846153846</v>
      </c>
      <c r="EY90">
        <v>15</v>
      </c>
      <c r="EZ90">
        <v>1652283335.6</v>
      </c>
      <c r="FA90" t="s">
        <v>476</v>
      </c>
      <c r="FB90">
        <v>1652283332.6</v>
      </c>
      <c r="FC90">
        <v>1652283335.6</v>
      </c>
      <c r="FD90">
        <v>15</v>
      </c>
      <c r="FE90">
        <v>-1.081</v>
      </c>
      <c r="FF90">
        <v>0.005</v>
      </c>
      <c r="FG90">
        <v>-1.466</v>
      </c>
      <c r="FH90">
        <v>-0.014</v>
      </c>
      <c r="FI90">
        <v>400</v>
      </c>
      <c r="FJ90">
        <v>20</v>
      </c>
      <c r="FK90">
        <v>0.1</v>
      </c>
      <c r="FL90">
        <v>0.01</v>
      </c>
      <c r="FM90">
        <v>-86.4928975</v>
      </c>
      <c r="FN90">
        <v>0.7591981238275397</v>
      </c>
      <c r="FO90">
        <v>0.110221029045051</v>
      </c>
      <c r="FP90">
        <v>-1</v>
      </c>
      <c r="FQ90">
        <v>13.822125</v>
      </c>
      <c r="FR90">
        <v>-0.6791009380863321</v>
      </c>
      <c r="FS90">
        <v>0.0695058909373874</v>
      </c>
      <c r="FT90">
        <v>-1</v>
      </c>
      <c r="FU90">
        <v>0</v>
      </c>
      <c r="FV90">
        <v>0</v>
      </c>
      <c r="FW90">
        <v>0</v>
      </c>
      <c r="FX90">
        <v>-1</v>
      </c>
      <c r="FY90">
        <v>0</v>
      </c>
      <c r="FZ90">
        <v>0</v>
      </c>
      <c r="GA90" t="s">
        <v>424</v>
      </c>
      <c r="GB90">
        <v>2.69682</v>
      </c>
      <c r="GC90">
        <v>2.70511</v>
      </c>
      <c r="GD90">
        <v>0.160394</v>
      </c>
      <c r="GE90">
        <v>0.168093</v>
      </c>
      <c r="GF90">
        <v>0.107868</v>
      </c>
      <c r="GG90">
        <v>0.0588685</v>
      </c>
      <c r="GH90">
        <v>26437.8</v>
      </c>
      <c r="GI90">
        <v>26288.8</v>
      </c>
      <c r="GJ90">
        <v>29287.2</v>
      </c>
      <c r="GK90">
        <v>29239.9</v>
      </c>
      <c r="GL90">
        <v>34587.6</v>
      </c>
      <c r="GM90">
        <v>36635</v>
      </c>
      <c r="GN90">
        <v>41217.3</v>
      </c>
      <c r="GO90">
        <v>41714.5</v>
      </c>
      <c r="GP90">
        <v>1.74148</v>
      </c>
      <c r="GQ90">
        <v>2.03465</v>
      </c>
      <c r="GR90">
        <v>0.0729524</v>
      </c>
      <c r="GS90">
        <v>0</v>
      </c>
      <c r="GT90">
        <v>28.1845</v>
      </c>
      <c r="GU90">
        <v>999.9</v>
      </c>
      <c r="GV90">
        <v>41.5</v>
      </c>
      <c r="GW90">
        <v>34</v>
      </c>
      <c r="GX90">
        <v>24.4647</v>
      </c>
      <c r="GY90">
        <v>62.7027</v>
      </c>
      <c r="GZ90">
        <v>31.3101</v>
      </c>
      <c r="HA90">
        <v>1</v>
      </c>
      <c r="HB90">
        <v>0.172769</v>
      </c>
      <c r="HC90">
        <v>0</v>
      </c>
      <c r="HD90">
        <v>20.3937</v>
      </c>
      <c r="HE90">
        <v>5.21669</v>
      </c>
      <c r="HF90">
        <v>12.0091</v>
      </c>
      <c r="HG90">
        <v>4.98825</v>
      </c>
      <c r="HH90">
        <v>3.28865</v>
      </c>
      <c r="HI90">
        <v>2334.1</v>
      </c>
      <c r="HJ90">
        <v>9999</v>
      </c>
      <c r="HK90">
        <v>9999</v>
      </c>
      <c r="HL90">
        <v>44.6</v>
      </c>
      <c r="HM90">
        <v>1.86722</v>
      </c>
      <c r="HN90">
        <v>1.86616</v>
      </c>
      <c r="HO90">
        <v>1.86577</v>
      </c>
      <c r="HP90">
        <v>1.86569</v>
      </c>
      <c r="HQ90">
        <v>1.86746</v>
      </c>
      <c r="HR90">
        <v>1.86996</v>
      </c>
      <c r="HS90">
        <v>1.8686</v>
      </c>
      <c r="HT90">
        <v>1.86996</v>
      </c>
      <c r="HU90">
        <v>0</v>
      </c>
      <c r="HV90">
        <v>0</v>
      </c>
      <c r="HW90">
        <v>0</v>
      </c>
      <c r="HX90">
        <v>0</v>
      </c>
      <c r="HY90" t="s">
        <v>425</v>
      </c>
      <c r="HZ90" t="s">
        <v>426</v>
      </c>
      <c r="IA90" t="s">
        <v>427</v>
      </c>
      <c r="IB90" t="s">
        <v>427</v>
      </c>
      <c r="IC90" t="s">
        <v>427</v>
      </c>
      <c r="ID90" t="s">
        <v>427</v>
      </c>
      <c r="IE90">
        <v>0</v>
      </c>
      <c r="IF90">
        <v>100</v>
      </c>
      <c r="IG90">
        <v>100</v>
      </c>
      <c r="IH90">
        <v>-2.469</v>
      </c>
      <c r="II90">
        <v>0.0437</v>
      </c>
      <c r="IJ90">
        <v>-0.8100442168574529</v>
      </c>
      <c r="IK90">
        <v>-0.001397856137862621</v>
      </c>
      <c r="IL90">
        <v>-6.597033298310111E-07</v>
      </c>
      <c r="IM90">
        <v>1.814317659228783E-10</v>
      </c>
      <c r="IN90">
        <v>-0.08355413821156263</v>
      </c>
      <c r="IO90">
        <v>-0.009172974426983092</v>
      </c>
      <c r="IP90">
        <v>0.000807841678180084</v>
      </c>
      <c r="IQ90">
        <v>-8.933227129180702E-06</v>
      </c>
      <c r="IR90">
        <v>1</v>
      </c>
      <c r="IS90">
        <v>2297</v>
      </c>
      <c r="IT90">
        <v>1</v>
      </c>
      <c r="IU90">
        <v>33</v>
      </c>
      <c r="IV90">
        <v>18.3</v>
      </c>
      <c r="IW90">
        <v>18.2</v>
      </c>
      <c r="IX90">
        <v>2.08008</v>
      </c>
      <c r="IY90">
        <v>2.21191</v>
      </c>
      <c r="IZ90">
        <v>1.39648</v>
      </c>
      <c r="JA90">
        <v>2.35107</v>
      </c>
      <c r="JB90">
        <v>1.49536</v>
      </c>
      <c r="JC90">
        <v>2.38159</v>
      </c>
      <c r="JD90">
        <v>37.242</v>
      </c>
      <c r="JE90">
        <v>15.498</v>
      </c>
      <c r="JF90">
        <v>18</v>
      </c>
      <c r="JG90">
        <v>392.15</v>
      </c>
      <c r="JH90">
        <v>561.736</v>
      </c>
      <c r="JI90">
        <v>30.3259</v>
      </c>
      <c r="JJ90">
        <v>29.8086</v>
      </c>
      <c r="JK90">
        <v>30.0001</v>
      </c>
      <c r="JL90">
        <v>29.7421</v>
      </c>
      <c r="JM90">
        <v>29.651</v>
      </c>
      <c r="JN90">
        <v>41.6865</v>
      </c>
      <c r="JO90">
        <v>50.8189</v>
      </c>
      <c r="JP90">
        <v>0</v>
      </c>
      <c r="JQ90">
        <v>-999.9</v>
      </c>
      <c r="JR90">
        <v>1001.72</v>
      </c>
      <c r="JS90">
        <v>10.9002</v>
      </c>
      <c r="JT90">
        <v>100.101</v>
      </c>
      <c r="JU90">
        <v>100.137</v>
      </c>
    </row>
    <row r="91" spans="1:281">
      <c r="A91">
        <v>75</v>
      </c>
      <c r="B91">
        <v>1652284434</v>
      </c>
      <c r="C91">
        <v>2377.5</v>
      </c>
      <c r="D91" t="s">
        <v>599</v>
      </c>
      <c r="E91" t="s">
        <v>600</v>
      </c>
      <c r="F91">
        <v>5</v>
      </c>
      <c r="G91" t="s">
        <v>474</v>
      </c>
      <c r="H91" t="s">
        <v>418</v>
      </c>
      <c r="I91">
        <v>1652284426.214286</v>
      </c>
      <c r="J91">
        <f>(K91)/1000</f>
        <v>0</v>
      </c>
      <c r="K91">
        <f>IF(CZ91, AN91, AH91)</f>
        <v>0</v>
      </c>
      <c r="L91">
        <f>IF(CZ91, AI91, AG91)</f>
        <v>0</v>
      </c>
      <c r="M91">
        <f>DB91 - IF(AU91&gt;1, L91*CV91*100.0/(AW91*DP91), 0)</f>
        <v>0</v>
      </c>
      <c r="N91">
        <f>((T91-J91/2)*M91-L91)/(T91+J91/2)</f>
        <v>0</v>
      </c>
      <c r="O91">
        <f>N91*(DI91+DJ91)/1000.0</f>
        <v>0</v>
      </c>
      <c r="P91">
        <f>(DB91 - IF(AU91&gt;1, L91*CV91*100.0/(AW91*DP91), 0))*(DI91+DJ91)/1000.0</f>
        <v>0</v>
      </c>
      <c r="Q91">
        <f>2.0/((1/S91-1/R91)+SIGN(S91)*SQRT((1/S91-1/R91)*(1/S91-1/R91) + 4*CW91/((CW91+1)*(CW91+1))*(2*1/S91*1/R91-1/R91*1/R91)))</f>
        <v>0</v>
      </c>
      <c r="R91">
        <f>IF(LEFT(CX91,1)&lt;&gt;"0",IF(LEFT(CX91,1)="1",3.0,CY91),$D$5+$E$5*(DP91*DI91/($K$5*1000))+$F$5*(DP91*DI91/($K$5*1000))*MAX(MIN(CV91,$J$5),$I$5)*MAX(MIN(CV91,$J$5),$I$5)+$G$5*MAX(MIN(CV91,$J$5),$I$5)*(DP91*DI91/($K$5*1000))+$H$5*(DP91*DI91/($K$5*1000))*(DP91*DI91/($K$5*1000)))</f>
        <v>0</v>
      </c>
      <c r="S91">
        <f>J91*(1000-(1000*0.61365*exp(17.502*W91/(240.97+W91))/(DI91+DJ91)+DD91)/2)/(1000*0.61365*exp(17.502*W91/(240.97+W91))/(DI91+DJ91)-DD91)</f>
        <v>0</v>
      </c>
      <c r="T91">
        <f>1/((CW91+1)/(Q91/1.6)+1/(R91/1.37)) + CW91/((CW91+1)/(Q91/1.6) + CW91/(R91/1.37))</f>
        <v>0</v>
      </c>
      <c r="U91">
        <f>(CR91*CU91)</f>
        <v>0</v>
      </c>
      <c r="V91">
        <f>(DK91+(U91+2*0.95*5.67E-8*(((DK91+$B$7)+273)^4-(DK91+273)^4)-44100*J91)/(1.84*29.3*R91+8*0.95*5.67E-8*(DK91+273)^3))</f>
        <v>0</v>
      </c>
      <c r="W91">
        <f>($C$7*DL91+$D$7*DM91+$E$7*V91)</f>
        <v>0</v>
      </c>
      <c r="X91">
        <f>0.61365*exp(17.502*W91/(240.97+W91))</f>
        <v>0</v>
      </c>
      <c r="Y91">
        <f>(Z91/AA91*100)</f>
        <v>0</v>
      </c>
      <c r="Z91">
        <f>DD91*(DI91+DJ91)/1000</f>
        <v>0</v>
      </c>
      <c r="AA91">
        <f>0.61365*exp(17.502*DK91/(240.97+DK91))</f>
        <v>0</v>
      </c>
      <c r="AB91">
        <f>(X91-DD91*(DI91+DJ91)/1000)</f>
        <v>0</v>
      </c>
      <c r="AC91">
        <f>(-J91*44100)</f>
        <v>0</v>
      </c>
      <c r="AD91">
        <f>2*29.3*R91*0.92*(DK91-W91)</f>
        <v>0</v>
      </c>
      <c r="AE91">
        <f>2*0.95*5.67E-8*(((DK91+$B$7)+273)^4-(W91+273)^4)</f>
        <v>0</v>
      </c>
      <c r="AF91">
        <f>U91+AE91+AC91+AD91</f>
        <v>0</v>
      </c>
      <c r="AG91">
        <f>DH91*AU91*(DC91-DB91*(1000-AU91*DE91)/(1000-AU91*DD91))/(100*CV91)</f>
        <v>0</v>
      </c>
      <c r="AH91">
        <f>1000*DH91*AU91*(DD91-DE91)/(100*CV91*(1000-AU91*DD91))</f>
        <v>0</v>
      </c>
      <c r="AI91">
        <f>(AJ91 - AK91 - DI91*1E3/(8.314*(DK91+273.15)) * AM91/DH91 * AL91) * DH91/(100*CV91) * (1000 - DE91)/1000</f>
        <v>0</v>
      </c>
      <c r="AJ91">
        <v>998.1800745099814</v>
      </c>
      <c r="AK91">
        <v>934.8371575757574</v>
      </c>
      <c r="AL91">
        <v>3.444403030154306</v>
      </c>
      <c r="AM91">
        <v>66.42838587885558</v>
      </c>
      <c r="AN91">
        <f>(AP91 - AO91 + DI91*1E3/(8.314*(DK91+273.15)) * AR91/DH91 * AQ91) * DH91/(100*CV91) * 1000/(1000 - AP91)</f>
        <v>0</v>
      </c>
      <c r="AO91">
        <v>10.80483599377211</v>
      </c>
      <c r="AP91">
        <v>24.4274104895105</v>
      </c>
      <c r="AQ91">
        <v>-0.000837846664881302</v>
      </c>
      <c r="AR91">
        <v>79.27483675333316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MAX(0,($B$13+$C$13*DP91)/(1+$D$13*DP91)*DI91/(DK91+273)*$E$13)</f>
        <v>0</v>
      </c>
      <c r="AX91" t="s">
        <v>421</v>
      </c>
      <c r="AY91" t="s">
        <v>421</v>
      </c>
      <c r="AZ91">
        <v>0</v>
      </c>
      <c r="BA91">
        <v>0</v>
      </c>
      <c r="BB91">
        <f>1-AZ91/BA91</f>
        <v>0</v>
      </c>
      <c r="BC91">
        <v>0</v>
      </c>
      <c r="BD91" t="s">
        <v>421</v>
      </c>
      <c r="BE91" t="s">
        <v>421</v>
      </c>
      <c r="BF91">
        <v>0</v>
      </c>
      <c r="BG91">
        <v>0</v>
      </c>
      <c r="BH91">
        <f>1-BF91/BG91</f>
        <v>0</v>
      </c>
      <c r="BI91">
        <v>0.5</v>
      </c>
      <c r="BJ91">
        <f>CS91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421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1346</v>
      </c>
      <c r="CA91">
        <v>300</v>
      </c>
      <c r="CB91">
        <v>300</v>
      </c>
      <c r="CC91">
        <v>300</v>
      </c>
      <c r="CD91">
        <v>10390.6</v>
      </c>
      <c r="CE91">
        <v>1065.88</v>
      </c>
      <c r="CF91">
        <v>-0.00731473</v>
      </c>
      <c r="CG91">
        <v>5.43</v>
      </c>
      <c r="CH91" t="s">
        <v>421</v>
      </c>
      <c r="CI91" t="s">
        <v>421</v>
      </c>
      <c r="CJ91" t="s">
        <v>421</v>
      </c>
      <c r="CK91" t="s">
        <v>421</v>
      </c>
      <c r="CL91" t="s">
        <v>421</v>
      </c>
      <c r="CM91" t="s">
        <v>421</v>
      </c>
      <c r="CN91" t="s">
        <v>421</v>
      </c>
      <c r="CO91" t="s">
        <v>421</v>
      </c>
      <c r="CP91" t="s">
        <v>421</v>
      </c>
      <c r="CQ91" t="s">
        <v>421</v>
      </c>
      <c r="CR91">
        <f>$B$11*DQ91+$C$11*DR91+$F$11*EC91*(1-EF91)</f>
        <v>0</v>
      </c>
      <c r="CS91">
        <f>CR91*CT91</f>
        <v>0</v>
      </c>
      <c r="CT91">
        <f>($B$11*$D$9+$C$11*$D$9+$F$11*((EP91+EH91)/MAX(EP91+EH91+EQ91, 0.1)*$I$9+EQ91/MAX(EP91+EH91+EQ91, 0.1)*$J$9))/($B$11+$C$11+$F$11)</f>
        <v>0</v>
      </c>
      <c r="CU91">
        <f>($B$11*$K$9+$C$11*$K$9+$F$11*((EP91+EH91)/MAX(EP91+EH91+EQ91, 0.1)*$P$9+EQ91/MAX(EP91+EH91+EQ91, 0.1)*$Q$9))/($B$11+$C$11+$F$11)</f>
        <v>0</v>
      </c>
      <c r="CV91">
        <v>6</v>
      </c>
      <c r="CW91">
        <v>0.5</v>
      </c>
      <c r="CX91" t="s">
        <v>422</v>
      </c>
      <c r="CY91">
        <v>2</v>
      </c>
      <c r="CZ91" t="b">
        <v>1</v>
      </c>
      <c r="DA91">
        <v>1652284426.214286</v>
      </c>
      <c r="DB91">
        <v>887.6368571428573</v>
      </c>
      <c r="DC91">
        <v>974.1094285714287</v>
      </c>
      <c r="DD91">
        <v>24.45356428571429</v>
      </c>
      <c r="DE91">
        <v>10.74197857142857</v>
      </c>
      <c r="DF91">
        <v>890.0859642857142</v>
      </c>
      <c r="DG91">
        <v>24.40960714285715</v>
      </c>
      <c r="DH91">
        <v>400.0660357142858</v>
      </c>
      <c r="DI91">
        <v>90.6338607142857</v>
      </c>
      <c r="DJ91">
        <v>0.09998782857142856</v>
      </c>
      <c r="DK91">
        <v>30.866525</v>
      </c>
      <c r="DL91">
        <v>29.36885714285714</v>
      </c>
      <c r="DM91">
        <v>999.9000000000002</v>
      </c>
      <c r="DN91">
        <v>0</v>
      </c>
      <c r="DO91">
        <v>0</v>
      </c>
      <c r="DP91">
        <v>9992.537142857142</v>
      </c>
      <c r="DQ91">
        <v>0</v>
      </c>
      <c r="DR91">
        <v>238.4222499999999</v>
      </c>
      <c r="DS91">
        <v>-86.47252142857143</v>
      </c>
      <c r="DT91">
        <v>909.8863928571427</v>
      </c>
      <c r="DU91">
        <v>984.6878928571429</v>
      </c>
      <c r="DV91">
        <v>13.71157142857143</v>
      </c>
      <c r="DW91">
        <v>974.1094285714287</v>
      </c>
      <c r="DX91">
        <v>10.74197857142857</v>
      </c>
      <c r="DY91">
        <v>2.216321071428572</v>
      </c>
      <c r="DZ91">
        <v>0.97358825</v>
      </c>
      <c r="EA91">
        <v>19.08077857142857</v>
      </c>
      <c r="EB91">
        <v>6.526742142857143</v>
      </c>
      <c r="EC91">
        <v>1499.994999999999</v>
      </c>
      <c r="ED91">
        <v>0.9730025357142857</v>
      </c>
      <c r="EE91">
        <v>0.02699753214285714</v>
      </c>
      <c r="EF91">
        <v>0</v>
      </c>
      <c r="EG91">
        <v>996.9038214285714</v>
      </c>
      <c r="EH91">
        <v>5.00097</v>
      </c>
      <c r="EI91">
        <v>15602.225</v>
      </c>
      <c r="EJ91">
        <v>12491.56785714286</v>
      </c>
      <c r="EK91">
        <v>38.875</v>
      </c>
      <c r="EL91">
        <v>40.125</v>
      </c>
      <c r="EM91">
        <v>39.0665</v>
      </c>
      <c r="EN91">
        <v>39.96399999999999</v>
      </c>
      <c r="EO91">
        <v>40.06199999999999</v>
      </c>
      <c r="EP91">
        <v>1454.635</v>
      </c>
      <c r="EQ91">
        <v>40.35999999999999</v>
      </c>
      <c r="ER91">
        <v>0</v>
      </c>
      <c r="ES91">
        <v>1124</v>
      </c>
      <c r="ET91">
        <v>0</v>
      </c>
      <c r="EU91">
        <v>996.7003846153847</v>
      </c>
      <c r="EV91">
        <v>-27.60088891695136</v>
      </c>
      <c r="EW91">
        <v>-421.2136751346601</v>
      </c>
      <c r="EX91">
        <v>15599.98076923077</v>
      </c>
      <c r="EY91">
        <v>15</v>
      </c>
      <c r="EZ91">
        <v>1652283335.6</v>
      </c>
      <c r="FA91" t="s">
        <v>476</v>
      </c>
      <c r="FB91">
        <v>1652283332.6</v>
      </c>
      <c r="FC91">
        <v>1652283335.6</v>
      </c>
      <c r="FD91">
        <v>15</v>
      </c>
      <c r="FE91">
        <v>-1.081</v>
      </c>
      <c r="FF91">
        <v>0.005</v>
      </c>
      <c r="FG91">
        <v>-1.466</v>
      </c>
      <c r="FH91">
        <v>-0.014</v>
      </c>
      <c r="FI91">
        <v>400</v>
      </c>
      <c r="FJ91">
        <v>20</v>
      </c>
      <c r="FK91">
        <v>0.1</v>
      </c>
      <c r="FL91">
        <v>0.01</v>
      </c>
      <c r="FM91">
        <v>-86.51345365853658</v>
      </c>
      <c r="FN91">
        <v>0.2244271777002652</v>
      </c>
      <c r="FO91">
        <v>0.120220667225226</v>
      </c>
      <c r="FP91">
        <v>-1</v>
      </c>
      <c r="FQ91">
        <v>13.7411731707317</v>
      </c>
      <c r="FR91">
        <v>-0.852505923344932</v>
      </c>
      <c r="FS91">
        <v>0.08974973612133311</v>
      </c>
      <c r="FT91">
        <v>-1</v>
      </c>
      <c r="FU91">
        <v>0</v>
      </c>
      <c r="FV91">
        <v>0</v>
      </c>
      <c r="FW91">
        <v>0</v>
      </c>
      <c r="FX91">
        <v>-1</v>
      </c>
      <c r="FY91">
        <v>0</v>
      </c>
      <c r="FZ91">
        <v>0</v>
      </c>
      <c r="GA91" t="s">
        <v>424</v>
      </c>
      <c r="GB91">
        <v>2.69688</v>
      </c>
      <c r="GC91">
        <v>2.70505</v>
      </c>
      <c r="GD91">
        <v>0.162359</v>
      </c>
      <c r="GE91">
        <v>0.169964</v>
      </c>
      <c r="GF91">
        <v>0.107855</v>
      </c>
      <c r="GG91">
        <v>0.0591297</v>
      </c>
      <c r="GH91">
        <v>26375.9</v>
      </c>
      <c r="GI91">
        <v>26230</v>
      </c>
      <c r="GJ91">
        <v>29287.2</v>
      </c>
      <c r="GK91">
        <v>29240.3</v>
      </c>
      <c r="GL91">
        <v>34588.1</v>
      </c>
      <c r="GM91">
        <v>36625.2</v>
      </c>
      <c r="GN91">
        <v>41217.2</v>
      </c>
      <c r="GO91">
        <v>41714.9</v>
      </c>
      <c r="GP91">
        <v>1.7415</v>
      </c>
      <c r="GQ91">
        <v>2.03465</v>
      </c>
      <c r="GR91">
        <v>0.073351</v>
      </c>
      <c r="GS91">
        <v>0</v>
      </c>
      <c r="GT91">
        <v>28.1845</v>
      </c>
      <c r="GU91">
        <v>999.9</v>
      </c>
      <c r="GV91">
        <v>41.4</v>
      </c>
      <c r="GW91">
        <v>34</v>
      </c>
      <c r="GX91">
        <v>24.4045</v>
      </c>
      <c r="GY91">
        <v>62.9827</v>
      </c>
      <c r="GZ91">
        <v>30.8173</v>
      </c>
      <c r="HA91">
        <v>1</v>
      </c>
      <c r="HB91">
        <v>0.172683</v>
      </c>
      <c r="HC91">
        <v>0</v>
      </c>
      <c r="HD91">
        <v>20.3936</v>
      </c>
      <c r="HE91">
        <v>5.21669</v>
      </c>
      <c r="HF91">
        <v>12.0088</v>
      </c>
      <c r="HG91">
        <v>4.98795</v>
      </c>
      <c r="HH91">
        <v>3.28865</v>
      </c>
      <c r="HI91">
        <v>2334.1</v>
      </c>
      <c r="HJ91">
        <v>9999</v>
      </c>
      <c r="HK91">
        <v>9999</v>
      </c>
      <c r="HL91">
        <v>44.6</v>
      </c>
      <c r="HM91">
        <v>1.86722</v>
      </c>
      <c r="HN91">
        <v>1.86615</v>
      </c>
      <c r="HO91">
        <v>1.86574</v>
      </c>
      <c r="HP91">
        <v>1.86569</v>
      </c>
      <c r="HQ91">
        <v>1.86747</v>
      </c>
      <c r="HR91">
        <v>1.86996</v>
      </c>
      <c r="HS91">
        <v>1.86861</v>
      </c>
      <c r="HT91">
        <v>1.86998</v>
      </c>
      <c r="HU91">
        <v>0</v>
      </c>
      <c r="HV91">
        <v>0</v>
      </c>
      <c r="HW91">
        <v>0</v>
      </c>
      <c r="HX91">
        <v>0</v>
      </c>
      <c r="HY91" t="s">
        <v>425</v>
      </c>
      <c r="HZ91" t="s">
        <v>426</v>
      </c>
      <c r="IA91" t="s">
        <v>427</v>
      </c>
      <c r="IB91" t="s">
        <v>427</v>
      </c>
      <c r="IC91" t="s">
        <v>427</v>
      </c>
      <c r="ID91" t="s">
        <v>427</v>
      </c>
      <c r="IE91">
        <v>0</v>
      </c>
      <c r="IF91">
        <v>100</v>
      </c>
      <c r="IG91">
        <v>100</v>
      </c>
      <c r="IH91">
        <v>-2.505</v>
      </c>
      <c r="II91">
        <v>0.0435</v>
      </c>
      <c r="IJ91">
        <v>-0.8100442168574529</v>
      </c>
      <c r="IK91">
        <v>-0.001397856137862621</v>
      </c>
      <c r="IL91">
        <v>-6.597033298310111E-07</v>
      </c>
      <c r="IM91">
        <v>1.814317659228783E-10</v>
      </c>
      <c r="IN91">
        <v>-0.08355413821156263</v>
      </c>
      <c r="IO91">
        <v>-0.009172974426983092</v>
      </c>
      <c r="IP91">
        <v>0.000807841678180084</v>
      </c>
      <c r="IQ91">
        <v>-8.933227129180702E-06</v>
      </c>
      <c r="IR91">
        <v>1</v>
      </c>
      <c r="IS91">
        <v>2297</v>
      </c>
      <c r="IT91">
        <v>1</v>
      </c>
      <c r="IU91">
        <v>33</v>
      </c>
      <c r="IV91">
        <v>18.4</v>
      </c>
      <c r="IW91">
        <v>18.3</v>
      </c>
      <c r="IX91">
        <v>2.10693</v>
      </c>
      <c r="IY91">
        <v>2.21924</v>
      </c>
      <c r="IZ91">
        <v>1.39648</v>
      </c>
      <c r="JA91">
        <v>2.35107</v>
      </c>
      <c r="JB91">
        <v>1.49536</v>
      </c>
      <c r="JC91">
        <v>2.33643</v>
      </c>
      <c r="JD91">
        <v>37.242</v>
      </c>
      <c r="JE91">
        <v>15.498</v>
      </c>
      <c r="JF91">
        <v>18</v>
      </c>
      <c r="JG91">
        <v>392.149</v>
      </c>
      <c r="JH91">
        <v>561.712</v>
      </c>
      <c r="JI91">
        <v>30.3241</v>
      </c>
      <c r="JJ91">
        <v>29.8079</v>
      </c>
      <c r="JK91">
        <v>30</v>
      </c>
      <c r="JL91">
        <v>29.7396</v>
      </c>
      <c r="JM91">
        <v>29.6485</v>
      </c>
      <c r="JN91">
        <v>42.2818</v>
      </c>
      <c r="JO91">
        <v>50.526</v>
      </c>
      <c r="JP91">
        <v>0</v>
      </c>
      <c r="JQ91">
        <v>-999.9</v>
      </c>
      <c r="JR91">
        <v>1021.78</v>
      </c>
      <c r="JS91">
        <v>10.9591</v>
      </c>
      <c r="JT91">
        <v>100.101</v>
      </c>
      <c r="JU91">
        <v>100.139</v>
      </c>
    </row>
    <row r="92" spans="1:281">
      <c r="A92">
        <v>76</v>
      </c>
      <c r="B92">
        <v>1652284439</v>
      </c>
      <c r="C92">
        <v>2382.5</v>
      </c>
      <c r="D92" t="s">
        <v>601</v>
      </c>
      <c r="E92" t="s">
        <v>602</v>
      </c>
      <c r="F92">
        <v>5</v>
      </c>
      <c r="G92" t="s">
        <v>474</v>
      </c>
      <c r="H92" t="s">
        <v>418</v>
      </c>
      <c r="I92">
        <v>1652284431.5</v>
      </c>
      <c r="J92">
        <f>(K92)/1000</f>
        <v>0</v>
      </c>
      <c r="K92">
        <f>IF(CZ92, AN92, AH92)</f>
        <v>0</v>
      </c>
      <c r="L92">
        <f>IF(CZ92, AI92, AG92)</f>
        <v>0</v>
      </c>
      <c r="M92">
        <f>DB92 - IF(AU92&gt;1, L92*CV92*100.0/(AW92*DP92), 0)</f>
        <v>0</v>
      </c>
      <c r="N92">
        <f>((T92-J92/2)*M92-L92)/(T92+J92/2)</f>
        <v>0</v>
      </c>
      <c r="O92">
        <f>N92*(DI92+DJ92)/1000.0</f>
        <v>0</v>
      </c>
      <c r="P92">
        <f>(DB92 - IF(AU92&gt;1, L92*CV92*100.0/(AW92*DP92), 0))*(DI92+DJ92)/1000.0</f>
        <v>0</v>
      </c>
      <c r="Q92">
        <f>2.0/((1/S92-1/R92)+SIGN(S92)*SQRT((1/S92-1/R92)*(1/S92-1/R92) + 4*CW92/((CW92+1)*(CW92+1))*(2*1/S92*1/R92-1/R92*1/R92)))</f>
        <v>0</v>
      </c>
      <c r="R92">
        <f>IF(LEFT(CX92,1)&lt;&gt;"0",IF(LEFT(CX92,1)="1",3.0,CY92),$D$5+$E$5*(DP92*DI92/($K$5*1000))+$F$5*(DP92*DI92/($K$5*1000))*MAX(MIN(CV92,$J$5),$I$5)*MAX(MIN(CV92,$J$5),$I$5)+$G$5*MAX(MIN(CV92,$J$5),$I$5)*(DP92*DI92/($K$5*1000))+$H$5*(DP92*DI92/($K$5*1000))*(DP92*DI92/($K$5*1000)))</f>
        <v>0</v>
      </c>
      <c r="S92">
        <f>J92*(1000-(1000*0.61365*exp(17.502*W92/(240.97+W92))/(DI92+DJ92)+DD92)/2)/(1000*0.61365*exp(17.502*W92/(240.97+W92))/(DI92+DJ92)-DD92)</f>
        <v>0</v>
      </c>
      <c r="T92">
        <f>1/((CW92+1)/(Q92/1.6)+1/(R92/1.37)) + CW92/((CW92+1)/(Q92/1.6) + CW92/(R92/1.37))</f>
        <v>0</v>
      </c>
      <c r="U92">
        <f>(CR92*CU92)</f>
        <v>0</v>
      </c>
      <c r="V92">
        <f>(DK92+(U92+2*0.95*5.67E-8*(((DK92+$B$7)+273)^4-(DK92+273)^4)-44100*J92)/(1.84*29.3*R92+8*0.95*5.67E-8*(DK92+273)^3))</f>
        <v>0</v>
      </c>
      <c r="W92">
        <f>($C$7*DL92+$D$7*DM92+$E$7*V92)</f>
        <v>0</v>
      </c>
      <c r="X92">
        <f>0.61365*exp(17.502*W92/(240.97+W92))</f>
        <v>0</v>
      </c>
      <c r="Y92">
        <f>(Z92/AA92*100)</f>
        <v>0</v>
      </c>
      <c r="Z92">
        <f>DD92*(DI92+DJ92)/1000</f>
        <v>0</v>
      </c>
      <c r="AA92">
        <f>0.61365*exp(17.502*DK92/(240.97+DK92))</f>
        <v>0</v>
      </c>
      <c r="AB92">
        <f>(X92-DD92*(DI92+DJ92)/1000)</f>
        <v>0</v>
      </c>
      <c r="AC92">
        <f>(-J92*44100)</f>
        <v>0</v>
      </c>
      <c r="AD92">
        <f>2*29.3*R92*0.92*(DK92-W92)</f>
        <v>0</v>
      </c>
      <c r="AE92">
        <f>2*0.95*5.67E-8*(((DK92+$B$7)+273)^4-(W92+273)^4)</f>
        <v>0</v>
      </c>
      <c r="AF92">
        <f>U92+AE92+AC92+AD92</f>
        <v>0</v>
      </c>
      <c r="AG92">
        <f>DH92*AU92*(DC92-DB92*(1000-AU92*DE92)/(1000-AU92*DD92))/(100*CV92)</f>
        <v>0</v>
      </c>
      <c r="AH92">
        <f>1000*DH92*AU92*(DD92-DE92)/(100*CV92*(1000-AU92*DD92))</f>
        <v>0</v>
      </c>
      <c r="AI92">
        <f>(AJ92 - AK92 - DI92*1E3/(8.314*(DK92+273.15)) * AM92/DH92 * AL92) * DH92/(100*CV92) * (1000 - DE92)/1000</f>
        <v>0</v>
      </c>
      <c r="AJ92">
        <v>1015.259417340023</v>
      </c>
      <c r="AK92">
        <v>952.1175636363636</v>
      </c>
      <c r="AL92">
        <v>3.456044399061475</v>
      </c>
      <c r="AM92">
        <v>66.42838587885558</v>
      </c>
      <c r="AN92">
        <f>(AP92 - AO92 + DI92*1E3/(8.314*(DK92+273.15)) * AR92/DH92 * AQ92) * DH92/(100*CV92) * 1000/(1000 - AP92)</f>
        <v>0</v>
      </c>
      <c r="AO92">
        <v>10.84572013115388</v>
      </c>
      <c r="AP92">
        <v>24.39929440559441</v>
      </c>
      <c r="AQ92">
        <v>-0.0009411788891423209</v>
      </c>
      <c r="AR92">
        <v>79.27483675333316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MAX(0,($B$13+$C$13*DP92)/(1+$D$13*DP92)*DI92/(DK92+273)*$E$13)</f>
        <v>0</v>
      </c>
      <c r="AX92" t="s">
        <v>421</v>
      </c>
      <c r="AY92" t="s">
        <v>421</v>
      </c>
      <c r="AZ92">
        <v>0</v>
      </c>
      <c r="BA92">
        <v>0</v>
      </c>
      <c r="BB92">
        <f>1-AZ92/BA92</f>
        <v>0</v>
      </c>
      <c r="BC92">
        <v>0</v>
      </c>
      <c r="BD92" t="s">
        <v>421</v>
      </c>
      <c r="BE92" t="s">
        <v>421</v>
      </c>
      <c r="BF92">
        <v>0</v>
      </c>
      <c r="BG92">
        <v>0</v>
      </c>
      <c r="BH92">
        <f>1-BF92/BG92</f>
        <v>0</v>
      </c>
      <c r="BI92">
        <v>0.5</v>
      </c>
      <c r="BJ92">
        <f>CS92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421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1346</v>
      </c>
      <c r="CA92">
        <v>300</v>
      </c>
      <c r="CB92">
        <v>300</v>
      </c>
      <c r="CC92">
        <v>300</v>
      </c>
      <c r="CD92">
        <v>10390.6</v>
      </c>
      <c r="CE92">
        <v>1065.88</v>
      </c>
      <c r="CF92">
        <v>-0.00731473</v>
      </c>
      <c r="CG92">
        <v>5.43</v>
      </c>
      <c r="CH92" t="s">
        <v>421</v>
      </c>
      <c r="CI92" t="s">
        <v>421</v>
      </c>
      <c r="CJ92" t="s">
        <v>421</v>
      </c>
      <c r="CK92" t="s">
        <v>421</v>
      </c>
      <c r="CL92" t="s">
        <v>421</v>
      </c>
      <c r="CM92" t="s">
        <v>421</v>
      </c>
      <c r="CN92" t="s">
        <v>421</v>
      </c>
      <c r="CO92" t="s">
        <v>421</v>
      </c>
      <c r="CP92" t="s">
        <v>421</v>
      </c>
      <c r="CQ92" t="s">
        <v>421</v>
      </c>
      <c r="CR92">
        <f>$B$11*DQ92+$C$11*DR92+$F$11*EC92*(1-EF92)</f>
        <v>0</v>
      </c>
      <c r="CS92">
        <f>CR92*CT92</f>
        <v>0</v>
      </c>
      <c r="CT92">
        <f>($B$11*$D$9+$C$11*$D$9+$F$11*((EP92+EH92)/MAX(EP92+EH92+EQ92, 0.1)*$I$9+EQ92/MAX(EP92+EH92+EQ92, 0.1)*$J$9))/($B$11+$C$11+$F$11)</f>
        <v>0</v>
      </c>
      <c r="CU92">
        <f>($B$11*$K$9+$C$11*$K$9+$F$11*((EP92+EH92)/MAX(EP92+EH92+EQ92, 0.1)*$P$9+EQ92/MAX(EP92+EH92+EQ92, 0.1)*$Q$9))/($B$11+$C$11+$F$11)</f>
        <v>0</v>
      </c>
      <c r="CV92">
        <v>6</v>
      </c>
      <c r="CW92">
        <v>0.5</v>
      </c>
      <c r="CX92" t="s">
        <v>422</v>
      </c>
      <c r="CY92">
        <v>2</v>
      </c>
      <c r="CZ92" t="b">
        <v>1</v>
      </c>
      <c r="DA92">
        <v>1652284431.5</v>
      </c>
      <c r="DB92">
        <v>905.3410000000001</v>
      </c>
      <c r="DC92">
        <v>991.8685555555556</v>
      </c>
      <c r="DD92">
        <v>24.42993703703704</v>
      </c>
      <c r="DE92">
        <v>10.80475925925926</v>
      </c>
      <c r="DF92">
        <v>907.8281851851852</v>
      </c>
      <c r="DG92">
        <v>24.3863037037037</v>
      </c>
      <c r="DH92">
        <v>400.0817407407408</v>
      </c>
      <c r="DI92">
        <v>90.63648518518518</v>
      </c>
      <c r="DJ92">
        <v>0.1000030185185185</v>
      </c>
      <c r="DK92">
        <v>30.86555185185185</v>
      </c>
      <c r="DL92">
        <v>29.37753333333333</v>
      </c>
      <c r="DM92">
        <v>999.9000000000001</v>
      </c>
      <c r="DN92">
        <v>0</v>
      </c>
      <c r="DO92">
        <v>0</v>
      </c>
      <c r="DP92">
        <v>9994.162222222223</v>
      </c>
      <c r="DQ92">
        <v>0</v>
      </c>
      <c r="DR92">
        <v>238.3556296296296</v>
      </c>
      <c r="DS92">
        <v>-86.52744814814814</v>
      </c>
      <c r="DT92">
        <v>928.0119999999998</v>
      </c>
      <c r="DU92">
        <v>1002.703296296296</v>
      </c>
      <c r="DV92">
        <v>13.62516296296296</v>
      </c>
      <c r="DW92">
        <v>991.8685555555556</v>
      </c>
      <c r="DX92">
        <v>10.80475925925926</v>
      </c>
      <c r="DY92">
        <v>2.214242962962963</v>
      </c>
      <c r="DZ92">
        <v>0.9793058148148148</v>
      </c>
      <c r="EA92">
        <v>19.06573703703704</v>
      </c>
      <c r="EB92">
        <v>6.61189148148148</v>
      </c>
      <c r="EC92">
        <v>1499.982592592593</v>
      </c>
      <c r="ED92">
        <v>0.9730025555555556</v>
      </c>
      <c r="EE92">
        <v>0.02699751111111111</v>
      </c>
      <c r="EF92">
        <v>0</v>
      </c>
      <c r="EG92">
        <v>994.4321481481479</v>
      </c>
      <c r="EH92">
        <v>5.00097</v>
      </c>
      <c r="EI92">
        <v>15565.74074074074</v>
      </c>
      <c r="EJ92">
        <v>12491.46296296296</v>
      </c>
      <c r="EK92">
        <v>38.875</v>
      </c>
      <c r="EL92">
        <v>40.125</v>
      </c>
      <c r="EM92">
        <v>39.06666666666666</v>
      </c>
      <c r="EN92">
        <v>39.958</v>
      </c>
      <c r="EO92">
        <v>40.06199999999999</v>
      </c>
      <c r="EP92">
        <v>1454.622592592593</v>
      </c>
      <c r="EQ92">
        <v>40.35999999999999</v>
      </c>
      <c r="ER92">
        <v>0</v>
      </c>
      <c r="ES92">
        <v>1128.799999952316</v>
      </c>
      <c r="ET92">
        <v>0</v>
      </c>
      <c r="EU92">
        <v>994.4757307692307</v>
      </c>
      <c r="EV92">
        <v>-27.03483764184292</v>
      </c>
      <c r="EW92">
        <v>-401.4188035773802</v>
      </c>
      <c r="EX92">
        <v>15567.02692307692</v>
      </c>
      <c r="EY92">
        <v>15</v>
      </c>
      <c r="EZ92">
        <v>1652283335.6</v>
      </c>
      <c r="FA92" t="s">
        <v>476</v>
      </c>
      <c r="FB92">
        <v>1652283332.6</v>
      </c>
      <c r="FC92">
        <v>1652283335.6</v>
      </c>
      <c r="FD92">
        <v>15</v>
      </c>
      <c r="FE92">
        <v>-1.081</v>
      </c>
      <c r="FF92">
        <v>0.005</v>
      </c>
      <c r="FG92">
        <v>-1.466</v>
      </c>
      <c r="FH92">
        <v>-0.014</v>
      </c>
      <c r="FI92">
        <v>400</v>
      </c>
      <c r="FJ92">
        <v>20</v>
      </c>
      <c r="FK92">
        <v>0.1</v>
      </c>
      <c r="FL92">
        <v>0.01</v>
      </c>
      <c r="FM92">
        <v>-86.50761951219512</v>
      </c>
      <c r="FN92">
        <v>-0.6727191637631809</v>
      </c>
      <c r="FO92">
        <v>0.1136241390952109</v>
      </c>
      <c r="FP92">
        <v>-1</v>
      </c>
      <c r="FQ92">
        <v>13.69163658536585</v>
      </c>
      <c r="FR92">
        <v>-0.9976139372822278</v>
      </c>
      <c r="FS92">
        <v>0.1006762276202903</v>
      </c>
      <c r="FT92">
        <v>-1</v>
      </c>
      <c r="FU92">
        <v>0</v>
      </c>
      <c r="FV92">
        <v>0</v>
      </c>
      <c r="FW92">
        <v>0</v>
      </c>
      <c r="FX92">
        <v>-1</v>
      </c>
      <c r="FY92">
        <v>0</v>
      </c>
      <c r="FZ92">
        <v>0</v>
      </c>
      <c r="GA92" t="s">
        <v>424</v>
      </c>
      <c r="GB92">
        <v>2.69711</v>
      </c>
      <c r="GC92">
        <v>2.70521</v>
      </c>
      <c r="GD92">
        <v>0.164306</v>
      </c>
      <c r="GE92">
        <v>0.171783</v>
      </c>
      <c r="GF92">
        <v>0.107762</v>
      </c>
      <c r="GG92">
        <v>0.059269</v>
      </c>
      <c r="GH92">
        <v>26314.4</v>
      </c>
      <c r="GI92">
        <v>26172.7</v>
      </c>
      <c r="GJ92">
        <v>29287.1</v>
      </c>
      <c r="GK92">
        <v>29240.5</v>
      </c>
      <c r="GL92">
        <v>34591.8</v>
      </c>
      <c r="GM92">
        <v>36620.2</v>
      </c>
      <c r="GN92">
        <v>41217.2</v>
      </c>
      <c r="GO92">
        <v>41715.4</v>
      </c>
      <c r="GP92">
        <v>1.74212</v>
      </c>
      <c r="GQ92">
        <v>2.0351</v>
      </c>
      <c r="GR92">
        <v>0.0738278</v>
      </c>
      <c r="GS92">
        <v>0</v>
      </c>
      <c r="GT92">
        <v>28.1845</v>
      </c>
      <c r="GU92">
        <v>999.9</v>
      </c>
      <c r="GV92">
        <v>41.4</v>
      </c>
      <c r="GW92">
        <v>34</v>
      </c>
      <c r="GX92">
        <v>24.4027</v>
      </c>
      <c r="GY92">
        <v>62.9327</v>
      </c>
      <c r="GZ92">
        <v>30.6731</v>
      </c>
      <c r="HA92">
        <v>1</v>
      </c>
      <c r="HB92">
        <v>0.17268</v>
      </c>
      <c r="HC92">
        <v>0</v>
      </c>
      <c r="HD92">
        <v>20.3937</v>
      </c>
      <c r="HE92">
        <v>5.21669</v>
      </c>
      <c r="HF92">
        <v>12.0092</v>
      </c>
      <c r="HG92">
        <v>4.98815</v>
      </c>
      <c r="HH92">
        <v>3.28865</v>
      </c>
      <c r="HI92">
        <v>2334.3</v>
      </c>
      <c r="HJ92">
        <v>9999</v>
      </c>
      <c r="HK92">
        <v>9999</v>
      </c>
      <c r="HL92">
        <v>44.6</v>
      </c>
      <c r="HM92">
        <v>1.86722</v>
      </c>
      <c r="HN92">
        <v>1.86617</v>
      </c>
      <c r="HO92">
        <v>1.86577</v>
      </c>
      <c r="HP92">
        <v>1.86568</v>
      </c>
      <c r="HQ92">
        <v>1.86744</v>
      </c>
      <c r="HR92">
        <v>1.86996</v>
      </c>
      <c r="HS92">
        <v>1.86859</v>
      </c>
      <c r="HT92">
        <v>1.86996</v>
      </c>
      <c r="HU92">
        <v>0</v>
      </c>
      <c r="HV92">
        <v>0</v>
      </c>
      <c r="HW92">
        <v>0</v>
      </c>
      <c r="HX92">
        <v>0</v>
      </c>
      <c r="HY92" t="s">
        <v>425</v>
      </c>
      <c r="HZ92" t="s">
        <v>426</v>
      </c>
      <c r="IA92" t="s">
        <v>427</v>
      </c>
      <c r="IB92" t="s">
        <v>427</v>
      </c>
      <c r="IC92" t="s">
        <v>427</v>
      </c>
      <c r="ID92" t="s">
        <v>427</v>
      </c>
      <c r="IE92">
        <v>0</v>
      </c>
      <c r="IF92">
        <v>100</v>
      </c>
      <c r="IG92">
        <v>100</v>
      </c>
      <c r="IH92">
        <v>-2.541</v>
      </c>
      <c r="II92">
        <v>0.0431</v>
      </c>
      <c r="IJ92">
        <v>-0.8100442168574529</v>
      </c>
      <c r="IK92">
        <v>-0.001397856137862621</v>
      </c>
      <c r="IL92">
        <v>-6.597033298310111E-07</v>
      </c>
      <c r="IM92">
        <v>1.814317659228783E-10</v>
      </c>
      <c r="IN92">
        <v>-0.08355413821156263</v>
      </c>
      <c r="IO92">
        <v>-0.009172974426983092</v>
      </c>
      <c r="IP92">
        <v>0.000807841678180084</v>
      </c>
      <c r="IQ92">
        <v>-8.933227129180702E-06</v>
      </c>
      <c r="IR92">
        <v>1</v>
      </c>
      <c r="IS92">
        <v>2297</v>
      </c>
      <c r="IT92">
        <v>1</v>
      </c>
      <c r="IU92">
        <v>33</v>
      </c>
      <c r="IV92">
        <v>18.4</v>
      </c>
      <c r="IW92">
        <v>18.4</v>
      </c>
      <c r="IX92">
        <v>2.13745</v>
      </c>
      <c r="IY92">
        <v>2.21924</v>
      </c>
      <c r="IZ92">
        <v>1.39648</v>
      </c>
      <c r="JA92">
        <v>2.35107</v>
      </c>
      <c r="JB92">
        <v>1.49536</v>
      </c>
      <c r="JC92">
        <v>2.27173</v>
      </c>
      <c r="JD92">
        <v>37.242</v>
      </c>
      <c r="JE92">
        <v>15.4892</v>
      </c>
      <c r="JF92">
        <v>18</v>
      </c>
      <c r="JG92">
        <v>392.483</v>
      </c>
      <c r="JH92">
        <v>562.038</v>
      </c>
      <c r="JI92">
        <v>30.3221</v>
      </c>
      <c r="JJ92">
        <v>29.806</v>
      </c>
      <c r="JK92">
        <v>30</v>
      </c>
      <c r="JL92">
        <v>29.7395</v>
      </c>
      <c r="JM92">
        <v>29.6474</v>
      </c>
      <c r="JN92">
        <v>42.8152</v>
      </c>
      <c r="JO92">
        <v>50.2271</v>
      </c>
      <c r="JP92">
        <v>0</v>
      </c>
      <c r="JQ92">
        <v>-999.9</v>
      </c>
      <c r="JR92">
        <v>1035.15</v>
      </c>
      <c r="JS92">
        <v>11.0423</v>
      </c>
      <c r="JT92">
        <v>100.101</v>
      </c>
      <c r="JU92">
        <v>100.14</v>
      </c>
    </row>
    <row r="93" spans="1:281">
      <c r="A93">
        <v>77</v>
      </c>
      <c r="B93">
        <v>1652284444</v>
      </c>
      <c r="C93">
        <v>2387.5</v>
      </c>
      <c r="D93" t="s">
        <v>603</v>
      </c>
      <c r="E93" t="s">
        <v>604</v>
      </c>
      <c r="F93">
        <v>5</v>
      </c>
      <c r="G93" t="s">
        <v>474</v>
      </c>
      <c r="H93" t="s">
        <v>418</v>
      </c>
      <c r="I93">
        <v>1652284436.214286</v>
      </c>
      <c r="J93">
        <f>(K93)/1000</f>
        <v>0</v>
      </c>
      <c r="K93">
        <f>IF(CZ93, AN93, AH93)</f>
        <v>0</v>
      </c>
      <c r="L93">
        <f>IF(CZ93, AI93, AG93)</f>
        <v>0</v>
      </c>
      <c r="M93">
        <f>DB93 - IF(AU93&gt;1, L93*CV93*100.0/(AW93*DP93), 0)</f>
        <v>0</v>
      </c>
      <c r="N93">
        <f>((T93-J93/2)*M93-L93)/(T93+J93/2)</f>
        <v>0</v>
      </c>
      <c r="O93">
        <f>N93*(DI93+DJ93)/1000.0</f>
        <v>0</v>
      </c>
      <c r="P93">
        <f>(DB93 - IF(AU93&gt;1, L93*CV93*100.0/(AW93*DP93), 0))*(DI93+DJ93)/1000.0</f>
        <v>0</v>
      </c>
      <c r="Q93">
        <f>2.0/((1/S93-1/R93)+SIGN(S93)*SQRT((1/S93-1/R93)*(1/S93-1/R93) + 4*CW93/((CW93+1)*(CW93+1))*(2*1/S93*1/R93-1/R93*1/R93)))</f>
        <v>0</v>
      </c>
      <c r="R93">
        <f>IF(LEFT(CX93,1)&lt;&gt;"0",IF(LEFT(CX93,1)="1",3.0,CY93),$D$5+$E$5*(DP93*DI93/($K$5*1000))+$F$5*(DP93*DI93/($K$5*1000))*MAX(MIN(CV93,$J$5),$I$5)*MAX(MIN(CV93,$J$5),$I$5)+$G$5*MAX(MIN(CV93,$J$5),$I$5)*(DP93*DI93/($K$5*1000))+$H$5*(DP93*DI93/($K$5*1000))*(DP93*DI93/($K$5*1000)))</f>
        <v>0</v>
      </c>
      <c r="S93">
        <f>J93*(1000-(1000*0.61365*exp(17.502*W93/(240.97+W93))/(DI93+DJ93)+DD93)/2)/(1000*0.61365*exp(17.502*W93/(240.97+W93))/(DI93+DJ93)-DD93)</f>
        <v>0</v>
      </c>
      <c r="T93">
        <f>1/((CW93+1)/(Q93/1.6)+1/(R93/1.37)) + CW93/((CW93+1)/(Q93/1.6) + CW93/(R93/1.37))</f>
        <v>0</v>
      </c>
      <c r="U93">
        <f>(CR93*CU93)</f>
        <v>0</v>
      </c>
      <c r="V93">
        <f>(DK93+(U93+2*0.95*5.67E-8*(((DK93+$B$7)+273)^4-(DK93+273)^4)-44100*J93)/(1.84*29.3*R93+8*0.95*5.67E-8*(DK93+273)^3))</f>
        <v>0</v>
      </c>
      <c r="W93">
        <f>($C$7*DL93+$D$7*DM93+$E$7*V93)</f>
        <v>0</v>
      </c>
      <c r="X93">
        <f>0.61365*exp(17.502*W93/(240.97+W93))</f>
        <v>0</v>
      </c>
      <c r="Y93">
        <f>(Z93/AA93*100)</f>
        <v>0</v>
      </c>
      <c r="Z93">
        <f>DD93*(DI93+DJ93)/1000</f>
        <v>0</v>
      </c>
      <c r="AA93">
        <f>0.61365*exp(17.502*DK93/(240.97+DK93))</f>
        <v>0</v>
      </c>
      <c r="AB93">
        <f>(X93-DD93*(DI93+DJ93)/1000)</f>
        <v>0</v>
      </c>
      <c r="AC93">
        <f>(-J93*44100)</f>
        <v>0</v>
      </c>
      <c r="AD93">
        <f>2*29.3*R93*0.92*(DK93-W93)</f>
        <v>0</v>
      </c>
      <c r="AE93">
        <f>2*0.95*5.67E-8*(((DK93+$B$7)+273)^4-(W93+273)^4)</f>
        <v>0</v>
      </c>
      <c r="AF93">
        <f>U93+AE93+AC93+AD93</f>
        <v>0</v>
      </c>
      <c r="AG93">
        <f>DH93*AU93*(DC93-DB93*(1000-AU93*DE93)/(1000-AU93*DD93))/(100*CV93)</f>
        <v>0</v>
      </c>
      <c r="AH93">
        <f>1000*DH93*AU93*(DD93-DE93)/(100*CV93*(1000-AU93*DD93))</f>
        <v>0</v>
      </c>
      <c r="AI93">
        <f>(AJ93 - AK93 - DI93*1E3/(8.314*(DK93+273.15)) * AM93/DH93 * AL93) * DH93/(100*CV93) * (1000 - DE93)/1000</f>
        <v>0</v>
      </c>
      <c r="AJ93">
        <v>1032.164863594449</v>
      </c>
      <c r="AK93">
        <v>969.2077090909091</v>
      </c>
      <c r="AL93">
        <v>3.405945838438839</v>
      </c>
      <c r="AM93">
        <v>66.42838587885558</v>
      </c>
      <c r="AN93">
        <f>(AP93 - AO93 + DI93*1E3/(8.314*(DK93+273.15)) * AR93/DH93 * AQ93) * DH93/(100*CV93) * 1000/(1000 - AP93)</f>
        <v>0</v>
      </c>
      <c r="AO93">
        <v>10.89765046023585</v>
      </c>
      <c r="AP93">
        <v>24.38134335664337</v>
      </c>
      <c r="AQ93">
        <v>-0.003008481329579617</v>
      </c>
      <c r="AR93">
        <v>79.27483675333316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MAX(0,($B$13+$C$13*DP93)/(1+$D$13*DP93)*DI93/(DK93+273)*$E$13)</f>
        <v>0</v>
      </c>
      <c r="AX93" t="s">
        <v>421</v>
      </c>
      <c r="AY93" t="s">
        <v>421</v>
      </c>
      <c r="AZ93">
        <v>0</v>
      </c>
      <c r="BA93">
        <v>0</v>
      </c>
      <c r="BB93">
        <f>1-AZ93/BA93</f>
        <v>0</v>
      </c>
      <c r="BC93">
        <v>0</v>
      </c>
      <c r="BD93" t="s">
        <v>421</v>
      </c>
      <c r="BE93" t="s">
        <v>421</v>
      </c>
      <c r="BF93">
        <v>0</v>
      </c>
      <c r="BG93">
        <v>0</v>
      </c>
      <c r="BH93">
        <f>1-BF93/BG93</f>
        <v>0</v>
      </c>
      <c r="BI93">
        <v>0.5</v>
      </c>
      <c r="BJ93">
        <f>CS93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421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1346</v>
      </c>
      <c r="CA93">
        <v>300</v>
      </c>
      <c r="CB93">
        <v>300</v>
      </c>
      <c r="CC93">
        <v>300</v>
      </c>
      <c r="CD93">
        <v>10390.6</v>
      </c>
      <c r="CE93">
        <v>1065.88</v>
      </c>
      <c r="CF93">
        <v>-0.00731473</v>
      </c>
      <c r="CG93">
        <v>5.43</v>
      </c>
      <c r="CH93" t="s">
        <v>421</v>
      </c>
      <c r="CI93" t="s">
        <v>421</v>
      </c>
      <c r="CJ93" t="s">
        <v>421</v>
      </c>
      <c r="CK93" t="s">
        <v>421</v>
      </c>
      <c r="CL93" t="s">
        <v>421</v>
      </c>
      <c r="CM93" t="s">
        <v>421</v>
      </c>
      <c r="CN93" t="s">
        <v>421</v>
      </c>
      <c r="CO93" t="s">
        <v>421</v>
      </c>
      <c r="CP93" t="s">
        <v>421</v>
      </c>
      <c r="CQ93" t="s">
        <v>421</v>
      </c>
      <c r="CR93">
        <f>$B$11*DQ93+$C$11*DR93+$F$11*EC93*(1-EF93)</f>
        <v>0</v>
      </c>
      <c r="CS93">
        <f>CR93*CT93</f>
        <v>0</v>
      </c>
      <c r="CT93">
        <f>($B$11*$D$9+$C$11*$D$9+$F$11*((EP93+EH93)/MAX(EP93+EH93+EQ93, 0.1)*$I$9+EQ93/MAX(EP93+EH93+EQ93, 0.1)*$J$9))/($B$11+$C$11+$F$11)</f>
        <v>0</v>
      </c>
      <c r="CU93">
        <f>($B$11*$K$9+$C$11*$K$9+$F$11*((EP93+EH93)/MAX(EP93+EH93+EQ93, 0.1)*$P$9+EQ93/MAX(EP93+EH93+EQ93, 0.1)*$Q$9))/($B$11+$C$11+$F$11)</f>
        <v>0</v>
      </c>
      <c r="CV93">
        <v>6</v>
      </c>
      <c r="CW93">
        <v>0.5</v>
      </c>
      <c r="CX93" t="s">
        <v>422</v>
      </c>
      <c r="CY93">
        <v>2</v>
      </c>
      <c r="CZ93" t="b">
        <v>1</v>
      </c>
      <c r="DA93">
        <v>1652284436.214286</v>
      </c>
      <c r="DB93">
        <v>921.1494999999999</v>
      </c>
      <c r="DC93">
        <v>1007.682107142857</v>
      </c>
      <c r="DD93">
        <v>24.41136428571428</v>
      </c>
      <c r="DE93">
        <v>10.87615357142857</v>
      </c>
      <c r="DF93">
        <v>923.67075</v>
      </c>
      <c r="DG93">
        <v>24.36800357142857</v>
      </c>
      <c r="DH93">
        <v>400.0593214285714</v>
      </c>
      <c r="DI93">
        <v>90.63782142857143</v>
      </c>
      <c r="DJ93">
        <v>0.09993476785714285</v>
      </c>
      <c r="DK93">
        <v>30.86536428571429</v>
      </c>
      <c r="DL93">
        <v>29.38657142857142</v>
      </c>
      <c r="DM93">
        <v>999.9000000000002</v>
      </c>
      <c r="DN93">
        <v>0</v>
      </c>
      <c r="DO93">
        <v>0</v>
      </c>
      <c r="DP93">
        <v>10001.87285714285</v>
      </c>
      <c r="DQ93">
        <v>0</v>
      </c>
      <c r="DR93">
        <v>238.3912142857143</v>
      </c>
      <c r="DS93">
        <v>-86.53234642857142</v>
      </c>
      <c r="DT93">
        <v>944.1984285714286</v>
      </c>
      <c r="DU93">
        <v>1018.763035714286</v>
      </c>
      <c r="DV93">
        <v>13.53520357142857</v>
      </c>
      <c r="DW93">
        <v>1007.682107142857</v>
      </c>
      <c r="DX93">
        <v>10.87615357142857</v>
      </c>
      <c r="DY93">
        <v>2.212592142857143</v>
      </c>
      <c r="DZ93">
        <v>0.985791</v>
      </c>
      <c r="EA93">
        <v>19.05377857142857</v>
      </c>
      <c r="EB93">
        <v>6.707853214285714</v>
      </c>
      <c r="EC93">
        <v>1499.989642857143</v>
      </c>
      <c r="ED93">
        <v>0.9730027142857145</v>
      </c>
      <c r="EE93">
        <v>0.02699734285714286</v>
      </c>
      <c r="EF93">
        <v>0</v>
      </c>
      <c r="EG93">
        <v>992.34675</v>
      </c>
      <c r="EH93">
        <v>5.00097</v>
      </c>
      <c r="EI93">
        <v>15534.75</v>
      </c>
      <c r="EJ93">
        <v>12491.52142857143</v>
      </c>
      <c r="EK93">
        <v>38.87942857142857</v>
      </c>
      <c r="EL93">
        <v>40.125</v>
      </c>
      <c r="EM93">
        <v>39.06875</v>
      </c>
      <c r="EN93">
        <v>39.96625</v>
      </c>
      <c r="EO93">
        <v>40.06199999999999</v>
      </c>
      <c r="EP93">
        <v>1454.629285714286</v>
      </c>
      <c r="EQ93">
        <v>40.36035714285714</v>
      </c>
      <c r="ER93">
        <v>0</v>
      </c>
      <c r="ES93">
        <v>1134.199999809265</v>
      </c>
      <c r="ET93">
        <v>0</v>
      </c>
      <c r="EU93">
        <v>991.9576</v>
      </c>
      <c r="EV93">
        <v>-26.39276928829039</v>
      </c>
      <c r="EW93">
        <v>-415.1384618641334</v>
      </c>
      <c r="EX93">
        <v>15528.224</v>
      </c>
      <c r="EY93">
        <v>15</v>
      </c>
      <c r="EZ93">
        <v>1652283335.6</v>
      </c>
      <c r="FA93" t="s">
        <v>476</v>
      </c>
      <c r="FB93">
        <v>1652283332.6</v>
      </c>
      <c r="FC93">
        <v>1652283335.6</v>
      </c>
      <c r="FD93">
        <v>15</v>
      </c>
      <c r="FE93">
        <v>-1.081</v>
      </c>
      <c r="FF93">
        <v>0.005</v>
      </c>
      <c r="FG93">
        <v>-1.466</v>
      </c>
      <c r="FH93">
        <v>-0.014</v>
      </c>
      <c r="FI93">
        <v>400</v>
      </c>
      <c r="FJ93">
        <v>20</v>
      </c>
      <c r="FK93">
        <v>0.1</v>
      </c>
      <c r="FL93">
        <v>0.01</v>
      </c>
      <c r="FM93">
        <v>-86.4895756097561</v>
      </c>
      <c r="FN93">
        <v>-0.1075756097562052</v>
      </c>
      <c r="FO93">
        <v>0.1227027138676317</v>
      </c>
      <c r="FP93">
        <v>-1</v>
      </c>
      <c r="FQ93">
        <v>13.58780487804878</v>
      </c>
      <c r="FR93">
        <v>-1.078835540069659</v>
      </c>
      <c r="FS93">
        <v>0.1086373087583334</v>
      </c>
      <c r="FT93">
        <v>-1</v>
      </c>
      <c r="FU93">
        <v>0</v>
      </c>
      <c r="FV93">
        <v>0</v>
      </c>
      <c r="FW93">
        <v>0</v>
      </c>
      <c r="FX93">
        <v>-1</v>
      </c>
      <c r="FY93">
        <v>0</v>
      </c>
      <c r="FZ93">
        <v>0</v>
      </c>
      <c r="GA93" t="s">
        <v>424</v>
      </c>
      <c r="GB93">
        <v>2.69688</v>
      </c>
      <c r="GC93">
        <v>2.70524</v>
      </c>
      <c r="GD93">
        <v>0.16622</v>
      </c>
      <c r="GE93">
        <v>0.173552</v>
      </c>
      <c r="GF93">
        <v>0.107703</v>
      </c>
      <c r="GG93">
        <v>0.0597929</v>
      </c>
      <c r="GH93">
        <v>26254.1</v>
      </c>
      <c r="GI93">
        <v>26116.8</v>
      </c>
      <c r="GJ93">
        <v>29287</v>
      </c>
      <c r="GK93">
        <v>29240.6</v>
      </c>
      <c r="GL93">
        <v>34594.1</v>
      </c>
      <c r="GM93">
        <v>36599.9</v>
      </c>
      <c r="GN93">
        <v>41217.2</v>
      </c>
      <c r="GO93">
        <v>41715.5</v>
      </c>
      <c r="GP93">
        <v>1.74168</v>
      </c>
      <c r="GQ93">
        <v>2.0352</v>
      </c>
      <c r="GR93">
        <v>0.0749268</v>
      </c>
      <c r="GS93">
        <v>0</v>
      </c>
      <c r="GT93">
        <v>28.1845</v>
      </c>
      <c r="GU93">
        <v>999.9</v>
      </c>
      <c r="GV93">
        <v>41.3</v>
      </c>
      <c r="GW93">
        <v>34</v>
      </c>
      <c r="GX93">
        <v>24.3459</v>
      </c>
      <c r="GY93">
        <v>62.7027</v>
      </c>
      <c r="GZ93">
        <v>31.1779</v>
      </c>
      <c r="HA93">
        <v>1</v>
      </c>
      <c r="HB93">
        <v>0.172668</v>
      </c>
      <c r="HC93">
        <v>0</v>
      </c>
      <c r="HD93">
        <v>20.3936</v>
      </c>
      <c r="HE93">
        <v>5.21564</v>
      </c>
      <c r="HF93">
        <v>12.0082</v>
      </c>
      <c r="HG93">
        <v>4.9865</v>
      </c>
      <c r="HH93">
        <v>3.2885</v>
      </c>
      <c r="HI93">
        <v>2334.3</v>
      </c>
      <c r="HJ93">
        <v>9999</v>
      </c>
      <c r="HK93">
        <v>9999</v>
      </c>
      <c r="HL93">
        <v>44.6</v>
      </c>
      <c r="HM93">
        <v>1.86722</v>
      </c>
      <c r="HN93">
        <v>1.86616</v>
      </c>
      <c r="HO93">
        <v>1.86576</v>
      </c>
      <c r="HP93">
        <v>1.86569</v>
      </c>
      <c r="HQ93">
        <v>1.86741</v>
      </c>
      <c r="HR93">
        <v>1.86996</v>
      </c>
      <c r="HS93">
        <v>1.8686</v>
      </c>
      <c r="HT93">
        <v>1.86996</v>
      </c>
      <c r="HU93">
        <v>0</v>
      </c>
      <c r="HV93">
        <v>0</v>
      </c>
      <c r="HW93">
        <v>0</v>
      </c>
      <c r="HX93">
        <v>0</v>
      </c>
      <c r="HY93" t="s">
        <v>425</v>
      </c>
      <c r="HZ93" t="s">
        <v>426</v>
      </c>
      <c r="IA93" t="s">
        <v>427</v>
      </c>
      <c r="IB93" t="s">
        <v>427</v>
      </c>
      <c r="IC93" t="s">
        <v>427</v>
      </c>
      <c r="ID93" t="s">
        <v>427</v>
      </c>
      <c r="IE93">
        <v>0</v>
      </c>
      <c r="IF93">
        <v>100</v>
      </c>
      <c r="IG93">
        <v>100</v>
      </c>
      <c r="IH93">
        <v>-2.578</v>
      </c>
      <c r="II93">
        <v>0.0429</v>
      </c>
      <c r="IJ93">
        <v>-0.8100442168574529</v>
      </c>
      <c r="IK93">
        <v>-0.001397856137862621</v>
      </c>
      <c r="IL93">
        <v>-6.597033298310111E-07</v>
      </c>
      <c r="IM93">
        <v>1.814317659228783E-10</v>
      </c>
      <c r="IN93">
        <v>-0.08355413821156263</v>
      </c>
      <c r="IO93">
        <v>-0.009172974426983092</v>
      </c>
      <c r="IP93">
        <v>0.000807841678180084</v>
      </c>
      <c r="IQ93">
        <v>-8.933227129180702E-06</v>
      </c>
      <c r="IR93">
        <v>1</v>
      </c>
      <c r="IS93">
        <v>2297</v>
      </c>
      <c r="IT93">
        <v>1</v>
      </c>
      <c r="IU93">
        <v>33</v>
      </c>
      <c r="IV93">
        <v>18.5</v>
      </c>
      <c r="IW93">
        <v>18.5</v>
      </c>
      <c r="IX93">
        <v>2.16064</v>
      </c>
      <c r="IY93">
        <v>2.21069</v>
      </c>
      <c r="IZ93">
        <v>1.39648</v>
      </c>
      <c r="JA93">
        <v>2.35107</v>
      </c>
      <c r="JB93">
        <v>1.49536</v>
      </c>
      <c r="JC93">
        <v>2.36206</v>
      </c>
      <c r="JD93">
        <v>37.242</v>
      </c>
      <c r="JE93">
        <v>15.498</v>
      </c>
      <c r="JF93">
        <v>18</v>
      </c>
      <c r="JG93">
        <v>392.227</v>
      </c>
      <c r="JH93">
        <v>562.098</v>
      </c>
      <c r="JI93">
        <v>30.3202</v>
      </c>
      <c r="JJ93">
        <v>29.8053</v>
      </c>
      <c r="JK93">
        <v>30</v>
      </c>
      <c r="JL93">
        <v>29.737</v>
      </c>
      <c r="JM93">
        <v>29.6459</v>
      </c>
      <c r="JN93">
        <v>43.2962</v>
      </c>
      <c r="JO93">
        <v>49.9492</v>
      </c>
      <c r="JP93">
        <v>0</v>
      </c>
      <c r="JQ93">
        <v>-999.9</v>
      </c>
      <c r="JR93">
        <v>1055.21</v>
      </c>
      <c r="JS93">
        <v>11.1314</v>
      </c>
      <c r="JT93">
        <v>100.101</v>
      </c>
      <c r="JU93">
        <v>100.14</v>
      </c>
    </row>
    <row r="94" spans="1:281">
      <c r="A94">
        <v>78</v>
      </c>
      <c r="B94">
        <v>1652284449</v>
      </c>
      <c r="C94">
        <v>2392.5</v>
      </c>
      <c r="D94" t="s">
        <v>605</v>
      </c>
      <c r="E94" t="s">
        <v>606</v>
      </c>
      <c r="F94">
        <v>5</v>
      </c>
      <c r="G94" t="s">
        <v>474</v>
      </c>
      <c r="H94" t="s">
        <v>418</v>
      </c>
      <c r="I94">
        <v>1652284441.5</v>
      </c>
      <c r="J94">
        <f>(K94)/1000</f>
        <v>0</v>
      </c>
      <c r="K94">
        <f>IF(CZ94, AN94, AH94)</f>
        <v>0</v>
      </c>
      <c r="L94">
        <f>IF(CZ94, AI94, AG94)</f>
        <v>0</v>
      </c>
      <c r="M94">
        <f>DB94 - IF(AU94&gt;1, L94*CV94*100.0/(AW94*DP94), 0)</f>
        <v>0</v>
      </c>
      <c r="N94">
        <f>((T94-J94/2)*M94-L94)/(T94+J94/2)</f>
        <v>0</v>
      </c>
      <c r="O94">
        <f>N94*(DI94+DJ94)/1000.0</f>
        <v>0</v>
      </c>
      <c r="P94">
        <f>(DB94 - IF(AU94&gt;1, L94*CV94*100.0/(AW94*DP94), 0))*(DI94+DJ94)/1000.0</f>
        <v>0</v>
      </c>
      <c r="Q94">
        <f>2.0/((1/S94-1/R94)+SIGN(S94)*SQRT((1/S94-1/R94)*(1/S94-1/R94) + 4*CW94/((CW94+1)*(CW94+1))*(2*1/S94*1/R94-1/R94*1/R94)))</f>
        <v>0</v>
      </c>
      <c r="R94">
        <f>IF(LEFT(CX94,1)&lt;&gt;"0",IF(LEFT(CX94,1)="1",3.0,CY94),$D$5+$E$5*(DP94*DI94/($K$5*1000))+$F$5*(DP94*DI94/($K$5*1000))*MAX(MIN(CV94,$J$5),$I$5)*MAX(MIN(CV94,$J$5),$I$5)+$G$5*MAX(MIN(CV94,$J$5),$I$5)*(DP94*DI94/($K$5*1000))+$H$5*(DP94*DI94/($K$5*1000))*(DP94*DI94/($K$5*1000)))</f>
        <v>0</v>
      </c>
      <c r="S94">
        <f>J94*(1000-(1000*0.61365*exp(17.502*W94/(240.97+W94))/(DI94+DJ94)+DD94)/2)/(1000*0.61365*exp(17.502*W94/(240.97+W94))/(DI94+DJ94)-DD94)</f>
        <v>0</v>
      </c>
      <c r="T94">
        <f>1/((CW94+1)/(Q94/1.6)+1/(R94/1.37)) + CW94/((CW94+1)/(Q94/1.6) + CW94/(R94/1.37))</f>
        <v>0</v>
      </c>
      <c r="U94">
        <f>(CR94*CU94)</f>
        <v>0</v>
      </c>
      <c r="V94">
        <f>(DK94+(U94+2*0.95*5.67E-8*(((DK94+$B$7)+273)^4-(DK94+273)^4)-44100*J94)/(1.84*29.3*R94+8*0.95*5.67E-8*(DK94+273)^3))</f>
        <v>0</v>
      </c>
      <c r="W94">
        <f>($C$7*DL94+$D$7*DM94+$E$7*V94)</f>
        <v>0</v>
      </c>
      <c r="X94">
        <f>0.61365*exp(17.502*W94/(240.97+W94))</f>
        <v>0</v>
      </c>
      <c r="Y94">
        <f>(Z94/AA94*100)</f>
        <v>0</v>
      </c>
      <c r="Z94">
        <f>DD94*(DI94+DJ94)/1000</f>
        <v>0</v>
      </c>
      <c r="AA94">
        <f>0.61365*exp(17.502*DK94/(240.97+DK94))</f>
        <v>0</v>
      </c>
      <c r="AB94">
        <f>(X94-DD94*(DI94+DJ94)/1000)</f>
        <v>0</v>
      </c>
      <c r="AC94">
        <f>(-J94*44100)</f>
        <v>0</v>
      </c>
      <c r="AD94">
        <f>2*29.3*R94*0.92*(DK94-W94)</f>
        <v>0</v>
      </c>
      <c r="AE94">
        <f>2*0.95*5.67E-8*(((DK94+$B$7)+273)^4-(W94+273)^4)</f>
        <v>0</v>
      </c>
      <c r="AF94">
        <f>U94+AE94+AC94+AD94</f>
        <v>0</v>
      </c>
      <c r="AG94">
        <f>DH94*AU94*(DC94-DB94*(1000-AU94*DE94)/(1000-AU94*DD94))/(100*CV94)</f>
        <v>0</v>
      </c>
      <c r="AH94">
        <f>1000*DH94*AU94*(DD94-DE94)/(100*CV94*(1000-AU94*DD94))</f>
        <v>0</v>
      </c>
      <c r="AI94">
        <f>(AJ94 - AK94 - DI94*1E3/(8.314*(DK94+273.15)) * AM94/DH94 * AL94) * DH94/(100*CV94) * (1000 - DE94)/1000</f>
        <v>0</v>
      </c>
      <c r="AJ94">
        <v>1048.394559722341</v>
      </c>
      <c r="AK94">
        <v>986.0896242424241</v>
      </c>
      <c r="AL94">
        <v>3.366211701273432</v>
      </c>
      <c r="AM94">
        <v>66.42838587885558</v>
      </c>
      <c r="AN94">
        <f>(AP94 - AO94 + DI94*1E3/(8.314*(DK94+273.15)) * AR94/DH94 * AQ94) * DH94/(100*CV94) * 1000/(1000 - AP94)</f>
        <v>0</v>
      </c>
      <c r="AO94">
        <v>11.0098826393853</v>
      </c>
      <c r="AP94">
        <v>24.36771258741259</v>
      </c>
      <c r="AQ94">
        <v>-0.0007936290706533809</v>
      </c>
      <c r="AR94">
        <v>79.27483675333316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MAX(0,($B$13+$C$13*DP94)/(1+$D$13*DP94)*DI94/(DK94+273)*$E$13)</f>
        <v>0</v>
      </c>
      <c r="AX94" t="s">
        <v>421</v>
      </c>
      <c r="AY94" t="s">
        <v>421</v>
      </c>
      <c r="AZ94">
        <v>0</v>
      </c>
      <c r="BA94">
        <v>0</v>
      </c>
      <c r="BB94">
        <f>1-AZ94/BA94</f>
        <v>0</v>
      </c>
      <c r="BC94">
        <v>0</v>
      </c>
      <c r="BD94" t="s">
        <v>421</v>
      </c>
      <c r="BE94" t="s">
        <v>421</v>
      </c>
      <c r="BF94">
        <v>0</v>
      </c>
      <c r="BG94">
        <v>0</v>
      </c>
      <c r="BH94">
        <f>1-BF94/BG94</f>
        <v>0</v>
      </c>
      <c r="BI94">
        <v>0.5</v>
      </c>
      <c r="BJ94">
        <f>CS94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421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1346</v>
      </c>
      <c r="CA94">
        <v>300</v>
      </c>
      <c r="CB94">
        <v>300</v>
      </c>
      <c r="CC94">
        <v>300</v>
      </c>
      <c r="CD94">
        <v>10390.6</v>
      </c>
      <c r="CE94">
        <v>1065.88</v>
      </c>
      <c r="CF94">
        <v>-0.00731473</v>
      </c>
      <c r="CG94">
        <v>5.43</v>
      </c>
      <c r="CH94" t="s">
        <v>421</v>
      </c>
      <c r="CI94" t="s">
        <v>421</v>
      </c>
      <c r="CJ94" t="s">
        <v>421</v>
      </c>
      <c r="CK94" t="s">
        <v>421</v>
      </c>
      <c r="CL94" t="s">
        <v>421</v>
      </c>
      <c r="CM94" t="s">
        <v>421</v>
      </c>
      <c r="CN94" t="s">
        <v>421</v>
      </c>
      <c r="CO94" t="s">
        <v>421</v>
      </c>
      <c r="CP94" t="s">
        <v>421</v>
      </c>
      <c r="CQ94" t="s">
        <v>421</v>
      </c>
      <c r="CR94">
        <f>$B$11*DQ94+$C$11*DR94+$F$11*EC94*(1-EF94)</f>
        <v>0</v>
      </c>
      <c r="CS94">
        <f>CR94*CT94</f>
        <v>0</v>
      </c>
      <c r="CT94">
        <f>($B$11*$D$9+$C$11*$D$9+$F$11*((EP94+EH94)/MAX(EP94+EH94+EQ94, 0.1)*$I$9+EQ94/MAX(EP94+EH94+EQ94, 0.1)*$J$9))/($B$11+$C$11+$F$11)</f>
        <v>0</v>
      </c>
      <c r="CU94">
        <f>($B$11*$K$9+$C$11*$K$9+$F$11*((EP94+EH94)/MAX(EP94+EH94+EQ94, 0.1)*$P$9+EQ94/MAX(EP94+EH94+EQ94, 0.1)*$Q$9))/($B$11+$C$11+$F$11)</f>
        <v>0</v>
      </c>
      <c r="CV94">
        <v>6</v>
      </c>
      <c r="CW94">
        <v>0.5</v>
      </c>
      <c r="CX94" t="s">
        <v>422</v>
      </c>
      <c r="CY94">
        <v>2</v>
      </c>
      <c r="CZ94" t="b">
        <v>1</v>
      </c>
      <c r="DA94">
        <v>1652284441.5</v>
      </c>
      <c r="DB94">
        <v>938.8674444444446</v>
      </c>
      <c r="DC94">
        <v>1025.046296296296</v>
      </c>
      <c r="DD94">
        <v>24.39098148148148</v>
      </c>
      <c r="DE94">
        <v>10.94370740740741</v>
      </c>
      <c r="DF94">
        <v>941.4268518518519</v>
      </c>
      <c r="DG94">
        <v>24.34791481481482</v>
      </c>
      <c r="DH94">
        <v>400.0827037037037</v>
      </c>
      <c r="DI94">
        <v>90.63934444444443</v>
      </c>
      <c r="DJ94">
        <v>0.1000046740740741</v>
      </c>
      <c r="DK94">
        <v>30.86504814814814</v>
      </c>
      <c r="DL94">
        <v>29.39793703703704</v>
      </c>
      <c r="DM94">
        <v>999.9000000000001</v>
      </c>
      <c r="DN94">
        <v>0</v>
      </c>
      <c r="DO94">
        <v>0</v>
      </c>
      <c r="DP94">
        <v>10000.09407407408</v>
      </c>
      <c r="DQ94">
        <v>0</v>
      </c>
      <c r="DR94">
        <v>237.8362222222222</v>
      </c>
      <c r="DS94">
        <v>-86.17878888888889</v>
      </c>
      <c r="DT94">
        <v>962.3395555555556</v>
      </c>
      <c r="DU94">
        <v>1036.389259259259</v>
      </c>
      <c r="DV94">
        <v>13.44727407407408</v>
      </c>
      <c r="DW94">
        <v>1025.046296296296</v>
      </c>
      <c r="DX94">
        <v>10.94370740740741</v>
      </c>
      <c r="DY94">
        <v>2.210782592592592</v>
      </c>
      <c r="DZ94">
        <v>0.9919291111111112</v>
      </c>
      <c r="EA94">
        <v>19.04065925925926</v>
      </c>
      <c r="EB94">
        <v>6.798082222222223</v>
      </c>
      <c r="EC94">
        <v>1499.988888888889</v>
      </c>
      <c r="ED94">
        <v>0.9730029259259261</v>
      </c>
      <c r="EE94">
        <v>0.02699711851851852</v>
      </c>
      <c r="EF94">
        <v>0</v>
      </c>
      <c r="EG94">
        <v>990.011037037037</v>
      </c>
      <c r="EH94">
        <v>5.00097</v>
      </c>
      <c r="EI94">
        <v>15492.23333333333</v>
      </c>
      <c r="EJ94">
        <v>12491.51851851852</v>
      </c>
      <c r="EK94">
        <v>38.88648148148148</v>
      </c>
      <c r="EL94">
        <v>40.125</v>
      </c>
      <c r="EM94">
        <v>39.07833333333333</v>
      </c>
      <c r="EN94">
        <v>39.96033333333333</v>
      </c>
      <c r="EO94">
        <v>40.06199999999999</v>
      </c>
      <c r="EP94">
        <v>1454.628518518518</v>
      </c>
      <c r="EQ94">
        <v>40.36037037037036</v>
      </c>
      <c r="ER94">
        <v>0</v>
      </c>
      <c r="ES94">
        <v>1139</v>
      </c>
      <c r="ET94">
        <v>0</v>
      </c>
      <c r="EU94">
        <v>989.8896</v>
      </c>
      <c r="EV94">
        <v>-25.04061535443649</v>
      </c>
      <c r="EW94">
        <v>-528.0538452733252</v>
      </c>
      <c r="EX94">
        <v>15488.904</v>
      </c>
      <c r="EY94">
        <v>15</v>
      </c>
      <c r="EZ94">
        <v>1652283335.6</v>
      </c>
      <c r="FA94" t="s">
        <v>476</v>
      </c>
      <c r="FB94">
        <v>1652283332.6</v>
      </c>
      <c r="FC94">
        <v>1652283335.6</v>
      </c>
      <c r="FD94">
        <v>15</v>
      </c>
      <c r="FE94">
        <v>-1.081</v>
      </c>
      <c r="FF94">
        <v>0.005</v>
      </c>
      <c r="FG94">
        <v>-1.466</v>
      </c>
      <c r="FH94">
        <v>-0.014</v>
      </c>
      <c r="FI94">
        <v>400</v>
      </c>
      <c r="FJ94">
        <v>20</v>
      </c>
      <c r="FK94">
        <v>0.1</v>
      </c>
      <c r="FL94">
        <v>0.01</v>
      </c>
      <c r="FM94">
        <v>-86.32127749999999</v>
      </c>
      <c r="FN94">
        <v>3.493246153846079</v>
      </c>
      <c r="FO94">
        <v>0.4148888233536187</v>
      </c>
      <c r="FP94">
        <v>-1</v>
      </c>
      <c r="FQ94">
        <v>13.49781</v>
      </c>
      <c r="FR94">
        <v>-1.049356097561012</v>
      </c>
      <c r="FS94">
        <v>0.1033363459775892</v>
      </c>
      <c r="FT94">
        <v>-1</v>
      </c>
      <c r="FU94">
        <v>0</v>
      </c>
      <c r="FV94">
        <v>0</v>
      </c>
      <c r="FW94">
        <v>0</v>
      </c>
      <c r="FX94">
        <v>-1</v>
      </c>
      <c r="FY94">
        <v>0</v>
      </c>
      <c r="FZ94">
        <v>0</v>
      </c>
      <c r="GA94" t="s">
        <v>424</v>
      </c>
      <c r="GB94">
        <v>2.69706</v>
      </c>
      <c r="GC94">
        <v>2.70516</v>
      </c>
      <c r="GD94">
        <v>0.168081</v>
      </c>
      <c r="GE94">
        <v>0.175261</v>
      </c>
      <c r="GF94">
        <v>0.107666</v>
      </c>
      <c r="GG94">
        <v>0.0599879</v>
      </c>
      <c r="GH94">
        <v>26196.1</v>
      </c>
      <c r="GI94">
        <v>26062.7</v>
      </c>
      <c r="GJ94">
        <v>29287.7</v>
      </c>
      <c r="GK94">
        <v>29240.6</v>
      </c>
      <c r="GL94">
        <v>34596.3</v>
      </c>
      <c r="GM94">
        <v>36592.3</v>
      </c>
      <c r="GN94">
        <v>41218</v>
      </c>
      <c r="GO94">
        <v>41715.4</v>
      </c>
      <c r="GP94">
        <v>1.7415</v>
      </c>
      <c r="GQ94">
        <v>2.03535</v>
      </c>
      <c r="GR94">
        <v>0.0755154</v>
      </c>
      <c r="GS94">
        <v>0</v>
      </c>
      <c r="GT94">
        <v>28.1845</v>
      </c>
      <c r="GU94">
        <v>999.9</v>
      </c>
      <c r="GV94">
        <v>41.3</v>
      </c>
      <c r="GW94">
        <v>34</v>
      </c>
      <c r="GX94">
        <v>24.3454</v>
      </c>
      <c r="GY94">
        <v>62.5027</v>
      </c>
      <c r="GZ94">
        <v>31.238</v>
      </c>
      <c r="HA94">
        <v>1</v>
      </c>
      <c r="HB94">
        <v>0.172604</v>
      </c>
      <c r="HC94">
        <v>0</v>
      </c>
      <c r="HD94">
        <v>20.3937</v>
      </c>
      <c r="HE94">
        <v>5.21639</v>
      </c>
      <c r="HF94">
        <v>12.0094</v>
      </c>
      <c r="HG94">
        <v>4.988</v>
      </c>
      <c r="HH94">
        <v>3.2885</v>
      </c>
      <c r="HI94">
        <v>2334.5</v>
      </c>
      <c r="HJ94">
        <v>9999</v>
      </c>
      <c r="HK94">
        <v>9999</v>
      </c>
      <c r="HL94">
        <v>44.6</v>
      </c>
      <c r="HM94">
        <v>1.86722</v>
      </c>
      <c r="HN94">
        <v>1.86616</v>
      </c>
      <c r="HO94">
        <v>1.86576</v>
      </c>
      <c r="HP94">
        <v>1.86568</v>
      </c>
      <c r="HQ94">
        <v>1.86744</v>
      </c>
      <c r="HR94">
        <v>1.86996</v>
      </c>
      <c r="HS94">
        <v>1.86859</v>
      </c>
      <c r="HT94">
        <v>1.86996</v>
      </c>
      <c r="HU94">
        <v>0</v>
      </c>
      <c r="HV94">
        <v>0</v>
      </c>
      <c r="HW94">
        <v>0</v>
      </c>
      <c r="HX94">
        <v>0</v>
      </c>
      <c r="HY94" t="s">
        <v>425</v>
      </c>
      <c r="HZ94" t="s">
        <v>426</v>
      </c>
      <c r="IA94" t="s">
        <v>427</v>
      </c>
      <c r="IB94" t="s">
        <v>427</v>
      </c>
      <c r="IC94" t="s">
        <v>427</v>
      </c>
      <c r="ID94" t="s">
        <v>427</v>
      </c>
      <c r="IE94">
        <v>0</v>
      </c>
      <c r="IF94">
        <v>100</v>
      </c>
      <c r="IG94">
        <v>100</v>
      </c>
      <c r="IH94">
        <v>-2.613</v>
      </c>
      <c r="II94">
        <v>0.0427</v>
      </c>
      <c r="IJ94">
        <v>-0.8100442168574529</v>
      </c>
      <c r="IK94">
        <v>-0.001397856137862621</v>
      </c>
      <c r="IL94">
        <v>-6.597033298310111E-07</v>
      </c>
      <c r="IM94">
        <v>1.814317659228783E-10</v>
      </c>
      <c r="IN94">
        <v>-0.08355413821156263</v>
      </c>
      <c r="IO94">
        <v>-0.009172974426983092</v>
      </c>
      <c r="IP94">
        <v>0.000807841678180084</v>
      </c>
      <c r="IQ94">
        <v>-8.933227129180702E-06</v>
      </c>
      <c r="IR94">
        <v>1</v>
      </c>
      <c r="IS94">
        <v>2297</v>
      </c>
      <c r="IT94">
        <v>1</v>
      </c>
      <c r="IU94">
        <v>33</v>
      </c>
      <c r="IV94">
        <v>18.6</v>
      </c>
      <c r="IW94">
        <v>18.6</v>
      </c>
      <c r="IX94">
        <v>2.18994</v>
      </c>
      <c r="IY94">
        <v>2.21436</v>
      </c>
      <c r="IZ94">
        <v>1.39648</v>
      </c>
      <c r="JA94">
        <v>2.35107</v>
      </c>
      <c r="JB94">
        <v>1.49536</v>
      </c>
      <c r="JC94">
        <v>2.37671</v>
      </c>
      <c r="JD94">
        <v>37.2659</v>
      </c>
      <c r="JE94">
        <v>15.498</v>
      </c>
      <c r="JF94">
        <v>18</v>
      </c>
      <c r="JG94">
        <v>392.13</v>
      </c>
      <c r="JH94">
        <v>562.207</v>
      </c>
      <c r="JI94">
        <v>30.3184</v>
      </c>
      <c r="JJ94">
        <v>29.8027</v>
      </c>
      <c r="JK94">
        <v>30</v>
      </c>
      <c r="JL94">
        <v>29.7364</v>
      </c>
      <c r="JM94">
        <v>29.6455</v>
      </c>
      <c r="JN94">
        <v>43.8801</v>
      </c>
      <c r="JO94">
        <v>49.6493</v>
      </c>
      <c r="JP94">
        <v>0</v>
      </c>
      <c r="JQ94">
        <v>-999.9</v>
      </c>
      <c r="JR94">
        <v>1068.57</v>
      </c>
      <c r="JS94">
        <v>11.21</v>
      </c>
      <c r="JT94">
        <v>100.103</v>
      </c>
      <c r="JU94">
        <v>100.14</v>
      </c>
    </row>
    <row r="95" spans="1:281">
      <c r="A95">
        <v>79</v>
      </c>
      <c r="B95">
        <v>1652284454</v>
      </c>
      <c r="C95">
        <v>2397.5</v>
      </c>
      <c r="D95" t="s">
        <v>607</v>
      </c>
      <c r="E95" t="s">
        <v>608</v>
      </c>
      <c r="F95">
        <v>5</v>
      </c>
      <c r="G95" t="s">
        <v>474</v>
      </c>
      <c r="H95" t="s">
        <v>418</v>
      </c>
      <c r="I95">
        <v>1652284446.214286</v>
      </c>
      <c r="J95">
        <f>(K95)/1000</f>
        <v>0</v>
      </c>
      <c r="K95">
        <f>IF(CZ95, AN95, AH95)</f>
        <v>0</v>
      </c>
      <c r="L95">
        <f>IF(CZ95, AI95, AG95)</f>
        <v>0</v>
      </c>
      <c r="M95">
        <f>DB95 - IF(AU95&gt;1, L95*CV95*100.0/(AW95*DP95), 0)</f>
        <v>0</v>
      </c>
      <c r="N95">
        <f>((T95-J95/2)*M95-L95)/(T95+J95/2)</f>
        <v>0</v>
      </c>
      <c r="O95">
        <f>N95*(DI95+DJ95)/1000.0</f>
        <v>0</v>
      </c>
      <c r="P95">
        <f>(DB95 - IF(AU95&gt;1, L95*CV95*100.0/(AW95*DP95), 0))*(DI95+DJ95)/1000.0</f>
        <v>0</v>
      </c>
      <c r="Q95">
        <f>2.0/((1/S95-1/R95)+SIGN(S95)*SQRT((1/S95-1/R95)*(1/S95-1/R95) + 4*CW95/((CW95+1)*(CW95+1))*(2*1/S95*1/R95-1/R95*1/R95)))</f>
        <v>0</v>
      </c>
      <c r="R95">
        <f>IF(LEFT(CX95,1)&lt;&gt;"0",IF(LEFT(CX95,1)="1",3.0,CY95),$D$5+$E$5*(DP95*DI95/($K$5*1000))+$F$5*(DP95*DI95/($K$5*1000))*MAX(MIN(CV95,$J$5),$I$5)*MAX(MIN(CV95,$J$5),$I$5)+$G$5*MAX(MIN(CV95,$J$5),$I$5)*(DP95*DI95/($K$5*1000))+$H$5*(DP95*DI95/($K$5*1000))*(DP95*DI95/($K$5*1000)))</f>
        <v>0</v>
      </c>
      <c r="S95">
        <f>J95*(1000-(1000*0.61365*exp(17.502*W95/(240.97+W95))/(DI95+DJ95)+DD95)/2)/(1000*0.61365*exp(17.502*W95/(240.97+W95))/(DI95+DJ95)-DD95)</f>
        <v>0</v>
      </c>
      <c r="T95">
        <f>1/((CW95+1)/(Q95/1.6)+1/(R95/1.37)) + CW95/((CW95+1)/(Q95/1.6) + CW95/(R95/1.37))</f>
        <v>0</v>
      </c>
      <c r="U95">
        <f>(CR95*CU95)</f>
        <v>0</v>
      </c>
      <c r="V95">
        <f>(DK95+(U95+2*0.95*5.67E-8*(((DK95+$B$7)+273)^4-(DK95+273)^4)-44100*J95)/(1.84*29.3*R95+8*0.95*5.67E-8*(DK95+273)^3))</f>
        <v>0</v>
      </c>
      <c r="W95">
        <f>($C$7*DL95+$D$7*DM95+$E$7*V95)</f>
        <v>0</v>
      </c>
      <c r="X95">
        <f>0.61365*exp(17.502*W95/(240.97+W95))</f>
        <v>0</v>
      </c>
      <c r="Y95">
        <f>(Z95/AA95*100)</f>
        <v>0</v>
      </c>
      <c r="Z95">
        <f>DD95*(DI95+DJ95)/1000</f>
        <v>0</v>
      </c>
      <c r="AA95">
        <f>0.61365*exp(17.502*DK95/(240.97+DK95))</f>
        <v>0</v>
      </c>
      <c r="AB95">
        <f>(X95-DD95*(DI95+DJ95)/1000)</f>
        <v>0</v>
      </c>
      <c r="AC95">
        <f>(-J95*44100)</f>
        <v>0</v>
      </c>
      <c r="AD95">
        <f>2*29.3*R95*0.92*(DK95-W95)</f>
        <v>0</v>
      </c>
      <c r="AE95">
        <f>2*0.95*5.67E-8*(((DK95+$B$7)+273)^4-(W95+273)^4)</f>
        <v>0</v>
      </c>
      <c r="AF95">
        <f>U95+AE95+AC95+AD95</f>
        <v>0</v>
      </c>
      <c r="AG95">
        <f>DH95*AU95*(DC95-DB95*(1000-AU95*DE95)/(1000-AU95*DD95))/(100*CV95)</f>
        <v>0</v>
      </c>
      <c r="AH95">
        <f>1000*DH95*AU95*(DD95-DE95)/(100*CV95*(1000-AU95*DD95))</f>
        <v>0</v>
      </c>
      <c r="AI95">
        <f>(AJ95 - AK95 - DI95*1E3/(8.314*(DK95+273.15)) * AM95/DH95 * AL95) * DH95/(100*CV95) * (1000 - DE95)/1000</f>
        <v>0</v>
      </c>
      <c r="AJ95">
        <v>1064.784005425456</v>
      </c>
      <c r="AK95">
        <v>1002.734575757576</v>
      </c>
      <c r="AL95">
        <v>3.336333772281458</v>
      </c>
      <c r="AM95">
        <v>66.42838587885558</v>
      </c>
      <c r="AN95">
        <f>(AP95 - AO95 + DI95*1E3/(8.314*(DK95+273.15)) * AR95/DH95 * AQ95) * DH95/(100*CV95) * 1000/(1000 - AP95)</f>
        <v>0</v>
      </c>
      <c r="AO95">
        <v>11.06320605195217</v>
      </c>
      <c r="AP95">
        <v>24.33712517482518</v>
      </c>
      <c r="AQ95">
        <v>-0.00758451741754286</v>
      </c>
      <c r="AR95">
        <v>79.27483675333316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MAX(0,($B$13+$C$13*DP95)/(1+$D$13*DP95)*DI95/(DK95+273)*$E$13)</f>
        <v>0</v>
      </c>
      <c r="AX95" t="s">
        <v>421</v>
      </c>
      <c r="AY95" t="s">
        <v>421</v>
      </c>
      <c r="AZ95">
        <v>0</v>
      </c>
      <c r="BA95">
        <v>0</v>
      </c>
      <c r="BB95">
        <f>1-AZ95/BA95</f>
        <v>0</v>
      </c>
      <c r="BC95">
        <v>0</v>
      </c>
      <c r="BD95" t="s">
        <v>421</v>
      </c>
      <c r="BE95" t="s">
        <v>421</v>
      </c>
      <c r="BF95">
        <v>0</v>
      </c>
      <c r="BG95">
        <v>0</v>
      </c>
      <c r="BH95">
        <f>1-BF95/BG95</f>
        <v>0</v>
      </c>
      <c r="BI95">
        <v>0.5</v>
      </c>
      <c r="BJ95">
        <f>CS95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421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1346</v>
      </c>
      <c r="CA95">
        <v>300</v>
      </c>
      <c r="CB95">
        <v>300</v>
      </c>
      <c r="CC95">
        <v>300</v>
      </c>
      <c r="CD95">
        <v>10390.6</v>
      </c>
      <c r="CE95">
        <v>1065.88</v>
      </c>
      <c r="CF95">
        <v>-0.00731473</v>
      </c>
      <c r="CG95">
        <v>5.43</v>
      </c>
      <c r="CH95" t="s">
        <v>421</v>
      </c>
      <c r="CI95" t="s">
        <v>421</v>
      </c>
      <c r="CJ95" t="s">
        <v>421</v>
      </c>
      <c r="CK95" t="s">
        <v>421</v>
      </c>
      <c r="CL95" t="s">
        <v>421</v>
      </c>
      <c r="CM95" t="s">
        <v>421</v>
      </c>
      <c r="CN95" t="s">
        <v>421</v>
      </c>
      <c r="CO95" t="s">
        <v>421</v>
      </c>
      <c r="CP95" t="s">
        <v>421</v>
      </c>
      <c r="CQ95" t="s">
        <v>421</v>
      </c>
      <c r="CR95">
        <f>$B$11*DQ95+$C$11*DR95+$F$11*EC95*(1-EF95)</f>
        <v>0</v>
      </c>
      <c r="CS95">
        <f>CR95*CT95</f>
        <v>0</v>
      </c>
      <c r="CT95">
        <f>($B$11*$D$9+$C$11*$D$9+$F$11*((EP95+EH95)/MAX(EP95+EH95+EQ95, 0.1)*$I$9+EQ95/MAX(EP95+EH95+EQ95, 0.1)*$J$9))/($B$11+$C$11+$F$11)</f>
        <v>0</v>
      </c>
      <c r="CU95">
        <f>($B$11*$K$9+$C$11*$K$9+$F$11*((EP95+EH95)/MAX(EP95+EH95+EQ95, 0.1)*$P$9+EQ95/MAX(EP95+EH95+EQ95, 0.1)*$Q$9))/($B$11+$C$11+$F$11)</f>
        <v>0</v>
      </c>
      <c r="CV95">
        <v>6</v>
      </c>
      <c r="CW95">
        <v>0.5</v>
      </c>
      <c r="CX95" t="s">
        <v>422</v>
      </c>
      <c r="CY95">
        <v>2</v>
      </c>
      <c r="CZ95" t="b">
        <v>1</v>
      </c>
      <c r="DA95">
        <v>1652284446.214286</v>
      </c>
      <c r="DB95">
        <v>954.4810714285715</v>
      </c>
      <c r="DC95">
        <v>1040.3375</v>
      </c>
      <c r="DD95">
        <v>24.370325</v>
      </c>
      <c r="DE95">
        <v>11.02075714285714</v>
      </c>
      <c r="DF95">
        <v>957.0742857142858</v>
      </c>
      <c r="DG95">
        <v>24.32755714285714</v>
      </c>
      <c r="DH95">
        <v>400.0681428571428</v>
      </c>
      <c r="DI95">
        <v>90.63906785714285</v>
      </c>
      <c r="DJ95">
        <v>0.0999709</v>
      </c>
      <c r="DK95">
        <v>30.86477857142857</v>
      </c>
      <c r="DL95">
        <v>29.40923571428572</v>
      </c>
      <c r="DM95">
        <v>999.9000000000002</v>
      </c>
      <c r="DN95">
        <v>0</v>
      </c>
      <c r="DO95">
        <v>0</v>
      </c>
      <c r="DP95">
        <v>10003.01428571429</v>
      </c>
      <c r="DQ95">
        <v>0</v>
      </c>
      <c r="DR95">
        <v>236.63625</v>
      </c>
      <c r="DS95">
        <v>-85.85626428571429</v>
      </c>
      <c r="DT95">
        <v>978.3227857142856</v>
      </c>
      <c r="DU95">
        <v>1051.932142857143</v>
      </c>
      <c r="DV95">
        <v>13.34956428571428</v>
      </c>
      <c r="DW95">
        <v>1040.3375</v>
      </c>
      <c r="DX95">
        <v>11.02075714285714</v>
      </c>
      <c r="DY95">
        <v>2.208903571428571</v>
      </c>
      <c r="DZ95">
        <v>0.9989111428571429</v>
      </c>
      <c r="EA95">
        <v>19.02702857142857</v>
      </c>
      <c r="EB95">
        <v>6.900227500000001</v>
      </c>
      <c r="EC95">
        <v>1499.990714285714</v>
      </c>
      <c r="ED95">
        <v>0.9730030714285717</v>
      </c>
      <c r="EE95">
        <v>0.02699696428571429</v>
      </c>
      <c r="EF95">
        <v>0</v>
      </c>
      <c r="EG95">
        <v>987.9844642857144</v>
      </c>
      <c r="EH95">
        <v>5.00097</v>
      </c>
      <c r="EI95">
        <v>15456.07142857143</v>
      </c>
      <c r="EJ95">
        <v>12491.53571428572</v>
      </c>
      <c r="EK95">
        <v>38.89050000000001</v>
      </c>
      <c r="EL95">
        <v>40.125</v>
      </c>
      <c r="EM95">
        <v>39.08224999999999</v>
      </c>
      <c r="EN95">
        <v>39.97525</v>
      </c>
      <c r="EO95">
        <v>40.06199999999999</v>
      </c>
      <c r="EP95">
        <v>1454.630357142857</v>
      </c>
      <c r="EQ95">
        <v>40.36035714285713</v>
      </c>
      <c r="ER95">
        <v>0</v>
      </c>
      <c r="ES95">
        <v>1143.799999952316</v>
      </c>
      <c r="ET95">
        <v>0</v>
      </c>
      <c r="EU95">
        <v>987.87288</v>
      </c>
      <c r="EV95">
        <v>-24.9167692355024</v>
      </c>
      <c r="EW95">
        <v>-452.1384616081251</v>
      </c>
      <c r="EX95">
        <v>15452.536</v>
      </c>
      <c r="EY95">
        <v>15</v>
      </c>
      <c r="EZ95">
        <v>1652283335.6</v>
      </c>
      <c r="FA95" t="s">
        <v>476</v>
      </c>
      <c r="FB95">
        <v>1652283332.6</v>
      </c>
      <c r="FC95">
        <v>1652283335.6</v>
      </c>
      <c r="FD95">
        <v>15</v>
      </c>
      <c r="FE95">
        <v>-1.081</v>
      </c>
      <c r="FF95">
        <v>0.005</v>
      </c>
      <c r="FG95">
        <v>-1.466</v>
      </c>
      <c r="FH95">
        <v>-0.014</v>
      </c>
      <c r="FI95">
        <v>400</v>
      </c>
      <c r="FJ95">
        <v>20</v>
      </c>
      <c r="FK95">
        <v>0.1</v>
      </c>
      <c r="FL95">
        <v>0.01</v>
      </c>
      <c r="FM95">
        <v>-86.0632775</v>
      </c>
      <c r="FN95">
        <v>4.659276923077153</v>
      </c>
      <c r="FO95">
        <v>0.4866694917947398</v>
      </c>
      <c r="FP95">
        <v>-1</v>
      </c>
      <c r="FQ95">
        <v>13.41164</v>
      </c>
      <c r="FR95">
        <v>-1.20574784240154</v>
      </c>
      <c r="FS95">
        <v>0.1170294744925397</v>
      </c>
      <c r="FT95">
        <v>-1</v>
      </c>
      <c r="FU95">
        <v>0</v>
      </c>
      <c r="FV95">
        <v>0</v>
      </c>
      <c r="FW95">
        <v>0</v>
      </c>
      <c r="FX95">
        <v>-1</v>
      </c>
      <c r="FY95">
        <v>0</v>
      </c>
      <c r="FZ95">
        <v>0</v>
      </c>
      <c r="GA95" t="s">
        <v>424</v>
      </c>
      <c r="GB95">
        <v>2.69703</v>
      </c>
      <c r="GC95">
        <v>2.70526</v>
      </c>
      <c r="GD95">
        <v>0.169905</v>
      </c>
      <c r="GE95">
        <v>0.177004</v>
      </c>
      <c r="GF95">
        <v>0.10758</v>
      </c>
      <c r="GG95">
        <v>0.0604286</v>
      </c>
      <c r="GH95">
        <v>26138.5</v>
      </c>
      <c r="GI95">
        <v>26007.5</v>
      </c>
      <c r="GJ95">
        <v>29287.7</v>
      </c>
      <c r="GK95">
        <v>29240.5</v>
      </c>
      <c r="GL95">
        <v>34599.6</v>
      </c>
      <c r="GM95">
        <v>36575</v>
      </c>
      <c r="GN95">
        <v>41217.8</v>
      </c>
      <c r="GO95">
        <v>41715.3</v>
      </c>
      <c r="GP95">
        <v>1.74168</v>
      </c>
      <c r="GQ95">
        <v>2.03562</v>
      </c>
      <c r="GR95">
        <v>0.0758283</v>
      </c>
      <c r="GS95">
        <v>0</v>
      </c>
      <c r="GT95">
        <v>28.1845</v>
      </c>
      <c r="GU95">
        <v>999.9</v>
      </c>
      <c r="GV95">
        <v>41.3</v>
      </c>
      <c r="GW95">
        <v>34</v>
      </c>
      <c r="GX95">
        <v>24.3474</v>
      </c>
      <c r="GY95">
        <v>62.9327</v>
      </c>
      <c r="GZ95">
        <v>30.5128</v>
      </c>
      <c r="HA95">
        <v>1</v>
      </c>
      <c r="HB95">
        <v>0.172569</v>
      </c>
      <c r="HC95">
        <v>0</v>
      </c>
      <c r="HD95">
        <v>20.3937</v>
      </c>
      <c r="HE95">
        <v>5.21564</v>
      </c>
      <c r="HF95">
        <v>12.0095</v>
      </c>
      <c r="HG95">
        <v>4.98775</v>
      </c>
      <c r="HH95">
        <v>3.2885</v>
      </c>
      <c r="HI95">
        <v>2334.5</v>
      </c>
      <c r="HJ95">
        <v>9999</v>
      </c>
      <c r="HK95">
        <v>9999</v>
      </c>
      <c r="HL95">
        <v>44.6</v>
      </c>
      <c r="HM95">
        <v>1.86722</v>
      </c>
      <c r="HN95">
        <v>1.86615</v>
      </c>
      <c r="HO95">
        <v>1.86574</v>
      </c>
      <c r="HP95">
        <v>1.86568</v>
      </c>
      <c r="HQ95">
        <v>1.86747</v>
      </c>
      <c r="HR95">
        <v>1.86996</v>
      </c>
      <c r="HS95">
        <v>1.86859</v>
      </c>
      <c r="HT95">
        <v>1.86997</v>
      </c>
      <c r="HU95">
        <v>0</v>
      </c>
      <c r="HV95">
        <v>0</v>
      </c>
      <c r="HW95">
        <v>0</v>
      </c>
      <c r="HX95">
        <v>0</v>
      </c>
      <c r="HY95" t="s">
        <v>425</v>
      </c>
      <c r="HZ95" t="s">
        <v>426</v>
      </c>
      <c r="IA95" t="s">
        <v>427</v>
      </c>
      <c r="IB95" t="s">
        <v>427</v>
      </c>
      <c r="IC95" t="s">
        <v>427</v>
      </c>
      <c r="ID95" t="s">
        <v>427</v>
      </c>
      <c r="IE95">
        <v>0</v>
      </c>
      <c r="IF95">
        <v>100</v>
      </c>
      <c r="IG95">
        <v>100</v>
      </c>
      <c r="IH95">
        <v>-2.649</v>
      </c>
      <c r="II95">
        <v>0.0423</v>
      </c>
      <c r="IJ95">
        <v>-0.8100442168574529</v>
      </c>
      <c r="IK95">
        <v>-0.001397856137862621</v>
      </c>
      <c r="IL95">
        <v>-6.597033298310111E-07</v>
      </c>
      <c r="IM95">
        <v>1.814317659228783E-10</v>
      </c>
      <c r="IN95">
        <v>-0.08355413821156263</v>
      </c>
      <c r="IO95">
        <v>-0.009172974426983092</v>
      </c>
      <c r="IP95">
        <v>0.000807841678180084</v>
      </c>
      <c r="IQ95">
        <v>-8.933227129180702E-06</v>
      </c>
      <c r="IR95">
        <v>1</v>
      </c>
      <c r="IS95">
        <v>2297</v>
      </c>
      <c r="IT95">
        <v>1</v>
      </c>
      <c r="IU95">
        <v>33</v>
      </c>
      <c r="IV95">
        <v>18.7</v>
      </c>
      <c r="IW95">
        <v>18.6</v>
      </c>
      <c r="IX95">
        <v>2.2168</v>
      </c>
      <c r="IY95">
        <v>2.21558</v>
      </c>
      <c r="IZ95">
        <v>1.39648</v>
      </c>
      <c r="JA95">
        <v>2.35107</v>
      </c>
      <c r="JB95">
        <v>1.49536</v>
      </c>
      <c r="JC95">
        <v>2.31812</v>
      </c>
      <c r="JD95">
        <v>37.2659</v>
      </c>
      <c r="JE95">
        <v>15.4804</v>
      </c>
      <c r="JF95">
        <v>18</v>
      </c>
      <c r="JG95">
        <v>392.211</v>
      </c>
      <c r="JH95">
        <v>562.3920000000001</v>
      </c>
      <c r="JI95">
        <v>30.3167</v>
      </c>
      <c r="JJ95">
        <v>29.8027</v>
      </c>
      <c r="JK95">
        <v>29.9999</v>
      </c>
      <c r="JL95">
        <v>29.7344</v>
      </c>
      <c r="JM95">
        <v>29.6434</v>
      </c>
      <c r="JN95">
        <v>44.4068</v>
      </c>
      <c r="JO95">
        <v>49.379</v>
      </c>
      <c r="JP95">
        <v>0</v>
      </c>
      <c r="JQ95">
        <v>-999.9</v>
      </c>
      <c r="JR95">
        <v>1088.63</v>
      </c>
      <c r="JS95">
        <v>11.3012</v>
      </c>
      <c r="JT95">
        <v>100.103</v>
      </c>
      <c r="JU95">
        <v>100.139</v>
      </c>
    </row>
    <row r="96" spans="1:281">
      <c r="A96">
        <v>80</v>
      </c>
      <c r="B96">
        <v>1652284459</v>
      </c>
      <c r="C96">
        <v>2402.5</v>
      </c>
      <c r="D96" t="s">
        <v>609</v>
      </c>
      <c r="E96" t="s">
        <v>610</v>
      </c>
      <c r="F96">
        <v>5</v>
      </c>
      <c r="G96" t="s">
        <v>474</v>
      </c>
      <c r="H96" t="s">
        <v>418</v>
      </c>
      <c r="I96">
        <v>1652284451.5</v>
      </c>
      <c r="J96">
        <f>(K96)/1000</f>
        <v>0</v>
      </c>
      <c r="K96">
        <f>IF(CZ96, AN96, AH96)</f>
        <v>0</v>
      </c>
      <c r="L96">
        <f>IF(CZ96, AI96, AG96)</f>
        <v>0</v>
      </c>
      <c r="M96">
        <f>DB96 - IF(AU96&gt;1, L96*CV96*100.0/(AW96*DP96), 0)</f>
        <v>0</v>
      </c>
      <c r="N96">
        <f>((T96-J96/2)*M96-L96)/(T96+J96/2)</f>
        <v>0</v>
      </c>
      <c r="O96">
        <f>N96*(DI96+DJ96)/1000.0</f>
        <v>0</v>
      </c>
      <c r="P96">
        <f>(DB96 - IF(AU96&gt;1, L96*CV96*100.0/(AW96*DP96), 0))*(DI96+DJ96)/1000.0</f>
        <v>0</v>
      </c>
      <c r="Q96">
        <f>2.0/((1/S96-1/R96)+SIGN(S96)*SQRT((1/S96-1/R96)*(1/S96-1/R96) + 4*CW96/((CW96+1)*(CW96+1))*(2*1/S96*1/R96-1/R96*1/R96)))</f>
        <v>0</v>
      </c>
      <c r="R96">
        <f>IF(LEFT(CX96,1)&lt;&gt;"0",IF(LEFT(CX96,1)="1",3.0,CY96),$D$5+$E$5*(DP96*DI96/($K$5*1000))+$F$5*(DP96*DI96/($K$5*1000))*MAX(MIN(CV96,$J$5),$I$5)*MAX(MIN(CV96,$J$5),$I$5)+$G$5*MAX(MIN(CV96,$J$5),$I$5)*(DP96*DI96/($K$5*1000))+$H$5*(DP96*DI96/($K$5*1000))*(DP96*DI96/($K$5*1000)))</f>
        <v>0</v>
      </c>
      <c r="S96">
        <f>J96*(1000-(1000*0.61365*exp(17.502*W96/(240.97+W96))/(DI96+DJ96)+DD96)/2)/(1000*0.61365*exp(17.502*W96/(240.97+W96))/(DI96+DJ96)-DD96)</f>
        <v>0</v>
      </c>
      <c r="T96">
        <f>1/((CW96+1)/(Q96/1.6)+1/(R96/1.37)) + CW96/((CW96+1)/(Q96/1.6) + CW96/(R96/1.37))</f>
        <v>0</v>
      </c>
      <c r="U96">
        <f>(CR96*CU96)</f>
        <v>0</v>
      </c>
      <c r="V96">
        <f>(DK96+(U96+2*0.95*5.67E-8*(((DK96+$B$7)+273)^4-(DK96+273)^4)-44100*J96)/(1.84*29.3*R96+8*0.95*5.67E-8*(DK96+273)^3))</f>
        <v>0</v>
      </c>
      <c r="W96">
        <f>($C$7*DL96+$D$7*DM96+$E$7*V96)</f>
        <v>0</v>
      </c>
      <c r="X96">
        <f>0.61365*exp(17.502*W96/(240.97+W96))</f>
        <v>0</v>
      </c>
      <c r="Y96">
        <f>(Z96/AA96*100)</f>
        <v>0</v>
      </c>
      <c r="Z96">
        <f>DD96*(DI96+DJ96)/1000</f>
        <v>0</v>
      </c>
      <c r="AA96">
        <f>0.61365*exp(17.502*DK96/(240.97+DK96))</f>
        <v>0</v>
      </c>
      <c r="AB96">
        <f>(X96-DD96*(DI96+DJ96)/1000)</f>
        <v>0</v>
      </c>
      <c r="AC96">
        <f>(-J96*44100)</f>
        <v>0</v>
      </c>
      <c r="AD96">
        <f>2*29.3*R96*0.92*(DK96-W96)</f>
        <v>0</v>
      </c>
      <c r="AE96">
        <f>2*0.95*5.67E-8*(((DK96+$B$7)+273)^4-(W96+273)^4)</f>
        <v>0</v>
      </c>
      <c r="AF96">
        <f>U96+AE96+AC96+AD96</f>
        <v>0</v>
      </c>
      <c r="AG96">
        <f>DH96*AU96*(DC96-DB96*(1000-AU96*DE96)/(1000-AU96*DD96))/(100*CV96)</f>
        <v>0</v>
      </c>
      <c r="AH96">
        <f>1000*DH96*AU96*(DD96-DE96)/(100*CV96*(1000-AU96*DD96))</f>
        <v>0</v>
      </c>
      <c r="AI96">
        <f>(AJ96 - AK96 - DI96*1E3/(8.314*(DK96+273.15)) * AM96/DH96 * AL96) * DH96/(100*CV96) * (1000 - DE96)/1000</f>
        <v>0</v>
      </c>
      <c r="AJ96">
        <v>1081.654285677629</v>
      </c>
      <c r="AK96">
        <v>1019.468484848485</v>
      </c>
      <c r="AL96">
        <v>3.344732552377784</v>
      </c>
      <c r="AM96">
        <v>66.42838587885558</v>
      </c>
      <c r="AN96">
        <f>(AP96 - AO96 + DI96*1E3/(8.314*(DK96+273.15)) * AR96/DH96 * AQ96) * DH96/(100*CV96) * 1000/(1000 - AP96)</f>
        <v>0</v>
      </c>
      <c r="AO96">
        <v>11.17413380303921</v>
      </c>
      <c r="AP96">
        <v>24.32374055944058</v>
      </c>
      <c r="AQ96">
        <v>-0.0004589642966836726</v>
      </c>
      <c r="AR96">
        <v>79.27483675333316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MAX(0,($B$13+$C$13*DP96)/(1+$D$13*DP96)*DI96/(DK96+273)*$E$13)</f>
        <v>0</v>
      </c>
      <c r="AX96" t="s">
        <v>421</v>
      </c>
      <c r="AY96" t="s">
        <v>421</v>
      </c>
      <c r="AZ96">
        <v>0</v>
      </c>
      <c r="BA96">
        <v>0</v>
      </c>
      <c r="BB96">
        <f>1-AZ96/BA96</f>
        <v>0</v>
      </c>
      <c r="BC96">
        <v>0</v>
      </c>
      <c r="BD96" t="s">
        <v>421</v>
      </c>
      <c r="BE96" t="s">
        <v>421</v>
      </c>
      <c r="BF96">
        <v>0</v>
      </c>
      <c r="BG96">
        <v>0</v>
      </c>
      <c r="BH96">
        <f>1-BF96/BG96</f>
        <v>0</v>
      </c>
      <c r="BI96">
        <v>0.5</v>
      </c>
      <c r="BJ96">
        <f>CS96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421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1346</v>
      </c>
      <c r="CA96">
        <v>300</v>
      </c>
      <c r="CB96">
        <v>300</v>
      </c>
      <c r="CC96">
        <v>300</v>
      </c>
      <c r="CD96">
        <v>10390.6</v>
      </c>
      <c r="CE96">
        <v>1065.88</v>
      </c>
      <c r="CF96">
        <v>-0.00731473</v>
      </c>
      <c r="CG96">
        <v>5.43</v>
      </c>
      <c r="CH96" t="s">
        <v>421</v>
      </c>
      <c r="CI96" t="s">
        <v>421</v>
      </c>
      <c r="CJ96" t="s">
        <v>421</v>
      </c>
      <c r="CK96" t="s">
        <v>421</v>
      </c>
      <c r="CL96" t="s">
        <v>421</v>
      </c>
      <c r="CM96" t="s">
        <v>421</v>
      </c>
      <c r="CN96" t="s">
        <v>421</v>
      </c>
      <c r="CO96" t="s">
        <v>421</v>
      </c>
      <c r="CP96" t="s">
        <v>421</v>
      </c>
      <c r="CQ96" t="s">
        <v>421</v>
      </c>
      <c r="CR96">
        <f>$B$11*DQ96+$C$11*DR96+$F$11*EC96*(1-EF96)</f>
        <v>0</v>
      </c>
      <c r="CS96">
        <f>CR96*CT96</f>
        <v>0</v>
      </c>
      <c r="CT96">
        <f>($B$11*$D$9+$C$11*$D$9+$F$11*((EP96+EH96)/MAX(EP96+EH96+EQ96, 0.1)*$I$9+EQ96/MAX(EP96+EH96+EQ96, 0.1)*$J$9))/($B$11+$C$11+$F$11)</f>
        <v>0</v>
      </c>
      <c r="CU96">
        <f>($B$11*$K$9+$C$11*$K$9+$F$11*((EP96+EH96)/MAX(EP96+EH96+EQ96, 0.1)*$P$9+EQ96/MAX(EP96+EH96+EQ96, 0.1)*$Q$9))/($B$11+$C$11+$F$11)</f>
        <v>0</v>
      </c>
      <c r="CV96">
        <v>6</v>
      </c>
      <c r="CW96">
        <v>0.5</v>
      </c>
      <c r="CX96" t="s">
        <v>422</v>
      </c>
      <c r="CY96">
        <v>2</v>
      </c>
      <c r="CZ96" t="b">
        <v>1</v>
      </c>
      <c r="DA96">
        <v>1652284451.5</v>
      </c>
      <c r="DB96">
        <v>971.8248888888888</v>
      </c>
      <c r="DC96">
        <v>1057.492962962963</v>
      </c>
      <c r="DD96">
        <v>24.3503962962963</v>
      </c>
      <c r="DE96">
        <v>11.10687777777778</v>
      </c>
      <c r="DF96">
        <v>974.4556666666666</v>
      </c>
      <c r="DG96">
        <v>24.3079</v>
      </c>
      <c r="DH96">
        <v>400.1104444444445</v>
      </c>
      <c r="DI96">
        <v>90.63803333333333</v>
      </c>
      <c r="DJ96">
        <v>0.1000311222222222</v>
      </c>
      <c r="DK96">
        <v>30.8636074074074</v>
      </c>
      <c r="DL96">
        <v>29.41901851851852</v>
      </c>
      <c r="DM96">
        <v>999.9000000000001</v>
      </c>
      <c r="DN96">
        <v>0</v>
      </c>
      <c r="DO96">
        <v>0</v>
      </c>
      <c r="DP96">
        <v>10003.91111111111</v>
      </c>
      <c r="DQ96">
        <v>0</v>
      </c>
      <c r="DR96">
        <v>237.2561111111112</v>
      </c>
      <c r="DS96">
        <v>-85.6682037037037</v>
      </c>
      <c r="DT96">
        <v>996.0791481481481</v>
      </c>
      <c r="DU96">
        <v>1069.371481481481</v>
      </c>
      <c r="DV96">
        <v>13.24351111111111</v>
      </c>
      <c r="DW96">
        <v>1057.492962962963</v>
      </c>
      <c r="DX96">
        <v>11.10687777777778</v>
      </c>
      <c r="DY96">
        <v>2.207071851851852</v>
      </c>
      <c r="DZ96">
        <v>1.006705296296296</v>
      </c>
      <c r="EA96">
        <v>19.01373333333333</v>
      </c>
      <c r="EB96">
        <v>7.013508518518518</v>
      </c>
      <c r="EC96">
        <v>1500.003333333333</v>
      </c>
      <c r="ED96">
        <v>0.9730031111111113</v>
      </c>
      <c r="EE96">
        <v>0.02699692222222223</v>
      </c>
      <c r="EF96">
        <v>0</v>
      </c>
      <c r="EG96">
        <v>985.8807037037036</v>
      </c>
      <c r="EH96">
        <v>5.00097</v>
      </c>
      <c r="EI96">
        <v>15423.54814814815</v>
      </c>
      <c r="EJ96">
        <v>12491.63703703704</v>
      </c>
      <c r="EK96">
        <v>38.89337037037038</v>
      </c>
      <c r="EL96">
        <v>40.125</v>
      </c>
      <c r="EM96">
        <v>39.08766666666666</v>
      </c>
      <c r="EN96">
        <v>39.98366666666666</v>
      </c>
      <c r="EO96">
        <v>40.06199999999999</v>
      </c>
      <c r="EP96">
        <v>1454.642592592592</v>
      </c>
      <c r="EQ96">
        <v>40.36074074074074</v>
      </c>
      <c r="ER96">
        <v>0</v>
      </c>
      <c r="ES96">
        <v>1149.199999809265</v>
      </c>
      <c r="ET96">
        <v>0</v>
      </c>
      <c r="EU96">
        <v>985.8323846153845</v>
      </c>
      <c r="EV96">
        <v>-23.1059145253861</v>
      </c>
      <c r="EW96">
        <v>-193.9145301015994</v>
      </c>
      <c r="EX96">
        <v>15422.63846153846</v>
      </c>
      <c r="EY96">
        <v>15</v>
      </c>
      <c r="EZ96">
        <v>1652283335.6</v>
      </c>
      <c r="FA96" t="s">
        <v>476</v>
      </c>
      <c r="FB96">
        <v>1652283332.6</v>
      </c>
      <c r="FC96">
        <v>1652283335.6</v>
      </c>
      <c r="FD96">
        <v>15</v>
      </c>
      <c r="FE96">
        <v>-1.081</v>
      </c>
      <c r="FF96">
        <v>0.005</v>
      </c>
      <c r="FG96">
        <v>-1.466</v>
      </c>
      <c r="FH96">
        <v>-0.014</v>
      </c>
      <c r="FI96">
        <v>400</v>
      </c>
      <c r="FJ96">
        <v>20</v>
      </c>
      <c r="FK96">
        <v>0.1</v>
      </c>
      <c r="FL96">
        <v>0.01</v>
      </c>
      <c r="FM96">
        <v>-85.86640250000001</v>
      </c>
      <c r="FN96">
        <v>2.212148217636253</v>
      </c>
      <c r="FO96">
        <v>0.3704192155433493</v>
      </c>
      <c r="FP96">
        <v>-1</v>
      </c>
      <c r="FQ96">
        <v>13.3071625</v>
      </c>
      <c r="FR96">
        <v>-1.225063789868681</v>
      </c>
      <c r="FS96">
        <v>0.1187237753937684</v>
      </c>
      <c r="FT96">
        <v>-1</v>
      </c>
      <c r="FU96">
        <v>0</v>
      </c>
      <c r="FV96">
        <v>0</v>
      </c>
      <c r="FW96">
        <v>0</v>
      </c>
      <c r="FX96">
        <v>-1</v>
      </c>
      <c r="FY96">
        <v>0</v>
      </c>
      <c r="FZ96">
        <v>0</v>
      </c>
      <c r="GA96" t="s">
        <v>424</v>
      </c>
      <c r="GB96">
        <v>2.69686</v>
      </c>
      <c r="GC96">
        <v>2.70531</v>
      </c>
      <c r="GD96">
        <v>0.171719</v>
      </c>
      <c r="GE96">
        <v>0.178763</v>
      </c>
      <c r="GF96">
        <v>0.107528</v>
      </c>
      <c r="GG96">
        <v>0.0606871</v>
      </c>
      <c r="GH96">
        <v>26081.6</v>
      </c>
      <c r="GI96">
        <v>25951.9</v>
      </c>
      <c r="GJ96">
        <v>29287.9</v>
      </c>
      <c r="GK96">
        <v>29240.5</v>
      </c>
      <c r="GL96">
        <v>34602.1</v>
      </c>
      <c r="GM96">
        <v>36564.6</v>
      </c>
      <c r="GN96">
        <v>41218.4</v>
      </c>
      <c r="GO96">
        <v>41715</v>
      </c>
      <c r="GP96">
        <v>1.74125</v>
      </c>
      <c r="GQ96">
        <v>2.0362</v>
      </c>
      <c r="GR96">
        <v>0.076659</v>
      </c>
      <c r="GS96">
        <v>0</v>
      </c>
      <c r="GT96">
        <v>28.1823</v>
      </c>
      <c r="GU96">
        <v>999.9</v>
      </c>
      <c r="GV96">
        <v>41.2</v>
      </c>
      <c r="GW96">
        <v>34</v>
      </c>
      <c r="GX96">
        <v>24.2884</v>
      </c>
      <c r="GY96">
        <v>62.9427</v>
      </c>
      <c r="GZ96">
        <v>30.7131</v>
      </c>
      <c r="HA96">
        <v>1</v>
      </c>
      <c r="HB96">
        <v>0.172083</v>
      </c>
      <c r="HC96">
        <v>0</v>
      </c>
      <c r="HD96">
        <v>20.3939</v>
      </c>
      <c r="HE96">
        <v>5.21609</v>
      </c>
      <c r="HF96">
        <v>12.0089</v>
      </c>
      <c r="HG96">
        <v>4.988</v>
      </c>
      <c r="HH96">
        <v>3.28855</v>
      </c>
      <c r="HI96">
        <v>2334.7</v>
      </c>
      <c r="HJ96">
        <v>9999</v>
      </c>
      <c r="HK96">
        <v>9999</v>
      </c>
      <c r="HL96">
        <v>44.6</v>
      </c>
      <c r="HM96">
        <v>1.86722</v>
      </c>
      <c r="HN96">
        <v>1.86615</v>
      </c>
      <c r="HO96">
        <v>1.86581</v>
      </c>
      <c r="HP96">
        <v>1.86569</v>
      </c>
      <c r="HQ96">
        <v>1.86749</v>
      </c>
      <c r="HR96">
        <v>1.86996</v>
      </c>
      <c r="HS96">
        <v>1.86862</v>
      </c>
      <c r="HT96">
        <v>1.86996</v>
      </c>
      <c r="HU96">
        <v>0</v>
      </c>
      <c r="HV96">
        <v>0</v>
      </c>
      <c r="HW96">
        <v>0</v>
      </c>
      <c r="HX96">
        <v>0</v>
      </c>
      <c r="HY96" t="s">
        <v>425</v>
      </c>
      <c r="HZ96" t="s">
        <v>426</v>
      </c>
      <c r="IA96" t="s">
        <v>427</v>
      </c>
      <c r="IB96" t="s">
        <v>427</v>
      </c>
      <c r="IC96" t="s">
        <v>427</v>
      </c>
      <c r="ID96" t="s">
        <v>427</v>
      </c>
      <c r="IE96">
        <v>0</v>
      </c>
      <c r="IF96">
        <v>100</v>
      </c>
      <c r="IG96">
        <v>100</v>
      </c>
      <c r="IH96">
        <v>-2.684</v>
      </c>
      <c r="II96">
        <v>0.0421</v>
      </c>
      <c r="IJ96">
        <v>-0.8100442168574529</v>
      </c>
      <c r="IK96">
        <v>-0.001397856137862621</v>
      </c>
      <c r="IL96">
        <v>-6.597033298310111E-07</v>
      </c>
      <c r="IM96">
        <v>1.814317659228783E-10</v>
      </c>
      <c r="IN96">
        <v>-0.08355413821156263</v>
      </c>
      <c r="IO96">
        <v>-0.009172974426983092</v>
      </c>
      <c r="IP96">
        <v>0.000807841678180084</v>
      </c>
      <c r="IQ96">
        <v>-8.933227129180702E-06</v>
      </c>
      <c r="IR96">
        <v>1</v>
      </c>
      <c r="IS96">
        <v>2297</v>
      </c>
      <c r="IT96">
        <v>1</v>
      </c>
      <c r="IU96">
        <v>33</v>
      </c>
      <c r="IV96">
        <v>18.8</v>
      </c>
      <c r="IW96">
        <v>18.7</v>
      </c>
      <c r="IX96">
        <v>2.24609</v>
      </c>
      <c r="IY96">
        <v>2.21436</v>
      </c>
      <c r="IZ96">
        <v>1.39648</v>
      </c>
      <c r="JA96">
        <v>2.35107</v>
      </c>
      <c r="JB96">
        <v>1.49536</v>
      </c>
      <c r="JC96">
        <v>2.28394</v>
      </c>
      <c r="JD96">
        <v>37.2659</v>
      </c>
      <c r="JE96">
        <v>15.4892</v>
      </c>
      <c r="JF96">
        <v>18</v>
      </c>
      <c r="JG96">
        <v>391.98</v>
      </c>
      <c r="JH96">
        <v>562.812</v>
      </c>
      <c r="JI96">
        <v>30.3145</v>
      </c>
      <c r="JJ96">
        <v>29.8002</v>
      </c>
      <c r="JK96">
        <v>30</v>
      </c>
      <c r="JL96">
        <v>29.7338</v>
      </c>
      <c r="JM96">
        <v>29.6423</v>
      </c>
      <c r="JN96">
        <v>45.0016</v>
      </c>
      <c r="JO96">
        <v>49.0918</v>
      </c>
      <c r="JP96">
        <v>0</v>
      </c>
      <c r="JQ96">
        <v>-999.9</v>
      </c>
      <c r="JR96">
        <v>1102.01</v>
      </c>
      <c r="JS96">
        <v>11.4008</v>
      </c>
      <c r="JT96">
        <v>100.104</v>
      </c>
      <c r="JU96">
        <v>100.139</v>
      </c>
    </row>
    <row r="97" spans="1:281">
      <c r="A97">
        <v>81</v>
      </c>
      <c r="B97">
        <v>1652284464</v>
      </c>
      <c r="C97">
        <v>2407.5</v>
      </c>
      <c r="D97" t="s">
        <v>611</v>
      </c>
      <c r="E97" t="s">
        <v>612</v>
      </c>
      <c r="F97">
        <v>5</v>
      </c>
      <c r="G97" t="s">
        <v>474</v>
      </c>
      <c r="H97" t="s">
        <v>418</v>
      </c>
      <c r="I97">
        <v>1652284456.214286</v>
      </c>
      <c r="J97">
        <f>(K97)/1000</f>
        <v>0</v>
      </c>
      <c r="K97">
        <f>IF(CZ97, AN97, AH97)</f>
        <v>0</v>
      </c>
      <c r="L97">
        <f>IF(CZ97, AI97, AG97)</f>
        <v>0</v>
      </c>
      <c r="M97">
        <f>DB97 - IF(AU97&gt;1, L97*CV97*100.0/(AW97*DP97), 0)</f>
        <v>0</v>
      </c>
      <c r="N97">
        <f>((T97-J97/2)*M97-L97)/(T97+J97/2)</f>
        <v>0</v>
      </c>
      <c r="O97">
        <f>N97*(DI97+DJ97)/1000.0</f>
        <v>0</v>
      </c>
      <c r="P97">
        <f>(DB97 - IF(AU97&gt;1, L97*CV97*100.0/(AW97*DP97), 0))*(DI97+DJ97)/1000.0</f>
        <v>0</v>
      </c>
      <c r="Q97">
        <f>2.0/((1/S97-1/R97)+SIGN(S97)*SQRT((1/S97-1/R97)*(1/S97-1/R97) + 4*CW97/((CW97+1)*(CW97+1))*(2*1/S97*1/R97-1/R97*1/R97)))</f>
        <v>0</v>
      </c>
      <c r="R97">
        <f>IF(LEFT(CX97,1)&lt;&gt;"0",IF(LEFT(CX97,1)="1",3.0,CY97),$D$5+$E$5*(DP97*DI97/($K$5*1000))+$F$5*(DP97*DI97/($K$5*1000))*MAX(MIN(CV97,$J$5),$I$5)*MAX(MIN(CV97,$J$5),$I$5)+$G$5*MAX(MIN(CV97,$J$5),$I$5)*(DP97*DI97/($K$5*1000))+$H$5*(DP97*DI97/($K$5*1000))*(DP97*DI97/($K$5*1000)))</f>
        <v>0</v>
      </c>
      <c r="S97">
        <f>J97*(1000-(1000*0.61365*exp(17.502*W97/(240.97+W97))/(DI97+DJ97)+DD97)/2)/(1000*0.61365*exp(17.502*W97/(240.97+W97))/(DI97+DJ97)-DD97)</f>
        <v>0</v>
      </c>
      <c r="T97">
        <f>1/((CW97+1)/(Q97/1.6)+1/(R97/1.37)) + CW97/((CW97+1)/(Q97/1.6) + CW97/(R97/1.37))</f>
        <v>0</v>
      </c>
      <c r="U97">
        <f>(CR97*CU97)</f>
        <v>0</v>
      </c>
      <c r="V97">
        <f>(DK97+(U97+2*0.95*5.67E-8*(((DK97+$B$7)+273)^4-(DK97+273)^4)-44100*J97)/(1.84*29.3*R97+8*0.95*5.67E-8*(DK97+273)^3))</f>
        <v>0</v>
      </c>
      <c r="W97">
        <f>($C$7*DL97+$D$7*DM97+$E$7*V97)</f>
        <v>0</v>
      </c>
      <c r="X97">
        <f>0.61365*exp(17.502*W97/(240.97+W97))</f>
        <v>0</v>
      </c>
      <c r="Y97">
        <f>(Z97/AA97*100)</f>
        <v>0</v>
      </c>
      <c r="Z97">
        <f>DD97*(DI97+DJ97)/1000</f>
        <v>0</v>
      </c>
      <c r="AA97">
        <f>0.61365*exp(17.502*DK97/(240.97+DK97))</f>
        <v>0</v>
      </c>
      <c r="AB97">
        <f>(X97-DD97*(DI97+DJ97)/1000)</f>
        <v>0</v>
      </c>
      <c r="AC97">
        <f>(-J97*44100)</f>
        <v>0</v>
      </c>
      <c r="AD97">
        <f>2*29.3*R97*0.92*(DK97-W97)</f>
        <v>0</v>
      </c>
      <c r="AE97">
        <f>2*0.95*5.67E-8*(((DK97+$B$7)+273)^4-(W97+273)^4)</f>
        <v>0</v>
      </c>
      <c r="AF97">
        <f>U97+AE97+AC97+AD97</f>
        <v>0</v>
      </c>
      <c r="AG97">
        <f>DH97*AU97*(DC97-DB97*(1000-AU97*DE97)/(1000-AU97*DD97))/(100*CV97)</f>
        <v>0</v>
      </c>
      <c r="AH97">
        <f>1000*DH97*AU97*(DD97-DE97)/(100*CV97*(1000-AU97*DD97))</f>
        <v>0</v>
      </c>
      <c r="AI97">
        <f>(AJ97 - AK97 - DI97*1E3/(8.314*(DK97+273.15)) * AM97/DH97 * AL97) * DH97/(100*CV97) * (1000 - DE97)/1000</f>
        <v>0</v>
      </c>
      <c r="AJ97">
        <v>1098.524475206995</v>
      </c>
      <c r="AK97">
        <v>1036.312121212121</v>
      </c>
      <c r="AL97">
        <v>3.374024202025975</v>
      </c>
      <c r="AM97">
        <v>66.42838587885558</v>
      </c>
      <c r="AN97">
        <f>(AP97 - AO97 + DI97*1E3/(8.314*(DK97+273.15)) * AR97/DH97 * AQ97) * DH97/(100*CV97) * 1000/(1000 - AP97)</f>
        <v>0</v>
      </c>
      <c r="AO97">
        <v>11.23920412567676</v>
      </c>
      <c r="AP97">
        <v>24.30143146853148</v>
      </c>
      <c r="AQ97">
        <v>-0.005099033189777688</v>
      </c>
      <c r="AR97">
        <v>79.27483675333316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MAX(0,($B$13+$C$13*DP97)/(1+$D$13*DP97)*DI97/(DK97+273)*$E$13)</f>
        <v>0</v>
      </c>
      <c r="AX97" t="s">
        <v>421</v>
      </c>
      <c r="AY97" t="s">
        <v>421</v>
      </c>
      <c r="AZ97">
        <v>0</v>
      </c>
      <c r="BA97">
        <v>0</v>
      </c>
      <c r="BB97">
        <f>1-AZ97/BA97</f>
        <v>0</v>
      </c>
      <c r="BC97">
        <v>0</v>
      </c>
      <c r="BD97" t="s">
        <v>421</v>
      </c>
      <c r="BE97" t="s">
        <v>421</v>
      </c>
      <c r="BF97">
        <v>0</v>
      </c>
      <c r="BG97">
        <v>0</v>
      </c>
      <c r="BH97">
        <f>1-BF97/BG97</f>
        <v>0</v>
      </c>
      <c r="BI97">
        <v>0.5</v>
      </c>
      <c r="BJ97">
        <f>CS97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421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1346</v>
      </c>
      <c r="CA97">
        <v>300</v>
      </c>
      <c r="CB97">
        <v>300</v>
      </c>
      <c r="CC97">
        <v>300</v>
      </c>
      <c r="CD97">
        <v>10390.6</v>
      </c>
      <c r="CE97">
        <v>1065.88</v>
      </c>
      <c r="CF97">
        <v>-0.00731473</v>
      </c>
      <c r="CG97">
        <v>5.43</v>
      </c>
      <c r="CH97" t="s">
        <v>421</v>
      </c>
      <c r="CI97" t="s">
        <v>421</v>
      </c>
      <c r="CJ97" t="s">
        <v>421</v>
      </c>
      <c r="CK97" t="s">
        <v>421</v>
      </c>
      <c r="CL97" t="s">
        <v>421</v>
      </c>
      <c r="CM97" t="s">
        <v>421</v>
      </c>
      <c r="CN97" t="s">
        <v>421</v>
      </c>
      <c r="CO97" t="s">
        <v>421</v>
      </c>
      <c r="CP97" t="s">
        <v>421</v>
      </c>
      <c r="CQ97" t="s">
        <v>421</v>
      </c>
      <c r="CR97">
        <f>$B$11*DQ97+$C$11*DR97+$F$11*EC97*(1-EF97)</f>
        <v>0</v>
      </c>
      <c r="CS97">
        <f>CR97*CT97</f>
        <v>0</v>
      </c>
      <c r="CT97">
        <f>($B$11*$D$9+$C$11*$D$9+$F$11*((EP97+EH97)/MAX(EP97+EH97+EQ97, 0.1)*$I$9+EQ97/MAX(EP97+EH97+EQ97, 0.1)*$J$9))/($B$11+$C$11+$F$11)</f>
        <v>0</v>
      </c>
      <c r="CU97">
        <f>($B$11*$K$9+$C$11*$K$9+$F$11*((EP97+EH97)/MAX(EP97+EH97+EQ97, 0.1)*$P$9+EQ97/MAX(EP97+EH97+EQ97, 0.1)*$Q$9))/($B$11+$C$11+$F$11)</f>
        <v>0</v>
      </c>
      <c r="CV97">
        <v>6</v>
      </c>
      <c r="CW97">
        <v>0.5</v>
      </c>
      <c r="CX97" t="s">
        <v>422</v>
      </c>
      <c r="CY97">
        <v>2</v>
      </c>
      <c r="CZ97" t="b">
        <v>1</v>
      </c>
      <c r="DA97">
        <v>1652284456.214286</v>
      </c>
      <c r="DB97">
        <v>987.2093214285716</v>
      </c>
      <c r="DC97">
        <v>1073.054642857143</v>
      </c>
      <c r="DD97">
        <v>24.33107857142857</v>
      </c>
      <c r="DE97">
        <v>11.18437857142857</v>
      </c>
      <c r="DF97">
        <v>989.8735714285714</v>
      </c>
      <c r="DG97">
        <v>24.28884642857143</v>
      </c>
      <c r="DH97">
        <v>400.0930357142857</v>
      </c>
      <c r="DI97">
        <v>90.63658928571431</v>
      </c>
      <c r="DJ97">
        <v>0.09998591785714285</v>
      </c>
      <c r="DK97">
        <v>30.86310714285714</v>
      </c>
      <c r="DL97">
        <v>29.42599642857143</v>
      </c>
      <c r="DM97">
        <v>999.9000000000002</v>
      </c>
      <c r="DN97">
        <v>0</v>
      </c>
      <c r="DO97">
        <v>0</v>
      </c>
      <c r="DP97">
        <v>10006.08857142857</v>
      </c>
      <c r="DQ97">
        <v>0</v>
      </c>
      <c r="DR97">
        <v>238.7528571428572</v>
      </c>
      <c r="DS97">
        <v>-85.84487142857142</v>
      </c>
      <c r="DT97">
        <v>1011.8275</v>
      </c>
      <c r="DU97">
        <v>1085.193571428571</v>
      </c>
      <c r="DV97">
        <v>13.14668571428571</v>
      </c>
      <c r="DW97">
        <v>1073.054642857143</v>
      </c>
      <c r="DX97">
        <v>11.18437857142857</v>
      </c>
      <c r="DY97">
        <v>2.205285357142857</v>
      </c>
      <c r="DZ97">
        <v>1.013715357142857</v>
      </c>
      <c r="EA97">
        <v>19.00075714285714</v>
      </c>
      <c r="EB97">
        <v>7.114693571428572</v>
      </c>
      <c r="EC97">
        <v>1499.996785714286</v>
      </c>
      <c r="ED97">
        <v>0.9730030714285717</v>
      </c>
      <c r="EE97">
        <v>0.02699696428571429</v>
      </c>
      <c r="EF97">
        <v>0</v>
      </c>
      <c r="EG97">
        <v>984.0865714285716</v>
      </c>
      <c r="EH97">
        <v>5.00097</v>
      </c>
      <c r="EI97">
        <v>15404.29642857143</v>
      </c>
      <c r="EJ97">
        <v>12491.58928571428</v>
      </c>
      <c r="EK97">
        <v>38.89492857142857</v>
      </c>
      <c r="EL97">
        <v>40.125</v>
      </c>
      <c r="EM97">
        <v>39.09125</v>
      </c>
      <c r="EN97">
        <v>39.99775</v>
      </c>
      <c r="EO97">
        <v>40.06199999999999</v>
      </c>
      <c r="EP97">
        <v>1454.636071428571</v>
      </c>
      <c r="EQ97">
        <v>40.36071428571428</v>
      </c>
      <c r="ER97">
        <v>0</v>
      </c>
      <c r="ES97">
        <v>1154</v>
      </c>
      <c r="ET97">
        <v>0</v>
      </c>
      <c r="EU97">
        <v>983.9855384615385</v>
      </c>
      <c r="EV97">
        <v>-22.25572648590921</v>
      </c>
      <c r="EW97">
        <v>-203.8837607673954</v>
      </c>
      <c r="EX97">
        <v>15402.8</v>
      </c>
      <c r="EY97">
        <v>15</v>
      </c>
      <c r="EZ97">
        <v>1652283335.6</v>
      </c>
      <c r="FA97" t="s">
        <v>476</v>
      </c>
      <c r="FB97">
        <v>1652283332.6</v>
      </c>
      <c r="FC97">
        <v>1652283335.6</v>
      </c>
      <c r="FD97">
        <v>15</v>
      </c>
      <c r="FE97">
        <v>-1.081</v>
      </c>
      <c r="FF97">
        <v>0.005</v>
      </c>
      <c r="FG97">
        <v>-1.466</v>
      </c>
      <c r="FH97">
        <v>-0.014</v>
      </c>
      <c r="FI97">
        <v>400</v>
      </c>
      <c r="FJ97">
        <v>20</v>
      </c>
      <c r="FK97">
        <v>0.1</v>
      </c>
      <c r="FL97">
        <v>0.01</v>
      </c>
      <c r="FM97">
        <v>-85.7913243902439</v>
      </c>
      <c r="FN97">
        <v>-1.722554006968373</v>
      </c>
      <c r="FO97">
        <v>0.2592950525620665</v>
      </c>
      <c r="FP97">
        <v>-1</v>
      </c>
      <c r="FQ97">
        <v>13.20094634146341</v>
      </c>
      <c r="FR97">
        <v>-1.219549128919815</v>
      </c>
      <c r="FS97">
        <v>0.1208142357497073</v>
      </c>
      <c r="FT97">
        <v>-1</v>
      </c>
      <c r="FU97">
        <v>0</v>
      </c>
      <c r="FV97">
        <v>0</v>
      </c>
      <c r="FW97">
        <v>0</v>
      </c>
      <c r="FX97">
        <v>-1</v>
      </c>
      <c r="FY97">
        <v>0</v>
      </c>
      <c r="FZ97">
        <v>0</v>
      </c>
      <c r="GA97" t="s">
        <v>424</v>
      </c>
      <c r="GB97">
        <v>2.69685</v>
      </c>
      <c r="GC97">
        <v>2.7052</v>
      </c>
      <c r="GD97">
        <v>0.173551</v>
      </c>
      <c r="GE97">
        <v>0.180521</v>
      </c>
      <c r="GF97">
        <v>0.107462</v>
      </c>
      <c r="GG97">
        <v>0.061095</v>
      </c>
      <c r="GH97">
        <v>26024.1</v>
      </c>
      <c r="GI97">
        <v>25896.1</v>
      </c>
      <c r="GJ97">
        <v>29288.2</v>
      </c>
      <c r="GK97">
        <v>29240.3</v>
      </c>
      <c r="GL97">
        <v>34604.8</v>
      </c>
      <c r="GM97">
        <v>36548.4</v>
      </c>
      <c r="GN97">
        <v>41218.6</v>
      </c>
      <c r="GO97">
        <v>41714.6</v>
      </c>
      <c r="GP97">
        <v>1.74155</v>
      </c>
      <c r="GQ97">
        <v>2.03643</v>
      </c>
      <c r="GR97">
        <v>0.0772886</v>
      </c>
      <c r="GS97">
        <v>0</v>
      </c>
      <c r="GT97">
        <v>28.18</v>
      </c>
      <c r="GU97">
        <v>999.9</v>
      </c>
      <c r="GV97">
        <v>41.2</v>
      </c>
      <c r="GW97">
        <v>34</v>
      </c>
      <c r="GX97">
        <v>24.2873</v>
      </c>
      <c r="GY97">
        <v>62.9527</v>
      </c>
      <c r="GZ97">
        <v>30.7652</v>
      </c>
      <c r="HA97">
        <v>1</v>
      </c>
      <c r="HB97">
        <v>0.172149</v>
      </c>
      <c r="HC97">
        <v>0</v>
      </c>
      <c r="HD97">
        <v>20.3937</v>
      </c>
      <c r="HE97">
        <v>5.21684</v>
      </c>
      <c r="HF97">
        <v>12.0086</v>
      </c>
      <c r="HG97">
        <v>4.9884</v>
      </c>
      <c r="HH97">
        <v>3.28865</v>
      </c>
      <c r="HI97">
        <v>2334.7</v>
      </c>
      <c r="HJ97">
        <v>9999</v>
      </c>
      <c r="HK97">
        <v>9999</v>
      </c>
      <c r="HL97">
        <v>44.6</v>
      </c>
      <c r="HM97">
        <v>1.86722</v>
      </c>
      <c r="HN97">
        <v>1.86616</v>
      </c>
      <c r="HO97">
        <v>1.86581</v>
      </c>
      <c r="HP97">
        <v>1.86569</v>
      </c>
      <c r="HQ97">
        <v>1.86749</v>
      </c>
      <c r="HR97">
        <v>1.86996</v>
      </c>
      <c r="HS97">
        <v>1.86862</v>
      </c>
      <c r="HT97">
        <v>1.86997</v>
      </c>
      <c r="HU97">
        <v>0</v>
      </c>
      <c r="HV97">
        <v>0</v>
      </c>
      <c r="HW97">
        <v>0</v>
      </c>
      <c r="HX97">
        <v>0</v>
      </c>
      <c r="HY97" t="s">
        <v>425</v>
      </c>
      <c r="HZ97" t="s">
        <v>426</v>
      </c>
      <c r="IA97" t="s">
        <v>427</v>
      </c>
      <c r="IB97" t="s">
        <v>427</v>
      </c>
      <c r="IC97" t="s">
        <v>427</v>
      </c>
      <c r="ID97" t="s">
        <v>427</v>
      </c>
      <c r="IE97">
        <v>0</v>
      </c>
      <c r="IF97">
        <v>100</v>
      </c>
      <c r="IG97">
        <v>100</v>
      </c>
      <c r="IH97">
        <v>-2.72</v>
      </c>
      <c r="II97">
        <v>0.0418</v>
      </c>
      <c r="IJ97">
        <v>-0.8100442168574529</v>
      </c>
      <c r="IK97">
        <v>-0.001397856137862621</v>
      </c>
      <c r="IL97">
        <v>-6.597033298310111E-07</v>
      </c>
      <c r="IM97">
        <v>1.814317659228783E-10</v>
      </c>
      <c r="IN97">
        <v>-0.08355413821156263</v>
      </c>
      <c r="IO97">
        <v>-0.009172974426983092</v>
      </c>
      <c r="IP97">
        <v>0.000807841678180084</v>
      </c>
      <c r="IQ97">
        <v>-8.933227129180702E-06</v>
      </c>
      <c r="IR97">
        <v>1</v>
      </c>
      <c r="IS97">
        <v>2297</v>
      </c>
      <c r="IT97">
        <v>1</v>
      </c>
      <c r="IU97">
        <v>33</v>
      </c>
      <c r="IV97">
        <v>18.9</v>
      </c>
      <c r="IW97">
        <v>18.8</v>
      </c>
      <c r="IX97">
        <v>2.27295</v>
      </c>
      <c r="IY97">
        <v>2.20947</v>
      </c>
      <c r="IZ97">
        <v>1.39648</v>
      </c>
      <c r="JA97">
        <v>2.34985</v>
      </c>
      <c r="JB97">
        <v>1.49536</v>
      </c>
      <c r="JC97">
        <v>2.35107</v>
      </c>
      <c r="JD97">
        <v>37.2659</v>
      </c>
      <c r="JE97">
        <v>15.4892</v>
      </c>
      <c r="JF97">
        <v>18</v>
      </c>
      <c r="JG97">
        <v>392.129</v>
      </c>
      <c r="JH97">
        <v>562.966</v>
      </c>
      <c r="JI97">
        <v>30.3126</v>
      </c>
      <c r="JJ97">
        <v>29.8001</v>
      </c>
      <c r="JK97">
        <v>30.0001</v>
      </c>
      <c r="JL97">
        <v>29.7318</v>
      </c>
      <c r="JM97">
        <v>29.6409</v>
      </c>
      <c r="JN97">
        <v>45.5265</v>
      </c>
      <c r="JO97">
        <v>48.511</v>
      </c>
      <c r="JP97">
        <v>0</v>
      </c>
      <c r="JQ97">
        <v>-999.9</v>
      </c>
      <c r="JR97">
        <v>1122.07</v>
      </c>
      <c r="JS97">
        <v>11.5083</v>
      </c>
      <c r="JT97">
        <v>100.105</v>
      </c>
      <c r="JU97">
        <v>100.138</v>
      </c>
    </row>
    <row r="98" spans="1:281">
      <c r="A98">
        <v>82</v>
      </c>
      <c r="B98">
        <v>1652284469</v>
      </c>
      <c r="C98">
        <v>2412.5</v>
      </c>
      <c r="D98" t="s">
        <v>613</v>
      </c>
      <c r="E98" t="s">
        <v>614</v>
      </c>
      <c r="F98">
        <v>5</v>
      </c>
      <c r="G98" t="s">
        <v>474</v>
      </c>
      <c r="H98" t="s">
        <v>418</v>
      </c>
      <c r="I98">
        <v>1652284461.5</v>
      </c>
      <c r="J98">
        <f>(K98)/1000</f>
        <v>0</v>
      </c>
      <c r="K98">
        <f>IF(CZ98, AN98, AH98)</f>
        <v>0</v>
      </c>
      <c r="L98">
        <f>IF(CZ98, AI98, AG98)</f>
        <v>0</v>
      </c>
      <c r="M98">
        <f>DB98 - IF(AU98&gt;1, L98*CV98*100.0/(AW98*DP98), 0)</f>
        <v>0</v>
      </c>
      <c r="N98">
        <f>((T98-J98/2)*M98-L98)/(T98+J98/2)</f>
        <v>0</v>
      </c>
      <c r="O98">
        <f>N98*(DI98+DJ98)/1000.0</f>
        <v>0</v>
      </c>
      <c r="P98">
        <f>(DB98 - IF(AU98&gt;1, L98*CV98*100.0/(AW98*DP98), 0))*(DI98+DJ98)/1000.0</f>
        <v>0</v>
      </c>
      <c r="Q98">
        <f>2.0/((1/S98-1/R98)+SIGN(S98)*SQRT((1/S98-1/R98)*(1/S98-1/R98) + 4*CW98/((CW98+1)*(CW98+1))*(2*1/S98*1/R98-1/R98*1/R98)))</f>
        <v>0</v>
      </c>
      <c r="R98">
        <f>IF(LEFT(CX98,1)&lt;&gt;"0",IF(LEFT(CX98,1)="1",3.0,CY98),$D$5+$E$5*(DP98*DI98/($K$5*1000))+$F$5*(DP98*DI98/($K$5*1000))*MAX(MIN(CV98,$J$5),$I$5)*MAX(MIN(CV98,$J$5),$I$5)+$G$5*MAX(MIN(CV98,$J$5),$I$5)*(DP98*DI98/($K$5*1000))+$H$5*(DP98*DI98/($K$5*1000))*(DP98*DI98/($K$5*1000)))</f>
        <v>0</v>
      </c>
      <c r="S98">
        <f>J98*(1000-(1000*0.61365*exp(17.502*W98/(240.97+W98))/(DI98+DJ98)+DD98)/2)/(1000*0.61365*exp(17.502*W98/(240.97+W98))/(DI98+DJ98)-DD98)</f>
        <v>0</v>
      </c>
      <c r="T98">
        <f>1/((CW98+1)/(Q98/1.6)+1/(R98/1.37)) + CW98/((CW98+1)/(Q98/1.6) + CW98/(R98/1.37))</f>
        <v>0</v>
      </c>
      <c r="U98">
        <f>(CR98*CU98)</f>
        <v>0</v>
      </c>
      <c r="V98">
        <f>(DK98+(U98+2*0.95*5.67E-8*(((DK98+$B$7)+273)^4-(DK98+273)^4)-44100*J98)/(1.84*29.3*R98+8*0.95*5.67E-8*(DK98+273)^3))</f>
        <v>0</v>
      </c>
      <c r="W98">
        <f>($C$7*DL98+$D$7*DM98+$E$7*V98)</f>
        <v>0</v>
      </c>
      <c r="X98">
        <f>0.61365*exp(17.502*W98/(240.97+W98))</f>
        <v>0</v>
      </c>
      <c r="Y98">
        <f>(Z98/AA98*100)</f>
        <v>0</v>
      </c>
      <c r="Z98">
        <f>DD98*(DI98+DJ98)/1000</f>
        <v>0</v>
      </c>
      <c r="AA98">
        <f>0.61365*exp(17.502*DK98/(240.97+DK98))</f>
        <v>0</v>
      </c>
      <c r="AB98">
        <f>(X98-DD98*(DI98+DJ98)/1000)</f>
        <v>0</v>
      </c>
      <c r="AC98">
        <f>(-J98*44100)</f>
        <v>0</v>
      </c>
      <c r="AD98">
        <f>2*29.3*R98*0.92*(DK98-W98)</f>
        <v>0</v>
      </c>
      <c r="AE98">
        <f>2*0.95*5.67E-8*(((DK98+$B$7)+273)^4-(W98+273)^4)</f>
        <v>0</v>
      </c>
      <c r="AF98">
        <f>U98+AE98+AC98+AD98</f>
        <v>0</v>
      </c>
      <c r="AG98">
        <f>DH98*AU98*(DC98-DB98*(1000-AU98*DE98)/(1000-AU98*DD98))/(100*CV98)</f>
        <v>0</v>
      </c>
      <c r="AH98">
        <f>1000*DH98*AU98*(DD98-DE98)/(100*CV98*(1000-AU98*DD98))</f>
        <v>0</v>
      </c>
      <c r="AI98">
        <f>(AJ98 - AK98 - DI98*1E3/(8.314*(DK98+273.15)) * AM98/DH98 * AL98) * DH98/(100*CV98) * (1000 - DE98)/1000</f>
        <v>0</v>
      </c>
      <c r="AJ98">
        <v>1115.628226669857</v>
      </c>
      <c r="AK98">
        <v>1053.346666666666</v>
      </c>
      <c r="AL98">
        <v>3.400757919847577</v>
      </c>
      <c r="AM98">
        <v>66.42838587885558</v>
      </c>
      <c r="AN98">
        <f>(AP98 - AO98 + DI98*1E3/(8.314*(DK98+273.15)) * AR98/DH98 * AQ98) * DH98/(100*CV98) * 1000/(1000 - AP98)</f>
        <v>0</v>
      </c>
      <c r="AO98">
        <v>11.34414581711465</v>
      </c>
      <c r="AP98">
        <v>24.27344055944058</v>
      </c>
      <c r="AQ98">
        <v>-0.001351316862750967</v>
      </c>
      <c r="AR98">
        <v>79.27483675333316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MAX(0,($B$13+$C$13*DP98)/(1+$D$13*DP98)*DI98/(DK98+273)*$E$13)</f>
        <v>0</v>
      </c>
      <c r="AX98" t="s">
        <v>421</v>
      </c>
      <c r="AY98" t="s">
        <v>421</v>
      </c>
      <c r="AZ98">
        <v>0</v>
      </c>
      <c r="BA98">
        <v>0</v>
      </c>
      <c r="BB98">
        <f>1-AZ98/BA98</f>
        <v>0</v>
      </c>
      <c r="BC98">
        <v>0</v>
      </c>
      <c r="BD98" t="s">
        <v>421</v>
      </c>
      <c r="BE98" t="s">
        <v>421</v>
      </c>
      <c r="BF98">
        <v>0</v>
      </c>
      <c r="BG98">
        <v>0</v>
      </c>
      <c r="BH98">
        <f>1-BF98/BG98</f>
        <v>0</v>
      </c>
      <c r="BI98">
        <v>0.5</v>
      </c>
      <c r="BJ98">
        <f>CS98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421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1346</v>
      </c>
      <c r="CA98">
        <v>300</v>
      </c>
      <c r="CB98">
        <v>300</v>
      </c>
      <c r="CC98">
        <v>300</v>
      </c>
      <c r="CD98">
        <v>10390.6</v>
      </c>
      <c r="CE98">
        <v>1065.88</v>
      </c>
      <c r="CF98">
        <v>-0.00731473</v>
      </c>
      <c r="CG98">
        <v>5.43</v>
      </c>
      <c r="CH98" t="s">
        <v>421</v>
      </c>
      <c r="CI98" t="s">
        <v>421</v>
      </c>
      <c r="CJ98" t="s">
        <v>421</v>
      </c>
      <c r="CK98" t="s">
        <v>421</v>
      </c>
      <c r="CL98" t="s">
        <v>421</v>
      </c>
      <c r="CM98" t="s">
        <v>421</v>
      </c>
      <c r="CN98" t="s">
        <v>421</v>
      </c>
      <c r="CO98" t="s">
        <v>421</v>
      </c>
      <c r="CP98" t="s">
        <v>421</v>
      </c>
      <c r="CQ98" t="s">
        <v>421</v>
      </c>
      <c r="CR98">
        <f>$B$11*DQ98+$C$11*DR98+$F$11*EC98*(1-EF98)</f>
        <v>0</v>
      </c>
      <c r="CS98">
        <f>CR98*CT98</f>
        <v>0</v>
      </c>
      <c r="CT98">
        <f>($B$11*$D$9+$C$11*$D$9+$F$11*((EP98+EH98)/MAX(EP98+EH98+EQ98, 0.1)*$I$9+EQ98/MAX(EP98+EH98+EQ98, 0.1)*$J$9))/($B$11+$C$11+$F$11)</f>
        <v>0</v>
      </c>
      <c r="CU98">
        <f>($B$11*$K$9+$C$11*$K$9+$F$11*((EP98+EH98)/MAX(EP98+EH98+EQ98, 0.1)*$P$9+EQ98/MAX(EP98+EH98+EQ98, 0.1)*$Q$9))/($B$11+$C$11+$F$11)</f>
        <v>0</v>
      </c>
      <c r="CV98">
        <v>6</v>
      </c>
      <c r="CW98">
        <v>0.5</v>
      </c>
      <c r="CX98" t="s">
        <v>422</v>
      </c>
      <c r="CY98">
        <v>2</v>
      </c>
      <c r="CZ98" t="b">
        <v>1</v>
      </c>
      <c r="DA98">
        <v>1652284461.5</v>
      </c>
      <c r="DB98">
        <v>1004.565333333333</v>
      </c>
      <c r="DC98">
        <v>1090.728148148148</v>
      </c>
      <c r="DD98">
        <v>24.30913333333333</v>
      </c>
      <c r="DE98">
        <v>11.28200740740741</v>
      </c>
      <c r="DF98">
        <v>1007.267666666667</v>
      </c>
      <c r="DG98">
        <v>24.26721111111111</v>
      </c>
      <c r="DH98">
        <v>400.089037037037</v>
      </c>
      <c r="DI98">
        <v>90.6371037037037</v>
      </c>
      <c r="DJ98">
        <v>0.09997209629629632</v>
      </c>
      <c r="DK98">
        <v>30.86157407407407</v>
      </c>
      <c r="DL98">
        <v>29.43354074074074</v>
      </c>
      <c r="DM98">
        <v>999.9000000000001</v>
      </c>
      <c r="DN98">
        <v>0</v>
      </c>
      <c r="DO98">
        <v>0</v>
      </c>
      <c r="DP98">
        <v>10007.44740740741</v>
      </c>
      <c r="DQ98">
        <v>0</v>
      </c>
      <c r="DR98">
        <v>241.1575555555556</v>
      </c>
      <c r="DS98">
        <v>-86.16234074074073</v>
      </c>
      <c r="DT98">
        <v>1029.592592592593</v>
      </c>
      <c r="DU98">
        <v>1103.174814814815</v>
      </c>
      <c r="DV98">
        <v>13.02711481481481</v>
      </c>
      <c r="DW98">
        <v>1090.728148148148</v>
      </c>
      <c r="DX98">
        <v>11.28200740740741</v>
      </c>
      <c r="DY98">
        <v>2.203308888888889</v>
      </c>
      <c r="DZ98">
        <v>1.02257</v>
      </c>
      <c r="EA98">
        <v>18.98639259259259</v>
      </c>
      <c r="EB98">
        <v>7.241666666666667</v>
      </c>
      <c r="EC98">
        <v>1499.995555555555</v>
      </c>
      <c r="ED98">
        <v>0.9730031111111113</v>
      </c>
      <c r="EE98">
        <v>0.02699692222222223</v>
      </c>
      <c r="EF98">
        <v>0</v>
      </c>
      <c r="EG98">
        <v>982.0478888888889</v>
      </c>
      <c r="EH98">
        <v>5.00097</v>
      </c>
      <c r="EI98">
        <v>15382.24444444444</v>
      </c>
      <c r="EJ98">
        <v>12491.57407407407</v>
      </c>
      <c r="EK98">
        <v>38.90485185185184</v>
      </c>
      <c r="EL98">
        <v>40.125</v>
      </c>
      <c r="EM98">
        <v>39.10633333333334</v>
      </c>
      <c r="EN98">
        <v>40</v>
      </c>
      <c r="EO98">
        <v>40.07366666666667</v>
      </c>
      <c r="EP98">
        <v>1454.634814814815</v>
      </c>
      <c r="EQ98">
        <v>40.36074074074073</v>
      </c>
      <c r="ER98">
        <v>0</v>
      </c>
      <c r="ES98">
        <v>1158.799999952316</v>
      </c>
      <c r="ET98">
        <v>0</v>
      </c>
      <c r="EU98">
        <v>982.1078076923078</v>
      </c>
      <c r="EV98">
        <v>-23.63976069621395</v>
      </c>
      <c r="EW98">
        <v>-333.3709403282812</v>
      </c>
      <c r="EX98">
        <v>15383.41153846154</v>
      </c>
      <c r="EY98">
        <v>15</v>
      </c>
      <c r="EZ98">
        <v>1652283335.6</v>
      </c>
      <c r="FA98" t="s">
        <v>476</v>
      </c>
      <c r="FB98">
        <v>1652283332.6</v>
      </c>
      <c r="FC98">
        <v>1652283335.6</v>
      </c>
      <c r="FD98">
        <v>15</v>
      </c>
      <c r="FE98">
        <v>-1.081</v>
      </c>
      <c r="FF98">
        <v>0.005</v>
      </c>
      <c r="FG98">
        <v>-1.466</v>
      </c>
      <c r="FH98">
        <v>-0.014</v>
      </c>
      <c r="FI98">
        <v>400</v>
      </c>
      <c r="FJ98">
        <v>20</v>
      </c>
      <c r="FK98">
        <v>0.1</v>
      </c>
      <c r="FL98">
        <v>0.01</v>
      </c>
      <c r="FM98">
        <v>-85.9251731707317</v>
      </c>
      <c r="FN98">
        <v>-3.270037630662056</v>
      </c>
      <c r="FO98">
        <v>0.3297064962514916</v>
      </c>
      <c r="FP98">
        <v>-1</v>
      </c>
      <c r="FQ98">
        <v>13.11575609756098</v>
      </c>
      <c r="FR98">
        <v>-1.33179094076654</v>
      </c>
      <c r="FS98">
        <v>0.1317001732479933</v>
      </c>
      <c r="FT98">
        <v>-1</v>
      </c>
      <c r="FU98">
        <v>0</v>
      </c>
      <c r="FV98">
        <v>0</v>
      </c>
      <c r="FW98">
        <v>0</v>
      </c>
      <c r="FX98">
        <v>-1</v>
      </c>
      <c r="FY98">
        <v>0</v>
      </c>
      <c r="FZ98">
        <v>0</v>
      </c>
      <c r="GA98" t="s">
        <v>424</v>
      </c>
      <c r="GB98">
        <v>2.69688</v>
      </c>
      <c r="GC98">
        <v>2.70517</v>
      </c>
      <c r="GD98">
        <v>0.175386</v>
      </c>
      <c r="GE98">
        <v>0.182315</v>
      </c>
      <c r="GF98">
        <v>0.107381</v>
      </c>
      <c r="GG98">
        <v>0.0614892</v>
      </c>
      <c r="GH98">
        <v>25965.8</v>
      </c>
      <c r="GI98">
        <v>25839.3</v>
      </c>
      <c r="GJ98">
        <v>29287.7</v>
      </c>
      <c r="GK98">
        <v>29240.3</v>
      </c>
      <c r="GL98">
        <v>34607.8</v>
      </c>
      <c r="GM98">
        <v>36533.1</v>
      </c>
      <c r="GN98">
        <v>41218.3</v>
      </c>
      <c r="GO98">
        <v>41714.8</v>
      </c>
      <c r="GP98">
        <v>1.74128</v>
      </c>
      <c r="GQ98">
        <v>2.03682</v>
      </c>
      <c r="GR98">
        <v>0.0781007</v>
      </c>
      <c r="GS98">
        <v>0</v>
      </c>
      <c r="GT98">
        <v>28.1765</v>
      </c>
      <c r="GU98">
        <v>999.9</v>
      </c>
      <c r="GV98">
        <v>41.2</v>
      </c>
      <c r="GW98">
        <v>34</v>
      </c>
      <c r="GX98">
        <v>24.2867</v>
      </c>
      <c r="GY98">
        <v>62.8127</v>
      </c>
      <c r="GZ98">
        <v>31.3381</v>
      </c>
      <c r="HA98">
        <v>1</v>
      </c>
      <c r="HB98">
        <v>0.172149</v>
      </c>
      <c r="HC98">
        <v>0</v>
      </c>
      <c r="HD98">
        <v>20.3937</v>
      </c>
      <c r="HE98">
        <v>5.21639</v>
      </c>
      <c r="HF98">
        <v>12.0086</v>
      </c>
      <c r="HG98">
        <v>4.9885</v>
      </c>
      <c r="HH98">
        <v>3.28865</v>
      </c>
      <c r="HI98">
        <v>2335</v>
      </c>
      <c r="HJ98">
        <v>9999</v>
      </c>
      <c r="HK98">
        <v>9999</v>
      </c>
      <c r="HL98">
        <v>44.6</v>
      </c>
      <c r="HM98">
        <v>1.86722</v>
      </c>
      <c r="HN98">
        <v>1.86616</v>
      </c>
      <c r="HO98">
        <v>1.86581</v>
      </c>
      <c r="HP98">
        <v>1.86568</v>
      </c>
      <c r="HQ98">
        <v>1.8675</v>
      </c>
      <c r="HR98">
        <v>1.86996</v>
      </c>
      <c r="HS98">
        <v>1.8686</v>
      </c>
      <c r="HT98">
        <v>1.86997</v>
      </c>
      <c r="HU98">
        <v>0</v>
      </c>
      <c r="HV98">
        <v>0</v>
      </c>
      <c r="HW98">
        <v>0</v>
      </c>
      <c r="HX98">
        <v>0</v>
      </c>
      <c r="HY98" t="s">
        <v>425</v>
      </c>
      <c r="HZ98" t="s">
        <v>426</v>
      </c>
      <c r="IA98" t="s">
        <v>427</v>
      </c>
      <c r="IB98" t="s">
        <v>427</v>
      </c>
      <c r="IC98" t="s">
        <v>427</v>
      </c>
      <c r="ID98" t="s">
        <v>427</v>
      </c>
      <c r="IE98">
        <v>0</v>
      </c>
      <c r="IF98">
        <v>100</v>
      </c>
      <c r="IG98">
        <v>100</v>
      </c>
      <c r="IH98">
        <v>-2.75</v>
      </c>
      <c r="II98">
        <v>0.0413</v>
      </c>
      <c r="IJ98">
        <v>-0.8100442168574529</v>
      </c>
      <c r="IK98">
        <v>-0.001397856137862621</v>
      </c>
      <c r="IL98">
        <v>-6.597033298310111E-07</v>
      </c>
      <c r="IM98">
        <v>1.814317659228783E-10</v>
      </c>
      <c r="IN98">
        <v>-0.08355413821156263</v>
      </c>
      <c r="IO98">
        <v>-0.009172974426983092</v>
      </c>
      <c r="IP98">
        <v>0.000807841678180084</v>
      </c>
      <c r="IQ98">
        <v>-8.933227129180702E-06</v>
      </c>
      <c r="IR98">
        <v>1</v>
      </c>
      <c r="IS98">
        <v>2297</v>
      </c>
      <c r="IT98">
        <v>1</v>
      </c>
      <c r="IU98">
        <v>33</v>
      </c>
      <c r="IV98">
        <v>18.9</v>
      </c>
      <c r="IW98">
        <v>18.9</v>
      </c>
      <c r="IX98">
        <v>2.30225</v>
      </c>
      <c r="IY98">
        <v>2.21313</v>
      </c>
      <c r="IZ98">
        <v>1.39648</v>
      </c>
      <c r="JA98">
        <v>2.34985</v>
      </c>
      <c r="JB98">
        <v>1.49536</v>
      </c>
      <c r="JC98">
        <v>2.39624</v>
      </c>
      <c r="JD98">
        <v>37.2659</v>
      </c>
      <c r="JE98">
        <v>15.4892</v>
      </c>
      <c r="JF98">
        <v>18</v>
      </c>
      <c r="JG98">
        <v>391.97</v>
      </c>
      <c r="JH98">
        <v>563.249</v>
      </c>
      <c r="JI98">
        <v>30.3105</v>
      </c>
      <c r="JJ98">
        <v>29.7976</v>
      </c>
      <c r="JK98">
        <v>30.0001</v>
      </c>
      <c r="JL98">
        <v>29.73</v>
      </c>
      <c r="JM98">
        <v>29.6392</v>
      </c>
      <c r="JN98">
        <v>46.1093</v>
      </c>
      <c r="JO98">
        <v>48.2259</v>
      </c>
      <c r="JP98">
        <v>0</v>
      </c>
      <c r="JQ98">
        <v>-999.9</v>
      </c>
      <c r="JR98">
        <v>1135.43</v>
      </c>
      <c r="JS98">
        <v>11.6198</v>
      </c>
      <c r="JT98">
        <v>100.104</v>
      </c>
      <c r="JU98">
        <v>100.138</v>
      </c>
    </row>
    <row r="99" spans="1:281">
      <c r="A99">
        <v>83</v>
      </c>
      <c r="B99">
        <v>1652284474</v>
      </c>
      <c r="C99">
        <v>2417.5</v>
      </c>
      <c r="D99" t="s">
        <v>615</v>
      </c>
      <c r="E99" t="s">
        <v>616</v>
      </c>
      <c r="F99">
        <v>5</v>
      </c>
      <c r="G99" t="s">
        <v>474</v>
      </c>
      <c r="H99" t="s">
        <v>418</v>
      </c>
      <c r="I99">
        <v>1652284466.214286</v>
      </c>
      <c r="J99">
        <f>(K99)/1000</f>
        <v>0</v>
      </c>
      <c r="K99">
        <f>IF(CZ99, AN99, AH99)</f>
        <v>0</v>
      </c>
      <c r="L99">
        <f>IF(CZ99, AI99, AG99)</f>
        <v>0</v>
      </c>
      <c r="M99">
        <f>DB99 - IF(AU99&gt;1, L99*CV99*100.0/(AW99*DP99), 0)</f>
        <v>0</v>
      </c>
      <c r="N99">
        <f>((T99-J99/2)*M99-L99)/(T99+J99/2)</f>
        <v>0</v>
      </c>
      <c r="O99">
        <f>N99*(DI99+DJ99)/1000.0</f>
        <v>0</v>
      </c>
      <c r="P99">
        <f>(DB99 - IF(AU99&gt;1, L99*CV99*100.0/(AW99*DP99), 0))*(DI99+DJ99)/1000.0</f>
        <v>0</v>
      </c>
      <c r="Q99">
        <f>2.0/((1/S99-1/R99)+SIGN(S99)*SQRT((1/S99-1/R99)*(1/S99-1/R99) + 4*CW99/((CW99+1)*(CW99+1))*(2*1/S99*1/R99-1/R99*1/R99)))</f>
        <v>0</v>
      </c>
      <c r="R99">
        <f>IF(LEFT(CX99,1)&lt;&gt;"0",IF(LEFT(CX99,1)="1",3.0,CY99),$D$5+$E$5*(DP99*DI99/($K$5*1000))+$F$5*(DP99*DI99/($K$5*1000))*MAX(MIN(CV99,$J$5),$I$5)*MAX(MIN(CV99,$J$5),$I$5)+$G$5*MAX(MIN(CV99,$J$5),$I$5)*(DP99*DI99/($K$5*1000))+$H$5*(DP99*DI99/($K$5*1000))*(DP99*DI99/($K$5*1000)))</f>
        <v>0</v>
      </c>
      <c r="S99">
        <f>J99*(1000-(1000*0.61365*exp(17.502*W99/(240.97+W99))/(DI99+DJ99)+DD99)/2)/(1000*0.61365*exp(17.502*W99/(240.97+W99))/(DI99+DJ99)-DD99)</f>
        <v>0</v>
      </c>
      <c r="T99">
        <f>1/((CW99+1)/(Q99/1.6)+1/(R99/1.37)) + CW99/((CW99+1)/(Q99/1.6) + CW99/(R99/1.37))</f>
        <v>0</v>
      </c>
      <c r="U99">
        <f>(CR99*CU99)</f>
        <v>0</v>
      </c>
      <c r="V99">
        <f>(DK99+(U99+2*0.95*5.67E-8*(((DK99+$B$7)+273)^4-(DK99+273)^4)-44100*J99)/(1.84*29.3*R99+8*0.95*5.67E-8*(DK99+273)^3))</f>
        <v>0</v>
      </c>
      <c r="W99">
        <f>($C$7*DL99+$D$7*DM99+$E$7*V99)</f>
        <v>0</v>
      </c>
      <c r="X99">
        <f>0.61365*exp(17.502*W99/(240.97+W99))</f>
        <v>0</v>
      </c>
      <c r="Y99">
        <f>(Z99/AA99*100)</f>
        <v>0</v>
      </c>
      <c r="Z99">
        <f>DD99*(DI99+DJ99)/1000</f>
        <v>0</v>
      </c>
      <c r="AA99">
        <f>0.61365*exp(17.502*DK99/(240.97+DK99))</f>
        <v>0</v>
      </c>
      <c r="AB99">
        <f>(X99-DD99*(DI99+DJ99)/1000)</f>
        <v>0</v>
      </c>
      <c r="AC99">
        <f>(-J99*44100)</f>
        <v>0</v>
      </c>
      <c r="AD99">
        <f>2*29.3*R99*0.92*(DK99-W99)</f>
        <v>0</v>
      </c>
      <c r="AE99">
        <f>2*0.95*5.67E-8*(((DK99+$B$7)+273)^4-(W99+273)^4)</f>
        <v>0</v>
      </c>
      <c r="AF99">
        <f>U99+AE99+AC99+AD99</f>
        <v>0</v>
      </c>
      <c r="AG99">
        <f>DH99*AU99*(DC99-DB99*(1000-AU99*DE99)/(1000-AU99*DD99))/(100*CV99)</f>
        <v>0</v>
      </c>
      <c r="AH99">
        <f>1000*DH99*AU99*(DD99-DE99)/(100*CV99*(1000-AU99*DD99))</f>
        <v>0</v>
      </c>
      <c r="AI99">
        <f>(AJ99 - AK99 - DI99*1E3/(8.314*(DK99+273.15)) * AM99/DH99 * AL99) * DH99/(100*CV99) * (1000 - DE99)/1000</f>
        <v>0</v>
      </c>
      <c r="AJ99">
        <v>1132.94197375412</v>
      </c>
      <c r="AK99">
        <v>1070.44606060606</v>
      </c>
      <c r="AL99">
        <v>3.417780199431415</v>
      </c>
      <c r="AM99">
        <v>66.42838587885558</v>
      </c>
      <c r="AN99">
        <f>(AP99 - AO99 + DI99*1E3/(8.314*(DK99+273.15)) * AR99/DH99 * AQ99) * DH99/(100*CV99) * 1000/(1000 - AP99)</f>
        <v>0</v>
      </c>
      <c r="AO99">
        <v>11.44282106298128</v>
      </c>
      <c r="AP99">
        <v>24.25873216783218</v>
      </c>
      <c r="AQ99">
        <v>-0.002074215219941433</v>
      </c>
      <c r="AR99">
        <v>79.27483675333316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MAX(0,($B$13+$C$13*DP99)/(1+$D$13*DP99)*DI99/(DK99+273)*$E$13)</f>
        <v>0</v>
      </c>
      <c r="AX99" t="s">
        <v>421</v>
      </c>
      <c r="AY99" t="s">
        <v>421</v>
      </c>
      <c r="AZ99">
        <v>0</v>
      </c>
      <c r="BA99">
        <v>0</v>
      </c>
      <c r="BB99">
        <f>1-AZ99/BA99</f>
        <v>0</v>
      </c>
      <c r="BC99">
        <v>0</v>
      </c>
      <c r="BD99" t="s">
        <v>421</v>
      </c>
      <c r="BE99" t="s">
        <v>421</v>
      </c>
      <c r="BF99">
        <v>0</v>
      </c>
      <c r="BG99">
        <v>0</v>
      </c>
      <c r="BH99">
        <f>1-BF99/BG99</f>
        <v>0</v>
      </c>
      <c r="BI99">
        <v>0.5</v>
      </c>
      <c r="BJ99">
        <f>CS99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421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1346</v>
      </c>
      <c r="CA99">
        <v>300</v>
      </c>
      <c r="CB99">
        <v>300</v>
      </c>
      <c r="CC99">
        <v>300</v>
      </c>
      <c r="CD99">
        <v>10390.6</v>
      </c>
      <c r="CE99">
        <v>1065.88</v>
      </c>
      <c r="CF99">
        <v>-0.00731473</v>
      </c>
      <c r="CG99">
        <v>5.43</v>
      </c>
      <c r="CH99" t="s">
        <v>421</v>
      </c>
      <c r="CI99" t="s">
        <v>421</v>
      </c>
      <c r="CJ99" t="s">
        <v>421</v>
      </c>
      <c r="CK99" t="s">
        <v>421</v>
      </c>
      <c r="CL99" t="s">
        <v>421</v>
      </c>
      <c r="CM99" t="s">
        <v>421</v>
      </c>
      <c r="CN99" t="s">
        <v>421</v>
      </c>
      <c r="CO99" t="s">
        <v>421</v>
      </c>
      <c r="CP99" t="s">
        <v>421</v>
      </c>
      <c r="CQ99" t="s">
        <v>421</v>
      </c>
      <c r="CR99">
        <f>$B$11*DQ99+$C$11*DR99+$F$11*EC99*(1-EF99)</f>
        <v>0</v>
      </c>
      <c r="CS99">
        <f>CR99*CT99</f>
        <v>0</v>
      </c>
      <c r="CT99">
        <f>($B$11*$D$9+$C$11*$D$9+$F$11*((EP99+EH99)/MAX(EP99+EH99+EQ99, 0.1)*$I$9+EQ99/MAX(EP99+EH99+EQ99, 0.1)*$J$9))/($B$11+$C$11+$F$11)</f>
        <v>0</v>
      </c>
      <c r="CU99">
        <f>($B$11*$K$9+$C$11*$K$9+$F$11*((EP99+EH99)/MAX(EP99+EH99+EQ99, 0.1)*$P$9+EQ99/MAX(EP99+EH99+EQ99, 0.1)*$Q$9))/($B$11+$C$11+$F$11)</f>
        <v>0</v>
      </c>
      <c r="CV99">
        <v>6</v>
      </c>
      <c r="CW99">
        <v>0.5</v>
      </c>
      <c r="CX99" t="s">
        <v>422</v>
      </c>
      <c r="CY99">
        <v>2</v>
      </c>
      <c r="CZ99" t="b">
        <v>1</v>
      </c>
      <c r="DA99">
        <v>1652284466.214286</v>
      </c>
      <c r="DB99">
        <v>1020.193607142857</v>
      </c>
      <c r="DC99">
        <v>1106.559642857143</v>
      </c>
      <c r="DD99">
        <v>24.2879</v>
      </c>
      <c r="DE99">
        <v>11.37373571428571</v>
      </c>
      <c r="DF99">
        <v>1022.929964285714</v>
      </c>
      <c r="DG99">
        <v>24.24628571428571</v>
      </c>
      <c r="DH99">
        <v>400.080107142857</v>
      </c>
      <c r="DI99">
        <v>90.63854642857142</v>
      </c>
      <c r="DJ99">
        <v>0.1000014892857143</v>
      </c>
      <c r="DK99">
        <v>30.85968214285714</v>
      </c>
      <c r="DL99">
        <v>29.44658571428571</v>
      </c>
      <c r="DM99">
        <v>999.9000000000002</v>
      </c>
      <c r="DN99">
        <v>0</v>
      </c>
      <c r="DO99">
        <v>0</v>
      </c>
      <c r="DP99">
        <v>10002.425</v>
      </c>
      <c r="DQ99">
        <v>0</v>
      </c>
      <c r="DR99">
        <v>241.4935</v>
      </c>
      <c r="DS99">
        <v>-86.36555000000001</v>
      </c>
      <c r="DT99">
        <v>1045.587857142857</v>
      </c>
      <c r="DU99">
        <v>1119.291071428571</v>
      </c>
      <c r="DV99">
        <v>12.91416071428571</v>
      </c>
      <c r="DW99">
        <v>1106.559642857143</v>
      </c>
      <c r="DX99">
        <v>11.37373571428571</v>
      </c>
      <c r="DY99">
        <v>2.201419642857143</v>
      </c>
      <c r="DZ99">
        <v>1.030900357142857</v>
      </c>
      <c r="EA99">
        <v>18.97265357142857</v>
      </c>
      <c r="EB99">
        <v>7.360107142857141</v>
      </c>
      <c r="EC99">
        <v>1499.966785714286</v>
      </c>
      <c r="ED99">
        <v>0.9730030714285716</v>
      </c>
      <c r="EE99">
        <v>0.02699696428571429</v>
      </c>
      <c r="EF99">
        <v>0</v>
      </c>
      <c r="EG99">
        <v>980.2706785714284</v>
      </c>
      <c r="EH99">
        <v>5.00097</v>
      </c>
      <c r="EI99">
        <v>15356.39285714286</v>
      </c>
      <c r="EJ99">
        <v>12491.33928571429</v>
      </c>
      <c r="EK99">
        <v>38.91042857142857</v>
      </c>
      <c r="EL99">
        <v>40.125</v>
      </c>
      <c r="EM99">
        <v>39.11599999999999</v>
      </c>
      <c r="EN99">
        <v>40</v>
      </c>
      <c r="EO99">
        <v>40.07999999999999</v>
      </c>
      <c r="EP99">
        <v>1454.606785714285</v>
      </c>
      <c r="EQ99">
        <v>40.35999999999999</v>
      </c>
      <c r="ER99">
        <v>0</v>
      </c>
      <c r="ES99">
        <v>1164.199999809265</v>
      </c>
      <c r="ET99">
        <v>0</v>
      </c>
      <c r="EU99">
        <v>979.9788400000001</v>
      </c>
      <c r="EV99">
        <v>-22.35469234946747</v>
      </c>
      <c r="EW99">
        <v>-319.7846158185856</v>
      </c>
      <c r="EX99">
        <v>15352.4</v>
      </c>
      <c r="EY99">
        <v>15</v>
      </c>
      <c r="EZ99">
        <v>1652283335.6</v>
      </c>
      <c r="FA99" t="s">
        <v>476</v>
      </c>
      <c r="FB99">
        <v>1652283332.6</v>
      </c>
      <c r="FC99">
        <v>1652283335.6</v>
      </c>
      <c r="FD99">
        <v>15</v>
      </c>
      <c r="FE99">
        <v>-1.081</v>
      </c>
      <c r="FF99">
        <v>0.005</v>
      </c>
      <c r="FG99">
        <v>-1.466</v>
      </c>
      <c r="FH99">
        <v>-0.014</v>
      </c>
      <c r="FI99">
        <v>400</v>
      </c>
      <c r="FJ99">
        <v>20</v>
      </c>
      <c r="FK99">
        <v>0.1</v>
      </c>
      <c r="FL99">
        <v>0.01</v>
      </c>
      <c r="FM99">
        <v>-86.22122</v>
      </c>
      <c r="FN99">
        <v>-3.025672795497345</v>
      </c>
      <c r="FO99">
        <v>0.3055996483963951</v>
      </c>
      <c r="FP99">
        <v>-1</v>
      </c>
      <c r="FQ99">
        <v>12.9817175</v>
      </c>
      <c r="FR99">
        <v>-1.416782363977529</v>
      </c>
      <c r="FS99">
        <v>0.1368234188424994</v>
      </c>
      <c r="FT99">
        <v>-1</v>
      </c>
      <c r="FU99">
        <v>0</v>
      </c>
      <c r="FV99">
        <v>0</v>
      </c>
      <c r="FW99">
        <v>0</v>
      </c>
      <c r="FX99">
        <v>-1</v>
      </c>
      <c r="FY99">
        <v>0</v>
      </c>
      <c r="FZ99">
        <v>0</v>
      </c>
      <c r="GA99" t="s">
        <v>424</v>
      </c>
      <c r="GB99">
        <v>2.69699</v>
      </c>
      <c r="GC99">
        <v>2.70517</v>
      </c>
      <c r="GD99">
        <v>0.177201</v>
      </c>
      <c r="GE99">
        <v>0.184027</v>
      </c>
      <c r="GF99">
        <v>0.107334</v>
      </c>
      <c r="GG99">
        <v>0.0619467</v>
      </c>
      <c r="GH99">
        <v>25908.8</v>
      </c>
      <c r="GI99">
        <v>25784.9</v>
      </c>
      <c r="GJ99">
        <v>29287.9</v>
      </c>
      <c r="GK99">
        <v>29239.9</v>
      </c>
      <c r="GL99">
        <v>34609.7</v>
      </c>
      <c r="GM99">
        <v>36515.3</v>
      </c>
      <c r="GN99">
        <v>41218.3</v>
      </c>
      <c r="GO99">
        <v>41714.8</v>
      </c>
      <c r="GP99">
        <v>1.74123</v>
      </c>
      <c r="GQ99">
        <v>2.037</v>
      </c>
      <c r="GR99">
        <v>0.0796914</v>
      </c>
      <c r="GS99">
        <v>0</v>
      </c>
      <c r="GT99">
        <v>28.1707</v>
      </c>
      <c r="GU99">
        <v>999.9</v>
      </c>
      <c r="GV99">
        <v>41.1</v>
      </c>
      <c r="GW99">
        <v>34</v>
      </c>
      <c r="GX99">
        <v>24.2278</v>
      </c>
      <c r="GY99">
        <v>62.9427</v>
      </c>
      <c r="GZ99">
        <v>30.4647</v>
      </c>
      <c r="HA99">
        <v>1</v>
      </c>
      <c r="HB99">
        <v>0.172093</v>
      </c>
      <c r="HC99">
        <v>0</v>
      </c>
      <c r="HD99">
        <v>20.3937</v>
      </c>
      <c r="HE99">
        <v>5.21699</v>
      </c>
      <c r="HF99">
        <v>12.0086</v>
      </c>
      <c r="HG99">
        <v>4.9883</v>
      </c>
      <c r="HH99">
        <v>3.28865</v>
      </c>
      <c r="HI99">
        <v>2335</v>
      </c>
      <c r="HJ99">
        <v>9999</v>
      </c>
      <c r="HK99">
        <v>9999</v>
      </c>
      <c r="HL99">
        <v>44.6</v>
      </c>
      <c r="HM99">
        <v>1.86722</v>
      </c>
      <c r="HN99">
        <v>1.86618</v>
      </c>
      <c r="HO99">
        <v>1.86581</v>
      </c>
      <c r="HP99">
        <v>1.86568</v>
      </c>
      <c r="HQ99">
        <v>1.8675</v>
      </c>
      <c r="HR99">
        <v>1.86996</v>
      </c>
      <c r="HS99">
        <v>1.86863</v>
      </c>
      <c r="HT99">
        <v>1.86998</v>
      </c>
      <c r="HU99">
        <v>0</v>
      </c>
      <c r="HV99">
        <v>0</v>
      </c>
      <c r="HW99">
        <v>0</v>
      </c>
      <c r="HX99">
        <v>0</v>
      </c>
      <c r="HY99" t="s">
        <v>425</v>
      </c>
      <c r="HZ99" t="s">
        <v>426</v>
      </c>
      <c r="IA99" t="s">
        <v>427</v>
      </c>
      <c r="IB99" t="s">
        <v>427</v>
      </c>
      <c r="IC99" t="s">
        <v>427</v>
      </c>
      <c r="ID99" t="s">
        <v>427</v>
      </c>
      <c r="IE99">
        <v>0</v>
      </c>
      <c r="IF99">
        <v>100</v>
      </c>
      <c r="IG99">
        <v>100</v>
      </c>
      <c r="IH99">
        <v>-2.79</v>
      </c>
      <c r="II99">
        <v>0.0412</v>
      </c>
      <c r="IJ99">
        <v>-0.8100442168574529</v>
      </c>
      <c r="IK99">
        <v>-0.001397856137862621</v>
      </c>
      <c r="IL99">
        <v>-6.597033298310111E-07</v>
      </c>
      <c r="IM99">
        <v>1.814317659228783E-10</v>
      </c>
      <c r="IN99">
        <v>-0.08355413821156263</v>
      </c>
      <c r="IO99">
        <v>-0.009172974426983092</v>
      </c>
      <c r="IP99">
        <v>0.000807841678180084</v>
      </c>
      <c r="IQ99">
        <v>-8.933227129180702E-06</v>
      </c>
      <c r="IR99">
        <v>1</v>
      </c>
      <c r="IS99">
        <v>2297</v>
      </c>
      <c r="IT99">
        <v>1</v>
      </c>
      <c r="IU99">
        <v>33</v>
      </c>
      <c r="IV99">
        <v>19</v>
      </c>
      <c r="IW99">
        <v>19</v>
      </c>
      <c r="IX99">
        <v>2.32788</v>
      </c>
      <c r="IY99">
        <v>2.21191</v>
      </c>
      <c r="IZ99">
        <v>1.39648</v>
      </c>
      <c r="JA99">
        <v>2.35107</v>
      </c>
      <c r="JB99">
        <v>1.49536</v>
      </c>
      <c r="JC99">
        <v>2.36694</v>
      </c>
      <c r="JD99">
        <v>37.2659</v>
      </c>
      <c r="JE99">
        <v>15.4892</v>
      </c>
      <c r="JF99">
        <v>18</v>
      </c>
      <c r="JG99">
        <v>391.939</v>
      </c>
      <c r="JH99">
        <v>563.369</v>
      </c>
      <c r="JI99">
        <v>30.3084</v>
      </c>
      <c r="JJ99">
        <v>29.7975</v>
      </c>
      <c r="JK99">
        <v>30</v>
      </c>
      <c r="JL99">
        <v>29.7293</v>
      </c>
      <c r="JM99">
        <v>29.638</v>
      </c>
      <c r="JN99">
        <v>46.6263</v>
      </c>
      <c r="JO99">
        <v>47.6349</v>
      </c>
      <c r="JP99">
        <v>0</v>
      </c>
      <c r="JQ99">
        <v>-999.9</v>
      </c>
      <c r="JR99">
        <v>1155.47</v>
      </c>
      <c r="JS99">
        <v>11.7365</v>
      </c>
      <c r="JT99">
        <v>100.104</v>
      </c>
      <c r="JU99">
        <v>100.138</v>
      </c>
    </row>
    <row r="100" spans="1:281">
      <c r="A100">
        <v>84</v>
      </c>
      <c r="B100">
        <v>1652284479</v>
      </c>
      <c r="C100">
        <v>2422.5</v>
      </c>
      <c r="D100" t="s">
        <v>617</v>
      </c>
      <c r="E100" t="s">
        <v>618</v>
      </c>
      <c r="F100">
        <v>5</v>
      </c>
      <c r="G100" t="s">
        <v>474</v>
      </c>
      <c r="H100" t="s">
        <v>418</v>
      </c>
      <c r="I100">
        <v>1652284471.5</v>
      </c>
      <c r="J100">
        <f>(K100)/1000</f>
        <v>0</v>
      </c>
      <c r="K100">
        <f>IF(CZ100, AN100, AH100)</f>
        <v>0</v>
      </c>
      <c r="L100">
        <f>IF(CZ100, AI100, AG100)</f>
        <v>0</v>
      </c>
      <c r="M100">
        <f>DB100 - IF(AU100&gt;1, L100*CV100*100.0/(AW100*DP100), 0)</f>
        <v>0</v>
      </c>
      <c r="N100">
        <f>((T100-J100/2)*M100-L100)/(T100+J100/2)</f>
        <v>0</v>
      </c>
      <c r="O100">
        <f>N100*(DI100+DJ100)/1000.0</f>
        <v>0</v>
      </c>
      <c r="P100">
        <f>(DB100 - IF(AU100&gt;1, L100*CV100*100.0/(AW100*DP100), 0))*(DI100+DJ100)/1000.0</f>
        <v>0</v>
      </c>
      <c r="Q100">
        <f>2.0/((1/S100-1/R100)+SIGN(S100)*SQRT((1/S100-1/R100)*(1/S100-1/R100) + 4*CW100/((CW100+1)*(CW100+1))*(2*1/S100*1/R100-1/R100*1/R100)))</f>
        <v>0</v>
      </c>
      <c r="R100">
        <f>IF(LEFT(CX100,1)&lt;&gt;"0",IF(LEFT(CX100,1)="1",3.0,CY100),$D$5+$E$5*(DP100*DI100/($K$5*1000))+$F$5*(DP100*DI100/($K$5*1000))*MAX(MIN(CV100,$J$5),$I$5)*MAX(MIN(CV100,$J$5),$I$5)+$G$5*MAX(MIN(CV100,$J$5),$I$5)*(DP100*DI100/($K$5*1000))+$H$5*(DP100*DI100/($K$5*1000))*(DP100*DI100/($K$5*1000)))</f>
        <v>0</v>
      </c>
      <c r="S100">
        <f>J100*(1000-(1000*0.61365*exp(17.502*W100/(240.97+W100))/(DI100+DJ100)+DD100)/2)/(1000*0.61365*exp(17.502*W100/(240.97+W100))/(DI100+DJ100)-DD100)</f>
        <v>0</v>
      </c>
      <c r="T100">
        <f>1/((CW100+1)/(Q100/1.6)+1/(R100/1.37)) + CW100/((CW100+1)/(Q100/1.6) + CW100/(R100/1.37))</f>
        <v>0</v>
      </c>
      <c r="U100">
        <f>(CR100*CU100)</f>
        <v>0</v>
      </c>
      <c r="V100">
        <f>(DK100+(U100+2*0.95*5.67E-8*(((DK100+$B$7)+273)^4-(DK100+273)^4)-44100*J100)/(1.84*29.3*R100+8*0.95*5.67E-8*(DK100+273)^3))</f>
        <v>0</v>
      </c>
      <c r="W100">
        <f>($C$7*DL100+$D$7*DM100+$E$7*V100)</f>
        <v>0</v>
      </c>
      <c r="X100">
        <f>0.61365*exp(17.502*W100/(240.97+W100))</f>
        <v>0</v>
      </c>
      <c r="Y100">
        <f>(Z100/AA100*100)</f>
        <v>0</v>
      </c>
      <c r="Z100">
        <f>DD100*(DI100+DJ100)/1000</f>
        <v>0</v>
      </c>
      <c r="AA100">
        <f>0.61365*exp(17.502*DK100/(240.97+DK100))</f>
        <v>0</v>
      </c>
      <c r="AB100">
        <f>(X100-DD100*(DI100+DJ100)/1000)</f>
        <v>0</v>
      </c>
      <c r="AC100">
        <f>(-J100*44100)</f>
        <v>0</v>
      </c>
      <c r="AD100">
        <f>2*29.3*R100*0.92*(DK100-W100)</f>
        <v>0</v>
      </c>
      <c r="AE100">
        <f>2*0.95*5.67E-8*(((DK100+$B$7)+273)^4-(W100+273)^4)</f>
        <v>0</v>
      </c>
      <c r="AF100">
        <f>U100+AE100+AC100+AD100</f>
        <v>0</v>
      </c>
      <c r="AG100">
        <f>DH100*AU100*(DC100-DB100*(1000-AU100*DE100)/(1000-AU100*DD100))/(100*CV100)</f>
        <v>0</v>
      </c>
      <c r="AH100">
        <f>1000*DH100*AU100*(DD100-DE100)/(100*CV100*(1000-AU100*DD100))</f>
        <v>0</v>
      </c>
      <c r="AI100">
        <f>(AJ100 - AK100 - DI100*1E3/(8.314*(DK100+273.15)) * AM100/DH100 * AL100) * DH100/(100*CV100) * (1000 - DE100)/1000</f>
        <v>0</v>
      </c>
      <c r="AJ100">
        <v>1149.849777112653</v>
      </c>
      <c r="AK100">
        <v>1087.531515151515</v>
      </c>
      <c r="AL100">
        <v>3.425722199530896</v>
      </c>
      <c r="AM100">
        <v>66.42838587885558</v>
      </c>
      <c r="AN100">
        <f>(AP100 - AO100 + DI100*1E3/(8.314*(DK100+273.15)) * AR100/DH100 * AQ100) * DH100/(100*CV100) * 1000/(1000 - AP100)</f>
        <v>0</v>
      </c>
      <c r="AO100">
        <v>11.5469775348418</v>
      </c>
      <c r="AP100">
        <v>24.23766293706295</v>
      </c>
      <c r="AQ100">
        <v>-0.001195643494775389</v>
      </c>
      <c r="AR100">
        <v>79.27483675333316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MAX(0,($B$13+$C$13*DP100)/(1+$D$13*DP100)*DI100/(DK100+273)*$E$13)</f>
        <v>0</v>
      </c>
      <c r="AX100" t="s">
        <v>421</v>
      </c>
      <c r="AY100" t="s">
        <v>421</v>
      </c>
      <c r="AZ100">
        <v>0</v>
      </c>
      <c r="BA100">
        <v>0</v>
      </c>
      <c r="BB100">
        <f>1-AZ100/BA100</f>
        <v>0</v>
      </c>
      <c r="BC100">
        <v>0</v>
      </c>
      <c r="BD100" t="s">
        <v>421</v>
      </c>
      <c r="BE100" t="s">
        <v>421</v>
      </c>
      <c r="BF100">
        <v>0</v>
      </c>
      <c r="BG100">
        <v>0</v>
      </c>
      <c r="BH100">
        <f>1-BF100/BG100</f>
        <v>0</v>
      </c>
      <c r="BI100">
        <v>0.5</v>
      </c>
      <c r="BJ100">
        <f>CS100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421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1346</v>
      </c>
      <c r="CA100">
        <v>300</v>
      </c>
      <c r="CB100">
        <v>300</v>
      </c>
      <c r="CC100">
        <v>300</v>
      </c>
      <c r="CD100">
        <v>10390.6</v>
      </c>
      <c r="CE100">
        <v>1065.88</v>
      </c>
      <c r="CF100">
        <v>-0.00731473</v>
      </c>
      <c r="CG100">
        <v>5.43</v>
      </c>
      <c r="CH100" t="s">
        <v>421</v>
      </c>
      <c r="CI100" t="s">
        <v>421</v>
      </c>
      <c r="CJ100" t="s">
        <v>421</v>
      </c>
      <c r="CK100" t="s">
        <v>421</v>
      </c>
      <c r="CL100" t="s">
        <v>421</v>
      </c>
      <c r="CM100" t="s">
        <v>421</v>
      </c>
      <c r="CN100" t="s">
        <v>421</v>
      </c>
      <c r="CO100" t="s">
        <v>421</v>
      </c>
      <c r="CP100" t="s">
        <v>421</v>
      </c>
      <c r="CQ100" t="s">
        <v>421</v>
      </c>
      <c r="CR100">
        <f>$B$11*DQ100+$C$11*DR100+$F$11*EC100*(1-EF100)</f>
        <v>0</v>
      </c>
      <c r="CS100">
        <f>CR100*CT100</f>
        <v>0</v>
      </c>
      <c r="CT100">
        <f>($B$11*$D$9+$C$11*$D$9+$F$11*((EP100+EH100)/MAX(EP100+EH100+EQ100, 0.1)*$I$9+EQ100/MAX(EP100+EH100+EQ100, 0.1)*$J$9))/($B$11+$C$11+$F$11)</f>
        <v>0</v>
      </c>
      <c r="CU100">
        <f>($B$11*$K$9+$C$11*$K$9+$F$11*((EP100+EH100)/MAX(EP100+EH100+EQ100, 0.1)*$P$9+EQ100/MAX(EP100+EH100+EQ100, 0.1)*$Q$9))/($B$11+$C$11+$F$11)</f>
        <v>0</v>
      </c>
      <c r="CV100">
        <v>6</v>
      </c>
      <c r="CW100">
        <v>0.5</v>
      </c>
      <c r="CX100" t="s">
        <v>422</v>
      </c>
      <c r="CY100">
        <v>2</v>
      </c>
      <c r="CZ100" t="b">
        <v>1</v>
      </c>
      <c r="DA100">
        <v>1652284471.5</v>
      </c>
      <c r="DB100">
        <v>1037.794444444445</v>
      </c>
      <c r="DC100">
        <v>1124.344814814815</v>
      </c>
      <c r="DD100">
        <v>24.26507407407407</v>
      </c>
      <c r="DE100">
        <v>11.48847037037037</v>
      </c>
      <c r="DF100">
        <v>1040.569259259259</v>
      </c>
      <c r="DG100">
        <v>24.22378148148148</v>
      </c>
      <c r="DH100">
        <v>400.0888148148148</v>
      </c>
      <c r="DI100">
        <v>90.6392037037037</v>
      </c>
      <c r="DJ100">
        <v>0.09999221481481481</v>
      </c>
      <c r="DK100">
        <v>30.85776296296296</v>
      </c>
      <c r="DL100">
        <v>29.46094074074074</v>
      </c>
      <c r="DM100">
        <v>999.9000000000001</v>
      </c>
      <c r="DN100">
        <v>0</v>
      </c>
      <c r="DO100">
        <v>0</v>
      </c>
      <c r="DP100">
        <v>10000.92</v>
      </c>
      <c r="DQ100">
        <v>0</v>
      </c>
      <c r="DR100">
        <v>241.5798888888889</v>
      </c>
      <c r="DS100">
        <v>-86.55083333333333</v>
      </c>
      <c r="DT100">
        <v>1063.602222222222</v>
      </c>
      <c r="DU100">
        <v>1137.412962962963</v>
      </c>
      <c r="DV100">
        <v>12.77661481481482</v>
      </c>
      <c r="DW100">
        <v>1124.344814814815</v>
      </c>
      <c r="DX100">
        <v>11.48847037037037</v>
      </c>
      <c r="DY100">
        <v>2.199367407407407</v>
      </c>
      <c r="DZ100">
        <v>1.041305925925926</v>
      </c>
      <c r="EA100">
        <v>18.95770740740741</v>
      </c>
      <c r="EB100">
        <v>7.507062222222221</v>
      </c>
      <c r="EC100">
        <v>1499.963333333333</v>
      </c>
      <c r="ED100">
        <v>0.9730031111111113</v>
      </c>
      <c r="EE100">
        <v>0.02699692222222223</v>
      </c>
      <c r="EF100">
        <v>0</v>
      </c>
      <c r="EG100">
        <v>978.3525555555556</v>
      </c>
      <c r="EH100">
        <v>5.00097</v>
      </c>
      <c r="EI100">
        <v>15328.79259259259</v>
      </c>
      <c r="EJ100">
        <v>12491.31111111111</v>
      </c>
      <c r="EK100">
        <v>38.91633333333333</v>
      </c>
      <c r="EL100">
        <v>40.125</v>
      </c>
      <c r="EM100">
        <v>39.118</v>
      </c>
      <c r="EN100">
        <v>40</v>
      </c>
      <c r="EO100">
        <v>40.08066666666667</v>
      </c>
      <c r="EP100">
        <v>1454.603333333333</v>
      </c>
      <c r="EQ100">
        <v>40.35999999999999</v>
      </c>
      <c r="ER100">
        <v>0</v>
      </c>
      <c r="ES100">
        <v>1169</v>
      </c>
      <c r="ET100">
        <v>0</v>
      </c>
      <c r="EU100">
        <v>978.2517600000001</v>
      </c>
      <c r="EV100">
        <v>-20.1616922849553</v>
      </c>
      <c r="EW100">
        <v>-304.0923071387546</v>
      </c>
      <c r="EX100">
        <v>15327.444</v>
      </c>
      <c r="EY100">
        <v>15</v>
      </c>
      <c r="EZ100">
        <v>1652283335.6</v>
      </c>
      <c r="FA100" t="s">
        <v>476</v>
      </c>
      <c r="FB100">
        <v>1652283332.6</v>
      </c>
      <c r="FC100">
        <v>1652283335.6</v>
      </c>
      <c r="FD100">
        <v>15</v>
      </c>
      <c r="FE100">
        <v>-1.081</v>
      </c>
      <c r="FF100">
        <v>0.005</v>
      </c>
      <c r="FG100">
        <v>-1.466</v>
      </c>
      <c r="FH100">
        <v>-0.014</v>
      </c>
      <c r="FI100">
        <v>400</v>
      </c>
      <c r="FJ100">
        <v>20</v>
      </c>
      <c r="FK100">
        <v>0.1</v>
      </c>
      <c r="FL100">
        <v>0.01</v>
      </c>
      <c r="FM100">
        <v>-86.41108750000001</v>
      </c>
      <c r="FN100">
        <v>-2.044756097560943</v>
      </c>
      <c r="FO100">
        <v>0.2255601418552272</v>
      </c>
      <c r="FP100">
        <v>-1</v>
      </c>
      <c r="FQ100">
        <v>12.8615075</v>
      </c>
      <c r="FR100">
        <v>-1.549723452157623</v>
      </c>
      <c r="FS100">
        <v>0.1491616713292995</v>
      </c>
      <c r="FT100">
        <v>-1</v>
      </c>
      <c r="FU100">
        <v>0</v>
      </c>
      <c r="FV100">
        <v>0</v>
      </c>
      <c r="FW100">
        <v>0</v>
      </c>
      <c r="FX100">
        <v>-1</v>
      </c>
      <c r="FY100">
        <v>0</v>
      </c>
      <c r="FZ100">
        <v>0</v>
      </c>
      <c r="GA100" t="s">
        <v>424</v>
      </c>
      <c r="GB100">
        <v>2.69702</v>
      </c>
      <c r="GC100">
        <v>2.70518</v>
      </c>
      <c r="GD100">
        <v>0.17899</v>
      </c>
      <c r="GE100">
        <v>0.185758</v>
      </c>
      <c r="GF100">
        <v>0.107271</v>
      </c>
      <c r="GG100">
        <v>0.062488</v>
      </c>
      <c r="GH100">
        <v>25852.4</v>
      </c>
      <c r="GI100">
        <v>25730.2</v>
      </c>
      <c r="GJ100">
        <v>29287.8</v>
      </c>
      <c r="GK100">
        <v>29240.1</v>
      </c>
      <c r="GL100">
        <v>34612.4</v>
      </c>
      <c r="GM100">
        <v>36494.2</v>
      </c>
      <c r="GN100">
        <v>41218.5</v>
      </c>
      <c r="GO100">
        <v>41714.9</v>
      </c>
      <c r="GP100">
        <v>1.74113</v>
      </c>
      <c r="GQ100">
        <v>2.0372</v>
      </c>
      <c r="GR100">
        <v>0.0804141</v>
      </c>
      <c r="GS100">
        <v>0</v>
      </c>
      <c r="GT100">
        <v>28.1645</v>
      </c>
      <c r="GU100">
        <v>999.9</v>
      </c>
      <c r="GV100">
        <v>41.1</v>
      </c>
      <c r="GW100">
        <v>34</v>
      </c>
      <c r="GX100">
        <v>24.2271</v>
      </c>
      <c r="GY100">
        <v>62.8027</v>
      </c>
      <c r="GZ100">
        <v>30.609</v>
      </c>
      <c r="HA100">
        <v>1</v>
      </c>
      <c r="HB100">
        <v>0.172007</v>
      </c>
      <c r="HC100">
        <v>0</v>
      </c>
      <c r="HD100">
        <v>20.3936</v>
      </c>
      <c r="HE100">
        <v>5.21684</v>
      </c>
      <c r="HF100">
        <v>12.0089</v>
      </c>
      <c r="HG100">
        <v>4.98825</v>
      </c>
      <c r="HH100">
        <v>3.28865</v>
      </c>
      <c r="HI100">
        <v>2335.2</v>
      </c>
      <c r="HJ100">
        <v>9999</v>
      </c>
      <c r="HK100">
        <v>9999</v>
      </c>
      <c r="HL100">
        <v>44.6</v>
      </c>
      <c r="HM100">
        <v>1.86722</v>
      </c>
      <c r="HN100">
        <v>1.86615</v>
      </c>
      <c r="HO100">
        <v>1.86582</v>
      </c>
      <c r="HP100">
        <v>1.86569</v>
      </c>
      <c r="HQ100">
        <v>1.86749</v>
      </c>
      <c r="HR100">
        <v>1.86997</v>
      </c>
      <c r="HS100">
        <v>1.86863</v>
      </c>
      <c r="HT100">
        <v>1.86998</v>
      </c>
      <c r="HU100">
        <v>0</v>
      </c>
      <c r="HV100">
        <v>0</v>
      </c>
      <c r="HW100">
        <v>0</v>
      </c>
      <c r="HX100">
        <v>0</v>
      </c>
      <c r="HY100" t="s">
        <v>425</v>
      </c>
      <c r="HZ100" t="s">
        <v>426</v>
      </c>
      <c r="IA100" t="s">
        <v>427</v>
      </c>
      <c r="IB100" t="s">
        <v>427</v>
      </c>
      <c r="IC100" t="s">
        <v>427</v>
      </c>
      <c r="ID100" t="s">
        <v>427</v>
      </c>
      <c r="IE100">
        <v>0</v>
      </c>
      <c r="IF100">
        <v>100</v>
      </c>
      <c r="IG100">
        <v>100</v>
      </c>
      <c r="IH100">
        <v>-2.82</v>
      </c>
      <c r="II100">
        <v>0.0409</v>
      </c>
      <c r="IJ100">
        <v>-0.8100442168574529</v>
      </c>
      <c r="IK100">
        <v>-0.001397856137862621</v>
      </c>
      <c r="IL100">
        <v>-6.597033298310111E-07</v>
      </c>
      <c r="IM100">
        <v>1.814317659228783E-10</v>
      </c>
      <c r="IN100">
        <v>-0.08355413821156263</v>
      </c>
      <c r="IO100">
        <v>-0.009172974426983092</v>
      </c>
      <c r="IP100">
        <v>0.000807841678180084</v>
      </c>
      <c r="IQ100">
        <v>-8.933227129180702E-06</v>
      </c>
      <c r="IR100">
        <v>1</v>
      </c>
      <c r="IS100">
        <v>2297</v>
      </c>
      <c r="IT100">
        <v>1</v>
      </c>
      <c r="IU100">
        <v>33</v>
      </c>
      <c r="IV100">
        <v>19.1</v>
      </c>
      <c r="IW100">
        <v>19.1</v>
      </c>
      <c r="IX100">
        <v>2.35718</v>
      </c>
      <c r="IY100">
        <v>2.21436</v>
      </c>
      <c r="IZ100">
        <v>1.39648</v>
      </c>
      <c r="JA100">
        <v>2.34985</v>
      </c>
      <c r="JB100">
        <v>1.49536</v>
      </c>
      <c r="JC100">
        <v>2.31934</v>
      </c>
      <c r="JD100">
        <v>37.2659</v>
      </c>
      <c r="JE100">
        <v>15.4804</v>
      </c>
      <c r="JF100">
        <v>18</v>
      </c>
      <c r="JG100">
        <v>391.869</v>
      </c>
      <c r="JH100">
        <v>563.497</v>
      </c>
      <c r="JI100">
        <v>30.3069</v>
      </c>
      <c r="JJ100">
        <v>29.795</v>
      </c>
      <c r="JK100">
        <v>30</v>
      </c>
      <c r="JL100">
        <v>29.7268</v>
      </c>
      <c r="JM100">
        <v>29.6358</v>
      </c>
      <c r="JN100">
        <v>47.2013</v>
      </c>
      <c r="JO100">
        <v>47.3574</v>
      </c>
      <c r="JP100">
        <v>0</v>
      </c>
      <c r="JQ100">
        <v>-999.9</v>
      </c>
      <c r="JR100">
        <v>1168.83</v>
      </c>
      <c r="JS100">
        <v>11.849</v>
      </c>
      <c r="JT100">
        <v>100.104</v>
      </c>
      <c r="JU100">
        <v>100.138</v>
      </c>
    </row>
    <row r="101" spans="1:281">
      <c r="A101">
        <v>85</v>
      </c>
      <c r="B101">
        <v>1652284484</v>
      </c>
      <c r="C101">
        <v>2427.5</v>
      </c>
      <c r="D101" t="s">
        <v>619</v>
      </c>
      <c r="E101" t="s">
        <v>620</v>
      </c>
      <c r="F101">
        <v>5</v>
      </c>
      <c r="G101" t="s">
        <v>474</v>
      </c>
      <c r="H101" t="s">
        <v>418</v>
      </c>
      <c r="I101">
        <v>1652284476.214286</v>
      </c>
      <c r="J101">
        <f>(K101)/1000</f>
        <v>0</v>
      </c>
      <c r="K101">
        <f>IF(CZ101, AN101, AH101)</f>
        <v>0</v>
      </c>
      <c r="L101">
        <f>IF(CZ101, AI101, AG101)</f>
        <v>0</v>
      </c>
      <c r="M101">
        <f>DB101 - IF(AU101&gt;1, L101*CV101*100.0/(AW101*DP101), 0)</f>
        <v>0</v>
      </c>
      <c r="N101">
        <f>((T101-J101/2)*M101-L101)/(T101+J101/2)</f>
        <v>0</v>
      </c>
      <c r="O101">
        <f>N101*(DI101+DJ101)/1000.0</f>
        <v>0</v>
      </c>
      <c r="P101">
        <f>(DB101 - IF(AU101&gt;1, L101*CV101*100.0/(AW101*DP101), 0))*(DI101+DJ101)/1000.0</f>
        <v>0</v>
      </c>
      <c r="Q101">
        <f>2.0/((1/S101-1/R101)+SIGN(S101)*SQRT((1/S101-1/R101)*(1/S101-1/R101) + 4*CW101/((CW101+1)*(CW101+1))*(2*1/S101*1/R101-1/R101*1/R101)))</f>
        <v>0</v>
      </c>
      <c r="R101">
        <f>IF(LEFT(CX101,1)&lt;&gt;"0",IF(LEFT(CX101,1)="1",3.0,CY101),$D$5+$E$5*(DP101*DI101/($K$5*1000))+$F$5*(DP101*DI101/($K$5*1000))*MAX(MIN(CV101,$J$5),$I$5)*MAX(MIN(CV101,$J$5),$I$5)+$G$5*MAX(MIN(CV101,$J$5),$I$5)*(DP101*DI101/($K$5*1000))+$H$5*(DP101*DI101/($K$5*1000))*(DP101*DI101/($K$5*1000)))</f>
        <v>0</v>
      </c>
      <c r="S101">
        <f>J101*(1000-(1000*0.61365*exp(17.502*W101/(240.97+W101))/(DI101+DJ101)+DD101)/2)/(1000*0.61365*exp(17.502*W101/(240.97+W101))/(DI101+DJ101)-DD101)</f>
        <v>0</v>
      </c>
      <c r="T101">
        <f>1/((CW101+1)/(Q101/1.6)+1/(R101/1.37)) + CW101/((CW101+1)/(Q101/1.6) + CW101/(R101/1.37))</f>
        <v>0</v>
      </c>
      <c r="U101">
        <f>(CR101*CU101)</f>
        <v>0</v>
      </c>
      <c r="V101">
        <f>(DK101+(U101+2*0.95*5.67E-8*(((DK101+$B$7)+273)^4-(DK101+273)^4)-44100*J101)/(1.84*29.3*R101+8*0.95*5.67E-8*(DK101+273)^3))</f>
        <v>0</v>
      </c>
      <c r="W101">
        <f>($C$7*DL101+$D$7*DM101+$E$7*V101)</f>
        <v>0</v>
      </c>
      <c r="X101">
        <f>0.61365*exp(17.502*W101/(240.97+W101))</f>
        <v>0</v>
      </c>
      <c r="Y101">
        <f>(Z101/AA101*100)</f>
        <v>0</v>
      </c>
      <c r="Z101">
        <f>DD101*(DI101+DJ101)/1000</f>
        <v>0</v>
      </c>
      <c r="AA101">
        <f>0.61365*exp(17.502*DK101/(240.97+DK101))</f>
        <v>0</v>
      </c>
      <c r="AB101">
        <f>(X101-DD101*(DI101+DJ101)/1000)</f>
        <v>0</v>
      </c>
      <c r="AC101">
        <f>(-J101*44100)</f>
        <v>0</v>
      </c>
      <c r="AD101">
        <f>2*29.3*R101*0.92*(DK101-W101)</f>
        <v>0</v>
      </c>
      <c r="AE101">
        <f>2*0.95*5.67E-8*(((DK101+$B$7)+273)^4-(W101+273)^4)</f>
        <v>0</v>
      </c>
      <c r="AF101">
        <f>U101+AE101+AC101+AD101</f>
        <v>0</v>
      </c>
      <c r="AG101">
        <f>DH101*AU101*(DC101-DB101*(1000-AU101*DE101)/(1000-AU101*DD101))/(100*CV101)</f>
        <v>0</v>
      </c>
      <c r="AH101">
        <f>1000*DH101*AU101*(DD101-DE101)/(100*CV101*(1000-AU101*DD101))</f>
        <v>0</v>
      </c>
      <c r="AI101">
        <f>(AJ101 - AK101 - DI101*1E3/(8.314*(DK101+273.15)) * AM101/DH101 * AL101) * DH101/(100*CV101) * (1000 - DE101)/1000</f>
        <v>0</v>
      </c>
      <c r="AJ101">
        <v>1167.10297546878</v>
      </c>
      <c r="AK101">
        <v>1104.618727272727</v>
      </c>
      <c r="AL101">
        <v>3.417685177621423</v>
      </c>
      <c r="AM101">
        <v>66.42838587885558</v>
      </c>
      <c r="AN101">
        <f>(AP101 - AO101 + DI101*1E3/(8.314*(DK101+273.15)) * AR101/DH101 * AQ101) * DH101/(100*CV101) * 1000/(1000 - AP101)</f>
        <v>0</v>
      </c>
      <c r="AO101">
        <v>11.69234699547088</v>
      </c>
      <c r="AP101">
        <v>24.22024965034967</v>
      </c>
      <c r="AQ101">
        <v>-0.0007015999833351374</v>
      </c>
      <c r="AR101">
        <v>79.27483675333316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MAX(0,($B$13+$C$13*DP101)/(1+$D$13*DP101)*DI101/(DK101+273)*$E$13)</f>
        <v>0</v>
      </c>
      <c r="AX101" t="s">
        <v>421</v>
      </c>
      <c r="AY101" t="s">
        <v>421</v>
      </c>
      <c r="AZ101">
        <v>0</v>
      </c>
      <c r="BA101">
        <v>0</v>
      </c>
      <c r="BB101">
        <f>1-AZ101/BA101</f>
        <v>0</v>
      </c>
      <c r="BC101">
        <v>0</v>
      </c>
      <c r="BD101" t="s">
        <v>421</v>
      </c>
      <c r="BE101" t="s">
        <v>421</v>
      </c>
      <c r="BF101">
        <v>0</v>
      </c>
      <c r="BG101">
        <v>0</v>
      </c>
      <c r="BH101">
        <f>1-BF101/BG101</f>
        <v>0</v>
      </c>
      <c r="BI101">
        <v>0.5</v>
      </c>
      <c r="BJ101">
        <f>CS101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421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1346</v>
      </c>
      <c r="CA101">
        <v>300</v>
      </c>
      <c r="CB101">
        <v>300</v>
      </c>
      <c r="CC101">
        <v>300</v>
      </c>
      <c r="CD101">
        <v>10390.6</v>
      </c>
      <c r="CE101">
        <v>1065.88</v>
      </c>
      <c r="CF101">
        <v>-0.00731473</v>
      </c>
      <c r="CG101">
        <v>5.43</v>
      </c>
      <c r="CH101" t="s">
        <v>421</v>
      </c>
      <c r="CI101" t="s">
        <v>421</v>
      </c>
      <c r="CJ101" t="s">
        <v>421</v>
      </c>
      <c r="CK101" t="s">
        <v>421</v>
      </c>
      <c r="CL101" t="s">
        <v>421</v>
      </c>
      <c r="CM101" t="s">
        <v>421</v>
      </c>
      <c r="CN101" t="s">
        <v>421</v>
      </c>
      <c r="CO101" t="s">
        <v>421</v>
      </c>
      <c r="CP101" t="s">
        <v>421</v>
      </c>
      <c r="CQ101" t="s">
        <v>421</v>
      </c>
      <c r="CR101">
        <f>$B$11*DQ101+$C$11*DR101+$F$11*EC101*(1-EF101)</f>
        <v>0</v>
      </c>
      <c r="CS101">
        <f>CR101*CT101</f>
        <v>0</v>
      </c>
      <c r="CT101">
        <f>($B$11*$D$9+$C$11*$D$9+$F$11*((EP101+EH101)/MAX(EP101+EH101+EQ101, 0.1)*$I$9+EQ101/MAX(EP101+EH101+EQ101, 0.1)*$J$9))/($B$11+$C$11+$F$11)</f>
        <v>0</v>
      </c>
      <c r="CU101">
        <f>($B$11*$K$9+$C$11*$K$9+$F$11*((EP101+EH101)/MAX(EP101+EH101+EQ101, 0.1)*$P$9+EQ101/MAX(EP101+EH101+EQ101, 0.1)*$Q$9))/($B$11+$C$11+$F$11)</f>
        <v>0</v>
      </c>
      <c r="CV101">
        <v>6</v>
      </c>
      <c r="CW101">
        <v>0.5</v>
      </c>
      <c r="CX101" t="s">
        <v>422</v>
      </c>
      <c r="CY101">
        <v>2</v>
      </c>
      <c r="CZ101" t="b">
        <v>1</v>
      </c>
      <c r="DA101">
        <v>1652284476.214286</v>
      </c>
      <c r="DB101">
        <v>1053.541785714286</v>
      </c>
      <c r="DC101">
        <v>1140.160714285714</v>
      </c>
      <c r="DD101">
        <v>24.24705357142857</v>
      </c>
      <c r="DE101">
        <v>11.59891428571429</v>
      </c>
      <c r="DF101">
        <v>1056.350714285714</v>
      </c>
      <c r="DG101">
        <v>24.20601428571429</v>
      </c>
      <c r="DH101">
        <v>400.0926428571428</v>
      </c>
      <c r="DI101">
        <v>90.63722500000003</v>
      </c>
      <c r="DJ101">
        <v>0.09999511428571431</v>
      </c>
      <c r="DK101">
        <v>30.85739285714286</v>
      </c>
      <c r="DL101">
        <v>29.47463214285714</v>
      </c>
      <c r="DM101">
        <v>999.9000000000002</v>
      </c>
      <c r="DN101">
        <v>0</v>
      </c>
      <c r="DO101">
        <v>0</v>
      </c>
      <c r="DP101">
        <v>10000.41928571429</v>
      </c>
      <c r="DQ101">
        <v>0</v>
      </c>
      <c r="DR101">
        <v>241.6726428571429</v>
      </c>
      <c r="DS101">
        <v>-86.61922500000001</v>
      </c>
      <c r="DT101">
        <v>1079.722142857143</v>
      </c>
      <c r="DU101">
        <v>1153.542142857143</v>
      </c>
      <c r="DV101">
        <v>12.64815357142857</v>
      </c>
      <c r="DW101">
        <v>1140.160714285714</v>
      </c>
      <c r="DX101">
        <v>11.59891428571429</v>
      </c>
      <c r="DY101">
        <v>2.197686428571429</v>
      </c>
      <c r="DZ101">
        <v>1.051292857142857</v>
      </c>
      <c r="EA101">
        <v>18.94545357142857</v>
      </c>
      <c r="EB101">
        <v>7.646752142857141</v>
      </c>
      <c r="EC101">
        <v>1499.986071428571</v>
      </c>
      <c r="ED101">
        <v>0.9730034285714285</v>
      </c>
      <c r="EE101">
        <v>0.02699658571428572</v>
      </c>
      <c r="EF101">
        <v>0</v>
      </c>
      <c r="EG101">
        <v>976.7750714285716</v>
      </c>
      <c r="EH101">
        <v>5.00097</v>
      </c>
      <c r="EI101">
        <v>15305.45714285715</v>
      </c>
      <c r="EJ101">
        <v>12491.5</v>
      </c>
      <c r="EK101">
        <v>38.91485714285714</v>
      </c>
      <c r="EL101">
        <v>40.125</v>
      </c>
      <c r="EM101">
        <v>39.11825</v>
      </c>
      <c r="EN101">
        <v>40</v>
      </c>
      <c r="EO101">
        <v>40.07099999999999</v>
      </c>
      <c r="EP101">
        <v>1454.625714285714</v>
      </c>
      <c r="EQ101">
        <v>40.36035714285714</v>
      </c>
      <c r="ER101">
        <v>0</v>
      </c>
      <c r="ES101">
        <v>1174.399999856949</v>
      </c>
      <c r="ET101">
        <v>0</v>
      </c>
      <c r="EU101">
        <v>976.5635769230769</v>
      </c>
      <c r="EV101">
        <v>-20.35634189509987</v>
      </c>
      <c r="EW101">
        <v>-296.5299146697656</v>
      </c>
      <c r="EX101">
        <v>15301.90384615385</v>
      </c>
      <c r="EY101">
        <v>15</v>
      </c>
      <c r="EZ101">
        <v>1652283335.6</v>
      </c>
      <c r="FA101" t="s">
        <v>476</v>
      </c>
      <c r="FB101">
        <v>1652283332.6</v>
      </c>
      <c r="FC101">
        <v>1652283335.6</v>
      </c>
      <c r="FD101">
        <v>15</v>
      </c>
      <c r="FE101">
        <v>-1.081</v>
      </c>
      <c r="FF101">
        <v>0.005</v>
      </c>
      <c r="FG101">
        <v>-1.466</v>
      </c>
      <c r="FH101">
        <v>-0.014</v>
      </c>
      <c r="FI101">
        <v>400</v>
      </c>
      <c r="FJ101">
        <v>20</v>
      </c>
      <c r="FK101">
        <v>0.1</v>
      </c>
      <c r="FL101">
        <v>0.01</v>
      </c>
      <c r="FM101">
        <v>-86.56777500000001</v>
      </c>
      <c r="FN101">
        <v>-1.16560075046873</v>
      </c>
      <c r="FO101">
        <v>0.1505882228960819</v>
      </c>
      <c r="FP101">
        <v>-1</v>
      </c>
      <c r="FQ101">
        <v>12.7272375</v>
      </c>
      <c r="FR101">
        <v>-1.620663039399669</v>
      </c>
      <c r="FS101">
        <v>0.1560592815046578</v>
      </c>
      <c r="FT101">
        <v>-1</v>
      </c>
      <c r="FU101">
        <v>0</v>
      </c>
      <c r="FV101">
        <v>0</v>
      </c>
      <c r="FW101">
        <v>0</v>
      </c>
      <c r="FX101">
        <v>-1</v>
      </c>
      <c r="FY101">
        <v>0</v>
      </c>
      <c r="FZ101">
        <v>0</v>
      </c>
      <c r="GA101" t="s">
        <v>424</v>
      </c>
      <c r="GB101">
        <v>2.69699</v>
      </c>
      <c r="GC101">
        <v>2.70517</v>
      </c>
      <c r="GD101">
        <v>0.180774</v>
      </c>
      <c r="GE101">
        <v>0.187455</v>
      </c>
      <c r="GF101">
        <v>0.107214</v>
      </c>
      <c r="GG101">
        <v>0.06297949999999999</v>
      </c>
      <c r="GH101">
        <v>25796.4</v>
      </c>
      <c r="GI101">
        <v>25676.7</v>
      </c>
      <c r="GJ101">
        <v>29288.1</v>
      </c>
      <c r="GK101">
        <v>29240.2</v>
      </c>
      <c r="GL101">
        <v>34615.1</v>
      </c>
      <c r="GM101">
        <v>36475.3</v>
      </c>
      <c r="GN101">
        <v>41219.1</v>
      </c>
      <c r="GO101">
        <v>41715.2</v>
      </c>
      <c r="GP101">
        <v>1.74098</v>
      </c>
      <c r="GQ101">
        <v>2.0375</v>
      </c>
      <c r="GR101">
        <v>0.0822768</v>
      </c>
      <c r="GS101">
        <v>0</v>
      </c>
      <c r="GT101">
        <v>28.1598</v>
      </c>
      <c r="GU101">
        <v>999.9</v>
      </c>
      <c r="GV101">
        <v>41.1</v>
      </c>
      <c r="GW101">
        <v>34</v>
      </c>
      <c r="GX101">
        <v>24.2305</v>
      </c>
      <c r="GY101">
        <v>62.7227</v>
      </c>
      <c r="GZ101">
        <v>30.645</v>
      </c>
      <c r="HA101">
        <v>1</v>
      </c>
      <c r="HB101">
        <v>0.171999</v>
      </c>
      <c r="HC101">
        <v>0</v>
      </c>
      <c r="HD101">
        <v>20.3936</v>
      </c>
      <c r="HE101">
        <v>5.21624</v>
      </c>
      <c r="HF101">
        <v>12.0086</v>
      </c>
      <c r="HG101">
        <v>4.98825</v>
      </c>
      <c r="HH101">
        <v>3.28865</v>
      </c>
      <c r="HI101">
        <v>2335.2</v>
      </c>
      <c r="HJ101">
        <v>9999</v>
      </c>
      <c r="HK101">
        <v>9999</v>
      </c>
      <c r="HL101">
        <v>44.6</v>
      </c>
      <c r="HM101">
        <v>1.86722</v>
      </c>
      <c r="HN101">
        <v>1.86617</v>
      </c>
      <c r="HO101">
        <v>1.86581</v>
      </c>
      <c r="HP101">
        <v>1.86569</v>
      </c>
      <c r="HQ101">
        <v>1.86751</v>
      </c>
      <c r="HR101">
        <v>1.86996</v>
      </c>
      <c r="HS101">
        <v>1.86861</v>
      </c>
      <c r="HT101">
        <v>1.86996</v>
      </c>
      <c r="HU101">
        <v>0</v>
      </c>
      <c r="HV101">
        <v>0</v>
      </c>
      <c r="HW101">
        <v>0</v>
      </c>
      <c r="HX101">
        <v>0</v>
      </c>
      <c r="HY101" t="s">
        <v>425</v>
      </c>
      <c r="HZ101" t="s">
        <v>426</v>
      </c>
      <c r="IA101" t="s">
        <v>427</v>
      </c>
      <c r="IB101" t="s">
        <v>427</v>
      </c>
      <c r="IC101" t="s">
        <v>427</v>
      </c>
      <c r="ID101" t="s">
        <v>427</v>
      </c>
      <c r="IE101">
        <v>0</v>
      </c>
      <c r="IF101">
        <v>100</v>
      </c>
      <c r="IG101">
        <v>100</v>
      </c>
      <c r="IH101">
        <v>-2.86</v>
      </c>
      <c r="II101">
        <v>0.0406</v>
      </c>
      <c r="IJ101">
        <v>-0.8100442168574529</v>
      </c>
      <c r="IK101">
        <v>-0.001397856137862621</v>
      </c>
      <c r="IL101">
        <v>-6.597033298310111E-07</v>
      </c>
      <c r="IM101">
        <v>1.814317659228783E-10</v>
      </c>
      <c r="IN101">
        <v>-0.08355413821156263</v>
      </c>
      <c r="IO101">
        <v>-0.009172974426983092</v>
      </c>
      <c r="IP101">
        <v>0.000807841678180084</v>
      </c>
      <c r="IQ101">
        <v>-8.933227129180702E-06</v>
      </c>
      <c r="IR101">
        <v>1</v>
      </c>
      <c r="IS101">
        <v>2297</v>
      </c>
      <c r="IT101">
        <v>1</v>
      </c>
      <c r="IU101">
        <v>33</v>
      </c>
      <c r="IV101">
        <v>19.2</v>
      </c>
      <c r="IW101">
        <v>19.1</v>
      </c>
      <c r="IX101">
        <v>2.38281</v>
      </c>
      <c r="IY101">
        <v>2.21558</v>
      </c>
      <c r="IZ101">
        <v>1.39648</v>
      </c>
      <c r="JA101">
        <v>2.35107</v>
      </c>
      <c r="JB101">
        <v>1.49536</v>
      </c>
      <c r="JC101">
        <v>2.27905</v>
      </c>
      <c r="JD101">
        <v>37.2899</v>
      </c>
      <c r="JE101">
        <v>15.4804</v>
      </c>
      <c r="JF101">
        <v>18</v>
      </c>
      <c r="JG101">
        <v>391.783</v>
      </c>
      <c r="JH101">
        <v>563.712</v>
      </c>
      <c r="JI101">
        <v>30.3062</v>
      </c>
      <c r="JJ101">
        <v>29.7945</v>
      </c>
      <c r="JK101">
        <v>30</v>
      </c>
      <c r="JL101">
        <v>29.7256</v>
      </c>
      <c r="JM101">
        <v>29.6348</v>
      </c>
      <c r="JN101">
        <v>47.7171</v>
      </c>
      <c r="JO101">
        <v>47.0786</v>
      </c>
      <c r="JP101">
        <v>0</v>
      </c>
      <c r="JQ101">
        <v>-999.9</v>
      </c>
      <c r="JR101">
        <v>1188.87</v>
      </c>
      <c r="JS101">
        <v>11.9771</v>
      </c>
      <c r="JT101">
        <v>100.105</v>
      </c>
      <c r="JU101">
        <v>100.139</v>
      </c>
    </row>
    <row r="102" spans="1:281">
      <c r="A102">
        <v>86</v>
      </c>
      <c r="B102">
        <v>1652284489</v>
      </c>
      <c r="C102">
        <v>2432.5</v>
      </c>
      <c r="D102" t="s">
        <v>621</v>
      </c>
      <c r="E102" t="s">
        <v>622</v>
      </c>
      <c r="F102">
        <v>5</v>
      </c>
      <c r="G102" t="s">
        <v>474</v>
      </c>
      <c r="H102" t="s">
        <v>418</v>
      </c>
      <c r="I102">
        <v>1652284481.5</v>
      </c>
      <c r="J102">
        <f>(K102)/1000</f>
        <v>0</v>
      </c>
      <c r="K102">
        <f>IF(CZ102, AN102, AH102)</f>
        <v>0</v>
      </c>
      <c r="L102">
        <f>IF(CZ102, AI102, AG102)</f>
        <v>0</v>
      </c>
      <c r="M102">
        <f>DB102 - IF(AU102&gt;1, L102*CV102*100.0/(AW102*DP102), 0)</f>
        <v>0</v>
      </c>
      <c r="N102">
        <f>((T102-J102/2)*M102-L102)/(T102+J102/2)</f>
        <v>0</v>
      </c>
      <c r="O102">
        <f>N102*(DI102+DJ102)/1000.0</f>
        <v>0</v>
      </c>
      <c r="P102">
        <f>(DB102 - IF(AU102&gt;1, L102*CV102*100.0/(AW102*DP102), 0))*(DI102+DJ102)/1000.0</f>
        <v>0</v>
      </c>
      <c r="Q102">
        <f>2.0/((1/S102-1/R102)+SIGN(S102)*SQRT((1/S102-1/R102)*(1/S102-1/R102) + 4*CW102/((CW102+1)*(CW102+1))*(2*1/S102*1/R102-1/R102*1/R102)))</f>
        <v>0</v>
      </c>
      <c r="R102">
        <f>IF(LEFT(CX102,1)&lt;&gt;"0",IF(LEFT(CX102,1)="1",3.0,CY102),$D$5+$E$5*(DP102*DI102/($K$5*1000))+$F$5*(DP102*DI102/($K$5*1000))*MAX(MIN(CV102,$J$5),$I$5)*MAX(MIN(CV102,$J$5),$I$5)+$G$5*MAX(MIN(CV102,$J$5),$I$5)*(DP102*DI102/($K$5*1000))+$H$5*(DP102*DI102/($K$5*1000))*(DP102*DI102/($K$5*1000)))</f>
        <v>0</v>
      </c>
      <c r="S102">
        <f>J102*(1000-(1000*0.61365*exp(17.502*W102/(240.97+W102))/(DI102+DJ102)+DD102)/2)/(1000*0.61365*exp(17.502*W102/(240.97+W102))/(DI102+DJ102)-DD102)</f>
        <v>0</v>
      </c>
      <c r="T102">
        <f>1/((CW102+1)/(Q102/1.6)+1/(R102/1.37)) + CW102/((CW102+1)/(Q102/1.6) + CW102/(R102/1.37))</f>
        <v>0</v>
      </c>
      <c r="U102">
        <f>(CR102*CU102)</f>
        <v>0</v>
      </c>
      <c r="V102">
        <f>(DK102+(U102+2*0.95*5.67E-8*(((DK102+$B$7)+273)^4-(DK102+273)^4)-44100*J102)/(1.84*29.3*R102+8*0.95*5.67E-8*(DK102+273)^3))</f>
        <v>0</v>
      </c>
      <c r="W102">
        <f>($C$7*DL102+$D$7*DM102+$E$7*V102)</f>
        <v>0</v>
      </c>
      <c r="X102">
        <f>0.61365*exp(17.502*W102/(240.97+W102))</f>
        <v>0</v>
      </c>
      <c r="Y102">
        <f>(Z102/AA102*100)</f>
        <v>0</v>
      </c>
      <c r="Z102">
        <f>DD102*(DI102+DJ102)/1000</f>
        <v>0</v>
      </c>
      <c r="AA102">
        <f>0.61365*exp(17.502*DK102/(240.97+DK102))</f>
        <v>0</v>
      </c>
      <c r="AB102">
        <f>(X102-DD102*(DI102+DJ102)/1000)</f>
        <v>0</v>
      </c>
      <c r="AC102">
        <f>(-J102*44100)</f>
        <v>0</v>
      </c>
      <c r="AD102">
        <f>2*29.3*R102*0.92*(DK102-W102)</f>
        <v>0</v>
      </c>
      <c r="AE102">
        <f>2*0.95*5.67E-8*(((DK102+$B$7)+273)^4-(W102+273)^4)</f>
        <v>0</v>
      </c>
      <c r="AF102">
        <f>U102+AE102+AC102+AD102</f>
        <v>0</v>
      </c>
      <c r="AG102">
        <f>DH102*AU102*(DC102-DB102*(1000-AU102*DE102)/(1000-AU102*DD102))/(100*CV102)</f>
        <v>0</v>
      </c>
      <c r="AH102">
        <f>1000*DH102*AU102*(DD102-DE102)/(100*CV102*(1000-AU102*DD102))</f>
        <v>0</v>
      </c>
      <c r="AI102">
        <f>(AJ102 - AK102 - DI102*1E3/(8.314*(DK102+273.15)) * AM102/DH102 * AL102) * DH102/(100*CV102) * (1000 - DE102)/1000</f>
        <v>0</v>
      </c>
      <c r="AJ102">
        <v>1184.149189777199</v>
      </c>
      <c r="AK102">
        <v>1121.696727272727</v>
      </c>
      <c r="AL102">
        <v>3.434023036582245</v>
      </c>
      <c r="AM102">
        <v>66.42838587885558</v>
      </c>
      <c r="AN102">
        <f>(AP102 - AO102 + DI102*1E3/(8.314*(DK102+273.15)) * AR102/DH102 * AQ102) * DH102/(100*CV102) * 1000/(1000 - AP102)</f>
        <v>0</v>
      </c>
      <c r="AO102">
        <v>11.81795074497047</v>
      </c>
      <c r="AP102">
        <v>24.21206643356646</v>
      </c>
      <c r="AQ102">
        <v>-0.001277294018136589</v>
      </c>
      <c r="AR102">
        <v>79.27483675333316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MAX(0,($B$13+$C$13*DP102)/(1+$D$13*DP102)*DI102/(DK102+273)*$E$13)</f>
        <v>0</v>
      </c>
      <c r="AX102" t="s">
        <v>421</v>
      </c>
      <c r="AY102" t="s">
        <v>421</v>
      </c>
      <c r="AZ102">
        <v>0</v>
      </c>
      <c r="BA102">
        <v>0</v>
      </c>
      <c r="BB102">
        <f>1-AZ102/BA102</f>
        <v>0</v>
      </c>
      <c r="BC102">
        <v>0</v>
      </c>
      <c r="BD102" t="s">
        <v>421</v>
      </c>
      <c r="BE102" t="s">
        <v>421</v>
      </c>
      <c r="BF102">
        <v>0</v>
      </c>
      <c r="BG102">
        <v>0</v>
      </c>
      <c r="BH102">
        <f>1-BF102/BG102</f>
        <v>0</v>
      </c>
      <c r="BI102">
        <v>0.5</v>
      </c>
      <c r="BJ102">
        <f>CS102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421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1346</v>
      </c>
      <c r="CA102">
        <v>300</v>
      </c>
      <c r="CB102">
        <v>300</v>
      </c>
      <c r="CC102">
        <v>300</v>
      </c>
      <c r="CD102">
        <v>10390.6</v>
      </c>
      <c r="CE102">
        <v>1065.88</v>
      </c>
      <c r="CF102">
        <v>-0.00731473</v>
      </c>
      <c r="CG102">
        <v>5.43</v>
      </c>
      <c r="CH102" t="s">
        <v>421</v>
      </c>
      <c r="CI102" t="s">
        <v>421</v>
      </c>
      <c r="CJ102" t="s">
        <v>421</v>
      </c>
      <c r="CK102" t="s">
        <v>421</v>
      </c>
      <c r="CL102" t="s">
        <v>421</v>
      </c>
      <c r="CM102" t="s">
        <v>421</v>
      </c>
      <c r="CN102" t="s">
        <v>421</v>
      </c>
      <c r="CO102" t="s">
        <v>421</v>
      </c>
      <c r="CP102" t="s">
        <v>421</v>
      </c>
      <c r="CQ102" t="s">
        <v>421</v>
      </c>
      <c r="CR102">
        <f>$B$11*DQ102+$C$11*DR102+$F$11*EC102*(1-EF102)</f>
        <v>0</v>
      </c>
      <c r="CS102">
        <f>CR102*CT102</f>
        <v>0</v>
      </c>
      <c r="CT102">
        <f>($B$11*$D$9+$C$11*$D$9+$F$11*((EP102+EH102)/MAX(EP102+EH102+EQ102, 0.1)*$I$9+EQ102/MAX(EP102+EH102+EQ102, 0.1)*$J$9))/($B$11+$C$11+$F$11)</f>
        <v>0</v>
      </c>
      <c r="CU102">
        <f>($B$11*$K$9+$C$11*$K$9+$F$11*((EP102+EH102)/MAX(EP102+EH102+EQ102, 0.1)*$P$9+EQ102/MAX(EP102+EH102+EQ102, 0.1)*$Q$9))/($B$11+$C$11+$F$11)</f>
        <v>0</v>
      </c>
      <c r="CV102">
        <v>6</v>
      </c>
      <c r="CW102">
        <v>0.5</v>
      </c>
      <c r="CX102" t="s">
        <v>422</v>
      </c>
      <c r="CY102">
        <v>2</v>
      </c>
      <c r="CZ102" t="b">
        <v>1</v>
      </c>
      <c r="DA102">
        <v>1652284481.5</v>
      </c>
      <c r="DB102">
        <v>1071.151851851852</v>
      </c>
      <c r="DC102">
        <v>1157.849259259259</v>
      </c>
      <c r="DD102">
        <v>24.22940000000001</v>
      </c>
      <c r="DE102">
        <v>11.73045185185185</v>
      </c>
      <c r="DF102">
        <v>1073.999629629629</v>
      </c>
      <c r="DG102">
        <v>24.1886037037037</v>
      </c>
      <c r="DH102">
        <v>400.0814814814815</v>
      </c>
      <c r="DI102">
        <v>90.63676666666669</v>
      </c>
      <c r="DJ102">
        <v>0.09999866296296295</v>
      </c>
      <c r="DK102">
        <v>30.85935555555556</v>
      </c>
      <c r="DL102">
        <v>29.48967407407407</v>
      </c>
      <c r="DM102">
        <v>999.9000000000001</v>
      </c>
      <c r="DN102">
        <v>0</v>
      </c>
      <c r="DO102">
        <v>0</v>
      </c>
      <c r="DP102">
        <v>9999.41851851852</v>
      </c>
      <c r="DQ102">
        <v>0</v>
      </c>
      <c r="DR102">
        <v>241.8215925925926</v>
      </c>
      <c r="DS102">
        <v>-86.69781111111109</v>
      </c>
      <c r="DT102">
        <v>1097.75</v>
      </c>
      <c r="DU102">
        <v>1171.594814814815</v>
      </c>
      <c r="DV102">
        <v>12.49896296296296</v>
      </c>
      <c r="DW102">
        <v>1157.849259259259</v>
      </c>
      <c r="DX102">
        <v>11.73045185185185</v>
      </c>
      <c r="DY102">
        <v>2.196074814814815</v>
      </c>
      <c r="DZ102">
        <v>1.06320962962963</v>
      </c>
      <c r="EA102">
        <v>18.93369629629629</v>
      </c>
      <c r="EB102">
        <v>7.812042222222221</v>
      </c>
      <c r="EC102">
        <v>1499.99</v>
      </c>
      <c r="ED102">
        <v>0.9730034814814815</v>
      </c>
      <c r="EE102">
        <v>0.02699652962962963</v>
      </c>
      <c r="EF102">
        <v>0</v>
      </c>
      <c r="EG102">
        <v>974.9924074074073</v>
      </c>
      <c r="EH102">
        <v>5.00097</v>
      </c>
      <c r="EI102">
        <v>15279.09259259259</v>
      </c>
      <c r="EJ102">
        <v>12491.52592592593</v>
      </c>
      <c r="EK102">
        <v>38.92322222222222</v>
      </c>
      <c r="EL102">
        <v>40.13188888888889</v>
      </c>
      <c r="EM102">
        <v>39.12266666666666</v>
      </c>
      <c r="EN102">
        <v>40</v>
      </c>
      <c r="EO102">
        <v>40.06666666666666</v>
      </c>
      <c r="EP102">
        <v>1454.629259259259</v>
      </c>
      <c r="EQ102">
        <v>40.36074074074073</v>
      </c>
      <c r="ER102">
        <v>0</v>
      </c>
      <c r="ES102">
        <v>1179.199999809265</v>
      </c>
      <c r="ET102">
        <v>0</v>
      </c>
      <c r="EU102">
        <v>974.9286538461539</v>
      </c>
      <c r="EV102">
        <v>-21.09459828832418</v>
      </c>
      <c r="EW102">
        <v>-298.3658120299804</v>
      </c>
      <c r="EX102">
        <v>15278.1</v>
      </c>
      <c r="EY102">
        <v>15</v>
      </c>
      <c r="EZ102">
        <v>1652283335.6</v>
      </c>
      <c r="FA102" t="s">
        <v>476</v>
      </c>
      <c r="FB102">
        <v>1652283332.6</v>
      </c>
      <c r="FC102">
        <v>1652283335.6</v>
      </c>
      <c r="FD102">
        <v>15</v>
      </c>
      <c r="FE102">
        <v>-1.081</v>
      </c>
      <c r="FF102">
        <v>0.005</v>
      </c>
      <c r="FG102">
        <v>-1.466</v>
      </c>
      <c r="FH102">
        <v>-0.014</v>
      </c>
      <c r="FI102">
        <v>400</v>
      </c>
      <c r="FJ102">
        <v>20</v>
      </c>
      <c r="FK102">
        <v>0.1</v>
      </c>
      <c r="FL102">
        <v>0.01</v>
      </c>
      <c r="FM102">
        <v>-86.662125</v>
      </c>
      <c r="FN102">
        <v>-0.8293215759847434</v>
      </c>
      <c r="FO102">
        <v>0.1060460601578387</v>
      </c>
      <c r="FP102">
        <v>-1</v>
      </c>
      <c r="FQ102">
        <v>12.58889</v>
      </c>
      <c r="FR102">
        <v>-1.704907317073161</v>
      </c>
      <c r="FS102">
        <v>0.1641598760355282</v>
      </c>
      <c r="FT102">
        <v>-1</v>
      </c>
      <c r="FU102">
        <v>0</v>
      </c>
      <c r="FV102">
        <v>0</v>
      </c>
      <c r="FW102">
        <v>0</v>
      </c>
      <c r="FX102">
        <v>-1</v>
      </c>
      <c r="FY102">
        <v>0</v>
      </c>
      <c r="FZ102">
        <v>0</v>
      </c>
      <c r="GA102" t="s">
        <v>424</v>
      </c>
      <c r="GB102">
        <v>2.69705</v>
      </c>
      <c r="GC102">
        <v>2.70525</v>
      </c>
      <c r="GD102">
        <v>0.182563</v>
      </c>
      <c r="GE102">
        <v>0.189152</v>
      </c>
      <c r="GF102">
        <v>0.107196</v>
      </c>
      <c r="GG102">
        <v>0.06341040000000001</v>
      </c>
      <c r="GH102">
        <v>25739.8</v>
      </c>
      <c r="GI102">
        <v>25623.1</v>
      </c>
      <c r="GJ102">
        <v>29287.9</v>
      </c>
      <c r="GK102">
        <v>29240.3</v>
      </c>
      <c r="GL102">
        <v>34615.8</v>
      </c>
      <c r="GM102">
        <v>36458.5</v>
      </c>
      <c r="GN102">
        <v>41219.1</v>
      </c>
      <c r="GO102">
        <v>41715.2</v>
      </c>
      <c r="GP102">
        <v>1.74107</v>
      </c>
      <c r="GQ102">
        <v>2.03743</v>
      </c>
      <c r="GR102">
        <v>0.0834353</v>
      </c>
      <c r="GS102">
        <v>0</v>
      </c>
      <c r="GT102">
        <v>28.1565</v>
      </c>
      <c r="GU102">
        <v>999.9</v>
      </c>
      <c r="GV102">
        <v>41.1</v>
      </c>
      <c r="GW102">
        <v>34</v>
      </c>
      <c r="GX102">
        <v>24.2265</v>
      </c>
      <c r="GY102">
        <v>62.7627</v>
      </c>
      <c r="GZ102">
        <v>30.8654</v>
      </c>
      <c r="HA102">
        <v>1</v>
      </c>
      <c r="HB102">
        <v>0.171695</v>
      </c>
      <c r="HC102">
        <v>0</v>
      </c>
      <c r="HD102">
        <v>20.3937</v>
      </c>
      <c r="HE102">
        <v>5.21594</v>
      </c>
      <c r="HF102">
        <v>12.0089</v>
      </c>
      <c r="HG102">
        <v>4.988</v>
      </c>
      <c r="HH102">
        <v>3.2885</v>
      </c>
      <c r="HI102">
        <v>2335.4</v>
      </c>
      <c r="HJ102">
        <v>9999</v>
      </c>
      <c r="HK102">
        <v>9999</v>
      </c>
      <c r="HL102">
        <v>44.6</v>
      </c>
      <c r="HM102">
        <v>1.86722</v>
      </c>
      <c r="HN102">
        <v>1.86616</v>
      </c>
      <c r="HO102">
        <v>1.86581</v>
      </c>
      <c r="HP102">
        <v>1.86569</v>
      </c>
      <c r="HQ102">
        <v>1.8675</v>
      </c>
      <c r="HR102">
        <v>1.86996</v>
      </c>
      <c r="HS102">
        <v>1.86861</v>
      </c>
      <c r="HT102">
        <v>1.86996</v>
      </c>
      <c r="HU102">
        <v>0</v>
      </c>
      <c r="HV102">
        <v>0</v>
      </c>
      <c r="HW102">
        <v>0</v>
      </c>
      <c r="HX102">
        <v>0</v>
      </c>
      <c r="HY102" t="s">
        <v>425</v>
      </c>
      <c r="HZ102" t="s">
        <v>426</v>
      </c>
      <c r="IA102" t="s">
        <v>427</v>
      </c>
      <c r="IB102" t="s">
        <v>427</v>
      </c>
      <c r="IC102" t="s">
        <v>427</v>
      </c>
      <c r="ID102" t="s">
        <v>427</v>
      </c>
      <c r="IE102">
        <v>0</v>
      </c>
      <c r="IF102">
        <v>100</v>
      </c>
      <c r="IG102">
        <v>100</v>
      </c>
      <c r="IH102">
        <v>-2.91</v>
      </c>
      <c r="II102">
        <v>0.0405</v>
      </c>
      <c r="IJ102">
        <v>-0.8100442168574529</v>
      </c>
      <c r="IK102">
        <v>-0.001397856137862621</v>
      </c>
      <c r="IL102">
        <v>-6.597033298310111E-07</v>
      </c>
      <c r="IM102">
        <v>1.814317659228783E-10</v>
      </c>
      <c r="IN102">
        <v>-0.08355413821156263</v>
      </c>
      <c r="IO102">
        <v>-0.009172974426983092</v>
      </c>
      <c r="IP102">
        <v>0.000807841678180084</v>
      </c>
      <c r="IQ102">
        <v>-8.933227129180702E-06</v>
      </c>
      <c r="IR102">
        <v>1</v>
      </c>
      <c r="IS102">
        <v>2297</v>
      </c>
      <c r="IT102">
        <v>1</v>
      </c>
      <c r="IU102">
        <v>33</v>
      </c>
      <c r="IV102">
        <v>19.3</v>
      </c>
      <c r="IW102">
        <v>19.2</v>
      </c>
      <c r="IX102">
        <v>2.41089</v>
      </c>
      <c r="IY102">
        <v>2.20825</v>
      </c>
      <c r="IZ102">
        <v>1.39648</v>
      </c>
      <c r="JA102">
        <v>2.34985</v>
      </c>
      <c r="JB102">
        <v>1.49536</v>
      </c>
      <c r="JC102">
        <v>2.32422</v>
      </c>
      <c r="JD102">
        <v>37.2899</v>
      </c>
      <c r="JE102">
        <v>15.4892</v>
      </c>
      <c r="JF102">
        <v>18</v>
      </c>
      <c r="JG102">
        <v>391.828</v>
      </c>
      <c r="JH102">
        <v>563.641</v>
      </c>
      <c r="JI102">
        <v>30.3044</v>
      </c>
      <c r="JJ102">
        <v>29.7924</v>
      </c>
      <c r="JK102">
        <v>29.9999</v>
      </c>
      <c r="JL102">
        <v>29.7242</v>
      </c>
      <c r="JM102">
        <v>29.6333</v>
      </c>
      <c r="JN102">
        <v>48.2973</v>
      </c>
      <c r="JO102">
        <v>46.4899</v>
      </c>
      <c r="JP102">
        <v>0</v>
      </c>
      <c r="JQ102">
        <v>-999.9</v>
      </c>
      <c r="JR102">
        <v>1202.22</v>
      </c>
      <c r="JS102">
        <v>12.0941</v>
      </c>
      <c r="JT102">
        <v>100.105</v>
      </c>
      <c r="JU102">
        <v>100.139</v>
      </c>
    </row>
    <row r="103" spans="1:281">
      <c r="A103">
        <v>87</v>
      </c>
      <c r="B103">
        <v>1652284494</v>
      </c>
      <c r="C103">
        <v>2437.5</v>
      </c>
      <c r="D103" t="s">
        <v>623</v>
      </c>
      <c r="E103" t="s">
        <v>624</v>
      </c>
      <c r="F103">
        <v>5</v>
      </c>
      <c r="G103" t="s">
        <v>474</v>
      </c>
      <c r="H103" t="s">
        <v>418</v>
      </c>
      <c r="I103">
        <v>1652284486.214286</v>
      </c>
      <c r="J103">
        <f>(K103)/1000</f>
        <v>0</v>
      </c>
      <c r="K103">
        <f>IF(CZ103, AN103, AH103)</f>
        <v>0</v>
      </c>
      <c r="L103">
        <f>IF(CZ103, AI103, AG103)</f>
        <v>0</v>
      </c>
      <c r="M103">
        <f>DB103 - IF(AU103&gt;1, L103*CV103*100.0/(AW103*DP103), 0)</f>
        <v>0</v>
      </c>
      <c r="N103">
        <f>((T103-J103/2)*M103-L103)/(T103+J103/2)</f>
        <v>0</v>
      </c>
      <c r="O103">
        <f>N103*(DI103+DJ103)/1000.0</f>
        <v>0</v>
      </c>
      <c r="P103">
        <f>(DB103 - IF(AU103&gt;1, L103*CV103*100.0/(AW103*DP103), 0))*(DI103+DJ103)/1000.0</f>
        <v>0</v>
      </c>
      <c r="Q103">
        <f>2.0/((1/S103-1/R103)+SIGN(S103)*SQRT((1/S103-1/R103)*(1/S103-1/R103) + 4*CW103/((CW103+1)*(CW103+1))*(2*1/S103*1/R103-1/R103*1/R103)))</f>
        <v>0</v>
      </c>
      <c r="R103">
        <f>IF(LEFT(CX103,1)&lt;&gt;"0",IF(LEFT(CX103,1)="1",3.0,CY103),$D$5+$E$5*(DP103*DI103/($K$5*1000))+$F$5*(DP103*DI103/($K$5*1000))*MAX(MIN(CV103,$J$5),$I$5)*MAX(MIN(CV103,$J$5),$I$5)+$G$5*MAX(MIN(CV103,$J$5),$I$5)*(DP103*DI103/($K$5*1000))+$H$5*(DP103*DI103/($K$5*1000))*(DP103*DI103/($K$5*1000)))</f>
        <v>0</v>
      </c>
      <c r="S103">
        <f>J103*(1000-(1000*0.61365*exp(17.502*W103/(240.97+W103))/(DI103+DJ103)+DD103)/2)/(1000*0.61365*exp(17.502*W103/(240.97+W103))/(DI103+DJ103)-DD103)</f>
        <v>0</v>
      </c>
      <c r="T103">
        <f>1/((CW103+1)/(Q103/1.6)+1/(R103/1.37)) + CW103/((CW103+1)/(Q103/1.6) + CW103/(R103/1.37))</f>
        <v>0</v>
      </c>
      <c r="U103">
        <f>(CR103*CU103)</f>
        <v>0</v>
      </c>
      <c r="V103">
        <f>(DK103+(U103+2*0.95*5.67E-8*(((DK103+$B$7)+273)^4-(DK103+273)^4)-44100*J103)/(1.84*29.3*R103+8*0.95*5.67E-8*(DK103+273)^3))</f>
        <v>0</v>
      </c>
      <c r="W103">
        <f>($C$7*DL103+$D$7*DM103+$E$7*V103)</f>
        <v>0</v>
      </c>
      <c r="X103">
        <f>0.61365*exp(17.502*W103/(240.97+W103))</f>
        <v>0</v>
      </c>
      <c r="Y103">
        <f>(Z103/AA103*100)</f>
        <v>0</v>
      </c>
      <c r="Z103">
        <f>DD103*(DI103+DJ103)/1000</f>
        <v>0</v>
      </c>
      <c r="AA103">
        <f>0.61365*exp(17.502*DK103/(240.97+DK103))</f>
        <v>0</v>
      </c>
      <c r="AB103">
        <f>(X103-DD103*(DI103+DJ103)/1000)</f>
        <v>0</v>
      </c>
      <c r="AC103">
        <f>(-J103*44100)</f>
        <v>0</v>
      </c>
      <c r="AD103">
        <f>2*29.3*R103*0.92*(DK103-W103)</f>
        <v>0</v>
      </c>
      <c r="AE103">
        <f>2*0.95*5.67E-8*(((DK103+$B$7)+273)^4-(W103+273)^4)</f>
        <v>0</v>
      </c>
      <c r="AF103">
        <f>U103+AE103+AC103+AD103</f>
        <v>0</v>
      </c>
      <c r="AG103">
        <f>DH103*AU103*(DC103-DB103*(1000-AU103*DE103)/(1000-AU103*DD103))/(100*CV103)</f>
        <v>0</v>
      </c>
      <c r="AH103">
        <f>1000*DH103*AU103*(DD103-DE103)/(100*CV103*(1000-AU103*DD103))</f>
        <v>0</v>
      </c>
      <c r="AI103">
        <f>(AJ103 - AK103 - DI103*1E3/(8.314*(DK103+273.15)) * AM103/DH103 * AL103) * DH103/(100*CV103) * (1000 - DE103)/1000</f>
        <v>0</v>
      </c>
      <c r="AJ103">
        <v>1201.171074121665</v>
      </c>
      <c r="AK103">
        <v>1138.761575757575</v>
      </c>
      <c r="AL103">
        <v>3.404377211757789</v>
      </c>
      <c r="AM103">
        <v>66.42838587885558</v>
      </c>
      <c r="AN103">
        <f>(AP103 - AO103 + DI103*1E3/(8.314*(DK103+273.15)) * AR103/DH103 * AQ103) * DH103/(100*CV103) * 1000/(1000 - AP103)</f>
        <v>0</v>
      </c>
      <c r="AO103">
        <v>11.91784985487959</v>
      </c>
      <c r="AP103">
        <v>24.18607832167833</v>
      </c>
      <c r="AQ103">
        <v>-0.001004202945540551</v>
      </c>
      <c r="AR103">
        <v>79.27483675333316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MAX(0,($B$13+$C$13*DP103)/(1+$D$13*DP103)*DI103/(DK103+273)*$E$13)</f>
        <v>0</v>
      </c>
      <c r="AX103" t="s">
        <v>421</v>
      </c>
      <c r="AY103" t="s">
        <v>421</v>
      </c>
      <c r="AZ103">
        <v>0</v>
      </c>
      <c r="BA103">
        <v>0</v>
      </c>
      <c r="BB103">
        <f>1-AZ103/BA103</f>
        <v>0</v>
      </c>
      <c r="BC103">
        <v>0</v>
      </c>
      <c r="BD103" t="s">
        <v>421</v>
      </c>
      <c r="BE103" t="s">
        <v>421</v>
      </c>
      <c r="BF103">
        <v>0</v>
      </c>
      <c r="BG103">
        <v>0</v>
      </c>
      <c r="BH103">
        <f>1-BF103/BG103</f>
        <v>0</v>
      </c>
      <c r="BI103">
        <v>0.5</v>
      </c>
      <c r="BJ103">
        <f>CS103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421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1346</v>
      </c>
      <c r="CA103">
        <v>300</v>
      </c>
      <c r="CB103">
        <v>300</v>
      </c>
      <c r="CC103">
        <v>300</v>
      </c>
      <c r="CD103">
        <v>10390.6</v>
      </c>
      <c r="CE103">
        <v>1065.88</v>
      </c>
      <c r="CF103">
        <v>-0.00731473</v>
      </c>
      <c r="CG103">
        <v>5.43</v>
      </c>
      <c r="CH103" t="s">
        <v>421</v>
      </c>
      <c r="CI103" t="s">
        <v>421</v>
      </c>
      <c r="CJ103" t="s">
        <v>421</v>
      </c>
      <c r="CK103" t="s">
        <v>421</v>
      </c>
      <c r="CL103" t="s">
        <v>421</v>
      </c>
      <c r="CM103" t="s">
        <v>421</v>
      </c>
      <c r="CN103" t="s">
        <v>421</v>
      </c>
      <c r="CO103" t="s">
        <v>421</v>
      </c>
      <c r="CP103" t="s">
        <v>421</v>
      </c>
      <c r="CQ103" t="s">
        <v>421</v>
      </c>
      <c r="CR103">
        <f>$B$11*DQ103+$C$11*DR103+$F$11*EC103*(1-EF103)</f>
        <v>0</v>
      </c>
      <c r="CS103">
        <f>CR103*CT103</f>
        <v>0</v>
      </c>
      <c r="CT103">
        <f>($B$11*$D$9+$C$11*$D$9+$F$11*((EP103+EH103)/MAX(EP103+EH103+EQ103, 0.1)*$I$9+EQ103/MAX(EP103+EH103+EQ103, 0.1)*$J$9))/($B$11+$C$11+$F$11)</f>
        <v>0</v>
      </c>
      <c r="CU103">
        <f>($B$11*$K$9+$C$11*$K$9+$F$11*((EP103+EH103)/MAX(EP103+EH103+EQ103, 0.1)*$P$9+EQ103/MAX(EP103+EH103+EQ103, 0.1)*$Q$9))/($B$11+$C$11+$F$11)</f>
        <v>0</v>
      </c>
      <c r="CV103">
        <v>6</v>
      </c>
      <c r="CW103">
        <v>0.5</v>
      </c>
      <c r="CX103" t="s">
        <v>422</v>
      </c>
      <c r="CY103">
        <v>2</v>
      </c>
      <c r="CZ103" t="b">
        <v>1</v>
      </c>
      <c r="DA103">
        <v>1652284486.214286</v>
      </c>
      <c r="DB103">
        <v>1086.886428571428</v>
      </c>
      <c r="DC103">
        <v>1173.631785714286</v>
      </c>
      <c r="DD103">
        <v>24.21452857142857</v>
      </c>
      <c r="DE103">
        <v>11.84821071428571</v>
      </c>
      <c r="DF103">
        <v>1089.769285714286</v>
      </c>
      <c r="DG103">
        <v>24.17394285714285</v>
      </c>
      <c r="DH103">
        <v>400.0747857142857</v>
      </c>
      <c r="DI103">
        <v>90.63749642857142</v>
      </c>
      <c r="DJ103">
        <v>0.09999446785714286</v>
      </c>
      <c r="DK103">
        <v>30.86156428571428</v>
      </c>
      <c r="DL103">
        <v>29.50675</v>
      </c>
      <c r="DM103">
        <v>999.9000000000002</v>
      </c>
      <c r="DN103">
        <v>0</v>
      </c>
      <c r="DO103">
        <v>0</v>
      </c>
      <c r="DP103">
        <v>9998.619642857142</v>
      </c>
      <c r="DQ103">
        <v>0</v>
      </c>
      <c r="DR103">
        <v>241.9065714285714</v>
      </c>
      <c r="DS103">
        <v>-86.74517142857144</v>
      </c>
      <c r="DT103">
        <v>1113.857857142857</v>
      </c>
      <c r="DU103">
        <v>1187.706071428571</v>
      </c>
      <c r="DV103">
        <v>12.36631785714286</v>
      </c>
      <c r="DW103">
        <v>1173.631785714286</v>
      </c>
      <c r="DX103">
        <v>11.84821071428571</v>
      </c>
      <c r="DY103">
        <v>2.194743571428571</v>
      </c>
      <c r="DZ103">
        <v>1.073892142857143</v>
      </c>
      <c r="EA103">
        <v>18.92398214285714</v>
      </c>
      <c r="EB103">
        <v>7.958884642857142</v>
      </c>
      <c r="EC103">
        <v>1500.006785714286</v>
      </c>
      <c r="ED103">
        <v>0.9730037857142858</v>
      </c>
      <c r="EE103">
        <v>0.02699620714285715</v>
      </c>
      <c r="EF103">
        <v>0</v>
      </c>
      <c r="EG103">
        <v>973.3233928571428</v>
      </c>
      <c r="EH103">
        <v>5.00097</v>
      </c>
      <c r="EI103">
        <v>15256.25714285714</v>
      </c>
      <c r="EJ103">
        <v>12491.66071428571</v>
      </c>
      <c r="EK103">
        <v>38.92592857142857</v>
      </c>
      <c r="EL103">
        <v>40.13607142857143</v>
      </c>
      <c r="EM103">
        <v>39.125</v>
      </c>
      <c r="EN103">
        <v>40</v>
      </c>
      <c r="EO103">
        <v>40.0665</v>
      </c>
      <c r="EP103">
        <v>1454.645714285714</v>
      </c>
      <c r="EQ103">
        <v>40.36107142857143</v>
      </c>
      <c r="ER103">
        <v>0</v>
      </c>
      <c r="ES103">
        <v>1184</v>
      </c>
      <c r="ET103">
        <v>0</v>
      </c>
      <c r="EU103">
        <v>973.2432307692308</v>
      </c>
      <c r="EV103">
        <v>-20.6693333227966</v>
      </c>
      <c r="EW103">
        <v>-293.692307820199</v>
      </c>
      <c r="EX103">
        <v>15254.81923076923</v>
      </c>
      <c r="EY103">
        <v>15</v>
      </c>
      <c r="EZ103">
        <v>1652283335.6</v>
      </c>
      <c r="FA103" t="s">
        <v>476</v>
      </c>
      <c r="FB103">
        <v>1652283332.6</v>
      </c>
      <c r="FC103">
        <v>1652283335.6</v>
      </c>
      <c r="FD103">
        <v>15</v>
      </c>
      <c r="FE103">
        <v>-1.081</v>
      </c>
      <c r="FF103">
        <v>0.005</v>
      </c>
      <c r="FG103">
        <v>-1.466</v>
      </c>
      <c r="FH103">
        <v>-0.014</v>
      </c>
      <c r="FI103">
        <v>400</v>
      </c>
      <c r="FJ103">
        <v>20</v>
      </c>
      <c r="FK103">
        <v>0.1</v>
      </c>
      <c r="FL103">
        <v>0.01</v>
      </c>
      <c r="FM103">
        <v>-86.70912195121952</v>
      </c>
      <c r="FN103">
        <v>-0.6257372822299871</v>
      </c>
      <c r="FO103">
        <v>0.09511903072439777</v>
      </c>
      <c r="FP103">
        <v>-1</v>
      </c>
      <c r="FQ103">
        <v>12.44449756097561</v>
      </c>
      <c r="FR103">
        <v>-1.691159581881517</v>
      </c>
      <c r="FS103">
        <v>0.1670171854569273</v>
      </c>
      <c r="FT103">
        <v>-1</v>
      </c>
      <c r="FU103">
        <v>0</v>
      </c>
      <c r="FV103">
        <v>0</v>
      </c>
      <c r="FW103">
        <v>0</v>
      </c>
      <c r="FX103">
        <v>-1</v>
      </c>
      <c r="FY103">
        <v>0</v>
      </c>
      <c r="FZ103">
        <v>0</v>
      </c>
      <c r="GA103" t="s">
        <v>424</v>
      </c>
      <c r="GB103">
        <v>2.69701</v>
      </c>
      <c r="GC103">
        <v>2.7049</v>
      </c>
      <c r="GD103">
        <v>0.184311</v>
      </c>
      <c r="GE103">
        <v>0.190833</v>
      </c>
      <c r="GF103">
        <v>0.107112</v>
      </c>
      <c r="GG103">
        <v>0.06397319999999999</v>
      </c>
      <c r="GH103">
        <v>25684.9</v>
      </c>
      <c r="GI103">
        <v>25570.6</v>
      </c>
      <c r="GJ103">
        <v>29288.1</v>
      </c>
      <c r="GK103">
        <v>29241</v>
      </c>
      <c r="GL103">
        <v>34619.2</v>
      </c>
      <c r="GM103">
        <v>36437.4</v>
      </c>
      <c r="GN103">
        <v>41219.1</v>
      </c>
      <c r="GO103">
        <v>41716.2</v>
      </c>
      <c r="GP103">
        <v>1.74112</v>
      </c>
      <c r="GQ103">
        <v>2.03798</v>
      </c>
      <c r="GR103">
        <v>0.08483980000000001</v>
      </c>
      <c r="GS103">
        <v>0</v>
      </c>
      <c r="GT103">
        <v>28.1524</v>
      </c>
      <c r="GU103">
        <v>999.9</v>
      </c>
      <c r="GV103">
        <v>41.1</v>
      </c>
      <c r="GW103">
        <v>34</v>
      </c>
      <c r="GX103">
        <v>24.229</v>
      </c>
      <c r="GY103">
        <v>62.7727</v>
      </c>
      <c r="GZ103">
        <v>30.4888</v>
      </c>
      <c r="HA103">
        <v>1</v>
      </c>
      <c r="HB103">
        <v>0.171593</v>
      </c>
      <c r="HC103">
        <v>0</v>
      </c>
      <c r="HD103">
        <v>20.3938</v>
      </c>
      <c r="HE103">
        <v>5.21609</v>
      </c>
      <c r="HF103">
        <v>12.0085</v>
      </c>
      <c r="HG103">
        <v>4.98835</v>
      </c>
      <c r="HH103">
        <v>3.2885</v>
      </c>
      <c r="HI103">
        <v>2335.4</v>
      </c>
      <c r="HJ103">
        <v>9999</v>
      </c>
      <c r="HK103">
        <v>9999</v>
      </c>
      <c r="HL103">
        <v>44.6</v>
      </c>
      <c r="HM103">
        <v>1.86722</v>
      </c>
      <c r="HN103">
        <v>1.86616</v>
      </c>
      <c r="HO103">
        <v>1.86578</v>
      </c>
      <c r="HP103">
        <v>1.86568</v>
      </c>
      <c r="HQ103">
        <v>1.86749</v>
      </c>
      <c r="HR103">
        <v>1.86996</v>
      </c>
      <c r="HS103">
        <v>1.8686</v>
      </c>
      <c r="HT103">
        <v>1.86996</v>
      </c>
      <c r="HU103">
        <v>0</v>
      </c>
      <c r="HV103">
        <v>0</v>
      </c>
      <c r="HW103">
        <v>0</v>
      </c>
      <c r="HX103">
        <v>0</v>
      </c>
      <c r="HY103" t="s">
        <v>425</v>
      </c>
      <c r="HZ103" t="s">
        <v>426</v>
      </c>
      <c r="IA103" t="s">
        <v>427</v>
      </c>
      <c r="IB103" t="s">
        <v>427</v>
      </c>
      <c r="IC103" t="s">
        <v>427</v>
      </c>
      <c r="ID103" t="s">
        <v>427</v>
      </c>
      <c r="IE103">
        <v>0</v>
      </c>
      <c r="IF103">
        <v>100</v>
      </c>
      <c r="IG103">
        <v>100</v>
      </c>
      <c r="IH103">
        <v>-2.94</v>
      </c>
      <c r="II103">
        <v>0.0402</v>
      </c>
      <c r="IJ103">
        <v>-0.8100442168574529</v>
      </c>
      <c r="IK103">
        <v>-0.001397856137862621</v>
      </c>
      <c r="IL103">
        <v>-6.597033298310111E-07</v>
      </c>
      <c r="IM103">
        <v>1.814317659228783E-10</v>
      </c>
      <c r="IN103">
        <v>-0.08355413821156263</v>
      </c>
      <c r="IO103">
        <v>-0.009172974426983092</v>
      </c>
      <c r="IP103">
        <v>0.000807841678180084</v>
      </c>
      <c r="IQ103">
        <v>-8.933227129180702E-06</v>
      </c>
      <c r="IR103">
        <v>1</v>
      </c>
      <c r="IS103">
        <v>2297</v>
      </c>
      <c r="IT103">
        <v>1</v>
      </c>
      <c r="IU103">
        <v>33</v>
      </c>
      <c r="IV103">
        <v>19.4</v>
      </c>
      <c r="IW103">
        <v>19.3</v>
      </c>
      <c r="IX103">
        <v>2.43652</v>
      </c>
      <c r="IY103">
        <v>2.20703</v>
      </c>
      <c r="IZ103">
        <v>1.39648</v>
      </c>
      <c r="JA103">
        <v>2.34985</v>
      </c>
      <c r="JB103">
        <v>1.49536</v>
      </c>
      <c r="JC103">
        <v>2.36206</v>
      </c>
      <c r="JD103">
        <v>37.2899</v>
      </c>
      <c r="JE103">
        <v>15.4892</v>
      </c>
      <c r="JF103">
        <v>18</v>
      </c>
      <c r="JG103">
        <v>391.851</v>
      </c>
      <c r="JH103">
        <v>564.053</v>
      </c>
      <c r="JI103">
        <v>30.3025</v>
      </c>
      <c r="JJ103">
        <v>29.7912</v>
      </c>
      <c r="JK103">
        <v>30.0001</v>
      </c>
      <c r="JL103">
        <v>29.7237</v>
      </c>
      <c r="JM103">
        <v>29.6333</v>
      </c>
      <c r="JN103">
        <v>48.7928</v>
      </c>
      <c r="JO103">
        <v>46.2177</v>
      </c>
      <c r="JP103">
        <v>0</v>
      </c>
      <c r="JQ103">
        <v>-999.9</v>
      </c>
      <c r="JR103">
        <v>1222.26</v>
      </c>
      <c r="JS103">
        <v>12.2318</v>
      </c>
      <c r="JT103">
        <v>100.105</v>
      </c>
      <c r="JU103">
        <v>100.141</v>
      </c>
    </row>
    <row r="104" spans="1:281">
      <c r="A104">
        <v>88</v>
      </c>
      <c r="B104">
        <v>1652284499</v>
      </c>
      <c r="C104">
        <v>2442.5</v>
      </c>
      <c r="D104" t="s">
        <v>625</v>
      </c>
      <c r="E104" t="s">
        <v>626</v>
      </c>
      <c r="F104">
        <v>5</v>
      </c>
      <c r="G104" t="s">
        <v>474</v>
      </c>
      <c r="H104" t="s">
        <v>418</v>
      </c>
      <c r="I104">
        <v>1652284491.5</v>
      </c>
      <c r="J104">
        <f>(K104)/1000</f>
        <v>0</v>
      </c>
      <c r="K104">
        <f>IF(CZ104, AN104, AH104)</f>
        <v>0</v>
      </c>
      <c r="L104">
        <f>IF(CZ104, AI104, AG104)</f>
        <v>0</v>
      </c>
      <c r="M104">
        <f>DB104 - IF(AU104&gt;1, L104*CV104*100.0/(AW104*DP104), 0)</f>
        <v>0</v>
      </c>
      <c r="N104">
        <f>((T104-J104/2)*M104-L104)/(T104+J104/2)</f>
        <v>0</v>
      </c>
      <c r="O104">
        <f>N104*(DI104+DJ104)/1000.0</f>
        <v>0</v>
      </c>
      <c r="P104">
        <f>(DB104 - IF(AU104&gt;1, L104*CV104*100.0/(AW104*DP104), 0))*(DI104+DJ104)/1000.0</f>
        <v>0</v>
      </c>
      <c r="Q104">
        <f>2.0/((1/S104-1/R104)+SIGN(S104)*SQRT((1/S104-1/R104)*(1/S104-1/R104) + 4*CW104/((CW104+1)*(CW104+1))*(2*1/S104*1/R104-1/R104*1/R104)))</f>
        <v>0</v>
      </c>
      <c r="R104">
        <f>IF(LEFT(CX104,1)&lt;&gt;"0",IF(LEFT(CX104,1)="1",3.0,CY104),$D$5+$E$5*(DP104*DI104/($K$5*1000))+$F$5*(DP104*DI104/($K$5*1000))*MAX(MIN(CV104,$J$5),$I$5)*MAX(MIN(CV104,$J$5),$I$5)+$G$5*MAX(MIN(CV104,$J$5),$I$5)*(DP104*DI104/($K$5*1000))+$H$5*(DP104*DI104/($K$5*1000))*(DP104*DI104/($K$5*1000)))</f>
        <v>0</v>
      </c>
      <c r="S104">
        <f>J104*(1000-(1000*0.61365*exp(17.502*W104/(240.97+W104))/(DI104+DJ104)+DD104)/2)/(1000*0.61365*exp(17.502*W104/(240.97+W104))/(DI104+DJ104)-DD104)</f>
        <v>0</v>
      </c>
      <c r="T104">
        <f>1/((CW104+1)/(Q104/1.6)+1/(R104/1.37)) + CW104/((CW104+1)/(Q104/1.6) + CW104/(R104/1.37))</f>
        <v>0</v>
      </c>
      <c r="U104">
        <f>(CR104*CU104)</f>
        <v>0</v>
      </c>
      <c r="V104">
        <f>(DK104+(U104+2*0.95*5.67E-8*(((DK104+$B$7)+273)^4-(DK104+273)^4)-44100*J104)/(1.84*29.3*R104+8*0.95*5.67E-8*(DK104+273)^3))</f>
        <v>0</v>
      </c>
      <c r="W104">
        <f>($C$7*DL104+$D$7*DM104+$E$7*V104)</f>
        <v>0</v>
      </c>
      <c r="X104">
        <f>0.61365*exp(17.502*W104/(240.97+W104))</f>
        <v>0</v>
      </c>
      <c r="Y104">
        <f>(Z104/AA104*100)</f>
        <v>0</v>
      </c>
      <c r="Z104">
        <f>DD104*(DI104+DJ104)/1000</f>
        <v>0</v>
      </c>
      <c r="AA104">
        <f>0.61365*exp(17.502*DK104/(240.97+DK104))</f>
        <v>0</v>
      </c>
      <c r="AB104">
        <f>(X104-DD104*(DI104+DJ104)/1000)</f>
        <v>0</v>
      </c>
      <c r="AC104">
        <f>(-J104*44100)</f>
        <v>0</v>
      </c>
      <c r="AD104">
        <f>2*29.3*R104*0.92*(DK104-W104)</f>
        <v>0</v>
      </c>
      <c r="AE104">
        <f>2*0.95*5.67E-8*(((DK104+$B$7)+273)^4-(W104+273)^4)</f>
        <v>0</v>
      </c>
      <c r="AF104">
        <f>U104+AE104+AC104+AD104</f>
        <v>0</v>
      </c>
      <c r="AG104">
        <f>DH104*AU104*(DC104-DB104*(1000-AU104*DE104)/(1000-AU104*DD104))/(100*CV104)</f>
        <v>0</v>
      </c>
      <c r="AH104">
        <f>1000*DH104*AU104*(DD104-DE104)/(100*CV104*(1000-AU104*DD104))</f>
        <v>0</v>
      </c>
      <c r="AI104">
        <f>(AJ104 - AK104 - DI104*1E3/(8.314*(DK104+273.15)) * AM104/DH104 * AL104) * DH104/(100*CV104) * (1000 - DE104)/1000</f>
        <v>0</v>
      </c>
      <c r="AJ104">
        <v>1218.494819704729</v>
      </c>
      <c r="AK104">
        <v>1155.906000000001</v>
      </c>
      <c r="AL104">
        <v>3.435662141039459</v>
      </c>
      <c r="AM104">
        <v>66.42838587885558</v>
      </c>
      <c r="AN104">
        <f>(AP104 - AO104 + DI104*1E3/(8.314*(DK104+273.15)) * AR104/DH104 * AQ104) * DH104/(100*CV104) * 1000/(1000 - AP104)</f>
        <v>0</v>
      </c>
      <c r="AO104">
        <v>12.0617231724602</v>
      </c>
      <c r="AP104">
        <v>24.17388181818183</v>
      </c>
      <c r="AQ104">
        <v>-0.0009874886492002421</v>
      </c>
      <c r="AR104">
        <v>79.27483675333316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MAX(0,($B$13+$C$13*DP104)/(1+$D$13*DP104)*DI104/(DK104+273)*$E$13)</f>
        <v>0</v>
      </c>
      <c r="AX104" t="s">
        <v>421</v>
      </c>
      <c r="AY104" t="s">
        <v>421</v>
      </c>
      <c r="AZ104">
        <v>0</v>
      </c>
      <c r="BA104">
        <v>0</v>
      </c>
      <c r="BB104">
        <f>1-AZ104/BA104</f>
        <v>0</v>
      </c>
      <c r="BC104">
        <v>0</v>
      </c>
      <c r="BD104" t="s">
        <v>421</v>
      </c>
      <c r="BE104" t="s">
        <v>421</v>
      </c>
      <c r="BF104">
        <v>0</v>
      </c>
      <c r="BG104">
        <v>0</v>
      </c>
      <c r="BH104">
        <f>1-BF104/BG104</f>
        <v>0</v>
      </c>
      <c r="BI104">
        <v>0.5</v>
      </c>
      <c r="BJ104">
        <f>CS104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421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BZ104">
        <v>1346</v>
      </c>
      <c r="CA104">
        <v>300</v>
      </c>
      <c r="CB104">
        <v>300</v>
      </c>
      <c r="CC104">
        <v>300</v>
      </c>
      <c r="CD104">
        <v>10390.6</v>
      </c>
      <c r="CE104">
        <v>1065.88</v>
      </c>
      <c r="CF104">
        <v>-0.00731473</v>
      </c>
      <c r="CG104">
        <v>5.43</v>
      </c>
      <c r="CH104" t="s">
        <v>421</v>
      </c>
      <c r="CI104" t="s">
        <v>421</v>
      </c>
      <c r="CJ104" t="s">
        <v>421</v>
      </c>
      <c r="CK104" t="s">
        <v>421</v>
      </c>
      <c r="CL104" t="s">
        <v>421</v>
      </c>
      <c r="CM104" t="s">
        <v>421</v>
      </c>
      <c r="CN104" t="s">
        <v>421</v>
      </c>
      <c r="CO104" t="s">
        <v>421</v>
      </c>
      <c r="CP104" t="s">
        <v>421</v>
      </c>
      <c r="CQ104" t="s">
        <v>421</v>
      </c>
      <c r="CR104">
        <f>$B$11*DQ104+$C$11*DR104+$F$11*EC104*(1-EF104)</f>
        <v>0</v>
      </c>
      <c r="CS104">
        <f>CR104*CT104</f>
        <v>0</v>
      </c>
      <c r="CT104">
        <f>($B$11*$D$9+$C$11*$D$9+$F$11*((EP104+EH104)/MAX(EP104+EH104+EQ104, 0.1)*$I$9+EQ104/MAX(EP104+EH104+EQ104, 0.1)*$J$9))/($B$11+$C$11+$F$11)</f>
        <v>0</v>
      </c>
      <c r="CU104">
        <f>($B$11*$K$9+$C$11*$K$9+$F$11*((EP104+EH104)/MAX(EP104+EH104+EQ104, 0.1)*$P$9+EQ104/MAX(EP104+EH104+EQ104, 0.1)*$Q$9))/($B$11+$C$11+$F$11)</f>
        <v>0</v>
      </c>
      <c r="CV104">
        <v>6</v>
      </c>
      <c r="CW104">
        <v>0.5</v>
      </c>
      <c r="CX104" t="s">
        <v>422</v>
      </c>
      <c r="CY104">
        <v>2</v>
      </c>
      <c r="CZ104" t="b">
        <v>1</v>
      </c>
      <c r="DA104">
        <v>1652284491.5</v>
      </c>
      <c r="DB104">
        <v>1104.538518518518</v>
      </c>
      <c r="DC104">
        <v>1191.305185185185</v>
      </c>
      <c r="DD104">
        <v>24.1971962962963</v>
      </c>
      <c r="DE104">
        <v>11.97756296296296</v>
      </c>
      <c r="DF104">
        <v>1107.46</v>
      </c>
      <c r="DG104">
        <v>24.15685555555555</v>
      </c>
      <c r="DH104">
        <v>400.0618888888889</v>
      </c>
      <c r="DI104">
        <v>90.63729259259262</v>
      </c>
      <c r="DJ104">
        <v>0.09999411851851851</v>
      </c>
      <c r="DK104">
        <v>30.8637</v>
      </c>
      <c r="DL104">
        <v>29.52622962962963</v>
      </c>
      <c r="DM104">
        <v>999.9000000000001</v>
      </c>
      <c r="DN104">
        <v>0</v>
      </c>
      <c r="DO104">
        <v>0</v>
      </c>
      <c r="DP104">
        <v>9994.284814814815</v>
      </c>
      <c r="DQ104">
        <v>0</v>
      </c>
      <c r="DR104">
        <v>241.9908888888889</v>
      </c>
      <c r="DS104">
        <v>-86.76657037037039</v>
      </c>
      <c r="DT104">
        <v>1131.927777777778</v>
      </c>
      <c r="DU104">
        <v>1205.748888888889</v>
      </c>
      <c r="DV104">
        <v>12.21964074074075</v>
      </c>
      <c r="DW104">
        <v>1191.305185185185</v>
      </c>
      <c r="DX104">
        <v>11.97756296296296</v>
      </c>
      <c r="DY104">
        <v>2.193167777777778</v>
      </c>
      <c r="DZ104">
        <v>1.085612962962963</v>
      </c>
      <c r="EA104">
        <v>18.91248518518518</v>
      </c>
      <c r="EB104">
        <v>8.118552222222222</v>
      </c>
      <c r="EC104">
        <v>1499.99962962963</v>
      </c>
      <c r="ED104">
        <v>0.973003851851852</v>
      </c>
      <c r="EE104">
        <v>0.02699613703703704</v>
      </c>
      <c r="EF104">
        <v>0</v>
      </c>
      <c r="EG104">
        <v>971.539185185185</v>
      </c>
      <c r="EH104">
        <v>5.00097</v>
      </c>
      <c r="EI104">
        <v>15230.01851851852</v>
      </c>
      <c r="EJ104">
        <v>12491.6</v>
      </c>
      <c r="EK104">
        <v>38.9324074074074</v>
      </c>
      <c r="EL104">
        <v>40.15714814814815</v>
      </c>
      <c r="EM104">
        <v>39.125</v>
      </c>
      <c r="EN104">
        <v>40</v>
      </c>
      <c r="EO104">
        <v>40.07599999999999</v>
      </c>
      <c r="EP104">
        <v>1454.638518518518</v>
      </c>
      <c r="EQ104">
        <v>40.36111111111111</v>
      </c>
      <c r="ER104">
        <v>0</v>
      </c>
      <c r="ES104">
        <v>1188.799999952316</v>
      </c>
      <c r="ET104">
        <v>0</v>
      </c>
      <c r="EU104">
        <v>971.5985384615383</v>
      </c>
      <c r="EV104">
        <v>-20.0451282187029</v>
      </c>
      <c r="EW104">
        <v>-280.5811968804662</v>
      </c>
      <c r="EX104">
        <v>15231.12307692308</v>
      </c>
      <c r="EY104">
        <v>15</v>
      </c>
      <c r="EZ104">
        <v>1652283335.6</v>
      </c>
      <c r="FA104" t="s">
        <v>476</v>
      </c>
      <c r="FB104">
        <v>1652283332.6</v>
      </c>
      <c r="FC104">
        <v>1652283335.6</v>
      </c>
      <c r="FD104">
        <v>15</v>
      </c>
      <c r="FE104">
        <v>-1.081</v>
      </c>
      <c r="FF104">
        <v>0.005</v>
      </c>
      <c r="FG104">
        <v>-1.466</v>
      </c>
      <c r="FH104">
        <v>-0.014</v>
      </c>
      <c r="FI104">
        <v>400</v>
      </c>
      <c r="FJ104">
        <v>20</v>
      </c>
      <c r="FK104">
        <v>0.1</v>
      </c>
      <c r="FL104">
        <v>0.01</v>
      </c>
      <c r="FM104">
        <v>-86.75020000000001</v>
      </c>
      <c r="FN104">
        <v>-0.008149128920093875</v>
      </c>
      <c r="FO104">
        <v>0.130611667950753</v>
      </c>
      <c r="FP104">
        <v>-1</v>
      </c>
      <c r="FQ104">
        <v>12.30276585365854</v>
      </c>
      <c r="FR104">
        <v>-1.653271777003489</v>
      </c>
      <c r="FS104">
        <v>0.1632410840350988</v>
      </c>
      <c r="FT104">
        <v>-1</v>
      </c>
      <c r="FU104">
        <v>0</v>
      </c>
      <c r="FV104">
        <v>0</v>
      </c>
      <c r="FW104">
        <v>0</v>
      </c>
      <c r="FX104">
        <v>-1</v>
      </c>
      <c r="FY104">
        <v>0</v>
      </c>
      <c r="FZ104">
        <v>0</v>
      </c>
      <c r="GA104" t="s">
        <v>424</v>
      </c>
      <c r="GB104">
        <v>2.69685</v>
      </c>
      <c r="GC104">
        <v>2.7052</v>
      </c>
      <c r="GD104">
        <v>0.186051</v>
      </c>
      <c r="GE104">
        <v>0.192451</v>
      </c>
      <c r="GF104">
        <v>0.107071</v>
      </c>
      <c r="GG104">
        <v>0.0644251</v>
      </c>
      <c r="GH104">
        <v>25629.7</v>
      </c>
      <c r="GI104">
        <v>25519</v>
      </c>
      <c r="GJ104">
        <v>29287.7</v>
      </c>
      <c r="GK104">
        <v>29240.6</v>
      </c>
      <c r="GL104">
        <v>34620.3</v>
      </c>
      <c r="GM104">
        <v>36419.2</v>
      </c>
      <c r="GN104">
        <v>41218.5</v>
      </c>
      <c r="GO104">
        <v>41715.6</v>
      </c>
      <c r="GP104">
        <v>1.74058</v>
      </c>
      <c r="GQ104">
        <v>2.03828</v>
      </c>
      <c r="GR104">
        <v>0.08600579999999999</v>
      </c>
      <c r="GS104">
        <v>0</v>
      </c>
      <c r="GT104">
        <v>28.1487</v>
      </c>
      <c r="GU104">
        <v>999.9</v>
      </c>
      <c r="GV104">
        <v>41</v>
      </c>
      <c r="GW104">
        <v>34</v>
      </c>
      <c r="GX104">
        <v>24.1699</v>
      </c>
      <c r="GY104">
        <v>62.8427</v>
      </c>
      <c r="GZ104">
        <v>30.9696</v>
      </c>
      <c r="HA104">
        <v>1</v>
      </c>
      <c r="HB104">
        <v>0.171562</v>
      </c>
      <c r="HC104">
        <v>0</v>
      </c>
      <c r="HD104">
        <v>20.3936</v>
      </c>
      <c r="HE104">
        <v>5.21594</v>
      </c>
      <c r="HF104">
        <v>12.0098</v>
      </c>
      <c r="HG104">
        <v>4.9881</v>
      </c>
      <c r="HH104">
        <v>3.28845</v>
      </c>
      <c r="HI104">
        <v>2335.6</v>
      </c>
      <c r="HJ104">
        <v>9999</v>
      </c>
      <c r="HK104">
        <v>9999</v>
      </c>
      <c r="HL104">
        <v>44.6</v>
      </c>
      <c r="HM104">
        <v>1.86722</v>
      </c>
      <c r="HN104">
        <v>1.86617</v>
      </c>
      <c r="HO104">
        <v>1.8658</v>
      </c>
      <c r="HP104">
        <v>1.86569</v>
      </c>
      <c r="HQ104">
        <v>1.86749</v>
      </c>
      <c r="HR104">
        <v>1.86996</v>
      </c>
      <c r="HS104">
        <v>1.86864</v>
      </c>
      <c r="HT104">
        <v>1.86996</v>
      </c>
      <c r="HU104">
        <v>0</v>
      </c>
      <c r="HV104">
        <v>0</v>
      </c>
      <c r="HW104">
        <v>0</v>
      </c>
      <c r="HX104">
        <v>0</v>
      </c>
      <c r="HY104" t="s">
        <v>425</v>
      </c>
      <c r="HZ104" t="s">
        <v>426</v>
      </c>
      <c r="IA104" t="s">
        <v>427</v>
      </c>
      <c r="IB104" t="s">
        <v>427</v>
      </c>
      <c r="IC104" t="s">
        <v>427</v>
      </c>
      <c r="ID104" t="s">
        <v>427</v>
      </c>
      <c r="IE104">
        <v>0</v>
      </c>
      <c r="IF104">
        <v>100</v>
      </c>
      <c r="IG104">
        <v>100</v>
      </c>
      <c r="IH104">
        <v>-2.98</v>
      </c>
      <c r="II104">
        <v>0.04</v>
      </c>
      <c r="IJ104">
        <v>-0.8100442168574529</v>
      </c>
      <c r="IK104">
        <v>-0.001397856137862621</v>
      </c>
      <c r="IL104">
        <v>-6.597033298310111E-07</v>
      </c>
      <c r="IM104">
        <v>1.814317659228783E-10</v>
      </c>
      <c r="IN104">
        <v>-0.08355413821156263</v>
      </c>
      <c r="IO104">
        <v>-0.009172974426983092</v>
      </c>
      <c r="IP104">
        <v>0.000807841678180084</v>
      </c>
      <c r="IQ104">
        <v>-8.933227129180702E-06</v>
      </c>
      <c r="IR104">
        <v>1</v>
      </c>
      <c r="IS104">
        <v>2297</v>
      </c>
      <c r="IT104">
        <v>1</v>
      </c>
      <c r="IU104">
        <v>33</v>
      </c>
      <c r="IV104">
        <v>19.4</v>
      </c>
      <c r="IW104">
        <v>19.4</v>
      </c>
      <c r="IX104">
        <v>2.46582</v>
      </c>
      <c r="IY104">
        <v>2.20825</v>
      </c>
      <c r="IZ104">
        <v>1.39648</v>
      </c>
      <c r="JA104">
        <v>2.34985</v>
      </c>
      <c r="JB104">
        <v>1.49536</v>
      </c>
      <c r="JC104">
        <v>2.37427</v>
      </c>
      <c r="JD104">
        <v>37.2899</v>
      </c>
      <c r="JE104">
        <v>15.4717</v>
      </c>
      <c r="JF104">
        <v>18</v>
      </c>
      <c r="JG104">
        <v>391.544</v>
      </c>
      <c r="JH104">
        <v>564.274</v>
      </c>
      <c r="JI104">
        <v>30.3009</v>
      </c>
      <c r="JJ104">
        <v>29.7899</v>
      </c>
      <c r="JK104">
        <v>30.0001</v>
      </c>
      <c r="JL104">
        <v>29.7217</v>
      </c>
      <c r="JM104">
        <v>29.6328</v>
      </c>
      <c r="JN104">
        <v>49.3828</v>
      </c>
      <c r="JO104">
        <v>45.6284</v>
      </c>
      <c r="JP104">
        <v>0</v>
      </c>
      <c r="JQ104">
        <v>-999.9</v>
      </c>
      <c r="JR104">
        <v>1235.64</v>
      </c>
      <c r="JS104">
        <v>12.3593</v>
      </c>
      <c r="JT104">
        <v>100.104</v>
      </c>
      <c r="JU104">
        <v>100.14</v>
      </c>
    </row>
    <row r="105" spans="1:281">
      <c r="A105">
        <v>89</v>
      </c>
      <c r="B105">
        <v>1652284504</v>
      </c>
      <c r="C105">
        <v>2447.5</v>
      </c>
      <c r="D105" t="s">
        <v>627</v>
      </c>
      <c r="E105" t="s">
        <v>628</v>
      </c>
      <c r="F105">
        <v>5</v>
      </c>
      <c r="G105" t="s">
        <v>474</v>
      </c>
      <c r="H105" t="s">
        <v>418</v>
      </c>
      <c r="I105">
        <v>1652284496.214286</v>
      </c>
      <c r="J105">
        <f>(K105)/1000</f>
        <v>0</v>
      </c>
      <c r="K105">
        <f>IF(CZ105, AN105, AH105)</f>
        <v>0</v>
      </c>
      <c r="L105">
        <f>IF(CZ105, AI105, AG105)</f>
        <v>0</v>
      </c>
      <c r="M105">
        <f>DB105 - IF(AU105&gt;1, L105*CV105*100.0/(AW105*DP105), 0)</f>
        <v>0</v>
      </c>
      <c r="N105">
        <f>((T105-J105/2)*M105-L105)/(T105+J105/2)</f>
        <v>0</v>
      </c>
      <c r="O105">
        <f>N105*(DI105+DJ105)/1000.0</f>
        <v>0</v>
      </c>
      <c r="P105">
        <f>(DB105 - IF(AU105&gt;1, L105*CV105*100.0/(AW105*DP105), 0))*(DI105+DJ105)/1000.0</f>
        <v>0</v>
      </c>
      <c r="Q105">
        <f>2.0/((1/S105-1/R105)+SIGN(S105)*SQRT((1/S105-1/R105)*(1/S105-1/R105) + 4*CW105/((CW105+1)*(CW105+1))*(2*1/S105*1/R105-1/R105*1/R105)))</f>
        <v>0</v>
      </c>
      <c r="R105">
        <f>IF(LEFT(CX105,1)&lt;&gt;"0",IF(LEFT(CX105,1)="1",3.0,CY105),$D$5+$E$5*(DP105*DI105/($K$5*1000))+$F$5*(DP105*DI105/($K$5*1000))*MAX(MIN(CV105,$J$5),$I$5)*MAX(MIN(CV105,$J$5),$I$5)+$G$5*MAX(MIN(CV105,$J$5),$I$5)*(DP105*DI105/($K$5*1000))+$H$5*(DP105*DI105/($K$5*1000))*(DP105*DI105/($K$5*1000)))</f>
        <v>0</v>
      </c>
      <c r="S105">
        <f>J105*(1000-(1000*0.61365*exp(17.502*W105/(240.97+W105))/(DI105+DJ105)+DD105)/2)/(1000*0.61365*exp(17.502*W105/(240.97+W105))/(DI105+DJ105)-DD105)</f>
        <v>0</v>
      </c>
      <c r="T105">
        <f>1/((CW105+1)/(Q105/1.6)+1/(R105/1.37)) + CW105/((CW105+1)/(Q105/1.6) + CW105/(R105/1.37))</f>
        <v>0</v>
      </c>
      <c r="U105">
        <f>(CR105*CU105)</f>
        <v>0</v>
      </c>
      <c r="V105">
        <f>(DK105+(U105+2*0.95*5.67E-8*(((DK105+$B$7)+273)^4-(DK105+273)^4)-44100*J105)/(1.84*29.3*R105+8*0.95*5.67E-8*(DK105+273)^3))</f>
        <v>0</v>
      </c>
      <c r="W105">
        <f>($C$7*DL105+$D$7*DM105+$E$7*V105)</f>
        <v>0</v>
      </c>
      <c r="X105">
        <f>0.61365*exp(17.502*W105/(240.97+W105))</f>
        <v>0</v>
      </c>
      <c r="Y105">
        <f>(Z105/AA105*100)</f>
        <v>0</v>
      </c>
      <c r="Z105">
        <f>DD105*(DI105+DJ105)/1000</f>
        <v>0</v>
      </c>
      <c r="AA105">
        <f>0.61365*exp(17.502*DK105/(240.97+DK105))</f>
        <v>0</v>
      </c>
      <c r="AB105">
        <f>(X105-DD105*(DI105+DJ105)/1000)</f>
        <v>0</v>
      </c>
      <c r="AC105">
        <f>(-J105*44100)</f>
        <v>0</v>
      </c>
      <c r="AD105">
        <f>2*29.3*R105*0.92*(DK105-W105)</f>
        <v>0</v>
      </c>
      <c r="AE105">
        <f>2*0.95*5.67E-8*(((DK105+$B$7)+273)^4-(W105+273)^4)</f>
        <v>0</v>
      </c>
      <c r="AF105">
        <f>U105+AE105+AC105+AD105</f>
        <v>0</v>
      </c>
      <c r="AG105">
        <f>DH105*AU105*(DC105-DB105*(1000-AU105*DE105)/(1000-AU105*DD105))/(100*CV105)</f>
        <v>0</v>
      </c>
      <c r="AH105">
        <f>1000*DH105*AU105*(DD105-DE105)/(100*CV105*(1000-AU105*DD105))</f>
        <v>0</v>
      </c>
      <c r="AI105">
        <f>(AJ105 - AK105 - DI105*1E3/(8.314*(DK105+273.15)) * AM105/DH105 * AL105) * DH105/(100*CV105) * (1000 - DE105)/1000</f>
        <v>0</v>
      </c>
      <c r="AJ105">
        <v>1235.134083620706</v>
      </c>
      <c r="AK105">
        <v>1172.878848484849</v>
      </c>
      <c r="AL105">
        <v>3.400644523231567</v>
      </c>
      <c r="AM105">
        <v>66.42838587885558</v>
      </c>
      <c r="AN105">
        <f>(AP105 - AO105 + DI105*1E3/(8.314*(DK105+273.15)) * AR105/DH105 * AQ105) * DH105/(100*CV105) * 1000/(1000 - AP105)</f>
        <v>0</v>
      </c>
      <c r="AO105">
        <v>12.18692865679753</v>
      </c>
      <c r="AP105">
        <v>24.16357902097901</v>
      </c>
      <c r="AQ105">
        <v>-0.0002336954260332778</v>
      </c>
      <c r="AR105">
        <v>79.27483675333316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MAX(0,($B$13+$C$13*DP105)/(1+$D$13*DP105)*DI105/(DK105+273)*$E$13)</f>
        <v>0</v>
      </c>
      <c r="AX105" t="s">
        <v>421</v>
      </c>
      <c r="AY105" t="s">
        <v>421</v>
      </c>
      <c r="AZ105">
        <v>0</v>
      </c>
      <c r="BA105">
        <v>0</v>
      </c>
      <c r="BB105">
        <f>1-AZ105/BA105</f>
        <v>0</v>
      </c>
      <c r="BC105">
        <v>0</v>
      </c>
      <c r="BD105" t="s">
        <v>421</v>
      </c>
      <c r="BE105" t="s">
        <v>421</v>
      </c>
      <c r="BF105">
        <v>0</v>
      </c>
      <c r="BG105">
        <v>0</v>
      </c>
      <c r="BH105">
        <f>1-BF105/BG105</f>
        <v>0</v>
      </c>
      <c r="BI105">
        <v>0.5</v>
      </c>
      <c r="BJ105">
        <f>CS105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421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BZ105">
        <v>1346</v>
      </c>
      <c r="CA105">
        <v>300</v>
      </c>
      <c r="CB105">
        <v>300</v>
      </c>
      <c r="CC105">
        <v>300</v>
      </c>
      <c r="CD105">
        <v>10390.6</v>
      </c>
      <c r="CE105">
        <v>1065.88</v>
      </c>
      <c r="CF105">
        <v>-0.00731473</v>
      </c>
      <c r="CG105">
        <v>5.43</v>
      </c>
      <c r="CH105" t="s">
        <v>421</v>
      </c>
      <c r="CI105" t="s">
        <v>421</v>
      </c>
      <c r="CJ105" t="s">
        <v>421</v>
      </c>
      <c r="CK105" t="s">
        <v>421</v>
      </c>
      <c r="CL105" t="s">
        <v>421</v>
      </c>
      <c r="CM105" t="s">
        <v>421</v>
      </c>
      <c r="CN105" t="s">
        <v>421</v>
      </c>
      <c r="CO105" t="s">
        <v>421</v>
      </c>
      <c r="CP105" t="s">
        <v>421</v>
      </c>
      <c r="CQ105" t="s">
        <v>421</v>
      </c>
      <c r="CR105">
        <f>$B$11*DQ105+$C$11*DR105+$F$11*EC105*(1-EF105)</f>
        <v>0</v>
      </c>
      <c r="CS105">
        <f>CR105*CT105</f>
        <v>0</v>
      </c>
      <c r="CT105">
        <f>($B$11*$D$9+$C$11*$D$9+$F$11*((EP105+EH105)/MAX(EP105+EH105+EQ105, 0.1)*$I$9+EQ105/MAX(EP105+EH105+EQ105, 0.1)*$J$9))/($B$11+$C$11+$F$11)</f>
        <v>0</v>
      </c>
      <c r="CU105">
        <f>($B$11*$K$9+$C$11*$K$9+$F$11*((EP105+EH105)/MAX(EP105+EH105+EQ105, 0.1)*$P$9+EQ105/MAX(EP105+EH105+EQ105, 0.1)*$Q$9))/($B$11+$C$11+$F$11)</f>
        <v>0</v>
      </c>
      <c r="CV105">
        <v>6</v>
      </c>
      <c r="CW105">
        <v>0.5</v>
      </c>
      <c r="CX105" t="s">
        <v>422</v>
      </c>
      <c r="CY105">
        <v>2</v>
      </c>
      <c r="CZ105" t="b">
        <v>1</v>
      </c>
      <c r="DA105">
        <v>1652284496.214286</v>
      </c>
      <c r="DB105">
        <v>1120.268214285714</v>
      </c>
      <c r="DC105">
        <v>1207.044285714285</v>
      </c>
      <c r="DD105">
        <v>24.18319642857143</v>
      </c>
      <c r="DE105">
        <v>12.09528928571429</v>
      </c>
      <c r="DF105">
        <v>1123.223928571428</v>
      </c>
      <c r="DG105">
        <v>24.14304642857143</v>
      </c>
      <c r="DH105">
        <v>400.0841428571429</v>
      </c>
      <c r="DI105">
        <v>90.63527499999999</v>
      </c>
      <c r="DJ105">
        <v>0.09998646785714287</v>
      </c>
      <c r="DK105">
        <v>30.86441071428573</v>
      </c>
      <c r="DL105">
        <v>29.54258928571429</v>
      </c>
      <c r="DM105">
        <v>999.9000000000002</v>
      </c>
      <c r="DN105">
        <v>0</v>
      </c>
      <c r="DO105">
        <v>0</v>
      </c>
      <c r="DP105">
        <v>9998.484642857144</v>
      </c>
      <c r="DQ105">
        <v>0</v>
      </c>
      <c r="DR105">
        <v>242.0662857142857</v>
      </c>
      <c r="DS105">
        <v>-86.77559285714287</v>
      </c>
      <c r="DT105">
        <v>1148.031428571429</v>
      </c>
      <c r="DU105">
        <v>1221.824285714285</v>
      </c>
      <c r="DV105">
        <v>12.08790714285714</v>
      </c>
      <c r="DW105">
        <v>1207.044285714285</v>
      </c>
      <c r="DX105">
        <v>12.09528928571429</v>
      </c>
      <c r="DY105">
        <v>2.191850357142857</v>
      </c>
      <c r="DZ105">
        <v>1.096259642857143</v>
      </c>
      <c r="EA105">
        <v>18.90286071428572</v>
      </c>
      <c r="EB105">
        <v>8.262073928571429</v>
      </c>
      <c r="EC105">
        <v>1499.991785714286</v>
      </c>
      <c r="ED105">
        <v>0.9730037857142859</v>
      </c>
      <c r="EE105">
        <v>0.02699620714285715</v>
      </c>
      <c r="EF105">
        <v>0</v>
      </c>
      <c r="EG105">
        <v>969.9602499999999</v>
      </c>
      <c r="EH105">
        <v>5.00097</v>
      </c>
      <c r="EI105">
        <v>15207.91785714285</v>
      </c>
      <c r="EJ105">
        <v>12491.53214285714</v>
      </c>
      <c r="EK105">
        <v>38.93257142857142</v>
      </c>
      <c r="EL105">
        <v>40.16928571428571</v>
      </c>
      <c r="EM105">
        <v>39.125</v>
      </c>
      <c r="EN105">
        <v>40</v>
      </c>
      <c r="EO105">
        <v>40.07774999999999</v>
      </c>
      <c r="EP105">
        <v>1454.630357142858</v>
      </c>
      <c r="EQ105">
        <v>40.36142857142857</v>
      </c>
      <c r="ER105">
        <v>0</v>
      </c>
      <c r="ES105">
        <v>1194.199999809265</v>
      </c>
      <c r="ET105">
        <v>0</v>
      </c>
      <c r="EU105">
        <v>969.6937599999999</v>
      </c>
      <c r="EV105">
        <v>-19.66823079950482</v>
      </c>
      <c r="EW105">
        <v>-278.9923080193552</v>
      </c>
      <c r="EX105">
        <v>15204.424</v>
      </c>
      <c r="EY105">
        <v>15</v>
      </c>
      <c r="EZ105">
        <v>1652283335.6</v>
      </c>
      <c r="FA105" t="s">
        <v>476</v>
      </c>
      <c r="FB105">
        <v>1652283332.6</v>
      </c>
      <c r="FC105">
        <v>1652283335.6</v>
      </c>
      <c r="FD105">
        <v>15</v>
      </c>
      <c r="FE105">
        <v>-1.081</v>
      </c>
      <c r="FF105">
        <v>0.005</v>
      </c>
      <c r="FG105">
        <v>-1.466</v>
      </c>
      <c r="FH105">
        <v>-0.014</v>
      </c>
      <c r="FI105">
        <v>400</v>
      </c>
      <c r="FJ105">
        <v>20</v>
      </c>
      <c r="FK105">
        <v>0.1</v>
      </c>
      <c r="FL105">
        <v>0.01</v>
      </c>
      <c r="FM105">
        <v>-86.7624775</v>
      </c>
      <c r="FN105">
        <v>0.04005590994383382</v>
      </c>
      <c r="FO105">
        <v>0.15701615758816</v>
      </c>
      <c r="FP105">
        <v>-1</v>
      </c>
      <c r="FQ105">
        <v>12.1686125</v>
      </c>
      <c r="FR105">
        <v>-1.682450656660446</v>
      </c>
      <c r="FS105">
        <v>0.1621316258283682</v>
      </c>
      <c r="FT105">
        <v>-1</v>
      </c>
      <c r="FU105">
        <v>0</v>
      </c>
      <c r="FV105">
        <v>0</v>
      </c>
      <c r="FW105">
        <v>0</v>
      </c>
      <c r="FX105">
        <v>-1</v>
      </c>
      <c r="FY105">
        <v>0</v>
      </c>
      <c r="FZ105">
        <v>0</v>
      </c>
      <c r="GA105" t="s">
        <v>424</v>
      </c>
      <c r="GB105">
        <v>2.69685</v>
      </c>
      <c r="GC105">
        <v>2.70523</v>
      </c>
      <c r="GD105">
        <v>0.187768</v>
      </c>
      <c r="GE105">
        <v>0.194149</v>
      </c>
      <c r="GF105">
        <v>0.10704</v>
      </c>
      <c r="GG105">
        <v>0.0649093</v>
      </c>
      <c r="GH105">
        <v>25576.4</v>
      </c>
      <c r="GI105">
        <v>25465.7</v>
      </c>
      <c r="GJ105">
        <v>29288.6</v>
      </c>
      <c r="GK105">
        <v>29241.1</v>
      </c>
      <c r="GL105">
        <v>34622.6</v>
      </c>
      <c r="GM105">
        <v>36400.9</v>
      </c>
      <c r="GN105">
        <v>41219.8</v>
      </c>
      <c r="GO105">
        <v>41716.3</v>
      </c>
      <c r="GP105">
        <v>1.7406</v>
      </c>
      <c r="GQ105">
        <v>2.03857</v>
      </c>
      <c r="GR105">
        <v>0.0867844</v>
      </c>
      <c r="GS105">
        <v>0</v>
      </c>
      <c r="GT105">
        <v>28.1452</v>
      </c>
      <c r="GU105">
        <v>999.9</v>
      </c>
      <c r="GV105">
        <v>41</v>
      </c>
      <c r="GW105">
        <v>34</v>
      </c>
      <c r="GX105">
        <v>24.1695</v>
      </c>
      <c r="GY105">
        <v>62.5827</v>
      </c>
      <c r="GZ105">
        <v>30.4247</v>
      </c>
      <c r="HA105">
        <v>1</v>
      </c>
      <c r="HB105">
        <v>0.171494</v>
      </c>
      <c r="HC105">
        <v>0</v>
      </c>
      <c r="HD105">
        <v>20.3936</v>
      </c>
      <c r="HE105">
        <v>5.21564</v>
      </c>
      <c r="HF105">
        <v>12.0094</v>
      </c>
      <c r="HG105">
        <v>4.98785</v>
      </c>
      <c r="HH105">
        <v>3.28842</v>
      </c>
      <c r="HI105">
        <v>2335.6</v>
      </c>
      <c r="HJ105">
        <v>9999</v>
      </c>
      <c r="HK105">
        <v>9999</v>
      </c>
      <c r="HL105">
        <v>44.6</v>
      </c>
      <c r="HM105">
        <v>1.86722</v>
      </c>
      <c r="HN105">
        <v>1.86617</v>
      </c>
      <c r="HO105">
        <v>1.86578</v>
      </c>
      <c r="HP105">
        <v>1.86569</v>
      </c>
      <c r="HQ105">
        <v>1.86749</v>
      </c>
      <c r="HR105">
        <v>1.86996</v>
      </c>
      <c r="HS105">
        <v>1.86862</v>
      </c>
      <c r="HT105">
        <v>1.86998</v>
      </c>
      <c r="HU105">
        <v>0</v>
      </c>
      <c r="HV105">
        <v>0</v>
      </c>
      <c r="HW105">
        <v>0</v>
      </c>
      <c r="HX105">
        <v>0</v>
      </c>
      <c r="HY105" t="s">
        <v>425</v>
      </c>
      <c r="HZ105" t="s">
        <v>426</v>
      </c>
      <c r="IA105" t="s">
        <v>427</v>
      </c>
      <c r="IB105" t="s">
        <v>427</v>
      </c>
      <c r="IC105" t="s">
        <v>427</v>
      </c>
      <c r="ID105" t="s">
        <v>427</v>
      </c>
      <c r="IE105">
        <v>0</v>
      </c>
      <c r="IF105">
        <v>100</v>
      </c>
      <c r="IG105">
        <v>100</v>
      </c>
      <c r="IH105">
        <v>-3.01</v>
      </c>
      <c r="II105">
        <v>0.0398</v>
      </c>
      <c r="IJ105">
        <v>-0.8100442168574529</v>
      </c>
      <c r="IK105">
        <v>-0.001397856137862621</v>
      </c>
      <c r="IL105">
        <v>-6.597033298310111E-07</v>
      </c>
      <c r="IM105">
        <v>1.814317659228783E-10</v>
      </c>
      <c r="IN105">
        <v>-0.08355413821156263</v>
      </c>
      <c r="IO105">
        <v>-0.009172974426983092</v>
      </c>
      <c r="IP105">
        <v>0.000807841678180084</v>
      </c>
      <c r="IQ105">
        <v>-8.933227129180702E-06</v>
      </c>
      <c r="IR105">
        <v>1</v>
      </c>
      <c r="IS105">
        <v>2297</v>
      </c>
      <c r="IT105">
        <v>1</v>
      </c>
      <c r="IU105">
        <v>33</v>
      </c>
      <c r="IV105">
        <v>19.5</v>
      </c>
      <c r="IW105">
        <v>19.5</v>
      </c>
      <c r="IX105">
        <v>2.49146</v>
      </c>
      <c r="IY105">
        <v>2.21558</v>
      </c>
      <c r="IZ105">
        <v>1.39648</v>
      </c>
      <c r="JA105">
        <v>2.34985</v>
      </c>
      <c r="JB105">
        <v>1.49536</v>
      </c>
      <c r="JC105">
        <v>2.31812</v>
      </c>
      <c r="JD105">
        <v>37.2899</v>
      </c>
      <c r="JE105">
        <v>15.4804</v>
      </c>
      <c r="JF105">
        <v>18</v>
      </c>
      <c r="JG105">
        <v>391.558</v>
      </c>
      <c r="JH105">
        <v>564.478</v>
      </c>
      <c r="JI105">
        <v>30.2993</v>
      </c>
      <c r="JJ105">
        <v>29.7899</v>
      </c>
      <c r="JK105">
        <v>30</v>
      </c>
      <c r="JL105">
        <v>29.7217</v>
      </c>
      <c r="JM105">
        <v>29.6308</v>
      </c>
      <c r="JN105">
        <v>49.8862</v>
      </c>
      <c r="JO105">
        <v>45.3204</v>
      </c>
      <c r="JP105">
        <v>0</v>
      </c>
      <c r="JQ105">
        <v>-999.9</v>
      </c>
      <c r="JR105">
        <v>1255.67</v>
      </c>
      <c r="JS105">
        <v>12.4908</v>
      </c>
      <c r="JT105">
        <v>100.107</v>
      </c>
      <c r="JU105">
        <v>100.142</v>
      </c>
    </row>
    <row r="106" spans="1:281">
      <c r="A106">
        <v>90</v>
      </c>
      <c r="B106">
        <v>1652284509</v>
      </c>
      <c r="C106">
        <v>2452.5</v>
      </c>
      <c r="D106" t="s">
        <v>629</v>
      </c>
      <c r="E106" t="s">
        <v>630</v>
      </c>
      <c r="F106">
        <v>5</v>
      </c>
      <c r="G106" t="s">
        <v>474</v>
      </c>
      <c r="H106" t="s">
        <v>418</v>
      </c>
      <c r="I106">
        <v>1652284501.5</v>
      </c>
      <c r="J106">
        <f>(K106)/1000</f>
        <v>0</v>
      </c>
      <c r="K106">
        <f>IF(CZ106, AN106, AH106)</f>
        <v>0</v>
      </c>
      <c r="L106">
        <f>IF(CZ106, AI106, AG106)</f>
        <v>0</v>
      </c>
      <c r="M106">
        <f>DB106 - IF(AU106&gt;1, L106*CV106*100.0/(AW106*DP106), 0)</f>
        <v>0</v>
      </c>
      <c r="N106">
        <f>((T106-J106/2)*M106-L106)/(T106+J106/2)</f>
        <v>0</v>
      </c>
      <c r="O106">
        <f>N106*(DI106+DJ106)/1000.0</f>
        <v>0</v>
      </c>
      <c r="P106">
        <f>(DB106 - IF(AU106&gt;1, L106*CV106*100.0/(AW106*DP106), 0))*(DI106+DJ106)/1000.0</f>
        <v>0</v>
      </c>
      <c r="Q106">
        <f>2.0/((1/S106-1/R106)+SIGN(S106)*SQRT((1/S106-1/R106)*(1/S106-1/R106) + 4*CW106/((CW106+1)*(CW106+1))*(2*1/S106*1/R106-1/R106*1/R106)))</f>
        <v>0</v>
      </c>
      <c r="R106">
        <f>IF(LEFT(CX106,1)&lt;&gt;"0",IF(LEFT(CX106,1)="1",3.0,CY106),$D$5+$E$5*(DP106*DI106/($K$5*1000))+$F$5*(DP106*DI106/($K$5*1000))*MAX(MIN(CV106,$J$5),$I$5)*MAX(MIN(CV106,$J$5),$I$5)+$G$5*MAX(MIN(CV106,$J$5),$I$5)*(DP106*DI106/($K$5*1000))+$H$5*(DP106*DI106/($K$5*1000))*(DP106*DI106/($K$5*1000)))</f>
        <v>0</v>
      </c>
      <c r="S106">
        <f>J106*(1000-(1000*0.61365*exp(17.502*W106/(240.97+W106))/(DI106+DJ106)+DD106)/2)/(1000*0.61365*exp(17.502*W106/(240.97+W106))/(DI106+DJ106)-DD106)</f>
        <v>0</v>
      </c>
      <c r="T106">
        <f>1/((CW106+1)/(Q106/1.6)+1/(R106/1.37)) + CW106/((CW106+1)/(Q106/1.6) + CW106/(R106/1.37))</f>
        <v>0</v>
      </c>
      <c r="U106">
        <f>(CR106*CU106)</f>
        <v>0</v>
      </c>
      <c r="V106">
        <f>(DK106+(U106+2*0.95*5.67E-8*(((DK106+$B$7)+273)^4-(DK106+273)^4)-44100*J106)/(1.84*29.3*R106+8*0.95*5.67E-8*(DK106+273)^3))</f>
        <v>0</v>
      </c>
      <c r="W106">
        <f>($C$7*DL106+$D$7*DM106+$E$7*V106)</f>
        <v>0</v>
      </c>
      <c r="X106">
        <f>0.61365*exp(17.502*W106/(240.97+W106))</f>
        <v>0</v>
      </c>
      <c r="Y106">
        <f>(Z106/AA106*100)</f>
        <v>0</v>
      </c>
      <c r="Z106">
        <f>DD106*(DI106+DJ106)/1000</f>
        <v>0</v>
      </c>
      <c r="AA106">
        <f>0.61365*exp(17.502*DK106/(240.97+DK106))</f>
        <v>0</v>
      </c>
      <c r="AB106">
        <f>(X106-DD106*(DI106+DJ106)/1000)</f>
        <v>0</v>
      </c>
      <c r="AC106">
        <f>(-J106*44100)</f>
        <v>0</v>
      </c>
      <c r="AD106">
        <f>2*29.3*R106*0.92*(DK106-W106)</f>
        <v>0</v>
      </c>
      <c r="AE106">
        <f>2*0.95*5.67E-8*(((DK106+$B$7)+273)^4-(W106+273)^4)</f>
        <v>0</v>
      </c>
      <c r="AF106">
        <f>U106+AE106+AC106+AD106</f>
        <v>0</v>
      </c>
      <c r="AG106">
        <f>DH106*AU106*(DC106-DB106*(1000-AU106*DE106)/(1000-AU106*DD106))/(100*CV106)</f>
        <v>0</v>
      </c>
      <c r="AH106">
        <f>1000*DH106*AU106*(DD106-DE106)/(100*CV106*(1000-AU106*DD106))</f>
        <v>0</v>
      </c>
      <c r="AI106">
        <f>(AJ106 - AK106 - DI106*1E3/(8.314*(DK106+273.15)) * AM106/DH106 * AL106) * DH106/(100*CV106) * (1000 - DE106)/1000</f>
        <v>0</v>
      </c>
      <c r="AJ106">
        <v>1252.461074010144</v>
      </c>
      <c r="AK106">
        <v>1190.032121212121</v>
      </c>
      <c r="AL106">
        <v>3.42733566422139</v>
      </c>
      <c r="AM106">
        <v>66.42838587885558</v>
      </c>
      <c r="AN106">
        <f>(AP106 - AO106 + DI106*1E3/(8.314*(DK106+273.15)) * AR106/DH106 * AQ106) * DH106/(100*CV106) * 1000/(1000 - AP106)</f>
        <v>0</v>
      </c>
      <c r="AO106">
        <v>12.30079891835723</v>
      </c>
      <c r="AP106">
        <v>24.15035104895106</v>
      </c>
      <c r="AQ106">
        <v>-0.0002834435610813371</v>
      </c>
      <c r="AR106">
        <v>79.27483675333316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MAX(0,($B$13+$C$13*DP106)/(1+$D$13*DP106)*DI106/(DK106+273)*$E$13)</f>
        <v>0</v>
      </c>
      <c r="AX106" t="s">
        <v>421</v>
      </c>
      <c r="AY106" t="s">
        <v>421</v>
      </c>
      <c r="AZ106">
        <v>0</v>
      </c>
      <c r="BA106">
        <v>0</v>
      </c>
      <c r="BB106">
        <f>1-AZ106/BA106</f>
        <v>0</v>
      </c>
      <c r="BC106">
        <v>0</v>
      </c>
      <c r="BD106" t="s">
        <v>421</v>
      </c>
      <c r="BE106" t="s">
        <v>421</v>
      </c>
      <c r="BF106">
        <v>0</v>
      </c>
      <c r="BG106">
        <v>0</v>
      </c>
      <c r="BH106">
        <f>1-BF106/BG106</f>
        <v>0</v>
      </c>
      <c r="BI106">
        <v>0.5</v>
      </c>
      <c r="BJ106">
        <f>CS106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421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BZ106">
        <v>1346</v>
      </c>
      <c r="CA106">
        <v>300</v>
      </c>
      <c r="CB106">
        <v>300</v>
      </c>
      <c r="CC106">
        <v>300</v>
      </c>
      <c r="CD106">
        <v>10390.6</v>
      </c>
      <c r="CE106">
        <v>1065.88</v>
      </c>
      <c r="CF106">
        <v>-0.00731473</v>
      </c>
      <c r="CG106">
        <v>5.43</v>
      </c>
      <c r="CH106" t="s">
        <v>421</v>
      </c>
      <c r="CI106" t="s">
        <v>421</v>
      </c>
      <c r="CJ106" t="s">
        <v>421</v>
      </c>
      <c r="CK106" t="s">
        <v>421</v>
      </c>
      <c r="CL106" t="s">
        <v>421</v>
      </c>
      <c r="CM106" t="s">
        <v>421</v>
      </c>
      <c r="CN106" t="s">
        <v>421</v>
      </c>
      <c r="CO106" t="s">
        <v>421</v>
      </c>
      <c r="CP106" t="s">
        <v>421</v>
      </c>
      <c r="CQ106" t="s">
        <v>421</v>
      </c>
      <c r="CR106">
        <f>$B$11*DQ106+$C$11*DR106+$F$11*EC106*(1-EF106)</f>
        <v>0</v>
      </c>
      <c r="CS106">
        <f>CR106*CT106</f>
        <v>0</v>
      </c>
      <c r="CT106">
        <f>($B$11*$D$9+$C$11*$D$9+$F$11*((EP106+EH106)/MAX(EP106+EH106+EQ106, 0.1)*$I$9+EQ106/MAX(EP106+EH106+EQ106, 0.1)*$J$9))/($B$11+$C$11+$F$11)</f>
        <v>0</v>
      </c>
      <c r="CU106">
        <f>($B$11*$K$9+$C$11*$K$9+$F$11*((EP106+EH106)/MAX(EP106+EH106+EQ106, 0.1)*$P$9+EQ106/MAX(EP106+EH106+EQ106, 0.1)*$Q$9))/($B$11+$C$11+$F$11)</f>
        <v>0</v>
      </c>
      <c r="CV106">
        <v>6</v>
      </c>
      <c r="CW106">
        <v>0.5</v>
      </c>
      <c r="CX106" t="s">
        <v>422</v>
      </c>
      <c r="CY106">
        <v>2</v>
      </c>
      <c r="CZ106" t="b">
        <v>1</v>
      </c>
      <c r="DA106">
        <v>1652284501.5</v>
      </c>
      <c r="DB106">
        <v>1137.90962962963</v>
      </c>
      <c r="DC106">
        <v>1224.725185185185</v>
      </c>
      <c r="DD106">
        <v>24.16834074074074</v>
      </c>
      <c r="DE106">
        <v>12.2295</v>
      </c>
      <c r="DF106">
        <v>1140.904074074074</v>
      </c>
      <c r="DG106">
        <v>24.12839629629629</v>
      </c>
      <c r="DH106">
        <v>400.0945185185186</v>
      </c>
      <c r="DI106">
        <v>90.63312222222223</v>
      </c>
      <c r="DJ106">
        <v>0.09998929259259259</v>
      </c>
      <c r="DK106">
        <v>30.86517407407408</v>
      </c>
      <c r="DL106">
        <v>29.55658518518519</v>
      </c>
      <c r="DM106">
        <v>999.9000000000001</v>
      </c>
      <c r="DN106">
        <v>0</v>
      </c>
      <c r="DO106">
        <v>0</v>
      </c>
      <c r="DP106">
        <v>9999.423333333332</v>
      </c>
      <c r="DQ106">
        <v>0</v>
      </c>
      <c r="DR106">
        <v>242.2128888888889</v>
      </c>
      <c r="DS106">
        <v>-86.8151925925926</v>
      </c>
      <c r="DT106">
        <v>1166.093333333333</v>
      </c>
      <c r="DU106">
        <v>1239.89</v>
      </c>
      <c r="DV106">
        <v>11.93884444444444</v>
      </c>
      <c r="DW106">
        <v>1224.725185185185</v>
      </c>
      <c r="DX106">
        <v>12.2295</v>
      </c>
      <c r="DY106">
        <v>2.190452222222222</v>
      </c>
      <c r="DZ106">
        <v>1.108397407407407</v>
      </c>
      <c r="EA106">
        <v>18.89264814814815</v>
      </c>
      <c r="EB106">
        <v>8.424441851851851</v>
      </c>
      <c r="EC106">
        <v>1499.978888888888</v>
      </c>
      <c r="ED106">
        <v>0.9730040370370371</v>
      </c>
      <c r="EE106">
        <v>0.02699594074074075</v>
      </c>
      <c r="EF106">
        <v>0</v>
      </c>
      <c r="EG106">
        <v>968.2427037037037</v>
      </c>
      <c r="EH106">
        <v>5.00097</v>
      </c>
      <c r="EI106">
        <v>15183.12592592593</v>
      </c>
      <c r="EJ106">
        <v>12491.42592592592</v>
      </c>
      <c r="EK106">
        <v>38.937</v>
      </c>
      <c r="EL106">
        <v>40.18699999999999</v>
      </c>
      <c r="EM106">
        <v>39.125</v>
      </c>
      <c r="EN106">
        <v>40</v>
      </c>
      <c r="EO106">
        <v>40.08066666666667</v>
      </c>
      <c r="EP106">
        <v>1454.618148148148</v>
      </c>
      <c r="EQ106">
        <v>40.36074074074074</v>
      </c>
      <c r="ER106">
        <v>0</v>
      </c>
      <c r="ES106">
        <v>1199</v>
      </c>
      <c r="ET106">
        <v>0</v>
      </c>
      <c r="EU106">
        <v>968.1361200000001</v>
      </c>
      <c r="EV106">
        <v>-19.63115382299108</v>
      </c>
      <c r="EW106">
        <v>-270.6153840467847</v>
      </c>
      <c r="EX106">
        <v>15182.108</v>
      </c>
      <c r="EY106">
        <v>15</v>
      </c>
      <c r="EZ106">
        <v>1652283335.6</v>
      </c>
      <c r="FA106" t="s">
        <v>476</v>
      </c>
      <c r="FB106">
        <v>1652283332.6</v>
      </c>
      <c r="FC106">
        <v>1652283335.6</v>
      </c>
      <c r="FD106">
        <v>15</v>
      </c>
      <c r="FE106">
        <v>-1.081</v>
      </c>
      <c r="FF106">
        <v>0.005</v>
      </c>
      <c r="FG106">
        <v>-1.466</v>
      </c>
      <c r="FH106">
        <v>-0.014</v>
      </c>
      <c r="FI106">
        <v>400</v>
      </c>
      <c r="FJ106">
        <v>20</v>
      </c>
      <c r="FK106">
        <v>0.1</v>
      </c>
      <c r="FL106">
        <v>0.01</v>
      </c>
      <c r="FM106">
        <v>-86.79561</v>
      </c>
      <c r="FN106">
        <v>-0.4860923076922161</v>
      </c>
      <c r="FO106">
        <v>0.171653064056544</v>
      </c>
      <c r="FP106">
        <v>-1</v>
      </c>
      <c r="FQ106">
        <v>12.031675</v>
      </c>
      <c r="FR106">
        <v>-1.704321951219548</v>
      </c>
      <c r="FS106">
        <v>0.1641597373749117</v>
      </c>
      <c r="FT106">
        <v>-1</v>
      </c>
      <c r="FU106">
        <v>0</v>
      </c>
      <c r="FV106">
        <v>0</v>
      </c>
      <c r="FW106">
        <v>0</v>
      </c>
      <c r="FX106">
        <v>-1</v>
      </c>
      <c r="FY106">
        <v>0</v>
      </c>
      <c r="FZ106">
        <v>0</v>
      </c>
      <c r="GA106" t="s">
        <v>424</v>
      </c>
      <c r="GB106">
        <v>2.697</v>
      </c>
      <c r="GC106">
        <v>2.70505</v>
      </c>
      <c r="GD106">
        <v>0.189505</v>
      </c>
      <c r="GE106">
        <v>0.195788</v>
      </c>
      <c r="GF106">
        <v>0.107005</v>
      </c>
      <c r="GG106">
        <v>0.0654198</v>
      </c>
      <c r="GH106">
        <v>25521.2</v>
      </c>
      <c r="GI106">
        <v>25413.8</v>
      </c>
      <c r="GJ106">
        <v>29288.1</v>
      </c>
      <c r="GK106">
        <v>29241.1</v>
      </c>
      <c r="GL106">
        <v>34623.5</v>
      </c>
      <c r="GM106">
        <v>36381</v>
      </c>
      <c r="GN106">
        <v>41219.2</v>
      </c>
      <c r="GO106">
        <v>41716.3</v>
      </c>
      <c r="GP106">
        <v>1.74067</v>
      </c>
      <c r="GQ106">
        <v>2.03865</v>
      </c>
      <c r="GR106">
        <v>0.0881851</v>
      </c>
      <c r="GS106">
        <v>0</v>
      </c>
      <c r="GT106">
        <v>28.1421</v>
      </c>
      <c r="GU106">
        <v>999.9</v>
      </c>
      <c r="GV106">
        <v>41</v>
      </c>
      <c r="GW106">
        <v>34</v>
      </c>
      <c r="GX106">
        <v>24.1673</v>
      </c>
      <c r="GY106">
        <v>62.8327</v>
      </c>
      <c r="GZ106">
        <v>30.5449</v>
      </c>
      <c r="HA106">
        <v>1</v>
      </c>
      <c r="HB106">
        <v>0.171486</v>
      </c>
      <c r="HC106">
        <v>0</v>
      </c>
      <c r="HD106">
        <v>20.3935</v>
      </c>
      <c r="HE106">
        <v>5.21654</v>
      </c>
      <c r="HF106">
        <v>12.0092</v>
      </c>
      <c r="HG106">
        <v>4.98815</v>
      </c>
      <c r="HH106">
        <v>3.28855</v>
      </c>
      <c r="HI106">
        <v>2335.9</v>
      </c>
      <c r="HJ106">
        <v>9999</v>
      </c>
      <c r="HK106">
        <v>9999</v>
      </c>
      <c r="HL106">
        <v>44.6</v>
      </c>
      <c r="HM106">
        <v>1.86722</v>
      </c>
      <c r="HN106">
        <v>1.86617</v>
      </c>
      <c r="HO106">
        <v>1.86579</v>
      </c>
      <c r="HP106">
        <v>1.86569</v>
      </c>
      <c r="HQ106">
        <v>1.8675</v>
      </c>
      <c r="HR106">
        <v>1.86996</v>
      </c>
      <c r="HS106">
        <v>1.8686</v>
      </c>
      <c r="HT106">
        <v>1.86996</v>
      </c>
      <c r="HU106">
        <v>0</v>
      </c>
      <c r="HV106">
        <v>0</v>
      </c>
      <c r="HW106">
        <v>0</v>
      </c>
      <c r="HX106">
        <v>0</v>
      </c>
      <c r="HY106" t="s">
        <v>425</v>
      </c>
      <c r="HZ106" t="s">
        <v>426</v>
      </c>
      <c r="IA106" t="s">
        <v>427</v>
      </c>
      <c r="IB106" t="s">
        <v>427</v>
      </c>
      <c r="IC106" t="s">
        <v>427</v>
      </c>
      <c r="ID106" t="s">
        <v>427</v>
      </c>
      <c r="IE106">
        <v>0</v>
      </c>
      <c r="IF106">
        <v>100</v>
      </c>
      <c r="IG106">
        <v>100</v>
      </c>
      <c r="IH106">
        <v>-3.05</v>
      </c>
      <c r="II106">
        <v>0.0396</v>
      </c>
      <c r="IJ106">
        <v>-0.8100442168574529</v>
      </c>
      <c r="IK106">
        <v>-0.001397856137862621</v>
      </c>
      <c r="IL106">
        <v>-6.597033298310111E-07</v>
      </c>
      <c r="IM106">
        <v>1.814317659228783E-10</v>
      </c>
      <c r="IN106">
        <v>-0.08355413821156263</v>
      </c>
      <c r="IO106">
        <v>-0.009172974426983092</v>
      </c>
      <c r="IP106">
        <v>0.000807841678180084</v>
      </c>
      <c r="IQ106">
        <v>-8.933227129180702E-06</v>
      </c>
      <c r="IR106">
        <v>1</v>
      </c>
      <c r="IS106">
        <v>2297</v>
      </c>
      <c r="IT106">
        <v>1</v>
      </c>
      <c r="IU106">
        <v>33</v>
      </c>
      <c r="IV106">
        <v>19.6</v>
      </c>
      <c r="IW106">
        <v>19.6</v>
      </c>
      <c r="IX106">
        <v>2.51953</v>
      </c>
      <c r="IY106">
        <v>2.20825</v>
      </c>
      <c r="IZ106">
        <v>1.39648</v>
      </c>
      <c r="JA106">
        <v>2.34985</v>
      </c>
      <c r="JB106">
        <v>1.49536</v>
      </c>
      <c r="JC106">
        <v>2.27539</v>
      </c>
      <c r="JD106">
        <v>37.2899</v>
      </c>
      <c r="JE106">
        <v>15.4804</v>
      </c>
      <c r="JF106">
        <v>18</v>
      </c>
      <c r="JG106">
        <v>391.583</v>
      </c>
      <c r="JH106">
        <v>564.534</v>
      </c>
      <c r="JI106">
        <v>30.2976</v>
      </c>
      <c r="JJ106">
        <v>29.7873</v>
      </c>
      <c r="JK106">
        <v>30</v>
      </c>
      <c r="JL106">
        <v>29.7192</v>
      </c>
      <c r="JM106">
        <v>29.6308</v>
      </c>
      <c r="JN106">
        <v>50.467</v>
      </c>
      <c r="JO106">
        <v>44.708</v>
      </c>
      <c r="JP106">
        <v>0</v>
      </c>
      <c r="JQ106">
        <v>-999.9</v>
      </c>
      <c r="JR106">
        <v>1269.04</v>
      </c>
      <c r="JS106">
        <v>12.6378</v>
      </c>
      <c r="JT106">
        <v>100.105</v>
      </c>
      <c r="JU106">
        <v>100.142</v>
      </c>
    </row>
    <row r="107" spans="1:281">
      <c r="A107">
        <v>91</v>
      </c>
      <c r="B107">
        <v>1652284514</v>
      </c>
      <c r="C107">
        <v>2457.5</v>
      </c>
      <c r="D107" t="s">
        <v>631</v>
      </c>
      <c r="E107" t="s">
        <v>632</v>
      </c>
      <c r="F107">
        <v>5</v>
      </c>
      <c r="G107" t="s">
        <v>474</v>
      </c>
      <c r="H107" t="s">
        <v>418</v>
      </c>
      <c r="I107">
        <v>1652284506.214286</v>
      </c>
      <c r="J107">
        <f>(K107)/1000</f>
        <v>0</v>
      </c>
      <c r="K107">
        <f>IF(CZ107, AN107, AH107)</f>
        <v>0</v>
      </c>
      <c r="L107">
        <f>IF(CZ107, AI107, AG107)</f>
        <v>0</v>
      </c>
      <c r="M107">
        <f>DB107 - IF(AU107&gt;1, L107*CV107*100.0/(AW107*DP107), 0)</f>
        <v>0</v>
      </c>
      <c r="N107">
        <f>((T107-J107/2)*M107-L107)/(T107+J107/2)</f>
        <v>0</v>
      </c>
      <c r="O107">
        <f>N107*(DI107+DJ107)/1000.0</f>
        <v>0</v>
      </c>
      <c r="P107">
        <f>(DB107 - IF(AU107&gt;1, L107*CV107*100.0/(AW107*DP107), 0))*(DI107+DJ107)/1000.0</f>
        <v>0</v>
      </c>
      <c r="Q107">
        <f>2.0/((1/S107-1/R107)+SIGN(S107)*SQRT((1/S107-1/R107)*(1/S107-1/R107) + 4*CW107/((CW107+1)*(CW107+1))*(2*1/S107*1/R107-1/R107*1/R107)))</f>
        <v>0</v>
      </c>
      <c r="R107">
        <f>IF(LEFT(CX107,1)&lt;&gt;"0",IF(LEFT(CX107,1)="1",3.0,CY107),$D$5+$E$5*(DP107*DI107/($K$5*1000))+$F$5*(DP107*DI107/($K$5*1000))*MAX(MIN(CV107,$J$5),$I$5)*MAX(MIN(CV107,$J$5),$I$5)+$G$5*MAX(MIN(CV107,$J$5),$I$5)*(DP107*DI107/($K$5*1000))+$H$5*(DP107*DI107/($K$5*1000))*(DP107*DI107/($K$5*1000)))</f>
        <v>0</v>
      </c>
      <c r="S107">
        <f>J107*(1000-(1000*0.61365*exp(17.502*W107/(240.97+W107))/(DI107+DJ107)+DD107)/2)/(1000*0.61365*exp(17.502*W107/(240.97+W107))/(DI107+DJ107)-DD107)</f>
        <v>0</v>
      </c>
      <c r="T107">
        <f>1/((CW107+1)/(Q107/1.6)+1/(R107/1.37)) + CW107/((CW107+1)/(Q107/1.6) + CW107/(R107/1.37))</f>
        <v>0</v>
      </c>
      <c r="U107">
        <f>(CR107*CU107)</f>
        <v>0</v>
      </c>
      <c r="V107">
        <f>(DK107+(U107+2*0.95*5.67E-8*(((DK107+$B$7)+273)^4-(DK107+273)^4)-44100*J107)/(1.84*29.3*R107+8*0.95*5.67E-8*(DK107+273)^3))</f>
        <v>0</v>
      </c>
      <c r="W107">
        <f>($C$7*DL107+$D$7*DM107+$E$7*V107)</f>
        <v>0</v>
      </c>
      <c r="X107">
        <f>0.61365*exp(17.502*W107/(240.97+W107))</f>
        <v>0</v>
      </c>
      <c r="Y107">
        <f>(Z107/AA107*100)</f>
        <v>0</v>
      </c>
      <c r="Z107">
        <f>DD107*(DI107+DJ107)/1000</f>
        <v>0</v>
      </c>
      <c r="AA107">
        <f>0.61365*exp(17.502*DK107/(240.97+DK107))</f>
        <v>0</v>
      </c>
      <c r="AB107">
        <f>(X107-DD107*(DI107+DJ107)/1000)</f>
        <v>0</v>
      </c>
      <c r="AC107">
        <f>(-J107*44100)</f>
        <v>0</v>
      </c>
      <c r="AD107">
        <f>2*29.3*R107*0.92*(DK107-W107)</f>
        <v>0</v>
      </c>
      <c r="AE107">
        <f>2*0.95*5.67E-8*(((DK107+$B$7)+273)^4-(W107+273)^4)</f>
        <v>0</v>
      </c>
      <c r="AF107">
        <f>U107+AE107+AC107+AD107</f>
        <v>0</v>
      </c>
      <c r="AG107">
        <f>DH107*AU107*(DC107-DB107*(1000-AU107*DE107)/(1000-AU107*DD107))/(100*CV107)</f>
        <v>0</v>
      </c>
      <c r="AH107">
        <f>1000*DH107*AU107*(DD107-DE107)/(100*CV107*(1000-AU107*DD107))</f>
        <v>0</v>
      </c>
      <c r="AI107">
        <f>(AJ107 - AK107 - DI107*1E3/(8.314*(DK107+273.15)) * AM107/DH107 * AL107) * DH107/(100*CV107) * (1000 - DE107)/1000</f>
        <v>0</v>
      </c>
      <c r="AJ107">
        <v>1269.337482844366</v>
      </c>
      <c r="AK107">
        <v>1206.93606060606</v>
      </c>
      <c r="AL107">
        <v>3.376351844288016</v>
      </c>
      <c r="AM107">
        <v>66.42838587885558</v>
      </c>
      <c r="AN107">
        <f>(AP107 - AO107 + DI107*1E3/(8.314*(DK107+273.15)) * AR107/DH107 * AQ107) * DH107/(100*CV107) * 1000/(1000 - AP107)</f>
        <v>0</v>
      </c>
      <c r="AO107">
        <v>12.43512975777011</v>
      </c>
      <c r="AP107">
        <v>24.13395454545454</v>
      </c>
      <c r="AQ107">
        <v>-0.0002883676259059664</v>
      </c>
      <c r="AR107">
        <v>79.27483675333316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MAX(0,($B$13+$C$13*DP107)/(1+$D$13*DP107)*DI107/(DK107+273)*$E$13)</f>
        <v>0</v>
      </c>
      <c r="AX107" t="s">
        <v>421</v>
      </c>
      <c r="AY107" t="s">
        <v>421</v>
      </c>
      <c r="AZ107">
        <v>0</v>
      </c>
      <c r="BA107">
        <v>0</v>
      </c>
      <c r="BB107">
        <f>1-AZ107/BA107</f>
        <v>0</v>
      </c>
      <c r="BC107">
        <v>0</v>
      </c>
      <c r="BD107" t="s">
        <v>421</v>
      </c>
      <c r="BE107" t="s">
        <v>421</v>
      </c>
      <c r="BF107">
        <v>0</v>
      </c>
      <c r="BG107">
        <v>0</v>
      </c>
      <c r="BH107">
        <f>1-BF107/BG107</f>
        <v>0</v>
      </c>
      <c r="BI107">
        <v>0.5</v>
      </c>
      <c r="BJ107">
        <f>CS107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421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BZ107">
        <v>1346</v>
      </c>
      <c r="CA107">
        <v>300</v>
      </c>
      <c r="CB107">
        <v>300</v>
      </c>
      <c r="CC107">
        <v>300</v>
      </c>
      <c r="CD107">
        <v>10390.6</v>
      </c>
      <c r="CE107">
        <v>1065.88</v>
      </c>
      <c r="CF107">
        <v>-0.00731473</v>
      </c>
      <c r="CG107">
        <v>5.43</v>
      </c>
      <c r="CH107" t="s">
        <v>421</v>
      </c>
      <c r="CI107" t="s">
        <v>421</v>
      </c>
      <c r="CJ107" t="s">
        <v>421</v>
      </c>
      <c r="CK107" t="s">
        <v>421</v>
      </c>
      <c r="CL107" t="s">
        <v>421</v>
      </c>
      <c r="CM107" t="s">
        <v>421</v>
      </c>
      <c r="CN107" t="s">
        <v>421</v>
      </c>
      <c r="CO107" t="s">
        <v>421</v>
      </c>
      <c r="CP107" t="s">
        <v>421</v>
      </c>
      <c r="CQ107" t="s">
        <v>421</v>
      </c>
      <c r="CR107">
        <f>$B$11*DQ107+$C$11*DR107+$F$11*EC107*(1-EF107)</f>
        <v>0</v>
      </c>
      <c r="CS107">
        <f>CR107*CT107</f>
        <v>0</v>
      </c>
      <c r="CT107">
        <f>($B$11*$D$9+$C$11*$D$9+$F$11*((EP107+EH107)/MAX(EP107+EH107+EQ107, 0.1)*$I$9+EQ107/MAX(EP107+EH107+EQ107, 0.1)*$J$9))/($B$11+$C$11+$F$11)</f>
        <v>0</v>
      </c>
      <c r="CU107">
        <f>($B$11*$K$9+$C$11*$K$9+$F$11*((EP107+EH107)/MAX(EP107+EH107+EQ107, 0.1)*$P$9+EQ107/MAX(EP107+EH107+EQ107, 0.1)*$Q$9))/($B$11+$C$11+$F$11)</f>
        <v>0</v>
      </c>
      <c r="CV107">
        <v>6</v>
      </c>
      <c r="CW107">
        <v>0.5</v>
      </c>
      <c r="CX107" t="s">
        <v>422</v>
      </c>
      <c r="CY107">
        <v>2</v>
      </c>
      <c r="CZ107" t="b">
        <v>1</v>
      </c>
      <c r="DA107">
        <v>1652284506.214286</v>
      </c>
      <c r="DB107">
        <v>1153.6025</v>
      </c>
      <c r="DC107">
        <v>1240.450714285714</v>
      </c>
      <c r="DD107">
        <v>24.15611785714286</v>
      </c>
      <c r="DE107">
        <v>12.35556071428571</v>
      </c>
      <c r="DF107">
        <v>1156.631428571429</v>
      </c>
      <c r="DG107">
        <v>24.11633571428571</v>
      </c>
      <c r="DH107">
        <v>400.0927500000001</v>
      </c>
      <c r="DI107">
        <v>90.63522857142858</v>
      </c>
      <c r="DJ107">
        <v>0.0999755142857143</v>
      </c>
      <c r="DK107">
        <v>30.86810714285714</v>
      </c>
      <c r="DL107">
        <v>29.57265714285714</v>
      </c>
      <c r="DM107">
        <v>999.9000000000002</v>
      </c>
      <c r="DN107">
        <v>0</v>
      </c>
      <c r="DO107">
        <v>0</v>
      </c>
      <c r="DP107">
        <v>10001.05107142857</v>
      </c>
      <c r="DQ107">
        <v>0</v>
      </c>
      <c r="DR107">
        <v>242.3625714285715</v>
      </c>
      <c r="DS107">
        <v>-86.84788571428571</v>
      </c>
      <c r="DT107">
        <v>1182.159642857143</v>
      </c>
      <c r="DU107">
        <v>1255.971071428571</v>
      </c>
      <c r="DV107">
        <v>11.80054642857143</v>
      </c>
      <c r="DW107">
        <v>1240.450714285714</v>
      </c>
      <c r="DX107">
        <v>12.35556071428571</v>
      </c>
      <c r="DY107">
        <v>2.189394285714286</v>
      </c>
      <c r="DZ107">
        <v>1.11985</v>
      </c>
      <c r="EA107">
        <v>18.88490714285714</v>
      </c>
      <c r="EB107">
        <v>8.576033928571428</v>
      </c>
      <c r="EC107">
        <v>1499.967857142857</v>
      </c>
      <c r="ED107">
        <v>0.9730039642857145</v>
      </c>
      <c r="EE107">
        <v>0.02699601785714286</v>
      </c>
      <c r="EF107">
        <v>0</v>
      </c>
      <c r="EG107">
        <v>966.7030357142858</v>
      </c>
      <c r="EH107">
        <v>5.00097</v>
      </c>
      <c r="EI107">
        <v>15160.90357142857</v>
      </c>
      <c r="EJ107">
        <v>12491.33571428571</v>
      </c>
      <c r="EK107">
        <v>38.937</v>
      </c>
      <c r="EL107">
        <v>40.18699999999999</v>
      </c>
      <c r="EM107">
        <v>39.125</v>
      </c>
      <c r="EN107">
        <v>40</v>
      </c>
      <c r="EO107">
        <v>40.08</v>
      </c>
      <c r="EP107">
        <v>1454.607142857143</v>
      </c>
      <c r="EQ107">
        <v>40.36071428571427</v>
      </c>
      <c r="ER107">
        <v>0</v>
      </c>
      <c r="ES107">
        <v>1204.399999856949</v>
      </c>
      <c r="ET107">
        <v>0</v>
      </c>
      <c r="EU107">
        <v>966.5191923076922</v>
      </c>
      <c r="EV107">
        <v>-18.92762393691667</v>
      </c>
      <c r="EW107">
        <v>-282.9743590631194</v>
      </c>
      <c r="EX107">
        <v>15158.12307692308</v>
      </c>
      <c r="EY107">
        <v>15</v>
      </c>
      <c r="EZ107">
        <v>1652283335.6</v>
      </c>
      <c r="FA107" t="s">
        <v>476</v>
      </c>
      <c r="FB107">
        <v>1652283332.6</v>
      </c>
      <c r="FC107">
        <v>1652283335.6</v>
      </c>
      <c r="FD107">
        <v>15</v>
      </c>
      <c r="FE107">
        <v>-1.081</v>
      </c>
      <c r="FF107">
        <v>0.005</v>
      </c>
      <c r="FG107">
        <v>-1.466</v>
      </c>
      <c r="FH107">
        <v>-0.014</v>
      </c>
      <c r="FI107">
        <v>400</v>
      </c>
      <c r="FJ107">
        <v>20</v>
      </c>
      <c r="FK107">
        <v>0.1</v>
      </c>
      <c r="FL107">
        <v>0.01</v>
      </c>
      <c r="FM107">
        <v>-86.83201463414633</v>
      </c>
      <c r="FN107">
        <v>-0.5500139372824218</v>
      </c>
      <c r="FO107">
        <v>0.1849586790517635</v>
      </c>
      <c r="FP107">
        <v>-1</v>
      </c>
      <c r="FQ107">
        <v>11.87871219512195</v>
      </c>
      <c r="FR107">
        <v>-1.724767944250862</v>
      </c>
      <c r="FS107">
        <v>0.1704036373067681</v>
      </c>
      <c r="FT107">
        <v>-1</v>
      </c>
      <c r="FU107">
        <v>0</v>
      </c>
      <c r="FV107">
        <v>0</v>
      </c>
      <c r="FW107">
        <v>0</v>
      </c>
      <c r="FX107">
        <v>-1</v>
      </c>
      <c r="FY107">
        <v>0</v>
      </c>
      <c r="FZ107">
        <v>0</v>
      </c>
      <c r="GA107" t="s">
        <v>424</v>
      </c>
      <c r="GB107">
        <v>2.69695</v>
      </c>
      <c r="GC107">
        <v>2.70513</v>
      </c>
      <c r="GD107">
        <v>0.191207</v>
      </c>
      <c r="GE107">
        <v>0.197448</v>
      </c>
      <c r="GF107">
        <v>0.106955</v>
      </c>
      <c r="GG107">
        <v>0.066085</v>
      </c>
      <c r="GH107">
        <v>25467.3</v>
      </c>
      <c r="GI107">
        <v>25361</v>
      </c>
      <c r="GJ107">
        <v>29287.8</v>
      </c>
      <c r="GK107">
        <v>29240.7</v>
      </c>
      <c r="GL107">
        <v>34625.1</v>
      </c>
      <c r="GM107">
        <v>36354.5</v>
      </c>
      <c r="GN107">
        <v>41218.7</v>
      </c>
      <c r="GO107">
        <v>41715.7</v>
      </c>
      <c r="GP107">
        <v>1.74045</v>
      </c>
      <c r="GQ107">
        <v>2.03902</v>
      </c>
      <c r="GR107">
        <v>0.0899136</v>
      </c>
      <c r="GS107">
        <v>0</v>
      </c>
      <c r="GT107">
        <v>28.1391</v>
      </c>
      <c r="GU107">
        <v>999.9</v>
      </c>
      <c r="GV107">
        <v>40.9</v>
      </c>
      <c r="GW107">
        <v>34</v>
      </c>
      <c r="GX107">
        <v>24.1085</v>
      </c>
      <c r="GY107">
        <v>62.8427</v>
      </c>
      <c r="GZ107">
        <v>30.4207</v>
      </c>
      <c r="HA107">
        <v>1</v>
      </c>
      <c r="HB107">
        <v>0.171489</v>
      </c>
      <c r="HC107">
        <v>0</v>
      </c>
      <c r="HD107">
        <v>20.3937</v>
      </c>
      <c r="HE107">
        <v>5.21684</v>
      </c>
      <c r="HF107">
        <v>12.0097</v>
      </c>
      <c r="HG107">
        <v>4.9883</v>
      </c>
      <c r="HH107">
        <v>3.28865</v>
      </c>
      <c r="HI107">
        <v>2335.9</v>
      </c>
      <c r="HJ107">
        <v>9999</v>
      </c>
      <c r="HK107">
        <v>9999</v>
      </c>
      <c r="HL107">
        <v>44.6</v>
      </c>
      <c r="HM107">
        <v>1.86722</v>
      </c>
      <c r="HN107">
        <v>1.86616</v>
      </c>
      <c r="HO107">
        <v>1.86578</v>
      </c>
      <c r="HP107">
        <v>1.86569</v>
      </c>
      <c r="HQ107">
        <v>1.86749</v>
      </c>
      <c r="HR107">
        <v>1.86996</v>
      </c>
      <c r="HS107">
        <v>1.86862</v>
      </c>
      <c r="HT107">
        <v>1.86997</v>
      </c>
      <c r="HU107">
        <v>0</v>
      </c>
      <c r="HV107">
        <v>0</v>
      </c>
      <c r="HW107">
        <v>0</v>
      </c>
      <c r="HX107">
        <v>0</v>
      </c>
      <c r="HY107" t="s">
        <v>425</v>
      </c>
      <c r="HZ107" t="s">
        <v>426</v>
      </c>
      <c r="IA107" t="s">
        <v>427</v>
      </c>
      <c r="IB107" t="s">
        <v>427</v>
      </c>
      <c r="IC107" t="s">
        <v>427</v>
      </c>
      <c r="ID107" t="s">
        <v>427</v>
      </c>
      <c r="IE107">
        <v>0</v>
      </c>
      <c r="IF107">
        <v>100</v>
      </c>
      <c r="IG107">
        <v>100</v>
      </c>
      <c r="IH107">
        <v>-3.08</v>
      </c>
      <c r="II107">
        <v>0.0394</v>
      </c>
      <c r="IJ107">
        <v>-0.8100442168574529</v>
      </c>
      <c r="IK107">
        <v>-0.001397856137862621</v>
      </c>
      <c r="IL107">
        <v>-6.597033298310111E-07</v>
      </c>
      <c r="IM107">
        <v>1.814317659228783E-10</v>
      </c>
      <c r="IN107">
        <v>-0.08355413821156263</v>
      </c>
      <c r="IO107">
        <v>-0.009172974426983092</v>
      </c>
      <c r="IP107">
        <v>0.000807841678180084</v>
      </c>
      <c r="IQ107">
        <v>-8.933227129180702E-06</v>
      </c>
      <c r="IR107">
        <v>1</v>
      </c>
      <c r="IS107">
        <v>2297</v>
      </c>
      <c r="IT107">
        <v>1</v>
      </c>
      <c r="IU107">
        <v>33</v>
      </c>
      <c r="IV107">
        <v>19.7</v>
      </c>
      <c r="IW107">
        <v>19.6</v>
      </c>
      <c r="IX107">
        <v>2.54761</v>
      </c>
      <c r="IY107">
        <v>2.20703</v>
      </c>
      <c r="IZ107">
        <v>1.39648</v>
      </c>
      <c r="JA107">
        <v>2.34985</v>
      </c>
      <c r="JB107">
        <v>1.49536</v>
      </c>
      <c r="JC107">
        <v>2.36206</v>
      </c>
      <c r="JD107">
        <v>37.2899</v>
      </c>
      <c r="JE107">
        <v>15.4804</v>
      </c>
      <c r="JF107">
        <v>18</v>
      </c>
      <c r="JG107">
        <v>391.462</v>
      </c>
      <c r="JH107">
        <v>564.8</v>
      </c>
      <c r="JI107">
        <v>30.2961</v>
      </c>
      <c r="JJ107">
        <v>29.7873</v>
      </c>
      <c r="JK107">
        <v>30</v>
      </c>
      <c r="JL107">
        <v>29.7191</v>
      </c>
      <c r="JM107">
        <v>29.6291</v>
      </c>
      <c r="JN107">
        <v>50.974</v>
      </c>
      <c r="JO107">
        <v>44.112</v>
      </c>
      <c r="JP107">
        <v>0</v>
      </c>
      <c r="JQ107">
        <v>-999.9</v>
      </c>
      <c r="JR107">
        <v>1289.07</v>
      </c>
      <c r="JS107">
        <v>12.786</v>
      </c>
      <c r="JT107">
        <v>100.104</v>
      </c>
      <c r="JU107">
        <v>100.14</v>
      </c>
    </row>
    <row r="108" spans="1:281">
      <c r="A108">
        <v>92</v>
      </c>
      <c r="B108">
        <v>1652284519</v>
      </c>
      <c r="C108">
        <v>2462.5</v>
      </c>
      <c r="D108" t="s">
        <v>633</v>
      </c>
      <c r="E108" t="s">
        <v>634</v>
      </c>
      <c r="F108">
        <v>5</v>
      </c>
      <c r="G108" t="s">
        <v>474</v>
      </c>
      <c r="H108" t="s">
        <v>418</v>
      </c>
      <c r="I108">
        <v>1652284511.5</v>
      </c>
      <c r="J108">
        <f>(K108)/1000</f>
        <v>0</v>
      </c>
      <c r="K108">
        <f>IF(CZ108, AN108, AH108)</f>
        <v>0</v>
      </c>
      <c r="L108">
        <f>IF(CZ108, AI108, AG108)</f>
        <v>0</v>
      </c>
      <c r="M108">
        <f>DB108 - IF(AU108&gt;1, L108*CV108*100.0/(AW108*DP108), 0)</f>
        <v>0</v>
      </c>
      <c r="N108">
        <f>((T108-J108/2)*M108-L108)/(T108+J108/2)</f>
        <v>0</v>
      </c>
      <c r="O108">
        <f>N108*(DI108+DJ108)/1000.0</f>
        <v>0</v>
      </c>
      <c r="P108">
        <f>(DB108 - IF(AU108&gt;1, L108*CV108*100.0/(AW108*DP108), 0))*(DI108+DJ108)/1000.0</f>
        <v>0</v>
      </c>
      <c r="Q108">
        <f>2.0/((1/S108-1/R108)+SIGN(S108)*SQRT((1/S108-1/R108)*(1/S108-1/R108) + 4*CW108/((CW108+1)*(CW108+1))*(2*1/S108*1/R108-1/R108*1/R108)))</f>
        <v>0</v>
      </c>
      <c r="R108">
        <f>IF(LEFT(CX108,1)&lt;&gt;"0",IF(LEFT(CX108,1)="1",3.0,CY108),$D$5+$E$5*(DP108*DI108/($K$5*1000))+$F$5*(DP108*DI108/($K$5*1000))*MAX(MIN(CV108,$J$5),$I$5)*MAX(MIN(CV108,$J$5),$I$5)+$G$5*MAX(MIN(CV108,$J$5),$I$5)*(DP108*DI108/($K$5*1000))+$H$5*(DP108*DI108/($K$5*1000))*(DP108*DI108/($K$5*1000)))</f>
        <v>0</v>
      </c>
      <c r="S108">
        <f>J108*(1000-(1000*0.61365*exp(17.502*W108/(240.97+W108))/(DI108+DJ108)+DD108)/2)/(1000*0.61365*exp(17.502*W108/(240.97+W108))/(DI108+DJ108)-DD108)</f>
        <v>0</v>
      </c>
      <c r="T108">
        <f>1/((CW108+1)/(Q108/1.6)+1/(R108/1.37)) + CW108/((CW108+1)/(Q108/1.6) + CW108/(R108/1.37))</f>
        <v>0</v>
      </c>
      <c r="U108">
        <f>(CR108*CU108)</f>
        <v>0</v>
      </c>
      <c r="V108">
        <f>(DK108+(U108+2*0.95*5.67E-8*(((DK108+$B$7)+273)^4-(DK108+273)^4)-44100*J108)/(1.84*29.3*R108+8*0.95*5.67E-8*(DK108+273)^3))</f>
        <v>0</v>
      </c>
      <c r="W108">
        <f>($C$7*DL108+$D$7*DM108+$E$7*V108)</f>
        <v>0</v>
      </c>
      <c r="X108">
        <f>0.61365*exp(17.502*W108/(240.97+W108))</f>
        <v>0</v>
      </c>
      <c r="Y108">
        <f>(Z108/AA108*100)</f>
        <v>0</v>
      </c>
      <c r="Z108">
        <f>DD108*(DI108+DJ108)/1000</f>
        <v>0</v>
      </c>
      <c r="AA108">
        <f>0.61365*exp(17.502*DK108/(240.97+DK108))</f>
        <v>0</v>
      </c>
      <c r="AB108">
        <f>(X108-DD108*(DI108+DJ108)/1000)</f>
        <v>0</v>
      </c>
      <c r="AC108">
        <f>(-J108*44100)</f>
        <v>0</v>
      </c>
      <c r="AD108">
        <f>2*29.3*R108*0.92*(DK108-W108)</f>
        <v>0</v>
      </c>
      <c r="AE108">
        <f>2*0.95*5.67E-8*(((DK108+$B$7)+273)^4-(W108+273)^4)</f>
        <v>0</v>
      </c>
      <c r="AF108">
        <f>U108+AE108+AC108+AD108</f>
        <v>0</v>
      </c>
      <c r="AG108">
        <f>DH108*AU108*(DC108-DB108*(1000-AU108*DE108)/(1000-AU108*DD108))/(100*CV108)</f>
        <v>0</v>
      </c>
      <c r="AH108">
        <f>1000*DH108*AU108*(DD108-DE108)/(100*CV108*(1000-AU108*DD108))</f>
        <v>0</v>
      </c>
      <c r="AI108">
        <f>(AJ108 - AK108 - DI108*1E3/(8.314*(DK108+273.15)) * AM108/DH108 * AL108) * DH108/(100*CV108) * (1000 - DE108)/1000</f>
        <v>0</v>
      </c>
      <c r="AJ108">
        <v>1286.846318208789</v>
      </c>
      <c r="AK108">
        <v>1224.223818181818</v>
      </c>
      <c r="AL108">
        <v>3.461273274841759</v>
      </c>
      <c r="AM108">
        <v>66.42838587885558</v>
      </c>
      <c r="AN108">
        <f>(AP108 - AO108 + DI108*1E3/(8.314*(DK108+273.15)) * AR108/DH108 * AQ108) * DH108/(100*CV108) * 1000/(1000 - AP108)</f>
        <v>0</v>
      </c>
      <c r="AO108">
        <v>12.59883789635726</v>
      </c>
      <c r="AP108">
        <v>24.12877062937066</v>
      </c>
      <c r="AQ108">
        <v>-0.003583825967749161</v>
      </c>
      <c r="AR108">
        <v>79.27483675333316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MAX(0,($B$13+$C$13*DP108)/(1+$D$13*DP108)*DI108/(DK108+273)*$E$13)</f>
        <v>0</v>
      </c>
      <c r="AX108" t="s">
        <v>421</v>
      </c>
      <c r="AY108" t="s">
        <v>421</v>
      </c>
      <c r="AZ108">
        <v>0</v>
      </c>
      <c r="BA108">
        <v>0</v>
      </c>
      <c r="BB108">
        <f>1-AZ108/BA108</f>
        <v>0</v>
      </c>
      <c r="BC108">
        <v>0</v>
      </c>
      <c r="BD108" t="s">
        <v>421</v>
      </c>
      <c r="BE108" t="s">
        <v>421</v>
      </c>
      <c r="BF108">
        <v>0</v>
      </c>
      <c r="BG108">
        <v>0</v>
      </c>
      <c r="BH108">
        <f>1-BF108/BG108</f>
        <v>0</v>
      </c>
      <c r="BI108">
        <v>0.5</v>
      </c>
      <c r="BJ108">
        <f>CS108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421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BZ108">
        <v>1346</v>
      </c>
      <c r="CA108">
        <v>300</v>
      </c>
      <c r="CB108">
        <v>300</v>
      </c>
      <c r="CC108">
        <v>300</v>
      </c>
      <c r="CD108">
        <v>10390.6</v>
      </c>
      <c r="CE108">
        <v>1065.88</v>
      </c>
      <c r="CF108">
        <v>-0.00731473</v>
      </c>
      <c r="CG108">
        <v>5.43</v>
      </c>
      <c r="CH108" t="s">
        <v>421</v>
      </c>
      <c r="CI108" t="s">
        <v>421</v>
      </c>
      <c r="CJ108" t="s">
        <v>421</v>
      </c>
      <c r="CK108" t="s">
        <v>421</v>
      </c>
      <c r="CL108" t="s">
        <v>421</v>
      </c>
      <c r="CM108" t="s">
        <v>421</v>
      </c>
      <c r="CN108" t="s">
        <v>421</v>
      </c>
      <c r="CO108" t="s">
        <v>421</v>
      </c>
      <c r="CP108" t="s">
        <v>421</v>
      </c>
      <c r="CQ108" t="s">
        <v>421</v>
      </c>
      <c r="CR108">
        <f>$B$11*DQ108+$C$11*DR108+$F$11*EC108*(1-EF108)</f>
        <v>0</v>
      </c>
      <c r="CS108">
        <f>CR108*CT108</f>
        <v>0</v>
      </c>
      <c r="CT108">
        <f>($B$11*$D$9+$C$11*$D$9+$F$11*((EP108+EH108)/MAX(EP108+EH108+EQ108, 0.1)*$I$9+EQ108/MAX(EP108+EH108+EQ108, 0.1)*$J$9))/($B$11+$C$11+$F$11)</f>
        <v>0</v>
      </c>
      <c r="CU108">
        <f>($B$11*$K$9+$C$11*$K$9+$F$11*((EP108+EH108)/MAX(EP108+EH108+EQ108, 0.1)*$P$9+EQ108/MAX(EP108+EH108+EQ108, 0.1)*$Q$9))/($B$11+$C$11+$F$11)</f>
        <v>0</v>
      </c>
      <c r="CV108">
        <v>6</v>
      </c>
      <c r="CW108">
        <v>0.5</v>
      </c>
      <c r="CX108" t="s">
        <v>422</v>
      </c>
      <c r="CY108">
        <v>2</v>
      </c>
      <c r="CZ108" t="b">
        <v>1</v>
      </c>
      <c r="DA108">
        <v>1652284511.5</v>
      </c>
      <c r="DB108">
        <v>1171.257777777778</v>
      </c>
      <c r="DC108">
        <v>1258.21037037037</v>
      </c>
      <c r="DD108">
        <v>24.14110370370371</v>
      </c>
      <c r="DE108">
        <v>12.50247407407407</v>
      </c>
      <c r="DF108">
        <v>1174.326296296296</v>
      </c>
      <c r="DG108">
        <v>24.10152592592593</v>
      </c>
      <c r="DH108">
        <v>400.0717037037037</v>
      </c>
      <c r="DI108">
        <v>90.63825185185185</v>
      </c>
      <c r="DJ108">
        <v>0.09999767777777778</v>
      </c>
      <c r="DK108">
        <v>30.87362222222222</v>
      </c>
      <c r="DL108">
        <v>29.59395555555555</v>
      </c>
      <c r="DM108">
        <v>999.9000000000001</v>
      </c>
      <c r="DN108">
        <v>0</v>
      </c>
      <c r="DO108">
        <v>0</v>
      </c>
      <c r="DP108">
        <v>9995.440370370368</v>
      </c>
      <c r="DQ108">
        <v>0</v>
      </c>
      <c r="DR108">
        <v>242.5547777777778</v>
      </c>
      <c r="DS108">
        <v>-86.95211851851852</v>
      </c>
      <c r="DT108">
        <v>1200.234074074074</v>
      </c>
      <c r="DU108">
        <v>1274.142962962963</v>
      </c>
      <c r="DV108">
        <v>11.63861481481481</v>
      </c>
      <c r="DW108">
        <v>1258.21037037037</v>
      </c>
      <c r="DX108">
        <v>12.50247407407407</v>
      </c>
      <c r="DY108">
        <v>2.188105555555556</v>
      </c>
      <c r="DZ108">
        <v>1.133202962962963</v>
      </c>
      <c r="EA108">
        <v>18.87549259259259</v>
      </c>
      <c r="EB108">
        <v>8.751092592592592</v>
      </c>
      <c r="EC108">
        <v>1499.98962962963</v>
      </c>
      <c r="ED108">
        <v>0.9730045925925926</v>
      </c>
      <c r="EE108">
        <v>0.02699535185185186</v>
      </c>
      <c r="EF108">
        <v>0</v>
      </c>
      <c r="EG108">
        <v>965.0882222222223</v>
      </c>
      <c r="EH108">
        <v>5.00097</v>
      </c>
      <c r="EI108">
        <v>15136.68518518518</v>
      </c>
      <c r="EJ108">
        <v>12491.53333333333</v>
      </c>
      <c r="EK108">
        <v>38.937</v>
      </c>
      <c r="EL108">
        <v>40.18699999999999</v>
      </c>
      <c r="EM108">
        <v>39.125</v>
      </c>
      <c r="EN108">
        <v>40</v>
      </c>
      <c r="EO108">
        <v>40.083</v>
      </c>
      <c r="EP108">
        <v>1454.629259259259</v>
      </c>
      <c r="EQ108">
        <v>40.36037037037036</v>
      </c>
      <c r="ER108">
        <v>0</v>
      </c>
      <c r="ES108">
        <v>1209.199999809265</v>
      </c>
      <c r="ET108">
        <v>0</v>
      </c>
      <c r="EU108">
        <v>965.009</v>
      </c>
      <c r="EV108">
        <v>-18.72471794900277</v>
      </c>
      <c r="EW108">
        <v>-278.618803405948</v>
      </c>
      <c r="EX108">
        <v>15135.98461538462</v>
      </c>
      <c r="EY108">
        <v>15</v>
      </c>
      <c r="EZ108">
        <v>1652283335.6</v>
      </c>
      <c r="FA108" t="s">
        <v>476</v>
      </c>
      <c r="FB108">
        <v>1652283332.6</v>
      </c>
      <c r="FC108">
        <v>1652283335.6</v>
      </c>
      <c r="FD108">
        <v>15</v>
      </c>
      <c r="FE108">
        <v>-1.081</v>
      </c>
      <c r="FF108">
        <v>0.005</v>
      </c>
      <c r="FG108">
        <v>-1.466</v>
      </c>
      <c r="FH108">
        <v>-0.014</v>
      </c>
      <c r="FI108">
        <v>400</v>
      </c>
      <c r="FJ108">
        <v>20</v>
      </c>
      <c r="FK108">
        <v>0.1</v>
      </c>
      <c r="FL108">
        <v>0.01</v>
      </c>
      <c r="FM108">
        <v>-86.8757536585366</v>
      </c>
      <c r="FN108">
        <v>-1.543940069686355</v>
      </c>
      <c r="FO108">
        <v>0.2129223436791792</v>
      </c>
      <c r="FP108">
        <v>-1</v>
      </c>
      <c r="FQ108">
        <v>11.75841219512195</v>
      </c>
      <c r="FR108">
        <v>-1.833798606271777</v>
      </c>
      <c r="FS108">
        <v>0.1812322310147841</v>
      </c>
      <c r="FT108">
        <v>-1</v>
      </c>
      <c r="FU108">
        <v>0</v>
      </c>
      <c r="FV108">
        <v>0</v>
      </c>
      <c r="FW108">
        <v>0</v>
      </c>
      <c r="FX108">
        <v>-1</v>
      </c>
      <c r="FY108">
        <v>0</v>
      </c>
      <c r="FZ108">
        <v>0</v>
      </c>
      <c r="GA108" t="s">
        <v>424</v>
      </c>
      <c r="GB108">
        <v>2.69688</v>
      </c>
      <c r="GC108">
        <v>2.70511</v>
      </c>
      <c r="GD108">
        <v>0.192909</v>
      </c>
      <c r="GE108">
        <v>0.199053</v>
      </c>
      <c r="GF108">
        <v>0.106954</v>
      </c>
      <c r="GG108">
        <v>0.0666651</v>
      </c>
      <c r="GH108">
        <v>25414.1</v>
      </c>
      <c r="GI108">
        <v>25310.1</v>
      </c>
      <c r="GJ108">
        <v>29288.3</v>
      </c>
      <c r="GK108">
        <v>29240.5</v>
      </c>
      <c r="GL108">
        <v>34625.7</v>
      </c>
      <c r="GM108">
        <v>36331.6</v>
      </c>
      <c r="GN108">
        <v>41219.3</v>
      </c>
      <c r="GO108">
        <v>41715.4</v>
      </c>
      <c r="GP108">
        <v>1.74035</v>
      </c>
      <c r="GQ108">
        <v>2.03918</v>
      </c>
      <c r="GR108">
        <v>0.09169430000000001</v>
      </c>
      <c r="GS108">
        <v>0</v>
      </c>
      <c r="GT108">
        <v>28.1389</v>
      </c>
      <c r="GU108">
        <v>999.9</v>
      </c>
      <c r="GV108">
        <v>40.9</v>
      </c>
      <c r="GW108">
        <v>34</v>
      </c>
      <c r="GX108">
        <v>24.1092</v>
      </c>
      <c r="GY108">
        <v>62.6127</v>
      </c>
      <c r="GZ108">
        <v>31.2139</v>
      </c>
      <c r="HA108">
        <v>1</v>
      </c>
      <c r="HB108">
        <v>0.171392</v>
      </c>
      <c r="HC108">
        <v>0</v>
      </c>
      <c r="HD108">
        <v>20.3938</v>
      </c>
      <c r="HE108">
        <v>5.21714</v>
      </c>
      <c r="HF108">
        <v>12.0097</v>
      </c>
      <c r="HG108">
        <v>4.9882</v>
      </c>
      <c r="HH108">
        <v>3.28865</v>
      </c>
      <c r="HI108">
        <v>2336.1</v>
      </c>
      <c r="HJ108">
        <v>9999</v>
      </c>
      <c r="HK108">
        <v>9999</v>
      </c>
      <c r="HL108">
        <v>44.6</v>
      </c>
      <c r="HM108">
        <v>1.86722</v>
      </c>
      <c r="HN108">
        <v>1.86616</v>
      </c>
      <c r="HO108">
        <v>1.86579</v>
      </c>
      <c r="HP108">
        <v>1.86566</v>
      </c>
      <c r="HQ108">
        <v>1.86744</v>
      </c>
      <c r="HR108">
        <v>1.86996</v>
      </c>
      <c r="HS108">
        <v>1.8686</v>
      </c>
      <c r="HT108">
        <v>1.86996</v>
      </c>
      <c r="HU108">
        <v>0</v>
      </c>
      <c r="HV108">
        <v>0</v>
      </c>
      <c r="HW108">
        <v>0</v>
      </c>
      <c r="HX108">
        <v>0</v>
      </c>
      <c r="HY108" t="s">
        <v>425</v>
      </c>
      <c r="HZ108" t="s">
        <v>426</v>
      </c>
      <c r="IA108" t="s">
        <v>427</v>
      </c>
      <c r="IB108" t="s">
        <v>427</v>
      </c>
      <c r="IC108" t="s">
        <v>427</v>
      </c>
      <c r="ID108" t="s">
        <v>427</v>
      </c>
      <c r="IE108">
        <v>0</v>
      </c>
      <c r="IF108">
        <v>100</v>
      </c>
      <c r="IG108">
        <v>100</v>
      </c>
      <c r="IH108">
        <v>-3.13</v>
      </c>
      <c r="II108">
        <v>0.0394</v>
      </c>
      <c r="IJ108">
        <v>-0.8100442168574529</v>
      </c>
      <c r="IK108">
        <v>-0.001397856137862621</v>
      </c>
      <c r="IL108">
        <v>-6.597033298310111E-07</v>
      </c>
      <c r="IM108">
        <v>1.814317659228783E-10</v>
      </c>
      <c r="IN108">
        <v>-0.08355413821156263</v>
      </c>
      <c r="IO108">
        <v>-0.009172974426983092</v>
      </c>
      <c r="IP108">
        <v>0.000807841678180084</v>
      </c>
      <c r="IQ108">
        <v>-8.933227129180702E-06</v>
      </c>
      <c r="IR108">
        <v>1</v>
      </c>
      <c r="IS108">
        <v>2297</v>
      </c>
      <c r="IT108">
        <v>1</v>
      </c>
      <c r="IU108">
        <v>33</v>
      </c>
      <c r="IV108">
        <v>19.8</v>
      </c>
      <c r="IW108">
        <v>19.7</v>
      </c>
      <c r="IX108">
        <v>2.57324</v>
      </c>
      <c r="IY108">
        <v>2.20459</v>
      </c>
      <c r="IZ108">
        <v>1.39648</v>
      </c>
      <c r="JA108">
        <v>2.35107</v>
      </c>
      <c r="JB108">
        <v>1.49536</v>
      </c>
      <c r="JC108">
        <v>2.37915</v>
      </c>
      <c r="JD108">
        <v>37.3138</v>
      </c>
      <c r="JE108">
        <v>15.4804</v>
      </c>
      <c r="JF108">
        <v>18</v>
      </c>
      <c r="JG108">
        <v>391.394</v>
      </c>
      <c r="JH108">
        <v>564.903</v>
      </c>
      <c r="JI108">
        <v>30.2949</v>
      </c>
      <c r="JJ108">
        <v>29.7848</v>
      </c>
      <c r="JK108">
        <v>30</v>
      </c>
      <c r="JL108">
        <v>29.7167</v>
      </c>
      <c r="JM108">
        <v>29.6282</v>
      </c>
      <c r="JN108">
        <v>51.5451</v>
      </c>
      <c r="JO108">
        <v>43.8272</v>
      </c>
      <c r="JP108">
        <v>0</v>
      </c>
      <c r="JQ108">
        <v>-999.9</v>
      </c>
      <c r="JR108">
        <v>1302.43</v>
      </c>
      <c r="JS108">
        <v>12.9097</v>
      </c>
      <c r="JT108">
        <v>100.106</v>
      </c>
      <c r="JU108">
        <v>100.14</v>
      </c>
    </row>
    <row r="109" spans="1:281">
      <c r="A109">
        <v>93</v>
      </c>
      <c r="B109">
        <v>1652284524</v>
      </c>
      <c r="C109">
        <v>2467.5</v>
      </c>
      <c r="D109" t="s">
        <v>635</v>
      </c>
      <c r="E109" t="s">
        <v>636</v>
      </c>
      <c r="F109">
        <v>5</v>
      </c>
      <c r="G109" t="s">
        <v>474</v>
      </c>
      <c r="H109" t="s">
        <v>418</v>
      </c>
      <c r="I109">
        <v>1652284516.214286</v>
      </c>
      <c r="J109">
        <f>(K109)/1000</f>
        <v>0</v>
      </c>
      <c r="K109">
        <f>IF(CZ109, AN109, AH109)</f>
        <v>0</v>
      </c>
      <c r="L109">
        <f>IF(CZ109, AI109, AG109)</f>
        <v>0</v>
      </c>
      <c r="M109">
        <f>DB109 - IF(AU109&gt;1, L109*CV109*100.0/(AW109*DP109), 0)</f>
        <v>0</v>
      </c>
      <c r="N109">
        <f>((T109-J109/2)*M109-L109)/(T109+J109/2)</f>
        <v>0</v>
      </c>
      <c r="O109">
        <f>N109*(DI109+DJ109)/1000.0</f>
        <v>0</v>
      </c>
      <c r="P109">
        <f>(DB109 - IF(AU109&gt;1, L109*CV109*100.0/(AW109*DP109), 0))*(DI109+DJ109)/1000.0</f>
        <v>0</v>
      </c>
      <c r="Q109">
        <f>2.0/((1/S109-1/R109)+SIGN(S109)*SQRT((1/S109-1/R109)*(1/S109-1/R109) + 4*CW109/((CW109+1)*(CW109+1))*(2*1/S109*1/R109-1/R109*1/R109)))</f>
        <v>0</v>
      </c>
      <c r="R109">
        <f>IF(LEFT(CX109,1)&lt;&gt;"0",IF(LEFT(CX109,1)="1",3.0,CY109),$D$5+$E$5*(DP109*DI109/($K$5*1000))+$F$5*(DP109*DI109/($K$5*1000))*MAX(MIN(CV109,$J$5),$I$5)*MAX(MIN(CV109,$J$5),$I$5)+$G$5*MAX(MIN(CV109,$J$5),$I$5)*(DP109*DI109/($K$5*1000))+$H$5*(DP109*DI109/($K$5*1000))*(DP109*DI109/($K$5*1000)))</f>
        <v>0</v>
      </c>
      <c r="S109">
        <f>J109*(1000-(1000*0.61365*exp(17.502*W109/(240.97+W109))/(DI109+DJ109)+DD109)/2)/(1000*0.61365*exp(17.502*W109/(240.97+W109))/(DI109+DJ109)-DD109)</f>
        <v>0</v>
      </c>
      <c r="T109">
        <f>1/((CW109+1)/(Q109/1.6)+1/(R109/1.37)) + CW109/((CW109+1)/(Q109/1.6) + CW109/(R109/1.37))</f>
        <v>0</v>
      </c>
      <c r="U109">
        <f>(CR109*CU109)</f>
        <v>0</v>
      </c>
      <c r="V109">
        <f>(DK109+(U109+2*0.95*5.67E-8*(((DK109+$B$7)+273)^4-(DK109+273)^4)-44100*J109)/(1.84*29.3*R109+8*0.95*5.67E-8*(DK109+273)^3))</f>
        <v>0</v>
      </c>
      <c r="W109">
        <f>($C$7*DL109+$D$7*DM109+$E$7*V109)</f>
        <v>0</v>
      </c>
      <c r="X109">
        <f>0.61365*exp(17.502*W109/(240.97+W109))</f>
        <v>0</v>
      </c>
      <c r="Y109">
        <f>(Z109/AA109*100)</f>
        <v>0</v>
      </c>
      <c r="Z109">
        <f>DD109*(DI109+DJ109)/1000</f>
        <v>0</v>
      </c>
      <c r="AA109">
        <f>0.61365*exp(17.502*DK109/(240.97+DK109))</f>
        <v>0</v>
      </c>
      <c r="AB109">
        <f>(X109-DD109*(DI109+DJ109)/1000)</f>
        <v>0</v>
      </c>
      <c r="AC109">
        <f>(-J109*44100)</f>
        <v>0</v>
      </c>
      <c r="AD109">
        <f>2*29.3*R109*0.92*(DK109-W109)</f>
        <v>0</v>
      </c>
      <c r="AE109">
        <f>2*0.95*5.67E-8*(((DK109+$B$7)+273)^4-(W109+273)^4)</f>
        <v>0</v>
      </c>
      <c r="AF109">
        <f>U109+AE109+AC109+AD109</f>
        <v>0</v>
      </c>
      <c r="AG109">
        <f>DH109*AU109*(DC109-DB109*(1000-AU109*DE109)/(1000-AU109*DD109))/(100*CV109)</f>
        <v>0</v>
      </c>
      <c r="AH109">
        <f>1000*DH109*AU109*(DD109-DE109)/(100*CV109*(1000-AU109*DD109))</f>
        <v>0</v>
      </c>
      <c r="AI109">
        <f>(AJ109 - AK109 - DI109*1E3/(8.314*(DK109+273.15)) * AM109/DH109 * AL109) * DH109/(100*CV109) * (1000 - DE109)/1000</f>
        <v>0</v>
      </c>
      <c r="AJ109">
        <v>1303.826219600594</v>
      </c>
      <c r="AK109">
        <v>1241.349818181817</v>
      </c>
      <c r="AL109">
        <v>3.428018374805953</v>
      </c>
      <c r="AM109">
        <v>66.42838587885558</v>
      </c>
      <c r="AN109">
        <f>(AP109 - AO109 + DI109*1E3/(8.314*(DK109+273.15)) * AR109/DH109 * AQ109) * DH109/(100*CV109) * 1000/(1000 - AP109)</f>
        <v>0</v>
      </c>
      <c r="AO109">
        <v>12.75588930120487</v>
      </c>
      <c r="AP109">
        <v>24.12379090909094</v>
      </c>
      <c r="AQ109">
        <v>0.0004133009756106219</v>
      </c>
      <c r="AR109">
        <v>79.27483675333316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MAX(0,($B$13+$C$13*DP109)/(1+$D$13*DP109)*DI109/(DK109+273)*$E$13)</f>
        <v>0</v>
      </c>
      <c r="AX109" t="s">
        <v>421</v>
      </c>
      <c r="AY109" t="s">
        <v>421</v>
      </c>
      <c r="AZ109">
        <v>0</v>
      </c>
      <c r="BA109">
        <v>0</v>
      </c>
      <c r="BB109">
        <f>1-AZ109/BA109</f>
        <v>0</v>
      </c>
      <c r="BC109">
        <v>0</v>
      </c>
      <c r="BD109" t="s">
        <v>421</v>
      </c>
      <c r="BE109" t="s">
        <v>421</v>
      </c>
      <c r="BF109">
        <v>0</v>
      </c>
      <c r="BG109">
        <v>0</v>
      </c>
      <c r="BH109">
        <f>1-BF109/BG109</f>
        <v>0</v>
      </c>
      <c r="BI109">
        <v>0.5</v>
      </c>
      <c r="BJ109">
        <f>CS109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421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BZ109">
        <v>1346</v>
      </c>
      <c r="CA109">
        <v>300</v>
      </c>
      <c r="CB109">
        <v>300</v>
      </c>
      <c r="CC109">
        <v>300</v>
      </c>
      <c r="CD109">
        <v>10390.6</v>
      </c>
      <c r="CE109">
        <v>1065.88</v>
      </c>
      <c r="CF109">
        <v>-0.00731473</v>
      </c>
      <c r="CG109">
        <v>5.43</v>
      </c>
      <c r="CH109" t="s">
        <v>421</v>
      </c>
      <c r="CI109" t="s">
        <v>421</v>
      </c>
      <c r="CJ109" t="s">
        <v>421</v>
      </c>
      <c r="CK109" t="s">
        <v>421</v>
      </c>
      <c r="CL109" t="s">
        <v>421</v>
      </c>
      <c r="CM109" t="s">
        <v>421</v>
      </c>
      <c r="CN109" t="s">
        <v>421</v>
      </c>
      <c r="CO109" t="s">
        <v>421</v>
      </c>
      <c r="CP109" t="s">
        <v>421</v>
      </c>
      <c r="CQ109" t="s">
        <v>421</v>
      </c>
      <c r="CR109">
        <f>$B$11*DQ109+$C$11*DR109+$F$11*EC109*(1-EF109)</f>
        <v>0</v>
      </c>
      <c r="CS109">
        <f>CR109*CT109</f>
        <v>0</v>
      </c>
      <c r="CT109">
        <f>($B$11*$D$9+$C$11*$D$9+$F$11*((EP109+EH109)/MAX(EP109+EH109+EQ109, 0.1)*$I$9+EQ109/MAX(EP109+EH109+EQ109, 0.1)*$J$9))/($B$11+$C$11+$F$11)</f>
        <v>0</v>
      </c>
      <c r="CU109">
        <f>($B$11*$K$9+$C$11*$K$9+$F$11*((EP109+EH109)/MAX(EP109+EH109+EQ109, 0.1)*$P$9+EQ109/MAX(EP109+EH109+EQ109, 0.1)*$Q$9))/($B$11+$C$11+$F$11)</f>
        <v>0</v>
      </c>
      <c r="CV109">
        <v>6</v>
      </c>
      <c r="CW109">
        <v>0.5</v>
      </c>
      <c r="CX109" t="s">
        <v>422</v>
      </c>
      <c r="CY109">
        <v>2</v>
      </c>
      <c r="CZ109" t="b">
        <v>1</v>
      </c>
      <c r="DA109">
        <v>1652284516.214286</v>
      </c>
      <c r="DB109">
        <v>1186.994285714286</v>
      </c>
      <c r="DC109">
        <v>1273.983214285714</v>
      </c>
      <c r="DD109">
        <v>24.13274285714285</v>
      </c>
      <c r="DE109">
        <v>12.64789285714286</v>
      </c>
      <c r="DF109">
        <v>1190.096428571429</v>
      </c>
      <c r="DG109">
        <v>24.09328214285715</v>
      </c>
      <c r="DH109">
        <v>400.0606428571427</v>
      </c>
      <c r="DI109">
        <v>90.64072857142855</v>
      </c>
      <c r="DJ109">
        <v>0.09997612142857142</v>
      </c>
      <c r="DK109">
        <v>30.87828214285715</v>
      </c>
      <c r="DL109">
        <v>29.61507857142857</v>
      </c>
      <c r="DM109">
        <v>999.9000000000002</v>
      </c>
      <c r="DN109">
        <v>0</v>
      </c>
      <c r="DO109">
        <v>0</v>
      </c>
      <c r="DP109">
        <v>9999.194285714286</v>
      </c>
      <c r="DQ109">
        <v>0</v>
      </c>
      <c r="DR109">
        <v>242.72025</v>
      </c>
      <c r="DS109">
        <v>-86.98923214285712</v>
      </c>
      <c r="DT109">
        <v>1216.348571428571</v>
      </c>
      <c r="DU109">
        <v>1290.305357142857</v>
      </c>
      <c r="DV109">
        <v>11.48484642857143</v>
      </c>
      <c r="DW109">
        <v>1273.983214285714</v>
      </c>
      <c r="DX109">
        <v>12.64789285714286</v>
      </c>
      <c r="DY109">
        <v>2.187407857142857</v>
      </c>
      <c r="DZ109">
        <v>1.146414642857143</v>
      </c>
      <c r="EA109">
        <v>18.87038571428571</v>
      </c>
      <c r="EB109">
        <v>8.922475357142858</v>
      </c>
      <c r="EC109">
        <v>1499.963571428572</v>
      </c>
      <c r="ED109">
        <v>0.9730043214285715</v>
      </c>
      <c r="EE109">
        <v>0.02699563928571429</v>
      </c>
      <c r="EF109">
        <v>0</v>
      </c>
      <c r="EG109">
        <v>963.6226428571428</v>
      </c>
      <c r="EH109">
        <v>5.00097</v>
      </c>
      <c r="EI109">
        <v>15114.73928571429</v>
      </c>
      <c r="EJ109">
        <v>12491.31071428572</v>
      </c>
      <c r="EK109">
        <v>38.937</v>
      </c>
      <c r="EL109">
        <v>40.18699999999999</v>
      </c>
      <c r="EM109">
        <v>39.125</v>
      </c>
      <c r="EN109">
        <v>40</v>
      </c>
      <c r="EO109">
        <v>40.10025</v>
      </c>
      <c r="EP109">
        <v>1454.603214285715</v>
      </c>
      <c r="EQ109">
        <v>40.36035714285713</v>
      </c>
      <c r="ER109">
        <v>0</v>
      </c>
      <c r="ES109">
        <v>1214</v>
      </c>
      <c r="ET109">
        <v>0</v>
      </c>
      <c r="EU109">
        <v>963.5196538461539</v>
      </c>
      <c r="EV109">
        <v>-18.69432478821515</v>
      </c>
      <c r="EW109">
        <v>-264.9435896912039</v>
      </c>
      <c r="EX109">
        <v>15113.83076923077</v>
      </c>
      <c r="EY109">
        <v>15</v>
      </c>
      <c r="EZ109">
        <v>1652283335.6</v>
      </c>
      <c r="FA109" t="s">
        <v>476</v>
      </c>
      <c r="FB109">
        <v>1652283332.6</v>
      </c>
      <c r="FC109">
        <v>1652283335.6</v>
      </c>
      <c r="FD109">
        <v>15</v>
      </c>
      <c r="FE109">
        <v>-1.081</v>
      </c>
      <c r="FF109">
        <v>0.005</v>
      </c>
      <c r="FG109">
        <v>-1.466</v>
      </c>
      <c r="FH109">
        <v>-0.014</v>
      </c>
      <c r="FI109">
        <v>400</v>
      </c>
      <c r="FJ109">
        <v>20</v>
      </c>
      <c r="FK109">
        <v>0.1</v>
      </c>
      <c r="FL109">
        <v>0.01</v>
      </c>
      <c r="FM109">
        <v>-86.97009268292683</v>
      </c>
      <c r="FN109">
        <v>-0.5578703832753368</v>
      </c>
      <c r="FO109">
        <v>0.1318376854784481</v>
      </c>
      <c r="FP109">
        <v>-1</v>
      </c>
      <c r="FQ109">
        <v>11.57302195121951</v>
      </c>
      <c r="FR109">
        <v>-1.963235540069677</v>
      </c>
      <c r="FS109">
        <v>0.1936683946314411</v>
      </c>
      <c r="FT109">
        <v>-1</v>
      </c>
      <c r="FU109">
        <v>0</v>
      </c>
      <c r="FV109">
        <v>0</v>
      </c>
      <c r="FW109">
        <v>0</v>
      </c>
      <c r="FX109">
        <v>-1</v>
      </c>
      <c r="FY109">
        <v>0</v>
      </c>
      <c r="FZ109">
        <v>0</v>
      </c>
      <c r="GA109" t="s">
        <v>424</v>
      </c>
      <c r="GB109">
        <v>2.69706</v>
      </c>
      <c r="GC109">
        <v>2.70524</v>
      </c>
      <c r="GD109">
        <v>0.194605</v>
      </c>
      <c r="GE109">
        <v>0.200672</v>
      </c>
      <c r="GF109">
        <v>0.106937</v>
      </c>
      <c r="GG109">
        <v>0.0672763</v>
      </c>
      <c r="GH109">
        <v>25359.9</v>
      </c>
      <c r="GI109">
        <v>25258.8</v>
      </c>
      <c r="GJ109">
        <v>29287.5</v>
      </c>
      <c r="GK109">
        <v>29240.4</v>
      </c>
      <c r="GL109">
        <v>34625.2</v>
      </c>
      <c r="GM109">
        <v>36307.7</v>
      </c>
      <c r="GN109">
        <v>41218</v>
      </c>
      <c r="GO109">
        <v>41715.5</v>
      </c>
      <c r="GP109">
        <v>1.74025</v>
      </c>
      <c r="GQ109">
        <v>2.03955</v>
      </c>
      <c r="GR109">
        <v>0.09188060000000001</v>
      </c>
      <c r="GS109">
        <v>0</v>
      </c>
      <c r="GT109">
        <v>28.1399</v>
      </c>
      <c r="GU109">
        <v>999.9</v>
      </c>
      <c r="GV109">
        <v>40.9</v>
      </c>
      <c r="GW109">
        <v>34</v>
      </c>
      <c r="GX109">
        <v>24.1071</v>
      </c>
      <c r="GY109">
        <v>62.6827</v>
      </c>
      <c r="GZ109">
        <v>30.7091</v>
      </c>
      <c r="HA109">
        <v>1</v>
      </c>
      <c r="HB109">
        <v>0.171369</v>
      </c>
      <c r="HC109">
        <v>0</v>
      </c>
      <c r="HD109">
        <v>20.3936</v>
      </c>
      <c r="HE109">
        <v>5.21714</v>
      </c>
      <c r="HF109">
        <v>12.0091</v>
      </c>
      <c r="HG109">
        <v>4.9883</v>
      </c>
      <c r="HH109">
        <v>3.28865</v>
      </c>
      <c r="HI109">
        <v>2336.1</v>
      </c>
      <c r="HJ109">
        <v>9999</v>
      </c>
      <c r="HK109">
        <v>9999</v>
      </c>
      <c r="HL109">
        <v>44.6</v>
      </c>
      <c r="HM109">
        <v>1.86722</v>
      </c>
      <c r="HN109">
        <v>1.86616</v>
      </c>
      <c r="HO109">
        <v>1.86577</v>
      </c>
      <c r="HP109">
        <v>1.86568</v>
      </c>
      <c r="HQ109">
        <v>1.8675</v>
      </c>
      <c r="HR109">
        <v>1.86996</v>
      </c>
      <c r="HS109">
        <v>1.86862</v>
      </c>
      <c r="HT109">
        <v>1.86996</v>
      </c>
      <c r="HU109">
        <v>0</v>
      </c>
      <c r="HV109">
        <v>0</v>
      </c>
      <c r="HW109">
        <v>0</v>
      </c>
      <c r="HX109">
        <v>0</v>
      </c>
      <c r="HY109" t="s">
        <v>425</v>
      </c>
      <c r="HZ109" t="s">
        <v>426</v>
      </c>
      <c r="IA109" t="s">
        <v>427</v>
      </c>
      <c r="IB109" t="s">
        <v>427</v>
      </c>
      <c r="IC109" t="s">
        <v>427</v>
      </c>
      <c r="ID109" t="s">
        <v>427</v>
      </c>
      <c r="IE109">
        <v>0</v>
      </c>
      <c r="IF109">
        <v>100</v>
      </c>
      <c r="IG109">
        <v>100</v>
      </c>
      <c r="IH109">
        <v>-3.16</v>
      </c>
      <c r="II109">
        <v>0.0393</v>
      </c>
      <c r="IJ109">
        <v>-0.8100442168574529</v>
      </c>
      <c r="IK109">
        <v>-0.001397856137862621</v>
      </c>
      <c r="IL109">
        <v>-6.597033298310111E-07</v>
      </c>
      <c r="IM109">
        <v>1.814317659228783E-10</v>
      </c>
      <c r="IN109">
        <v>-0.08355413821156263</v>
      </c>
      <c r="IO109">
        <v>-0.009172974426983092</v>
      </c>
      <c r="IP109">
        <v>0.000807841678180084</v>
      </c>
      <c r="IQ109">
        <v>-8.933227129180702E-06</v>
      </c>
      <c r="IR109">
        <v>1</v>
      </c>
      <c r="IS109">
        <v>2297</v>
      </c>
      <c r="IT109">
        <v>1</v>
      </c>
      <c r="IU109">
        <v>33</v>
      </c>
      <c r="IV109">
        <v>19.9</v>
      </c>
      <c r="IW109">
        <v>19.8</v>
      </c>
      <c r="IX109">
        <v>2.59888</v>
      </c>
      <c r="IY109">
        <v>2.21069</v>
      </c>
      <c r="IZ109">
        <v>1.39648</v>
      </c>
      <c r="JA109">
        <v>2.35107</v>
      </c>
      <c r="JB109">
        <v>1.49536</v>
      </c>
      <c r="JC109">
        <v>2.35474</v>
      </c>
      <c r="JD109">
        <v>37.3138</v>
      </c>
      <c r="JE109">
        <v>15.4804</v>
      </c>
      <c r="JF109">
        <v>18</v>
      </c>
      <c r="JG109">
        <v>391.339</v>
      </c>
      <c r="JH109">
        <v>565.17</v>
      </c>
      <c r="JI109">
        <v>30.2938</v>
      </c>
      <c r="JJ109">
        <v>29.7847</v>
      </c>
      <c r="JK109">
        <v>29.9999</v>
      </c>
      <c r="JL109">
        <v>29.7166</v>
      </c>
      <c r="JM109">
        <v>29.6266</v>
      </c>
      <c r="JN109">
        <v>52.0501</v>
      </c>
      <c r="JO109">
        <v>43.5112</v>
      </c>
      <c r="JP109">
        <v>0</v>
      </c>
      <c r="JQ109">
        <v>-999.9</v>
      </c>
      <c r="JR109">
        <v>1322.47</v>
      </c>
      <c r="JS109">
        <v>13.0548</v>
      </c>
      <c r="JT109">
        <v>100.103</v>
      </c>
      <c r="JU109">
        <v>100.14</v>
      </c>
    </row>
    <row r="110" spans="1:281">
      <c r="A110">
        <v>94</v>
      </c>
      <c r="B110">
        <v>1652284529</v>
      </c>
      <c r="C110">
        <v>2472.5</v>
      </c>
      <c r="D110" t="s">
        <v>637</v>
      </c>
      <c r="E110" t="s">
        <v>638</v>
      </c>
      <c r="F110">
        <v>5</v>
      </c>
      <c r="G110" t="s">
        <v>474</v>
      </c>
      <c r="H110" t="s">
        <v>418</v>
      </c>
      <c r="I110">
        <v>1652284521.5</v>
      </c>
      <c r="J110">
        <f>(K110)/1000</f>
        <v>0</v>
      </c>
      <c r="K110">
        <f>IF(CZ110, AN110, AH110)</f>
        <v>0</v>
      </c>
      <c r="L110">
        <f>IF(CZ110, AI110, AG110)</f>
        <v>0</v>
      </c>
      <c r="M110">
        <f>DB110 - IF(AU110&gt;1, L110*CV110*100.0/(AW110*DP110), 0)</f>
        <v>0</v>
      </c>
      <c r="N110">
        <f>((T110-J110/2)*M110-L110)/(T110+J110/2)</f>
        <v>0</v>
      </c>
      <c r="O110">
        <f>N110*(DI110+DJ110)/1000.0</f>
        <v>0</v>
      </c>
      <c r="P110">
        <f>(DB110 - IF(AU110&gt;1, L110*CV110*100.0/(AW110*DP110), 0))*(DI110+DJ110)/1000.0</f>
        <v>0</v>
      </c>
      <c r="Q110">
        <f>2.0/((1/S110-1/R110)+SIGN(S110)*SQRT((1/S110-1/R110)*(1/S110-1/R110) + 4*CW110/((CW110+1)*(CW110+1))*(2*1/S110*1/R110-1/R110*1/R110)))</f>
        <v>0</v>
      </c>
      <c r="R110">
        <f>IF(LEFT(CX110,1)&lt;&gt;"0",IF(LEFT(CX110,1)="1",3.0,CY110),$D$5+$E$5*(DP110*DI110/($K$5*1000))+$F$5*(DP110*DI110/($K$5*1000))*MAX(MIN(CV110,$J$5),$I$5)*MAX(MIN(CV110,$J$5),$I$5)+$G$5*MAX(MIN(CV110,$J$5),$I$5)*(DP110*DI110/($K$5*1000))+$H$5*(DP110*DI110/($K$5*1000))*(DP110*DI110/($K$5*1000)))</f>
        <v>0</v>
      </c>
      <c r="S110">
        <f>J110*(1000-(1000*0.61365*exp(17.502*W110/(240.97+W110))/(DI110+DJ110)+DD110)/2)/(1000*0.61365*exp(17.502*W110/(240.97+W110))/(DI110+DJ110)-DD110)</f>
        <v>0</v>
      </c>
      <c r="T110">
        <f>1/((CW110+1)/(Q110/1.6)+1/(R110/1.37)) + CW110/((CW110+1)/(Q110/1.6) + CW110/(R110/1.37))</f>
        <v>0</v>
      </c>
      <c r="U110">
        <f>(CR110*CU110)</f>
        <v>0</v>
      </c>
      <c r="V110">
        <f>(DK110+(U110+2*0.95*5.67E-8*(((DK110+$B$7)+273)^4-(DK110+273)^4)-44100*J110)/(1.84*29.3*R110+8*0.95*5.67E-8*(DK110+273)^3))</f>
        <v>0</v>
      </c>
      <c r="W110">
        <f>($C$7*DL110+$D$7*DM110+$E$7*V110)</f>
        <v>0</v>
      </c>
      <c r="X110">
        <f>0.61365*exp(17.502*W110/(240.97+W110))</f>
        <v>0</v>
      </c>
      <c r="Y110">
        <f>(Z110/AA110*100)</f>
        <v>0</v>
      </c>
      <c r="Z110">
        <f>DD110*(DI110+DJ110)/1000</f>
        <v>0</v>
      </c>
      <c r="AA110">
        <f>0.61365*exp(17.502*DK110/(240.97+DK110))</f>
        <v>0</v>
      </c>
      <c r="AB110">
        <f>(X110-DD110*(DI110+DJ110)/1000)</f>
        <v>0</v>
      </c>
      <c r="AC110">
        <f>(-J110*44100)</f>
        <v>0</v>
      </c>
      <c r="AD110">
        <f>2*29.3*R110*0.92*(DK110-W110)</f>
        <v>0</v>
      </c>
      <c r="AE110">
        <f>2*0.95*5.67E-8*(((DK110+$B$7)+273)^4-(W110+273)^4)</f>
        <v>0</v>
      </c>
      <c r="AF110">
        <f>U110+AE110+AC110+AD110</f>
        <v>0</v>
      </c>
      <c r="AG110">
        <f>DH110*AU110*(DC110-DB110*(1000-AU110*DE110)/(1000-AU110*DD110))/(100*CV110)</f>
        <v>0</v>
      </c>
      <c r="AH110">
        <f>1000*DH110*AU110*(DD110-DE110)/(100*CV110*(1000-AU110*DD110))</f>
        <v>0</v>
      </c>
      <c r="AI110">
        <f>(AJ110 - AK110 - DI110*1E3/(8.314*(DK110+273.15)) * AM110/DH110 * AL110) * DH110/(100*CV110) * (1000 - DE110)/1000</f>
        <v>0</v>
      </c>
      <c r="AJ110">
        <v>1320.971211887882</v>
      </c>
      <c r="AK110">
        <v>1258.339636363636</v>
      </c>
      <c r="AL110">
        <v>3.392767515696665</v>
      </c>
      <c r="AM110">
        <v>66.42838587885558</v>
      </c>
      <c r="AN110">
        <f>(AP110 - AO110 + DI110*1E3/(8.314*(DK110+273.15)) * AR110/DH110 * AQ110) * DH110/(100*CV110) * 1000/(1000 - AP110)</f>
        <v>0</v>
      </c>
      <c r="AO110">
        <v>12.90184388838802</v>
      </c>
      <c r="AP110">
        <v>24.12436993006994</v>
      </c>
      <c r="AQ110">
        <v>0.0001629041418924783</v>
      </c>
      <c r="AR110">
        <v>79.27483675333316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MAX(0,($B$13+$C$13*DP110)/(1+$D$13*DP110)*DI110/(DK110+273)*$E$13)</f>
        <v>0</v>
      </c>
      <c r="AX110" t="s">
        <v>421</v>
      </c>
      <c r="AY110" t="s">
        <v>421</v>
      </c>
      <c r="AZ110">
        <v>0</v>
      </c>
      <c r="BA110">
        <v>0</v>
      </c>
      <c r="BB110">
        <f>1-AZ110/BA110</f>
        <v>0</v>
      </c>
      <c r="BC110">
        <v>0</v>
      </c>
      <c r="BD110" t="s">
        <v>421</v>
      </c>
      <c r="BE110" t="s">
        <v>421</v>
      </c>
      <c r="BF110">
        <v>0</v>
      </c>
      <c r="BG110">
        <v>0</v>
      </c>
      <c r="BH110">
        <f>1-BF110/BG110</f>
        <v>0</v>
      </c>
      <c r="BI110">
        <v>0.5</v>
      </c>
      <c r="BJ110">
        <f>CS110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421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BZ110">
        <v>1346</v>
      </c>
      <c r="CA110">
        <v>300</v>
      </c>
      <c r="CB110">
        <v>300</v>
      </c>
      <c r="CC110">
        <v>300</v>
      </c>
      <c r="CD110">
        <v>10390.6</v>
      </c>
      <c r="CE110">
        <v>1065.88</v>
      </c>
      <c r="CF110">
        <v>-0.00731473</v>
      </c>
      <c r="CG110">
        <v>5.43</v>
      </c>
      <c r="CH110" t="s">
        <v>421</v>
      </c>
      <c r="CI110" t="s">
        <v>421</v>
      </c>
      <c r="CJ110" t="s">
        <v>421</v>
      </c>
      <c r="CK110" t="s">
        <v>421</v>
      </c>
      <c r="CL110" t="s">
        <v>421</v>
      </c>
      <c r="CM110" t="s">
        <v>421</v>
      </c>
      <c r="CN110" t="s">
        <v>421</v>
      </c>
      <c r="CO110" t="s">
        <v>421</v>
      </c>
      <c r="CP110" t="s">
        <v>421</v>
      </c>
      <c r="CQ110" t="s">
        <v>421</v>
      </c>
      <c r="CR110">
        <f>$B$11*DQ110+$C$11*DR110+$F$11*EC110*(1-EF110)</f>
        <v>0</v>
      </c>
      <c r="CS110">
        <f>CR110*CT110</f>
        <v>0</v>
      </c>
      <c r="CT110">
        <f>($B$11*$D$9+$C$11*$D$9+$F$11*((EP110+EH110)/MAX(EP110+EH110+EQ110, 0.1)*$I$9+EQ110/MAX(EP110+EH110+EQ110, 0.1)*$J$9))/($B$11+$C$11+$F$11)</f>
        <v>0</v>
      </c>
      <c r="CU110">
        <f>($B$11*$K$9+$C$11*$K$9+$F$11*((EP110+EH110)/MAX(EP110+EH110+EQ110, 0.1)*$P$9+EQ110/MAX(EP110+EH110+EQ110, 0.1)*$Q$9))/($B$11+$C$11+$F$11)</f>
        <v>0</v>
      </c>
      <c r="CV110">
        <v>6</v>
      </c>
      <c r="CW110">
        <v>0.5</v>
      </c>
      <c r="CX110" t="s">
        <v>422</v>
      </c>
      <c r="CY110">
        <v>2</v>
      </c>
      <c r="CZ110" t="b">
        <v>1</v>
      </c>
      <c r="DA110">
        <v>1652284521.5</v>
      </c>
      <c r="DB110">
        <v>1204.679259259259</v>
      </c>
      <c r="DC110">
        <v>1291.709259259259</v>
      </c>
      <c r="DD110">
        <v>24.12694444444444</v>
      </c>
      <c r="DE110">
        <v>12.80104074074074</v>
      </c>
      <c r="DF110">
        <v>1207.82037037037</v>
      </c>
      <c r="DG110">
        <v>24.08757777777777</v>
      </c>
      <c r="DH110">
        <v>400.0775185185186</v>
      </c>
      <c r="DI110">
        <v>90.64167407407409</v>
      </c>
      <c r="DJ110">
        <v>0.1000301925925926</v>
      </c>
      <c r="DK110">
        <v>30.88180370370371</v>
      </c>
      <c r="DL110">
        <v>29.63631481481482</v>
      </c>
      <c r="DM110">
        <v>999.9000000000001</v>
      </c>
      <c r="DN110">
        <v>0</v>
      </c>
      <c r="DO110">
        <v>0</v>
      </c>
      <c r="DP110">
        <v>10001.31814814815</v>
      </c>
      <c r="DQ110">
        <v>0</v>
      </c>
      <c r="DR110">
        <v>242.8843703703704</v>
      </c>
      <c r="DS110">
        <v>-87.03020370370372</v>
      </c>
      <c r="DT110">
        <v>1234.463333333333</v>
      </c>
      <c r="DU110">
        <v>1308.46037037037</v>
      </c>
      <c r="DV110">
        <v>11.32590740740741</v>
      </c>
      <c r="DW110">
        <v>1291.709259259259</v>
      </c>
      <c r="DX110">
        <v>12.80104074074074</v>
      </c>
      <c r="DY110">
        <v>2.186905925925926</v>
      </c>
      <c r="DZ110">
        <v>1.160307407407407</v>
      </c>
      <c r="EA110">
        <v>18.86671851851852</v>
      </c>
      <c r="EB110">
        <v>9.10122037037037</v>
      </c>
      <c r="EC110">
        <v>1499.991111111111</v>
      </c>
      <c r="ED110">
        <v>0.9730051481481482</v>
      </c>
      <c r="EE110">
        <v>0.02699476296296297</v>
      </c>
      <c r="EF110">
        <v>0</v>
      </c>
      <c r="EG110">
        <v>962.0367407407408</v>
      </c>
      <c r="EH110">
        <v>5.00097</v>
      </c>
      <c r="EI110">
        <v>15092.49629629629</v>
      </c>
      <c r="EJ110">
        <v>12491.54074074074</v>
      </c>
      <c r="EK110">
        <v>38.937</v>
      </c>
      <c r="EL110">
        <v>40.18699999999999</v>
      </c>
      <c r="EM110">
        <v>39.125</v>
      </c>
      <c r="EN110">
        <v>40</v>
      </c>
      <c r="EO110">
        <v>40.111</v>
      </c>
      <c r="EP110">
        <v>1454.631111111112</v>
      </c>
      <c r="EQ110">
        <v>40.35999999999999</v>
      </c>
      <c r="ER110">
        <v>0</v>
      </c>
      <c r="ES110">
        <v>1218.799999952316</v>
      </c>
      <c r="ET110">
        <v>0</v>
      </c>
      <c r="EU110">
        <v>962.0658846153846</v>
      </c>
      <c r="EV110">
        <v>-18.13131625800768</v>
      </c>
      <c r="EW110">
        <v>-253.2239317558507</v>
      </c>
      <c r="EX110">
        <v>15093.26923076923</v>
      </c>
      <c r="EY110">
        <v>15</v>
      </c>
      <c r="EZ110">
        <v>1652283335.6</v>
      </c>
      <c r="FA110" t="s">
        <v>476</v>
      </c>
      <c r="FB110">
        <v>1652283332.6</v>
      </c>
      <c r="FC110">
        <v>1652283335.6</v>
      </c>
      <c r="FD110">
        <v>15</v>
      </c>
      <c r="FE110">
        <v>-1.081</v>
      </c>
      <c r="FF110">
        <v>0.005</v>
      </c>
      <c r="FG110">
        <v>-1.466</v>
      </c>
      <c r="FH110">
        <v>-0.014</v>
      </c>
      <c r="FI110">
        <v>400</v>
      </c>
      <c r="FJ110">
        <v>20</v>
      </c>
      <c r="FK110">
        <v>0.1</v>
      </c>
      <c r="FL110">
        <v>0.01</v>
      </c>
      <c r="FM110">
        <v>-86.97250000000001</v>
      </c>
      <c r="FN110">
        <v>-0.3976662020906623</v>
      </c>
      <c r="FO110">
        <v>0.132824839728044</v>
      </c>
      <c r="FP110">
        <v>-1</v>
      </c>
      <c r="FQ110">
        <v>11.44972195121951</v>
      </c>
      <c r="FR110">
        <v>-1.871767944250841</v>
      </c>
      <c r="FS110">
        <v>0.1851508291046626</v>
      </c>
      <c r="FT110">
        <v>-1</v>
      </c>
      <c r="FU110">
        <v>0</v>
      </c>
      <c r="FV110">
        <v>0</v>
      </c>
      <c r="FW110">
        <v>0</v>
      </c>
      <c r="FX110">
        <v>-1</v>
      </c>
      <c r="FY110">
        <v>0</v>
      </c>
      <c r="FZ110">
        <v>0</v>
      </c>
      <c r="GA110" t="s">
        <v>424</v>
      </c>
      <c r="GB110">
        <v>2.69726</v>
      </c>
      <c r="GC110">
        <v>2.70526</v>
      </c>
      <c r="GD110">
        <v>0.196259</v>
      </c>
      <c r="GE110">
        <v>0.202268</v>
      </c>
      <c r="GF110">
        <v>0.106934</v>
      </c>
      <c r="GG110">
        <v>0.0676773</v>
      </c>
      <c r="GH110">
        <v>25307.5</v>
      </c>
      <c r="GI110">
        <v>25208</v>
      </c>
      <c r="GJ110">
        <v>29287.2</v>
      </c>
      <c r="GK110">
        <v>29240.1</v>
      </c>
      <c r="GL110">
        <v>34625.1</v>
      </c>
      <c r="GM110">
        <v>36291.7</v>
      </c>
      <c r="GN110">
        <v>41217.6</v>
      </c>
      <c r="GO110">
        <v>41715.1</v>
      </c>
      <c r="GP110">
        <v>1.74045</v>
      </c>
      <c r="GQ110">
        <v>2.03958</v>
      </c>
      <c r="GR110">
        <v>0.093352</v>
      </c>
      <c r="GS110">
        <v>0</v>
      </c>
      <c r="GT110">
        <v>28.1413</v>
      </c>
      <c r="GU110">
        <v>999.9</v>
      </c>
      <c r="GV110">
        <v>40.9</v>
      </c>
      <c r="GW110">
        <v>34</v>
      </c>
      <c r="GX110">
        <v>24.1124</v>
      </c>
      <c r="GY110">
        <v>62.8127</v>
      </c>
      <c r="GZ110">
        <v>30.4647</v>
      </c>
      <c r="HA110">
        <v>1</v>
      </c>
      <c r="HB110">
        <v>0.171006</v>
      </c>
      <c r="HC110">
        <v>0</v>
      </c>
      <c r="HD110">
        <v>20.3936</v>
      </c>
      <c r="HE110">
        <v>5.21609</v>
      </c>
      <c r="HF110">
        <v>12.0094</v>
      </c>
      <c r="HG110">
        <v>4.98815</v>
      </c>
      <c r="HH110">
        <v>3.28855</v>
      </c>
      <c r="HI110">
        <v>2336.1</v>
      </c>
      <c r="HJ110">
        <v>9999</v>
      </c>
      <c r="HK110">
        <v>9999</v>
      </c>
      <c r="HL110">
        <v>44.6</v>
      </c>
      <c r="HM110">
        <v>1.86722</v>
      </c>
      <c r="HN110">
        <v>1.86617</v>
      </c>
      <c r="HO110">
        <v>1.86576</v>
      </c>
      <c r="HP110">
        <v>1.86569</v>
      </c>
      <c r="HQ110">
        <v>1.86749</v>
      </c>
      <c r="HR110">
        <v>1.86996</v>
      </c>
      <c r="HS110">
        <v>1.86864</v>
      </c>
      <c r="HT110">
        <v>1.86996</v>
      </c>
      <c r="HU110">
        <v>0</v>
      </c>
      <c r="HV110">
        <v>0</v>
      </c>
      <c r="HW110">
        <v>0</v>
      </c>
      <c r="HX110">
        <v>0</v>
      </c>
      <c r="HY110" t="s">
        <v>425</v>
      </c>
      <c r="HZ110" t="s">
        <v>426</v>
      </c>
      <c r="IA110" t="s">
        <v>427</v>
      </c>
      <c r="IB110" t="s">
        <v>427</v>
      </c>
      <c r="IC110" t="s">
        <v>427</v>
      </c>
      <c r="ID110" t="s">
        <v>427</v>
      </c>
      <c r="IE110">
        <v>0</v>
      </c>
      <c r="IF110">
        <v>100</v>
      </c>
      <c r="IG110">
        <v>100</v>
      </c>
      <c r="IH110">
        <v>-3.19</v>
      </c>
      <c r="II110">
        <v>0.0393</v>
      </c>
      <c r="IJ110">
        <v>-0.8100442168574529</v>
      </c>
      <c r="IK110">
        <v>-0.001397856137862621</v>
      </c>
      <c r="IL110">
        <v>-6.597033298310111E-07</v>
      </c>
      <c r="IM110">
        <v>1.814317659228783E-10</v>
      </c>
      <c r="IN110">
        <v>-0.08355413821156263</v>
      </c>
      <c r="IO110">
        <v>-0.009172974426983092</v>
      </c>
      <c r="IP110">
        <v>0.000807841678180084</v>
      </c>
      <c r="IQ110">
        <v>-8.933227129180702E-06</v>
      </c>
      <c r="IR110">
        <v>1</v>
      </c>
      <c r="IS110">
        <v>2297</v>
      </c>
      <c r="IT110">
        <v>1</v>
      </c>
      <c r="IU110">
        <v>33</v>
      </c>
      <c r="IV110">
        <v>19.9</v>
      </c>
      <c r="IW110">
        <v>19.9</v>
      </c>
      <c r="IX110">
        <v>2.62695</v>
      </c>
      <c r="IY110">
        <v>2.20947</v>
      </c>
      <c r="IZ110">
        <v>1.39648</v>
      </c>
      <c r="JA110">
        <v>2.35107</v>
      </c>
      <c r="JB110">
        <v>1.49536</v>
      </c>
      <c r="JC110">
        <v>2.27051</v>
      </c>
      <c r="JD110">
        <v>37.3138</v>
      </c>
      <c r="JE110">
        <v>15.4717</v>
      </c>
      <c r="JF110">
        <v>18</v>
      </c>
      <c r="JG110">
        <v>391.435</v>
      </c>
      <c r="JH110">
        <v>565.179</v>
      </c>
      <c r="JI110">
        <v>30.2925</v>
      </c>
      <c r="JJ110">
        <v>29.7828</v>
      </c>
      <c r="JK110">
        <v>30</v>
      </c>
      <c r="JL110">
        <v>29.7147</v>
      </c>
      <c r="JM110">
        <v>29.6257</v>
      </c>
      <c r="JN110">
        <v>52.6183</v>
      </c>
      <c r="JO110">
        <v>43.2135</v>
      </c>
      <c r="JP110">
        <v>0</v>
      </c>
      <c r="JQ110">
        <v>-999.9</v>
      </c>
      <c r="JR110">
        <v>1335.83</v>
      </c>
      <c r="JS110">
        <v>13.1928</v>
      </c>
      <c r="JT110">
        <v>100.102</v>
      </c>
      <c r="JU110">
        <v>100.139</v>
      </c>
    </row>
    <row r="111" spans="1:281">
      <c r="A111">
        <v>95</v>
      </c>
      <c r="B111">
        <v>1652284534</v>
      </c>
      <c r="C111">
        <v>2477.5</v>
      </c>
      <c r="D111" t="s">
        <v>639</v>
      </c>
      <c r="E111" t="s">
        <v>640</v>
      </c>
      <c r="F111">
        <v>5</v>
      </c>
      <c r="G111" t="s">
        <v>474</v>
      </c>
      <c r="H111" t="s">
        <v>418</v>
      </c>
      <c r="I111">
        <v>1652284526.214286</v>
      </c>
      <c r="J111">
        <f>(K111)/1000</f>
        <v>0</v>
      </c>
      <c r="K111">
        <f>IF(CZ111, AN111, AH111)</f>
        <v>0</v>
      </c>
      <c r="L111">
        <f>IF(CZ111, AI111, AG111)</f>
        <v>0</v>
      </c>
      <c r="M111">
        <f>DB111 - IF(AU111&gt;1, L111*CV111*100.0/(AW111*DP111), 0)</f>
        <v>0</v>
      </c>
      <c r="N111">
        <f>((T111-J111/2)*M111-L111)/(T111+J111/2)</f>
        <v>0</v>
      </c>
      <c r="O111">
        <f>N111*(DI111+DJ111)/1000.0</f>
        <v>0</v>
      </c>
      <c r="P111">
        <f>(DB111 - IF(AU111&gt;1, L111*CV111*100.0/(AW111*DP111), 0))*(DI111+DJ111)/1000.0</f>
        <v>0</v>
      </c>
      <c r="Q111">
        <f>2.0/((1/S111-1/R111)+SIGN(S111)*SQRT((1/S111-1/R111)*(1/S111-1/R111) + 4*CW111/((CW111+1)*(CW111+1))*(2*1/S111*1/R111-1/R111*1/R111)))</f>
        <v>0</v>
      </c>
      <c r="R111">
        <f>IF(LEFT(CX111,1)&lt;&gt;"0",IF(LEFT(CX111,1)="1",3.0,CY111),$D$5+$E$5*(DP111*DI111/($K$5*1000))+$F$5*(DP111*DI111/($K$5*1000))*MAX(MIN(CV111,$J$5),$I$5)*MAX(MIN(CV111,$J$5),$I$5)+$G$5*MAX(MIN(CV111,$J$5),$I$5)*(DP111*DI111/($K$5*1000))+$H$5*(DP111*DI111/($K$5*1000))*(DP111*DI111/($K$5*1000)))</f>
        <v>0</v>
      </c>
      <c r="S111">
        <f>J111*(1000-(1000*0.61365*exp(17.502*W111/(240.97+W111))/(DI111+DJ111)+DD111)/2)/(1000*0.61365*exp(17.502*W111/(240.97+W111))/(DI111+DJ111)-DD111)</f>
        <v>0</v>
      </c>
      <c r="T111">
        <f>1/((CW111+1)/(Q111/1.6)+1/(R111/1.37)) + CW111/((CW111+1)/(Q111/1.6) + CW111/(R111/1.37))</f>
        <v>0</v>
      </c>
      <c r="U111">
        <f>(CR111*CU111)</f>
        <v>0</v>
      </c>
      <c r="V111">
        <f>(DK111+(U111+2*0.95*5.67E-8*(((DK111+$B$7)+273)^4-(DK111+273)^4)-44100*J111)/(1.84*29.3*R111+8*0.95*5.67E-8*(DK111+273)^3))</f>
        <v>0</v>
      </c>
      <c r="W111">
        <f>($C$7*DL111+$D$7*DM111+$E$7*V111)</f>
        <v>0</v>
      </c>
      <c r="X111">
        <f>0.61365*exp(17.502*W111/(240.97+W111))</f>
        <v>0</v>
      </c>
      <c r="Y111">
        <f>(Z111/AA111*100)</f>
        <v>0</v>
      </c>
      <c r="Z111">
        <f>DD111*(DI111+DJ111)/1000</f>
        <v>0</v>
      </c>
      <c r="AA111">
        <f>0.61365*exp(17.502*DK111/(240.97+DK111))</f>
        <v>0</v>
      </c>
      <c r="AB111">
        <f>(X111-DD111*(DI111+DJ111)/1000)</f>
        <v>0</v>
      </c>
      <c r="AC111">
        <f>(-J111*44100)</f>
        <v>0</v>
      </c>
      <c r="AD111">
        <f>2*29.3*R111*0.92*(DK111-W111)</f>
        <v>0</v>
      </c>
      <c r="AE111">
        <f>2*0.95*5.67E-8*(((DK111+$B$7)+273)^4-(W111+273)^4)</f>
        <v>0</v>
      </c>
      <c r="AF111">
        <f>U111+AE111+AC111+AD111</f>
        <v>0</v>
      </c>
      <c r="AG111">
        <f>DH111*AU111*(DC111-DB111*(1000-AU111*DE111)/(1000-AU111*DD111))/(100*CV111)</f>
        <v>0</v>
      </c>
      <c r="AH111">
        <f>1000*DH111*AU111*(DD111-DE111)/(100*CV111*(1000-AU111*DD111))</f>
        <v>0</v>
      </c>
      <c r="AI111">
        <f>(AJ111 - AK111 - DI111*1E3/(8.314*(DK111+273.15)) * AM111/DH111 * AL111) * DH111/(100*CV111) * (1000 - DE111)/1000</f>
        <v>0</v>
      </c>
      <c r="AJ111">
        <v>1338.0563655617</v>
      </c>
      <c r="AK111">
        <v>1275.504545454545</v>
      </c>
      <c r="AL111">
        <v>3.440370219093867</v>
      </c>
      <c r="AM111">
        <v>66.42838587885558</v>
      </c>
      <c r="AN111">
        <f>(AP111 - AO111 + DI111*1E3/(8.314*(DK111+273.15)) * AR111/DH111 * AQ111) * DH111/(100*CV111) * 1000/(1000 - AP111)</f>
        <v>0</v>
      </c>
      <c r="AO111">
        <v>13.01732233134492</v>
      </c>
      <c r="AP111">
        <v>24.11150489510491</v>
      </c>
      <c r="AQ111">
        <v>-0.0001417234831937521</v>
      </c>
      <c r="AR111">
        <v>79.27483675333316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MAX(0,($B$13+$C$13*DP111)/(1+$D$13*DP111)*DI111/(DK111+273)*$E$13)</f>
        <v>0</v>
      </c>
      <c r="AX111" t="s">
        <v>421</v>
      </c>
      <c r="AY111" t="s">
        <v>421</v>
      </c>
      <c r="AZ111">
        <v>0</v>
      </c>
      <c r="BA111">
        <v>0</v>
      </c>
      <c r="BB111">
        <f>1-AZ111/BA111</f>
        <v>0</v>
      </c>
      <c r="BC111">
        <v>0</v>
      </c>
      <c r="BD111" t="s">
        <v>421</v>
      </c>
      <c r="BE111" t="s">
        <v>421</v>
      </c>
      <c r="BF111">
        <v>0</v>
      </c>
      <c r="BG111">
        <v>0</v>
      </c>
      <c r="BH111">
        <f>1-BF111/BG111</f>
        <v>0</v>
      </c>
      <c r="BI111">
        <v>0.5</v>
      </c>
      <c r="BJ111">
        <f>CS111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421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BZ111">
        <v>1346</v>
      </c>
      <c r="CA111">
        <v>300</v>
      </c>
      <c r="CB111">
        <v>300</v>
      </c>
      <c r="CC111">
        <v>300</v>
      </c>
      <c r="CD111">
        <v>10390.6</v>
      </c>
      <c r="CE111">
        <v>1065.88</v>
      </c>
      <c r="CF111">
        <v>-0.00731473</v>
      </c>
      <c r="CG111">
        <v>5.43</v>
      </c>
      <c r="CH111" t="s">
        <v>421</v>
      </c>
      <c r="CI111" t="s">
        <v>421</v>
      </c>
      <c r="CJ111" t="s">
        <v>421</v>
      </c>
      <c r="CK111" t="s">
        <v>421</v>
      </c>
      <c r="CL111" t="s">
        <v>421</v>
      </c>
      <c r="CM111" t="s">
        <v>421</v>
      </c>
      <c r="CN111" t="s">
        <v>421</v>
      </c>
      <c r="CO111" t="s">
        <v>421</v>
      </c>
      <c r="CP111" t="s">
        <v>421</v>
      </c>
      <c r="CQ111" t="s">
        <v>421</v>
      </c>
      <c r="CR111">
        <f>$B$11*DQ111+$C$11*DR111+$F$11*EC111*(1-EF111)</f>
        <v>0</v>
      </c>
      <c r="CS111">
        <f>CR111*CT111</f>
        <v>0</v>
      </c>
      <c r="CT111">
        <f>($B$11*$D$9+$C$11*$D$9+$F$11*((EP111+EH111)/MAX(EP111+EH111+EQ111, 0.1)*$I$9+EQ111/MAX(EP111+EH111+EQ111, 0.1)*$J$9))/($B$11+$C$11+$F$11)</f>
        <v>0</v>
      </c>
      <c r="CU111">
        <f>($B$11*$K$9+$C$11*$K$9+$F$11*((EP111+EH111)/MAX(EP111+EH111+EQ111, 0.1)*$P$9+EQ111/MAX(EP111+EH111+EQ111, 0.1)*$Q$9))/($B$11+$C$11+$F$11)</f>
        <v>0</v>
      </c>
      <c r="CV111">
        <v>6</v>
      </c>
      <c r="CW111">
        <v>0.5</v>
      </c>
      <c r="CX111" t="s">
        <v>422</v>
      </c>
      <c r="CY111">
        <v>2</v>
      </c>
      <c r="CZ111" t="b">
        <v>1</v>
      </c>
      <c r="DA111">
        <v>1652284526.214286</v>
      </c>
      <c r="DB111">
        <v>1220.3975</v>
      </c>
      <c r="DC111">
        <v>1307.446428571429</v>
      </c>
      <c r="DD111">
        <v>24.12445</v>
      </c>
      <c r="DE111">
        <v>12.93252142857143</v>
      </c>
      <c r="DF111">
        <v>1223.572857142857</v>
      </c>
      <c r="DG111">
        <v>24.08512499999999</v>
      </c>
      <c r="DH111">
        <v>400.0787142857142</v>
      </c>
      <c r="DI111">
        <v>90.64246785714285</v>
      </c>
      <c r="DJ111">
        <v>0.09998887499999999</v>
      </c>
      <c r="DK111">
        <v>30.8839</v>
      </c>
      <c r="DL111">
        <v>29.65347142857144</v>
      </c>
      <c r="DM111">
        <v>999.9000000000002</v>
      </c>
      <c r="DN111">
        <v>0</v>
      </c>
      <c r="DO111">
        <v>0</v>
      </c>
      <c r="DP111">
        <v>10008.38928571429</v>
      </c>
      <c r="DQ111">
        <v>0</v>
      </c>
      <c r="DR111">
        <v>242.9903571428571</v>
      </c>
      <c r="DS111">
        <v>-87.04899999999999</v>
      </c>
      <c r="DT111">
        <v>1250.567142857143</v>
      </c>
      <c r="DU111">
        <v>1324.578214285714</v>
      </c>
      <c r="DV111">
        <v>11.19193928571429</v>
      </c>
      <c r="DW111">
        <v>1307.446428571429</v>
      </c>
      <c r="DX111">
        <v>12.93252142857143</v>
      </c>
      <c r="DY111">
        <v>2.186699642857143</v>
      </c>
      <c r="DZ111">
        <v>1.172235714285714</v>
      </c>
      <c r="EA111">
        <v>18.86521071428571</v>
      </c>
      <c r="EB111">
        <v>9.253020357142857</v>
      </c>
      <c r="EC111">
        <v>1499.99</v>
      </c>
      <c r="ED111">
        <v>0.9730052142857142</v>
      </c>
      <c r="EE111">
        <v>0.02699469285714286</v>
      </c>
      <c r="EF111">
        <v>0</v>
      </c>
      <c r="EG111">
        <v>960.5495357142858</v>
      </c>
      <c r="EH111">
        <v>5.00097</v>
      </c>
      <c r="EI111">
        <v>15072.01785714286</v>
      </c>
      <c r="EJ111">
        <v>12491.52857142857</v>
      </c>
      <c r="EK111">
        <v>38.937</v>
      </c>
      <c r="EL111">
        <v>40.18699999999999</v>
      </c>
      <c r="EM111">
        <v>39.125</v>
      </c>
      <c r="EN111">
        <v>40</v>
      </c>
      <c r="EO111">
        <v>40.10925</v>
      </c>
      <c r="EP111">
        <v>1454.63</v>
      </c>
      <c r="EQ111">
        <v>40.35999999999999</v>
      </c>
      <c r="ER111">
        <v>0</v>
      </c>
      <c r="ES111">
        <v>1224.199999809265</v>
      </c>
      <c r="ET111">
        <v>0</v>
      </c>
      <c r="EU111">
        <v>960.3002</v>
      </c>
      <c r="EV111">
        <v>-18.48961542245328</v>
      </c>
      <c r="EW111">
        <v>-250.6000003821331</v>
      </c>
      <c r="EX111">
        <v>15068.884</v>
      </c>
      <c r="EY111">
        <v>15</v>
      </c>
      <c r="EZ111">
        <v>1652283335.6</v>
      </c>
      <c r="FA111" t="s">
        <v>476</v>
      </c>
      <c r="FB111">
        <v>1652283332.6</v>
      </c>
      <c r="FC111">
        <v>1652283335.6</v>
      </c>
      <c r="FD111">
        <v>15</v>
      </c>
      <c r="FE111">
        <v>-1.081</v>
      </c>
      <c r="FF111">
        <v>0.005</v>
      </c>
      <c r="FG111">
        <v>-1.466</v>
      </c>
      <c r="FH111">
        <v>-0.014</v>
      </c>
      <c r="FI111">
        <v>400</v>
      </c>
      <c r="FJ111">
        <v>20</v>
      </c>
      <c r="FK111">
        <v>0.1</v>
      </c>
      <c r="FL111">
        <v>0.01</v>
      </c>
      <c r="FM111">
        <v>-87.05624499999999</v>
      </c>
      <c r="FN111">
        <v>-0.02553320825495316</v>
      </c>
      <c r="FO111">
        <v>0.1011121084489889</v>
      </c>
      <c r="FP111">
        <v>-1</v>
      </c>
      <c r="FQ111">
        <v>11.277115</v>
      </c>
      <c r="FR111">
        <v>-1.6872968105066</v>
      </c>
      <c r="FS111">
        <v>0.1627500684331653</v>
      </c>
      <c r="FT111">
        <v>-1</v>
      </c>
      <c r="FU111">
        <v>0</v>
      </c>
      <c r="FV111">
        <v>0</v>
      </c>
      <c r="FW111">
        <v>0</v>
      </c>
      <c r="FX111">
        <v>-1</v>
      </c>
      <c r="FY111">
        <v>0</v>
      </c>
      <c r="FZ111">
        <v>0</v>
      </c>
      <c r="GA111" t="s">
        <v>424</v>
      </c>
      <c r="GB111">
        <v>2.69697</v>
      </c>
      <c r="GC111">
        <v>2.70527</v>
      </c>
      <c r="GD111">
        <v>0.197929</v>
      </c>
      <c r="GE111">
        <v>0.203882</v>
      </c>
      <c r="GF111">
        <v>0.106892</v>
      </c>
      <c r="GG111">
        <v>0.068191</v>
      </c>
      <c r="GH111">
        <v>25255.5</v>
      </c>
      <c r="GI111">
        <v>25157.2</v>
      </c>
      <c r="GJ111">
        <v>29287.9</v>
      </c>
      <c r="GK111">
        <v>29240.4</v>
      </c>
      <c r="GL111">
        <v>34627.4</v>
      </c>
      <c r="GM111">
        <v>36271.8</v>
      </c>
      <c r="GN111">
        <v>41218.4</v>
      </c>
      <c r="GO111">
        <v>41715.3</v>
      </c>
      <c r="GP111">
        <v>1.74023</v>
      </c>
      <c r="GQ111">
        <v>2.03988</v>
      </c>
      <c r="GR111">
        <v>0.09416040000000001</v>
      </c>
      <c r="GS111">
        <v>0</v>
      </c>
      <c r="GT111">
        <v>28.1437</v>
      </c>
      <c r="GU111">
        <v>999.9</v>
      </c>
      <c r="GV111">
        <v>40.8</v>
      </c>
      <c r="GW111">
        <v>34</v>
      </c>
      <c r="GX111">
        <v>24.0504</v>
      </c>
      <c r="GY111">
        <v>62.8827</v>
      </c>
      <c r="GZ111">
        <v>31.1058</v>
      </c>
      <c r="HA111">
        <v>1</v>
      </c>
      <c r="HB111">
        <v>0.171484</v>
      </c>
      <c r="HC111">
        <v>0</v>
      </c>
      <c r="HD111">
        <v>20.3938</v>
      </c>
      <c r="HE111">
        <v>5.21654</v>
      </c>
      <c r="HF111">
        <v>12.0098</v>
      </c>
      <c r="HG111">
        <v>4.9884</v>
      </c>
      <c r="HH111">
        <v>3.28865</v>
      </c>
      <c r="HI111">
        <v>2336.3</v>
      </c>
      <c r="HJ111">
        <v>9999</v>
      </c>
      <c r="HK111">
        <v>9999</v>
      </c>
      <c r="HL111">
        <v>44.6</v>
      </c>
      <c r="HM111">
        <v>1.86722</v>
      </c>
      <c r="HN111">
        <v>1.86617</v>
      </c>
      <c r="HO111">
        <v>1.8658</v>
      </c>
      <c r="HP111">
        <v>1.86569</v>
      </c>
      <c r="HQ111">
        <v>1.86749</v>
      </c>
      <c r="HR111">
        <v>1.86996</v>
      </c>
      <c r="HS111">
        <v>1.86861</v>
      </c>
      <c r="HT111">
        <v>1.86997</v>
      </c>
      <c r="HU111">
        <v>0</v>
      </c>
      <c r="HV111">
        <v>0</v>
      </c>
      <c r="HW111">
        <v>0</v>
      </c>
      <c r="HX111">
        <v>0</v>
      </c>
      <c r="HY111" t="s">
        <v>425</v>
      </c>
      <c r="HZ111" t="s">
        <v>426</v>
      </c>
      <c r="IA111" t="s">
        <v>427</v>
      </c>
      <c r="IB111" t="s">
        <v>427</v>
      </c>
      <c r="IC111" t="s">
        <v>427</v>
      </c>
      <c r="ID111" t="s">
        <v>427</v>
      </c>
      <c r="IE111">
        <v>0</v>
      </c>
      <c r="IF111">
        <v>100</v>
      </c>
      <c r="IG111">
        <v>100</v>
      </c>
      <c r="IH111">
        <v>-3.23</v>
      </c>
      <c r="II111">
        <v>0.0391</v>
      </c>
      <c r="IJ111">
        <v>-0.8100442168574529</v>
      </c>
      <c r="IK111">
        <v>-0.001397856137862621</v>
      </c>
      <c r="IL111">
        <v>-6.597033298310111E-07</v>
      </c>
      <c r="IM111">
        <v>1.814317659228783E-10</v>
      </c>
      <c r="IN111">
        <v>-0.08355413821156263</v>
      </c>
      <c r="IO111">
        <v>-0.009172974426983092</v>
      </c>
      <c r="IP111">
        <v>0.000807841678180084</v>
      </c>
      <c r="IQ111">
        <v>-8.933227129180702E-06</v>
      </c>
      <c r="IR111">
        <v>1</v>
      </c>
      <c r="IS111">
        <v>2297</v>
      </c>
      <c r="IT111">
        <v>1</v>
      </c>
      <c r="IU111">
        <v>33</v>
      </c>
      <c r="IV111">
        <v>20</v>
      </c>
      <c r="IW111">
        <v>20</v>
      </c>
      <c r="IX111">
        <v>2.65381</v>
      </c>
      <c r="IY111">
        <v>2.20581</v>
      </c>
      <c r="IZ111">
        <v>1.39648</v>
      </c>
      <c r="JA111">
        <v>2.34985</v>
      </c>
      <c r="JB111">
        <v>1.49536</v>
      </c>
      <c r="JC111">
        <v>2.31812</v>
      </c>
      <c r="JD111">
        <v>37.3138</v>
      </c>
      <c r="JE111">
        <v>15.4717</v>
      </c>
      <c r="JF111">
        <v>18</v>
      </c>
      <c r="JG111">
        <v>391.31</v>
      </c>
      <c r="JH111">
        <v>565.401</v>
      </c>
      <c r="JI111">
        <v>30.2912</v>
      </c>
      <c r="JJ111">
        <v>29.7821</v>
      </c>
      <c r="JK111">
        <v>30.0001</v>
      </c>
      <c r="JL111">
        <v>29.714</v>
      </c>
      <c r="JM111">
        <v>29.6253</v>
      </c>
      <c r="JN111">
        <v>53.1068</v>
      </c>
      <c r="JO111">
        <v>42.6186</v>
      </c>
      <c r="JP111">
        <v>0</v>
      </c>
      <c r="JQ111">
        <v>-999.9</v>
      </c>
      <c r="JR111">
        <v>1355.86</v>
      </c>
      <c r="JS111">
        <v>13.3458</v>
      </c>
      <c r="JT111">
        <v>100.104</v>
      </c>
      <c r="JU111">
        <v>100.139</v>
      </c>
    </row>
    <row r="112" spans="1:281">
      <c r="A112">
        <v>96</v>
      </c>
      <c r="B112">
        <v>1652284539</v>
      </c>
      <c r="C112">
        <v>2482.5</v>
      </c>
      <c r="D112" t="s">
        <v>641</v>
      </c>
      <c r="E112" t="s">
        <v>642</v>
      </c>
      <c r="F112">
        <v>5</v>
      </c>
      <c r="G112" t="s">
        <v>474</v>
      </c>
      <c r="H112" t="s">
        <v>418</v>
      </c>
      <c r="I112">
        <v>1652284531.5</v>
      </c>
      <c r="J112">
        <f>(K112)/1000</f>
        <v>0</v>
      </c>
      <c r="K112">
        <f>IF(CZ112, AN112, AH112)</f>
        <v>0</v>
      </c>
      <c r="L112">
        <f>IF(CZ112, AI112, AG112)</f>
        <v>0</v>
      </c>
      <c r="M112">
        <f>DB112 - IF(AU112&gt;1, L112*CV112*100.0/(AW112*DP112), 0)</f>
        <v>0</v>
      </c>
      <c r="N112">
        <f>((T112-J112/2)*M112-L112)/(T112+J112/2)</f>
        <v>0</v>
      </c>
      <c r="O112">
        <f>N112*(DI112+DJ112)/1000.0</f>
        <v>0</v>
      </c>
      <c r="P112">
        <f>(DB112 - IF(AU112&gt;1, L112*CV112*100.0/(AW112*DP112), 0))*(DI112+DJ112)/1000.0</f>
        <v>0</v>
      </c>
      <c r="Q112">
        <f>2.0/((1/S112-1/R112)+SIGN(S112)*SQRT((1/S112-1/R112)*(1/S112-1/R112) + 4*CW112/((CW112+1)*(CW112+1))*(2*1/S112*1/R112-1/R112*1/R112)))</f>
        <v>0</v>
      </c>
      <c r="R112">
        <f>IF(LEFT(CX112,1)&lt;&gt;"0",IF(LEFT(CX112,1)="1",3.0,CY112),$D$5+$E$5*(DP112*DI112/($K$5*1000))+$F$5*(DP112*DI112/($K$5*1000))*MAX(MIN(CV112,$J$5),$I$5)*MAX(MIN(CV112,$J$5),$I$5)+$G$5*MAX(MIN(CV112,$J$5),$I$5)*(DP112*DI112/($K$5*1000))+$H$5*(DP112*DI112/($K$5*1000))*(DP112*DI112/($K$5*1000)))</f>
        <v>0</v>
      </c>
      <c r="S112">
        <f>J112*(1000-(1000*0.61365*exp(17.502*W112/(240.97+W112))/(DI112+DJ112)+DD112)/2)/(1000*0.61365*exp(17.502*W112/(240.97+W112))/(DI112+DJ112)-DD112)</f>
        <v>0</v>
      </c>
      <c r="T112">
        <f>1/((CW112+1)/(Q112/1.6)+1/(R112/1.37)) + CW112/((CW112+1)/(Q112/1.6) + CW112/(R112/1.37))</f>
        <v>0</v>
      </c>
      <c r="U112">
        <f>(CR112*CU112)</f>
        <v>0</v>
      </c>
      <c r="V112">
        <f>(DK112+(U112+2*0.95*5.67E-8*(((DK112+$B$7)+273)^4-(DK112+273)^4)-44100*J112)/(1.84*29.3*R112+8*0.95*5.67E-8*(DK112+273)^3))</f>
        <v>0</v>
      </c>
      <c r="W112">
        <f>($C$7*DL112+$D$7*DM112+$E$7*V112)</f>
        <v>0</v>
      </c>
      <c r="X112">
        <f>0.61365*exp(17.502*W112/(240.97+W112))</f>
        <v>0</v>
      </c>
      <c r="Y112">
        <f>(Z112/AA112*100)</f>
        <v>0</v>
      </c>
      <c r="Z112">
        <f>DD112*(DI112+DJ112)/1000</f>
        <v>0</v>
      </c>
      <c r="AA112">
        <f>0.61365*exp(17.502*DK112/(240.97+DK112))</f>
        <v>0</v>
      </c>
      <c r="AB112">
        <f>(X112-DD112*(DI112+DJ112)/1000)</f>
        <v>0</v>
      </c>
      <c r="AC112">
        <f>(-J112*44100)</f>
        <v>0</v>
      </c>
      <c r="AD112">
        <f>2*29.3*R112*0.92*(DK112-W112)</f>
        <v>0</v>
      </c>
      <c r="AE112">
        <f>2*0.95*5.67E-8*(((DK112+$B$7)+273)^4-(W112+273)^4)</f>
        <v>0</v>
      </c>
      <c r="AF112">
        <f>U112+AE112+AC112+AD112</f>
        <v>0</v>
      </c>
      <c r="AG112">
        <f>DH112*AU112*(DC112-DB112*(1000-AU112*DE112)/(1000-AU112*DD112))/(100*CV112)</f>
        <v>0</v>
      </c>
      <c r="AH112">
        <f>1000*DH112*AU112*(DD112-DE112)/(100*CV112*(1000-AU112*DD112))</f>
        <v>0</v>
      </c>
      <c r="AI112">
        <f>(AJ112 - AK112 - DI112*1E3/(8.314*(DK112+273.15)) * AM112/DH112 * AL112) * DH112/(100*CV112) * (1000 - DE112)/1000</f>
        <v>0</v>
      </c>
      <c r="AJ112">
        <v>1355.483320672742</v>
      </c>
      <c r="AK112">
        <v>1292.541575757575</v>
      </c>
      <c r="AL112">
        <v>3.407082338075105</v>
      </c>
      <c r="AM112">
        <v>66.42838587885558</v>
      </c>
      <c r="AN112">
        <f>(AP112 - AO112 + DI112*1E3/(8.314*(DK112+273.15)) * AR112/DH112 * AQ112) * DH112/(100*CV112) * 1000/(1000 - AP112)</f>
        <v>0</v>
      </c>
      <c r="AO112">
        <v>13.14840815947456</v>
      </c>
      <c r="AP112">
        <v>24.10157132867135</v>
      </c>
      <c r="AQ112">
        <v>-0.000411382169745468</v>
      </c>
      <c r="AR112">
        <v>79.27483675333316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MAX(0,($B$13+$C$13*DP112)/(1+$D$13*DP112)*DI112/(DK112+273)*$E$13)</f>
        <v>0</v>
      </c>
      <c r="AX112" t="s">
        <v>421</v>
      </c>
      <c r="AY112" t="s">
        <v>421</v>
      </c>
      <c r="AZ112">
        <v>0</v>
      </c>
      <c r="BA112">
        <v>0</v>
      </c>
      <c r="BB112">
        <f>1-AZ112/BA112</f>
        <v>0</v>
      </c>
      <c r="BC112">
        <v>0</v>
      </c>
      <c r="BD112" t="s">
        <v>421</v>
      </c>
      <c r="BE112" t="s">
        <v>421</v>
      </c>
      <c r="BF112">
        <v>0</v>
      </c>
      <c r="BG112">
        <v>0</v>
      </c>
      <c r="BH112">
        <f>1-BF112/BG112</f>
        <v>0</v>
      </c>
      <c r="BI112">
        <v>0.5</v>
      </c>
      <c r="BJ112">
        <f>CS112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421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BZ112">
        <v>1346</v>
      </c>
      <c r="CA112">
        <v>300</v>
      </c>
      <c r="CB112">
        <v>300</v>
      </c>
      <c r="CC112">
        <v>300</v>
      </c>
      <c r="CD112">
        <v>10390.6</v>
      </c>
      <c r="CE112">
        <v>1065.88</v>
      </c>
      <c r="CF112">
        <v>-0.00731473</v>
      </c>
      <c r="CG112">
        <v>5.43</v>
      </c>
      <c r="CH112" t="s">
        <v>421</v>
      </c>
      <c r="CI112" t="s">
        <v>421</v>
      </c>
      <c r="CJ112" t="s">
        <v>421</v>
      </c>
      <c r="CK112" t="s">
        <v>421</v>
      </c>
      <c r="CL112" t="s">
        <v>421</v>
      </c>
      <c r="CM112" t="s">
        <v>421</v>
      </c>
      <c r="CN112" t="s">
        <v>421</v>
      </c>
      <c r="CO112" t="s">
        <v>421</v>
      </c>
      <c r="CP112" t="s">
        <v>421</v>
      </c>
      <c r="CQ112" t="s">
        <v>421</v>
      </c>
      <c r="CR112">
        <f>$B$11*DQ112+$C$11*DR112+$F$11*EC112*(1-EF112)</f>
        <v>0</v>
      </c>
      <c r="CS112">
        <f>CR112*CT112</f>
        <v>0</v>
      </c>
      <c r="CT112">
        <f>($B$11*$D$9+$C$11*$D$9+$F$11*((EP112+EH112)/MAX(EP112+EH112+EQ112, 0.1)*$I$9+EQ112/MAX(EP112+EH112+EQ112, 0.1)*$J$9))/($B$11+$C$11+$F$11)</f>
        <v>0</v>
      </c>
      <c r="CU112">
        <f>($B$11*$K$9+$C$11*$K$9+$F$11*((EP112+EH112)/MAX(EP112+EH112+EQ112, 0.1)*$P$9+EQ112/MAX(EP112+EH112+EQ112, 0.1)*$Q$9))/($B$11+$C$11+$F$11)</f>
        <v>0</v>
      </c>
      <c r="CV112">
        <v>6</v>
      </c>
      <c r="CW112">
        <v>0.5</v>
      </c>
      <c r="CX112" t="s">
        <v>422</v>
      </c>
      <c r="CY112">
        <v>2</v>
      </c>
      <c r="CZ112" t="b">
        <v>1</v>
      </c>
      <c r="DA112">
        <v>1652284531.5</v>
      </c>
      <c r="DB112">
        <v>1238.057037037037</v>
      </c>
      <c r="DC112">
        <v>1325.175185185185</v>
      </c>
      <c r="DD112">
        <v>24.11526296296296</v>
      </c>
      <c r="DE112">
        <v>13.07114814814815</v>
      </c>
      <c r="DF112">
        <v>1241.271481481481</v>
      </c>
      <c r="DG112">
        <v>24.07607037037037</v>
      </c>
      <c r="DH112">
        <v>400.0738148148147</v>
      </c>
      <c r="DI112">
        <v>90.64317777777777</v>
      </c>
      <c r="DJ112">
        <v>0.09998575185185184</v>
      </c>
      <c r="DK112">
        <v>30.88683333333334</v>
      </c>
      <c r="DL112">
        <v>29.67002222222222</v>
      </c>
      <c r="DM112">
        <v>999.9000000000001</v>
      </c>
      <c r="DN112">
        <v>0</v>
      </c>
      <c r="DO112">
        <v>0</v>
      </c>
      <c r="DP112">
        <v>10011.40814814815</v>
      </c>
      <c r="DQ112">
        <v>0</v>
      </c>
      <c r="DR112">
        <v>243.0868518518519</v>
      </c>
      <c r="DS112">
        <v>-87.11806666666665</v>
      </c>
      <c r="DT112">
        <v>1268.651481481481</v>
      </c>
      <c r="DU112">
        <v>1342.728518518519</v>
      </c>
      <c r="DV112">
        <v>11.04411851851852</v>
      </c>
      <c r="DW112">
        <v>1325.175185185185</v>
      </c>
      <c r="DX112">
        <v>13.07114814814815</v>
      </c>
      <c r="DY112">
        <v>2.185884074074074</v>
      </c>
      <c r="DZ112">
        <v>1.184810740740741</v>
      </c>
      <c r="EA112">
        <v>18.85923333333333</v>
      </c>
      <c r="EB112">
        <v>9.411517037037036</v>
      </c>
      <c r="EC112">
        <v>1500.038888888889</v>
      </c>
      <c r="ED112">
        <v>0.9730060740740739</v>
      </c>
      <c r="EE112">
        <v>0.02699378148148148</v>
      </c>
      <c r="EF112">
        <v>0</v>
      </c>
      <c r="EG112">
        <v>959.0191851851852</v>
      </c>
      <c r="EH112">
        <v>5.00097</v>
      </c>
      <c r="EI112">
        <v>15050.57407407407</v>
      </c>
      <c r="EJ112">
        <v>12491.94444444445</v>
      </c>
      <c r="EK112">
        <v>38.937</v>
      </c>
      <c r="EL112">
        <v>40.18699999999999</v>
      </c>
      <c r="EM112">
        <v>39.125</v>
      </c>
      <c r="EN112">
        <v>40</v>
      </c>
      <c r="EO112">
        <v>40.10866666666666</v>
      </c>
      <c r="EP112">
        <v>1454.678888888889</v>
      </c>
      <c r="EQ112">
        <v>40.35999999999999</v>
      </c>
      <c r="ER112">
        <v>0</v>
      </c>
      <c r="ES112">
        <v>1229</v>
      </c>
      <c r="ET112">
        <v>0</v>
      </c>
      <c r="EU112">
        <v>958.9507600000001</v>
      </c>
      <c r="EV112">
        <v>-17.09392305835132</v>
      </c>
      <c r="EW112">
        <v>-260.5153843625097</v>
      </c>
      <c r="EX112">
        <v>15048.728</v>
      </c>
      <c r="EY112">
        <v>15</v>
      </c>
      <c r="EZ112">
        <v>1652283335.6</v>
      </c>
      <c r="FA112" t="s">
        <v>476</v>
      </c>
      <c r="FB112">
        <v>1652283332.6</v>
      </c>
      <c r="FC112">
        <v>1652283335.6</v>
      </c>
      <c r="FD112">
        <v>15</v>
      </c>
      <c r="FE112">
        <v>-1.081</v>
      </c>
      <c r="FF112">
        <v>0.005</v>
      </c>
      <c r="FG112">
        <v>-1.466</v>
      </c>
      <c r="FH112">
        <v>-0.014</v>
      </c>
      <c r="FI112">
        <v>400</v>
      </c>
      <c r="FJ112">
        <v>20</v>
      </c>
      <c r="FK112">
        <v>0.1</v>
      </c>
      <c r="FL112">
        <v>0.01</v>
      </c>
      <c r="FM112">
        <v>-87.0837975</v>
      </c>
      <c r="FN112">
        <v>-0.9257887429638851</v>
      </c>
      <c r="FO112">
        <v>0.124222291653914</v>
      </c>
      <c r="FP112">
        <v>-1</v>
      </c>
      <c r="FQ112">
        <v>11.1329825</v>
      </c>
      <c r="FR112">
        <v>-1.679100562851796</v>
      </c>
      <c r="FS112">
        <v>0.1619837999423091</v>
      </c>
      <c r="FT112">
        <v>-1</v>
      </c>
      <c r="FU112">
        <v>0</v>
      </c>
      <c r="FV112">
        <v>0</v>
      </c>
      <c r="FW112">
        <v>0</v>
      </c>
      <c r="FX112">
        <v>-1</v>
      </c>
      <c r="FY112">
        <v>0</v>
      </c>
      <c r="FZ112">
        <v>0</v>
      </c>
      <c r="GA112" t="s">
        <v>424</v>
      </c>
      <c r="GB112">
        <v>2.69691</v>
      </c>
      <c r="GC112">
        <v>2.70531</v>
      </c>
      <c r="GD112">
        <v>0.199567</v>
      </c>
      <c r="GE112">
        <v>0.205442</v>
      </c>
      <c r="GF112">
        <v>0.106873</v>
      </c>
      <c r="GG112">
        <v>0.0687841</v>
      </c>
      <c r="GH112">
        <v>25203.6</v>
      </c>
      <c r="GI112">
        <v>25108.2</v>
      </c>
      <c r="GJ112">
        <v>29287.7</v>
      </c>
      <c r="GK112">
        <v>29240.8</v>
      </c>
      <c r="GL112">
        <v>34627.9</v>
      </c>
      <c r="GM112">
        <v>36249</v>
      </c>
      <c r="GN112">
        <v>41218</v>
      </c>
      <c r="GO112">
        <v>41715.7</v>
      </c>
      <c r="GP112">
        <v>1.7402</v>
      </c>
      <c r="GQ112">
        <v>2.04035</v>
      </c>
      <c r="GR112">
        <v>0.0947267</v>
      </c>
      <c r="GS112">
        <v>0</v>
      </c>
      <c r="GT112">
        <v>28.1441</v>
      </c>
      <c r="GU112">
        <v>999.9</v>
      </c>
      <c r="GV112">
        <v>40.8</v>
      </c>
      <c r="GW112">
        <v>34</v>
      </c>
      <c r="GX112">
        <v>24.051</v>
      </c>
      <c r="GY112">
        <v>62.8327</v>
      </c>
      <c r="GZ112">
        <v>31.0897</v>
      </c>
      <c r="HA112">
        <v>1</v>
      </c>
      <c r="HB112">
        <v>0.170955</v>
      </c>
      <c r="HC112">
        <v>0</v>
      </c>
      <c r="HD112">
        <v>20.3937</v>
      </c>
      <c r="HE112">
        <v>5.21564</v>
      </c>
      <c r="HF112">
        <v>12.0098</v>
      </c>
      <c r="HG112">
        <v>4.98835</v>
      </c>
      <c r="HH112">
        <v>3.2885</v>
      </c>
      <c r="HI112">
        <v>2336.3</v>
      </c>
      <c r="HJ112">
        <v>9999</v>
      </c>
      <c r="HK112">
        <v>9999</v>
      </c>
      <c r="HL112">
        <v>44.6</v>
      </c>
      <c r="HM112">
        <v>1.86722</v>
      </c>
      <c r="HN112">
        <v>1.86617</v>
      </c>
      <c r="HO112">
        <v>1.86577</v>
      </c>
      <c r="HP112">
        <v>1.86569</v>
      </c>
      <c r="HQ112">
        <v>1.86748</v>
      </c>
      <c r="HR112">
        <v>1.86996</v>
      </c>
      <c r="HS112">
        <v>1.86861</v>
      </c>
      <c r="HT112">
        <v>1.86997</v>
      </c>
      <c r="HU112">
        <v>0</v>
      </c>
      <c r="HV112">
        <v>0</v>
      </c>
      <c r="HW112">
        <v>0</v>
      </c>
      <c r="HX112">
        <v>0</v>
      </c>
      <c r="HY112" t="s">
        <v>425</v>
      </c>
      <c r="HZ112" t="s">
        <v>426</v>
      </c>
      <c r="IA112" t="s">
        <v>427</v>
      </c>
      <c r="IB112" t="s">
        <v>427</v>
      </c>
      <c r="IC112" t="s">
        <v>427</v>
      </c>
      <c r="ID112" t="s">
        <v>427</v>
      </c>
      <c r="IE112">
        <v>0</v>
      </c>
      <c r="IF112">
        <v>100</v>
      </c>
      <c r="IG112">
        <v>100</v>
      </c>
      <c r="IH112">
        <v>-3.27</v>
      </c>
      <c r="II112">
        <v>0.039</v>
      </c>
      <c r="IJ112">
        <v>-0.8100442168574529</v>
      </c>
      <c r="IK112">
        <v>-0.001397856137862621</v>
      </c>
      <c r="IL112">
        <v>-6.597033298310111E-07</v>
      </c>
      <c r="IM112">
        <v>1.814317659228783E-10</v>
      </c>
      <c r="IN112">
        <v>-0.08355413821156263</v>
      </c>
      <c r="IO112">
        <v>-0.009172974426983092</v>
      </c>
      <c r="IP112">
        <v>0.000807841678180084</v>
      </c>
      <c r="IQ112">
        <v>-8.933227129180702E-06</v>
      </c>
      <c r="IR112">
        <v>1</v>
      </c>
      <c r="IS112">
        <v>2297</v>
      </c>
      <c r="IT112">
        <v>1</v>
      </c>
      <c r="IU112">
        <v>33</v>
      </c>
      <c r="IV112">
        <v>20.1</v>
      </c>
      <c r="IW112">
        <v>20.1</v>
      </c>
      <c r="IX112">
        <v>2.68066</v>
      </c>
      <c r="IY112">
        <v>2.20337</v>
      </c>
      <c r="IZ112">
        <v>1.39648</v>
      </c>
      <c r="JA112">
        <v>2.35107</v>
      </c>
      <c r="JB112">
        <v>1.49536</v>
      </c>
      <c r="JC112">
        <v>2.38647</v>
      </c>
      <c r="JD112">
        <v>37.3138</v>
      </c>
      <c r="JE112">
        <v>15.4804</v>
      </c>
      <c r="JF112">
        <v>18</v>
      </c>
      <c r="JG112">
        <v>391.294</v>
      </c>
      <c r="JH112">
        <v>565.736</v>
      </c>
      <c r="JI112">
        <v>30.29</v>
      </c>
      <c r="JJ112">
        <v>29.7821</v>
      </c>
      <c r="JK112">
        <v>30.0001</v>
      </c>
      <c r="JL112">
        <v>29.7134</v>
      </c>
      <c r="JM112">
        <v>29.6232</v>
      </c>
      <c r="JN112">
        <v>53.6825</v>
      </c>
      <c r="JO112">
        <v>42.0459</v>
      </c>
      <c r="JP112">
        <v>0</v>
      </c>
      <c r="JQ112">
        <v>-999.9</v>
      </c>
      <c r="JR112">
        <v>1369.22</v>
      </c>
      <c r="JS112">
        <v>13.4879</v>
      </c>
      <c r="JT112">
        <v>100.103</v>
      </c>
      <c r="JU112">
        <v>100.14</v>
      </c>
    </row>
    <row r="113" spans="1:281">
      <c r="A113">
        <v>97</v>
      </c>
      <c r="B113">
        <v>1652284544</v>
      </c>
      <c r="C113">
        <v>2487.5</v>
      </c>
      <c r="D113" t="s">
        <v>643</v>
      </c>
      <c r="E113" t="s">
        <v>644</v>
      </c>
      <c r="F113">
        <v>5</v>
      </c>
      <c r="G113" t="s">
        <v>474</v>
      </c>
      <c r="H113" t="s">
        <v>418</v>
      </c>
      <c r="I113">
        <v>1652284536.214286</v>
      </c>
      <c r="J113">
        <f>(K113)/1000</f>
        <v>0</v>
      </c>
      <c r="K113">
        <f>IF(CZ113, AN113, AH113)</f>
        <v>0</v>
      </c>
      <c r="L113">
        <f>IF(CZ113, AI113, AG113)</f>
        <v>0</v>
      </c>
      <c r="M113">
        <f>DB113 - IF(AU113&gt;1, L113*CV113*100.0/(AW113*DP113), 0)</f>
        <v>0</v>
      </c>
      <c r="N113">
        <f>((T113-J113/2)*M113-L113)/(T113+J113/2)</f>
        <v>0</v>
      </c>
      <c r="O113">
        <f>N113*(DI113+DJ113)/1000.0</f>
        <v>0</v>
      </c>
      <c r="P113">
        <f>(DB113 - IF(AU113&gt;1, L113*CV113*100.0/(AW113*DP113), 0))*(DI113+DJ113)/1000.0</f>
        <v>0</v>
      </c>
      <c r="Q113">
        <f>2.0/((1/S113-1/R113)+SIGN(S113)*SQRT((1/S113-1/R113)*(1/S113-1/R113) + 4*CW113/((CW113+1)*(CW113+1))*(2*1/S113*1/R113-1/R113*1/R113)))</f>
        <v>0</v>
      </c>
      <c r="R113">
        <f>IF(LEFT(CX113,1)&lt;&gt;"0",IF(LEFT(CX113,1)="1",3.0,CY113),$D$5+$E$5*(DP113*DI113/($K$5*1000))+$F$5*(DP113*DI113/($K$5*1000))*MAX(MIN(CV113,$J$5),$I$5)*MAX(MIN(CV113,$J$5),$I$5)+$G$5*MAX(MIN(CV113,$J$5),$I$5)*(DP113*DI113/($K$5*1000))+$H$5*(DP113*DI113/($K$5*1000))*(DP113*DI113/($K$5*1000)))</f>
        <v>0</v>
      </c>
      <c r="S113">
        <f>J113*(1000-(1000*0.61365*exp(17.502*W113/(240.97+W113))/(DI113+DJ113)+DD113)/2)/(1000*0.61365*exp(17.502*W113/(240.97+W113))/(DI113+DJ113)-DD113)</f>
        <v>0</v>
      </c>
      <c r="T113">
        <f>1/((CW113+1)/(Q113/1.6)+1/(R113/1.37)) + CW113/((CW113+1)/(Q113/1.6) + CW113/(R113/1.37))</f>
        <v>0</v>
      </c>
      <c r="U113">
        <f>(CR113*CU113)</f>
        <v>0</v>
      </c>
      <c r="V113">
        <f>(DK113+(U113+2*0.95*5.67E-8*(((DK113+$B$7)+273)^4-(DK113+273)^4)-44100*J113)/(1.84*29.3*R113+8*0.95*5.67E-8*(DK113+273)^3))</f>
        <v>0</v>
      </c>
      <c r="W113">
        <f>($C$7*DL113+$D$7*DM113+$E$7*V113)</f>
        <v>0</v>
      </c>
      <c r="X113">
        <f>0.61365*exp(17.502*W113/(240.97+W113))</f>
        <v>0</v>
      </c>
      <c r="Y113">
        <f>(Z113/AA113*100)</f>
        <v>0</v>
      </c>
      <c r="Z113">
        <f>DD113*(DI113+DJ113)/1000</f>
        <v>0</v>
      </c>
      <c r="AA113">
        <f>0.61365*exp(17.502*DK113/(240.97+DK113))</f>
        <v>0</v>
      </c>
      <c r="AB113">
        <f>(X113-DD113*(DI113+DJ113)/1000)</f>
        <v>0</v>
      </c>
      <c r="AC113">
        <f>(-J113*44100)</f>
        <v>0</v>
      </c>
      <c r="AD113">
        <f>2*29.3*R113*0.92*(DK113-W113)</f>
        <v>0</v>
      </c>
      <c r="AE113">
        <f>2*0.95*5.67E-8*(((DK113+$B$7)+273)^4-(W113+273)^4)</f>
        <v>0</v>
      </c>
      <c r="AF113">
        <f>U113+AE113+AC113+AD113</f>
        <v>0</v>
      </c>
      <c r="AG113">
        <f>DH113*AU113*(DC113-DB113*(1000-AU113*DE113)/(1000-AU113*DD113))/(100*CV113)</f>
        <v>0</v>
      </c>
      <c r="AH113">
        <f>1000*DH113*AU113*(DD113-DE113)/(100*CV113*(1000-AU113*DD113))</f>
        <v>0</v>
      </c>
      <c r="AI113">
        <f>(AJ113 - AK113 - DI113*1E3/(8.314*(DK113+273.15)) * AM113/DH113 * AL113) * DH113/(100*CV113) * (1000 - DE113)/1000</f>
        <v>0</v>
      </c>
      <c r="AJ113">
        <v>1372.228467698016</v>
      </c>
      <c r="AK113">
        <v>1309.550787878787</v>
      </c>
      <c r="AL113">
        <v>3.418422391774954</v>
      </c>
      <c r="AM113">
        <v>66.42838587885558</v>
      </c>
      <c r="AN113">
        <f>(AP113 - AO113 + DI113*1E3/(8.314*(DK113+273.15)) * AR113/DH113 * AQ113) * DH113/(100*CV113) * 1000/(1000 - AP113)</f>
        <v>0</v>
      </c>
      <c r="AO113">
        <v>13.29590684072672</v>
      </c>
      <c r="AP113">
        <v>24.09877202797204</v>
      </c>
      <c r="AQ113">
        <v>0.0001294800084993773</v>
      </c>
      <c r="AR113">
        <v>79.27483675333316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MAX(0,($B$13+$C$13*DP113)/(1+$D$13*DP113)*DI113/(DK113+273)*$E$13)</f>
        <v>0</v>
      </c>
      <c r="AX113" t="s">
        <v>421</v>
      </c>
      <c r="AY113" t="s">
        <v>421</v>
      </c>
      <c r="AZ113">
        <v>0</v>
      </c>
      <c r="BA113">
        <v>0</v>
      </c>
      <c r="BB113">
        <f>1-AZ113/BA113</f>
        <v>0</v>
      </c>
      <c r="BC113">
        <v>0</v>
      </c>
      <c r="BD113" t="s">
        <v>421</v>
      </c>
      <c r="BE113" t="s">
        <v>421</v>
      </c>
      <c r="BF113">
        <v>0</v>
      </c>
      <c r="BG113">
        <v>0</v>
      </c>
      <c r="BH113">
        <f>1-BF113/BG113</f>
        <v>0</v>
      </c>
      <c r="BI113">
        <v>0.5</v>
      </c>
      <c r="BJ113">
        <f>CS113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421</v>
      </c>
      <c r="BQ113">
        <v>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BZ113">
        <v>1346</v>
      </c>
      <c r="CA113">
        <v>300</v>
      </c>
      <c r="CB113">
        <v>300</v>
      </c>
      <c r="CC113">
        <v>300</v>
      </c>
      <c r="CD113">
        <v>10390.6</v>
      </c>
      <c r="CE113">
        <v>1065.88</v>
      </c>
      <c r="CF113">
        <v>-0.00731473</v>
      </c>
      <c r="CG113">
        <v>5.43</v>
      </c>
      <c r="CH113" t="s">
        <v>421</v>
      </c>
      <c r="CI113" t="s">
        <v>421</v>
      </c>
      <c r="CJ113" t="s">
        <v>421</v>
      </c>
      <c r="CK113" t="s">
        <v>421</v>
      </c>
      <c r="CL113" t="s">
        <v>421</v>
      </c>
      <c r="CM113" t="s">
        <v>421</v>
      </c>
      <c r="CN113" t="s">
        <v>421</v>
      </c>
      <c r="CO113" t="s">
        <v>421</v>
      </c>
      <c r="CP113" t="s">
        <v>421</v>
      </c>
      <c r="CQ113" t="s">
        <v>421</v>
      </c>
      <c r="CR113">
        <f>$B$11*DQ113+$C$11*DR113+$F$11*EC113*(1-EF113)</f>
        <v>0</v>
      </c>
      <c r="CS113">
        <f>CR113*CT113</f>
        <v>0</v>
      </c>
      <c r="CT113">
        <f>($B$11*$D$9+$C$11*$D$9+$F$11*((EP113+EH113)/MAX(EP113+EH113+EQ113, 0.1)*$I$9+EQ113/MAX(EP113+EH113+EQ113, 0.1)*$J$9))/($B$11+$C$11+$F$11)</f>
        <v>0</v>
      </c>
      <c r="CU113">
        <f>($B$11*$K$9+$C$11*$K$9+$F$11*((EP113+EH113)/MAX(EP113+EH113+EQ113, 0.1)*$P$9+EQ113/MAX(EP113+EH113+EQ113, 0.1)*$Q$9))/($B$11+$C$11+$F$11)</f>
        <v>0</v>
      </c>
      <c r="CV113">
        <v>6</v>
      </c>
      <c r="CW113">
        <v>0.5</v>
      </c>
      <c r="CX113" t="s">
        <v>422</v>
      </c>
      <c r="CY113">
        <v>2</v>
      </c>
      <c r="CZ113" t="b">
        <v>1</v>
      </c>
      <c r="DA113">
        <v>1652284536.214286</v>
      </c>
      <c r="DB113">
        <v>1253.733928571428</v>
      </c>
      <c r="DC113">
        <v>1340.913928571428</v>
      </c>
      <c r="DD113">
        <v>24.10842857142857</v>
      </c>
      <c r="DE113">
        <v>13.20180714285714</v>
      </c>
      <c r="DF113">
        <v>1256.983214285714</v>
      </c>
      <c r="DG113">
        <v>24.069325</v>
      </c>
      <c r="DH113">
        <v>400.0631785714285</v>
      </c>
      <c r="DI113">
        <v>90.64393571428573</v>
      </c>
      <c r="DJ113">
        <v>0.09996018214285715</v>
      </c>
      <c r="DK113">
        <v>30.88868214285714</v>
      </c>
      <c r="DL113">
        <v>29.68248571428571</v>
      </c>
      <c r="DM113">
        <v>999.9000000000002</v>
      </c>
      <c r="DN113">
        <v>0</v>
      </c>
      <c r="DO113">
        <v>0</v>
      </c>
      <c r="DP113">
        <v>10009.39464285714</v>
      </c>
      <c r="DQ113">
        <v>0</v>
      </c>
      <c r="DR113">
        <v>242.3394642857143</v>
      </c>
      <c r="DS113">
        <v>-87.17899642857142</v>
      </c>
      <c r="DT113">
        <v>1284.707142857143</v>
      </c>
      <c r="DU113">
        <v>1358.855357142857</v>
      </c>
      <c r="DV113">
        <v>10.90662142857143</v>
      </c>
      <c r="DW113">
        <v>1340.913928571428</v>
      </c>
      <c r="DX113">
        <v>13.20180714285714</v>
      </c>
      <c r="DY113">
        <v>2.185282857142857</v>
      </c>
      <c r="DZ113">
        <v>1.196664642857143</v>
      </c>
      <c r="EA113">
        <v>18.85483214285714</v>
      </c>
      <c r="EB113">
        <v>9.559527857142855</v>
      </c>
      <c r="EC113">
        <v>1500.019285714286</v>
      </c>
      <c r="ED113">
        <v>0.9730055714285715</v>
      </c>
      <c r="EE113">
        <v>0.02699431428571429</v>
      </c>
      <c r="EF113">
        <v>0</v>
      </c>
      <c r="EG113">
        <v>957.66425</v>
      </c>
      <c r="EH113">
        <v>5.00097</v>
      </c>
      <c r="EI113">
        <v>15023.94642857143</v>
      </c>
      <c r="EJ113">
        <v>12491.77857142857</v>
      </c>
      <c r="EK113">
        <v>38.937</v>
      </c>
      <c r="EL113">
        <v>40.18699999999999</v>
      </c>
      <c r="EM113">
        <v>39.125</v>
      </c>
      <c r="EN113">
        <v>40</v>
      </c>
      <c r="EO113">
        <v>40.11375</v>
      </c>
      <c r="EP113">
        <v>1454.658928571429</v>
      </c>
      <c r="EQ113">
        <v>40.35999999999999</v>
      </c>
      <c r="ER113">
        <v>0</v>
      </c>
      <c r="ES113">
        <v>1234.399999856949</v>
      </c>
      <c r="ET113">
        <v>0</v>
      </c>
      <c r="EU113">
        <v>957.4810769230769</v>
      </c>
      <c r="EV113">
        <v>-16.28540173086968</v>
      </c>
      <c r="EW113">
        <v>-357.7709406246573</v>
      </c>
      <c r="EX113">
        <v>15020.25384615385</v>
      </c>
      <c r="EY113">
        <v>15</v>
      </c>
      <c r="EZ113">
        <v>1652283335.6</v>
      </c>
      <c r="FA113" t="s">
        <v>476</v>
      </c>
      <c r="FB113">
        <v>1652283332.6</v>
      </c>
      <c r="FC113">
        <v>1652283335.6</v>
      </c>
      <c r="FD113">
        <v>15</v>
      </c>
      <c r="FE113">
        <v>-1.081</v>
      </c>
      <c r="FF113">
        <v>0.005</v>
      </c>
      <c r="FG113">
        <v>-1.466</v>
      </c>
      <c r="FH113">
        <v>-0.014</v>
      </c>
      <c r="FI113">
        <v>400</v>
      </c>
      <c r="FJ113">
        <v>20</v>
      </c>
      <c r="FK113">
        <v>0.1</v>
      </c>
      <c r="FL113">
        <v>0.01</v>
      </c>
      <c r="FM113">
        <v>-87.12570000000001</v>
      </c>
      <c r="FN113">
        <v>-0.8368473867594569</v>
      </c>
      <c r="FO113">
        <v>0.1237664046776397</v>
      </c>
      <c r="FP113">
        <v>-1</v>
      </c>
      <c r="FQ113">
        <v>10.98484634146341</v>
      </c>
      <c r="FR113">
        <v>-1.735108013937276</v>
      </c>
      <c r="FS113">
        <v>0.1714361306051297</v>
      </c>
      <c r="FT113">
        <v>-1</v>
      </c>
      <c r="FU113">
        <v>0</v>
      </c>
      <c r="FV113">
        <v>0</v>
      </c>
      <c r="FW113">
        <v>0</v>
      </c>
      <c r="FX113">
        <v>-1</v>
      </c>
      <c r="FY113">
        <v>0</v>
      </c>
      <c r="FZ113">
        <v>0</v>
      </c>
      <c r="GA113" t="s">
        <v>424</v>
      </c>
      <c r="GB113">
        <v>2.69692</v>
      </c>
      <c r="GC113">
        <v>2.7051</v>
      </c>
      <c r="GD113">
        <v>0.201197</v>
      </c>
      <c r="GE113">
        <v>0.207024</v>
      </c>
      <c r="GF113">
        <v>0.106862</v>
      </c>
      <c r="GG113">
        <v>0.069329</v>
      </c>
      <c r="GH113">
        <v>25152.2</v>
      </c>
      <c r="GI113">
        <v>25058</v>
      </c>
      <c r="GJ113">
        <v>29287.6</v>
      </c>
      <c r="GK113">
        <v>29240.7</v>
      </c>
      <c r="GL113">
        <v>34628.3</v>
      </c>
      <c r="GM113">
        <v>36227.6</v>
      </c>
      <c r="GN113">
        <v>41218.1</v>
      </c>
      <c r="GO113">
        <v>41715.6</v>
      </c>
      <c r="GP113">
        <v>1.73978</v>
      </c>
      <c r="GQ113">
        <v>2.04028</v>
      </c>
      <c r="GR113">
        <v>0.09563190000000001</v>
      </c>
      <c r="GS113">
        <v>0</v>
      </c>
      <c r="GT113">
        <v>28.1461</v>
      </c>
      <c r="GU113">
        <v>999.9</v>
      </c>
      <c r="GV113">
        <v>40.8</v>
      </c>
      <c r="GW113">
        <v>34</v>
      </c>
      <c r="GX113">
        <v>24.0496</v>
      </c>
      <c r="GY113">
        <v>62.9627</v>
      </c>
      <c r="GZ113">
        <v>30.5489</v>
      </c>
      <c r="HA113">
        <v>1</v>
      </c>
      <c r="HB113">
        <v>0.171113</v>
      </c>
      <c r="HC113">
        <v>0</v>
      </c>
      <c r="HD113">
        <v>20.3937</v>
      </c>
      <c r="HE113">
        <v>5.21609</v>
      </c>
      <c r="HF113">
        <v>12.0095</v>
      </c>
      <c r="HG113">
        <v>4.9881</v>
      </c>
      <c r="HH113">
        <v>3.2885</v>
      </c>
      <c r="HI113">
        <v>2336.5</v>
      </c>
      <c r="HJ113">
        <v>9999</v>
      </c>
      <c r="HK113">
        <v>9999</v>
      </c>
      <c r="HL113">
        <v>44.6</v>
      </c>
      <c r="HM113">
        <v>1.86722</v>
      </c>
      <c r="HN113">
        <v>1.86616</v>
      </c>
      <c r="HO113">
        <v>1.86578</v>
      </c>
      <c r="HP113">
        <v>1.86568</v>
      </c>
      <c r="HQ113">
        <v>1.86748</v>
      </c>
      <c r="HR113">
        <v>1.86996</v>
      </c>
      <c r="HS113">
        <v>1.8686</v>
      </c>
      <c r="HT113">
        <v>1.86997</v>
      </c>
      <c r="HU113">
        <v>0</v>
      </c>
      <c r="HV113">
        <v>0</v>
      </c>
      <c r="HW113">
        <v>0</v>
      </c>
      <c r="HX113">
        <v>0</v>
      </c>
      <c r="HY113" t="s">
        <v>425</v>
      </c>
      <c r="HZ113" t="s">
        <v>426</v>
      </c>
      <c r="IA113" t="s">
        <v>427</v>
      </c>
      <c r="IB113" t="s">
        <v>427</v>
      </c>
      <c r="IC113" t="s">
        <v>427</v>
      </c>
      <c r="ID113" t="s">
        <v>427</v>
      </c>
      <c r="IE113">
        <v>0</v>
      </c>
      <c r="IF113">
        <v>100</v>
      </c>
      <c r="IG113">
        <v>100</v>
      </c>
      <c r="IH113">
        <v>-3.31</v>
      </c>
      <c r="II113">
        <v>0.039</v>
      </c>
      <c r="IJ113">
        <v>-0.8100442168574529</v>
      </c>
      <c r="IK113">
        <v>-0.001397856137862621</v>
      </c>
      <c r="IL113">
        <v>-6.597033298310111E-07</v>
      </c>
      <c r="IM113">
        <v>1.814317659228783E-10</v>
      </c>
      <c r="IN113">
        <v>-0.08355413821156263</v>
      </c>
      <c r="IO113">
        <v>-0.009172974426983092</v>
      </c>
      <c r="IP113">
        <v>0.000807841678180084</v>
      </c>
      <c r="IQ113">
        <v>-8.933227129180702E-06</v>
      </c>
      <c r="IR113">
        <v>1</v>
      </c>
      <c r="IS113">
        <v>2297</v>
      </c>
      <c r="IT113">
        <v>1</v>
      </c>
      <c r="IU113">
        <v>33</v>
      </c>
      <c r="IV113">
        <v>20.2</v>
      </c>
      <c r="IW113">
        <v>20.1</v>
      </c>
      <c r="IX113">
        <v>2.70752</v>
      </c>
      <c r="IY113">
        <v>2.20093</v>
      </c>
      <c r="IZ113">
        <v>1.39648</v>
      </c>
      <c r="JA113">
        <v>2.35107</v>
      </c>
      <c r="JB113">
        <v>1.49536</v>
      </c>
      <c r="JC113">
        <v>2.3938</v>
      </c>
      <c r="JD113">
        <v>37.3138</v>
      </c>
      <c r="JE113">
        <v>15.4804</v>
      </c>
      <c r="JF113">
        <v>18</v>
      </c>
      <c r="JG113">
        <v>391.054</v>
      </c>
      <c r="JH113">
        <v>565.6799999999999</v>
      </c>
      <c r="JI113">
        <v>30.2886</v>
      </c>
      <c r="JJ113">
        <v>29.7796</v>
      </c>
      <c r="JK113">
        <v>30</v>
      </c>
      <c r="JL113">
        <v>29.7115</v>
      </c>
      <c r="JM113">
        <v>29.6232</v>
      </c>
      <c r="JN113">
        <v>54.172</v>
      </c>
      <c r="JO113">
        <v>41.7524</v>
      </c>
      <c r="JP113">
        <v>0</v>
      </c>
      <c r="JQ113">
        <v>-999.9</v>
      </c>
      <c r="JR113">
        <v>1389.25</v>
      </c>
      <c r="JS113">
        <v>13.6323</v>
      </c>
      <c r="JT113">
        <v>100.103</v>
      </c>
      <c r="JU113">
        <v>100.14</v>
      </c>
    </row>
    <row r="114" spans="1:281">
      <c r="A114">
        <v>98</v>
      </c>
      <c r="B114">
        <v>1652284549</v>
      </c>
      <c r="C114">
        <v>2492.5</v>
      </c>
      <c r="D114" t="s">
        <v>645</v>
      </c>
      <c r="E114" t="s">
        <v>646</v>
      </c>
      <c r="F114">
        <v>5</v>
      </c>
      <c r="G114" t="s">
        <v>474</v>
      </c>
      <c r="H114" t="s">
        <v>418</v>
      </c>
      <c r="I114">
        <v>1652284541.5</v>
      </c>
      <c r="J114">
        <f>(K114)/1000</f>
        <v>0</v>
      </c>
      <c r="K114">
        <f>IF(CZ114, AN114, AH114)</f>
        <v>0</v>
      </c>
      <c r="L114">
        <f>IF(CZ114, AI114, AG114)</f>
        <v>0</v>
      </c>
      <c r="M114">
        <f>DB114 - IF(AU114&gt;1, L114*CV114*100.0/(AW114*DP114), 0)</f>
        <v>0</v>
      </c>
      <c r="N114">
        <f>((T114-J114/2)*M114-L114)/(T114+J114/2)</f>
        <v>0</v>
      </c>
      <c r="O114">
        <f>N114*(DI114+DJ114)/1000.0</f>
        <v>0</v>
      </c>
      <c r="P114">
        <f>(DB114 - IF(AU114&gt;1, L114*CV114*100.0/(AW114*DP114), 0))*(DI114+DJ114)/1000.0</f>
        <v>0</v>
      </c>
      <c r="Q114">
        <f>2.0/((1/S114-1/R114)+SIGN(S114)*SQRT((1/S114-1/R114)*(1/S114-1/R114) + 4*CW114/((CW114+1)*(CW114+1))*(2*1/S114*1/R114-1/R114*1/R114)))</f>
        <v>0</v>
      </c>
      <c r="R114">
        <f>IF(LEFT(CX114,1)&lt;&gt;"0",IF(LEFT(CX114,1)="1",3.0,CY114),$D$5+$E$5*(DP114*DI114/($K$5*1000))+$F$5*(DP114*DI114/($K$5*1000))*MAX(MIN(CV114,$J$5),$I$5)*MAX(MIN(CV114,$J$5),$I$5)+$G$5*MAX(MIN(CV114,$J$5),$I$5)*(DP114*DI114/($K$5*1000))+$H$5*(DP114*DI114/($K$5*1000))*(DP114*DI114/($K$5*1000)))</f>
        <v>0</v>
      </c>
      <c r="S114">
        <f>J114*(1000-(1000*0.61365*exp(17.502*W114/(240.97+W114))/(DI114+DJ114)+DD114)/2)/(1000*0.61365*exp(17.502*W114/(240.97+W114))/(DI114+DJ114)-DD114)</f>
        <v>0</v>
      </c>
      <c r="T114">
        <f>1/((CW114+1)/(Q114/1.6)+1/(R114/1.37)) + CW114/((CW114+1)/(Q114/1.6) + CW114/(R114/1.37))</f>
        <v>0</v>
      </c>
      <c r="U114">
        <f>(CR114*CU114)</f>
        <v>0</v>
      </c>
      <c r="V114">
        <f>(DK114+(U114+2*0.95*5.67E-8*(((DK114+$B$7)+273)^4-(DK114+273)^4)-44100*J114)/(1.84*29.3*R114+8*0.95*5.67E-8*(DK114+273)^3))</f>
        <v>0</v>
      </c>
      <c r="W114">
        <f>($C$7*DL114+$D$7*DM114+$E$7*V114)</f>
        <v>0</v>
      </c>
      <c r="X114">
        <f>0.61365*exp(17.502*W114/(240.97+W114))</f>
        <v>0</v>
      </c>
      <c r="Y114">
        <f>(Z114/AA114*100)</f>
        <v>0</v>
      </c>
      <c r="Z114">
        <f>DD114*(DI114+DJ114)/1000</f>
        <v>0</v>
      </c>
      <c r="AA114">
        <f>0.61365*exp(17.502*DK114/(240.97+DK114))</f>
        <v>0</v>
      </c>
      <c r="AB114">
        <f>(X114-DD114*(DI114+DJ114)/1000)</f>
        <v>0</v>
      </c>
      <c r="AC114">
        <f>(-J114*44100)</f>
        <v>0</v>
      </c>
      <c r="AD114">
        <f>2*29.3*R114*0.92*(DK114-W114)</f>
        <v>0</v>
      </c>
      <c r="AE114">
        <f>2*0.95*5.67E-8*(((DK114+$B$7)+273)^4-(W114+273)^4)</f>
        <v>0</v>
      </c>
      <c r="AF114">
        <f>U114+AE114+AC114+AD114</f>
        <v>0</v>
      </c>
      <c r="AG114">
        <f>DH114*AU114*(DC114-DB114*(1000-AU114*DE114)/(1000-AU114*DD114))/(100*CV114)</f>
        <v>0</v>
      </c>
      <c r="AH114">
        <f>1000*DH114*AU114*(DD114-DE114)/(100*CV114*(1000-AU114*DD114))</f>
        <v>0</v>
      </c>
      <c r="AI114">
        <f>(AJ114 - AK114 - DI114*1E3/(8.314*(DK114+273.15)) * AM114/DH114 * AL114) * DH114/(100*CV114) * (1000 - DE114)/1000</f>
        <v>0</v>
      </c>
      <c r="AJ114">
        <v>1389.854508156033</v>
      </c>
      <c r="AK114">
        <v>1326.822424242424</v>
      </c>
      <c r="AL114">
        <v>3.459701221539829</v>
      </c>
      <c r="AM114">
        <v>66.42838587885558</v>
      </c>
      <c r="AN114">
        <f>(AP114 - AO114 + DI114*1E3/(8.314*(DK114+273.15)) * AR114/DH114 * AQ114) * DH114/(100*CV114) * 1000/(1000 - AP114)</f>
        <v>0</v>
      </c>
      <c r="AO114">
        <v>13.44545717078033</v>
      </c>
      <c r="AP114">
        <v>24.08991958041959</v>
      </c>
      <c r="AQ114">
        <v>-7.624217511561658E-05</v>
      </c>
      <c r="AR114">
        <v>79.27483675333316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MAX(0,($B$13+$C$13*DP114)/(1+$D$13*DP114)*DI114/(DK114+273)*$E$13)</f>
        <v>0</v>
      </c>
      <c r="AX114" t="s">
        <v>421</v>
      </c>
      <c r="AY114" t="s">
        <v>421</v>
      </c>
      <c r="AZ114">
        <v>0</v>
      </c>
      <c r="BA114">
        <v>0</v>
      </c>
      <c r="BB114">
        <f>1-AZ114/BA114</f>
        <v>0</v>
      </c>
      <c r="BC114">
        <v>0</v>
      </c>
      <c r="BD114" t="s">
        <v>421</v>
      </c>
      <c r="BE114" t="s">
        <v>421</v>
      </c>
      <c r="BF114">
        <v>0</v>
      </c>
      <c r="BG114">
        <v>0</v>
      </c>
      <c r="BH114">
        <f>1-BF114/BG114</f>
        <v>0</v>
      </c>
      <c r="BI114">
        <v>0.5</v>
      </c>
      <c r="BJ114">
        <f>CS114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421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BZ114">
        <v>1346</v>
      </c>
      <c r="CA114">
        <v>300</v>
      </c>
      <c r="CB114">
        <v>300</v>
      </c>
      <c r="CC114">
        <v>300</v>
      </c>
      <c r="CD114">
        <v>10390.6</v>
      </c>
      <c r="CE114">
        <v>1065.88</v>
      </c>
      <c r="CF114">
        <v>-0.00731473</v>
      </c>
      <c r="CG114">
        <v>5.43</v>
      </c>
      <c r="CH114" t="s">
        <v>421</v>
      </c>
      <c r="CI114" t="s">
        <v>421</v>
      </c>
      <c r="CJ114" t="s">
        <v>421</v>
      </c>
      <c r="CK114" t="s">
        <v>421</v>
      </c>
      <c r="CL114" t="s">
        <v>421</v>
      </c>
      <c r="CM114" t="s">
        <v>421</v>
      </c>
      <c r="CN114" t="s">
        <v>421</v>
      </c>
      <c r="CO114" t="s">
        <v>421</v>
      </c>
      <c r="CP114" t="s">
        <v>421</v>
      </c>
      <c r="CQ114" t="s">
        <v>421</v>
      </c>
      <c r="CR114">
        <f>$B$11*DQ114+$C$11*DR114+$F$11*EC114*(1-EF114)</f>
        <v>0</v>
      </c>
      <c r="CS114">
        <f>CR114*CT114</f>
        <v>0</v>
      </c>
      <c r="CT114">
        <f>($B$11*$D$9+$C$11*$D$9+$F$11*((EP114+EH114)/MAX(EP114+EH114+EQ114, 0.1)*$I$9+EQ114/MAX(EP114+EH114+EQ114, 0.1)*$J$9))/($B$11+$C$11+$F$11)</f>
        <v>0</v>
      </c>
      <c r="CU114">
        <f>($B$11*$K$9+$C$11*$K$9+$F$11*((EP114+EH114)/MAX(EP114+EH114+EQ114, 0.1)*$P$9+EQ114/MAX(EP114+EH114+EQ114, 0.1)*$Q$9))/($B$11+$C$11+$F$11)</f>
        <v>0</v>
      </c>
      <c r="CV114">
        <v>6</v>
      </c>
      <c r="CW114">
        <v>0.5</v>
      </c>
      <c r="CX114" t="s">
        <v>422</v>
      </c>
      <c r="CY114">
        <v>2</v>
      </c>
      <c r="CZ114" t="b">
        <v>1</v>
      </c>
      <c r="DA114">
        <v>1652284541.5</v>
      </c>
      <c r="DB114">
        <v>1271.377407407407</v>
      </c>
      <c r="DC114">
        <v>1358.695925925926</v>
      </c>
      <c r="DD114">
        <v>24.10004074074075</v>
      </c>
      <c r="DE114">
        <v>13.34883333333333</v>
      </c>
      <c r="DF114">
        <v>1274.665925925926</v>
      </c>
      <c r="DG114">
        <v>24.06105185185185</v>
      </c>
      <c r="DH114">
        <v>400.0564074074074</v>
      </c>
      <c r="DI114">
        <v>90.64422592592592</v>
      </c>
      <c r="DJ114">
        <v>0.09995996296296294</v>
      </c>
      <c r="DK114">
        <v>30.88981481481481</v>
      </c>
      <c r="DL114">
        <v>29.69541481481482</v>
      </c>
      <c r="DM114">
        <v>999.9000000000001</v>
      </c>
      <c r="DN114">
        <v>0</v>
      </c>
      <c r="DO114">
        <v>0</v>
      </c>
      <c r="DP114">
        <v>10003.44888888889</v>
      </c>
      <c r="DQ114">
        <v>0</v>
      </c>
      <c r="DR114">
        <v>240.7187037037037</v>
      </c>
      <c r="DS114">
        <v>-87.31747407407407</v>
      </c>
      <c r="DT114">
        <v>1302.774814814815</v>
      </c>
      <c r="DU114">
        <v>1377.07925925926</v>
      </c>
      <c r="DV114">
        <v>10.7512</v>
      </c>
      <c r="DW114">
        <v>1358.695925925926</v>
      </c>
      <c r="DX114">
        <v>13.34883333333333</v>
      </c>
      <c r="DY114">
        <v>2.184529259259259</v>
      </c>
      <c r="DZ114">
        <v>1.209995555555555</v>
      </c>
      <c r="EA114">
        <v>18.84931111111112</v>
      </c>
      <c r="EB114">
        <v>9.724565555555555</v>
      </c>
      <c r="EC114">
        <v>1500.026666666666</v>
      </c>
      <c r="ED114">
        <v>0.9730051481481482</v>
      </c>
      <c r="EE114">
        <v>0.02699476296296297</v>
      </c>
      <c r="EF114">
        <v>0</v>
      </c>
      <c r="EG114">
        <v>956.258037037037</v>
      </c>
      <c r="EH114">
        <v>5.00097</v>
      </c>
      <c r="EI114">
        <v>15002.17037037037</v>
      </c>
      <c r="EJ114">
        <v>12491.83333333333</v>
      </c>
      <c r="EK114">
        <v>38.937</v>
      </c>
      <c r="EL114">
        <v>40.18699999999999</v>
      </c>
      <c r="EM114">
        <v>39.125</v>
      </c>
      <c r="EN114">
        <v>40.00688888888889</v>
      </c>
      <c r="EO114">
        <v>40.125</v>
      </c>
      <c r="EP114">
        <v>1454.665185185185</v>
      </c>
      <c r="EQ114">
        <v>40.35999999999999</v>
      </c>
      <c r="ER114">
        <v>0</v>
      </c>
      <c r="ES114">
        <v>1239.199999809265</v>
      </c>
      <c r="ET114">
        <v>0</v>
      </c>
      <c r="EU114">
        <v>956.213076923077</v>
      </c>
      <c r="EV114">
        <v>-16.61114531095528</v>
      </c>
      <c r="EW114">
        <v>-253.5452992449854</v>
      </c>
      <c r="EX114">
        <v>15000.83076923077</v>
      </c>
      <c r="EY114">
        <v>15</v>
      </c>
      <c r="EZ114">
        <v>1652283335.6</v>
      </c>
      <c r="FA114" t="s">
        <v>476</v>
      </c>
      <c r="FB114">
        <v>1652283332.6</v>
      </c>
      <c r="FC114">
        <v>1652283335.6</v>
      </c>
      <c r="FD114">
        <v>15</v>
      </c>
      <c r="FE114">
        <v>-1.081</v>
      </c>
      <c r="FF114">
        <v>0.005</v>
      </c>
      <c r="FG114">
        <v>-1.466</v>
      </c>
      <c r="FH114">
        <v>-0.014</v>
      </c>
      <c r="FI114">
        <v>400</v>
      </c>
      <c r="FJ114">
        <v>20</v>
      </c>
      <c r="FK114">
        <v>0.1</v>
      </c>
      <c r="FL114">
        <v>0.01</v>
      </c>
      <c r="FM114">
        <v>-87.25559024390243</v>
      </c>
      <c r="FN114">
        <v>-1.316755400696903</v>
      </c>
      <c r="FO114">
        <v>0.1834746846429182</v>
      </c>
      <c r="FP114">
        <v>-1</v>
      </c>
      <c r="FQ114">
        <v>10.86998780487805</v>
      </c>
      <c r="FR114">
        <v>-1.78137073170732</v>
      </c>
      <c r="FS114">
        <v>0.1757688756752945</v>
      </c>
      <c r="FT114">
        <v>-1</v>
      </c>
      <c r="FU114">
        <v>0</v>
      </c>
      <c r="FV114">
        <v>0</v>
      </c>
      <c r="FW114">
        <v>0</v>
      </c>
      <c r="FX114">
        <v>-1</v>
      </c>
      <c r="FY114">
        <v>0</v>
      </c>
      <c r="FZ114">
        <v>0</v>
      </c>
      <c r="GA114" t="s">
        <v>424</v>
      </c>
      <c r="GB114">
        <v>2.69716</v>
      </c>
      <c r="GC114">
        <v>2.70498</v>
      </c>
      <c r="GD114">
        <v>0.202835</v>
      </c>
      <c r="GE114">
        <v>0.208584</v>
      </c>
      <c r="GF114">
        <v>0.106832</v>
      </c>
      <c r="GG114">
        <v>0.069829</v>
      </c>
      <c r="GH114">
        <v>25100.3</v>
      </c>
      <c r="GI114">
        <v>25008.6</v>
      </c>
      <c r="GJ114">
        <v>29287.3</v>
      </c>
      <c r="GK114">
        <v>29240.6</v>
      </c>
      <c r="GL114">
        <v>34629.1</v>
      </c>
      <c r="GM114">
        <v>36207.9</v>
      </c>
      <c r="GN114">
        <v>41217.5</v>
      </c>
      <c r="GO114">
        <v>41715.5</v>
      </c>
      <c r="GP114">
        <v>1.7398</v>
      </c>
      <c r="GQ114">
        <v>2.0404</v>
      </c>
      <c r="GR114">
        <v>0.0960119</v>
      </c>
      <c r="GS114">
        <v>0</v>
      </c>
      <c r="GT114">
        <v>28.1461</v>
      </c>
      <c r="GU114">
        <v>999.9</v>
      </c>
      <c r="GV114">
        <v>40.8</v>
      </c>
      <c r="GW114">
        <v>34</v>
      </c>
      <c r="GX114">
        <v>24.0496</v>
      </c>
      <c r="GY114">
        <v>62.7027</v>
      </c>
      <c r="GZ114">
        <v>30.6691</v>
      </c>
      <c r="HA114">
        <v>1</v>
      </c>
      <c r="HB114">
        <v>0.170948</v>
      </c>
      <c r="HC114">
        <v>0</v>
      </c>
      <c r="HD114">
        <v>20.3935</v>
      </c>
      <c r="HE114">
        <v>5.21669</v>
      </c>
      <c r="HF114">
        <v>12.0097</v>
      </c>
      <c r="HG114">
        <v>4.98725</v>
      </c>
      <c r="HH114">
        <v>3.28853</v>
      </c>
      <c r="HI114">
        <v>2336.5</v>
      </c>
      <c r="HJ114">
        <v>9999</v>
      </c>
      <c r="HK114">
        <v>9999</v>
      </c>
      <c r="HL114">
        <v>44.6</v>
      </c>
      <c r="HM114">
        <v>1.86722</v>
      </c>
      <c r="HN114">
        <v>1.86618</v>
      </c>
      <c r="HO114">
        <v>1.86581</v>
      </c>
      <c r="HP114">
        <v>1.86569</v>
      </c>
      <c r="HQ114">
        <v>1.86749</v>
      </c>
      <c r="HR114">
        <v>1.86996</v>
      </c>
      <c r="HS114">
        <v>1.86863</v>
      </c>
      <c r="HT114">
        <v>1.86996</v>
      </c>
      <c r="HU114">
        <v>0</v>
      </c>
      <c r="HV114">
        <v>0</v>
      </c>
      <c r="HW114">
        <v>0</v>
      </c>
      <c r="HX114">
        <v>0</v>
      </c>
      <c r="HY114" t="s">
        <v>425</v>
      </c>
      <c r="HZ114" t="s">
        <v>426</v>
      </c>
      <c r="IA114" t="s">
        <v>427</v>
      </c>
      <c r="IB114" t="s">
        <v>427</v>
      </c>
      <c r="IC114" t="s">
        <v>427</v>
      </c>
      <c r="ID114" t="s">
        <v>427</v>
      </c>
      <c r="IE114">
        <v>0</v>
      </c>
      <c r="IF114">
        <v>100</v>
      </c>
      <c r="IG114">
        <v>100</v>
      </c>
      <c r="IH114">
        <v>-3.34</v>
      </c>
      <c r="II114">
        <v>0.0388</v>
      </c>
      <c r="IJ114">
        <v>-0.8100442168574529</v>
      </c>
      <c r="IK114">
        <v>-0.001397856137862621</v>
      </c>
      <c r="IL114">
        <v>-6.597033298310111E-07</v>
      </c>
      <c r="IM114">
        <v>1.814317659228783E-10</v>
      </c>
      <c r="IN114">
        <v>-0.08355413821156263</v>
      </c>
      <c r="IO114">
        <v>-0.009172974426983092</v>
      </c>
      <c r="IP114">
        <v>0.000807841678180084</v>
      </c>
      <c r="IQ114">
        <v>-8.933227129180702E-06</v>
      </c>
      <c r="IR114">
        <v>1</v>
      </c>
      <c r="IS114">
        <v>2297</v>
      </c>
      <c r="IT114">
        <v>1</v>
      </c>
      <c r="IU114">
        <v>33</v>
      </c>
      <c r="IV114">
        <v>20.3</v>
      </c>
      <c r="IW114">
        <v>20.2</v>
      </c>
      <c r="IX114">
        <v>2.73315</v>
      </c>
      <c r="IY114">
        <v>2.20581</v>
      </c>
      <c r="IZ114">
        <v>1.39648</v>
      </c>
      <c r="JA114">
        <v>2.35107</v>
      </c>
      <c r="JB114">
        <v>1.49536</v>
      </c>
      <c r="JC114">
        <v>2.33643</v>
      </c>
      <c r="JD114">
        <v>37.3378</v>
      </c>
      <c r="JE114">
        <v>15.4629</v>
      </c>
      <c r="JF114">
        <v>18</v>
      </c>
      <c r="JG114">
        <v>391.065</v>
      </c>
      <c r="JH114">
        <v>565.75</v>
      </c>
      <c r="JI114">
        <v>30.287</v>
      </c>
      <c r="JJ114">
        <v>29.7796</v>
      </c>
      <c r="JK114">
        <v>30.0001</v>
      </c>
      <c r="JL114">
        <v>29.7109</v>
      </c>
      <c r="JM114">
        <v>29.6206</v>
      </c>
      <c r="JN114">
        <v>54.7384</v>
      </c>
      <c r="JO114">
        <v>41.1388</v>
      </c>
      <c r="JP114">
        <v>0</v>
      </c>
      <c r="JQ114">
        <v>-999.9</v>
      </c>
      <c r="JR114">
        <v>1402.69</v>
      </c>
      <c r="JS114">
        <v>13.7847</v>
      </c>
      <c r="JT114">
        <v>100.102</v>
      </c>
      <c r="JU114">
        <v>100.14</v>
      </c>
    </row>
    <row r="115" spans="1:281">
      <c r="A115">
        <v>99</v>
      </c>
      <c r="B115">
        <v>1652284554</v>
      </c>
      <c r="C115">
        <v>2497.5</v>
      </c>
      <c r="D115" t="s">
        <v>647</v>
      </c>
      <c r="E115" t="s">
        <v>648</v>
      </c>
      <c r="F115">
        <v>5</v>
      </c>
      <c r="G115" t="s">
        <v>474</v>
      </c>
      <c r="H115" t="s">
        <v>418</v>
      </c>
      <c r="I115">
        <v>1652284546.214286</v>
      </c>
      <c r="J115">
        <f>(K115)/1000</f>
        <v>0</v>
      </c>
      <c r="K115">
        <f>IF(CZ115, AN115, AH115)</f>
        <v>0</v>
      </c>
      <c r="L115">
        <f>IF(CZ115, AI115, AG115)</f>
        <v>0</v>
      </c>
      <c r="M115">
        <f>DB115 - IF(AU115&gt;1, L115*CV115*100.0/(AW115*DP115), 0)</f>
        <v>0</v>
      </c>
      <c r="N115">
        <f>((T115-J115/2)*M115-L115)/(T115+J115/2)</f>
        <v>0</v>
      </c>
      <c r="O115">
        <f>N115*(DI115+DJ115)/1000.0</f>
        <v>0</v>
      </c>
      <c r="P115">
        <f>(DB115 - IF(AU115&gt;1, L115*CV115*100.0/(AW115*DP115), 0))*(DI115+DJ115)/1000.0</f>
        <v>0</v>
      </c>
      <c r="Q115">
        <f>2.0/((1/S115-1/R115)+SIGN(S115)*SQRT((1/S115-1/R115)*(1/S115-1/R115) + 4*CW115/((CW115+1)*(CW115+1))*(2*1/S115*1/R115-1/R115*1/R115)))</f>
        <v>0</v>
      </c>
      <c r="R115">
        <f>IF(LEFT(CX115,1)&lt;&gt;"0",IF(LEFT(CX115,1)="1",3.0,CY115),$D$5+$E$5*(DP115*DI115/($K$5*1000))+$F$5*(DP115*DI115/($K$5*1000))*MAX(MIN(CV115,$J$5),$I$5)*MAX(MIN(CV115,$J$5),$I$5)+$G$5*MAX(MIN(CV115,$J$5),$I$5)*(DP115*DI115/($K$5*1000))+$H$5*(DP115*DI115/($K$5*1000))*(DP115*DI115/($K$5*1000)))</f>
        <v>0</v>
      </c>
      <c r="S115">
        <f>J115*(1000-(1000*0.61365*exp(17.502*W115/(240.97+W115))/(DI115+DJ115)+DD115)/2)/(1000*0.61365*exp(17.502*W115/(240.97+W115))/(DI115+DJ115)-DD115)</f>
        <v>0</v>
      </c>
      <c r="T115">
        <f>1/((CW115+1)/(Q115/1.6)+1/(R115/1.37)) + CW115/((CW115+1)/(Q115/1.6) + CW115/(R115/1.37))</f>
        <v>0</v>
      </c>
      <c r="U115">
        <f>(CR115*CU115)</f>
        <v>0</v>
      </c>
      <c r="V115">
        <f>(DK115+(U115+2*0.95*5.67E-8*(((DK115+$B$7)+273)^4-(DK115+273)^4)-44100*J115)/(1.84*29.3*R115+8*0.95*5.67E-8*(DK115+273)^3))</f>
        <v>0</v>
      </c>
      <c r="W115">
        <f>($C$7*DL115+$D$7*DM115+$E$7*V115)</f>
        <v>0</v>
      </c>
      <c r="X115">
        <f>0.61365*exp(17.502*W115/(240.97+W115))</f>
        <v>0</v>
      </c>
      <c r="Y115">
        <f>(Z115/AA115*100)</f>
        <v>0</v>
      </c>
      <c r="Z115">
        <f>DD115*(DI115+DJ115)/1000</f>
        <v>0</v>
      </c>
      <c r="AA115">
        <f>0.61365*exp(17.502*DK115/(240.97+DK115))</f>
        <v>0</v>
      </c>
      <c r="AB115">
        <f>(X115-DD115*(DI115+DJ115)/1000)</f>
        <v>0</v>
      </c>
      <c r="AC115">
        <f>(-J115*44100)</f>
        <v>0</v>
      </c>
      <c r="AD115">
        <f>2*29.3*R115*0.92*(DK115-W115)</f>
        <v>0</v>
      </c>
      <c r="AE115">
        <f>2*0.95*5.67E-8*(((DK115+$B$7)+273)^4-(W115+273)^4)</f>
        <v>0</v>
      </c>
      <c r="AF115">
        <f>U115+AE115+AC115+AD115</f>
        <v>0</v>
      </c>
      <c r="AG115">
        <f>DH115*AU115*(DC115-DB115*(1000-AU115*DE115)/(1000-AU115*DD115))/(100*CV115)</f>
        <v>0</v>
      </c>
      <c r="AH115">
        <f>1000*DH115*AU115*(DD115-DE115)/(100*CV115*(1000-AU115*DD115))</f>
        <v>0</v>
      </c>
      <c r="AI115">
        <f>(AJ115 - AK115 - DI115*1E3/(8.314*(DK115+273.15)) * AM115/DH115 * AL115) * DH115/(100*CV115) * (1000 - DE115)/1000</f>
        <v>0</v>
      </c>
      <c r="AJ115">
        <v>1406.722709850889</v>
      </c>
      <c r="AK115">
        <v>1343.91109090909</v>
      </c>
      <c r="AL115">
        <v>3.411306800419555</v>
      </c>
      <c r="AM115">
        <v>66.42838587885558</v>
      </c>
      <c r="AN115">
        <f>(AP115 - AO115 + DI115*1E3/(8.314*(DK115+273.15)) * AR115/DH115 * AQ115) * DH115/(100*CV115) * 1000/(1000 - AP115)</f>
        <v>0</v>
      </c>
      <c r="AO115">
        <v>13.58447973897315</v>
      </c>
      <c r="AP115">
        <v>24.08495104895106</v>
      </c>
      <c r="AQ115">
        <v>-6.486822021935804E-05</v>
      </c>
      <c r="AR115">
        <v>79.27483675333316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MAX(0,($B$13+$C$13*DP115)/(1+$D$13*DP115)*DI115/(DK115+273)*$E$13)</f>
        <v>0</v>
      </c>
      <c r="AX115" t="s">
        <v>421</v>
      </c>
      <c r="AY115" t="s">
        <v>421</v>
      </c>
      <c r="AZ115">
        <v>0</v>
      </c>
      <c r="BA115">
        <v>0</v>
      </c>
      <c r="BB115">
        <f>1-AZ115/BA115</f>
        <v>0</v>
      </c>
      <c r="BC115">
        <v>0</v>
      </c>
      <c r="BD115" t="s">
        <v>421</v>
      </c>
      <c r="BE115" t="s">
        <v>421</v>
      </c>
      <c r="BF115">
        <v>0</v>
      </c>
      <c r="BG115">
        <v>0</v>
      </c>
      <c r="BH115">
        <f>1-BF115/BG115</f>
        <v>0</v>
      </c>
      <c r="BI115">
        <v>0.5</v>
      </c>
      <c r="BJ115">
        <f>CS115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421</v>
      </c>
      <c r="BQ115">
        <v>0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BZ115">
        <v>1346</v>
      </c>
      <c r="CA115">
        <v>300</v>
      </c>
      <c r="CB115">
        <v>300</v>
      </c>
      <c r="CC115">
        <v>300</v>
      </c>
      <c r="CD115">
        <v>10390.6</v>
      </c>
      <c r="CE115">
        <v>1065.88</v>
      </c>
      <c r="CF115">
        <v>-0.00731473</v>
      </c>
      <c r="CG115">
        <v>5.43</v>
      </c>
      <c r="CH115" t="s">
        <v>421</v>
      </c>
      <c r="CI115" t="s">
        <v>421</v>
      </c>
      <c r="CJ115" t="s">
        <v>421</v>
      </c>
      <c r="CK115" t="s">
        <v>421</v>
      </c>
      <c r="CL115" t="s">
        <v>421</v>
      </c>
      <c r="CM115" t="s">
        <v>421</v>
      </c>
      <c r="CN115" t="s">
        <v>421</v>
      </c>
      <c r="CO115" t="s">
        <v>421</v>
      </c>
      <c r="CP115" t="s">
        <v>421</v>
      </c>
      <c r="CQ115" t="s">
        <v>421</v>
      </c>
      <c r="CR115">
        <f>$B$11*DQ115+$C$11*DR115+$F$11*EC115*(1-EF115)</f>
        <v>0</v>
      </c>
      <c r="CS115">
        <f>CR115*CT115</f>
        <v>0</v>
      </c>
      <c r="CT115">
        <f>($B$11*$D$9+$C$11*$D$9+$F$11*((EP115+EH115)/MAX(EP115+EH115+EQ115, 0.1)*$I$9+EQ115/MAX(EP115+EH115+EQ115, 0.1)*$J$9))/($B$11+$C$11+$F$11)</f>
        <v>0</v>
      </c>
      <c r="CU115">
        <f>($B$11*$K$9+$C$11*$K$9+$F$11*((EP115+EH115)/MAX(EP115+EH115+EQ115, 0.1)*$P$9+EQ115/MAX(EP115+EH115+EQ115, 0.1)*$Q$9))/($B$11+$C$11+$F$11)</f>
        <v>0</v>
      </c>
      <c r="CV115">
        <v>6</v>
      </c>
      <c r="CW115">
        <v>0.5</v>
      </c>
      <c r="CX115" t="s">
        <v>422</v>
      </c>
      <c r="CY115">
        <v>2</v>
      </c>
      <c r="CZ115" t="b">
        <v>1</v>
      </c>
      <c r="DA115">
        <v>1652284546.214286</v>
      </c>
      <c r="DB115">
        <v>1287.131428571429</v>
      </c>
      <c r="DC115">
        <v>1374.4525</v>
      </c>
      <c r="DD115">
        <v>24.09510714285714</v>
      </c>
      <c r="DE115">
        <v>13.48271785714286</v>
      </c>
      <c r="DF115">
        <v>1290.455357142857</v>
      </c>
      <c r="DG115">
        <v>24.05619642857143</v>
      </c>
      <c r="DH115">
        <v>400.0797499999999</v>
      </c>
      <c r="DI115">
        <v>90.64428571428573</v>
      </c>
      <c r="DJ115">
        <v>0.09999860000000002</v>
      </c>
      <c r="DK115">
        <v>30.89050357142858</v>
      </c>
      <c r="DL115">
        <v>29.70650357142857</v>
      </c>
      <c r="DM115">
        <v>999.9000000000002</v>
      </c>
      <c r="DN115">
        <v>0</v>
      </c>
      <c r="DO115">
        <v>0</v>
      </c>
      <c r="DP115">
        <v>9994.803571428571</v>
      </c>
      <c r="DQ115">
        <v>0</v>
      </c>
      <c r="DR115">
        <v>239.8151785714286</v>
      </c>
      <c r="DS115">
        <v>-87.31902857142857</v>
      </c>
      <c r="DT115">
        <v>1318.911071428571</v>
      </c>
      <c r="DU115">
        <v>1393.238214285714</v>
      </c>
      <c r="DV115">
        <v>10.61239285714285</v>
      </c>
      <c r="DW115">
        <v>1374.4525</v>
      </c>
      <c r="DX115">
        <v>13.48271785714286</v>
      </c>
      <c r="DY115">
        <v>2.184084642857143</v>
      </c>
      <c r="DZ115">
        <v>1.222131785714286</v>
      </c>
      <c r="EA115">
        <v>18.84604642857143</v>
      </c>
      <c r="EB115">
        <v>9.87333607142857</v>
      </c>
      <c r="EC115">
        <v>1500.004642857143</v>
      </c>
      <c r="ED115">
        <v>0.9730048571428572</v>
      </c>
      <c r="EE115">
        <v>0.02699507142857144</v>
      </c>
      <c r="EF115">
        <v>0</v>
      </c>
      <c r="EG115">
        <v>954.9532500000001</v>
      </c>
      <c r="EH115">
        <v>5.00097</v>
      </c>
      <c r="EI115">
        <v>14982.825</v>
      </c>
      <c r="EJ115">
        <v>12491.64642857143</v>
      </c>
      <c r="EK115">
        <v>38.937</v>
      </c>
      <c r="EL115">
        <v>40.18699999999999</v>
      </c>
      <c r="EM115">
        <v>39.125</v>
      </c>
      <c r="EN115">
        <v>40.01328571428571</v>
      </c>
      <c r="EO115">
        <v>40.125</v>
      </c>
      <c r="EP115">
        <v>1454.643214285714</v>
      </c>
      <c r="EQ115">
        <v>40.35999999999999</v>
      </c>
      <c r="ER115">
        <v>0</v>
      </c>
      <c r="ES115">
        <v>1244</v>
      </c>
      <c r="ET115">
        <v>0</v>
      </c>
      <c r="EU115">
        <v>954.8738076923078</v>
      </c>
      <c r="EV115">
        <v>-16.07449573318109</v>
      </c>
      <c r="EW115">
        <v>-156.7418804241844</v>
      </c>
      <c r="EX115">
        <v>14980.67307692308</v>
      </c>
      <c r="EY115">
        <v>15</v>
      </c>
      <c r="EZ115">
        <v>1652283335.6</v>
      </c>
      <c r="FA115" t="s">
        <v>476</v>
      </c>
      <c r="FB115">
        <v>1652283332.6</v>
      </c>
      <c r="FC115">
        <v>1652283335.6</v>
      </c>
      <c r="FD115">
        <v>15</v>
      </c>
      <c r="FE115">
        <v>-1.081</v>
      </c>
      <c r="FF115">
        <v>0.005</v>
      </c>
      <c r="FG115">
        <v>-1.466</v>
      </c>
      <c r="FH115">
        <v>-0.014</v>
      </c>
      <c r="FI115">
        <v>400</v>
      </c>
      <c r="FJ115">
        <v>20</v>
      </c>
      <c r="FK115">
        <v>0.1</v>
      </c>
      <c r="FL115">
        <v>0.01</v>
      </c>
      <c r="FM115">
        <v>-87.28145365853658</v>
      </c>
      <c r="FN115">
        <v>-0.4939108013936889</v>
      </c>
      <c r="FO115">
        <v>0.1832043309446003</v>
      </c>
      <c r="FP115">
        <v>-1</v>
      </c>
      <c r="FQ115">
        <v>10.72084390243902</v>
      </c>
      <c r="FR115">
        <v>-1.770731707317074</v>
      </c>
      <c r="FS115">
        <v>0.1746918528106834</v>
      </c>
      <c r="FT115">
        <v>-1</v>
      </c>
      <c r="FU115">
        <v>0</v>
      </c>
      <c r="FV115">
        <v>0</v>
      </c>
      <c r="FW115">
        <v>0</v>
      </c>
      <c r="FX115">
        <v>-1</v>
      </c>
      <c r="FY115">
        <v>0</v>
      </c>
      <c r="FZ115">
        <v>0</v>
      </c>
      <c r="GA115" t="s">
        <v>424</v>
      </c>
      <c r="GB115">
        <v>2.69699</v>
      </c>
      <c r="GC115">
        <v>2.70513</v>
      </c>
      <c r="GD115">
        <v>0.204452</v>
      </c>
      <c r="GE115">
        <v>0.210151</v>
      </c>
      <c r="GF115">
        <v>0.10682</v>
      </c>
      <c r="GG115">
        <v>0.070384</v>
      </c>
      <c r="GH115">
        <v>25049.6</v>
      </c>
      <c r="GI115">
        <v>24959.2</v>
      </c>
      <c r="GJ115">
        <v>29287.6</v>
      </c>
      <c r="GK115">
        <v>29240.8</v>
      </c>
      <c r="GL115">
        <v>34630</v>
      </c>
      <c r="GM115">
        <v>36186.3</v>
      </c>
      <c r="GN115">
        <v>41218</v>
      </c>
      <c r="GO115">
        <v>41715.6</v>
      </c>
      <c r="GP115">
        <v>1.73967</v>
      </c>
      <c r="GQ115">
        <v>2.0408</v>
      </c>
      <c r="GR115">
        <v>0.0969209</v>
      </c>
      <c r="GS115">
        <v>0</v>
      </c>
      <c r="GT115">
        <v>28.1461</v>
      </c>
      <c r="GU115">
        <v>999.9</v>
      </c>
      <c r="GV115">
        <v>40.8</v>
      </c>
      <c r="GW115">
        <v>34</v>
      </c>
      <c r="GX115">
        <v>24.0496</v>
      </c>
      <c r="GY115">
        <v>62.5027</v>
      </c>
      <c r="GZ115">
        <v>30.4607</v>
      </c>
      <c r="HA115">
        <v>1</v>
      </c>
      <c r="HB115">
        <v>0.170945</v>
      </c>
      <c r="HC115">
        <v>0</v>
      </c>
      <c r="HD115">
        <v>20.3937</v>
      </c>
      <c r="HE115">
        <v>5.21759</v>
      </c>
      <c r="HF115">
        <v>12.0092</v>
      </c>
      <c r="HG115">
        <v>4.9884</v>
      </c>
      <c r="HH115">
        <v>3.28865</v>
      </c>
      <c r="HI115">
        <v>2336.8</v>
      </c>
      <c r="HJ115">
        <v>9999</v>
      </c>
      <c r="HK115">
        <v>9999</v>
      </c>
      <c r="HL115">
        <v>44.6</v>
      </c>
      <c r="HM115">
        <v>1.86722</v>
      </c>
      <c r="HN115">
        <v>1.86616</v>
      </c>
      <c r="HO115">
        <v>1.86579</v>
      </c>
      <c r="HP115">
        <v>1.86568</v>
      </c>
      <c r="HQ115">
        <v>1.86747</v>
      </c>
      <c r="HR115">
        <v>1.86996</v>
      </c>
      <c r="HS115">
        <v>1.8686</v>
      </c>
      <c r="HT115">
        <v>1.86996</v>
      </c>
      <c r="HU115">
        <v>0</v>
      </c>
      <c r="HV115">
        <v>0</v>
      </c>
      <c r="HW115">
        <v>0</v>
      </c>
      <c r="HX115">
        <v>0</v>
      </c>
      <c r="HY115" t="s">
        <v>425</v>
      </c>
      <c r="HZ115" t="s">
        <v>426</v>
      </c>
      <c r="IA115" t="s">
        <v>427</v>
      </c>
      <c r="IB115" t="s">
        <v>427</v>
      </c>
      <c r="IC115" t="s">
        <v>427</v>
      </c>
      <c r="ID115" t="s">
        <v>427</v>
      </c>
      <c r="IE115">
        <v>0</v>
      </c>
      <c r="IF115">
        <v>100</v>
      </c>
      <c r="IG115">
        <v>100</v>
      </c>
      <c r="IH115">
        <v>-3.38</v>
      </c>
      <c r="II115">
        <v>0.0388</v>
      </c>
      <c r="IJ115">
        <v>-0.8100442168574529</v>
      </c>
      <c r="IK115">
        <v>-0.001397856137862621</v>
      </c>
      <c r="IL115">
        <v>-6.597033298310111E-07</v>
      </c>
      <c r="IM115">
        <v>1.814317659228783E-10</v>
      </c>
      <c r="IN115">
        <v>-0.08355413821156263</v>
      </c>
      <c r="IO115">
        <v>-0.009172974426983092</v>
      </c>
      <c r="IP115">
        <v>0.000807841678180084</v>
      </c>
      <c r="IQ115">
        <v>-8.933227129180702E-06</v>
      </c>
      <c r="IR115">
        <v>1</v>
      </c>
      <c r="IS115">
        <v>2297</v>
      </c>
      <c r="IT115">
        <v>1</v>
      </c>
      <c r="IU115">
        <v>33</v>
      </c>
      <c r="IV115">
        <v>20.4</v>
      </c>
      <c r="IW115">
        <v>20.3</v>
      </c>
      <c r="IX115">
        <v>2.76001</v>
      </c>
      <c r="IY115">
        <v>2.20947</v>
      </c>
      <c r="IZ115">
        <v>1.39648</v>
      </c>
      <c r="JA115">
        <v>2.34985</v>
      </c>
      <c r="JB115">
        <v>1.49536</v>
      </c>
      <c r="JC115">
        <v>2.27539</v>
      </c>
      <c r="JD115">
        <v>37.3378</v>
      </c>
      <c r="JE115">
        <v>15.4629</v>
      </c>
      <c r="JF115">
        <v>18</v>
      </c>
      <c r="JG115">
        <v>390.985</v>
      </c>
      <c r="JH115">
        <v>566.046</v>
      </c>
      <c r="JI115">
        <v>30.2856</v>
      </c>
      <c r="JJ115">
        <v>29.777</v>
      </c>
      <c r="JK115">
        <v>30.0001</v>
      </c>
      <c r="JL115">
        <v>29.7089</v>
      </c>
      <c r="JM115">
        <v>29.6202</v>
      </c>
      <c r="JN115">
        <v>55.2223</v>
      </c>
      <c r="JO115">
        <v>40.5212</v>
      </c>
      <c r="JP115">
        <v>0</v>
      </c>
      <c r="JQ115">
        <v>-999.9</v>
      </c>
      <c r="JR115">
        <v>1422.73</v>
      </c>
      <c r="JS115">
        <v>13.9387</v>
      </c>
      <c r="JT115">
        <v>100.103</v>
      </c>
      <c r="JU115">
        <v>100.14</v>
      </c>
    </row>
    <row r="116" spans="1:281">
      <c r="A116">
        <v>100</v>
      </c>
      <c r="B116">
        <v>1652284559</v>
      </c>
      <c r="C116">
        <v>2502.5</v>
      </c>
      <c r="D116" t="s">
        <v>649</v>
      </c>
      <c r="E116" t="s">
        <v>650</v>
      </c>
      <c r="F116">
        <v>5</v>
      </c>
      <c r="G116" t="s">
        <v>474</v>
      </c>
      <c r="H116" t="s">
        <v>418</v>
      </c>
      <c r="I116">
        <v>1652284551.5</v>
      </c>
      <c r="J116">
        <f>(K116)/1000</f>
        <v>0</v>
      </c>
      <c r="K116">
        <f>IF(CZ116, AN116, AH116)</f>
        <v>0</v>
      </c>
      <c r="L116">
        <f>IF(CZ116, AI116, AG116)</f>
        <v>0</v>
      </c>
      <c r="M116">
        <f>DB116 - IF(AU116&gt;1, L116*CV116*100.0/(AW116*DP116), 0)</f>
        <v>0</v>
      </c>
      <c r="N116">
        <f>((T116-J116/2)*M116-L116)/(T116+J116/2)</f>
        <v>0</v>
      </c>
      <c r="O116">
        <f>N116*(DI116+DJ116)/1000.0</f>
        <v>0</v>
      </c>
      <c r="P116">
        <f>(DB116 - IF(AU116&gt;1, L116*CV116*100.0/(AW116*DP116), 0))*(DI116+DJ116)/1000.0</f>
        <v>0</v>
      </c>
      <c r="Q116">
        <f>2.0/((1/S116-1/R116)+SIGN(S116)*SQRT((1/S116-1/R116)*(1/S116-1/R116) + 4*CW116/((CW116+1)*(CW116+1))*(2*1/S116*1/R116-1/R116*1/R116)))</f>
        <v>0</v>
      </c>
      <c r="R116">
        <f>IF(LEFT(CX116,1)&lt;&gt;"0",IF(LEFT(CX116,1)="1",3.0,CY116),$D$5+$E$5*(DP116*DI116/($K$5*1000))+$F$5*(DP116*DI116/($K$5*1000))*MAX(MIN(CV116,$J$5),$I$5)*MAX(MIN(CV116,$J$5),$I$5)+$G$5*MAX(MIN(CV116,$J$5),$I$5)*(DP116*DI116/($K$5*1000))+$H$5*(DP116*DI116/($K$5*1000))*(DP116*DI116/($K$5*1000)))</f>
        <v>0</v>
      </c>
      <c r="S116">
        <f>J116*(1000-(1000*0.61365*exp(17.502*W116/(240.97+W116))/(DI116+DJ116)+DD116)/2)/(1000*0.61365*exp(17.502*W116/(240.97+W116))/(DI116+DJ116)-DD116)</f>
        <v>0</v>
      </c>
      <c r="T116">
        <f>1/((CW116+1)/(Q116/1.6)+1/(R116/1.37)) + CW116/((CW116+1)/(Q116/1.6) + CW116/(R116/1.37))</f>
        <v>0</v>
      </c>
      <c r="U116">
        <f>(CR116*CU116)</f>
        <v>0</v>
      </c>
      <c r="V116">
        <f>(DK116+(U116+2*0.95*5.67E-8*(((DK116+$B$7)+273)^4-(DK116+273)^4)-44100*J116)/(1.84*29.3*R116+8*0.95*5.67E-8*(DK116+273)^3))</f>
        <v>0</v>
      </c>
      <c r="W116">
        <f>($C$7*DL116+$D$7*DM116+$E$7*V116)</f>
        <v>0</v>
      </c>
      <c r="X116">
        <f>0.61365*exp(17.502*W116/(240.97+W116))</f>
        <v>0</v>
      </c>
      <c r="Y116">
        <f>(Z116/AA116*100)</f>
        <v>0</v>
      </c>
      <c r="Z116">
        <f>DD116*(DI116+DJ116)/1000</f>
        <v>0</v>
      </c>
      <c r="AA116">
        <f>0.61365*exp(17.502*DK116/(240.97+DK116))</f>
        <v>0</v>
      </c>
      <c r="AB116">
        <f>(X116-DD116*(DI116+DJ116)/1000)</f>
        <v>0</v>
      </c>
      <c r="AC116">
        <f>(-J116*44100)</f>
        <v>0</v>
      </c>
      <c r="AD116">
        <f>2*29.3*R116*0.92*(DK116-W116)</f>
        <v>0</v>
      </c>
      <c r="AE116">
        <f>2*0.95*5.67E-8*(((DK116+$B$7)+273)^4-(W116+273)^4)</f>
        <v>0</v>
      </c>
      <c r="AF116">
        <f>U116+AE116+AC116+AD116</f>
        <v>0</v>
      </c>
      <c r="AG116">
        <f>DH116*AU116*(DC116-DB116*(1000-AU116*DE116)/(1000-AU116*DD116))/(100*CV116)</f>
        <v>0</v>
      </c>
      <c r="AH116">
        <f>1000*DH116*AU116*(DD116-DE116)/(100*CV116*(1000-AU116*DD116))</f>
        <v>0</v>
      </c>
      <c r="AI116">
        <f>(AJ116 - AK116 - DI116*1E3/(8.314*(DK116+273.15)) * AM116/DH116 * AL116) * DH116/(100*CV116) * (1000 - DE116)/1000</f>
        <v>0</v>
      </c>
      <c r="AJ116">
        <v>1424.047557765873</v>
      </c>
      <c r="AK116">
        <v>1361.051878787878</v>
      </c>
      <c r="AL116">
        <v>3.431027834506545</v>
      </c>
      <c r="AM116">
        <v>66.42838587885558</v>
      </c>
      <c r="AN116">
        <f>(AP116 - AO116 + DI116*1E3/(8.314*(DK116+273.15)) * AR116/DH116 * AQ116) * DH116/(100*CV116) * 1000/(1000 - AP116)</f>
        <v>0</v>
      </c>
      <c r="AO116">
        <v>13.73416251023512</v>
      </c>
      <c r="AP116">
        <v>24.0766</v>
      </c>
      <c r="AQ116">
        <v>-0.0001417643466456326</v>
      </c>
      <c r="AR116">
        <v>79.27483675333316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MAX(0,($B$13+$C$13*DP116)/(1+$D$13*DP116)*DI116/(DK116+273)*$E$13)</f>
        <v>0</v>
      </c>
      <c r="AX116" t="s">
        <v>421</v>
      </c>
      <c r="AY116" t="s">
        <v>421</v>
      </c>
      <c r="AZ116">
        <v>0</v>
      </c>
      <c r="BA116">
        <v>0</v>
      </c>
      <c r="BB116">
        <f>1-AZ116/BA116</f>
        <v>0</v>
      </c>
      <c r="BC116">
        <v>0</v>
      </c>
      <c r="BD116" t="s">
        <v>421</v>
      </c>
      <c r="BE116" t="s">
        <v>421</v>
      </c>
      <c r="BF116">
        <v>0</v>
      </c>
      <c r="BG116">
        <v>0</v>
      </c>
      <c r="BH116">
        <f>1-BF116/BG116</f>
        <v>0</v>
      </c>
      <c r="BI116">
        <v>0.5</v>
      </c>
      <c r="BJ116">
        <f>CS116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421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BZ116">
        <v>1346</v>
      </c>
      <c r="CA116">
        <v>300</v>
      </c>
      <c r="CB116">
        <v>300</v>
      </c>
      <c r="CC116">
        <v>300</v>
      </c>
      <c r="CD116">
        <v>10390.6</v>
      </c>
      <c r="CE116">
        <v>1065.88</v>
      </c>
      <c r="CF116">
        <v>-0.00731473</v>
      </c>
      <c r="CG116">
        <v>5.43</v>
      </c>
      <c r="CH116" t="s">
        <v>421</v>
      </c>
      <c r="CI116" t="s">
        <v>421</v>
      </c>
      <c r="CJ116" t="s">
        <v>421</v>
      </c>
      <c r="CK116" t="s">
        <v>421</v>
      </c>
      <c r="CL116" t="s">
        <v>421</v>
      </c>
      <c r="CM116" t="s">
        <v>421</v>
      </c>
      <c r="CN116" t="s">
        <v>421</v>
      </c>
      <c r="CO116" t="s">
        <v>421</v>
      </c>
      <c r="CP116" t="s">
        <v>421</v>
      </c>
      <c r="CQ116" t="s">
        <v>421</v>
      </c>
      <c r="CR116">
        <f>$B$11*DQ116+$C$11*DR116+$F$11*EC116*(1-EF116)</f>
        <v>0</v>
      </c>
      <c r="CS116">
        <f>CR116*CT116</f>
        <v>0</v>
      </c>
      <c r="CT116">
        <f>($B$11*$D$9+$C$11*$D$9+$F$11*((EP116+EH116)/MAX(EP116+EH116+EQ116, 0.1)*$I$9+EQ116/MAX(EP116+EH116+EQ116, 0.1)*$J$9))/($B$11+$C$11+$F$11)</f>
        <v>0</v>
      </c>
      <c r="CU116">
        <f>($B$11*$K$9+$C$11*$K$9+$F$11*((EP116+EH116)/MAX(EP116+EH116+EQ116, 0.1)*$P$9+EQ116/MAX(EP116+EH116+EQ116, 0.1)*$Q$9))/($B$11+$C$11+$F$11)</f>
        <v>0</v>
      </c>
      <c r="CV116">
        <v>6</v>
      </c>
      <c r="CW116">
        <v>0.5</v>
      </c>
      <c r="CX116" t="s">
        <v>422</v>
      </c>
      <c r="CY116">
        <v>2</v>
      </c>
      <c r="CZ116" t="b">
        <v>1</v>
      </c>
      <c r="DA116">
        <v>1652284551.5</v>
      </c>
      <c r="DB116">
        <v>1304.853333333333</v>
      </c>
      <c r="DC116">
        <v>1392.221481481482</v>
      </c>
      <c r="DD116">
        <v>24.0867074074074</v>
      </c>
      <c r="DE116">
        <v>13.6411962962963</v>
      </c>
      <c r="DF116">
        <v>1308.215555555556</v>
      </c>
      <c r="DG116">
        <v>24.04791111111112</v>
      </c>
      <c r="DH116">
        <v>400.0897037037037</v>
      </c>
      <c r="DI116">
        <v>90.64524074074073</v>
      </c>
      <c r="DJ116">
        <v>0.1000010481481482</v>
      </c>
      <c r="DK116">
        <v>30.89285925925926</v>
      </c>
      <c r="DL116">
        <v>29.72111111111112</v>
      </c>
      <c r="DM116">
        <v>999.9000000000001</v>
      </c>
      <c r="DN116">
        <v>0</v>
      </c>
      <c r="DO116">
        <v>0</v>
      </c>
      <c r="DP116">
        <v>9995.41851851852</v>
      </c>
      <c r="DQ116">
        <v>0</v>
      </c>
      <c r="DR116">
        <v>239.578</v>
      </c>
      <c r="DS116">
        <v>-87.3683074074074</v>
      </c>
      <c r="DT116">
        <v>1337.058148148148</v>
      </c>
      <c r="DU116">
        <v>1411.477777777778</v>
      </c>
      <c r="DV116">
        <v>10.44550740740741</v>
      </c>
      <c r="DW116">
        <v>1392.221481481482</v>
      </c>
      <c r="DX116">
        <v>13.6411962962963</v>
      </c>
      <c r="DY116">
        <v>2.183345185185185</v>
      </c>
      <c r="DZ116">
        <v>1.23650962962963</v>
      </c>
      <c r="EA116">
        <v>18.84062592592593</v>
      </c>
      <c r="EB116">
        <v>10.04790888888889</v>
      </c>
      <c r="EC116">
        <v>1500.015925925926</v>
      </c>
      <c r="ED116">
        <v>0.9730053333333332</v>
      </c>
      <c r="EE116">
        <v>0.02699456666666668</v>
      </c>
      <c r="EF116">
        <v>0</v>
      </c>
      <c r="EG116">
        <v>953.4854444444443</v>
      </c>
      <c r="EH116">
        <v>5.00097</v>
      </c>
      <c r="EI116">
        <v>14967.0037037037</v>
      </c>
      <c r="EJ116">
        <v>12491.73703703704</v>
      </c>
      <c r="EK116">
        <v>38.937</v>
      </c>
      <c r="EL116">
        <v>40.18699999999999</v>
      </c>
      <c r="EM116">
        <v>39.125</v>
      </c>
      <c r="EN116">
        <v>40.02755555555555</v>
      </c>
      <c r="EO116">
        <v>40.125</v>
      </c>
      <c r="EP116">
        <v>1454.654814814814</v>
      </c>
      <c r="EQ116">
        <v>40.35999999999999</v>
      </c>
      <c r="ER116">
        <v>0</v>
      </c>
      <c r="ES116">
        <v>1248.799999952316</v>
      </c>
      <c r="ET116">
        <v>0</v>
      </c>
      <c r="EU116">
        <v>953.5784615384616</v>
      </c>
      <c r="EV116">
        <v>-16.47514531009024</v>
      </c>
      <c r="EW116">
        <v>-219.2752140609497</v>
      </c>
      <c r="EX116">
        <v>14966.36153846154</v>
      </c>
      <c r="EY116">
        <v>15</v>
      </c>
      <c r="EZ116">
        <v>1652283335.6</v>
      </c>
      <c r="FA116" t="s">
        <v>476</v>
      </c>
      <c r="FB116">
        <v>1652283332.6</v>
      </c>
      <c r="FC116">
        <v>1652283335.6</v>
      </c>
      <c r="FD116">
        <v>15</v>
      </c>
      <c r="FE116">
        <v>-1.081</v>
      </c>
      <c r="FF116">
        <v>0.005</v>
      </c>
      <c r="FG116">
        <v>-1.466</v>
      </c>
      <c r="FH116">
        <v>-0.014</v>
      </c>
      <c r="FI116">
        <v>400</v>
      </c>
      <c r="FJ116">
        <v>20</v>
      </c>
      <c r="FK116">
        <v>0.1</v>
      </c>
      <c r="FL116">
        <v>0.01</v>
      </c>
      <c r="FM116">
        <v>-87.312645</v>
      </c>
      <c r="FN116">
        <v>-0.2324150093808118</v>
      </c>
      <c r="FO116">
        <v>0.1885644027249035</v>
      </c>
      <c r="FP116">
        <v>-1</v>
      </c>
      <c r="FQ116">
        <v>10.5455525</v>
      </c>
      <c r="FR116">
        <v>-1.868178236397767</v>
      </c>
      <c r="FS116">
        <v>0.179992465102709</v>
      </c>
      <c r="FT116">
        <v>-1</v>
      </c>
      <c r="FU116">
        <v>0</v>
      </c>
      <c r="FV116">
        <v>0</v>
      </c>
      <c r="FW116">
        <v>0</v>
      </c>
      <c r="FX116">
        <v>-1</v>
      </c>
      <c r="FY116">
        <v>0</v>
      </c>
      <c r="FZ116">
        <v>0</v>
      </c>
      <c r="GA116" t="s">
        <v>424</v>
      </c>
      <c r="GB116">
        <v>2.69683</v>
      </c>
      <c r="GC116">
        <v>2.70508</v>
      </c>
      <c r="GD116">
        <v>0.206057</v>
      </c>
      <c r="GE116">
        <v>0.211699</v>
      </c>
      <c r="GF116">
        <v>0.106802</v>
      </c>
      <c r="GG116">
        <v>0.0709862</v>
      </c>
      <c r="GH116">
        <v>24999.8</v>
      </c>
      <c r="GI116">
        <v>24910</v>
      </c>
      <c r="GJ116">
        <v>29288.5</v>
      </c>
      <c r="GK116">
        <v>29240.6</v>
      </c>
      <c r="GL116">
        <v>34631.9</v>
      </c>
      <c r="GM116">
        <v>36162.6</v>
      </c>
      <c r="GN116">
        <v>41219.4</v>
      </c>
      <c r="GO116">
        <v>41715.4</v>
      </c>
      <c r="GP116">
        <v>1.73958</v>
      </c>
      <c r="GQ116">
        <v>2.04098</v>
      </c>
      <c r="GR116">
        <v>0.097882</v>
      </c>
      <c r="GS116">
        <v>0</v>
      </c>
      <c r="GT116">
        <v>28.1461</v>
      </c>
      <c r="GU116">
        <v>999.9</v>
      </c>
      <c r="GV116">
        <v>40.7</v>
      </c>
      <c r="GW116">
        <v>34</v>
      </c>
      <c r="GX116">
        <v>23.9891</v>
      </c>
      <c r="GY116">
        <v>62.8727</v>
      </c>
      <c r="GZ116">
        <v>30.7933</v>
      </c>
      <c r="HA116">
        <v>1</v>
      </c>
      <c r="HB116">
        <v>0.170877</v>
      </c>
      <c r="HC116">
        <v>0</v>
      </c>
      <c r="HD116">
        <v>20.3939</v>
      </c>
      <c r="HE116">
        <v>5.21684</v>
      </c>
      <c r="HF116">
        <v>12.0099</v>
      </c>
      <c r="HG116">
        <v>4.98855</v>
      </c>
      <c r="HH116">
        <v>3.28865</v>
      </c>
      <c r="HI116">
        <v>2336.8</v>
      </c>
      <c r="HJ116">
        <v>9999</v>
      </c>
      <c r="HK116">
        <v>9999</v>
      </c>
      <c r="HL116">
        <v>44.6</v>
      </c>
      <c r="HM116">
        <v>1.86722</v>
      </c>
      <c r="HN116">
        <v>1.86616</v>
      </c>
      <c r="HO116">
        <v>1.86577</v>
      </c>
      <c r="HP116">
        <v>1.86569</v>
      </c>
      <c r="HQ116">
        <v>1.86747</v>
      </c>
      <c r="HR116">
        <v>1.86996</v>
      </c>
      <c r="HS116">
        <v>1.86866</v>
      </c>
      <c r="HT116">
        <v>1.86998</v>
      </c>
      <c r="HU116">
        <v>0</v>
      </c>
      <c r="HV116">
        <v>0</v>
      </c>
      <c r="HW116">
        <v>0</v>
      </c>
      <c r="HX116">
        <v>0</v>
      </c>
      <c r="HY116" t="s">
        <v>425</v>
      </c>
      <c r="HZ116" t="s">
        <v>426</v>
      </c>
      <c r="IA116" t="s">
        <v>427</v>
      </c>
      <c r="IB116" t="s">
        <v>427</v>
      </c>
      <c r="IC116" t="s">
        <v>427</v>
      </c>
      <c r="ID116" t="s">
        <v>427</v>
      </c>
      <c r="IE116">
        <v>0</v>
      </c>
      <c r="IF116">
        <v>100</v>
      </c>
      <c r="IG116">
        <v>100</v>
      </c>
      <c r="IH116">
        <v>-3.42</v>
      </c>
      <c r="II116">
        <v>0.0386</v>
      </c>
      <c r="IJ116">
        <v>-0.8100442168574529</v>
      </c>
      <c r="IK116">
        <v>-0.001397856137862621</v>
      </c>
      <c r="IL116">
        <v>-6.597033298310111E-07</v>
      </c>
      <c r="IM116">
        <v>1.814317659228783E-10</v>
      </c>
      <c r="IN116">
        <v>-0.08355413821156263</v>
      </c>
      <c r="IO116">
        <v>-0.009172974426983092</v>
      </c>
      <c r="IP116">
        <v>0.000807841678180084</v>
      </c>
      <c r="IQ116">
        <v>-8.933227129180702E-06</v>
      </c>
      <c r="IR116">
        <v>1</v>
      </c>
      <c r="IS116">
        <v>2297</v>
      </c>
      <c r="IT116">
        <v>1</v>
      </c>
      <c r="IU116">
        <v>33</v>
      </c>
      <c r="IV116">
        <v>20.4</v>
      </c>
      <c r="IW116">
        <v>20.4</v>
      </c>
      <c r="IX116">
        <v>2.78564</v>
      </c>
      <c r="IY116">
        <v>2.20337</v>
      </c>
      <c r="IZ116">
        <v>1.39648</v>
      </c>
      <c r="JA116">
        <v>2.35107</v>
      </c>
      <c r="JB116">
        <v>1.49536</v>
      </c>
      <c r="JC116">
        <v>2.35962</v>
      </c>
      <c r="JD116">
        <v>37.3378</v>
      </c>
      <c r="JE116">
        <v>15.4717</v>
      </c>
      <c r="JF116">
        <v>18</v>
      </c>
      <c r="JG116">
        <v>390.929</v>
      </c>
      <c r="JH116">
        <v>566.157</v>
      </c>
      <c r="JI116">
        <v>30.2842</v>
      </c>
      <c r="JJ116">
        <v>29.777</v>
      </c>
      <c r="JK116">
        <v>30</v>
      </c>
      <c r="JL116">
        <v>29.7083</v>
      </c>
      <c r="JM116">
        <v>29.6181</v>
      </c>
      <c r="JN116">
        <v>55.7771</v>
      </c>
      <c r="JO116">
        <v>39.8798</v>
      </c>
      <c r="JP116">
        <v>0</v>
      </c>
      <c r="JQ116">
        <v>-999.9</v>
      </c>
      <c r="JR116">
        <v>1436.11</v>
      </c>
      <c r="JS116">
        <v>14.0947</v>
      </c>
      <c r="JT116">
        <v>100.106</v>
      </c>
      <c r="JU116">
        <v>100.14</v>
      </c>
    </row>
    <row r="117" spans="1:281">
      <c r="A117">
        <v>101</v>
      </c>
      <c r="B117">
        <v>1652284564</v>
      </c>
      <c r="C117">
        <v>2507.5</v>
      </c>
      <c r="D117" t="s">
        <v>651</v>
      </c>
      <c r="E117" t="s">
        <v>652</v>
      </c>
      <c r="F117">
        <v>5</v>
      </c>
      <c r="G117" t="s">
        <v>474</v>
      </c>
      <c r="H117" t="s">
        <v>418</v>
      </c>
      <c r="I117">
        <v>1652284556.214286</v>
      </c>
      <c r="J117">
        <f>(K117)/1000</f>
        <v>0</v>
      </c>
      <c r="K117">
        <f>IF(CZ117, AN117, AH117)</f>
        <v>0</v>
      </c>
      <c r="L117">
        <f>IF(CZ117, AI117, AG117)</f>
        <v>0</v>
      </c>
      <c r="M117">
        <f>DB117 - IF(AU117&gt;1, L117*CV117*100.0/(AW117*DP117), 0)</f>
        <v>0</v>
      </c>
      <c r="N117">
        <f>((T117-J117/2)*M117-L117)/(T117+J117/2)</f>
        <v>0</v>
      </c>
      <c r="O117">
        <f>N117*(DI117+DJ117)/1000.0</f>
        <v>0</v>
      </c>
      <c r="P117">
        <f>(DB117 - IF(AU117&gt;1, L117*CV117*100.0/(AW117*DP117), 0))*(DI117+DJ117)/1000.0</f>
        <v>0</v>
      </c>
      <c r="Q117">
        <f>2.0/((1/S117-1/R117)+SIGN(S117)*SQRT((1/S117-1/R117)*(1/S117-1/R117) + 4*CW117/((CW117+1)*(CW117+1))*(2*1/S117*1/R117-1/R117*1/R117)))</f>
        <v>0</v>
      </c>
      <c r="R117">
        <f>IF(LEFT(CX117,1)&lt;&gt;"0",IF(LEFT(CX117,1)="1",3.0,CY117),$D$5+$E$5*(DP117*DI117/($K$5*1000))+$F$5*(DP117*DI117/($K$5*1000))*MAX(MIN(CV117,$J$5),$I$5)*MAX(MIN(CV117,$J$5),$I$5)+$G$5*MAX(MIN(CV117,$J$5),$I$5)*(DP117*DI117/($K$5*1000))+$H$5*(DP117*DI117/($K$5*1000))*(DP117*DI117/($K$5*1000)))</f>
        <v>0</v>
      </c>
      <c r="S117">
        <f>J117*(1000-(1000*0.61365*exp(17.502*W117/(240.97+W117))/(DI117+DJ117)+DD117)/2)/(1000*0.61365*exp(17.502*W117/(240.97+W117))/(DI117+DJ117)-DD117)</f>
        <v>0</v>
      </c>
      <c r="T117">
        <f>1/((CW117+1)/(Q117/1.6)+1/(R117/1.37)) + CW117/((CW117+1)/(Q117/1.6) + CW117/(R117/1.37))</f>
        <v>0</v>
      </c>
      <c r="U117">
        <f>(CR117*CU117)</f>
        <v>0</v>
      </c>
      <c r="V117">
        <f>(DK117+(U117+2*0.95*5.67E-8*(((DK117+$B$7)+273)^4-(DK117+273)^4)-44100*J117)/(1.84*29.3*R117+8*0.95*5.67E-8*(DK117+273)^3))</f>
        <v>0</v>
      </c>
      <c r="W117">
        <f>($C$7*DL117+$D$7*DM117+$E$7*V117)</f>
        <v>0</v>
      </c>
      <c r="X117">
        <f>0.61365*exp(17.502*W117/(240.97+W117))</f>
        <v>0</v>
      </c>
      <c r="Y117">
        <f>(Z117/AA117*100)</f>
        <v>0</v>
      </c>
      <c r="Z117">
        <f>DD117*(DI117+DJ117)/1000</f>
        <v>0</v>
      </c>
      <c r="AA117">
        <f>0.61365*exp(17.502*DK117/(240.97+DK117))</f>
        <v>0</v>
      </c>
      <c r="AB117">
        <f>(X117-DD117*(DI117+DJ117)/1000)</f>
        <v>0</v>
      </c>
      <c r="AC117">
        <f>(-J117*44100)</f>
        <v>0</v>
      </c>
      <c r="AD117">
        <f>2*29.3*R117*0.92*(DK117-W117)</f>
        <v>0</v>
      </c>
      <c r="AE117">
        <f>2*0.95*5.67E-8*(((DK117+$B$7)+273)^4-(W117+273)^4)</f>
        <v>0</v>
      </c>
      <c r="AF117">
        <f>U117+AE117+AC117+AD117</f>
        <v>0</v>
      </c>
      <c r="AG117">
        <f>DH117*AU117*(DC117-DB117*(1000-AU117*DE117)/(1000-AU117*DD117))/(100*CV117)</f>
        <v>0</v>
      </c>
      <c r="AH117">
        <f>1000*DH117*AU117*(DD117-DE117)/(100*CV117*(1000-AU117*DD117))</f>
        <v>0</v>
      </c>
      <c r="AI117">
        <f>(AJ117 - AK117 - DI117*1E3/(8.314*(DK117+273.15)) * AM117/DH117 * AL117) * DH117/(100*CV117) * (1000 - DE117)/1000</f>
        <v>0</v>
      </c>
      <c r="AJ117">
        <v>1441.386692436639</v>
      </c>
      <c r="AK117">
        <v>1378.163818181818</v>
      </c>
      <c r="AL117">
        <v>3.446056834456365</v>
      </c>
      <c r="AM117">
        <v>66.42838587885558</v>
      </c>
      <c r="AN117">
        <f>(AP117 - AO117 + DI117*1E3/(8.314*(DK117+273.15)) * AR117/DH117 * AQ117) * DH117/(100*CV117) * 1000/(1000 - AP117)</f>
        <v>0</v>
      </c>
      <c r="AO117">
        <v>13.87504046627889</v>
      </c>
      <c r="AP117">
        <v>24.07715524475525</v>
      </c>
      <c r="AQ117">
        <v>3.637982866311673E-05</v>
      </c>
      <c r="AR117">
        <v>79.27483675333316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MAX(0,($B$13+$C$13*DP117)/(1+$D$13*DP117)*DI117/(DK117+273)*$E$13)</f>
        <v>0</v>
      </c>
      <c r="AX117" t="s">
        <v>421</v>
      </c>
      <c r="AY117" t="s">
        <v>421</v>
      </c>
      <c r="AZ117">
        <v>0</v>
      </c>
      <c r="BA117">
        <v>0</v>
      </c>
      <c r="BB117">
        <f>1-AZ117/BA117</f>
        <v>0</v>
      </c>
      <c r="BC117">
        <v>0</v>
      </c>
      <c r="BD117" t="s">
        <v>421</v>
      </c>
      <c r="BE117" t="s">
        <v>421</v>
      </c>
      <c r="BF117">
        <v>0</v>
      </c>
      <c r="BG117">
        <v>0</v>
      </c>
      <c r="BH117">
        <f>1-BF117/BG117</f>
        <v>0</v>
      </c>
      <c r="BI117">
        <v>0.5</v>
      </c>
      <c r="BJ117">
        <f>CS117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421</v>
      </c>
      <c r="BQ117">
        <v>0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BZ117">
        <v>1346</v>
      </c>
      <c r="CA117">
        <v>300</v>
      </c>
      <c r="CB117">
        <v>300</v>
      </c>
      <c r="CC117">
        <v>300</v>
      </c>
      <c r="CD117">
        <v>10390.6</v>
      </c>
      <c r="CE117">
        <v>1065.88</v>
      </c>
      <c r="CF117">
        <v>-0.00731473</v>
      </c>
      <c r="CG117">
        <v>5.43</v>
      </c>
      <c r="CH117" t="s">
        <v>421</v>
      </c>
      <c r="CI117" t="s">
        <v>421</v>
      </c>
      <c r="CJ117" t="s">
        <v>421</v>
      </c>
      <c r="CK117" t="s">
        <v>421</v>
      </c>
      <c r="CL117" t="s">
        <v>421</v>
      </c>
      <c r="CM117" t="s">
        <v>421</v>
      </c>
      <c r="CN117" t="s">
        <v>421</v>
      </c>
      <c r="CO117" t="s">
        <v>421</v>
      </c>
      <c r="CP117" t="s">
        <v>421</v>
      </c>
      <c r="CQ117" t="s">
        <v>421</v>
      </c>
      <c r="CR117">
        <f>$B$11*DQ117+$C$11*DR117+$F$11*EC117*(1-EF117)</f>
        <v>0</v>
      </c>
      <c r="CS117">
        <f>CR117*CT117</f>
        <v>0</v>
      </c>
      <c r="CT117">
        <f>($B$11*$D$9+$C$11*$D$9+$F$11*((EP117+EH117)/MAX(EP117+EH117+EQ117, 0.1)*$I$9+EQ117/MAX(EP117+EH117+EQ117, 0.1)*$J$9))/($B$11+$C$11+$F$11)</f>
        <v>0</v>
      </c>
      <c r="CU117">
        <f>($B$11*$K$9+$C$11*$K$9+$F$11*((EP117+EH117)/MAX(EP117+EH117+EQ117, 0.1)*$P$9+EQ117/MAX(EP117+EH117+EQ117, 0.1)*$Q$9))/($B$11+$C$11+$F$11)</f>
        <v>0</v>
      </c>
      <c r="CV117">
        <v>6</v>
      </c>
      <c r="CW117">
        <v>0.5</v>
      </c>
      <c r="CX117" t="s">
        <v>422</v>
      </c>
      <c r="CY117">
        <v>2</v>
      </c>
      <c r="CZ117" t="b">
        <v>1</v>
      </c>
      <c r="DA117">
        <v>1652284556.214286</v>
      </c>
      <c r="DB117">
        <v>1320.643571428571</v>
      </c>
      <c r="DC117">
        <v>1407.958571428572</v>
      </c>
      <c r="DD117">
        <v>24.08177857142857</v>
      </c>
      <c r="DE117">
        <v>13.78062857142857</v>
      </c>
      <c r="DF117">
        <v>1324.039642857143</v>
      </c>
      <c r="DG117">
        <v>24.04305</v>
      </c>
      <c r="DH117">
        <v>400.0907142857142</v>
      </c>
      <c r="DI117">
        <v>90.64641785714285</v>
      </c>
      <c r="DJ117">
        <v>0.10000765</v>
      </c>
      <c r="DK117">
        <v>30.89571785714285</v>
      </c>
      <c r="DL117">
        <v>29.73294285714286</v>
      </c>
      <c r="DM117">
        <v>999.9000000000002</v>
      </c>
      <c r="DN117">
        <v>0</v>
      </c>
      <c r="DO117">
        <v>0</v>
      </c>
      <c r="DP117">
        <v>9994.352499999999</v>
      </c>
      <c r="DQ117">
        <v>0</v>
      </c>
      <c r="DR117">
        <v>240.17375</v>
      </c>
      <c r="DS117">
        <v>-87.31536428571428</v>
      </c>
      <c r="DT117">
        <v>1353.231428571428</v>
      </c>
      <c r="DU117">
        <v>1427.635357142857</v>
      </c>
      <c r="DV117">
        <v>10.30115357142857</v>
      </c>
      <c r="DW117">
        <v>1407.958571428572</v>
      </c>
      <c r="DX117">
        <v>13.78062857142857</v>
      </c>
      <c r="DY117">
        <v>2.182927142857143</v>
      </c>
      <c r="DZ117">
        <v>1.249165</v>
      </c>
      <c r="EA117">
        <v>18.83755714285714</v>
      </c>
      <c r="EB117">
        <v>10.20013321428571</v>
      </c>
      <c r="EC117">
        <v>1499.995</v>
      </c>
      <c r="ED117">
        <v>0.9730055714285714</v>
      </c>
      <c r="EE117">
        <v>0.02699431428571429</v>
      </c>
      <c r="EF117">
        <v>0</v>
      </c>
      <c r="EG117">
        <v>952.1639285714284</v>
      </c>
      <c r="EH117">
        <v>5.00097</v>
      </c>
      <c r="EI117">
        <v>14942.68571428572</v>
      </c>
      <c r="EJ117">
        <v>12491.56071428572</v>
      </c>
      <c r="EK117">
        <v>38.937</v>
      </c>
      <c r="EL117">
        <v>40.18699999999999</v>
      </c>
      <c r="EM117">
        <v>39.125</v>
      </c>
      <c r="EN117">
        <v>40.02657142857142</v>
      </c>
      <c r="EO117">
        <v>40.125</v>
      </c>
      <c r="EP117">
        <v>1454.634642857143</v>
      </c>
      <c r="EQ117">
        <v>40.35999999999999</v>
      </c>
      <c r="ER117">
        <v>0</v>
      </c>
      <c r="ES117">
        <v>1254.199999809265</v>
      </c>
      <c r="ET117">
        <v>0</v>
      </c>
      <c r="EU117">
        <v>951.9785200000001</v>
      </c>
      <c r="EV117">
        <v>-17.16200001988658</v>
      </c>
      <c r="EW117">
        <v>-325.2076928359389</v>
      </c>
      <c r="EX117">
        <v>14938.636</v>
      </c>
      <c r="EY117">
        <v>15</v>
      </c>
      <c r="EZ117">
        <v>1652283335.6</v>
      </c>
      <c r="FA117" t="s">
        <v>476</v>
      </c>
      <c r="FB117">
        <v>1652283332.6</v>
      </c>
      <c r="FC117">
        <v>1652283335.6</v>
      </c>
      <c r="FD117">
        <v>15</v>
      </c>
      <c r="FE117">
        <v>-1.081</v>
      </c>
      <c r="FF117">
        <v>0.005</v>
      </c>
      <c r="FG117">
        <v>-1.466</v>
      </c>
      <c r="FH117">
        <v>-0.014</v>
      </c>
      <c r="FI117">
        <v>400</v>
      </c>
      <c r="FJ117">
        <v>20</v>
      </c>
      <c r="FK117">
        <v>0.1</v>
      </c>
      <c r="FL117">
        <v>0.01</v>
      </c>
      <c r="FM117">
        <v>-87.38564390243904</v>
      </c>
      <c r="FN117">
        <v>-0.01524878048796578</v>
      </c>
      <c r="FO117">
        <v>0.1784419288592632</v>
      </c>
      <c r="FP117">
        <v>-1</v>
      </c>
      <c r="FQ117">
        <v>10.4167243902439</v>
      </c>
      <c r="FR117">
        <v>-1.856598606271759</v>
      </c>
      <c r="FS117">
        <v>0.1833659286654962</v>
      </c>
      <c r="FT117">
        <v>-1</v>
      </c>
      <c r="FU117">
        <v>0</v>
      </c>
      <c r="FV117">
        <v>0</v>
      </c>
      <c r="FW117">
        <v>0</v>
      </c>
      <c r="FX117">
        <v>-1</v>
      </c>
      <c r="FY117">
        <v>0</v>
      </c>
      <c r="FZ117">
        <v>0</v>
      </c>
      <c r="GA117" t="s">
        <v>424</v>
      </c>
      <c r="GB117">
        <v>2.69695</v>
      </c>
      <c r="GC117">
        <v>2.70498</v>
      </c>
      <c r="GD117">
        <v>0.207654</v>
      </c>
      <c r="GE117">
        <v>0.21319</v>
      </c>
      <c r="GF117">
        <v>0.106803</v>
      </c>
      <c r="GG117">
        <v>0.0715813</v>
      </c>
      <c r="GH117">
        <v>24949.4</v>
      </c>
      <c r="GI117">
        <v>24862.6</v>
      </c>
      <c r="GJ117">
        <v>29288.5</v>
      </c>
      <c r="GK117">
        <v>29240.3</v>
      </c>
      <c r="GL117">
        <v>34631.6</v>
      </c>
      <c r="GM117">
        <v>36139.1</v>
      </c>
      <c r="GN117">
        <v>41219.1</v>
      </c>
      <c r="GO117">
        <v>41715.2</v>
      </c>
      <c r="GP117">
        <v>1.7397</v>
      </c>
      <c r="GQ117">
        <v>2.04112</v>
      </c>
      <c r="GR117">
        <v>0.0991412</v>
      </c>
      <c r="GS117">
        <v>0</v>
      </c>
      <c r="GT117">
        <v>28.1461</v>
      </c>
      <c r="GU117">
        <v>999.9</v>
      </c>
      <c r="GV117">
        <v>40.7</v>
      </c>
      <c r="GW117">
        <v>34</v>
      </c>
      <c r="GX117">
        <v>23.9888</v>
      </c>
      <c r="GY117">
        <v>62.5527</v>
      </c>
      <c r="GZ117">
        <v>31.0537</v>
      </c>
      <c r="HA117">
        <v>1</v>
      </c>
      <c r="HB117">
        <v>0.170798</v>
      </c>
      <c r="HC117">
        <v>0</v>
      </c>
      <c r="HD117">
        <v>20.394</v>
      </c>
      <c r="HE117">
        <v>5.21654</v>
      </c>
      <c r="HF117">
        <v>12.0098</v>
      </c>
      <c r="HG117">
        <v>4.98845</v>
      </c>
      <c r="HH117">
        <v>3.28848</v>
      </c>
      <c r="HI117">
        <v>2337</v>
      </c>
      <c r="HJ117">
        <v>9999</v>
      </c>
      <c r="HK117">
        <v>9999</v>
      </c>
      <c r="HL117">
        <v>44.6</v>
      </c>
      <c r="HM117">
        <v>1.86722</v>
      </c>
      <c r="HN117">
        <v>1.86618</v>
      </c>
      <c r="HO117">
        <v>1.86578</v>
      </c>
      <c r="HP117">
        <v>1.86568</v>
      </c>
      <c r="HQ117">
        <v>1.86746</v>
      </c>
      <c r="HR117">
        <v>1.86996</v>
      </c>
      <c r="HS117">
        <v>1.86865</v>
      </c>
      <c r="HT117">
        <v>1.86997</v>
      </c>
      <c r="HU117">
        <v>0</v>
      </c>
      <c r="HV117">
        <v>0</v>
      </c>
      <c r="HW117">
        <v>0</v>
      </c>
      <c r="HX117">
        <v>0</v>
      </c>
      <c r="HY117" t="s">
        <v>425</v>
      </c>
      <c r="HZ117" t="s">
        <v>426</v>
      </c>
      <c r="IA117" t="s">
        <v>427</v>
      </c>
      <c r="IB117" t="s">
        <v>427</v>
      </c>
      <c r="IC117" t="s">
        <v>427</v>
      </c>
      <c r="ID117" t="s">
        <v>427</v>
      </c>
      <c r="IE117">
        <v>0</v>
      </c>
      <c r="IF117">
        <v>100</v>
      </c>
      <c r="IG117">
        <v>100</v>
      </c>
      <c r="IH117">
        <v>-3.46</v>
      </c>
      <c r="II117">
        <v>0.0387</v>
      </c>
      <c r="IJ117">
        <v>-0.8100442168574529</v>
      </c>
      <c r="IK117">
        <v>-0.001397856137862621</v>
      </c>
      <c r="IL117">
        <v>-6.597033298310111E-07</v>
      </c>
      <c r="IM117">
        <v>1.814317659228783E-10</v>
      </c>
      <c r="IN117">
        <v>-0.08355413821156263</v>
      </c>
      <c r="IO117">
        <v>-0.009172974426983092</v>
      </c>
      <c r="IP117">
        <v>0.000807841678180084</v>
      </c>
      <c r="IQ117">
        <v>-8.933227129180702E-06</v>
      </c>
      <c r="IR117">
        <v>1</v>
      </c>
      <c r="IS117">
        <v>2297</v>
      </c>
      <c r="IT117">
        <v>1</v>
      </c>
      <c r="IU117">
        <v>33</v>
      </c>
      <c r="IV117">
        <v>20.5</v>
      </c>
      <c r="IW117">
        <v>20.5</v>
      </c>
      <c r="IX117">
        <v>2.81128</v>
      </c>
      <c r="IY117">
        <v>2.20825</v>
      </c>
      <c r="IZ117">
        <v>1.39648</v>
      </c>
      <c r="JA117">
        <v>2.34985</v>
      </c>
      <c r="JB117">
        <v>1.49536</v>
      </c>
      <c r="JC117">
        <v>2.32544</v>
      </c>
      <c r="JD117">
        <v>37.3378</v>
      </c>
      <c r="JE117">
        <v>15.4542</v>
      </c>
      <c r="JF117">
        <v>18</v>
      </c>
      <c r="JG117">
        <v>390.983</v>
      </c>
      <c r="JH117">
        <v>566.27</v>
      </c>
      <c r="JI117">
        <v>30.2827</v>
      </c>
      <c r="JJ117">
        <v>29.7758</v>
      </c>
      <c r="JK117">
        <v>30</v>
      </c>
      <c r="JL117">
        <v>29.7064</v>
      </c>
      <c r="JM117">
        <v>29.6181</v>
      </c>
      <c r="JN117">
        <v>56.2758</v>
      </c>
      <c r="JO117">
        <v>39.3038</v>
      </c>
      <c r="JP117">
        <v>0</v>
      </c>
      <c r="JQ117">
        <v>-999.9</v>
      </c>
      <c r="JR117">
        <v>1449.54</v>
      </c>
      <c r="JS117">
        <v>14.2387</v>
      </c>
      <c r="JT117">
        <v>100.106</v>
      </c>
      <c r="JU117">
        <v>100.139</v>
      </c>
    </row>
    <row r="118" spans="1:281">
      <c r="A118">
        <v>102</v>
      </c>
      <c r="B118">
        <v>1652284569</v>
      </c>
      <c r="C118">
        <v>2512.5</v>
      </c>
      <c r="D118" t="s">
        <v>653</v>
      </c>
      <c r="E118" t="s">
        <v>654</v>
      </c>
      <c r="F118">
        <v>5</v>
      </c>
      <c r="G118" t="s">
        <v>474</v>
      </c>
      <c r="H118" t="s">
        <v>418</v>
      </c>
      <c r="I118">
        <v>1652284561.5</v>
      </c>
      <c r="J118">
        <f>(K118)/1000</f>
        <v>0</v>
      </c>
      <c r="K118">
        <f>IF(CZ118, AN118, AH118)</f>
        <v>0</v>
      </c>
      <c r="L118">
        <f>IF(CZ118, AI118, AG118)</f>
        <v>0</v>
      </c>
      <c r="M118">
        <f>DB118 - IF(AU118&gt;1, L118*CV118*100.0/(AW118*DP118), 0)</f>
        <v>0</v>
      </c>
      <c r="N118">
        <f>((T118-J118/2)*M118-L118)/(T118+J118/2)</f>
        <v>0</v>
      </c>
      <c r="O118">
        <f>N118*(DI118+DJ118)/1000.0</f>
        <v>0</v>
      </c>
      <c r="P118">
        <f>(DB118 - IF(AU118&gt;1, L118*CV118*100.0/(AW118*DP118), 0))*(DI118+DJ118)/1000.0</f>
        <v>0</v>
      </c>
      <c r="Q118">
        <f>2.0/((1/S118-1/R118)+SIGN(S118)*SQRT((1/S118-1/R118)*(1/S118-1/R118) + 4*CW118/((CW118+1)*(CW118+1))*(2*1/S118*1/R118-1/R118*1/R118)))</f>
        <v>0</v>
      </c>
      <c r="R118">
        <f>IF(LEFT(CX118,1)&lt;&gt;"0",IF(LEFT(CX118,1)="1",3.0,CY118),$D$5+$E$5*(DP118*DI118/($K$5*1000))+$F$5*(DP118*DI118/($K$5*1000))*MAX(MIN(CV118,$J$5),$I$5)*MAX(MIN(CV118,$J$5),$I$5)+$G$5*MAX(MIN(CV118,$J$5),$I$5)*(DP118*DI118/($K$5*1000))+$H$5*(DP118*DI118/($K$5*1000))*(DP118*DI118/($K$5*1000)))</f>
        <v>0</v>
      </c>
      <c r="S118">
        <f>J118*(1000-(1000*0.61365*exp(17.502*W118/(240.97+W118))/(DI118+DJ118)+DD118)/2)/(1000*0.61365*exp(17.502*W118/(240.97+W118))/(DI118+DJ118)-DD118)</f>
        <v>0</v>
      </c>
      <c r="T118">
        <f>1/((CW118+1)/(Q118/1.6)+1/(R118/1.37)) + CW118/((CW118+1)/(Q118/1.6) + CW118/(R118/1.37))</f>
        <v>0</v>
      </c>
      <c r="U118">
        <f>(CR118*CU118)</f>
        <v>0</v>
      </c>
      <c r="V118">
        <f>(DK118+(U118+2*0.95*5.67E-8*(((DK118+$B$7)+273)^4-(DK118+273)^4)-44100*J118)/(1.84*29.3*R118+8*0.95*5.67E-8*(DK118+273)^3))</f>
        <v>0</v>
      </c>
      <c r="W118">
        <f>($C$7*DL118+$D$7*DM118+$E$7*V118)</f>
        <v>0</v>
      </c>
      <c r="X118">
        <f>0.61365*exp(17.502*W118/(240.97+W118))</f>
        <v>0</v>
      </c>
      <c r="Y118">
        <f>(Z118/AA118*100)</f>
        <v>0</v>
      </c>
      <c r="Z118">
        <f>DD118*(DI118+DJ118)/1000</f>
        <v>0</v>
      </c>
      <c r="AA118">
        <f>0.61365*exp(17.502*DK118/(240.97+DK118))</f>
        <v>0</v>
      </c>
      <c r="AB118">
        <f>(X118-DD118*(DI118+DJ118)/1000)</f>
        <v>0</v>
      </c>
      <c r="AC118">
        <f>(-J118*44100)</f>
        <v>0</v>
      </c>
      <c r="AD118">
        <f>2*29.3*R118*0.92*(DK118-W118)</f>
        <v>0</v>
      </c>
      <c r="AE118">
        <f>2*0.95*5.67E-8*(((DK118+$B$7)+273)^4-(W118+273)^4)</f>
        <v>0</v>
      </c>
      <c r="AF118">
        <f>U118+AE118+AC118+AD118</f>
        <v>0</v>
      </c>
      <c r="AG118">
        <f>DH118*AU118*(DC118-DB118*(1000-AU118*DE118)/(1000-AU118*DD118))/(100*CV118)</f>
        <v>0</v>
      </c>
      <c r="AH118">
        <f>1000*DH118*AU118*(DD118-DE118)/(100*CV118*(1000-AU118*DD118))</f>
        <v>0</v>
      </c>
      <c r="AI118">
        <f>(AJ118 - AK118 - DI118*1E3/(8.314*(DK118+273.15)) * AM118/DH118 * AL118) * DH118/(100*CV118) * (1000 - DE118)/1000</f>
        <v>0</v>
      </c>
      <c r="AJ118">
        <v>1458.163347581042</v>
      </c>
      <c r="AK118">
        <v>1395.164848484848</v>
      </c>
      <c r="AL118">
        <v>3.398622652093357</v>
      </c>
      <c r="AM118">
        <v>66.42838587885558</v>
      </c>
      <c r="AN118">
        <f>(AP118 - AO118 + DI118*1E3/(8.314*(DK118+273.15)) * AR118/DH118 * AQ118) * DH118/(100*CV118) * 1000/(1000 - AP118)</f>
        <v>0</v>
      </c>
      <c r="AO118">
        <v>14.04354353101112</v>
      </c>
      <c r="AP118">
        <v>24.07949090909094</v>
      </c>
      <c r="AQ118">
        <v>4.346955129315379E-05</v>
      </c>
      <c r="AR118">
        <v>79.27483675333316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MAX(0,($B$13+$C$13*DP118)/(1+$D$13*DP118)*DI118/(DK118+273)*$E$13)</f>
        <v>0</v>
      </c>
      <c r="AX118" t="s">
        <v>421</v>
      </c>
      <c r="AY118" t="s">
        <v>421</v>
      </c>
      <c r="AZ118">
        <v>0</v>
      </c>
      <c r="BA118">
        <v>0</v>
      </c>
      <c r="BB118">
        <f>1-AZ118/BA118</f>
        <v>0</v>
      </c>
      <c r="BC118">
        <v>0</v>
      </c>
      <c r="BD118" t="s">
        <v>421</v>
      </c>
      <c r="BE118" t="s">
        <v>421</v>
      </c>
      <c r="BF118">
        <v>0</v>
      </c>
      <c r="BG118">
        <v>0</v>
      </c>
      <c r="BH118">
        <f>1-BF118/BG118</f>
        <v>0</v>
      </c>
      <c r="BI118">
        <v>0.5</v>
      </c>
      <c r="BJ118">
        <f>CS118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421</v>
      </c>
      <c r="BQ118">
        <v>0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BZ118">
        <v>1346</v>
      </c>
      <c r="CA118">
        <v>300</v>
      </c>
      <c r="CB118">
        <v>300</v>
      </c>
      <c r="CC118">
        <v>300</v>
      </c>
      <c r="CD118">
        <v>10390.6</v>
      </c>
      <c r="CE118">
        <v>1065.88</v>
      </c>
      <c r="CF118">
        <v>-0.00731473</v>
      </c>
      <c r="CG118">
        <v>5.43</v>
      </c>
      <c r="CH118" t="s">
        <v>421</v>
      </c>
      <c r="CI118" t="s">
        <v>421</v>
      </c>
      <c r="CJ118" t="s">
        <v>421</v>
      </c>
      <c r="CK118" t="s">
        <v>421</v>
      </c>
      <c r="CL118" t="s">
        <v>421</v>
      </c>
      <c r="CM118" t="s">
        <v>421</v>
      </c>
      <c r="CN118" t="s">
        <v>421</v>
      </c>
      <c r="CO118" t="s">
        <v>421</v>
      </c>
      <c r="CP118" t="s">
        <v>421</v>
      </c>
      <c r="CQ118" t="s">
        <v>421</v>
      </c>
      <c r="CR118">
        <f>$B$11*DQ118+$C$11*DR118+$F$11*EC118*(1-EF118)</f>
        <v>0</v>
      </c>
      <c r="CS118">
        <f>CR118*CT118</f>
        <v>0</v>
      </c>
      <c r="CT118">
        <f>($B$11*$D$9+$C$11*$D$9+$F$11*((EP118+EH118)/MAX(EP118+EH118+EQ118, 0.1)*$I$9+EQ118/MAX(EP118+EH118+EQ118, 0.1)*$J$9))/($B$11+$C$11+$F$11)</f>
        <v>0</v>
      </c>
      <c r="CU118">
        <f>($B$11*$K$9+$C$11*$K$9+$F$11*((EP118+EH118)/MAX(EP118+EH118+EQ118, 0.1)*$P$9+EQ118/MAX(EP118+EH118+EQ118, 0.1)*$Q$9))/($B$11+$C$11+$F$11)</f>
        <v>0</v>
      </c>
      <c r="CV118">
        <v>6</v>
      </c>
      <c r="CW118">
        <v>0.5</v>
      </c>
      <c r="CX118" t="s">
        <v>422</v>
      </c>
      <c r="CY118">
        <v>2</v>
      </c>
      <c r="CZ118" t="b">
        <v>1</v>
      </c>
      <c r="DA118">
        <v>1652284561.5</v>
      </c>
      <c r="DB118">
        <v>1338.271851851852</v>
      </c>
      <c r="DC118">
        <v>1425.605185185185</v>
      </c>
      <c r="DD118">
        <v>24.07907037037036</v>
      </c>
      <c r="DE118">
        <v>13.94304074074074</v>
      </c>
      <c r="DF118">
        <v>1341.705925925926</v>
      </c>
      <c r="DG118">
        <v>24.04037037037038</v>
      </c>
      <c r="DH118">
        <v>400.0692222222223</v>
      </c>
      <c r="DI118">
        <v>90.64865185185187</v>
      </c>
      <c r="DJ118">
        <v>0.1000074296296296</v>
      </c>
      <c r="DK118">
        <v>30.89927037037037</v>
      </c>
      <c r="DL118">
        <v>29.75057037037037</v>
      </c>
      <c r="DM118">
        <v>999.9000000000001</v>
      </c>
      <c r="DN118">
        <v>0</v>
      </c>
      <c r="DO118">
        <v>0</v>
      </c>
      <c r="DP118">
        <v>9991.548888888889</v>
      </c>
      <c r="DQ118">
        <v>0</v>
      </c>
      <c r="DR118">
        <v>239.6567407407407</v>
      </c>
      <c r="DS118">
        <v>-87.33422222222222</v>
      </c>
      <c r="DT118">
        <v>1371.290740740741</v>
      </c>
      <c r="DU118">
        <v>1445.765925925926</v>
      </c>
      <c r="DV118">
        <v>10.1360237037037</v>
      </c>
      <c r="DW118">
        <v>1425.605185185185</v>
      </c>
      <c r="DX118">
        <v>13.94304074074074</v>
      </c>
      <c r="DY118">
        <v>2.182734074074074</v>
      </c>
      <c r="DZ118">
        <v>1.263918888888889</v>
      </c>
      <c r="EA118">
        <v>18.83615185185185</v>
      </c>
      <c r="EB118">
        <v>10.37596666666667</v>
      </c>
      <c r="EC118">
        <v>1499.988888888889</v>
      </c>
      <c r="ED118">
        <v>0.9730058888888888</v>
      </c>
      <c r="EE118">
        <v>0.02699397777777778</v>
      </c>
      <c r="EF118">
        <v>0</v>
      </c>
      <c r="EG118">
        <v>950.702851851852</v>
      </c>
      <c r="EH118">
        <v>5.00097</v>
      </c>
      <c r="EI118">
        <v>14914.94814814815</v>
      </c>
      <c r="EJ118">
        <v>12491.51111111111</v>
      </c>
      <c r="EK118">
        <v>38.937</v>
      </c>
      <c r="EL118">
        <v>40.18699999999999</v>
      </c>
      <c r="EM118">
        <v>39.125</v>
      </c>
      <c r="EN118">
        <v>40.02755555555555</v>
      </c>
      <c r="EO118">
        <v>40.125</v>
      </c>
      <c r="EP118">
        <v>1454.628888888889</v>
      </c>
      <c r="EQ118">
        <v>40.35999999999999</v>
      </c>
      <c r="ER118">
        <v>0</v>
      </c>
      <c r="ES118">
        <v>1259</v>
      </c>
      <c r="ET118">
        <v>0</v>
      </c>
      <c r="EU118">
        <v>950.6569200000001</v>
      </c>
      <c r="EV118">
        <v>-16.7081538062709</v>
      </c>
      <c r="EW118">
        <v>-325.0923069987381</v>
      </c>
      <c r="EX118">
        <v>14913.66</v>
      </c>
      <c r="EY118">
        <v>15</v>
      </c>
      <c r="EZ118">
        <v>1652283335.6</v>
      </c>
      <c r="FA118" t="s">
        <v>476</v>
      </c>
      <c r="FB118">
        <v>1652283332.6</v>
      </c>
      <c r="FC118">
        <v>1652283335.6</v>
      </c>
      <c r="FD118">
        <v>15</v>
      </c>
      <c r="FE118">
        <v>-1.081</v>
      </c>
      <c r="FF118">
        <v>0.005</v>
      </c>
      <c r="FG118">
        <v>-1.466</v>
      </c>
      <c r="FH118">
        <v>-0.014</v>
      </c>
      <c r="FI118">
        <v>400</v>
      </c>
      <c r="FJ118">
        <v>20</v>
      </c>
      <c r="FK118">
        <v>0.1</v>
      </c>
      <c r="FL118">
        <v>0.01</v>
      </c>
      <c r="FM118">
        <v>-87.30960731707316</v>
      </c>
      <c r="FN118">
        <v>-0.2311839721256656</v>
      </c>
      <c r="FO118">
        <v>0.1598835908696924</v>
      </c>
      <c r="FP118">
        <v>-1</v>
      </c>
      <c r="FQ118">
        <v>10.23089853658537</v>
      </c>
      <c r="FR118">
        <v>-1.854545435540066</v>
      </c>
      <c r="FS118">
        <v>0.1831406763780233</v>
      </c>
      <c r="FT118">
        <v>-1</v>
      </c>
      <c r="FU118">
        <v>0</v>
      </c>
      <c r="FV118">
        <v>0</v>
      </c>
      <c r="FW118">
        <v>0</v>
      </c>
      <c r="FX118">
        <v>-1</v>
      </c>
      <c r="FY118">
        <v>0</v>
      </c>
      <c r="FZ118">
        <v>0</v>
      </c>
      <c r="GA118" t="s">
        <v>424</v>
      </c>
      <c r="GB118">
        <v>2.69691</v>
      </c>
      <c r="GC118">
        <v>2.70515</v>
      </c>
      <c r="GD118">
        <v>0.209225</v>
      </c>
      <c r="GE118">
        <v>0.214737</v>
      </c>
      <c r="GF118">
        <v>0.106809</v>
      </c>
      <c r="GG118">
        <v>0.07213650000000001</v>
      </c>
      <c r="GH118">
        <v>24900</v>
      </c>
      <c r="GI118">
        <v>24813.8</v>
      </c>
      <c r="GJ118">
        <v>29288.6</v>
      </c>
      <c r="GK118">
        <v>29240.5</v>
      </c>
      <c r="GL118">
        <v>34631.7</v>
      </c>
      <c r="GM118">
        <v>36117.6</v>
      </c>
      <c r="GN118">
        <v>41219.4</v>
      </c>
      <c r="GO118">
        <v>41715.4</v>
      </c>
      <c r="GP118">
        <v>1.73925</v>
      </c>
      <c r="GQ118">
        <v>2.04142</v>
      </c>
      <c r="GR118">
        <v>0.0997484</v>
      </c>
      <c r="GS118">
        <v>0</v>
      </c>
      <c r="GT118">
        <v>28.1466</v>
      </c>
      <c r="GU118">
        <v>999.9</v>
      </c>
      <c r="GV118">
        <v>40.7</v>
      </c>
      <c r="GW118">
        <v>34.1</v>
      </c>
      <c r="GX118">
        <v>24.1236</v>
      </c>
      <c r="GY118">
        <v>62.8927</v>
      </c>
      <c r="GZ118">
        <v>31.0256</v>
      </c>
      <c r="HA118">
        <v>1</v>
      </c>
      <c r="HB118">
        <v>0.170805</v>
      </c>
      <c r="HC118">
        <v>0</v>
      </c>
      <c r="HD118">
        <v>20.394</v>
      </c>
      <c r="HE118">
        <v>5.21714</v>
      </c>
      <c r="HF118">
        <v>12.0097</v>
      </c>
      <c r="HG118">
        <v>4.9883</v>
      </c>
      <c r="HH118">
        <v>3.28858</v>
      </c>
      <c r="HI118">
        <v>2337</v>
      </c>
      <c r="HJ118">
        <v>9999</v>
      </c>
      <c r="HK118">
        <v>9999</v>
      </c>
      <c r="HL118">
        <v>44.6</v>
      </c>
      <c r="HM118">
        <v>1.86722</v>
      </c>
      <c r="HN118">
        <v>1.86615</v>
      </c>
      <c r="HO118">
        <v>1.86573</v>
      </c>
      <c r="HP118">
        <v>1.86568</v>
      </c>
      <c r="HQ118">
        <v>1.86745</v>
      </c>
      <c r="HR118">
        <v>1.86996</v>
      </c>
      <c r="HS118">
        <v>1.86863</v>
      </c>
      <c r="HT118">
        <v>1.86996</v>
      </c>
      <c r="HU118">
        <v>0</v>
      </c>
      <c r="HV118">
        <v>0</v>
      </c>
      <c r="HW118">
        <v>0</v>
      </c>
      <c r="HX118">
        <v>0</v>
      </c>
      <c r="HY118" t="s">
        <v>425</v>
      </c>
      <c r="HZ118" t="s">
        <v>426</v>
      </c>
      <c r="IA118" t="s">
        <v>427</v>
      </c>
      <c r="IB118" t="s">
        <v>427</v>
      </c>
      <c r="IC118" t="s">
        <v>427</v>
      </c>
      <c r="ID118" t="s">
        <v>427</v>
      </c>
      <c r="IE118">
        <v>0</v>
      </c>
      <c r="IF118">
        <v>100</v>
      </c>
      <c r="IG118">
        <v>100</v>
      </c>
      <c r="IH118">
        <v>-3.49</v>
      </c>
      <c r="II118">
        <v>0.0387</v>
      </c>
      <c r="IJ118">
        <v>-0.8100442168574529</v>
      </c>
      <c r="IK118">
        <v>-0.001397856137862621</v>
      </c>
      <c r="IL118">
        <v>-6.597033298310111E-07</v>
      </c>
      <c r="IM118">
        <v>1.814317659228783E-10</v>
      </c>
      <c r="IN118">
        <v>-0.08355413821156263</v>
      </c>
      <c r="IO118">
        <v>-0.009172974426983092</v>
      </c>
      <c r="IP118">
        <v>0.000807841678180084</v>
      </c>
      <c r="IQ118">
        <v>-8.933227129180702E-06</v>
      </c>
      <c r="IR118">
        <v>1</v>
      </c>
      <c r="IS118">
        <v>2297</v>
      </c>
      <c r="IT118">
        <v>1</v>
      </c>
      <c r="IU118">
        <v>33</v>
      </c>
      <c r="IV118">
        <v>20.6</v>
      </c>
      <c r="IW118">
        <v>20.6</v>
      </c>
      <c r="IX118">
        <v>2.83936</v>
      </c>
      <c r="IY118">
        <v>2.20581</v>
      </c>
      <c r="IZ118">
        <v>1.39648</v>
      </c>
      <c r="JA118">
        <v>2.34985</v>
      </c>
      <c r="JB118">
        <v>1.49536</v>
      </c>
      <c r="JC118">
        <v>2.28394</v>
      </c>
      <c r="JD118">
        <v>37.3378</v>
      </c>
      <c r="JE118">
        <v>15.4454</v>
      </c>
      <c r="JF118">
        <v>18</v>
      </c>
      <c r="JG118">
        <v>390.743</v>
      </c>
      <c r="JH118">
        <v>566.479</v>
      </c>
      <c r="JI118">
        <v>30.2814</v>
      </c>
      <c r="JJ118">
        <v>29.7744</v>
      </c>
      <c r="JK118">
        <v>30</v>
      </c>
      <c r="JL118">
        <v>29.7064</v>
      </c>
      <c r="JM118">
        <v>29.6164</v>
      </c>
      <c r="JN118">
        <v>56.8449</v>
      </c>
      <c r="JO118">
        <v>39.0223</v>
      </c>
      <c r="JP118">
        <v>0</v>
      </c>
      <c r="JQ118">
        <v>-999.9</v>
      </c>
      <c r="JR118">
        <v>1469.79</v>
      </c>
      <c r="JS118">
        <v>14.3886</v>
      </c>
      <c r="JT118">
        <v>100.106</v>
      </c>
      <c r="JU118">
        <v>100.139</v>
      </c>
    </row>
    <row r="119" spans="1:281">
      <c r="A119">
        <v>103</v>
      </c>
      <c r="B119">
        <v>1652284574</v>
      </c>
      <c r="C119">
        <v>2517.5</v>
      </c>
      <c r="D119" t="s">
        <v>655</v>
      </c>
      <c r="E119" t="s">
        <v>656</v>
      </c>
      <c r="F119">
        <v>5</v>
      </c>
      <c r="G119" t="s">
        <v>474</v>
      </c>
      <c r="H119" t="s">
        <v>418</v>
      </c>
      <c r="I119">
        <v>1652284566.214286</v>
      </c>
      <c r="J119">
        <f>(K119)/1000</f>
        <v>0</v>
      </c>
      <c r="K119">
        <f>IF(CZ119, AN119, AH119)</f>
        <v>0</v>
      </c>
      <c r="L119">
        <f>IF(CZ119, AI119, AG119)</f>
        <v>0</v>
      </c>
      <c r="M119">
        <f>DB119 - IF(AU119&gt;1, L119*CV119*100.0/(AW119*DP119), 0)</f>
        <v>0</v>
      </c>
      <c r="N119">
        <f>((T119-J119/2)*M119-L119)/(T119+J119/2)</f>
        <v>0</v>
      </c>
      <c r="O119">
        <f>N119*(DI119+DJ119)/1000.0</f>
        <v>0</v>
      </c>
      <c r="P119">
        <f>(DB119 - IF(AU119&gt;1, L119*CV119*100.0/(AW119*DP119), 0))*(DI119+DJ119)/1000.0</f>
        <v>0</v>
      </c>
      <c r="Q119">
        <f>2.0/((1/S119-1/R119)+SIGN(S119)*SQRT((1/S119-1/R119)*(1/S119-1/R119) + 4*CW119/((CW119+1)*(CW119+1))*(2*1/S119*1/R119-1/R119*1/R119)))</f>
        <v>0</v>
      </c>
      <c r="R119">
        <f>IF(LEFT(CX119,1)&lt;&gt;"0",IF(LEFT(CX119,1)="1",3.0,CY119),$D$5+$E$5*(DP119*DI119/($K$5*1000))+$F$5*(DP119*DI119/($K$5*1000))*MAX(MIN(CV119,$J$5),$I$5)*MAX(MIN(CV119,$J$5),$I$5)+$G$5*MAX(MIN(CV119,$J$5),$I$5)*(DP119*DI119/($K$5*1000))+$H$5*(DP119*DI119/($K$5*1000))*(DP119*DI119/($K$5*1000)))</f>
        <v>0</v>
      </c>
      <c r="S119">
        <f>J119*(1000-(1000*0.61365*exp(17.502*W119/(240.97+W119))/(DI119+DJ119)+DD119)/2)/(1000*0.61365*exp(17.502*W119/(240.97+W119))/(DI119+DJ119)-DD119)</f>
        <v>0</v>
      </c>
      <c r="T119">
        <f>1/((CW119+1)/(Q119/1.6)+1/(R119/1.37)) + CW119/((CW119+1)/(Q119/1.6) + CW119/(R119/1.37))</f>
        <v>0</v>
      </c>
      <c r="U119">
        <f>(CR119*CU119)</f>
        <v>0</v>
      </c>
      <c r="V119">
        <f>(DK119+(U119+2*0.95*5.67E-8*(((DK119+$B$7)+273)^4-(DK119+273)^4)-44100*J119)/(1.84*29.3*R119+8*0.95*5.67E-8*(DK119+273)^3))</f>
        <v>0</v>
      </c>
      <c r="W119">
        <f>($C$7*DL119+$D$7*DM119+$E$7*V119)</f>
        <v>0</v>
      </c>
      <c r="X119">
        <f>0.61365*exp(17.502*W119/(240.97+W119))</f>
        <v>0</v>
      </c>
      <c r="Y119">
        <f>(Z119/AA119*100)</f>
        <v>0</v>
      </c>
      <c r="Z119">
        <f>DD119*(DI119+DJ119)/1000</f>
        <v>0</v>
      </c>
      <c r="AA119">
        <f>0.61365*exp(17.502*DK119/(240.97+DK119))</f>
        <v>0</v>
      </c>
      <c r="AB119">
        <f>(X119-DD119*(DI119+DJ119)/1000)</f>
        <v>0</v>
      </c>
      <c r="AC119">
        <f>(-J119*44100)</f>
        <v>0</v>
      </c>
      <c r="AD119">
        <f>2*29.3*R119*0.92*(DK119-W119)</f>
        <v>0</v>
      </c>
      <c r="AE119">
        <f>2*0.95*5.67E-8*(((DK119+$B$7)+273)^4-(W119+273)^4)</f>
        <v>0</v>
      </c>
      <c r="AF119">
        <f>U119+AE119+AC119+AD119</f>
        <v>0</v>
      </c>
      <c r="AG119">
        <f>DH119*AU119*(DC119-DB119*(1000-AU119*DE119)/(1000-AU119*DD119))/(100*CV119)</f>
        <v>0</v>
      </c>
      <c r="AH119">
        <f>1000*DH119*AU119*(DD119-DE119)/(100*CV119*(1000-AU119*DD119))</f>
        <v>0</v>
      </c>
      <c r="AI119">
        <f>(AJ119 - AK119 - DI119*1E3/(8.314*(DK119+273.15)) * AM119/DH119 * AL119) * DH119/(100*CV119) * (1000 - DE119)/1000</f>
        <v>0</v>
      </c>
      <c r="AJ119">
        <v>1475.6601614206</v>
      </c>
      <c r="AK119">
        <v>1412.349090909091</v>
      </c>
      <c r="AL119">
        <v>3.444614493986202</v>
      </c>
      <c r="AM119">
        <v>66.42838587885558</v>
      </c>
      <c r="AN119">
        <f>(AP119 - AO119 + DI119*1E3/(8.314*(DK119+273.15)) * AR119/DH119 * AQ119) * DH119/(100*CV119) * 1000/(1000 - AP119)</f>
        <v>0</v>
      </c>
      <c r="AO119">
        <v>14.19492801550029</v>
      </c>
      <c r="AP119">
        <v>24.08813076923078</v>
      </c>
      <c r="AQ119">
        <v>0.0001019791410473417</v>
      </c>
      <c r="AR119">
        <v>79.27483675333316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MAX(0,($B$13+$C$13*DP119)/(1+$D$13*DP119)*DI119/(DK119+273)*$E$13)</f>
        <v>0</v>
      </c>
      <c r="AX119" t="s">
        <v>421</v>
      </c>
      <c r="AY119" t="s">
        <v>421</v>
      </c>
      <c r="AZ119">
        <v>0</v>
      </c>
      <c r="BA119">
        <v>0</v>
      </c>
      <c r="BB119">
        <f>1-AZ119/BA119</f>
        <v>0</v>
      </c>
      <c r="BC119">
        <v>0</v>
      </c>
      <c r="BD119" t="s">
        <v>421</v>
      </c>
      <c r="BE119" t="s">
        <v>421</v>
      </c>
      <c r="BF119">
        <v>0</v>
      </c>
      <c r="BG119">
        <v>0</v>
      </c>
      <c r="BH119">
        <f>1-BF119/BG119</f>
        <v>0</v>
      </c>
      <c r="BI119">
        <v>0.5</v>
      </c>
      <c r="BJ119">
        <f>CS119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421</v>
      </c>
      <c r="BQ119">
        <v>0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BZ119">
        <v>1346</v>
      </c>
      <c r="CA119">
        <v>300</v>
      </c>
      <c r="CB119">
        <v>300</v>
      </c>
      <c r="CC119">
        <v>300</v>
      </c>
      <c r="CD119">
        <v>10390.6</v>
      </c>
      <c r="CE119">
        <v>1065.88</v>
      </c>
      <c r="CF119">
        <v>-0.00731473</v>
      </c>
      <c r="CG119">
        <v>5.43</v>
      </c>
      <c r="CH119" t="s">
        <v>421</v>
      </c>
      <c r="CI119" t="s">
        <v>421</v>
      </c>
      <c r="CJ119" t="s">
        <v>421</v>
      </c>
      <c r="CK119" t="s">
        <v>421</v>
      </c>
      <c r="CL119" t="s">
        <v>421</v>
      </c>
      <c r="CM119" t="s">
        <v>421</v>
      </c>
      <c r="CN119" t="s">
        <v>421</v>
      </c>
      <c r="CO119" t="s">
        <v>421</v>
      </c>
      <c r="CP119" t="s">
        <v>421</v>
      </c>
      <c r="CQ119" t="s">
        <v>421</v>
      </c>
      <c r="CR119">
        <f>$B$11*DQ119+$C$11*DR119+$F$11*EC119*(1-EF119)</f>
        <v>0</v>
      </c>
      <c r="CS119">
        <f>CR119*CT119</f>
        <v>0</v>
      </c>
      <c r="CT119">
        <f>($B$11*$D$9+$C$11*$D$9+$F$11*((EP119+EH119)/MAX(EP119+EH119+EQ119, 0.1)*$I$9+EQ119/MAX(EP119+EH119+EQ119, 0.1)*$J$9))/($B$11+$C$11+$F$11)</f>
        <v>0</v>
      </c>
      <c r="CU119">
        <f>($B$11*$K$9+$C$11*$K$9+$F$11*((EP119+EH119)/MAX(EP119+EH119+EQ119, 0.1)*$P$9+EQ119/MAX(EP119+EH119+EQ119, 0.1)*$Q$9))/($B$11+$C$11+$F$11)</f>
        <v>0</v>
      </c>
      <c r="CV119">
        <v>6</v>
      </c>
      <c r="CW119">
        <v>0.5</v>
      </c>
      <c r="CX119" t="s">
        <v>422</v>
      </c>
      <c r="CY119">
        <v>2</v>
      </c>
      <c r="CZ119" t="b">
        <v>1</v>
      </c>
      <c r="DA119">
        <v>1652284566.214286</v>
      </c>
      <c r="DB119">
        <v>1353.981071428572</v>
      </c>
      <c r="DC119">
        <v>1441.443571428571</v>
      </c>
      <c r="DD119">
        <v>24.08111785714286</v>
      </c>
      <c r="DE119">
        <v>14.08381428571429</v>
      </c>
      <c r="DF119">
        <v>1357.45</v>
      </c>
      <c r="DG119">
        <v>24.04239642857143</v>
      </c>
      <c r="DH119">
        <v>400.0751428571429</v>
      </c>
      <c r="DI119">
        <v>90.64896071428574</v>
      </c>
      <c r="DJ119">
        <v>0.1000403392857143</v>
      </c>
      <c r="DK119">
        <v>30.90033571428571</v>
      </c>
      <c r="DL119">
        <v>29.76385714285714</v>
      </c>
      <c r="DM119">
        <v>999.9000000000002</v>
      </c>
      <c r="DN119">
        <v>0</v>
      </c>
      <c r="DO119">
        <v>0</v>
      </c>
      <c r="DP119">
        <v>9987.452857142858</v>
      </c>
      <c r="DQ119">
        <v>0</v>
      </c>
      <c r="DR119">
        <v>239.3776428571429</v>
      </c>
      <c r="DS119">
        <v>-87.46245714285713</v>
      </c>
      <c r="DT119">
        <v>1387.391071428571</v>
      </c>
      <c r="DU119">
        <v>1462.036785714286</v>
      </c>
      <c r="DV119">
        <v>9.997307857142856</v>
      </c>
      <c r="DW119">
        <v>1441.443571428571</v>
      </c>
      <c r="DX119">
        <v>14.08381428571429</v>
      </c>
      <c r="DY119">
        <v>2.182928214285714</v>
      </c>
      <c r="DZ119">
        <v>1.276683928571429</v>
      </c>
      <c r="EA119">
        <v>18.83757142857143</v>
      </c>
      <c r="EB119">
        <v>10.52648214285714</v>
      </c>
      <c r="EC119">
        <v>1499.984285714286</v>
      </c>
      <c r="ED119">
        <v>0.9730059285714284</v>
      </c>
      <c r="EE119">
        <v>0.02699393571428572</v>
      </c>
      <c r="EF119">
        <v>0</v>
      </c>
      <c r="EG119">
        <v>949.4810357142858</v>
      </c>
      <c r="EH119">
        <v>5.00097</v>
      </c>
      <c r="EI119">
        <v>14892.95714285714</v>
      </c>
      <c r="EJ119">
        <v>12491.46785714286</v>
      </c>
      <c r="EK119">
        <v>38.937</v>
      </c>
      <c r="EL119">
        <v>40.18699999999999</v>
      </c>
      <c r="EM119">
        <v>39.125</v>
      </c>
      <c r="EN119">
        <v>40.03321428571427</v>
      </c>
      <c r="EO119">
        <v>40.125</v>
      </c>
      <c r="EP119">
        <v>1454.624285714286</v>
      </c>
      <c r="EQ119">
        <v>40.35999999999999</v>
      </c>
      <c r="ER119">
        <v>0</v>
      </c>
      <c r="ES119">
        <v>1263.799999952316</v>
      </c>
      <c r="ET119">
        <v>0</v>
      </c>
      <c r="EU119">
        <v>949.3889199999999</v>
      </c>
      <c r="EV119">
        <v>-14.88884614559155</v>
      </c>
      <c r="EW119">
        <v>-200.1384613207933</v>
      </c>
      <c r="EX119">
        <v>14890.948</v>
      </c>
      <c r="EY119">
        <v>15</v>
      </c>
      <c r="EZ119">
        <v>1652283335.6</v>
      </c>
      <c r="FA119" t="s">
        <v>476</v>
      </c>
      <c r="FB119">
        <v>1652283332.6</v>
      </c>
      <c r="FC119">
        <v>1652283335.6</v>
      </c>
      <c r="FD119">
        <v>15</v>
      </c>
      <c r="FE119">
        <v>-1.081</v>
      </c>
      <c r="FF119">
        <v>0.005</v>
      </c>
      <c r="FG119">
        <v>-1.466</v>
      </c>
      <c r="FH119">
        <v>-0.014</v>
      </c>
      <c r="FI119">
        <v>400</v>
      </c>
      <c r="FJ119">
        <v>20</v>
      </c>
      <c r="FK119">
        <v>0.1</v>
      </c>
      <c r="FL119">
        <v>0.01</v>
      </c>
      <c r="FM119">
        <v>-87.40380731707316</v>
      </c>
      <c r="FN119">
        <v>-0.6152550522648799</v>
      </c>
      <c r="FO119">
        <v>0.1853805491286538</v>
      </c>
      <c r="FP119">
        <v>-1</v>
      </c>
      <c r="FQ119">
        <v>10.1078</v>
      </c>
      <c r="FR119">
        <v>-1.820370313588839</v>
      </c>
      <c r="FS119">
        <v>0.1797704816649518</v>
      </c>
      <c r="FT119">
        <v>-1</v>
      </c>
      <c r="FU119">
        <v>0</v>
      </c>
      <c r="FV119">
        <v>0</v>
      </c>
      <c r="FW119">
        <v>0</v>
      </c>
      <c r="FX119">
        <v>-1</v>
      </c>
      <c r="FY119">
        <v>0</v>
      </c>
      <c r="FZ119">
        <v>0</v>
      </c>
      <c r="GA119" t="s">
        <v>424</v>
      </c>
      <c r="GB119">
        <v>2.69702</v>
      </c>
      <c r="GC119">
        <v>2.70501</v>
      </c>
      <c r="GD119">
        <v>0.210795</v>
      </c>
      <c r="GE119">
        <v>0.216266</v>
      </c>
      <c r="GF119">
        <v>0.106837</v>
      </c>
      <c r="GG119">
        <v>0.0727043</v>
      </c>
      <c r="GH119">
        <v>24850.8</v>
      </c>
      <c r="GI119">
        <v>24765.4</v>
      </c>
      <c r="GJ119">
        <v>29289</v>
      </c>
      <c r="GK119">
        <v>29240.5</v>
      </c>
      <c r="GL119">
        <v>34630.9</v>
      </c>
      <c r="GM119">
        <v>36095.4</v>
      </c>
      <c r="GN119">
        <v>41219.7</v>
      </c>
      <c r="GO119">
        <v>41715.5</v>
      </c>
      <c r="GP119">
        <v>1.73918</v>
      </c>
      <c r="GQ119">
        <v>2.0418</v>
      </c>
      <c r="GR119">
        <v>0.100303</v>
      </c>
      <c r="GS119">
        <v>0</v>
      </c>
      <c r="GT119">
        <v>28.1485</v>
      </c>
      <c r="GU119">
        <v>999.9</v>
      </c>
      <c r="GV119">
        <v>40.7</v>
      </c>
      <c r="GW119">
        <v>34.1</v>
      </c>
      <c r="GX119">
        <v>24.1226</v>
      </c>
      <c r="GY119">
        <v>62.8127</v>
      </c>
      <c r="GZ119">
        <v>30.5128</v>
      </c>
      <c r="HA119">
        <v>1</v>
      </c>
      <c r="HB119">
        <v>0.170701</v>
      </c>
      <c r="HC119">
        <v>0</v>
      </c>
      <c r="HD119">
        <v>20.3938</v>
      </c>
      <c r="HE119">
        <v>5.21759</v>
      </c>
      <c r="HF119">
        <v>12.0094</v>
      </c>
      <c r="HG119">
        <v>4.9887</v>
      </c>
      <c r="HH119">
        <v>3.28865</v>
      </c>
      <c r="HI119">
        <v>2337.2</v>
      </c>
      <c r="HJ119">
        <v>9999</v>
      </c>
      <c r="HK119">
        <v>9999</v>
      </c>
      <c r="HL119">
        <v>44.6</v>
      </c>
      <c r="HM119">
        <v>1.86722</v>
      </c>
      <c r="HN119">
        <v>1.86616</v>
      </c>
      <c r="HO119">
        <v>1.86578</v>
      </c>
      <c r="HP119">
        <v>1.86569</v>
      </c>
      <c r="HQ119">
        <v>1.86745</v>
      </c>
      <c r="HR119">
        <v>1.86996</v>
      </c>
      <c r="HS119">
        <v>1.86861</v>
      </c>
      <c r="HT119">
        <v>1.86996</v>
      </c>
      <c r="HU119">
        <v>0</v>
      </c>
      <c r="HV119">
        <v>0</v>
      </c>
      <c r="HW119">
        <v>0</v>
      </c>
      <c r="HX119">
        <v>0</v>
      </c>
      <c r="HY119" t="s">
        <v>425</v>
      </c>
      <c r="HZ119" t="s">
        <v>426</v>
      </c>
      <c r="IA119" t="s">
        <v>427</v>
      </c>
      <c r="IB119" t="s">
        <v>427</v>
      </c>
      <c r="IC119" t="s">
        <v>427</v>
      </c>
      <c r="ID119" t="s">
        <v>427</v>
      </c>
      <c r="IE119">
        <v>0</v>
      </c>
      <c r="IF119">
        <v>100</v>
      </c>
      <c r="IG119">
        <v>100</v>
      </c>
      <c r="IH119">
        <v>-3.52</v>
      </c>
      <c r="II119">
        <v>0.0388</v>
      </c>
      <c r="IJ119">
        <v>-0.8100442168574529</v>
      </c>
      <c r="IK119">
        <v>-0.001397856137862621</v>
      </c>
      <c r="IL119">
        <v>-6.597033298310111E-07</v>
      </c>
      <c r="IM119">
        <v>1.814317659228783E-10</v>
      </c>
      <c r="IN119">
        <v>-0.08355413821156263</v>
      </c>
      <c r="IO119">
        <v>-0.009172974426983092</v>
      </c>
      <c r="IP119">
        <v>0.000807841678180084</v>
      </c>
      <c r="IQ119">
        <v>-8.933227129180702E-06</v>
      </c>
      <c r="IR119">
        <v>1</v>
      </c>
      <c r="IS119">
        <v>2297</v>
      </c>
      <c r="IT119">
        <v>1</v>
      </c>
      <c r="IU119">
        <v>33</v>
      </c>
      <c r="IV119">
        <v>20.7</v>
      </c>
      <c r="IW119">
        <v>20.6</v>
      </c>
      <c r="IX119">
        <v>2.86377</v>
      </c>
      <c r="IY119">
        <v>2.20459</v>
      </c>
      <c r="IZ119">
        <v>1.39648</v>
      </c>
      <c r="JA119">
        <v>2.34985</v>
      </c>
      <c r="JB119">
        <v>1.49536</v>
      </c>
      <c r="JC119">
        <v>2.31201</v>
      </c>
      <c r="JD119">
        <v>37.3378</v>
      </c>
      <c r="JE119">
        <v>15.4629</v>
      </c>
      <c r="JF119">
        <v>18</v>
      </c>
      <c r="JG119">
        <v>390.688</v>
      </c>
      <c r="JH119">
        <v>566.753</v>
      </c>
      <c r="JI119">
        <v>30.2798</v>
      </c>
      <c r="JJ119">
        <v>29.7732</v>
      </c>
      <c r="JK119">
        <v>29.9999</v>
      </c>
      <c r="JL119">
        <v>29.7039</v>
      </c>
      <c r="JM119">
        <v>29.6156</v>
      </c>
      <c r="JN119">
        <v>57.3377</v>
      </c>
      <c r="JO119">
        <v>38.4414</v>
      </c>
      <c r="JP119">
        <v>0</v>
      </c>
      <c r="JQ119">
        <v>-999.9</v>
      </c>
      <c r="JR119">
        <v>1483.4</v>
      </c>
      <c r="JS119">
        <v>14.5229</v>
      </c>
      <c r="JT119">
        <v>100.107</v>
      </c>
      <c r="JU119">
        <v>100.14</v>
      </c>
    </row>
    <row r="120" spans="1:281">
      <c r="A120">
        <v>104</v>
      </c>
      <c r="B120">
        <v>1652284579</v>
      </c>
      <c r="C120">
        <v>2522.5</v>
      </c>
      <c r="D120" t="s">
        <v>657</v>
      </c>
      <c r="E120" t="s">
        <v>658</v>
      </c>
      <c r="F120">
        <v>5</v>
      </c>
      <c r="G120" t="s">
        <v>474</v>
      </c>
      <c r="H120" t="s">
        <v>418</v>
      </c>
      <c r="I120">
        <v>1652284571.5</v>
      </c>
      <c r="J120">
        <f>(K120)/1000</f>
        <v>0</v>
      </c>
      <c r="K120">
        <f>IF(CZ120, AN120, AH120)</f>
        <v>0</v>
      </c>
      <c r="L120">
        <f>IF(CZ120, AI120, AG120)</f>
        <v>0</v>
      </c>
      <c r="M120">
        <f>DB120 - IF(AU120&gt;1, L120*CV120*100.0/(AW120*DP120), 0)</f>
        <v>0</v>
      </c>
      <c r="N120">
        <f>((T120-J120/2)*M120-L120)/(T120+J120/2)</f>
        <v>0</v>
      </c>
      <c r="O120">
        <f>N120*(DI120+DJ120)/1000.0</f>
        <v>0</v>
      </c>
      <c r="P120">
        <f>(DB120 - IF(AU120&gt;1, L120*CV120*100.0/(AW120*DP120), 0))*(DI120+DJ120)/1000.0</f>
        <v>0</v>
      </c>
      <c r="Q120">
        <f>2.0/((1/S120-1/R120)+SIGN(S120)*SQRT((1/S120-1/R120)*(1/S120-1/R120) + 4*CW120/((CW120+1)*(CW120+1))*(2*1/S120*1/R120-1/R120*1/R120)))</f>
        <v>0</v>
      </c>
      <c r="R120">
        <f>IF(LEFT(CX120,1)&lt;&gt;"0",IF(LEFT(CX120,1)="1",3.0,CY120),$D$5+$E$5*(DP120*DI120/($K$5*1000))+$F$5*(DP120*DI120/($K$5*1000))*MAX(MIN(CV120,$J$5),$I$5)*MAX(MIN(CV120,$J$5),$I$5)+$G$5*MAX(MIN(CV120,$J$5),$I$5)*(DP120*DI120/($K$5*1000))+$H$5*(DP120*DI120/($K$5*1000))*(DP120*DI120/($K$5*1000)))</f>
        <v>0</v>
      </c>
      <c r="S120">
        <f>J120*(1000-(1000*0.61365*exp(17.502*W120/(240.97+W120))/(DI120+DJ120)+DD120)/2)/(1000*0.61365*exp(17.502*W120/(240.97+W120))/(DI120+DJ120)-DD120)</f>
        <v>0</v>
      </c>
      <c r="T120">
        <f>1/((CW120+1)/(Q120/1.6)+1/(R120/1.37)) + CW120/((CW120+1)/(Q120/1.6) + CW120/(R120/1.37))</f>
        <v>0</v>
      </c>
      <c r="U120">
        <f>(CR120*CU120)</f>
        <v>0</v>
      </c>
      <c r="V120">
        <f>(DK120+(U120+2*0.95*5.67E-8*(((DK120+$B$7)+273)^4-(DK120+273)^4)-44100*J120)/(1.84*29.3*R120+8*0.95*5.67E-8*(DK120+273)^3))</f>
        <v>0</v>
      </c>
      <c r="W120">
        <f>($C$7*DL120+$D$7*DM120+$E$7*V120)</f>
        <v>0</v>
      </c>
      <c r="X120">
        <f>0.61365*exp(17.502*W120/(240.97+W120))</f>
        <v>0</v>
      </c>
      <c r="Y120">
        <f>(Z120/AA120*100)</f>
        <v>0</v>
      </c>
      <c r="Z120">
        <f>DD120*(DI120+DJ120)/1000</f>
        <v>0</v>
      </c>
      <c r="AA120">
        <f>0.61365*exp(17.502*DK120/(240.97+DK120))</f>
        <v>0</v>
      </c>
      <c r="AB120">
        <f>(X120-DD120*(DI120+DJ120)/1000)</f>
        <v>0</v>
      </c>
      <c r="AC120">
        <f>(-J120*44100)</f>
        <v>0</v>
      </c>
      <c r="AD120">
        <f>2*29.3*R120*0.92*(DK120-W120)</f>
        <v>0</v>
      </c>
      <c r="AE120">
        <f>2*0.95*5.67E-8*(((DK120+$B$7)+273)^4-(W120+273)^4)</f>
        <v>0</v>
      </c>
      <c r="AF120">
        <f>U120+AE120+AC120+AD120</f>
        <v>0</v>
      </c>
      <c r="AG120">
        <f>DH120*AU120*(DC120-DB120*(1000-AU120*DE120)/(1000-AU120*DD120))/(100*CV120)</f>
        <v>0</v>
      </c>
      <c r="AH120">
        <f>1000*DH120*AU120*(DD120-DE120)/(100*CV120*(1000-AU120*DD120))</f>
        <v>0</v>
      </c>
      <c r="AI120">
        <f>(AJ120 - AK120 - DI120*1E3/(8.314*(DK120+273.15)) * AM120/DH120 * AL120) * DH120/(100*CV120) * (1000 - DE120)/1000</f>
        <v>0</v>
      </c>
      <c r="AJ120">
        <v>1493.123994826702</v>
      </c>
      <c r="AK120">
        <v>1429.521393939394</v>
      </c>
      <c r="AL120">
        <v>3.43468970324867</v>
      </c>
      <c r="AM120">
        <v>66.42838587885558</v>
      </c>
      <c r="AN120">
        <f>(AP120 - AO120 + DI120*1E3/(8.314*(DK120+273.15)) * AR120/DH120 * AQ120) * DH120/(100*CV120) * 1000/(1000 - AP120)</f>
        <v>0</v>
      </c>
      <c r="AO120">
        <v>14.34818293994712</v>
      </c>
      <c r="AP120">
        <v>24.10408811188813</v>
      </c>
      <c r="AQ120">
        <v>9.491707284206799E-05</v>
      </c>
      <c r="AR120">
        <v>79.27483675333316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MAX(0,($B$13+$C$13*DP120)/(1+$D$13*DP120)*DI120/(DK120+273)*$E$13)</f>
        <v>0</v>
      </c>
      <c r="AX120" t="s">
        <v>421</v>
      </c>
      <c r="AY120" t="s">
        <v>421</v>
      </c>
      <c r="AZ120">
        <v>0</v>
      </c>
      <c r="BA120">
        <v>0</v>
      </c>
      <c r="BB120">
        <f>1-AZ120/BA120</f>
        <v>0</v>
      </c>
      <c r="BC120">
        <v>0</v>
      </c>
      <c r="BD120" t="s">
        <v>421</v>
      </c>
      <c r="BE120" t="s">
        <v>421</v>
      </c>
      <c r="BF120">
        <v>0</v>
      </c>
      <c r="BG120">
        <v>0</v>
      </c>
      <c r="BH120">
        <f>1-BF120/BG120</f>
        <v>0</v>
      </c>
      <c r="BI120">
        <v>0.5</v>
      </c>
      <c r="BJ120">
        <f>CS120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421</v>
      </c>
      <c r="BQ120">
        <v>0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BZ120">
        <v>1346</v>
      </c>
      <c r="CA120">
        <v>300</v>
      </c>
      <c r="CB120">
        <v>300</v>
      </c>
      <c r="CC120">
        <v>300</v>
      </c>
      <c r="CD120">
        <v>10390.6</v>
      </c>
      <c r="CE120">
        <v>1065.88</v>
      </c>
      <c r="CF120">
        <v>-0.00731473</v>
      </c>
      <c r="CG120">
        <v>5.43</v>
      </c>
      <c r="CH120" t="s">
        <v>421</v>
      </c>
      <c r="CI120" t="s">
        <v>421</v>
      </c>
      <c r="CJ120" t="s">
        <v>421</v>
      </c>
      <c r="CK120" t="s">
        <v>421</v>
      </c>
      <c r="CL120" t="s">
        <v>421</v>
      </c>
      <c r="CM120" t="s">
        <v>421</v>
      </c>
      <c r="CN120" t="s">
        <v>421</v>
      </c>
      <c r="CO120" t="s">
        <v>421</v>
      </c>
      <c r="CP120" t="s">
        <v>421</v>
      </c>
      <c r="CQ120" t="s">
        <v>421</v>
      </c>
      <c r="CR120">
        <f>$B$11*DQ120+$C$11*DR120+$F$11*EC120*(1-EF120)</f>
        <v>0</v>
      </c>
      <c r="CS120">
        <f>CR120*CT120</f>
        <v>0</v>
      </c>
      <c r="CT120">
        <f>($B$11*$D$9+$C$11*$D$9+$F$11*((EP120+EH120)/MAX(EP120+EH120+EQ120, 0.1)*$I$9+EQ120/MAX(EP120+EH120+EQ120, 0.1)*$J$9))/($B$11+$C$11+$F$11)</f>
        <v>0</v>
      </c>
      <c r="CU120">
        <f>($B$11*$K$9+$C$11*$K$9+$F$11*((EP120+EH120)/MAX(EP120+EH120+EQ120, 0.1)*$P$9+EQ120/MAX(EP120+EH120+EQ120, 0.1)*$Q$9))/($B$11+$C$11+$F$11)</f>
        <v>0</v>
      </c>
      <c r="CV120">
        <v>6</v>
      </c>
      <c r="CW120">
        <v>0.5</v>
      </c>
      <c r="CX120" t="s">
        <v>422</v>
      </c>
      <c r="CY120">
        <v>2</v>
      </c>
      <c r="CZ120" t="b">
        <v>1</v>
      </c>
      <c r="DA120">
        <v>1652284571.5</v>
      </c>
      <c r="DB120">
        <v>1371.616666666667</v>
      </c>
      <c r="DC120">
        <v>1459.188888888889</v>
      </c>
      <c r="DD120">
        <v>24.08723703703703</v>
      </c>
      <c r="DE120">
        <v>14.24515555555555</v>
      </c>
      <c r="DF120">
        <v>1375.123703703704</v>
      </c>
      <c r="DG120">
        <v>24.04843333333334</v>
      </c>
      <c r="DH120">
        <v>400.0815925925926</v>
      </c>
      <c r="DI120">
        <v>90.64813333333335</v>
      </c>
      <c r="DJ120">
        <v>0.09997462592592593</v>
      </c>
      <c r="DK120">
        <v>30.90036666666667</v>
      </c>
      <c r="DL120">
        <v>29.77768888888889</v>
      </c>
      <c r="DM120">
        <v>999.9000000000001</v>
      </c>
      <c r="DN120">
        <v>0</v>
      </c>
      <c r="DO120">
        <v>0</v>
      </c>
      <c r="DP120">
        <v>10000.09296296296</v>
      </c>
      <c r="DQ120">
        <v>0</v>
      </c>
      <c r="DR120">
        <v>239.3477777777778</v>
      </c>
      <c r="DS120">
        <v>-87.57232962962964</v>
      </c>
      <c r="DT120">
        <v>1405.47</v>
      </c>
      <c r="DU120">
        <v>1480.277037037037</v>
      </c>
      <c r="DV120">
        <v>9.842087407407407</v>
      </c>
      <c r="DW120">
        <v>1459.188888888889</v>
      </c>
      <c r="DX120">
        <v>14.24515555555555</v>
      </c>
      <c r="DY120">
        <v>2.183463333333334</v>
      </c>
      <c r="DZ120">
        <v>1.291297037037037</v>
      </c>
      <c r="EA120">
        <v>18.84149259259259</v>
      </c>
      <c r="EB120">
        <v>10.69741111111111</v>
      </c>
      <c r="EC120">
        <v>1499.99962962963</v>
      </c>
      <c r="ED120">
        <v>0.973006074074074</v>
      </c>
      <c r="EE120">
        <v>0.02699378148148148</v>
      </c>
      <c r="EF120">
        <v>0</v>
      </c>
      <c r="EG120">
        <v>948.117148148148</v>
      </c>
      <c r="EH120">
        <v>5.00097</v>
      </c>
      <c r="EI120">
        <v>14882.24444444444</v>
      </c>
      <c r="EJ120">
        <v>12491.60370370371</v>
      </c>
      <c r="EK120">
        <v>38.937</v>
      </c>
      <c r="EL120">
        <v>40.18699999999999</v>
      </c>
      <c r="EM120">
        <v>39.125</v>
      </c>
      <c r="EN120">
        <v>40.05051851851851</v>
      </c>
      <c r="EO120">
        <v>40.125</v>
      </c>
      <c r="EP120">
        <v>1454.63962962963</v>
      </c>
      <c r="EQ120">
        <v>40.35999999999999</v>
      </c>
      <c r="ER120">
        <v>0</v>
      </c>
      <c r="ES120">
        <v>1269.199999809265</v>
      </c>
      <c r="ET120">
        <v>0</v>
      </c>
      <c r="EU120">
        <v>948.0955</v>
      </c>
      <c r="EV120">
        <v>-14.80276922359194</v>
      </c>
      <c r="EW120">
        <v>-33.67521373985832</v>
      </c>
      <c r="EX120">
        <v>14882.40769230769</v>
      </c>
      <c r="EY120">
        <v>15</v>
      </c>
      <c r="EZ120">
        <v>1652283335.6</v>
      </c>
      <c r="FA120" t="s">
        <v>476</v>
      </c>
      <c r="FB120">
        <v>1652283332.6</v>
      </c>
      <c r="FC120">
        <v>1652283335.6</v>
      </c>
      <c r="FD120">
        <v>15</v>
      </c>
      <c r="FE120">
        <v>-1.081</v>
      </c>
      <c r="FF120">
        <v>0.005</v>
      </c>
      <c r="FG120">
        <v>-1.466</v>
      </c>
      <c r="FH120">
        <v>-0.014</v>
      </c>
      <c r="FI120">
        <v>400</v>
      </c>
      <c r="FJ120">
        <v>20</v>
      </c>
      <c r="FK120">
        <v>0.1</v>
      </c>
      <c r="FL120">
        <v>0.01</v>
      </c>
      <c r="FM120">
        <v>-87.5282575</v>
      </c>
      <c r="FN120">
        <v>-1.619773733583246</v>
      </c>
      <c r="FO120">
        <v>0.2336162300520889</v>
      </c>
      <c r="FP120">
        <v>-1</v>
      </c>
      <c r="FQ120">
        <v>9.93858125</v>
      </c>
      <c r="FR120">
        <v>-1.767269155722349</v>
      </c>
      <c r="FS120">
        <v>0.1702940079272829</v>
      </c>
      <c r="FT120">
        <v>-1</v>
      </c>
      <c r="FU120">
        <v>0</v>
      </c>
      <c r="FV120">
        <v>0</v>
      </c>
      <c r="FW120">
        <v>0</v>
      </c>
      <c r="FX120">
        <v>-1</v>
      </c>
      <c r="FY120">
        <v>0</v>
      </c>
      <c r="FZ120">
        <v>0</v>
      </c>
      <c r="GA120" t="s">
        <v>424</v>
      </c>
      <c r="GB120">
        <v>2.69705</v>
      </c>
      <c r="GC120">
        <v>2.70524</v>
      </c>
      <c r="GD120">
        <v>0.212365</v>
      </c>
      <c r="GE120">
        <v>0.217725</v>
      </c>
      <c r="GF120">
        <v>0.10688</v>
      </c>
      <c r="GG120">
        <v>0.0731994</v>
      </c>
      <c r="GH120">
        <v>24800.7</v>
      </c>
      <c r="GI120">
        <v>24719.1</v>
      </c>
      <c r="GJ120">
        <v>29288.3</v>
      </c>
      <c r="GK120">
        <v>29240.3</v>
      </c>
      <c r="GL120">
        <v>34628.6</v>
      </c>
      <c r="GM120">
        <v>36075.7</v>
      </c>
      <c r="GN120">
        <v>41219</v>
      </c>
      <c r="GO120">
        <v>41715.1</v>
      </c>
      <c r="GP120">
        <v>1.73908</v>
      </c>
      <c r="GQ120">
        <v>2.04203</v>
      </c>
      <c r="GR120">
        <v>0.100426</v>
      </c>
      <c r="GS120">
        <v>0</v>
      </c>
      <c r="GT120">
        <v>28.1509</v>
      </c>
      <c r="GU120">
        <v>999.9</v>
      </c>
      <c r="GV120">
        <v>40.6</v>
      </c>
      <c r="GW120">
        <v>34.1</v>
      </c>
      <c r="GX120">
        <v>24.0661</v>
      </c>
      <c r="GY120">
        <v>62.9727</v>
      </c>
      <c r="GZ120">
        <v>30.4527</v>
      </c>
      <c r="HA120">
        <v>1</v>
      </c>
      <c r="HB120">
        <v>0.170188</v>
      </c>
      <c r="HC120">
        <v>0</v>
      </c>
      <c r="HD120">
        <v>20.3936</v>
      </c>
      <c r="HE120">
        <v>5.21609</v>
      </c>
      <c r="HF120">
        <v>12.0097</v>
      </c>
      <c r="HG120">
        <v>4.9882</v>
      </c>
      <c r="HH120">
        <v>3.2885</v>
      </c>
      <c r="HI120">
        <v>2337.2</v>
      </c>
      <c r="HJ120">
        <v>9999</v>
      </c>
      <c r="HK120">
        <v>9999</v>
      </c>
      <c r="HL120">
        <v>44.6</v>
      </c>
      <c r="HM120">
        <v>1.86722</v>
      </c>
      <c r="HN120">
        <v>1.86618</v>
      </c>
      <c r="HO120">
        <v>1.86575</v>
      </c>
      <c r="HP120">
        <v>1.86569</v>
      </c>
      <c r="HQ120">
        <v>1.86749</v>
      </c>
      <c r="HR120">
        <v>1.86996</v>
      </c>
      <c r="HS120">
        <v>1.86862</v>
      </c>
      <c r="HT120">
        <v>1.86997</v>
      </c>
      <c r="HU120">
        <v>0</v>
      </c>
      <c r="HV120">
        <v>0</v>
      </c>
      <c r="HW120">
        <v>0</v>
      </c>
      <c r="HX120">
        <v>0</v>
      </c>
      <c r="HY120" t="s">
        <v>425</v>
      </c>
      <c r="HZ120" t="s">
        <v>426</v>
      </c>
      <c r="IA120" t="s">
        <v>427</v>
      </c>
      <c r="IB120" t="s">
        <v>427</v>
      </c>
      <c r="IC120" t="s">
        <v>427</v>
      </c>
      <c r="ID120" t="s">
        <v>427</v>
      </c>
      <c r="IE120">
        <v>0</v>
      </c>
      <c r="IF120">
        <v>100</v>
      </c>
      <c r="IG120">
        <v>100</v>
      </c>
      <c r="IH120">
        <v>-3.57</v>
      </c>
      <c r="II120">
        <v>0.039</v>
      </c>
      <c r="IJ120">
        <v>-0.8100442168574529</v>
      </c>
      <c r="IK120">
        <v>-0.001397856137862621</v>
      </c>
      <c r="IL120">
        <v>-6.597033298310111E-07</v>
      </c>
      <c r="IM120">
        <v>1.814317659228783E-10</v>
      </c>
      <c r="IN120">
        <v>-0.08355413821156263</v>
      </c>
      <c r="IO120">
        <v>-0.009172974426983092</v>
      </c>
      <c r="IP120">
        <v>0.000807841678180084</v>
      </c>
      <c r="IQ120">
        <v>-8.933227129180702E-06</v>
      </c>
      <c r="IR120">
        <v>1</v>
      </c>
      <c r="IS120">
        <v>2297</v>
      </c>
      <c r="IT120">
        <v>1</v>
      </c>
      <c r="IU120">
        <v>33</v>
      </c>
      <c r="IV120">
        <v>20.8</v>
      </c>
      <c r="IW120">
        <v>20.7</v>
      </c>
      <c r="IX120">
        <v>2.88696</v>
      </c>
      <c r="IY120">
        <v>2.20215</v>
      </c>
      <c r="IZ120">
        <v>1.39648</v>
      </c>
      <c r="JA120">
        <v>2.35107</v>
      </c>
      <c r="JB120">
        <v>1.49536</v>
      </c>
      <c r="JC120">
        <v>2.37793</v>
      </c>
      <c r="JD120">
        <v>37.3378</v>
      </c>
      <c r="JE120">
        <v>15.4629</v>
      </c>
      <c r="JF120">
        <v>18</v>
      </c>
      <c r="JG120">
        <v>390.634</v>
      </c>
      <c r="JH120">
        <v>566.897</v>
      </c>
      <c r="JI120">
        <v>30.2778</v>
      </c>
      <c r="JJ120">
        <v>29.7719</v>
      </c>
      <c r="JK120">
        <v>30</v>
      </c>
      <c r="JL120">
        <v>29.7038</v>
      </c>
      <c r="JM120">
        <v>29.6131</v>
      </c>
      <c r="JN120">
        <v>57.852</v>
      </c>
      <c r="JO120">
        <v>38.1564</v>
      </c>
      <c r="JP120">
        <v>0</v>
      </c>
      <c r="JQ120">
        <v>-999.9</v>
      </c>
      <c r="JR120">
        <v>1503.51</v>
      </c>
      <c r="JS120">
        <v>14.6567</v>
      </c>
      <c r="JT120">
        <v>100.105</v>
      </c>
      <c r="JU120">
        <v>100.139</v>
      </c>
    </row>
    <row r="121" spans="1:281">
      <c r="A121">
        <v>105</v>
      </c>
      <c r="B121">
        <v>1652284584</v>
      </c>
      <c r="C121">
        <v>2527.5</v>
      </c>
      <c r="D121" t="s">
        <v>659</v>
      </c>
      <c r="E121" t="s">
        <v>660</v>
      </c>
      <c r="F121">
        <v>5</v>
      </c>
      <c r="G121" t="s">
        <v>474</v>
      </c>
      <c r="H121" t="s">
        <v>418</v>
      </c>
      <c r="I121">
        <v>1652284576.214286</v>
      </c>
      <c r="J121">
        <f>(K121)/1000</f>
        <v>0</v>
      </c>
      <c r="K121">
        <f>IF(CZ121, AN121, AH121)</f>
        <v>0</v>
      </c>
      <c r="L121">
        <f>IF(CZ121, AI121, AG121)</f>
        <v>0</v>
      </c>
      <c r="M121">
        <f>DB121 - IF(AU121&gt;1, L121*CV121*100.0/(AW121*DP121), 0)</f>
        <v>0</v>
      </c>
      <c r="N121">
        <f>((T121-J121/2)*M121-L121)/(T121+J121/2)</f>
        <v>0</v>
      </c>
      <c r="O121">
        <f>N121*(DI121+DJ121)/1000.0</f>
        <v>0</v>
      </c>
      <c r="P121">
        <f>(DB121 - IF(AU121&gt;1, L121*CV121*100.0/(AW121*DP121), 0))*(DI121+DJ121)/1000.0</f>
        <v>0</v>
      </c>
      <c r="Q121">
        <f>2.0/((1/S121-1/R121)+SIGN(S121)*SQRT((1/S121-1/R121)*(1/S121-1/R121) + 4*CW121/((CW121+1)*(CW121+1))*(2*1/S121*1/R121-1/R121*1/R121)))</f>
        <v>0</v>
      </c>
      <c r="R121">
        <f>IF(LEFT(CX121,1)&lt;&gt;"0",IF(LEFT(CX121,1)="1",3.0,CY121),$D$5+$E$5*(DP121*DI121/($K$5*1000))+$F$5*(DP121*DI121/($K$5*1000))*MAX(MIN(CV121,$J$5),$I$5)*MAX(MIN(CV121,$J$5),$I$5)+$G$5*MAX(MIN(CV121,$J$5),$I$5)*(DP121*DI121/($K$5*1000))+$H$5*(DP121*DI121/($K$5*1000))*(DP121*DI121/($K$5*1000)))</f>
        <v>0</v>
      </c>
      <c r="S121">
        <f>J121*(1000-(1000*0.61365*exp(17.502*W121/(240.97+W121))/(DI121+DJ121)+DD121)/2)/(1000*0.61365*exp(17.502*W121/(240.97+W121))/(DI121+DJ121)-DD121)</f>
        <v>0</v>
      </c>
      <c r="T121">
        <f>1/((CW121+1)/(Q121/1.6)+1/(R121/1.37)) + CW121/((CW121+1)/(Q121/1.6) + CW121/(R121/1.37))</f>
        <v>0</v>
      </c>
      <c r="U121">
        <f>(CR121*CU121)</f>
        <v>0</v>
      </c>
      <c r="V121">
        <f>(DK121+(U121+2*0.95*5.67E-8*(((DK121+$B$7)+273)^4-(DK121+273)^4)-44100*J121)/(1.84*29.3*R121+8*0.95*5.67E-8*(DK121+273)^3))</f>
        <v>0</v>
      </c>
      <c r="W121">
        <f>($C$7*DL121+$D$7*DM121+$E$7*V121)</f>
        <v>0</v>
      </c>
      <c r="X121">
        <f>0.61365*exp(17.502*W121/(240.97+W121))</f>
        <v>0</v>
      </c>
      <c r="Y121">
        <f>(Z121/AA121*100)</f>
        <v>0</v>
      </c>
      <c r="Z121">
        <f>DD121*(DI121+DJ121)/1000</f>
        <v>0</v>
      </c>
      <c r="AA121">
        <f>0.61365*exp(17.502*DK121/(240.97+DK121))</f>
        <v>0</v>
      </c>
      <c r="AB121">
        <f>(X121-DD121*(DI121+DJ121)/1000)</f>
        <v>0</v>
      </c>
      <c r="AC121">
        <f>(-J121*44100)</f>
        <v>0</v>
      </c>
      <c r="AD121">
        <f>2*29.3*R121*0.92*(DK121-W121)</f>
        <v>0</v>
      </c>
      <c r="AE121">
        <f>2*0.95*5.67E-8*(((DK121+$B$7)+273)^4-(W121+273)^4)</f>
        <v>0</v>
      </c>
      <c r="AF121">
        <f>U121+AE121+AC121+AD121</f>
        <v>0</v>
      </c>
      <c r="AG121">
        <f>DH121*AU121*(DC121-DB121*(1000-AU121*DE121)/(1000-AU121*DD121))/(100*CV121)</f>
        <v>0</v>
      </c>
      <c r="AH121">
        <f>1000*DH121*AU121*(DD121-DE121)/(100*CV121*(1000-AU121*DD121))</f>
        <v>0</v>
      </c>
      <c r="AI121">
        <f>(AJ121 - AK121 - DI121*1E3/(8.314*(DK121+273.15)) * AM121/DH121 * AL121) * DH121/(100*CV121) * (1000 - DE121)/1000</f>
        <v>0</v>
      </c>
      <c r="AJ121">
        <v>1509.413400590686</v>
      </c>
      <c r="AK121">
        <v>1446.396787878787</v>
      </c>
      <c r="AL121">
        <v>3.362135812348338</v>
      </c>
      <c r="AM121">
        <v>66.42838587885558</v>
      </c>
      <c r="AN121">
        <f>(AP121 - AO121 + DI121*1E3/(8.314*(DK121+273.15)) * AR121/DH121 * AQ121) * DH121/(100*CV121) * 1000/(1000 - AP121)</f>
        <v>0</v>
      </c>
      <c r="AO121">
        <v>14.47893077218381</v>
      </c>
      <c r="AP121">
        <v>24.10897482517485</v>
      </c>
      <c r="AQ121">
        <v>3.938009133615167E-05</v>
      </c>
      <c r="AR121">
        <v>79.27483675333316</v>
      </c>
      <c r="AS121">
        <v>0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MAX(0,($B$13+$C$13*DP121)/(1+$D$13*DP121)*DI121/(DK121+273)*$E$13)</f>
        <v>0</v>
      </c>
      <c r="AX121" t="s">
        <v>421</v>
      </c>
      <c r="AY121" t="s">
        <v>421</v>
      </c>
      <c r="AZ121">
        <v>0</v>
      </c>
      <c r="BA121">
        <v>0</v>
      </c>
      <c r="BB121">
        <f>1-AZ121/BA121</f>
        <v>0</v>
      </c>
      <c r="BC121">
        <v>0</v>
      </c>
      <c r="BD121" t="s">
        <v>421</v>
      </c>
      <c r="BE121" t="s">
        <v>421</v>
      </c>
      <c r="BF121">
        <v>0</v>
      </c>
      <c r="BG121">
        <v>0</v>
      </c>
      <c r="BH121">
        <f>1-BF121/BG121</f>
        <v>0</v>
      </c>
      <c r="BI121">
        <v>0.5</v>
      </c>
      <c r="BJ121">
        <f>CS121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421</v>
      </c>
      <c r="BQ121">
        <v>0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BZ121">
        <v>1346</v>
      </c>
      <c r="CA121">
        <v>300</v>
      </c>
      <c r="CB121">
        <v>300</v>
      </c>
      <c r="CC121">
        <v>300</v>
      </c>
      <c r="CD121">
        <v>10390.6</v>
      </c>
      <c r="CE121">
        <v>1065.88</v>
      </c>
      <c r="CF121">
        <v>-0.00731473</v>
      </c>
      <c r="CG121">
        <v>5.43</v>
      </c>
      <c r="CH121" t="s">
        <v>421</v>
      </c>
      <c r="CI121" t="s">
        <v>421</v>
      </c>
      <c r="CJ121" t="s">
        <v>421</v>
      </c>
      <c r="CK121" t="s">
        <v>421</v>
      </c>
      <c r="CL121" t="s">
        <v>421</v>
      </c>
      <c r="CM121" t="s">
        <v>421</v>
      </c>
      <c r="CN121" t="s">
        <v>421</v>
      </c>
      <c r="CO121" t="s">
        <v>421</v>
      </c>
      <c r="CP121" t="s">
        <v>421</v>
      </c>
      <c r="CQ121" t="s">
        <v>421</v>
      </c>
      <c r="CR121">
        <f>$B$11*DQ121+$C$11*DR121+$F$11*EC121*(1-EF121)</f>
        <v>0</v>
      </c>
      <c r="CS121">
        <f>CR121*CT121</f>
        <v>0</v>
      </c>
      <c r="CT121">
        <f>($B$11*$D$9+$C$11*$D$9+$F$11*((EP121+EH121)/MAX(EP121+EH121+EQ121, 0.1)*$I$9+EQ121/MAX(EP121+EH121+EQ121, 0.1)*$J$9))/($B$11+$C$11+$F$11)</f>
        <v>0</v>
      </c>
      <c r="CU121">
        <f>($B$11*$K$9+$C$11*$K$9+$F$11*((EP121+EH121)/MAX(EP121+EH121+EQ121, 0.1)*$P$9+EQ121/MAX(EP121+EH121+EQ121, 0.1)*$Q$9))/($B$11+$C$11+$F$11)</f>
        <v>0</v>
      </c>
      <c r="CV121">
        <v>6</v>
      </c>
      <c r="CW121">
        <v>0.5</v>
      </c>
      <c r="CX121" t="s">
        <v>422</v>
      </c>
      <c r="CY121">
        <v>2</v>
      </c>
      <c r="CZ121" t="b">
        <v>1</v>
      </c>
      <c r="DA121">
        <v>1652284576.214286</v>
      </c>
      <c r="DB121">
        <v>1387.379642857143</v>
      </c>
      <c r="DC121">
        <v>1474.793571428572</v>
      </c>
      <c r="DD121">
        <v>24.09563928571428</v>
      </c>
      <c r="DE121">
        <v>14.38248214285714</v>
      </c>
      <c r="DF121">
        <v>1390.921428571428</v>
      </c>
      <c r="DG121">
        <v>24.05671785714285</v>
      </c>
      <c r="DH121">
        <v>400.0735714285714</v>
      </c>
      <c r="DI121">
        <v>90.64722142857143</v>
      </c>
      <c r="DJ121">
        <v>0.09997241785714285</v>
      </c>
      <c r="DK121">
        <v>30.90036071428571</v>
      </c>
      <c r="DL121">
        <v>29.78388928571428</v>
      </c>
      <c r="DM121">
        <v>999.9000000000002</v>
      </c>
      <c r="DN121">
        <v>0</v>
      </c>
      <c r="DO121">
        <v>0</v>
      </c>
      <c r="DP121">
        <v>10007.49678571429</v>
      </c>
      <c r="DQ121">
        <v>0</v>
      </c>
      <c r="DR121">
        <v>240.2440714285714</v>
      </c>
      <c r="DS121">
        <v>-87.4142107142857</v>
      </c>
      <c r="DT121">
        <v>1421.633928571429</v>
      </c>
      <c r="DU121">
        <v>1496.315714285714</v>
      </c>
      <c r="DV121">
        <v>9.713162499999999</v>
      </c>
      <c r="DW121">
        <v>1474.793571428572</v>
      </c>
      <c r="DX121">
        <v>14.38248214285714</v>
      </c>
      <c r="DY121">
        <v>2.184203571428571</v>
      </c>
      <c r="DZ121">
        <v>1.303732142857143</v>
      </c>
      <c r="EA121">
        <v>18.84691785714285</v>
      </c>
      <c r="EB121">
        <v>10.84142857142857</v>
      </c>
      <c r="EC121">
        <v>1499.989642857143</v>
      </c>
      <c r="ED121">
        <v>0.9730059285714286</v>
      </c>
      <c r="EE121">
        <v>0.02699393571428572</v>
      </c>
      <c r="EF121">
        <v>0</v>
      </c>
      <c r="EG121">
        <v>947.0047499999999</v>
      </c>
      <c r="EH121">
        <v>5.00097</v>
      </c>
      <c r="EI121">
        <v>14875.28928571429</v>
      </c>
      <c r="EJ121">
        <v>12491.52857142857</v>
      </c>
      <c r="EK121">
        <v>38.937</v>
      </c>
      <c r="EL121">
        <v>40.18699999999999</v>
      </c>
      <c r="EM121">
        <v>39.125</v>
      </c>
      <c r="EN121">
        <v>40.0597857142857</v>
      </c>
      <c r="EO121">
        <v>40.125</v>
      </c>
      <c r="EP121">
        <v>1454.629642857143</v>
      </c>
      <c r="EQ121">
        <v>40.35999999999999</v>
      </c>
      <c r="ER121">
        <v>0</v>
      </c>
      <c r="ES121">
        <v>1274</v>
      </c>
      <c r="ET121">
        <v>0</v>
      </c>
      <c r="EU121">
        <v>946.9381538461538</v>
      </c>
      <c r="EV121">
        <v>-14.18263248227598</v>
      </c>
      <c r="EW121">
        <v>-60.82393167895913</v>
      </c>
      <c r="EX121">
        <v>14875.06538461539</v>
      </c>
      <c r="EY121">
        <v>15</v>
      </c>
      <c r="EZ121">
        <v>1652283335.6</v>
      </c>
      <c r="FA121" t="s">
        <v>476</v>
      </c>
      <c r="FB121">
        <v>1652283332.6</v>
      </c>
      <c r="FC121">
        <v>1652283335.6</v>
      </c>
      <c r="FD121">
        <v>15</v>
      </c>
      <c r="FE121">
        <v>-1.081</v>
      </c>
      <c r="FF121">
        <v>0.005</v>
      </c>
      <c r="FG121">
        <v>-1.466</v>
      </c>
      <c r="FH121">
        <v>-0.014</v>
      </c>
      <c r="FI121">
        <v>400</v>
      </c>
      <c r="FJ121">
        <v>20</v>
      </c>
      <c r="FK121">
        <v>0.1</v>
      </c>
      <c r="FL121">
        <v>0.01</v>
      </c>
      <c r="FM121">
        <v>-87.38616749999998</v>
      </c>
      <c r="FN121">
        <v>0.9887696060038533</v>
      </c>
      <c r="FO121">
        <v>0.3840312261961915</v>
      </c>
      <c r="FP121">
        <v>-1</v>
      </c>
      <c r="FQ121">
        <v>9.795350250000002</v>
      </c>
      <c r="FR121">
        <v>-1.642788405253317</v>
      </c>
      <c r="FS121">
        <v>0.1582062458072927</v>
      </c>
      <c r="FT121">
        <v>-1</v>
      </c>
      <c r="FU121">
        <v>0</v>
      </c>
      <c r="FV121">
        <v>0</v>
      </c>
      <c r="FW121">
        <v>0</v>
      </c>
      <c r="FX121">
        <v>-1</v>
      </c>
      <c r="FY121">
        <v>0</v>
      </c>
      <c r="FZ121">
        <v>0</v>
      </c>
      <c r="GA121" t="s">
        <v>424</v>
      </c>
      <c r="GB121">
        <v>2.69693</v>
      </c>
      <c r="GC121">
        <v>2.70509</v>
      </c>
      <c r="GD121">
        <v>0.213892</v>
      </c>
      <c r="GE121">
        <v>0.219179</v>
      </c>
      <c r="GF121">
        <v>0.106899</v>
      </c>
      <c r="GG121">
        <v>0.0736764</v>
      </c>
      <c r="GH121">
        <v>24752.7</v>
      </c>
      <c r="GI121">
        <v>24673.3</v>
      </c>
      <c r="GJ121">
        <v>29288.4</v>
      </c>
      <c r="GK121">
        <v>29240.5</v>
      </c>
      <c r="GL121">
        <v>34627.7</v>
      </c>
      <c r="GM121">
        <v>36057.3</v>
      </c>
      <c r="GN121">
        <v>41218.8</v>
      </c>
      <c r="GO121">
        <v>41715.3</v>
      </c>
      <c r="GP121">
        <v>1.7391</v>
      </c>
      <c r="GQ121">
        <v>2.04217</v>
      </c>
      <c r="GR121">
        <v>0.10065</v>
      </c>
      <c r="GS121">
        <v>0</v>
      </c>
      <c r="GT121">
        <v>28.1533</v>
      </c>
      <c r="GU121">
        <v>999.9</v>
      </c>
      <c r="GV121">
        <v>40.6</v>
      </c>
      <c r="GW121">
        <v>34.1</v>
      </c>
      <c r="GX121">
        <v>24.0638</v>
      </c>
      <c r="GY121">
        <v>62.7727</v>
      </c>
      <c r="GZ121">
        <v>30.8213</v>
      </c>
      <c r="HA121">
        <v>1</v>
      </c>
      <c r="HB121">
        <v>0.170297</v>
      </c>
      <c r="HC121">
        <v>0</v>
      </c>
      <c r="HD121">
        <v>20.3937</v>
      </c>
      <c r="HE121">
        <v>5.21639</v>
      </c>
      <c r="HF121">
        <v>12.0091</v>
      </c>
      <c r="HG121">
        <v>4.98755</v>
      </c>
      <c r="HH121">
        <v>3.28845</v>
      </c>
      <c r="HI121">
        <v>2337.4</v>
      </c>
      <c r="HJ121">
        <v>9999</v>
      </c>
      <c r="HK121">
        <v>9999</v>
      </c>
      <c r="HL121">
        <v>44.6</v>
      </c>
      <c r="HM121">
        <v>1.86722</v>
      </c>
      <c r="HN121">
        <v>1.86616</v>
      </c>
      <c r="HO121">
        <v>1.86576</v>
      </c>
      <c r="HP121">
        <v>1.86567</v>
      </c>
      <c r="HQ121">
        <v>1.86746</v>
      </c>
      <c r="HR121">
        <v>1.86996</v>
      </c>
      <c r="HS121">
        <v>1.8686</v>
      </c>
      <c r="HT121">
        <v>1.86997</v>
      </c>
      <c r="HU121">
        <v>0</v>
      </c>
      <c r="HV121">
        <v>0</v>
      </c>
      <c r="HW121">
        <v>0</v>
      </c>
      <c r="HX121">
        <v>0</v>
      </c>
      <c r="HY121" t="s">
        <v>425</v>
      </c>
      <c r="HZ121" t="s">
        <v>426</v>
      </c>
      <c r="IA121" t="s">
        <v>427</v>
      </c>
      <c r="IB121" t="s">
        <v>427</v>
      </c>
      <c r="IC121" t="s">
        <v>427</v>
      </c>
      <c r="ID121" t="s">
        <v>427</v>
      </c>
      <c r="IE121">
        <v>0</v>
      </c>
      <c r="IF121">
        <v>100</v>
      </c>
      <c r="IG121">
        <v>100</v>
      </c>
      <c r="IH121">
        <v>-3.59</v>
      </c>
      <c r="II121">
        <v>0.0391</v>
      </c>
      <c r="IJ121">
        <v>-0.8100442168574529</v>
      </c>
      <c r="IK121">
        <v>-0.001397856137862621</v>
      </c>
      <c r="IL121">
        <v>-6.597033298310111E-07</v>
      </c>
      <c r="IM121">
        <v>1.814317659228783E-10</v>
      </c>
      <c r="IN121">
        <v>-0.08355413821156263</v>
      </c>
      <c r="IO121">
        <v>-0.009172974426983092</v>
      </c>
      <c r="IP121">
        <v>0.000807841678180084</v>
      </c>
      <c r="IQ121">
        <v>-8.933227129180702E-06</v>
      </c>
      <c r="IR121">
        <v>1</v>
      </c>
      <c r="IS121">
        <v>2297</v>
      </c>
      <c r="IT121">
        <v>1</v>
      </c>
      <c r="IU121">
        <v>33</v>
      </c>
      <c r="IV121">
        <v>20.9</v>
      </c>
      <c r="IW121">
        <v>20.8</v>
      </c>
      <c r="IX121">
        <v>2.91382</v>
      </c>
      <c r="IY121">
        <v>2.20581</v>
      </c>
      <c r="IZ121">
        <v>1.39648</v>
      </c>
      <c r="JA121">
        <v>2.34985</v>
      </c>
      <c r="JB121">
        <v>1.49536</v>
      </c>
      <c r="JC121">
        <v>2.3645</v>
      </c>
      <c r="JD121">
        <v>37.3378</v>
      </c>
      <c r="JE121">
        <v>15.4629</v>
      </c>
      <c r="JF121">
        <v>18</v>
      </c>
      <c r="JG121">
        <v>390.632</v>
      </c>
      <c r="JH121">
        <v>567.01</v>
      </c>
      <c r="JI121">
        <v>30.2761</v>
      </c>
      <c r="JJ121">
        <v>29.7706</v>
      </c>
      <c r="JK121">
        <v>30</v>
      </c>
      <c r="JL121">
        <v>29.7012</v>
      </c>
      <c r="JM121">
        <v>29.6131</v>
      </c>
      <c r="JN121">
        <v>58.3328</v>
      </c>
      <c r="JO121">
        <v>37.587</v>
      </c>
      <c r="JP121">
        <v>0</v>
      </c>
      <c r="JQ121">
        <v>-999.9</v>
      </c>
      <c r="JR121">
        <v>1516.89</v>
      </c>
      <c r="JS121">
        <v>14.8008</v>
      </c>
      <c r="JT121">
        <v>100.105</v>
      </c>
      <c r="JU121">
        <v>100.14</v>
      </c>
    </row>
    <row r="122" spans="1:281">
      <c r="A122">
        <v>106</v>
      </c>
      <c r="B122">
        <v>1652284589</v>
      </c>
      <c r="C122">
        <v>2532.5</v>
      </c>
      <c r="D122" t="s">
        <v>661</v>
      </c>
      <c r="E122" t="s">
        <v>662</v>
      </c>
      <c r="F122">
        <v>5</v>
      </c>
      <c r="G122" t="s">
        <v>474</v>
      </c>
      <c r="H122" t="s">
        <v>418</v>
      </c>
      <c r="I122">
        <v>1652284581.5</v>
      </c>
      <c r="J122">
        <f>(K122)/1000</f>
        <v>0</v>
      </c>
      <c r="K122">
        <f>IF(CZ122, AN122, AH122)</f>
        <v>0</v>
      </c>
      <c r="L122">
        <f>IF(CZ122, AI122, AG122)</f>
        <v>0</v>
      </c>
      <c r="M122">
        <f>DB122 - IF(AU122&gt;1, L122*CV122*100.0/(AW122*DP122), 0)</f>
        <v>0</v>
      </c>
      <c r="N122">
        <f>((T122-J122/2)*M122-L122)/(T122+J122/2)</f>
        <v>0</v>
      </c>
      <c r="O122">
        <f>N122*(DI122+DJ122)/1000.0</f>
        <v>0</v>
      </c>
      <c r="P122">
        <f>(DB122 - IF(AU122&gt;1, L122*CV122*100.0/(AW122*DP122), 0))*(DI122+DJ122)/1000.0</f>
        <v>0</v>
      </c>
      <c r="Q122">
        <f>2.0/((1/S122-1/R122)+SIGN(S122)*SQRT((1/S122-1/R122)*(1/S122-1/R122) + 4*CW122/((CW122+1)*(CW122+1))*(2*1/S122*1/R122-1/R122*1/R122)))</f>
        <v>0</v>
      </c>
      <c r="R122">
        <f>IF(LEFT(CX122,1)&lt;&gt;"0",IF(LEFT(CX122,1)="1",3.0,CY122),$D$5+$E$5*(DP122*DI122/($K$5*1000))+$F$5*(DP122*DI122/($K$5*1000))*MAX(MIN(CV122,$J$5),$I$5)*MAX(MIN(CV122,$J$5),$I$5)+$G$5*MAX(MIN(CV122,$J$5),$I$5)*(DP122*DI122/($K$5*1000))+$H$5*(DP122*DI122/($K$5*1000))*(DP122*DI122/($K$5*1000)))</f>
        <v>0</v>
      </c>
      <c r="S122">
        <f>J122*(1000-(1000*0.61365*exp(17.502*W122/(240.97+W122))/(DI122+DJ122)+DD122)/2)/(1000*0.61365*exp(17.502*W122/(240.97+W122))/(DI122+DJ122)-DD122)</f>
        <v>0</v>
      </c>
      <c r="T122">
        <f>1/((CW122+1)/(Q122/1.6)+1/(R122/1.37)) + CW122/((CW122+1)/(Q122/1.6) + CW122/(R122/1.37))</f>
        <v>0</v>
      </c>
      <c r="U122">
        <f>(CR122*CU122)</f>
        <v>0</v>
      </c>
      <c r="V122">
        <f>(DK122+(U122+2*0.95*5.67E-8*(((DK122+$B$7)+273)^4-(DK122+273)^4)-44100*J122)/(1.84*29.3*R122+8*0.95*5.67E-8*(DK122+273)^3))</f>
        <v>0</v>
      </c>
      <c r="W122">
        <f>($C$7*DL122+$D$7*DM122+$E$7*V122)</f>
        <v>0</v>
      </c>
      <c r="X122">
        <f>0.61365*exp(17.502*W122/(240.97+W122))</f>
        <v>0</v>
      </c>
      <c r="Y122">
        <f>(Z122/AA122*100)</f>
        <v>0</v>
      </c>
      <c r="Z122">
        <f>DD122*(DI122+DJ122)/1000</f>
        <v>0</v>
      </c>
      <c r="AA122">
        <f>0.61365*exp(17.502*DK122/(240.97+DK122))</f>
        <v>0</v>
      </c>
      <c r="AB122">
        <f>(X122-DD122*(DI122+DJ122)/1000)</f>
        <v>0</v>
      </c>
      <c r="AC122">
        <f>(-J122*44100)</f>
        <v>0</v>
      </c>
      <c r="AD122">
        <f>2*29.3*R122*0.92*(DK122-W122)</f>
        <v>0</v>
      </c>
      <c r="AE122">
        <f>2*0.95*5.67E-8*(((DK122+$B$7)+273)^4-(W122+273)^4)</f>
        <v>0</v>
      </c>
      <c r="AF122">
        <f>U122+AE122+AC122+AD122</f>
        <v>0</v>
      </c>
      <c r="AG122">
        <f>DH122*AU122*(DC122-DB122*(1000-AU122*DE122)/(1000-AU122*DD122))/(100*CV122)</f>
        <v>0</v>
      </c>
      <c r="AH122">
        <f>1000*DH122*AU122*(DD122-DE122)/(100*CV122*(1000-AU122*DD122))</f>
        <v>0</v>
      </c>
      <c r="AI122">
        <f>(AJ122 - AK122 - DI122*1E3/(8.314*(DK122+273.15)) * AM122/DH122 * AL122) * DH122/(100*CV122) * (1000 - DE122)/1000</f>
        <v>0</v>
      </c>
      <c r="AJ122">
        <v>1526.452722366108</v>
      </c>
      <c r="AK122">
        <v>1463.071151515151</v>
      </c>
      <c r="AL122">
        <v>3.341823048560677</v>
      </c>
      <c r="AM122">
        <v>66.42838587885558</v>
      </c>
      <c r="AN122">
        <f>(AP122 - AO122 + DI122*1E3/(8.314*(DK122+273.15)) * AR122/DH122 * AQ122) * DH122/(100*CV122) * 1000/(1000 - AP122)</f>
        <v>0</v>
      </c>
      <c r="AO122">
        <v>14.60778441847694</v>
      </c>
      <c r="AP122">
        <v>24.11191258741259</v>
      </c>
      <c r="AQ122">
        <v>-3.084245426485357E-05</v>
      </c>
      <c r="AR122">
        <v>79.27483675333316</v>
      </c>
      <c r="AS122">
        <v>0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MAX(0,($B$13+$C$13*DP122)/(1+$D$13*DP122)*DI122/(DK122+273)*$E$13)</f>
        <v>0</v>
      </c>
      <c r="AX122" t="s">
        <v>421</v>
      </c>
      <c r="AY122" t="s">
        <v>421</v>
      </c>
      <c r="AZ122">
        <v>0</v>
      </c>
      <c r="BA122">
        <v>0</v>
      </c>
      <c r="BB122">
        <f>1-AZ122/BA122</f>
        <v>0</v>
      </c>
      <c r="BC122">
        <v>0</v>
      </c>
      <c r="BD122" t="s">
        <v>421</v>
      </c>
      <c r="BE122" t="s">
        <v>421</v>
      </c>
      <c r="BF122">
        <v>0</v>
      </c>
      <c r="BG122">
        <v>0</v>
      </c>
      <c r="BH122">
        <f>1-BF122/BG122</f>
        <v>0</v>
      </c>
      <c r="BI122">
        <v>0.5</v>
      </c>
      <c r="BJ122">
        <f>CS122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421</v>
      </c>
      <c r="BQ122">
        <v>0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BZ122">
        <v>1346</v>
      </c>
      <c r="CA122">
        <v>300</v>
      </c>
      <c r="CB122">
        <v>300</v>
      </c>
      <c r="CC122">
        <v>300</v>
      </c>
      <c r="CD122">
        <v>10390.6</v>
      </c>
      <c r="CE122">
        <v>1065.88</v>
      </c>
      <c r="CF122">
        <v>-0.00731473</v>
      </c>
      <c r="CG122">
        <v>5.43</v>
      </c>
      <c r="CH122" t="s">
        <v>421</v>
      </c>
      <c r="CI122" t="s">
        <v>421</v>
      </c>
      <c r="CJ122" t="s">
        <v>421</v>
      </c>
      <c r="CK122" t="s">
        <v>421</v>
      </c>
      <c r="CL122" t="s">
        <v>421</v>
      </c>
      <c r="CM122" t="s">
        <v>421</v>
      </c>
      <c r="CN122" t="s">
        <v>421</v>
      </c>
      <c r="CO122" t="s">
        <v>421</v>
      </c>
      <c r="CP122" t="s">
        <v>421</v>
      </c>
      <c r="CQ122" t="s">
        <v>421</v>
      </c>
      <c r="CR122">
        <f>$B$11*DQ122+$C$11*DR122+$F$11*EC122*(1-EF122)</f>
        <v>0</v>
      </c>
      <c r="CS122">
        <f>CR122*CT122</f>
        <v>0</v>
      </c>
      <c r="CT122">
        <f>($B$11*$D$9+$C$11*$D$9+$F$11*((EP122+EH122)/MAX(EP122+EH122+EQ122, 0.1)*$I$9+EQ122/MAX(EP122+EH122+EQ122, 0.1)*$J$9))/($B$11+$C$11+$F$11)</f>
        <v>0</v>
      </c>
      <c r="CU122">
        <f>($B$11*$K$9+$C$11*$K$9+$F$11*((EP122+EH122)/MAX(EP122+EH122+EQ122, 0.1)*$P$9+EQ122/MAX(EP122+EH122+EQ122, 0.1)*$Q$9))/($B$11+$C$11+$F$11)</f>
        <v>0</v>
      </c>
      <c r="CV122">
        <v>6</v>
      </c>
      <c r="CW122">
        <v>0.5</v>
      </c>
      <c r="CX122" t="s">
        <v>422</v>
      </c>
      <c r="CY122">
        <v>2</v>
      </c>
      <c r="CZ122" t="b">
        <v>1</v>
      </c>
      <c r="DA122">
        <v>1652284581.5</v>
      </c>
      <c r="DB122">
        <v>1404.912962962963</v>
      </c>
      <c r="DC122">
        <v>1492.13962962963</v>
      </c>
      <c r="DD122">
        <v>24.10416666666667</v>
      </c>
      <c r="DE122">
        <v>14.53027777777778</v>
      </c>
      <c r="DF122">
        <v>1408.492222222223</v>
      </c>
      <c r="DG122">
        <v>24.06512222222222</v>
      </c>
      <c r="DH122">
        <v>400.0682592592593</v>
      </c>
      <c r="DI122">
        <v>90.64810000000001</v>
      </c>
      <c r="DJ122">
        <v>0.09997118888888888</v>
      </c>
      <c r="DK122">
        <v>30.90163333333333</v>
      </c>
      <c r="DL122">
        <v>29.79272592592593</v>
      </c>
      <c r="DM122">
        <v>999.9000000000001</v>
      </c>
      <c r="DN122">
        <v>0</v>
      </c>
      <c r="DO122">
        <v>0</v>
      </c>
      <c r="DP122">
        <v>10010.89703703704</v>
      </c>
      <c r="DQ122">
        <v>0</v>
      </c>
      <c r="DR122">
        <v>240.9844814814815</v>
      </c>
      <c r="DS122">
        <v>-87.22677777777778</v>
      </c>
      <c r="DT122">
        <v>1439.611851851852</v>
      </c>
      <c r="DU122">
        <v>1514.141481481481</v>
      </c>
      <c r="DV122">
        <v>9.573892592592593</v>
      </c>
      <c r="DW122">
        <v>1492.13962962963</v>
      </c>
      <c r="DX122">
        <v>14.53027777777778</v>
      </c>
      <c r="DY122">
        <v>2.184997407407407</v>
      </c>
      <c r="DZ122">
        <v>1.317142962962963</v>
      </c>
      <c r="EA122">
        <v>18.85273333333334</v>
      </c>
      <c r="EB122">
        <v>10.99545925925926</v>
      </c>
      <c r="EC122">
        <v>1499.992592592592</v>
      </c>
      <c r="ED122">
        <v>0.9730060740740739</v>
      </c>
      <c r="EE122">
        <v>0.02699378148148148</v>
      </c>
      <c r="EF122">
        <v>0</v>
      </c>
      <c r="EG122">
        <v>945.7384814814816</v>
      </c>
      <c r="EH122">
        <v>5.00097</v>
      </c>
      <c r="EI122">
        <v>14866.7</v>
      </c>
      <c r="EJ122">
        <v>12491.55555555555</v>
      </c>
      <c r="EK122">
        <v>38.937</v>
      </c>
      <c r="EL122">
        <v>40.19166666666666</v>
      </c>
      <c r="EM122">
        <v>39.125</v>
      </c>
      <c r="EN122">
        <v>40.0551111111111</v>
      </c>
      <c r="EO122">
        <v>40.125</v>
      </c>
      <c r="EP122">
        <v>1454.632592592593</v>
      </c>
      <c r="EQ122">
        <v>40.35888888888888</v>
      </c>
      <c r="ER122">
        <v>0</v>
      </c>
      <c r="ES122">
        <v>1278.799999952316</v>
      </c>
      <c r="ET122">
        <v>0</v>
      </c>
      <c r="EU122">
        <v>945.8231923076924</v>
      </c>
      <c r="EV122">
        <v>-13.7825983121705</v>
      </c>
      <c r="EW122">
        <v>-204.7863249907776</v>
      </c>
      <c r="EX122">
        <v>14867.32307692308</v>
      </c>
      <c r="EY122">
        <v>15</v>
      </c>
      <c r="EZ122">
        <v>1652283335.6</v>
      </c>
      <c r="FA122" t="s">
        <v>476</v>
      </c>
      <c r="FB122">
        <v>1652283332.6</v>
      </c>
      <c r="FC122">
        <v>1652283335.6</v>
      </c>
      <c r="FD122">
        <v>15</v>
      </c>
      <c r="FE122">
        <v>-1.081</v>
      </c>
      <c r="FF122">
        <v>0.005</v>
      </c>
      <c r="FG122">
        <v>-1.466</v>
      </c>
      <c r="FH122">
        <v>-0.014</v>
      </c>
      <c r="FI122">
        <v>400</v>
      </c>
      <c r="FJ122">
        <v>20</v>
      </c>
      <c r="FK122">
        <v>0.1</v>
      </c>
      <c r="FL122">
        <v>0.01</v>
      </c>
      <c r="FM122">
        <v>-87.35857</v>
      </c>
      <c r="FN122">
        <v>2.819410131332142</v>
      </c>
      <c r="FO122">
        <v>0.3946347648142524</v>
      </c>
      <c r="FP122">
        <v>-1</v>
      </c>
      <c r="FQ122">
        <v>9.659988</v>
      </c>
      <c r="FR122">
        <v>-1.573466791744843</v>
      </c>
      <c r="FS122">
        <v>0.1514971365769004</v>
      </c>
      <c r="FT122">
        <v>-1</v>
      </c>
      <c r="FU122">
        <v>0</v>
      </c>
      <c r="FV122">
        <v>0</v>
      </c>
      <c r="FW122">
        <v>0</v>
      </c>
      <c r="FX122">
        <v>-1</v>
      </c>
      <c r="FY122">
        <v>0</v>
      </c>
      <c r="FZ122">
        <v>0</v>
      </c>
      <c r="GA122" t="s">
        <v>424</v>
      </c>
      <c r="GB122">
        <v>2.69692</v>
      </c>
      <c r="GC122">
        <v>2.70518</v>
      </c>
      <c r="GD122">
        <v>0.215401</v>
      </c>
      <c r="GE122">
        <v>0.220638</v>
      </c>
      <c r="GF122">
        <v>0.106922</v>
      </c>
      <c r="GG122">
        <v>0.0742439</v>
      </c>
      <c r="GH122">
        <v>24705.7</v>
      </c>
      <c r="GI122">
        <v>24627.5</v>
      </c>
      <c r="GJ122">
        <v>29289.1</v>
      </c>
      <c r="GK122">
        <v>29241</v>
      </c>
      <c r="GL122">
        <v>34627.8</v>
      </c>
      <c r="GM122">
        <v>36035.7</v>
      </c>
      <c r="GN122">
        <v>41219.9</v>
      </c>
      <c r="GO122">
        <v>41716</v>
      </c>
      <c r="GP122">
        <v>1.7388</v>
      </c>
      <c r="GQ122">
        <v>2.0423</v>
      </c>
      <c r="GR122">
        <v>0.101853</v>
      </c>
      <c r="GS122">
        <v>0</v>
      </c>
      <c r="GT122">
        <v>28.1557</v>
      </c>
      <c r="GU122">
        <v>999.9</v>
      </c>
      <c r="GV122">
        <v>40.6</v>
      </c>
      <c r="GW122">
        <v>34.1</v>
      </c>
      <c r="GX122">
        <v>24.0622</v>
      </c>
      <c r="GY122">
        <v>62.8127</v>
      </c>
      <c r="GZ122">
        <v>30.9696</v>
      </c>
      <c r="HA122">
        <v>1</v>
      </c>
      <c r="HB122">
        <v>0.170244</v>
      </c>
      <c r="HC122">
        <v>0</v>
      </c>
      <c r="HD122">
        <v>20.3936</v>
      </c>
      <c r="HE122">
        <v>5.21609</v>
      </c>
      <c r="HF122">
        <v>12.0089</v>
      </c>
      <c r="HG122">
        <v>4.9882</v>
      </c>
      <c r="HH122">
        <v>3.2884</v>
      </c>
      <c r="HI122">
        <v>2337.4</v>
      </c>
      <c r="HJ122">
        <v>9999</v>
      </c>
      <c r="HK122">
        <v>9999</v>
      </c>
      <c r="HL122">
        <v>44.6</v>
      </c>
      <c r="HM122">
        <v>1.86722</v>
      </c>
      <c r="HN122">
        <v>1.86616</v>
      </c>
      <c r="HO122">
        <v>1.86572</v>
      </c>
      <c r="HP122">
        <v>1.86568</v>
      </c>
      <c r="HQ122">
        <v>1.8675</v>
      </c>
      <c r="HR122">
        <v>1.86996</v>
      </c>
      <c r="HS122">
        <v>1.8686</v>
      </c>
      <c r="HT122">
        <v>1.86998</v>
      </c>
      <c r="HU122">
        <v>0</v>
      </c>
      <c r="HV122">
        <v>0</v>
      </c>
      <c r="HW122">
        <v>0</v>
      </c>
      <c r="HX122">
        <v>0</v>
      </c>
      <c r="HY122" t="s">
        <v>425</v>
      </c>
      <c r="HZ122" t="s">
        <v>426</v>
      </c>
      <c r="IA122" t="s">
        <v>427</v>
      </c>
      <c r="IB122" t="s">
        <v>427</v>
      </c>
      <c r="IC122" t="s">
        <v>427</v>
      </c>
      <c r="ID122" t="s">
        <v>427</v>
      </c>
      <c r="IE122">
        <v>0</v>
      </c>
      <c r="IF122">
        <v>100</v>
      </c>
      <c r="IG122">
        <v>100</v>
      </c>
      <c r="IH122">
        <v>-3.63</v>
      </c>
      <c r="II122">
        <v>0.0392</v>
      </c>
      <c r="IJ122">
        <v>-0.8100442168574529</v>
      </c>
      <c r="IK122">
        <v>-0.001397856137862621</v>
      </c>
      <c r="IL122">
        <v>-6.597033298310111E-07</v>
      </c>
      <c r="IM122">
        <v>1.814317659228783E-10</v>
      </c>
      <c r="IN122">
        <v>-0.08355413821156263</v>
      </c>
      <c r="IO122">
        <v>-0.009172974426983092</v>
      </c>
      <c r="IP122">
        <v>0.000807841678180084</v>
      </c>
      <c r="IQ122">
        <v>-8.933227129180702E-06</v>
      </c>
      <c r="IR122">
        <v>1</v>
      </c>
      <c r="IS122">
        <v>2297</v>
      </c>
      <c r="IT122">
        <v>1</v>
      </c>
      <c r="IU122">
        <v>33</v>
      </c>
      <c r="IV122">
        <v>20.9</v>
      </c>
      <c r="IW122">
        <v>20.9</v>
      </c>
      <c r="IX122">
        <v>2.93823</v>
      </c>
      <c r="IY122">
        <v>2.20581</v>
      </c>
      <c r="IZ122">
        <v>1.39648</v>
      </c>
      <c r="JA122">
        <v>2.34985</v>
      </c>
      <c r="JB122">
        <v>1.49536</v>
      </c>
      <c r="JC122">
        <v>2.33276</v>
      </c>
      <c r="JD122">
        <v>37.3378</v>
      </c>
      <c r="JE122">
        <v>15.4454</v>
      </c>
      <c r="JF122">
        <v>18</v>
      </c>
      <c r="JG122">
        <v>390.471</v>
      </c>
      <c r="JH122">
        <v>567.08</v>
      </c>
      <c r="JI122">
        <v>30.2744</v>
      </c>
      <c r="JJ122">
        <v>29.7693</v>
      </c>
      <c r="JK122">
        <v>30</v>
      </c>
      <c r="JL122">
        <v>29.7012</v>
      </c>
      <c r="JM122">
        <v>29.6106</v>
      </c>
      <c r="JN122">
        <v>58.8779</v>
      </c>
      <c r="JO122">
        <v>36.9981</v>
      </c>
      <c r="JP122">
        <v>0</v>
      </c>
      <c r="JQ122">
        <v>-999.9</v>
      </c>
      <c r="JR122">
        <v>1536.98</v>
      </c>
      <c r="JS122">
        <v>14.9289</v>
      </c>
      <c r="JT122">
        <v>100.108</v>
      </c>
      <c r="JU122">
        <v>100.141</v>
      </c>
    </row>
    <row r="123" spans="1:281">
      <c r="A123">
        <v>107</v>
      </c>
      <c r="B123">
        <v>1652284594</v>
      </c>
      <c r="C123">
        <v>2537.5</v>
      </c>
      <c r="D123" t="s">
        <v>663</v>
      </c>
      <c r="E123" t="s">
        <v>664</v>
      </c>
      <c r="F123">
        <v>5</v>
      </c>
      <c r="G123" t="s">
        <v>474</v>
      </c>
      <c r="H123" t="s">
        <v>418</v>
      </c>
      <c r="I123">
        <v>1652284586.214286</v>
      </c>
      <c r="J123">
        <f>(K123)/1000</f>
        <v>0</v>
      </c>
      <c r="K123">
        <f>IF(CZ123, AN123, AH123)</f>
        <v>0</v>
      </c>
      <c r="L123">
        <f>IF(CZ123, AI123, AG123)</f>
        <v>0</v>
      </c>
      <c r="M123">
        <f>DB123 - IF(AU123&gt;1, L123*CV123*100.0/(AW123*DP123), 0)</f>
        <v>0</v>
      </c>
      <c r="N123">
        <f>((T123-J123/2)*M123-L123)/(T123+J123/2)</f>
        <v>0</v>
      </c>
      <c r="O123">
        <f>N123*(DI123+DJ123)/1000.0</f>
        <v>0</v>
      </c>
      <c r="P123">
        <f>(DB123 - IF(AU123&gt;1, L123*CV123*100.0/(AW123*DP123), 0))*(DI123+DJ123)/1000.0</f>
        <v>0</v>
      </c>
      <c r="Q123">
        <f>2.0/((1/S123-1/R123)+SIGN(S123)*SQRT((1/S123-1/R123)*(1/S123-1/R123) + 4*CW123/((CW123+1)*(CW123+1))*(2*1/S123*1/R123-1/R123*1/R123)))</f>
        <v>0</v>
      </c>
      <c r="R123">
        <f>IF(LEFT(CX123,1)&lt;&gt;"0",IF(LEFT(CX123,1)="1",3.0,CY123),$D$5+$E$5*(DP123*DI123/($K$5*1000))+$F$5*(DP123*DI123/($K$5*1000))*MAX(MIN(CV123,$J$5),$I$5)*MAX(MIN(CV123,$J$5),$I$5)+$G$5*MAX(MIN(CV123,$J$5),$I$5)*(DP123*DI123/($K$5*1000))+$H$5*(DP123*DI123/($K$5*1000))*(DP123*DI123/($K$5*1000)))</f>
        <v>0</v>
      </c>
      <c r="S123">
        <f>J123*(1000-(1000*0.61365*exp(17.502*W123/(240.97+W123))/(DI123+DJ123)+DD123)/2)/(1000*0.61365*exp(17.502*W123/(240.97+W123))/(DI123+DJ123)-DD123)</f>
        <v>0</v>
      </c>
      <c r="T123">
        <f>1/((CW123+1)/(Q123/1.6)+1/(R123/1.37)) + CW123/((CW123+1)/(Q123/1.6) + CW123/(R123/1.37))</f>
        <v>0</v>
      </c>
      <c r="U123">
        <f>(CR123*CU123)</f>
        <v>0</v>
      </c>
      <c r="V123">
        <f>(DK123+(U123+2*0.95*5.67E-8*(((DK123+$B$7)+273)^4-(DK123+273)^4)-44100*J123)/(1.84*29.3*R123+8*0.95*5.67E-8*(DK123+273)^3))</f>
        <v>0</v>
      </c>
      <c r="W123">
        <f>($C$7*DL123+$D$7*DM123+$E$7*V123)</f>
        <v>0</v>
      </c>
      <c r="X123">
        <f>0.61365*exp(17.502*W123/(240.97+W123))</f>
        <v>0</v>
      </c>
      <c r="Y123">
        <f>(Z123/AA123*100)</f>
        <v>0</v>
      </c>
      <c r="Z123">
        <f>DD123*(DI123+DJ123)/1000</f>
        <v>0</v>
      </c>
      <c r="AA123">
        <f>0.61365*exp(17.502*DK123/(240.97+DK123))</f>
        <v>0</v>
      </c>
      <c r="AB123">
        <f>(X123-DD123*(DI123+DJ123)/1000)</f>
        <v>0</v>
      </c>
      <c r="AC123">
        <f>(-J123*44100)</f>
        <v>0</v>
      </c>
      <c r="AD123">
        <f>2*29.3*R123*0.92*(DK123-W123)</f>
        <v>0</v>
      </c>
      <c r="AE123">
        <f>2*0.95*5.67E-8*(((DK123+$B$7)+273)^4-(W123+273)^4)</f>
        <v>0</v>
      </c>
      <c r="AF123">
        <f>U123+AE123+AC123+AD123</f>
        <v>0</v>
      </c>
      <c r="AG123">
        <f>DH123*AU123*(DC123-DB123*(1000-AU123*DE123)/(1000-AU123*DD123))/(100*CV123)</f>
        <v>0</v>
      </c>
      <c r="AH123">
        <f>1000*DH123*AU123*(DD123-DE123)/(100*CV123*(1000-AU123*DD123))</f>
        <v>0</v>
      </c>
      <c r="AI123">
        <f>(AJ123 - AK123 - DI123*1E3/(8.314*(DK123+273.15)) * AM123/DH123 * AL123) * DH123/(100*CV123) * (1000 - DE123)/1000</f>
        <v>0</v>
      </c>
      <c r="AJ123">
        <v>1543.439717563677</v>
      </c>
      <c r="AK123">
        <v>1479.940787878788</v>
      </c>
      <c r="AL123">
        <v>3.381041547536689</v>
      </c>
      <c r="AM123">
        <v>66.42838587885558</v>
      </c>
      <c r="AN123">
        <f>(AP123 - AO123 + DI123*1E3/(8.314*(DK123+273.15)) * AR123/DH123 * AQ123) * DH123/(100*CV123) * 1000/(1000 - AP123)</f>
        <v>0</v>
      </c>
      <c r="AO123">
        <v>14.75293315790055</v>
      </c>
      <c r="AP123">
        <v>24.11897902097903</v>
      </c>
      <c r="AQ123">
        <v>4.517085434027323E-05</v>
      </c>
      <c r="AR123">
        <v>79.27483675333316</v>
      </c>
      <c r="AS123">
        <v>0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MAX(0,($B$13+$C$13*DP123)/(1+$D$13*DP123)*DI123/(DK123+273)*$E$13)</f>
        <v>0</v>
      </c>
      <c r="AX123" t="s">
        <v>421</v>
      </c>
      <c r="AY123" t="s">
        <v>421</v>
      </c>
      <c r="AZ123">
        <v>0</v>
      </c>
      <c r="BA123">
        <v>0</v>
      </c>
      <c r="BB123">
        <f>1-AZ123/BA123</f>
        <v>0</v>
      </c>
      <c r="BC123">
        <v>0</v>
      </c>
      <c r="BD123" t="s">
        <v>421</v>
      </c>
      <c r="BE123" t="s">
        <v>421</v>
      </c>
      <c r="BF123">
        <v>0</v>
      </c>
      <c r="BG123">
        <v>0</v>
      </c>
      <c r="BH123">
        <f>1-BF123/BG123</f>
        <v>0</v>
      </c>
      <c r="BI123">
        <v>0.5</v>
      </c>
      <c r="BJ123">
        <f>CS123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421</v>
      </c>
      <c r="BQ123">
        <v>0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BZ123">
        <v>1346</v>
      </c>
      <c r="CA123">
        <v>300</v>
      </c>
      <c r="CB123">
        <v>300</v>
      </c>
      <c r="CC123">
        <v>300</v>
      </c>
      <c r="CD123">
        <v>10390.6</v>
      </c>
      <c r="CE123">
        <v>1065.88</v>
      </c>
      <c r="CF123">
        <v>-0.00731473</v>
      </c>
      <c r="CG123">
        <v>5.43</v>
      </c>
      <c r="CH123" t="s">
        <v>421</v>
      </c>
      <c r="CI123" t="s">
        <v>421</v>
      </c>
      <c r="CJ123" t="s">
        <v>421</v>
      </c>
      <c r="CK123" t="s">
        <v>421</v>
      </c>
      <c r="CL123" t="s">
        <v>421</v>
      </c>
      <c r="CM123" t="s">
        <v>421</v>
      </c>
      <c r="CN123" t="s">
        <v>421</v>
      </c>
      <c r="CO123" t="s">
        <v>421</v>
      </c>
      <c r="CP123" t="s">
        <v>421</v>
      </c>
      <c r="CQ123" t="s">
        <v>421</v>
      </c>
      <c r="CR123">
        <f>$B$11*DQ123+$C$11*DR123+$F$11*EC123*(1-EF123)</f>
        <v>0</v>
      </c>
      <c r="CS123">
        <f>CR123*CT123</f>
        <v>0</v>
      </c>
      <c r="CT123">
        <f>($B$11*$D$9+$C$11*$D$9+$F$11*((EP123+EH123)/MAX(EP123+EH123+EQ123, 0.1)*$I$9+EQ123/MAX(EP123+EH123+EQ123, 0.1)*$J$9))/($B$11+$C$11+$F$11)</f>
        <v>0</v>
      </c>
      <c r="CU123">
        <f>($B$11*$K$9+$C$11*$K$9+$F$11*((EP123+EH123)/MAX(EP123+EH123+EQ123, 0.1)*$P$9+EQ123/MAX(EP123+EH123+EQ123, 0.1)*$Q$9))/($B$11+$C$11+$F$11)</f>
        <v>0</v>
      </c>
      <c r="CV123">
        <v>6</v>
      </c>
      <c r="CW123">
        <v>0.5</v>
      </c>
      <c r="CX123" t="s">
        <v>422</v>
      </c>
      <c r="CY123">
        <v>2</v>
      </c>
      <c r="CZ123" t="b">
        <v>1</v>
      </c>
      <c r="DA123">
        <v>1652284586.214286</v>
      </c>
      <c r="DB123">
        <v>1420.400357142857</v>
      </c>
      <c r="DC123">
        <v>1507.592142857143</v>
      </c>
      <c r="DD123">
        <v>24.11065714285715</v>
      </c>
      <c r="DE123">
        <v>14.65847142857143</v>
      </c>
      <c r="DF123">
        <v>1424.014285714286</v>
      </c>
      <c r="DG123">
        <v>24.07151785714286</v>
      </c>
      <c r="DH123">
        <v>400.0749285714286</v>
      </c>
      <c r="DI123">
        <v>90.65051785714287</v>
      </c>
      <c r="DJ123">
        <v>0.1000131214285714</v>
      </c>
      <c r="DK123">
        <v>30.904075</v>
      </c>
      <c r="DL123">
        <v>29.8037</v>
      </c>
      <c r="DM123">
        <v>999.9000000000002</v>
      </c>
      <c r="DN123">
        <v>0</v>
      </c>
      <c r="DO123">
        <v>0</v>
      </c>
      <c r="DP123">
        <v>10007.51321428571</v>
      </c>
      <c r="DQ123">
        <v>0</v>
      </c>
      <c r="DR123">
        <v>241.414</v>
      </c>
      <c r="DS123">
        <v>-87.19100714285716</v>
      </c>
      <c r="DT123">
        <v>1455.492142857143</v>
      </c>
      <c r="DU123">
        <v>1530.021071428571</v>
      </c>
      <c r="DV123">
        <v>9.452178928571428</v>
      </c>
      <c r="DW123">
        <v>1507.592142857143</v>
      </c>
      <c r="DX123">
        <v>14.65847142857143</v>
      </c>
      <c r="DY123">
        <v>2.185643214285714</v>
      </c>
      <c r="DZ123">
        <v>1.328798571428572</v>
      </c>
      <c r="EA123">
        <v>18.85746785714286</v>
      </c>
      <c r="EB123">
        <v>11.12813928571429</v>
      </c>
      <c r="EC123">
        <v>1499.988571428571</v>
      </c>
      <c r="ED123">
        <v>0.9730062857142856</v>
      </c>
      <c r="EE123">
        <v>0.02699355714285715</v>
      </c>
      <c r="EF123">
        <v>0</v>
      </c>
      <c r="EG123">
        <v>944.6428214285714</v>
      </c>
      <c r="EH123">
        <v>5.00097</v>
      </c>
      <c r="EI123">
        <v>14850.39642857143</v>
      </c>
      <c r="EJ123">
        <v>12491.525</v>
      </c>
      <c r="EK123">
        <v>38.937</v>
      </c>
      <c r="EL123">
        <v>40.1915</v>
      </c>
      <c r="EM123">
        <v>39.125</v>
      </c>
      <c r="EN123">
        <v>40.05535714285713</v>
      </c>
      <c r="EO123">
        <v>40.125</v>
      </c>
      <c r="EP123">
        <v>1454.628571428572</v>
      </c>
      <c r="EQ123">
        <v>40.35642857142857</v>
      </c>
      <c r="ER123">
        <v>0</v>
      </c>
      <c r="ES123">
        <v>1284.199999809265</v>
      </c>
      <c r="ET123">
        <v>0</v>
      </c>
      <c r="EU123">
        <v>944.4510799999999</v>
      </c>
      <c r="EV123">
        <v>-14.88530773189664</v>
      </c>
      <c r="EW123">
        <v>-198.5230771820537</v>
      </c>
      <c r="EX123">
        <v>14847.916</v>
      </c>
      <c r="EY123">
        <v>15</v>
      </c>
      <c r="EZ123">
        <v>1652283335.6</v>
      </c>
      <c r="FA123" t="s">
        <v>476</v>
      </c>
      <c r="FB123">
        <v>1652283332.6</v>
      </c>
      <c r="FC123">
        <v>1652283335.6</v>
      </c>
      <c r="FD123">
        <v>15</v>
      </c>
      <c r="FE123">
        <v>-1.081</v>
      </c>
      <c r="FF123">
        <v>0.005</v>
      </c>
      <c r="FG123">
        <v>-1.466</v>
      </c>
      <c r="FH123">
        <v>-0.014</v>
      </c>
      <c r="FI123">
        <v>400</v>
      </c>
      <c r="FJ123">
        <v>20</v>
      </c>
      <c r="FK123">
        <v>0.1</v>
      </c>
      <c r="FL123">
        <v>0.01</v>
      </c>
      <c r="FM123">
        <v>-87.3241225</v>
      </c>
      <c r="FN123">
        <v>0.7226960600375626</v>
      </c>
      <c r="FO123">
        <v>0.3853042820210414</v>
      </c>
      <c r="FP123">
        <v>-1</v>
      </c>
      <c r="FQ123">
        <v>9.528886</v>
      </c>
      <c r="FR123">
        <v>-1.552695309568478</v>
      </c>
      <c r="FS123">
        <v>0.1494972715771094</v>
      </c>
      <c r="FT123">
        <v>-1</v>
      </c>
      <c r="FU123">
        <v>0</v>
      </c>
      <c r="FV123">
        <v>0</v>
      </c>
      <c r="FW123">
        <v>0</v>
      </c>
      <c r="FX123">
        <v>-1</v>
      </c>
      <c r="FY123">
        <v>0</v>
      </c>
      <c r="FZ123">
        <v>0</v>
      </c>
      <c r="GA123" t="s">
        <v>424</v>
      </c>
      <c r="GB123">
        <v>2.69702</v>
      </c>
      <c r="GC123">
        <v>2.70521</v>
      </c>
      <c r="GD123">
        <v>0.216894</v>
      </c>
      <c r="GE123">
        <v>0.222124</v>
      </c>
      <c r="GF123">
        <v>0.106938</v>
      </c>
      <c r="GG123">
        <v>0.07471179999999999</v>
      </c>
      <c r="GH123">
        <v>24658.4</v>
      </c>
      <c r="GI123">
        <v>24580.5</v>
      </c>
      <c r="GJ123">
        <v>29288.8</v>
      </c>
      <c r="GK123">
        <v>29241</v>
      </c>
      <c r="GL123">
        <v>34627.1</v>
      </c>
      <c r="GM123">
        <v>36017.5</v>
      </c>
      <c r="GN123">
        <v>41219.9</v>
      </c>
      <c r="GO123">
        <v>41716.2</v>
      </c>
      <c r="GP123">
        <v>1.7391</v>
      </c>
      <c r="GQ123">
        <v>2.04282</v>
      </c>
      <c r="GR123">
        <v>0.10252</v>
      </c>
      <c r="GS123">
        <v>0</v>
      </c>
      <c r="GT123">
        <v>28.1573</v>
      </c>
      <c r="GU123">
        <v>999.9</v>
      </c>
      <c r="GV123">
        <v>40.6</v>
      </c>
      <c r="GW123">
        <v>34.1</v>
      </c>
      <c r="GX123">
        <v>24.0642</v>
      </c>
      <c r="GY123">
        <v>62.7327</v>
      </c>
      <c r="GZ123">
        <v>30.9655</v>
      </c>
      <c r="HA123">
        <v>1</v>
      </c>
      <c r="HB123">
        <v>0.170155</v>
      </c>
      <c r="HC123">
        <v>0</v>
      </c>
      <c r="HD123">
        <v>20.3939</v>
      </c>
      <c r="HE123">
        <v>5.21804</v>
      </c>
      <c r="HF123">
        <v>12.0095</v>
      </c>
      <c r="HG123">
        <v>4.9888</v>
      </c>
      <c r="HH123">
        <v>3.28865</v>
      </c>
      <c r="HI123">
        <v>2337.6</v>
      </c>
      <c r="HJ123">
        <v>9999</v>
      </c>
      <c r="HK123">
        <v>9999</v>
      </c>
      <c r="HL123">
        <v>44.6</v>
      </c>
      <c r="HM123">
        <v>1.86722</v>
      </c>
      <c r="HN123">
        <v>1.86617</v>
      </c>
      <c r="HO123">
        <v>1.86578</v>
      </c>
      <c r="HP123">
        <v>1.86569</v>
      </c>
      <c r="HQ123">
        <v>1.8675</v>
      </c>
      <c r="HR123">
        <v>1.86996</v>
      </c>
      <c r="HS123">
        <v>1.86861</v>
      </c>
      <c r="HT123">
        <v>1.86998</v>
      </c>
      <c r="HU123">
        <v>0</v>
      </c>
      <c r="HV123">
        <v>0</v>
      </c>
      <c r="HW123">
        <v>0</v>
      </c>
      <c r="HX123">
        <v>0</v>
      </c>
      <c r="HY123" t="s">
        <v>425</v>
      </c>
      <c r="HZ123" t="s">
        <v>426</v>
      </c>
      <c r="IA123" t="s">
        <v>427</v>
      </c>
      <c r="IB123" t="s">
        <v>427</v>
      </c>
      <c r="IC123" t="s">
        <v>427</v>
      </c>
      <c r="ID123" t="s">
        <v>427</v>
      </c>
      <c r="IE123">
        <v>0</v>
      </c>
      <c r="IF123">
        <v>100</v>
      </c>
      <c r="IG123">
        <v>100</v>
      </c>
      <c r="IH123">
        <v>-3.67</v>
      </c>
      <c r="II123">
        <v>0.0393</v>
      </c>
      <c r="IJ123">
        <v>-0.8100442168574529</v>
      </c>
      <c r="IK123">
        <v>-0.001397856137862621</v>
      </c>
      <c r="IL123">
        <v>-6.597033298310111E-07</v>
      </c>
      <c r="IM123">
        <v>1.814317659228783E-10</v>
      </c>
      <c r="IN123">
        <v>-0.08355413821156263</v>
      </c>
      <c r="IO123">
        <v>-0.009172974426983092</v>
      </c>
      <c r="IP123">
        <v>0.000807841678180084</v>
      </c>
      <c r="IQ123">
        <v>-8.933227129180702E-06</v>
      </c>
      <c r="IR123">
        <v>1</v>
      </c>
      <c r="IS123">
        <v>2297</v>
      </c>
      <c r="IT123">
        <v>1</v>
      </c>
      <c r="IU123">
        <v>33</v>
      </c>
      <c r="IV123">
        <v>21</v>
      </c>
      <c r="IW123">
        <v>21</v>
      </c>
      <c r="IX123">
        <v>2.96509</v>
      </c>
      <c r="IY123">
        <v>2.21191</v>
      </c>
      <c r="IZ123">
        <v>1.39648</v>
      </c>
      <c r="JA123">
        <v>2.35107</v>
      </c>
      <c r="JB123">
        <v>1.49536</v>
      </c>
      <c r="JC123">
        <v>2.26196</v>
      </c>
      <c r="JD123">
        <v>37.3618</v>
      </c>
      <c r="JE123">
        <v>15.4542</v>
      </c>
      <c r="JF123">
        <v>18</v>
      </c>
      <c r="JG123">
        <v>390.617</v>
      </c>
      <c r="JH123">
        <v>567.475</v>
      </c>
      <c r="JI123">
        <v>30.273</v>
      </c>
      <c r="JJ123">
        <v>29.7681</v>
      </c>
      <c r="JK123">
        <v>30</v>
      </c>
      <c r="JL123">
        <v>29.6988</v>
      </c>
      <c r="JM123">
        <v>29.6106</v>
      </c>
      <c r="JN123">
        <v>59.3595</v>
      </c>
      <c r="JO123">
        <v>36.693</v>
      </c>
      <c r="JP123">
        <v>0</v>
      </c>
      <c r="JQ123">
        <v>-999.9</v>
      </c>
      <c r="JR123">
        <v>1550.44</v>
      </c>
      <c r="JS123">
        <v>15.0629</v>
      </c>
      <c r="JT123">
        <v>100.108</v>
      </c>
      <c r="JU123">
        <v>100.141</v>
      </c>
    </row>
    <row r="124" spans="1:281">
      <c r="A124">
        <v>108</v>
      </c>
      <c r="B124">
        <v>1652284598.5</v>
      </c>
      <c r="C124">
        <v>2542</v>
      </c>
      <c r="D124" t="s">
        <v>665</v>
      </c>
      <c r="E124" t="s">
        <v>666</v>
      </c>
      <c r="F124">
        <v>5</v>
      </c>
      <c r="G124" t="s">
        <v>474</v>
      </c>
      <c r="H124" t="s">
        <v>418</v>
      </c>
      <c r="I124">
        <v>1652284590.660714</v>
      </c>
      <c r="J124">
        <f>(K124)/1000</f>
        <v>0</v>
      </c>
      <c r="K124">
        <f>IF(CZ124, AN124, AH124)</f>
        <v>0</v>
      </c>
      <c r="L124">
        <f>IF(CZ124, AI124, AG124)</f>
        <v>0</v>
      </c>
      <c r="M124">
        <f>DB124 - IF(AU124&gt;1, L124*CV124*100.0/(AW124*DP124), 0)</f>
        <v>0</v>
      </c>
      <c r="N124">
        <f>((T124-J124/2)*M124-L124)/(T124+J124/2)</f>
        <v>0</v>
      </c>
      <c r="O124">
        <f>N124*(DI124+DJ124)/1000.0</f>
        <v>0</v>
      </c>
      <c r="P124">
        <f>(DB124 - IF(AU124&gt;1, L124*CV124*100.0/(AW124*DP124), 0))*(DI124+DJ124)/1000.0</f>
        <v>0</v>
      </c>
      <c r="Q124">
        <f>2.0/((1/S124-1/R124)+SIGN(S124)*SQRT((1/S124-1/R124)*(1/S124-1/R124) + 4*CW124/((CW124+1)*(CW124+1))*(2*1/S124*1/R124-1/R124*1/R124)))</f>
        <v>0</v>
      </c>
      <c r="R124">
        <f>IF(LEFT(CX124,1)&lt;&gt;"0",IF(LEFT(CX124,1)="1",3.0,CY124),$D$5+$E$5*(DP124*DI124/($K$5*1000))+$F$5*(DP124*DI124/($K$5*1000))*MAX(MIN(CV124,$J$5),$I$5)*MAX(MIN(CV124,$J$5),$I$5)+$G$5*MAX(MIN(CV124,$J$5),$I$5)*(DP124*DI124/($K$5*1000))+$H$5*(DP124*DI124/($K$5*1000))*(DP124*DI124/($K$5*1000)))</f>
        <v>0</v>
      </c>
      <c r="S124">
        <f>J124*(1000-(1000*0.61365*exp(17.502*W124/(240.97+W124))/(DI124+DJ124)+DD124)/2)/(1000*0.61365*exp(17.502*W124/(240.97+W124))/(DI124+DJ124)-DD124)</f>
        <v>0</v>
      </c>
      <c r="T124">
        <f>1/((CW124+1)/(Q124/1.6)+1/(R124/1.37)) + CW124/((CW124+1)/(Q124/1.6) + CW124/(R124/1.37))</f>
        <v>0</v>
      </c>
      <c r="U124">
        <f>(CR124*CU124)</f>
        <v>0</v>
      </c>
      <c r="V124">
        <f>(DK124+(U124+2*0.95*5.67E-8*(((DK124+$B$7)+273)^4-(DK124+273)^4)-44100*J124)/(1.84*29.3*R124+8*0.95*5.67E-8*(DK124+273)^3))</f>
        <v>0</v>
      </c>
      <c r="W124">
        <f>($C$7*DL124+$D$7*DM124+$E$7*V124)</f>
        <v>0</v>
      </c>
      <c r="X124">
        <f>0.61365*exp(17.502*W124/(240.97+W124))</f>
        <v>0</v>
      </c>
      <c r="Y124">
        <f>(Z124/AA124*100)</f>
        <v>0</v>
      </c>
      <c r="Z124">
        <f>DD124*(DI124+DJ124)/1000</f>
        <v>0</v>
      </c>
      <c r="AA124">
        <f>0.61365*exp(17.502*DK124/(240.97+DK124))</f>
        <v>0</v>
      </c>
      <c r="AB124">
        <f>(X124-DD124*(DI124+DJ124)/1000)</f>
        <v>0</v>
      </c>
      <c r="AC124">
        <f>(-J124*44100)</f>
        <v>0</v>
      </c>
      <c r="AD124">
        <f>2*29.3*R124*0.92*(DK124-W124)</f>
        <v>0</v>
      </c>
      <c r="AE124">
        <f>2*0.95*5.67E-8*(((DK124+$B$7)+273)^4-(W124+273)^4)</f>
        <v>0</v>
      </c>
      <c r="AF124">
        <f>U124+AE124+AC124+AD124</f>
        <v>0</v>
      </c>
      <c r="AG124">
        <f>DH124*AU124*(DC124-DB124*(1000-AU124*DE124)/(1000-AU124*DD124))/(100*CV124)</f>
        <v>0</v>
      </c>
      <c r="AH124">
        <f>1000*DH124*AU124*(DD124-DE124)/(100*CV124*(1000-AU124*DD124))</f>
        <v>0</v>
      </c>
      <c r="AI124">
        <f>(AJ124 - AK124 - DI124*1E3/(8.314*(DK124+273.15)) * AM124/DH124 * AL124) * DH124/(100*CV124) * (1000 - DE124)/1000</f>
        <v>0</v>
      </c>
      <c r="AJ124">
        <v>1558.971942712277</v>
      </c>
      <c r="AK124">
        <v>1495.212666666666</v>
      </c>
      <c r="AL124">
        <v>3.400467571792237</v>
      </c>
      <c r="AM124">
        <v>66.42838587885558</v>
      </c>
      <c r="AN124">
        <f>(AP124 - AO124 + DI124*1E3/(8.314*(DK124+273.15)) * AR124/DH124 * AQ124) * DH124/(100*CV124) * 1000/(1000 - AP124)</f>
        <v>0</v>
      </c>
      <c r="AO124">
        <v>14.8775629888935</v>
      </c>
      <c r="AP124">
        <v>24.12429580419582</v>
      </c>
      <c r="AQ124">
        <v>6.685188004011365E-05</v>
      </c>
      <c r="AR124">
        <v>79.27483675333316</v>
      </c>
      <c r="AS124">
        <v>0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MAX(0,($B$13+$C$13*DP124)/(1+$D$13*DP124)*DI124/(DK124+273)*$E$13)</f>
        <v>0</v>
      </c>
      <c r="AX124" t="s">
        <v>421</v>
      </c>
      <c r="AY124" t="s">
        <v>421</v>
      </c>
      <c r="AZ124">
        <v>0</v>
      </c>
      <c r="BA124">
        <v>0</v>
      </c>
      <c r="BB124">
        <f>1-AZ124/BA124</f>
        <v>0</v>
      </c>
      <c r="BC124">
        <v>0</v>
      </c>
      <c r="BD124" t="s">
        <v>421</v>
      </c>
      <c r="BE124" t="s">
        <v>421</v>
      </c>
      <c r="BF124">
        <v>0</v>
      </c>
      <c r="BG124">
        <v>0</v>
      </c>
      <c r="BH124">
        <f>1-BF124/BG124</f>
        <v>0</v>
      </c>
      <c r="BI124">
        <v>0.5</v>
      </c>
      <c r="BJ124">
        <f>CS124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421</v>
      </c>
      <c r="BQ124">
        <v>0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BZ124">
        <v>1346</v>
      </c>
      <c r="CA124">
        <v>300</v>
      </c>
      <c r="CB124">
        <v>300</v>
      </c>
      <c r="CC124">
        <v>300</v>
      </c>
      <c r="CD124">
        <v>10390.6</v>
      </c>
      <c r="CE124">
        <v>1065.88</v>
      </c>
      <c r="CF124">
        <v>-0.00731473</v>
      </c>
      <c r="CG124">
        <v>5.43</v>
      </c>
      <c r="CH124" t="s">
        <v>421</v>
      </c>
      <c r="CI124" t="s">
        <v>421</v>
      </c>
      <c r="CJ124" t="s">
        <v>421</v>
      </c>
      <c r="CK124" t="s">
        <v>421</v>
      </c>
      <c r="CL124" t="s">
        <v>421</v>
      </c>
      <c r="CM124" t="s">
        <v>421</v>
      </c>
      <c r="CN124" t="s">
        <v>421</v>
      </c>
      <c r="CO124" t="s">
        <v>421</v>
      </c>
      <c r="CP124" t="s">
        <v>421</v>
      </c>
      <c r="CQ124" t="s">
        <v>421</v>
      </c>
      <c r="CR124">
        <f>$B$11*DQ124+$C$11*DR124+$F$11*EC124*(1-EF124)</f>
        <v>0</v>
      </c>
      <c r="CS124">
        <f>CR124*CT124</f>
        <v>0</v>
      </c>
      <c r="CT124">
        <f>($B$11*$D$9+$C$11*$D$9+$F$11*((EP124+EH124)/MAX(EP124+EH124+EQ124, 0.1)*$I$9+EQ124/MAX(EP124+EH124+EQ124, 0.1)*$J$9))/($B$11+$C$11+$F$11)</f>
        <v>0</v>
      </c>
      <c r="CU124">
        <f>($B$11*$K$9+$C$11*$K$9+$F$11*((EP124+EH124)/MAX(EP124+EH124+EQ124, 0.1)*$P$9+EQ124/MAX(EP124+EH124+EQ124, 0.1)*$Q$9))/($B$11+$C$11+$F$11)</f>
        <v>0</v>
      </c>
      <c r="CV124">
        <v>6</v>
      </c>
      <c r="CW124">
        <v>0.5</v>
      </c>
      <c r="CX124" t="s">
        <v>422</v>
      </c>
      <c r="CY124">
        <v>2</v>
      </c>
      <c r="CZ124" t="b">
        <v>1</v>
      </c>
      <c r="DA124">
        <v>1652284590.660714</v>
      </c>
      <c r="DB124">
        <v>1434.945357142857</v>
      </c>
      <c r="DC124">
        <v>1522.346071428572</v>
      </c>
      <c r="DD124">
        <v>24.11593214285714</v>
      </c>
      <c r="DE124">
        <v>14.77667142857143</v>
      </c>
      <c r="DF124">
        <v>1438.592142857143</v>
      </c>
      <c r="DG124">
        <v>24.076725</v>
      </c>
      <c r="DH124">
        <v>400.0813214285714</v>
      </c>
      <c r="DI124">
        <v>90.65122142857142</v>
      </c>
      <c r="DJ124">
        <v>0.1000227464285714</v>
      </c>
      <c r="DK124">
        <v>30.90759285714286</v>
      </c>
      <c r="DL124">
        <v>29.817</v>
      </c>
      <c r="DM124">
        <v>999.9000000000002</v>
      </c>
      <c r="DN124">
        <v>0</v>
      </c>
      <c r="DO124">
        <v>0</v>
      </c>
      <c r="DP124">
        <v>10003.36714285714</v>
      </c>
      <c r="DQ124">
        <v>0</v>
      </c>
      <c r="DR124">
        <v>241.0769285714286</v>
      </c>
      <c r="DS124">
        <v>-87.39892499999999</v>
      </c>
      <c r="DT124">
        <v>1470.405357142857</v>
      </c>
      <c r="DU124">
        <v>1545.179642857143</v>
      </c>
      <c r="DV124">
        <v>9.339259642857142</v>
      </c>
      <c r="DW124">
        <v>1522.346071428572</v>
      </c>
      <c r="DX124">
        <v>14.77667142857143</v>
      </c>
      <c r="DY124">
        <v>2.186139285714285</v>
      </c>
      <c r="DZ124">
        <v>1.339523214285714</v>
      </c>
      <c r="EA124">
        <v>18.86109642857143</v>
      </c>
      <c r="EB124">
        <v>11.24935357142857</v>
      </c>
      <c r="EC124">
        <v>1499.999285714286</v>
      </c>
      <c r="ED124">
        <v>0.9730066428571427</v>
      </c>
      <c r="EE124">
        <v>0.02699317857142858</v>
      </c>
      <c r="EF124">
        <v>0</v>
      </c>
      <c r="EG124">
        <v>943.52275</v>
      </c>
      <c r="EH124">
        <v>5.00097</v>
      </c>
      <c r="EI124">
        <v>14825.99642857143</v>
      </c>
      <c r="EJ124">
        <v>12491.61071428572</v>
      </c>
      <c r="EK124">
        <v>38.937</v>
      </c>
      <c r="EL124">
        <v>40.1915</v>
      </c>
      <c r="EM124">
        <v>39.125</v>
      </c>
      <c r="EN124">
        <v>40.05757142857142</v>
      </c>
      <c r="EO124">
        <v>40.125</v>
      </c>
      <c r="EP124">
        <v>1454.639285714286</v>
      </c>
      <c r="EQ124">
        <v>40.35357142857142</v>
      </c>
      <c r="ER124">
        <v>0</v>
      </c>
      <c r="ES124">
        <v>1288.399999856949</v>
      </c>
      <c r="ET124">
        <v>0</v>
      </c>
      <c r="EU124">
        <v>943.4601923076923</v>
      </c>
      <c r="EV124">
        <v>-14.75340173253524</v>
      </c>
      <c r="EW124">
        <v>-348.2940174111605</v>
      </c>
      <c r="EX124">
        <v>14826.21538461538</v>
      </c>
      <c r="EY124">
        <v>15</v>
      </c>
      <c r="EZ124">
        <v>1652283335.6</v>
      </c>
      <c r="FA124" t="s">
        <v>476</v>
      </c>
      <c r="FB124">
        <v>1652283332.6</v>
      </c>
      <c r="FC124">
        <v>1652283335.6</v>
      </c>
      <c r="FD124">
        <v>15</v>
      </c>
      <c r="FE124">
        <v>-1.081</v>
      </c>
      <c r="FF124">
        <v>0.005</v>
      </c>
      <c r="FG124">
        <v>-1.466</v>
      </c>
      <c r="FH124">
        <v>-0.014</v>
      </c>
      <c r="FI124">
        <v>400</v>
      </c>
      <c r="FJ124">
        <v>20</v>
      </c>
      <c r="FK124">
        <v>0.1</v>
      </c>
      <c r="FL124">
        <v>0.01</v>
      </c>
      <c r="FM124">
        <v>-87.28361749999999</v>
      </c>
      <c r="FN124">
        <v>-2.842263039399598</v>
      </c>
      <c r="FO124">
        <v>0.3438710309749131</v>
      </c>
      <c r="FP124">
        <v>-1</v>
      </c>
      <c r="FQ124">
        <v>9.401108500000001</v>
      </c>
      <c r="FR124">
        <v>-1.536769756097595</v>
      </c>
      <c r="FS124">
        <v>0.1479581817871186</v>
      </c>
      <c r="FT124">
        <v>-1</v>
      </c>
      <c r="FU124">
        <v>0</v>
      </c>
      <c r="FV124">
        <v>0</v>
      </c>
      <c r="FW124">
        <v>0</v>
      </c>
      <c r="FX124">
        <v>-1</v>
      </c>
      <c r="FY124">
        <v>0</v>
      </c>
      <c r="FZ124">
        <v>0</v>
      </c>
      <c r="GA124" t="s">
        <v>424</v>
      </c>
      <c r="GB124">
        <v>2.69704</v>
      </c>
      <c r="GC124">
        <v>2.70514</v>
      </c>
      <c r="GD124">
        <v>0.218258</v>
      </c>
      <c r="GE124">
        <v>0.22342</v>
      </c>
      <c r="GF124">
        <v>0.106946</v>
      </c>
      <c r="GG124">
        <v>0.0751194</v>
      </c>
      <c r="GH124">
        <v>24615.9</v>
      </c>
      <c r="GI124">
        <v>24539.5</v>
      </c>
      <c r="GJ124">
        <v>29289.4</v>
      </c>
      <c r="GK124">
        <v>29241</v>
      </c>
      <c r="GL124">
        <v>34627.6</v>
      </c>
      <c r="GM124">
        <v>36001.5</v>
      </c>
      <c r="GN124">
        <v>41220.7</v>
      </c>
      <c r="GO124">
        <v>41716.1</v>
      </c>
      <c r="GP124">
        <v>1.73897</v>
      </c>
      <c r="GQ124">
        <v>2.0429</v>
      </c>
      <c r="GR124">
        <v>0.103436</v>
      </c>
      <c r="GS124">
        <v>0</v>
      </c>
      <c r="GT124">
        <v>28.1593</v>
      </c>
      <c r="GU124">
        <v>999.9</v>
      </c>
      <c r="GV124">
        <v>40.5</v>
      </c>
      <c r="GW124">
        <v>34.1</v>
      </c>
      <c r="GX124">
        <v>24.0039</v>
      </c>
      <c r="GY124">
        <v>62.8427</v>
      </c>
      <c r="GZ124">
        <v>30.9896</v>
      </c>
      <c r="HA124">
        <v>1</v>
      </c>
      <c r="HB124">
        <v>0.170117</v>
      </c>
      <c r="HC124">
        <v>0</v>
      </c>
      <c r="HD124">
        <v>20.3937</v>
      </c>
      <c r="HE124">
        <v>5.21669</v>
      </c>
      <c r="HF124">
        <v>12.0094</v>
      </c>
      <c r="HG124">
        <v>4.9884</v>
      </c>
      <c r="HH124">
        <v>3.28858</v>
      </c>
      <c r="HI124">
        <v>2337.6</v>
      </c>
      <c r="HJ124">
        <v>9999</v>
      </c>
      <c r="HK124">
        <v>9999</v>
      </c>
      <c r="HL124">
        <v>44.6</v>
      </c>
      <c r="HM124">
        <v>1.86722</v>
      </c>
      <c r="HN124">
        <v>1.86615</v>
      </c>
      <c r="HO124">
        <v>1.86573</v>
      </c>
      <c r="HP124">
        <v>1.86569</v>
      </c>
      <c r="HQ124">
        <v>1.86747</v>
      </c>
      <c r="HR124">
        <v>1.86996</v>
      </c>
      <c r="HS124">
        <v>1.86861</v>
      </c>
      <c r="HT124">
        <v>1.87</v>
      </c>
      <c r="HU124">
        <v>0</v>
      </c>
      <c r="HV124">
        <v>0</v>
      </c>
      <c r="HW124">
        <v>0</v>
      </c>
      <c r="HX124">
        <v>0</v>
      </c>
      <c r="HY124" t="s">
        <v>425</v>
      </c>
      <c r="HZ124" t="s">
        <v>426</v>
      </c>
      <c r="IA124" t="s">
        <v>427</v>
      </c>
      <c r="IB124" t="s">
        <v>427</v>
      </c>
      <c r="IC124" t="s">
        <v>427</v>
      </c>
      <c r="ID124" t="s">
        <v>427</v>
      </c>
      <c r="IE124">
        <v>0</v>
      </c>
      <c r="IF124">
        <v>100</v>
      </c>
      <c r="IG124">
        <v>100</v>
      </c>
      <c r="IH124">
        <v>-3.7</v>
      </c>
      <c r="II124">
        <v>0.0393</v>
      </c>
      <c r="IJ124">
        <v>-0.8100442168574529</v>
      </c>
      <c r="IK124">
        <v>-0.001397856137862621</v>
      </c>
      <c r="IL124">
        <v>-6.597033298310111E-07</v>
      </c>
      <c r="IM124">
        <v>1.814317659228783E-10</v>
      </c>
      <c r="IN124">
        <v>-0.08355413821156263</v>
      </c>
      <c r="IO124">
        <v>-0.009172974426983092</v>
      </c>
      <c r="IP124">
        <v>0.000807841678180084</v>
      </c>
      <c r="IQ124">
        <v>-8.933227129180702E-06</v>
      </c>
      <c r="IR124">
        <v>1</v>
      </c>
      <c r="IS124">
        <v>2297</v>
      </c>
      <c r="IT124">
        <v>1</v>
      </c>
      <c r="IU124">
        <v>33</v>
      </c>
      <c r="IV124">
        <v>21.1</v>
      </c>
      <c r="IW124">
        <v>21</v>
      </c>
      <c r="IX124">
        <v>2.9895</v>
      </c>
      <c r="IY124">
        <v>2.20581</v>
      </c>
      <c r="IZ124">
        <v>1.39648</v>
      </c>
      <c r="JA124">
        <v>2.34985</v>
      </c>
      <c r="JB124">
        <v>1.49536</v>
      </c>
      <c r="JC124">
        <v>2.30347</v>
      </c>
      <c r="JD124">
        <v>37.3618</v>
      </c>
      <c r="JE124">
        <v>15.4629</v>
      </c>
      <c r="JF124">
        <v>18</v>
      </c>
      <c r="JG124">
        <v>390.549</v>
      </c>
      <c r="JH124">
        <v>567.5309999999999</v>
      </c>
      <c r="JI124">
        <v>30.2719</v>
      </c>
      <c r="JJ124">
        <v>29.7667</v>
      </c>
      <c r="JK124">
        <v>29.9999</v>
      </c>
      <c r="JL124">
        <v>29.6987</v>
      </c>
      <c r="JM124">
        <v>29.6106</v>
      </c>
      <c r="JN124">
        <v>59.8067</v>
      </c>
      <c r="JO124">
        <v>36.1161</v>
      </c>
      <c r="JP124">
        <v>0</v>
      </c>
      <c r="JQ124">
        <v>-999.9</v>
      </c>
      <c r="JR124">
        <v>1570.49</v>
      </c>
      <c r="JS124">
        <v>15.1858</v>
      </c>
      <c r="JT124">
        <v>100.11</v>
      </c>
      <c r="JU124">
        <v>100.141</v>
      </c>
    </row>
    <row r="125" spans="1:281">
      <c r="A125">
        <v>109</v>
      </c>
      <c r="B125">
        <v>1652284604</v>
      </c>
      <c r="C125">
        <v>2547.5</v>
      </c>
      <c r="D125" t="s">
        <v>667</v>
      </c>
      <c r="E125" t="s">
        <v>668</v>
      </c>
      <c r="F125">
        <v>5</v>
      </c>
      <c r="G125" t="s">
        <v>474</v>
      </c>
      <c r="H125" t="s">
        <v>418</v>
      </c>
      <c r="I125">
        <v>1652284596.232143</v>
      </c>
      <c r="J125">
        <f>(K125)/1000</f>
        <v>0</v>
      </c>
      <c r="K125">
        <f>IF(CZ125, AN125, AH125)</f>
        <v>0</v>
      </c>
      <c r="L125">
        <f>IF(CZ125, AI125, AG125)</f>
        <v>0</v>
      </c>
      <c r="M125">
        <f>DB125 - IF(AU125&gt;1, L125*CV125*100.0/(AW125*DP125), 0)</f>
        <v>0</v>
      </c>
      <c r="N125">
        <f>((T125-J125/2)*M125-L125)/(T125+J125/2)</f>
        <v>0</v>
      </c>
      <c r="O125">
        <f>N125*(DI125+DJ125)/1000.0</f>
        <v>0</v>
      </c>
      <c r="P125">
        <f>(DB125 - IF(AU125&gt;1, L125*CV125*100.0/(AW125*DP125), 0))*(DI125+DJ125)/1000.0</f>
        <v>0</v>
      </c>
      <c r="Q125">
        <f>2.0/((1/S125-1/R125)+SIGN(S125)*SQRT((1/S125-1/R125)*(1/S125-1/R125) + 4*CW125/((CW125+1)*(CW125+1))*(2*1/S125*1/R125-1/R125*1/R125)))</f>
        <v>0</v>
      </c>
      <c r="R125">
        <f>IF(LEFT(CX125,1)&lt;&gt;"0",IF(LEFT(CX125,1)="1",3.0,CY125),$D$5+$E$5*(DP125*DI125/($K$5*1000))+$F$5*(DP125*DI125/($K$5*1000))*MAX(MIN(CV125,$J$5),$I$5)*MAX(MIN(CV125,$J$5),$I$5)+$G$5*MAX(MIN(CV125,$J$5),$I$5)*(DP125*DI125/($K$5*1000))+$H$5*(DP125*DI125/($K$5*1000))*(DP125*DI125/($K$5*1000)))</f>
        <v>0</v>
      </c>
      <c r="S125">
        <f>J125*(1000-(1000*0.61365*exp(17.502*W125/(240.97+W125))/(DI125+DJ125)+DD125)/2)/(1000*0.61365*exp(17.502*W125/(240.97+W125))/(DI125+DJ125)-DD125)</f>
        <v>0</v>
      </c>
      <c r="T125">
        <f>1/((CW125+1)/(Q125/1.6)+1/(R125/1.37)) + CW125/((CW125+1)/(Q125/1.6) + CW125/(R125/1.37))</f>
        <v>0</v>
      </c>
      <c r="U125">
        <f>(CR125*CU125)</f>
        <v>0</v>
      </c>
      <c r="V125">
        <f>(DK125+(U125+2*0.95*5.67E-8*(((DK125+$B$7)+273)^4-(DK125+273)^4)-44100*J125)/(1.84*29.3*R125+8*0.95*5.67E-8*(DK125+273)^3))</f>
        <v>0</v>
      </c>
      <c r="W125">
        <f>($C$7*DL125+$D$7*DM125+$E$7*V125)</f>
        <v>0</v>
      </c>
      <c r="X125">
        <f>0.61365*exp(17.502*W125/(240.97+W125))</f>
        <v>0</v>
      </c>
      <c r="Y125">
        <f>(Z125/AA125*100)</f>
        <v>0</v>
      </c>
      <c r="Z125">
        <f>DD125*(DI125+DJ125)/1000</f>
        <v>0</v>
      </c>
      <c r="AA125">
        <f>0.61365*exp(17.502*DK125/(240.97+DK125))</f>
        <v>0</v>
      </c>
      <c r="AB125">
        <f>(X125-DD125*(DI125+DJ125)/1000)</f>
        <v>0</v>
      </c>
      <c r="AC125">
        <f>(-J125*44100)</f>
        <v>0</v>
      </c>
      <c r="AD125">
        <f>2*29.3*R125*0.92*(DK125-W125)</f>
        <v>0</v>
      </c>
      <c r="AE125">
        <f>2*0.95*5.67E-8*(((DK125+$B$7)+273)^4-(W125+273)^4)</f>
        <v>0</v>
      </c>
      <c r="AF125">
        <f>U125+AE125+AC125+AD125</f>
        <v>0</v>
      </c>
      <c r="AG125">
        <f>DH125*AU125*(DC125-DB125*(1000-AU125*DE125)/(1000-AU125*DD125))/(100*CV125)</f>
        <v>0</v>
      </c>
      <c r="AH125">
        <f>1000*DH125*AU125*(DD125-DE125)/(100*CV125*(1000-AU125*DD125))</f>
        <v>0</v>
      </c>
      <c r="AI125">
        <f>(AJ125 - AK125 - DI125*1E3/(8.314*(DK125+273.15)) * AM125/DH125 * AL125) * DH125/(100*CV125) * (1000 - DE125)/1000</f>
        <v>0</v>
      </c>
      <c r="AJ125">
        <v>1577.89228271103</v>
      </c>
      <c r="AK125">
        <v>1513.869696969697</v>
      </c>
      <c r="AL125">
        <v>3.392310160602665</v>
      </c>
      <c r="AM125">
        <v>66.42838587885558</v>
      </c>
      <c r="AN125">
        <f>(AP125 - AO125 + DI125*1E3/(8.314*(DK125+273.15)) * AR125/DH125 * AQ125) * DH125/(100*CV125) * 1000/(1000 - AP125)</f>
        <v>0</v>
      </c>
      <c r="AO125">
        <v>15.01643292347708</v>
      </c>
      <c r="AP125">
        <v>24.13458111888114</v>
      </c>
      <c r="AQ125">
        <v>-9.504718862259362E-06</v>
      </c>
      <c r="AR125">
        <v>79.27483675333316</v>
      </c>
      <c r="AS125">
        <v>0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MAX(0,($B$13+$C$13*DP125)/(1+$D$13*DP125)*DI125/(DK125+273)*$E$13)</f>
        <v>0</v>
      </c>
      <c r="AX125" t="s">
        <v>421</v>
      </c>
      <c r="AY125" t="s">
        <v>421</v>
      </c>
      <c r="AZ125">
        <v>0</v>
      </c>
      <c r="BA125">
        <v>0</v>
      </c>
      <c r="BB125">
        <f>1-AZ125/BA125</f>
        <v>0</v>
      </c>
      <c r="BC125">
        <v>0</v>
      </c>
      <c r="BD125" t="s">
        <v>421</v>
      </c>
      <c r="BE125" t="s">
        <v>421</v>
      </c>
      <c r="BF125">
        <v>0</v>
      </c>
      <c r="BG125">
        <v>0</v>
      </c>
      <c r="BH125">
        <f>1-BF125/BG125</f>
        <v>0</v>
      </c>
      <c r="BI125">
        <v>0.5</v>
      </c>
      <c r="BJ125">
        <f>CS125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421</v>
      </c>
      <c r="BQ125">
        <v>0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BZ125">
        <v>1346</v>
      </c>
      <c r="CA125">
        <v>300</v>
      </c>
      <c r="CB125">
        <v>300</v>
      </c>
      <c r="CC125">
        <v>300</v>
      </c>
      <c r="CD125">
        <v>10390.6</v>
      </c>
      <c r="CE125">
        <v>1065.88</v>
      </c>
      <c r="CF125">
        <v>-0.00731473</v>
      </c>
      <c r="CG125">
        <v>5.43</v>
      </c>
      <c r="CH125" t="s">
        <v>421</v>
      </c>
      <c r="CI125" t="s">
        <v>421</v>
      </c>
      <c r="CJ125" t="s">
        <v>421</v>
      </c>
      <c r="CK125" t="s">
        <v>421</v>
      </c>
      <c r="CL125" t="s">
        <v>421</v>
      </c>
      <c r="CM125" t="s">
        <v>421</v>
      </c>
      <c r="CN125" t="s">
        <v>421</v>
      </c>
      <c r="CO125" t="s">
        <v>421</v>
      </c>
      <c r="CP125" t="s">
        <v>421</v>
      </c>
      <c r="CQ125" t="s">
        <v>421</v>
      </c>
      <c r="CR125">
        <f>$B$11*DQ125+$C$11*DR125+$F$11*EC125*(1-EF125)</f>
        <v>0</v>
      </c>
      <c r="CS125">
        <f>CR125*CT125</f>
        <v>0</v>
      </c>
      <c r="CT125">
        <f>($B$11*$D$9+$C$11*$D$9+$F$11*((EP125+EH125)/MAX(EP125+EH125+EQ125, 0.1)*$I$9+EQ125/MAX(EP125+EH125+EQ125, 0.1)*$J$9))/($B$11+$C$11+$F$11)</f>
        <v>0</v>
      </c>
      <c r="CU125">
        <f>($B$11*$K$9+$C$11*$K$9+$F$11*((EP125+EH125)/MAX(EP125+EH125+EQ125, 0.1)*$P$9+EQ125/MAX(EP125+EH125+EQ125, 0.1)*$Q$9))/($B$11+$C$11+$F$11)</f>
        <v>0</v>
      </c>
      <c r="CV125">
        <v>6</v>
      </c>
      <c r="CW125">
        <v>0.5</v>
      </c>
      <c r="CX125" t="s">
        <v>422</v>
      </c>
      <c r="CY125">
        <v>2</v>
      </c>
      <c r="CZ125" t="b">
        <v>1</v>
      </c>
      <c r="DA125">
        <v>1652284596.232143</v>
      </c>
      <c r="DB125">
        <v>1453.281428571428</v>
      </c>
      <c r="DC125">
        <v>1540.968928571428</v>
      </c>
      <c r="DD125">
        <v>24.12209285714286</v>
      </c>
      <c r="DE125">
        <v>14.92708571428571</v>
      </c>
      <c r="DF125">
        <v>1456.968571428571</v>
      </c>
      <c r="DG125">
        <v>24.08279642857143</v>
      </c>
      <c r="DH125">
        <v>400.0922142857142</v>
      </c>
      <c r="DI125">
        <v>90.65083928571427</v>
      </c>
      <c r="DJ125">
        <v>0.1000067464285714</v>
      </c>
      <c r="DK125">
        <v>30.91148928571429</v>
      </c>
      <c r="DL125">
        <v>29.83608571428571</v>
      </c>
      <c r="DM125">
        <v>999.9000000000002</v>
      </c>
      <c r="DN125">
        <v>0</v>
      </c>
      <c r="DO125">
        <v>0</v>
      </c>
      <c r="DP125">
        <v>10002.3175</v>
      </c>
      <c r="DQ125">
        <v>0</v>
      </c>
      <c r="DR125">
        <v>240.8890357142857</v>
      </c>
      <c r="DS125">
        <v>-87.68613214285713</v>
      </c>
      <c r="DT125">
        <v>1489.204642857143</v>
      </c>
      <c r="DU125">
        <v>1564.32</v>
      </c>
      <c r="DV125">
        <v>9.195004642857143</v>
      </c>
      <c r="DW125">
        <v>1540.968928571428</v>
      </c>
      <c r="DX125">
        <v>14.92708571428571</v>
      </c>
      <c r="DY125">
        <v>2.186688928571428</v>
      </c>
      <c r="DZ125">
        <v>1.3531525</v>
      </c>
      <c r="EA125">
        <v>18.86512142857143</v>
      </c>
      <c r="EB125">
        <v>11.40216071428572</v>
      </c>
      <c r="EC125">
        <v>1499.995714285714</v>
      </c>
      <c r="ED125">
        <v>0.9730066428571427</v>
      </c>
      <c r="EE125">
        <v>0.02699317857142858</v>
      </c>
      <c r="EF125">
        <v>0</v>
      </c>
      <c r="EG125">
        <v>942.2603928571428</v>
      </c>
      <c r="EH125">
        <v>5.00097</v>
      </c>
      <c r="EI125">
        <v>14797.17142857143</v>
      </c>
      <c r="EJ125">
        <v>12491.58571428571</v>
      </c>
      <c r="EK125">
        <v>38.937</v>
      </c>
      <c r="EL125">
        <v>40.18924999999999</v>
      </c>
      <c r="EM125">
        <v>39.125</v>
      </c>
      <c r="EN125">
        <v>40.06199999999999</v>
      </c>
      <c r="EO125">
        <v>40.125</v>
      </c>
      <c r="EP125">
        <v>1454.635714285714</v>
      </c>
      <c r="EQ125">
        <v>40.35107142857142</v>
      </c>
      <c r="ER125">
        <v>0</v>
      </c>
      <c r="ES125">
        <v>1293.799999952316</v>
      </c>
      <c r="ET125">
        <v>0</v>
      </c>
      <c r="EU125">
        <v>942.17372</v>
      </c>
      <c r="EV125">
        <v>-12.35807693475319</v>
      </c>
      <c r="EW125">
        <v>-357.8076925032876</v>
      </c>
      <c r="EX125">
        <v>14796.38</v>
      </c>
      <c r="EY125">
        <v>15</v>
      </c>
      <c r="EZ125">
        <v>1652283335.6</v>
      </c>
      <c r="FA125" t="s">
        <v>476</v>
      </c>
      <c r="FB125">
        <v>1652283332.6</v>
      </c>
      <c r="FC125">
        <v>1652283335.6</v>
      </c>
      <c r="FD125">
        <v>15</v>
      </c>
      <c r="FE125">
        <v>-1.081</v>
      </c>
      <c r="FF125">
        <v>0.005</v>
      </c>
      <c r="FG125">
        <v>-1.466</v>
      </c>
      <c r="FH125">
        <v>-0.014</v>
      </c>
      <c r="FI125">
        <v>400</v>
      </c>
      <c r="FJ125">
        <v>20</v>
      </c>
      <c r="FK125">
        <v>0.1</v>
      </c>
      <c r="FL125">
        <v>0.01</v>
      </c>
      <c r="FM125">
        <v>-87.53915609756098</v>
      </c>
      <c r="FN125">
        <v>-2.77174494773521</v>
      </c>
      <c r="FO125">
        <v>0.3061849592845599</v>
      </c>
      <c r="FP125">
        <v>-1</v>
      </c>
      <c r="FQ125">
        <v>9.265145609756097</v>
      </c>
      <c r="FR125">
        <v>-1.545253797909392</v>
      </c>
      <c r="FS125">
        <v>0.1525211695830112</v>
      </c>
      <c r="FT125">
        <v>-1</v>
      </c>
      <c r="FU125">
        <v>0</v>
      </c>
      <c r="FV125">
        <v>0</v>
      </c>
      <c r="FW125">
        <v>0</v>
      </c>
      <c r="FX125">
        <v>-1</v>
      </c>
      <c r="FY125">
        <v>0</v>
      </c>
      <c r="FZ125">
        <v>0</v>
      </c>
      <c r="GA125" t="s">
        <v>424</v>
      </c>
      <c r="GB125">
        <v>2.69715</v>
      </c>
      <c r="GC125">
        <v>2.70519</v>
      </c>
      <c r="GD125">
        <v>0.219899</v>
      </c>
      <c r="GE125">
        <v>0.225026</v>
      </c>
      <c r="GF125">
        <v>0.106987</v>
      </c>
      <c r="GG125">
        <v>0.0756503</v>
      </c>
      <c r="GH125">
        <v>24563.8</v>
      </c>
      <c r="GI125">
        <v>24488.3</v>
      </c>
      <c r="GJ125">
        <v>29288.9</v>
      </c>
      <c r="GK125">
        <v>29240.5</v>
      </c>
      <c r="GL125">
        <v>34625.3</v>
      </c>
      <c r="GM125">
        <v>35980.4</v>
      </c>
      <c r="GN125">
        <v>41219.9</v>
      </c>
      <c r="GO125">
        <v>41715.8</v>
      </c>
      <c r="GP125">
        <v>1.73888</v>
      </c>
      <c r="GQ125">
        <v>2.0434</v>
      </c>
      <c r="GR125">
        <v>0.10414</v>
      </c>
      <c r="GS125">
        <v>0</v>
      </c>
      <c r="GT125">
        <v>28.1621</v>
      </c>
      <c r="GU125">
        <v>999.9</v>
      </c>
      <c r="GV125">
        <v>40.5</v>
      </c>
      <c r="GW125">
        <v>34.1</v>
      </c>
      <c r="GX125">
        <v>24.0045</v>
      </c>
      <c r="GY125">
        <v>62.8727</v>
      </c>
      <c r="GZ125">
        <v>30.2885</v>
      </c>
      <c r="HA125">
        <v>1</v>
      </c>
      <c r="HB125">
        <v>0.169748</v>
      </c>
      <c r="HC125">
        <v>0</v>
      </c>
      <c r="HD125">
        <v>20.3937</v>
      </c>
      <c r="HE125">
        <v>5.21684</v>
      </c>
      <c r="HF125">
        <v>12.0089</v>
      </c>
      <c r="HG125">
        <v>4.9886</v>
      </c>
      <c r="HH125">
        <v>3.2885</v>
      </c>
      <c r="HI125">
        <v>2337.9</v>
      </c>
      <c r="HJ125">
        <v>9999</v>
      </c>
      <c r="HK125">
        <v>9999</v>
      </c>
      <c r="HL125">
        <v>44.6</v>
      </c>
      <c r="HM125">
        <v>1.86722</v>
      </c>
      <c r="HN125">
        <v>1.86615</v>
      </c>
      <c r="HO125">
        <v>1.86574</v>
      </c>
      <c r="HP125">
        <v>1.86569</v>
      </c>
      <c r="HQ125">
        <v>1.86749</v>
      </c>
      <c r="HR125">
        <v>1.86996</v>
      </c>
      <c r="HS125">
        <v>1.86861</v>
      </c>
      <c r="HT125">
        <v>1.86996</v>
      </c>
      <c r="HU125">
        <v>0</v>
      </c>
      <c r="HV125">
        <v>0</v>
      </c>
      <c r="HW125">
        <v>0</v>
      </c>
      <c r="HX125">
        <v>0</v>
      </c>
      <c r="HY125" t="s">
        <v>425</v>
      </c>
      <c r="HZ125" t="s">
        <v>426</v>
      </c>
      <c r="IA125" t="s">
        <v>427</v>
      </c>
      <c r="IB125" t="s">
        <v>427</v>
      </c>
      <c r="IC125" t="s">
        <v>427</v>
      </c>
      <c r="ID125" t="s">
        <v>427</v>
      </c>
      <c r="IE125">
        <v>0</v>
      </c>
      <c r="IF125">
        <v>100</v>
      </c>
      <c r="IG125">
        <v>100</v>
      </c>
      <c r="IH125">
        <v>-3.74</v>
      </c>
      <c r="II125">
        <v>0.0395</v>
      </c>
      <c r="IJ125">
        <v>-0.8100442168574529</v>
      </c>
      <c r="IK125">
        <v>-0.001397856137862621</v>
      </c>
      <c r="IL125">
        <v>-6.597033298310111E-07</v>
      </c>
      <c r="IM125">
        <v>1.814317659228783E-10</v>
      </c>
      <c r="IN125">
        <v>-0.08355413821156263</v>
      </c>
      <c r="IO125">
        <v>-0.009172974426983092</v>
      </c>
      <c r="IP125">
        <v>0.000807841678180084</v>
      </c>
      <c r="IQ125">
        <v>-8.933227129180702E-06</v>
      </c>
      <c r="IR125">
        <v>1</v>
      </c>
      <c r="IS125">
        <v>2297</v>
      </c>
      <c r="IT125">
        <v>1</v>
      </c>
      <c r="IU125">
        <v>33</v>
      </c>
      <c r="IV125">
        <v>21.2</v>
      </c>
      <c r="IW125">
        <v>21.1</v>
      </c>
      <c r="IX125">
        <v>3.01636</v>
      </c>
      <c r="IY125">
        <v>2.19727</v>
      </c>
      <c r="IZ125">
        <v>1.39648</v>
      </c>
      <c r="JA125">
        <v>2.35107</v>
      </c>
      <c r="JB125">
        <v>1.49536</v>
      </c>
      <c r="JC125">
        <v>2.36084</v>
      </c>
      <c r="JD125">
        <v>37.3618</v>
      </c>
      <c r="JE125">
        <v>15.4542</v>
      </c>
      <c r="JF125">
        <v>18</v>
      </c>
      <c r="JG125">
        <v>390.493</v>
      </c>
      <c r="JH125">
        <v>567.883</v>
      </c>
      <c r="JI125">
        <v>30.2707</v>
      </c>
      <c r="JJ125">
        <v>29.7661</v>
      </c>
      <c r="JK125">
        <v>30.0001</v>
      </c>
      <c r="JL125">
        <v>29.6982</v>
      </c>
      <c r="JM125">
        <v>29.608</v>
      </c>
      <c r="JN125">
        <v>60.397</v>
      </c>
      <c r="JO125">
        <v>35.7955</v>
      </c>
      <c r="JP125">
        <v>0</v>
      </c>
      <c r="JQ125">
        <v>-999.9</v>
      </c>
      <c r="JR125">
        <v>1583.86</v>
      </c>
      <c r="JS125">
        <v>15.3213</v>
      </c>
      <c r="JT125">
        <v>100.108</v>
      </c>
      <c r="JU125">
        <v>100.14</v>
      </c>
    </row>
    <row r="126" spans="1:281">
      <c r="A126">
        <v>110</v>
      </c>
      <c r="B126">
        <v>1652284608.5</v>
      </c>
      <c r="C126">
        <v>2552</v>
      </c>
      <c r="D126" t="s">
        <v>669</v>
      </c>
      <c r="E126" t="s">
        <v>670</v>
      </c>
      <c r="F126">
        <v>5</v>
      </c>
      <c r="G126" t="s">
        <v>474</v>
      </c>
      <c r="H126" t="s">
        <v>418</v>
      </c>
      <c r="I126">
        <v>1652284600.678571</v>
      </c>
      <c r="J126">
        <f>(K126)/1000</f>
        <v>0</v>
      </c>
      <c r="K126">
        <f>IF(CZ126, AN126, AH126)</f>
        <v>0</v>
      </c>
      <c r="L126">
        <f>IF(CZ126, AI126, AG126)</f>
        <v>0</v>
      </c>
      <c r="M126">
        <f>DB126 - IF(AU126&gt;1, L126*CV126*100.0/(AW126*DP126), 0)</f>
        <v>0</v>
      </c>
      <c r="N126">
        <f>((T126-J126/2)*M126-L126)/(T126+J126/2)</f>
        <v>0</v>
      </c>
      <c r="O126">
        <f>N126*(DI126+DJ126)/1000.0</f>
        <v>0</v>
      </c>
      <c r="P126">
        <f>(DB126 - IF(AU126&gt;1, L126*CV126*100.0/(AW126*DP126), 0))*(DI126+DJ126)/1000.0</f>
        <v>0</v>
      </c>
      <c r="Q126">
        <f>2.0/((1/S126-1/R126)+SIGN(S126)*SQRT((1/S126-1/R126)*(1/S126-1/R126) + 4*CW126/((CW126+1)*(CW126+1))*(2*1/S126*1/R126-1/R126*1/R126)))</f>
        <v>0</v>
      </c>
      <c r="R126">
        <f>IF(LEFT(CX126,1)&lt;&gt;"0",IF(LEFT(CX126,1)="1",3.0,CY126),$D$5+$E$5*(DP126*DI126/($K$5*1000))+$F$5*(DP126*DI126/($K$5*1000))*MAX(MIN(CV126,$J$5),$I$5)*MAX(MIN(CV126,$J$5),$I$5)+$G$5*MAX(MIN(CV126,$J$5),$I$5)*(DP126*DI126/($K$5*1000))+$H$5*(DP126*DI126/($K$5*1000))*(DP126*DI126/($K$5*1000)))</f>
        <v>0</v>
      </c>
      <c r="S126">
        <f>J126*(1000-(1000*0.61365*exp(17.502*W126/(240.97+W126))/(DI126+DJ126)+DD126)/2)/(1000*0.61365*exp(17.502*W126/(240.97+W126))/(DI126+DJ126)-DD126)</f>
        <v>0</v>
      </c>
      <c r="T126">
        <f>1/((CW126+1)/(Q126/1.6)+1/(R126/1.37)) + CW126/((CW126+1)/(Q126/1.6) + CW126/(R126/1.37))</f>
        <v>0</v>
      </c>
      <c r="U126">
        <f>(CR126*CU126)</f>
        <v>0</v>
      </c>
      <c r="V126">
        <f>(DK126+(U126+2*0.95*5.67E-8*(((DK126+$B$7)+273)^4-(DK126+273)^4)-44100*J126)/(1.84*29.3*R126+8*0.95*5.67E-8*(DK126+273)^3))</f>
        <v>0</v>
      </c>
      <c r="W126">
        <f>($C$7*DL126+$D$7*DM126+$E$7*V126)</f>
        <v>0</v>
      </c>
      <c r="X126">
        <f>0.61365*exp(17.502*W126/(240.97+W126))</f>
        <v>0</v>
      </c>
      <c r="Y126">
        <f>(Z126/AA126*100)</f>
        <v>0</v>
      </c>
      <c r="Z126">
        <f>DD126*(DI126+DJ126)/1000</f>
        <v>0</v>
      </c>
      <c r="AA126">
        <f>0.61365*exp(17.502*DK126/(240.97+DK126))</f>
        <v>0</v>
      </c>
      <c r="AB126">
        <f>(X126-DD126*(DI126+DJ126)/1000)</f>
        <v>0</v>
      </c>
      <c r="AC126">
        <f>(-J126*44100)</f>
        <v>0</v>
      </c>
      <c r="AD126">
        <f>2*29.3*R126*0.92*(DK126-W126)</f>
        <v>0</v>
      </c>
      <c r="AE126">
        <f>2*0.95*5.67E-8*(((DK126+$B$7)+273)^4-(W126+273)^4)</f>
        <v>0</v>
      </c>
      <c r="AF126">
        <f>U126+AE126+AC126+AD126</f>
        <v>0</v>
      </c>
      <c r="AG126">
        <f>DH126*AU126*(DC126-DB126*(1000-AU126*DE126)/(1000-AU126*DD126))/(100*CV126)</f>
        <v>0</v>
      </c>
      <c r="AH126">
        <f>1000*DH126*AU126*(DD126-DE126)/(100*CV126*(1000-AU126*DD126))</f>
        <v>0</v>
      </c>
      <c r="AI126">
        <f>(AJ126 - AK126 - DI126*1E3/(8.314*(DK126+273.15)) * AM126/DH126 * AL126) * DH126/(100*CV126) * (1000 - DE126)/1000</f>
        <v>0</v>
      </c>
      <c r="AJ126">
        <v>1593.340565279766</v>
      </c>
      <c r="AK126">
        <v>1529.126121212121</v>
      </c>
      <c r="AL126">
        <v>3.385872618056586</v>
      </c>
      <c r="AM126">
        <v>66.42838587885558</v>
      </c>
      <c r="AN126">
        <f>(AP126 - AO126 + DI126*1E3/(8.314*(DK126+273.15)) * AR126/DH126 * AQ126) * DH126/(100*CV126) * 1000/(1000 - AP126)</f>
        <v>0</v>
      </c>
      <c r="AO126">
        <v>15.13273750305373</v>
      </c>
      <c r="AP126">
        <v>24.1409993006993</v>
      </c>
      <c r="AQ126">
        <v>0.002243905151874996</v>
      </c>
      <c r="AR126">
        <v>79.27483675333316</v>
      </c>
      <c r="AS126">
        <v>0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MAX(0,($B$13+$C$13*DP126)/(1+$D$13*DP126)*DI126/(DK126+273)*$E$13)</f>
        <v>0</v>
      </c>
      <c r="AX126" t="s">
        <v>421</v>
      </c>
      <c r="AY126" t="s">
        <v>421</v>
      </c>
      <c r="AZ126">
        <v>0</v>
      </c>
      <c r="BA126">
        <v>0</v>
      </c>
      <c r="BB126">
        <f>1-AZ126/BA126</f>
        <v>0</v>
      </c>
      <c r="BC126">
        <v>0</v>
      </c>
      <c r="BD126" t="s">
        <v>421</v>
      </c>
      <c r="BE126" t="s">
        <v>421</v>
      </c>
      <c r="BF126">
        <v>0</v>
      </c>
      <c r="BG126">
        <v>0</v>
      </c>
      <c r="BH126">
        <f>1-BF126/BG126</f>
        <v>0</v>
      </c>
      <c r="BI126">
        <v>0.5</v>
      </c>
      <c r="BJ126">
        <f>CS126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421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BZ126">
        <v>1346</v>
      </c>
      <c r="CA126">
        <v>300</v>
      </c>
      <c r="CB126">
        <v>300</v>
      </c>
      <c r="CC126">
        <v>300</v>
      </c>
      <c r="CD126">
        <v>10390.6</v>
      </c>
      <c r="CE126">
        <v>1065.88</v>
      </c>
      <c r="CF126">
        <v>-0.00731473</v>
      </c>
      <c r="CG126">
        <v>5.43</v>
      </c>
      <c r="CH126" t="s">
        <v>421</v>
      </c>
      <c r="CI126" t="s">
        <v>421</v>
      </c>
      <c r="CJ126" t="s">
        <v>421</v>
      </c>
      <c r="CK126" t="s">
        <v>421</v>
      </c>
      <c r="CL126" t="s">
        <v>421</v>
      </c>
      <c r="CM126" t="s">
        <v>421</v>
      </c>
      <c r="CN126" t="s">
        <v>421</v>
      </c>
      <c r="CO126" t="s">
        <v>421</v>
      </c>
      <c r="CP126" t="s">
        <v>421</v>
      </c>
      <c r="CQ126" t="s">
        <v>421</v>
      </c>
      <c r="CR126">
        <f>$B$11*DQ126+$C$11*DR126+$F$11*EC126*(1-EF126)</f>
        <v>0</v>
      </c>
      <c r="CS126">
        <f>CR126*CT126</f>
        <v>0</v>
      </c>
      <c r="CT126">
        <f>($B$11*$D$9+$C$11*$D$9+$F$11*((EP126+EH126)/MAX(EP126+EH126+EQ126, 0.1)*$I$9+EQ126/MAX(EP126+EH126+EQ126, 0.1)*$J$9))/($B$11+$C$11+$F$11)</f>
        <v>0</v>
      </c>
      <c r="CU126">
        <f>($B$11*$K$9+$C$11*$K$9+$F$11*((EP126+EH126)/MAX(EP126+EH126+EQ126, 0.1)*$P$9+EQ126/MAX(EP126+EH126+EQ126, 0.1)*$Q$9))/($B$11+$C$11+$F$11)</f>
        <v>0</v>
      </c>
      <c r="CV126">
        <v>6</v>
      </c>
      <c r="CW126">
        <v>0.5</v>
      </c>
      <c r="CX126" t="s">
        <v>422</v>
      </c>
      <c r="CY126">
        <v>2</v>
      </c>
      <c r="CZ126" t="b">
        <v>1</v>
      </c>
      <c r="DA126">
        <v>1652284600.678571</v>
      </c>
      <c r="DB126">
        <v>1467.987857142857</v>
      </c>
      <c r="DC126">
        <v>1555.863214285714</v>
      </c>
      <c r="DD126">
        <v>24.12900357142857</v>
      </c>
      <c r="DE126">
        <v>15.04494285714286</v>
      </c>
      <c r="DF126">
        <v>1471.705714285714</v>
      </c>
      <c r="DG126">
        <v>24.0896</v>
      </c>
      <c r="DH126">
        <v>400.0948928571429</v>
      </c>
      <c r="DI126">
        <v>90.6493857142857</v>
      </c>
      <c r="DJ126">
        <v>0.1000105357142857</v>
      </c>
      <c r="DK126">
        <v>30.91467857142857</v>
      </c>
      <c r="DL126">
        <v>29.84860357142857</v>
      </c>
      <c r="DM126">
        <v>999.9000000000002</v>
      </c>
      <c r="DN126">
        <v>0</v>
      </c>
      <c r="DO126">
        <v>0</v>
      </c>
      <c r="DP126">
        <v>9995.958928571428</v>
      </c>
      <c r="DQ126">
        <v>0</v>
      </c>
      <c r="DR126">
        <v>241.11775</v>
      </c>
      <c r="DS126">
        <v>-87.87470357142857</v>
      </c>
      <c r="DT126">
        <v>1504.285357142857</v>
      </c>
      <c r="DU126">
        <v>1579.63</v>
      </c>
      <c r="DV126">
        <v>9.084058571428571</v>
      </c>
      <c r="DW126">
        <v>1555.863214285714</v>
      </c>
      <c r="DX126">
        <v>15.04494285714286</v>
      </c>
      <c r="DY126">
        <v>2.187279285714285</v>
      </c>
      <c r="DZ126">
        <v>1.363814285714285</v>
      </c>
      <c r="EA126">
        <v>18.86945</v>
      </c>
      <c r="EB126">
        <v>11.52075714285714</v>
      </c>
      <c r="EC126">
        <v>1499.991071428571</v>
      </c>
      <c r="ED126">
        <v>0.9730066428571427</v>
      </c>
      <c r="EE126">
        <v>0.02699317857142858</v>
      </c>
      <c r="EF126">
        <v>0</v>
      </c>
      <c r="EG126">
        <v>941.1969642857142</v>
      </c>
      <c r="EH126">
        <v>5.00097</v>
      </c>
      <c r="EI126">
        <v>14773.68214285714</v>
      </c>
      <c r="EJ126">
        <v>12491.54285714285</v>
      </c>
      <c r="EK126">
        <v>38.937</v>
      </c>
      <c r="EL126">
        <v>40.18924999999999</v>
      </c>
      <c r="EM126">
        <v>39.125</v>
      </c>
      <c r="EN126">
        <v>40.06199999999999</v>
      </c>
      <c r="EO126">
        <v>40.125</v>
      </c>
      <c r="EP126">
        <v>1454.631071428572</v>
      </c>
      <c r="EQ126">
        <v>40.35071428571428</v>
      </c>
      <c r="ER126">
        <v>0</v>
      </c>
      <c r="ES126">
        <v>1298.599999904633</v>
      </c>
      <c r="ET126">
        <v>0</v>
      </c>
      <c r="EU126">
        <v>941.02012</v>
      </c>
      <c r="EV126">
        <v>-13.73669229862264</v>
      </c>
      <c r="EW126">
        <v>-224.007692221558</v>
      </c>
      <c r="EX126">
        <v>14770.444</v>
      </c>
      <c r="EY126">
        <v>15</v>
      </c>
      <c r="EZ126">
        <v>1652283335.6</v>
      </c>
      <c r="FA126" t="s">
        <v>476</v>
      </c>
      <c r="FB126">
        <v>1652283332.6</v>
      </c>
      <c r="FC126">
        <v>1652283335.6</v>
      </c>
      <c r="FD126">
        <v>15</v>
      </c>
      <c r="FE126">
        <v>-1.081</v>
      </c>
      <c r="FF126">
        <v>0.005</v>
      </c>
      <c r="FG126">
        <v>-1.466</v>
      </c>
      <c r="FH126">
        <v>-0.014</v>
      </c>
      <c r="FI126">
        <v>400</v>
      </c>
      <c r="FJ126">
        <v>20</v>
      </c>
      <c r="FK126">
        <v>0.1</v>
      </c>
      <c r="FL126">
        <v>0.01</v>
      </c>
      <c r="FM126">
        <v>-87.73496585365854</v>
      </c>
      <c r="FN126">
        <v>-2.725337979094315</v>
      </c>
      <c r="FO126">
        <v>0.2998052380884078</v>
      </c>
      <c r="FP126">
        <v>-1</v>
      </c>
      <c r="FQ126">
        <v>9.163921219512195</v>
      </c>
      <c r="FR126">
        <v>-1.498450871080139</v>
      </c>
      <c r="FS126">
        <v>0.1479012343192136</v>
      </c>
      <c r="FT126">
        <v>-1</v>
      </c>
      <c r="FU126">
        <v>0</v>
      </c>
      <c r="FV126">
        <v>0</v>
      </c>
      <c r="FW126">
        <v>0</v>
      </c>
      <c r="FX126">
        <v>-1</v>
      </c>
      <c r="FY126">
        <v>0</v>
      </c>
      <c r="FZ126">
        <v>0</v>
      </c>
      <c r="GA126" t="s">
        <v>424</v>
      </c>
      <c r="GB126">
        <v>2.69695</v>
      </c>
      <c r="GC126">
        <v>2.7051</v>
      </c>
      <c r="GD126">
        <v>0.22124</v>
      </c>
      <c r="GE126">
        <v>0.22634</v>
      </c>
      <c r="GF126">
        <v>0.107006</v>
      </c>
      <c r="GG126">
        <v>0.0760961</v>
      </c>
      <c r="GH126">
        <v>24521.4</v>
      </c>
      <c r="GI126">
        <v>24447</v>
      </c>
      <c r="GJ126">
        <v>29288.8</v>
      </c>
      <c r="GK126">
        <v>29240.9</v>
      </c>
      <c r="GL126">
        <v>34624.1</v>
      </c>
      <c r="GM126">
        <v>35963.2</v>
      </c>
      <c r="GN126">
        <v>41219.3</v>
      </c>
      <c r="GO126">
        <v>41716.1</v>
      </c>
      <c r="GP126">
        <v>1.73867</v>
      </c>
      <c r="GQ126">
        <v>2.04347</v>
      </c>
      <c r="GR126">
        <v>0.104103</v>
      </c>
      <c r="GS126">
        <v>0</v>
      </c>
      <c r="GT126">
        <v>28.1654</v>
      </c>
      <c r="GU126">
        <v>999.9</v>
      </c>
      <c r="GV126">
        <v>40.5</v>
      </c>
      <c r="GW126">
        <v>34.1</v>
      </c>
      <c r="GX126">
        <v>24.002</v>
      </c>
      <c r="GY126">
        <v>62.8027</v>
      </c>
      <c r="GZ126">
        <v>30.7212</v>
      </c>
      <c r="HA126">
        <v>1</v>
      </c>
      <c r="HB126">
        <v>0.169997</v>
      </c>
      <c r="HC126">
        <v>0</v>
      </c>
      <c r="HD126">
        <v>20.3936</v>
      </c>
      <c r="HE126">
        <v>5.21684</v>
      </c>
      <c r="HF126">
        <v>12.0095</v>
      </c>
      <c r="HG126">
        <v>4.98865</v>
      </c>
      <c r="HH126">
        <v>3.28858</v>
      </c>
      <c r="HI126">
        <v>2337.9</v>
      </c>
      <c r="HJ126">
        <v>9999</v>
      </c>
      <c r="HK126">
        <v>9999</v>
      </c>
      <c r="HL126">
        <v>44.6</v>
      </c>
      <c r="HM126">
        <v>1.86722</v>
      </c>
      <c r="HN126">
        <v>1.86616</v>
      </c>
      <c r="HO126">
        <v>1.86578</v>
      </c>
      <c r="HP126">
        <v>1.86569</v>
      </c>
      <c r="HQ126">
        <v>1.86748</v>
      </c>
      <c r="HR126">
        <v>1.86996</v>
      </c>
      <c r="HS126">
        <v>1.86862</v>
      </c>
      <c r="HT126">
        <v>1.86998</v>
      </c>
      <c r="HU126">
        <v>0</v>
      </c>
      <c r="HV126">
        <v>0</v>
      </c>
      <c r="HW126">
        <v>0</v>
      </c>
      <c r="HX126">
        <v>0</v>
      </c>
      <c r="HY126" t="s">
        <v>425</v>
      </c>
      <c r="HZ126" t="s">
        <v>426</v>
      </c>
      <c r="IA126" t="s">
        <v>427</v>
      </c>
      <c r="IB126" t="s">
        <v>427</v>
      </c>
      <c r="IC126" t="s">
        <v>427</v>
      </c>
      <c r="ID126" t="s">
        <v>427</v>
      </c>
      <c r="IE126">
        <v>0</v>
      </c>
      <c r="IF126">
        <v>100</v>
      </c>
      <c r="IG126">
        <v>100</v>
      </c>
      <c r="IH126">
        <v>-3.77</v>
      </c>
      <c r="II126">
        <v>0.0395</v>
      </c>
      <c r="IJ126">
        <v>-0.8100442168574529</v>
      </c>
      <c r="IK126">
        <v>-0.001397856137862621</v>
      </c>
      <c r="IL126">
        <v>-6.597033298310111E-07</v>
      </c>
      <c r="IM126">
        <v>1.814317659228783E-10</v>
      </c>
      <c r="IN126">
        <v>-0.08355413821156263</v>
      </c>
      <c r="IO126">
        <v>-0.009172974426983092</v>
      </c>
      <c r="IP126">
        <v>0.000807841678180084</v>
      </c>
      <c r="IQ126">
        <v>-8.933227129180702E-06</v>
      </c>
      <c r="IR126">
        <v>1</v>
      </c>
      <c r="IS126">
        <v>2297</v>
      </c>
      <c r="IT126">
        <v>1</v>
      </c>
      <c r="IU126">
        <v>33</v>
      </c>
      <c r="IV126">
        <v>21.3</v>
      </c>
      <c r="IW126">
        <v>21.2</v>
      </c>
      <c r="IX126">
        <v>3.03955</v>
      </c>
      <c r="IY126">
        <v>2.19604</v>
      </c>
      <c r="IZ126">
        <v>1.39648</v>
      </c>
      <c r="JA126">
        <v>2.34985</v>
      </c>
      <c r="JB126">
        <v>1.49536</v>
      </c>
      <c r="JC126">
        <v>2.38037</v>
      </c>
      <c r="JD126">
        <v>37.3618</v>
      </c>
      <c r="JE126">
        <v>15.4629</v>
      </c>
      <c r="JF126">
        <v>18</v>
      </c>
      <c r="JG126">
        <v>390.373</v>
      </c>
      <c r="JH126">
        <v>567.939</v>
      </c>
      <c r="JI126">
        <v>30.2696</v>
      </c>
      <c r="JJ126">
        <v>29.7642</v>
      </c>
      <c r="JK126">
        <v>30.0001</v>
      </c>
      <c r="JL126">
        <v>29.6962</v>
      </c>
      <c r="JM126">
        <v>29.6079</v>
      </c>
      <c r="JN126">
        <v>60.8304</v>
      </c>
      <c r="JO126">
        <v>35.231</v>
      </c>
      <c r="JP126">
        <v>0</v>
      </c>
      <c r="JQ126">
        <v>-999.9</v>
      </c>
      <c r="JR126">
        <v>1603.9</v>
      </c>
      <c r="JS126">
        <v>15.4365</v>
      </c>
      <c r="JT126">
        <v>100.107</v>
      </c>
      <c r="JU126">
        <v>100.141</v>
      </c>
    </row>
    <row r="127" spans="1:281">
      <c r="A127">
        <v>111</v>
      </c>
      <c r="B127">
        <v>1652286041</v>
      </c>
      <c r="C127">
        <v>3984.5</v>
      </c>
      <c r="D127" t="s">
        <v>673</v>
      </c>
      <c r="E127" t="s">
        <v>674</v>
      </c>
      <c r="F127">
        <v>5</v>
      </c>
      <c r="G127" t="s">
        <v>675</v>
      </c>
      <c r="H127" t="s">
        <v>418</v>
      </c>
      <c r="I127">
        <v>1652286033.25</v>
      </c>
      <c r="J127">
        <f>(K127)/1000</f>
        <v>0</v>
      </c>
      <c r="K127">
        <f>IF(CZ127, AN127, AH127)</f>
        <v>0</v>
      </c>
      <c r="L127">
        <f>IF(CZ127, AI127, AG127)</f>
        <v>0</v>
      </c>
      <c r="M127">
        <f>DB127 - IF(AU127&gt;1, L127*CV127*100.0/(AW127*DP127), 0)</f>
        <v>0</v>
      </c>
      <c r="N127">
        <f>((T127-J127/2)*M127-L127)/(T127+J127/2)</f>
        <v>0</v>
      </c>
      <c r="O127">
        <f>N127*(DI127+DJ127)/1000.0</f>
        <v>0</v>
      </c>
      <c r="P127">
        <f>(DB127 - IF(AU127&gt;1, L127*CV127*100.0/(AW127*DP127), 0))*(DI127+DJ127)/1000.0</f>
        <v>0</v>
      </c>
      <c r="Q127">
        <f>2.0/((1/S127-1/R127)+SIGN(S127)*SQRT((1/S127-1/R127)*(1/S127-1/R127) + 4*CW127/((CW127+1)*(CW127+1))*(2*1/S127*1/R127-1/R127*1/R127)))</f>
        <v>0</v>
      </c>
      <c r="R127">
        <f>IF(LEFT(CX127,1)&lt;&gt;"0",IF(LEFT(CX127,1)="1",3.0,CY127),$D$5+$E$5*(DP127*DI127/($K$5*1000))+$F$5*(DP127*DI127/($K$5*1000))*MAX(MIN(CV127,$J$5),$I$5)*MAX(MIN(CV127,$J$5),$I$5)+$G$5*MAX(MIN(CV127,$J$5),$I$5)*(DP127*DI127/($K$5*1000))+$H$5*(DP127*DI127/($K$5*1000))*(DP127*DI127/($K$5*1000)))</f>
        <v>0</v>
      </c>
      <c r="S127">
        <f>J127*(1000-(1000*0.61365*exp(17.502*W127/(240.97+W127))/(DI127+DJ127)+DD127)/2)/(1000*0.61365*exp(17.502*W127/(240.97+W127))/(DI127+DJ127)-DD127)</f>
        <v>0</v>
      </c>
      <c r="T127">
        <f>1/((CW127+1)/(Q127/1.6)+1/(R127/1.37)) + CW127/((CW127+1)/(Q127/1.6) + CW127/(R127/1.37))</f>
        <v>0</v>
      </c>
      <c r="U127">
        <f>(CR127*CU127)</f>
        <v>0</v>
      </c>
      <c r="V127">
        <f>(DK127+(U127+2*0.95*5.67E-8*(((DK127+$B$7)+273)^4-(DK127+273)^4)-44100*J127)/(1.84*29.3*R127+8*0.95*5.67E-8*(DK127+273)^3))</f>
        <v>0</v>
      </c>
      <c r="W127">
        <f>($C$7*DL127+$D$7*DM127+$E$7*V127)</f>
        <v>0</v>
      </c>
      <c r="X127">
        <f>0.61365*exp(17.502*W127/(240.97+W127))</f>
        <v>0</v>
      </c>
      <c r="Y127">
        <f>(Z127/AA127*100)</f>
        <v>0</v>
      </c>
      <c r="Z127">
        <f>DD127*(DI127+DJ127)/1000</f>
        <v>0</v>
      </c>
      <c r="AA127">
        <f>0.61365*exp(17.502*DK127/(240.97+DK127))</f>
        <v>0</v>
      </c>
      <c r="AB127">
        <f>(X127-DD127*(DI127+DJ127)/1000)</f>
        <v>0</v>
      </c>
      <c r="AC127">
        <f>(-J127*44100)</f>
        <v>0</v>
      </c>
      <c r="AD127">
        <f>2*29.3*R127*0.92*(DK127-W127)</f>
        <v>0</v>
      </c>
      <c r="AE127">
        <f>2*0.95*5.67E-8*(((DK127+$B$7)+273)^4-(W127+273)^4)</f>
        <v>0</v>
      </c>
      <c r="AF127">
        <f>U127+AE127+AC127+AD127</f>
        <v>0</v>
      </c>
      <c r="AG127">
        <f>DH127*AU127*(DC127-DB127*(1000-AU127*DE127)/(1000-AU127*DD127))/(100*CV127)</f>
        <v>0</v>
      </c>
      <c r="AH127">
        <f>1000*DH127*AU127*(DD127-DE127)/(100*CV127*(1000-AU127*DD127))</f>
        <v>0</v>
      </c>
      <c r="AI127">
        <f>(AJ127 - AK127 - DI127*1E3/(8.314*(DK127+273.15)) * AM127/DH127 * AL127) * DH127/(100*CV127) * (1000 - DE127)/1000</f>
        <v>0</v>
      </c>
      <c r="AJ127">
        <v>407.5152795736789</v>
      </c>
      <c r="AK127">
        <v>388.1724909090908</v>
      </c>
      <c r="AL127">
        <v>0.004529299217898922</v>
      </c>
      <c r="AM127">
        <v>66.43021417719254</v>
      </c>
      <c r="AN127">
        <f>(AP127 - AO127 + DI127*1E3/(8.314*(DK127+273.15)) * AR127/DH127 * AQ127) * DH127/(100*CV127) * 1000/(1000 - AP127)</f>
        <v>0</v>
      </c>
      <c r="AO127">
        <v>18.90435148978766</v>
      </c>
      <c r="AP127">
        <v>25.15797272727274</v>
      </c>
      <c r="AQ127">
        <v>-0.0002016436490199309</v>
      </c>
      <c r="AR127">
        <v>79.29687640442002</v>
      </c>
      <c r="AS127">
        <v>0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MAX(0,($B$13+$C$13*DP127)/(1+$D$13*DP127)*DI127/(DK127+273)*$E$13)</f>
        <v>0</v>
      </c>
      <c r="AX127" t="s">
        <v>419</v>
      </c>
      <c r="AY127">
        <v>10510</v>
      </c>
      <c r="AZ127">
        <v>590.42</v>
      </c>
      <c r="BA127">
        <v>2650.6</v>
      </c>
      <c r="BB127">
        <f>1-AZ127/BA127</f>
        <v>0</v>
      </c>
      <c r="BC127">
        <v>-1.816883183993991</v>
      </c>
      <c r="BD127" t="s">
        <v>676</v>
      </c>
      <c r="BE127">
        <v>10378.2</v>
      </c>
      <c r="BF127">
        <v>1617.437692307692</v>
      </c>
      <c r="BG127">
        <v>2010.05</v>
      </c>
      <c r="BH127">
        <f>1-BF127/BG127</f>
        <v>0</v>
      </c>
      <c r="BI127">
        <v>0.5</v>
      </c>
      <c r="BJ127">
        <f>CS127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421</v>
      </c>
      <c r="BQ127">
        <v>0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BZ127">
        <v>1347</v>
      </c>
      <c r="CA127">
        <v>300</v>
      </c>
      <c r="CB127">
        <v>300</v>
      </c>
      <c r="CC127">
        <v>300</v>
      </c>
      <c r="CD127">
        <v>10378.2</v>
      </c>
      <c r="CE127">
        <v>1944.57</v>
      </c>
      <c r="CF127">
        <v>-0.00730618</v>
      </c>
      <c r="CG127">
        <v>0.42</v>
      </c>
      <c r="CH127" t="s">
        <v>421</v>
      </c>
      <c r="CI127" t="s">
        <v>421</v>
      </c>
      <c r="CJ127" t="s">
        <v>421</v>
      </c>
      <c r="CK127" t="s">
        <v>421</v>
      </c>
      <c r="CL127" t="s">
        <v>421</v>
      </c>
      <c r="CM127" t="s">
        <v>421</v>
      </c>
      <c r="CN127" t="s">
        <v>421</v>
      </c>
      <c r="CO127" t="s">
        <v>421</v>
      </c>
      <c r="CP127" t="s">
        <v>421</v>
      </c>
      <c r="CQ127" t="s">
        <v>421</v>
      </c>
      <c r="CR127">
        <f>$B$11*DQ127+$C$11*DR127+$F$11*EC127*(1-EF127)</f>
        <v>0</v>
      </c>
      <c r="CS127">
        <f>CR127*CT127</f>
        <v>0</v>
      </c>
      <c r="CT127">
        <f>($B$11*$D$9+$C$11*$D$9+$F$11*((EP127+EH127)/MAX(EP127+EH127+EQ127, 0.1)*$I$9+EQ127/MAX(EP127+EH127+EQ127, 0.1)*$J$9))/($B$11+$C$11+$F$11)</f>
        <v>0</v>
      </c>
      <c r="CU127">
        <f>($B$11*$K$9+$C$11*$K$9+$F$11*((EP127+EH127)/MAX(EP127+EH127+EQ127, 0.1)*$P$9+EQ127/MAX(EP127+EH127+EQ127, 0.1)*$Q$9))/($B$11+$C$11+$F$11)</f>
        <v>0</v>
      </c>
      <c r="CV127">
        <v>6</v>
      </c>
      <c r="CW127">
        <v>0.5</v>
      </c>
      <c r="CX127" t="s">
        <v>422</v>
      </c>
      <c r="CY127">
        <v>2</v>
      </c>
      <c r="CZ127" t="b">
        <v>1</v>
      </c>
      <c r="DA127">
        <v>1652286033.25</v>
      </c>
      <c r="DB127">
        <v>378.5623333333333</v>
      </c>
      <c r="DC127">
        <v>399.7923333333334</v>
      </c>
      <c r="DD127">
        <v>25.07347</v>
      </c>
      <c r="DE127">
        <v>18.89504333333333</v>
      </c>
      <c r="DF127">
        <v>379.5493333333333</v>
      </c>
      <c r="DG127">
        <v>25.09047</v>
      </c>
      <c r="DH127">
        <v>400.0684666666667</v>
      </c>
      <c r="DI127">
        <v>90.64585000000001</v>
      </c>
      <c r="DJ127">
        <v>0.09995865333333334</v>
      </c>
      <c r="DK127">
        <v>31.30476333333333</v>
      </c>
      <c r="DL127">
        <v>30.70646666666666</v>
      </c>
      <c r="DM127">
        <v>999.9000000000002</v>
      </c>
      <c r="DN127">
        <v>0</v>
      </c>
      <c r="DO127">
        <v>0</v>
      </c>
      <c r="DP127">
        <v>10003.67166666667</v>
      </c>
      <c r="DQ127">
        <v>0</v>
      </c>
      <c r="DR127">
        <v>837.5461666666667</v>
      </c>
      <c r="DS127">
        <v>-21.38401</v>
      </c>
      <c r="DT127">
        <v>388.1796333333333</v>
      </c>
      <c r="DU127">
        <v>407.4918333333333</v>
      </c>
      <c r="DV127">
        <v>6.277435333333333</v>
      </c>
      <c r="DW127">
        <v>399.7923333333334</v>
      </c>
      <c r="DX127">
        <v>18.89504333333333</v>
      </c>
      <c r="DY127">
        <v>2.281780666666667</v>
      </c>
      <c r="DZ127">
        <v>1.712758333333333</v>
      </c>
      <c r="EA127">
        <v>19.54835333333333</v>
      </c>
      <c r="EB127">
        <v>15.01254333333334</v>
      </c>
      <c r="EC127">
        <v>1499.994666666666</v>
      </c>
      <c r="ED127">
        <v>0.9729986666666667</v>
      </c>
      <c r="EE127">
        <v>0.02700151333333333</v>
      </c>
      <c r="EF127">
        <v>0</v>
      </c>
      <c r="EG127">
        <v>1617.435333333333</v>
      </c>
      <c r="EH127">
        <v>5.000969999999999</v>
      </c>
      <c r="EI127">
        <v>24901.10333333333</v>
      </c>
      <c r="EJ127">
        <v>12491.54333333333</v>
      </c>
      <c r="EK127">
        <v>39.75</v>
      </c>
      <c r="EL127">
        <v>41.125</v>
      </c>
      <c r="EM127">
        <v>39.93699999999998</v>
      </c>
      <c r="EN127">
        <v>41</v>
      </c>
      <c r="EO127">
        <v>40.875</v>
      </c>
      <c r="EP127">
        <v>1454.624666666667</v>
      </c>
      <c r="EQ127">
        <v>40.36999999999998</v>
      </c>
      <c r="ER127">
        <v>0</v>
      </c>
      <c r="ES127">
        <v>2730.799999952316</v>
      </c>
      <c r="ET127">
        <v>0</v>
      </c>
      <c r="EU127">
        <v>1617.437692307692</v>
      </c>
      <c r="EV127">
        <v>-1.05230769714531</v>
      </c>
      <c r="EW127">
        <v>-32.67008547524527</v>
      </c>
      <c r="EX127">
        <v>24901.08461538461</v>
      </c>
      <c r="EY127">
        <v>15</v>
      </c>
      <c r="EZ127">
        <v>1652286074</v>
      </c>
      <c r="FA127" t="s">
        <v>677</v>
      </c>
      <c r="FB127">
        <v>1652286059.5</v>
      </c>
      <c r="FC127">
        <v>1652286074</v>
      </c>
      <c r="FD127">
        <v>16</v>
      </c>
      <c r="FE127">
        <v>0.175</v>
      </c>
      <c r="FF127">
        <v>-0.014</v>
      </c>
      <c r="FG127">
        <v>-0.987</v>
      </c>
      <c r="FH127">
        <v>-0.017</v>
      </c>
      <c r="FI127">
        <v>399</v>
      </c>
      <c r="FJ127">
        <v>19</v>
      </c>
      <c r="FK127">
        <v>0.09</v>
      </c>
      <c r="FL127">
        <v>0.02</v>
      </c>
      <c r="FM127">
        <v>-21.3932025</v>
      </c>
      <c r="FN127">
        <v>0.08555459662294121</v>
      </c>
      <c r="FO127">
        <v>0.04319017531511059</v>
      </c>
      <c r="FP127">
        <v>1</v>
      </c>
      <c r="FQ127">
        <v>6.275897250000001</v>
      </c>
      <c r="FR127">
        <v>-0.08506818011258502</v>
      </c>
      <c r="FS127">
        <v>0.02140355063856222</v>
      </c>
      <c r="FT127">
        <v>1</v>
      </c>
      <c r="FU127">
        <v>0</v>
      </c>
      <c r="FV127">
        <v>0</v>
      </c>
      <c r="FW127">
        <v>0</v>
      </c>
      <c r="FX127">
        <v>-1</v>
      </c>
      <c r="FY127">
        <v>2</v>
      </c>
      <c r="FZ127">
        <v>2</v>
      </c>
      <c r="GA127" t="s">
        <v>678</v>
      </c>
      <c r="GB127">
        <v>2.69688</v>
      </c>
      <c r="GC127">
        <v>2.70514</v>
      </c>
      <c r="GD127">
        <v>0.0868169</v>
      </c>
      <c r="GE127">
        <v>0.08948010000000001</v>
      </c>
      <c r="GF127">
        <v>0.109947</v>
      </c>
      <c r="GG127">
        <v>0.0887864</v>
      </c>
      <c r="GH127">
        <v>28739.4</v>
      </c>
      <c r="GI127">
        <v>28761.8</v>
      </c>
      <c r="GJ127">
        <v>29271.3</v>
      </c>
      <c r="GK127">
        <v>29227.4</v>
      </c>
      <c r="GL127">
        <v>34487.4</v>
      </c>
      <c r="GM127">
        <v>35450.9</v>
      </c>
      <c r="GN127">
        <v>41195.8</v>
      </c>
      <c r="GO127">
        <v>41702.4</v>
      </c>
      <c r="GP127">
        <v>1.73665</v>
      </c>
      <c r="GQ127">
        <v>2.03573</v>
      </c>
      <c r="GR127">
        <v>0.112843</v>
      </c>
      <c r="GS127">
        <v>0</v>
      </c>
      <c r="GT127">
        <v>28.8849</v>
      </c>
      <c r="GU127">
        <v>999.9</v>
      </c>
      <c r="GV127">
        <v>40.4</v>
      </c>
      <c r="GW127">
        <v>35.3</v>
      </c>
      <c r="GX127">
        <v>25.5971</v>
      </c>
      <c r="GY127">
        <v>62.7229</v>
      </c>
      <c r="GZ127">
        <v>29.8798</v>
      </c>
      <c r="HA127">
        <v>1</v>
      </c>
      <c r="HB127">
        <v>0.191037</v>
      </c>
      <c r="HC127">
        <v>0</v>
      </c>
      <c r="HD127">
        <v>20.3949</v>
      </c>
      <c r="HE127">
        <v>5.22448</v>
      </c>
      <c r="HF127">
        <v>12.0098</v>
      </c>
      <c r="HG127">
        <v>4.9912</v>
      </c>
      <c r="HH127">
        <v>3.29</v>
      </c>
      <c r="HI127">
        <v>2363.3</v>
      </c>
      <c r="HJ127">
        <v>9999</v>
      </c>
      <c r="HK127">
        <v>9999</v>
      </c>
      <c r="HL127">
        <v>45</v>
      </c>
      <c r="HM127">
        <v>1.8673</v>
      </c>
      <c r="HN127">
        <v>1.86628</v>
      </c>
      <c r="HO127">
        <v>1.86584</v>
      </c>
      <c r="HP127">
        <v>1.86569</v>
      </c>
      <c r="HQ127">
        <v>1.86752</v>
      </c>
      <c r="HR127">
        <v>1.87004</v>
      </c>
      <c r="HS127">
        <v>1.86871</v>
      </c>
      <c r="HT127">
        <v>1.87007</v>
      </c>
      <c r="HU127">
        <v>0</v>
      </c>
      <c r="HV127">
        <v>0</v>
      </c>
      <c r="HW127">
        <v>0</v>
      </c>
      <c r="HX127">
        <v>0</v>
      </c>
      <c r="HY127" t="s">
        <v>425</v>
      </c>
      <c r="HZ127" t="s">
        <v>426</v>
      </c>
      <c r="IA127" t="s">
        <v>427</v>
      </c>
      <c r="IB127" t="s">
        <v>427</v>
      </c>
      <c r="IC127" t="s">
        <v>427</v>
      </c>
      <c r="ID127" t="s">
        <v>427</v>
      </c>
      <c r="IE127">
        <v>0</v>
      </c>
      <c r="IF127">
        <v>100</v>
      </c>
      <c r="IG127">
        <v>100</v>
      </c>
      <c r="IH127">
        <v>-0.987</v>
      </c>
      <c r="II127">
        <v>-0.017</v>
      </c>
      <c r="IJ127">
        <v>-0.8661947114144791</v>
      </c>
      <c r="IK127">
        <v>-0.0004613869835165773</v>
      </c>
      <c r="IL127">
        <v>-7.733014719846753E-07</v>
      </c>
      <c r="IM127">
        <v>2.12217718631011E-10</v>
      </c>
      <c r="IN127">
        <v>-0.146773602082493</v>
      </c>
      <c r="IO127">
        <v>0.000886434048502425</v>
      </c>
      <c r="IP127">
        <v>0.0004187276611132993</v>
      </c>
      <c r="IQ127">
        <v>-3.612086840460417E-06</v>
      </c>
      <c r="IR127">
        <v>19</v>
      </c>
      <c r="IS127">
        <v>2204</v>
      </c>
      <c r="IT127">
        <v>1</v>
      </c>
      <c r="IU127">
        <v>37</v>
      </c>
      <c r="IV127">
        <v>45.1</v>
      </c>
      <c r="IW127">
        <v>45.1</v>
      </c>
      <c r="IX127">
        <v>0.998535</v>
      </c>
      <c r="IY127">
        <v>2.22534</v>
      </c>
      <c r="IZ127">
        <v>1.39648</v>
      </c>
      <c r="JA127">
        <v>2.34741</v>
      </c>
      <c r="JB127">
        <v>1.49536</v>
      </c>
      <c r="JC127">
        <v>2.39624</v>
      </c>
      <c r="JD127">
        <v>38.4769</v>
      </c>
      <c r="JE127">
        <v>15.2265</v>
      </c>
      <c r="JF127">
        <v>18</v>
      </c>
      <c r="JG127">
        <v>390.515</v>
      </c>
      <c r="JH127">
        <v>564.043</v>
      </c>
      <c r="JI127">
        <v>30.4288</v>
      </c>
      <c r="JJ127">
        <v>29.9806</v>
      </c>
      <c r="JK127">
        <v>30.0001</v>
      </c>
      <c r="JL127">
        <v>29.8983</v>
      </c>
      <c r="JM127">
        <v>29.8082</v>
      </c>
      <c r="JN127">
        <v>20.0111</v>
      </c>
      <c r="JO127">
        <v>29.2202</v>
      </c>
      <c r="JP127">
        <v>4.39034</v>
      </c>
      <c r="JQ127">
        <v>-999.9</v>
      </c>
      <c r="JR127">
        <v>400</v>
      </c>
      <c r="JS127">
        <v>18.8653</v>
      </c>
      <c r="JT127">
        <v>100.048</v>
      </c>
      <c r="JU127">
        <v>100.103</v>
      </c>
    </row>
    <row r="128" spans="1:281">
      <c r="A128">
        <v>112</v>
      </c>
      <c r="B128">
        <v>1652286165</v>
      </c>
      <c r="C128">
        <v>4108.5</v>
      </c>
      <c r="D128" t="s">
        <v>679</v>
      </c>
      <c r="E128" t="s">
        <v>680</v>
      </c>
      <c r="F128">
        <v>5</v>
      </c>
      <c r="G128" t="s">
        <v>675</v>
      </c>
      <c r="H128" t="s">
        <v>418</v>
      </c>
      <c r="I128">
        <v>1652286157</v>
      </c>
      <c r="J128">
        <f>(K128)/1000</f>
        <v>0</v>
      </c>
      <c r="K128">
        <f>IF(CZ128, AN128, AH128)</f>
        <v>0</v>
      </c>
      <c r="L128">
        <f>IF(CZ128, AI128, AG128)</f>
        <v>0</v>
      </c>
      <c r="M128">
        <f>DB128 - IF(AU128&gt;1, L128*CV128*100.0/(AW128*DP128), 0)</f>
        <v>0</v>
      </c>
      <c r="N128">
        <f>((T128-J128/2)*M128-L128)/(T128+J128/2)</f>
        <v>0</v>
      </c>
      <c r="O128">
        <f>N128*(DI128+DJ128)/1000.0</f>
        <v>0</v>
      </c>
      <c r="P128">
        <f>(DB128 - IF(AU128&gt;1, L128*CV128*100.0/(AW128*DP128), 0))*(DI128+DJ128)/1000.0</f>
        <v>0</v>
      </c>
      <c r="Q128">
        <f>2.0/((1/S128-1/R128)+SIGN(S128)*SQRT((1/S128-1/R128)*(1/S128-1/R128) + 4*CW128/((CW128+1)*(CW128+1))*(2*1/S128*1/R128-1/R128*1/R128)))</f>
        <v>0</v>
      </c>
      <c r="R128">
        <f>IF(LEFT(CX128,1)&lt;&gt;"0",IF(LEFT(CX128,1)="1",3.0,CY128),$D$5+$E$5*(DP128*DI128/($K$5*1000))+$F$5*(DP128*DI128/($K$5*1000))*MAX(MIN(CV128,$J$5),$I$5)*MAX(MIN(CV128,$J$5),$I$5)+$G$5*MAX(MIN(CV128,$J$5),$I$5)*(DP128*DI128/($K$5*1000))+$H$5*(DP128*DI128/($K$5*1000))*(DP128*DI128/($K$5*1000)))</f>
        <v>0</v>
      </c>
      <c r="S128">
        <f>J128*(1000-(1000*0.61365*exp(17.502*W128/(240.97+W128))/(DI128+DJ128)+DD128)/2)/(1000*0.61365*exp(17.502*W128/(240.97+W128))/(DI128+DJ128)-DD128)</f>
        <v>0</v>
      </c>
      <c r="T128">
        <f>1/((CW128+1)/(Q128/1.6)+1/(R128/1.37)) + CW128/((CW128+1)/(Q128/1.6) + CW128/(R128/1.37))</f>
        <v>0</v>
      </c>
      <c r="U128">
        <f>(CR128*CU128)</f>
        <v>0</v>
      </c>
      <c r="V128">
        <f>(DK128+(U128+2*0.95*5.67E-8*(((DK128+$B$7)+273)^4-(DK128+273)^4)-44100*J128)/(1.84*29.3*R128+8*0.95*5.67E-8*(DK128+273)^3))</f>
        <v>0</v>
      </c>
      <c r="W128">
        <f>($C$7*DL128+$D$7*DM128+$E$7*V128)</f>
        <v>0</v>
      </c>
      <c r="X128">
        <f>0.61365*exp(17.502*W128/(240.97+W128))</f>
        <v>0</v>
      </c>
      <c r="Y128">
        <f>(Z128/AA128*100)</f>
        <v>0</v>
      </c>
      <c r="Z128">
        <f>DD128*(DI128+DJ128)/1000</f>
        <v>0</v>
      </c>
      <c r="AA128">
        <f>0.61365*exp(17.502*DK128/(240.97+DK128))</f>
        <v>0</v>
      </c>
      <c r="AB128">
        <f>(X128-DD128*(DI128+DJ128)/1000)</f>
        <v>0</v>
      </c>
      <c r="AC128">
        <f>(-J128*44100)</f>
        <v>0</v>
      </c>
      <c r="AD128">
        <f>2*29.3*R128*0.92*(DK128-W128)</f>
        <v>0</v>
      </c>
      <c r="AE128">
        <f>2*0.95*5.67E-8*(((DK128+$B$7)+273)^4-(W128+273)^4)</f>
        <v>0</v>
      </c>
      <c r="AF128">
        <f>U128+AE128+AC128+AD128</f>
        <v>0</v>
      </c>
      <c r="AG128">
        <f>DH128*AU128*(DC128-DB128*(1000-AU128*DE128)/(1000-AU128*DD128))/(100*CV128)</f>
        <v>0</v>
      </c>
      <c r="AH128">
        <f>1000*DH128*AU128*(DD128-DE128)/(100*CV128*(1000-AU128*DD128))</f>
        <v>0</v>
      </c>
      <c r="AI128">
        <f>(AJ128 - AK128 - DI128*1E3/(8.314*(DK128+273.15)) * AM128/DH128 * AL128) * DH128/(100*CV128) * (1000 - DE128)/1000</f>
        <v>0</v>
      </c>
      <c r="AJ128">
        <v>305.8585449361615</v>
      </c>
      <c r="AK128">
        <v>291.6870424242422</v>
      </c>
      <c r="AL128">
        <v>0.0002361528810971027</v>
      </c>
      <c r="AM128">
        <v>66.38688106953043</v>
      </c>
      <c r="AN128">
        <f>(AP128 - AO128 + DI128*1E3/(8.314*(DK128+273.15)) * AR128/DH128 * AQ128) * DH128/(100*CV128) * 1000/(1000 - AP128)</f>
        <v>0</v>
      </c>
      <c r="AO128">
        <v>19.42195441501404</v>
      </c>
      <c r="AP128">
        <v>25.39765314685316</v>
      </c>
      <c r="AQ128">
        <v>1.129297911130689E-05</v>
      </c>
      <c r="AR128">
        <v>79.03939538825983</v>
      </c>
      <c r="AS128">
        <v>0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MAX(0,($B$13+$C$13*DP128)/(1+$D$13*DP128)*DI128/(DK128+273)*$E$13)</f>
        <v>0</v>
      </c>
      <c r="AX128" t="s">
        <v>419</v>
      </c>
      <c r="AY128">
        <v>10510</v>
      </c>
      <c r="AZ128">
        <v>590.42</v>
      </c>
      <c r="BA128">
        <v>2650.6</v>
      </c>
      <c r="BB128">
        <f>1-AZ128/BA128</f>
        <v>0</v>
      </c>
      <c r="BC128">
        <v>-1.816883183993991</v>
      </c>
      <c r="BD128" t="s">
        <v>681</v>
      </c>
      <c r="BE128">
        <v>10377</v>
      </c>
      <c r="BF128">
        <v>1601.743461538462</v>
      </c>
      <c r="BG128">
        <v>1980.19</v>
      </c>
      <c r="BH128">
        <f>1-BF128/BG128</f>
        <v>0</v>
      </c>
      <c r="BI128">
        <v>0.5</v>
      </c>
      <c r="BJ128">
        <f>CS128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421</v>
      </c>
      <c r="BQ128">
        <v>0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BZ128">
        <v>1348</v>
      </c>
      <c r="CA128">
        <v>300</v>
      </c>
      <c r="CB128">
        <v>300</v>
      </c>
      <c r="CC128">
        <v>300</v>
      </c>
      <c r="CD128">
        <v>10377</v>
      </c>
      <c r="CE128">
        <v>1919.59</v>
      </c>
      <c r="CF128">
        <v>-0.0073053</v>
      </c>
      <c r="CG128">
        <v>1.7</v>
      </c>
      <c r="CH128" t="s">
        <v>421</v>
      </c>
      <c r="CI128" t="s">
        <v>421</v>
      </c>
      <c r="CJ128" t="s">
        <v>421</v>
      </c>
      <c r="CK128" t="s">
        <v>421</v>
      </c>
      <c r="CL128" t="s">
        <v>421</v>
      </c>
      <c r="CM128" t="s">
        <v>421</v>
      </c>
      <c r="CN128" t="s">
        <v>421</v>
      </c>
      <c r="CO128" t="s">
        <v>421</v>
      </c>
      <c r="CP128" t="s">
        <v>421</v>
      </c>
      <c r="CQ128" t="s">
        <v>421</v>
      </c>
      <c r="CR128">
        <f>$B$11*DQ128+$C$11*DR128+$F$11*EC128*(1-EF128)</f>
        <v>0</v>
      </c>
      <c r="CS128">
        <f>CR128*CT128</f>
        <v>0</v>
      </c>
      <c r="CT128">
        <f>($B$11*$D$9+$C$11*$D$9+$F$11*((EP128+EH128)/MAX(EP128+EH128+EQ128, 0.1)*$I$9+EQ128/MAX(EP128+EH128+EQ128, 0.1)*$J$9))/($B$11+$C$11+$F$11)</f>
        <v>0</v>
      </c>
      <c r="CU128">
        <f>($B$11*$K$9+$C$11*$K$9+$F$11*((EP128+EH128)/MAX(EP128+EH128+EQ128, 0.1)*$P$9+EQ128/MAX(EP128+EH128+EQ128, 0.1)*$Q$9))/($B$11+$C$11+$F$11)</f>
        <v>0</v>
      </c>
      <c r="CV128">
        <v>6</v>
      </c>
      <c r="CW128">
        <v>0.5</v>
      </c>
      <c r="CX128" t="s">
        <v>422</v>
      </c>
      <c r="CY128">
        <v>2</v>
      </c>
      <c r="CZ128" t="b">
        <v>1</v>
      </c>
      <c r="DA128">
        <v>1652286157</v>
      </c>
      <c r="DB128">
        <v>284.4120645161291</v>
      </c>
      <c r="DC128">
        <v>299.9055483870968</v>
      </c>
      <c r="DD128">
        <v>25.30754838709677</v>
      </c>
      <c r="DE128">
        <v>19.42825806451613</v>
      </c>
      <c r="DF128">
        <v>285.1610645161291</v>
      </c>
      <c r="DG128">
        <v>25.31654838709677</v>
      </c>
      <c r="DH128">
        <v>400.0746451612903</v>
      </c>
      <c r="DI128">
        <v>90.63857419354838</v>
      </c>
      <c r="DJ128">
        <v>0.1000155935483871</v>
      </c>
      <c r="DK128">
        <v>31.41960967741936</v>
      </c>
      <c r="DL128">
        <v>30.81825483870967</v>
      </c>
      <c r="DM128">
        <v>999.9000000000003</v>
      </c>
      <c r="DN128">
        <v>0</v>
      </c>
      <c r="DO128">
        <v>0</v>
      </c>
      <c r="DP128">
        <v>10002.86129032258</v>
      </c>
      <c r="DQ128">
        <v>0</v>
      </c>
      <c r="DR128">
        <v>420.5357741935484</v>
      </c>
      <c r="DS128">
        <v>-15.62575806451613</v>
      </c>
      <c r="DT128">
        <v>291.6849999999999</v>
      </c>
      <c r="DU128">
        <v>305.8476774193549</v>
      </c>
      <c r="DV128">
        <v>5.959479999999998</v>
      </c>
      <c r="DW128">
        <v>299.9055483870968</v>
      </c>
      <c r="DX128">
        <v>19.42825806451613</v>
      </c>
      <c r="DY128">
        <v>2.301108387096775</v>
      </c>
      <c r="DZ128">
        <v>1.76095</v>
      </c>
      <c r="EA128">
        <v>19.68415483870967</v>
      </c>
      <c r="EB128">
        <v>15.44439677419355</v>
      </c>
      <c r="EC128">
        <v>1499.993548387097</v>
      </c>
      <c r="ED128">
        <v>0.973001129032258</v>
      </c>
      <c r="EE128">
        <v>0.02699888064516129</v>
      </c>
      <c r="EF128">
        <v>0</v>
      </c>
      <c r="EG128">
        <v>1601.605806451613</v>
      </c>
      <c r="EH128">
        <v>5.000969999999999</v>
      </c>
      <c r="EI128">
        <v>24636.80645161291</v>
      </c>
      <c r="EJ128">
        <v>12491.54193548387</v>
      </c>
      <c r="EK128">
        <v>39.92899999999999</v>
      </c>
      <c r="EL128">
        <v>41.18699999999998</v>
      </c>
      <c r="EM128">
        <v>40.07012903225806</v>
      </c>
      <c r="EN128">
        <v>41.125</v>
      </c>
      <c r="EO128">
        <v>41.03599999999999</v>
      </c>
      <c r="EP128">
        <v>1454.632903225807</v>
      </c>
      <c r="EQ128">
        <v>40.3606451612903</v>
      </c>
      <c r="ER128">
        <v>0</v>
      </c>
      <c r="ES128">
        <v>123.3999998569489</v>
      </c>
      <c r="ET128">
        <v>0</v>
      </c>
      <c r="EU128">
        <v>1601.743461538462</v>
      </c>
      <c r="EV128">
        <v>17.33709403875901</v>
      </c>
      <c r="EW128">
        <v>238.8615387471532</v>
      </c>
      <c r="EX128">
        <v>24638.7576923077</v>
      </c>
      <c r="EY128">
        <v>15</v>
      </c>
      <c r="EZ128">
        <v>1652286195</v>
      </c>
      <c r="FA128" t="s">
        <v>682</v>
      </c>
      <c r="FB128">
        <v>1652286182</v>
      </c>
      <c r="FC128">
        <v>1652286195</v>
      </c>
      <c r="FD128">
        <v>17</v>
      </c>
      <c r="FE128">
        <v>0.145</v>
      </c>
      <c r="FF128">
        <v>0.002</v>
      </c>
      <c r="FG128">
        <v>-0.749</v>
      </c>
      <c r="FH128">
        <v>-0.008999999999999999</v>
      </c>
      <c r="FI128">
        <v>300</v>
      </c>
      <c r="FJ128">
        <v>19</v>
      </c>
      <c r="FK128">
        <v>0.08</v>
      </c>
      <c r="FL128">
        <v>0.01</v>
      </c>
      <c r="FM128">
        <v>-15.60983658536585</v>
      </c>
      <c r="FN128">
        <v>-0.2676167247387028</v>
      </c>
      <c r="FO128">
        <v>0.03339551420218106</v>
      </c>
      <c r="FP128">
        <v>0</v>
      </c>
      <c r="FQ128">
        <v>5.938266097560976</v>
      </c>
      <c r="FR128">
        <v>0.3377807665505305</v>
      </c>
      <c r="FS128">
        <v>0.03706647330550285</v>
      </c>
      <c r="FT128">
        <v>1</v>
      </c>
      <c r="FU128">
        <v>0</v>
      </c>
      <c r="FV128">
        <v>0</v>
      </c>
      <c r="FW128">
        <v>0</v>
      </c>
      <c r="FX128">
        <v>-1</v>
      </c>
      <c r="FY128">
        <v>1</v>
      </c>
      <c r="FZ128">
        <v>2</v>
      </c>
      <c r="GA128" t="s">
        <v>683</v>
      </c>
      <c r="GB128">
        <v>2.69671</v>
      </c>
      <c r="GC128">
        <v>2.70518</v>
      </c>
      <c r="GD128">
        <v>0.0689401</v>
      </c>
      <c r="GE128">
        <v>0.0711884</v>
      </c>
      <c r="GF128">
        <v>0.110693</v>
      </c>
      <c r="GG128">
        <v>0.0904296</v>
      </c>
      <c r="GH128">
        <v>29298.1</v>
      </c>
      <c r="GI128">
        <v>29335.1</v>
      </c>
      <c r="GJ128">
        <v>29267.6</v>
      </c>
      <c r="GK128">
        <v>29223</v>
      </c>
      <c r="GL128">
        <v>34453.6</v>
      </c>
      <c r="GM128">
        <v>35381</v>
      </c>
      <c r="GN128">
        <v>41190.5</v>
      </c>
      <c r="GO128">
        <v>41696.5</v>
      </c>
      <c r="GP128">
        <v>1.73633</v>
      </c>
      <c r="GQ128">
        <v>2.0342</v>
      </c>
      <c r="GR128">
        <v>0.111461</v>
      </c>
      <c r="GS128">
        <v>0</v>
      </c>
      <c r="GT128">
        <v>29.0086</v>
      </c>
      <c r="GU128">
        <v>999.9</v>
      </c>
      <c r="GV128">
        <v>40.6</v>
      </c>
      <c r="GW128">
        <v>35.4</v>
      </c>
      <c r="GX128">
        <v>25.8672</v>
      </c>
      <c r="GY128">
        <v>62.6229</v>
      </c>
      <c r="GZ128">
        <v>30.1683</v>
      </c>
      <c r="HA128">
        <v>1</v>
      </c>
      <c r="HB128">
        <v>0.196883</v>
      </c>
      <c r="HC128">
        <v>0</v>
      </c>
      <c r="HD128">
        <v>20.3946</v>
      </c>
      <c r="HE128">
        <v>5.22478</v>
      </c>
      <c r="HF128">
        <v>12.0099</v>
      </c>
      <c r="HG128">
        <v>4.9913</v>
      </c>
      <c r="HH128">
        <v>3.28998</v>
      </c>
      <c r="HI128">
        <v>2365.7</v>
      </c>
      <c r="HJ128">
        <v>9999</v>
      </c>
      <c r="HK128">
        <v>9999</v>
      </c>
      <c r="HL128">
        <v>45</v>
      </c>
      <c r="HM128">
        <v>1.86727</v>
      </c>
      <c r="HN128">
        <v>1.86629</v>
      </c>
      <c r="HO128">
        <v>1.86584</v>
      </c>
      <c r="HP128">
        <v>1.86569</v>
      </c>
      <c r="HQ128">
        <v>1.86752</v>
      </c>
      <c r="HR128">
        <v>1.87</v>
      </c>
      <c r="HS128">
        <v>1.86872</v>
      </c>
      <c r="HT128">
        <v>1.8701</v>
      </c>
      <c r="HU128">
        <v>0</v>
      </c>
      <c r="HV128">
        <v>0</v>
      </c>
      <c r="HW128">
        <v>0</v>
      </c>
      <c r="HX128">
        <v>0</v>
      </c>
      <c r="HY128" t="s">
        <v>425</v>
      </c>
      <c r="HZ128" t="s">
        <v>426</v>
      </c>
      <c r="IA128" t="s">
        <v>427</v>
      </c>
      <c r="IB128" t="s">
        <v>427</v>
      </c>
      <c r="IC128" t="s">
        <v>427</v>
      </c>
      <c r="ID128" t="s">
        <v>427</v>
      </c>
      <c r="IE128">
        <v>0</v>
      </c>
      <c r="IF128">
        <v>100</v>
      </c>
      <c r="IG128">
        <v>100</v>
      </c>
      <c r="IH128">
        <v>-0.749</v>
      </c>
      <c r="II128">
        <v>-0.008999999999999999</v>
      </c>
      <c r="IJ128">
        <v>-0.6917165526850669</v>
      </c>
      <c r="IK128">
        <v>-0.0004613869835165773</v>
      </c>
      <c r="IL128">
        <v>-7.733014719846753E-07</v>
      </c>
      <c r="IM128">
        <v>2.12217718631011E-10</v>
      </c>
      <c r="IN128">
        <v>-0.1610106302286964</v>
      </c>
      <c r="IO128">
        <v>0.000886434048502425</v>
      </c>
      <c r="IP128">
        <v>0.0004187276611132993</v>
      </c>
      <c r="IQ128">
        <v>-3.612086840460417E-06</v>
      </c>
      <c r="IR128">
        <v>19</v>
      </c>
      <c r="IS128">
        <v>2204</v>
      </c>
      <c r="IT128">
        <v>1</v>
      </c>
      <c r="IU128">
        <v>37</v>
      </c>
      <c r="IV128">
        <v>1.8</v>
      </c>
      <c r="IW128">
        <v>1.5</v>
      </c>
      <c r="IX128">
        <v>0.802002</v>
      </c>
      <c r="IY128">
        <v>2.23999</v>
      </c>
      <c r="IZ128">
        <v>1.39648</v>
      </c>
      <c r="JA128">
        <v>2.34741</v>
      </c>
      <c r="JB128">
        <v>1.49536</v>
      </c>
      <c r="JC128">
        <v>2.30835</v>
      </c>
      <c r="JD128">
        <v>38.5995</v>
      </c>
      <c r="JE128">
        <v>15.2003</v>
      </c>
      <c r="JF128">
        <v>18</v>
      </c>
      <c r="JG128">
        <v>390.699</v>
      </c>
      <c r="JH128">
        <v>563.46</v>
      </c>
      <c r="JI128">
        <v>30.5107</v>
      </c>
      <c r="JJ128">
        <v>30.0409</v>
      </c>
      <c r="JK128">
        <v>30.0003</v>
      </c>
      <c r="JL128">
        <v>29.9574</v>
      </c>
      <c r="JM128">
        <v>29.8668</v>
      </c>
      <c r="JN128">
        <v>16.0691</v>
      </c>
      <c r="JO128">
        <v>27.8123</v>
      </c>
      <c r="JP128">
        <v>3.08012</v>
      </c>
      <c r="JQ128">
        <v>-999.9</v>
      </c>
      <c r="JR128">
        <v>300</v>
      </c>
      <c r="JS128">
        <v>19.416</v>
      </c>
      <c r="JT128">
        <v>100.036</v>
      </c>
      <c r="JU128">
        <v>100.088</v>
      </c>
    </row>
    <row r="129" spans="1:281">
      <c r="A129">
        <v>113</v>
      </c>
      <c r="B129">
        <v>1652286272.5</v>
      </c>
      <c r="C129">
        <v>4216</v>
      </c>
      <c r="D129" t="s">
        <v>684</v>
      </c>
      <c r="E129" t="s">
        <v>685</v>
      </c>
      <c r="F129">
        <v>5</v>
      </c>
      <c r="G129" t="s">
        <v>675</v>
      </c>
      <c r="H129" t="s">
        <v>418</v>
      </c>
      <c r="I129">
        <v>1652286264.75</v>
      </c>
      <c r="J129">
        <f>(K129)/1000</f>
        <v>0</v>
      </c>
      <c r="K129">
        <f>IF(CZ129, AN129, AH129)</f>
        <v>0</v>
      </c>
      <c r="L129">
        <f>IF(CZ129, AI129, AG129)</f>
        <v>0</v>
      </c>
      <c r="M129">
        <f>DB129 - IF(AU129&gt;1, L129*CV129*100.0/(AW129*DP129), 0)</f>
        <v>0</v>
      </c>
      <c r="N129">
        <f>((T129-J129/2)*M129-L129)/(T129+J129/2)</f>
        <v>0</v>
      </c>
      <c r="O129">
        <f>N129*(DI129+DJ129)/1000.0</f>
        <v>0</v>
      </c>
      <c r="P129">
        <f>(DB129 - IF(AU129&gt;1, L129*CV129*100.0/(AW129*DP129), 0))*(DI129+DJ129)/1000.0</f>
        <v>0</v>
      </c>
      <c r="Q129">
        <f>2.0/((1/S129-1/R129)+SIGN(S129)*SQRT((1/S129-1/R129)*(1/S129-1/R129) + 4*CW129/((CW129+1)*(CW129+1))*(2*1/S129*1/R129-1/R129*1/R129)))</f>
        <v>0</v>
      </c>
      <c r="R129">
        <f>IF(LEFT(CX129,1)&lt;&gt;"0",IF(LEFT(CX129,1)="1",3.0,CY129),$D$5+$E$5*(DP129*DI129/($K$5*1000))+$F$5*(DP129*DI129/($K$5*1000))*MAX(MIN(CV129,$J$5),$I$5)*MAX(MIN(CV129,$J$5),$I$5)+$G$5*MAX(MIN(CV129,$J$5),$I$5)*(DP129*DI129/($K$5*1000))+$H$5*(DP129*DI129/($K$5*1000))*(DP129*DI129/($K$5*1000)))</f>
        <v>0</v>
      </c>
      <c r="S129">
        <f>J129*(1000-(1000*0.61365*exp(17.502*W129/(240.97+W129))/(DI129+DJ129)+DD129)/2)/(1000*0.61365*exp(17.502*W129/(240.97+W129))/(DI129+DJ129)-DD129)</f>
        <v>0</v>
      </c>
      <c r="T129">
        <f>1/((CW129+1)/(Q129/1.6)+1/(R129/1.37)) + CW129/((CW129+1)/(Q129/1.6) + CW129/(R129/1.37))</f>
        <v>0</v>
      </c>
      <c r="U129">
        <f>(CR129*CU129)</f>
        <v>0</v>
      </c>
      <c r="V129">
        <f>(DK129+(U129+2*0.95*5.67E-8*(((DK129+$B$7)+273)^4-(DK129+273)^4)-44100*J129)/(1.84*29.3*R129+8*0.95*5.67E-8*(DK129+273)^3))</f>
        <v>0</v>
      </c>
      <c r="W129">
        <f>($C$7*DL129+$D$7*DM129+$E$7*V129)</f>
        <v>0</v>
      </c>
      <c r="X129">
        <f>0.61365*exp(17.502*W129/(240.97+W129))</f>
        <v>0</v>
      </c>
      <c r="Y129">
        <f>(Z129/AA129*100)</f>
        <v>0</v>
      </c>
      <c r="Z129">
        <f>DD129*(DI129+DJ129)/1000</f>
        <v>0</v>
      </c>
      <c r="AA129">
        <f>0.61365*exp(17.502*DK129/(240.97+DK129))</f>
        <v>0</v>
      </c>
      <c r="AB129">
        <f>(X129-DD129*(DI129+DJ129)/1000)</f>
        <v>0</v>
      </c>
      <c r="AC129">
        <f>(-J129*44100)</f>
        <v>0</v>
      </c>
      <c r="AD129">
        <f>2*29.3*R129*0.92*(DK129-W129)</f>
        <v>0</v>
      </c>
      <c r="AE129">
        <f>2*0.95*5.67E-8*(((DK129+$B$7)+273)^4-(W129+273)^4)</f>
        <v>0</v>
      </c>
      <c r="AF129">
        <f>U129+AE129+AC129+AD129</f>
        <v>0</v>
      </c>
      <c r="AG129">
        <f>DH129*AU129*(DC129-DB129*(1000-AU129*DE129)/(1000-AU129*DD129))/(100*CV129)</f>
        <v>0</v>
      </c>
      <c r="AH129">
        <f>1000*DH129*AU129*(DD129-DE129)/(100*CV129*(1000-AU129*DD129))</f>
        <v>0</v>
      </c>
      <c r="AI129">
        <f>(AJ129 - AK129 - DI129*1E3/(8.314*(DK129+273.15)) * AM129/DH129 * AL129) * DH129/(100*CV129) * (1000 - DE129)/1000</f>
        <v>0</v>
      </c>
      <c r="AJ129">
        <v>203.7840578591685</v>
      </c>
      <c r="AK129">
        <v>195.2006424242423</v>
      </c>
      <c r="AL129">
        <v>-0.02628867232166873</v>
      </c>
      <c r="AM129">
        <v>66.38701184704568</v>
      </c>
      <c r="AN129">
        <f>(AP129 - AO129 + DI129*1E3/(8.314*(DK129+273.15)) * AR129/DH129 * AQ129) * DH129/(100*CV129) * 1000/(1000 - AP129)</f>
        <v>0</v>
      </c>
      <c r="AO129">
        <v>19.400159775508</v>
      </c>
      <c r="AP129">
        <v>25.63113776223778</v>
      </c>
      <c r="AQ129">
        <v>0.0002639423212604294</v>
      </c>
      <c r="AR129">
        <v>79.0396400283793</v>
      </c>
      <c r="AS129">
        <v>0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MAX(0,($B$13+$C$13*DP129)/(1+$D$13*DP129)*DI129/(DK129+273)*$E$13)</f>
        <v>0</v>
      </c>
      <c r="AX129" t="s">
        <v>419</v>
      </c>
      <c r="AY129">
        <v>10510</v>
      </c>
      <c r="AZ129">
        <v>590.42</v>
      </c>
      <c r="BA129">
        <v>2650.6</v>
      </c>
      <c r="BB129">
        <f>1-AZ129/BA129</f>
        <v>0</v>
      </c>
      <c r="BC129">
        <v>-1.816883183993991</v>
      </c>
      <c r="BD129" t="s">
        <v>686</v>
      </c>
      <c r="BE129">
        <v>10376</v>
      </c>
      <c r="BF129">
        <v>1550.7376</v>
      </c>
      <c r="BG129">
        <v>1897.82</v>
      </c>
      <c r="BH129">
        <f>1-BF129/BG129</f>
        <v>0</v>
      </c>
      <c r="BI129">
        <v>0.5</v>
      </c>
      <c r="BJ129">
        <f>CS129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421</v>
      </c>
      <c r="BQ129">
        <v>0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BZ129">
        <v>1349</v>
      </c>
      <c r="CA129">
        <v>300</v>
      </c>
      <c r="CB129">
        <v>300</v>
      </c>
      <c r="CC129">
        <v>300</v>
      </c>
      <c r="CD129">
        <v>10376</v>
      </c>
      <c r="CE129">
        <v>1845.06</v>
      </c>
      <c r="CF129">
        <v>-0.00730447</v>
      </c>
      <c r="CG129">
        <v>4.2</v>
      </c>
      <c r="CH129" t="s">
        <v>421</v>
      </c>
      <c r="CI129" t="s">
        <v>421</v>
      </c>
      <c r="CJ129" t="s">
        <v>421</v>
      </c>
      <c r="CK129" t="s">
        <v>421</v>
      </c>
      <c r="CL129" t="s">
        <v>421</v>
      </c>
      <c r="CM129" t="s">
        <v>421</v>
      </c>
      <c r="CN129" t="s">
        <v>421</v>
      </c>
      <c r="CO129" t="s">
        <v>421</v>
      </c>
      <c r="CP129" t="s">
        <v>421</v>
      </c>
      <c r="CQ129" t="s">
        <v>421</v>
      </c>
      <c r="CR129">
        <f>$B$11*DQ129+$C$11*DR129+$F$11*EC129*(1-EF129)</f>
        <v>0</v>
      </c>
      <c r="CS129">
        <f>CR129*CT129</f>
        <v>0</v>
      </c>
      <c r="CT129">
        <f>($B$11*$D$9+$C$11*$D$9+$F$11*((EP129+EH129)/MAX(EP129+EH129+EQ129, 0.1)*$I$9+EQ129/MAX(EP129+EH129+EQ129, 0.1)*$J$9))/($B$11+$C$11+$F$11)</f>
        <v>0</v>
      </c>
      <c r="CU129">
        <f>($B$11*$K$9+$C$11*$K$9+$F$11*((EP129+EH129)/MAX(EP129+EH129+EQ129, 0.1)*$P$9+EQ129/MAX(EP129+EH129+EQ129, 0.1)*$Q$9))/($B$11+$C$11+$F$11)</f>
        <v>0</v>
      </c>
      <c r="CV129">
        <v>6</v>
      </c>
      <c r="CW129">
        <v>0.5</v>
      </c>
      <c r="CX129" t="s">
        <v>422</v>
      </c>
      <c r="CY129">
        <v>2</v>
      </c>
      <c r="CZ129" t="b">
        <v>1</v>
      </c>
      <c r="DA129">
        <v>1652286264.75</v>
      </c>
      <c r="DB129">
        <v>190.3181</v>
      </c>
      <c r="DC129">
        <v>199.9177333333333</v>
      </c>
      <c r="DD129">
        <v>25.54659333333333</v>
      </c>
      <c r="DE129">
        <v>19.37312333333334</v>
      </c>
      <c r="DF129">
        <v>190.9881</v>
      </c>
      <c r="DG129">
        <v>25.55859333333333</v>
      </c>
      <c r="DH129">
        <v>400.0665666666666</v>
      </c>
      <c r="DI129">
        <v>90.63590666666664</v>
      </c>
      <c r="DJ129">
        <v>0.09998436000000001</v>
      </c>
      <c r="DK129">
        <v>31.47704666666667</v>
      </c>
      <c r="DL129">
        <v>30.80157</v>
      </c>
      <c r="DM129">
        <v>999.9000000000002</v>
      </c>
      <c r="DN129">
        <v>0</v>
      </c>
      <c r="DO129">
        <v>0</v>
      </c>
      <c r="DP129">
        <v>10003.807</v>
      </c>
      <c r="DQ129">
        <v>0</v>
      </c>
      <c r="DR129">
        <v>262.6507666666666</v>
      </c>
      <c r="DS129">
        <v>-9.590645333333333</v>
      </c>
      <c r="DT129">
        <v>195.3346</v>
      </c>
      <c r="DU129">
        <v>203.8671333333333</v>
      </c>
      <c r="DV129">
        <v>6.262331000000001</v>
      </c>
      <c r="DW129">
        <v>199.9177333333333</v>
      </c>
      <c r="DX129">
        <v>19.37312333333334</v>
      </c>
      <c r="DY129">
        <v>2.323492333333333</v>
      </c>
      <c r="DZ129">
        <v>1.755900333333333</v>
      </c>
      <c r="EA129">
        <v>19.84019666666666</v>
      </c>
      <c r="EB129">
        <v>15.39962333333333</v>
      </c>
      <c r="EC129">
        <v>1500.023666666667</v>
      </c>
      <c r="ED129">
        <v>0.9730033333333333</v>
      </c>
      <c r="EE129">
        <v>0.0269965</v>
      </c>
      <c r="EF129">
        <v>0</v>
      </c>
      <c r="EG129">
        <v>1550.301666666666</v>
      </c>
      <c r="EH129">
        <v>5.000969999999999</v>
      </c>
      <c r="EI129">
        <v>23871.08000000001</v>
      </c>
      <c r="EJ129">
        <v>12491.81333333334</v>
      </c>
      <c r="EK129">
        <v>40</v>
      </c>
      <c r="EL129">
        <v>41.30786666666665</v>
      </c>
      <c r="EM129">
        <v>40.18699999999998</v>
      </c>
      <c r="EN129">
        <v>41.18699999999998</v>
      </c>
      <c r="EO129">
        <v>41.12913333333334</v>
      </c>
      <c r="EP129">
        <v>1454.662666666667</v>
      </c>
      <c r="EQ129">
        <v>40.36099999999999</v>
      </c>
      <c r="ER129">
        <v>0</v>
      </c>
      <c r="ES129">
        <v>107.1999998092651</v>
      </c>
      <c r="ET129">
        <v>0</v>
      </c>
      <c r="EU129">
        <v>1550.7376</v>
      </c>
      <c r="EV129">
        <v>27.29000005706929</v>
      </c>
      <c r="EW129">
        <v>494.946154476825</v>
      </c>
      <c r="EX129">
        <v>23877.216</v>
      </c>
      <c r="EY129">
        <v>15</v>
      </c>
      <c r="EZ129">
        <v>1652286302</v>
      </c>
      <c r="FA129" t="s">
        <v>687</v>
      </c>
      <c r="FB129">
        <v>1652286291</v>
      </c>
      <c r="FC129">
        <v>1652286302</v>
      </c>
      <c r="FD129">
        <v>18</v>
      </c>
      <c r="FE129">
        <v>-0.002</v>
      </c>
      <c r="FF129">
        <v>-0.002</v>
      </c>
      <c r="FG129">
        <v>-0.67</v>
      </c>
      <c r="FH129">
        <v>-0.012</v>
      </c>
      <c r="FI129">
        <v>200</v>
      </c>
      <c r="FJ129">
        <v>19</v>
      </c>
      <c r="FK129">
        <v>0.08</v>
      </c>
      <c r="FL129">
        <v>0.02</v>
      </c>
      <c r="FM129">
        <v>-9.579416341463416</v>
      </c>
      <c r="FN129">
        <v>-0.06971393728221618</v>
      </c>
      <c r="FO129">
        <v>0.02711181757958636</v>
      </c>
      <c r="FP129">
        <v>1</v>
      </c>
      <c r="FQ129">
        <v>6.235271463414634</v>
      </c>
      <c r="FR129">
        <v>0.1924547038327589</v>
      </c>
      <c r="FS129">
        <v>0.06808801357787118</v>
      </c>
      <c r="FT129">
        <v>1</v>
      </c>
      <c r="FU129">
        <v>0</v>
      </c>
      <c r="FV129">
        <v>0</v>
      </c>
      <c r="FW129">
        <v>0</v>
      </c>
      <c r="FX129">
        <v>-1</v>
      </c>
      <c r="FY129">
        <v>2</v>
      </c>
      <c r="FZ129">
        <v>2</v>
      </c>
      <c r="GA129" t="s">
        <v>678</v>
      </c>
      <c r="GB129">
        <v>2.69664</v>
      </c>
      <c r="GC129">
        <v>2.70523</v>
      </c>
      <c r="GD129">
        <v>0.048654</v>
      </c>
      <c r="GE129">
        <v>0.0502264</v>
      </c>
      <c r="GF129">
        <v>0.111382</v>
      </c>
      <c r="GG129">
        <v>0.0904459</v>
      </c>
      <c r="GH129">
        <v>29935.7</v>
      </c>
      <c r="GI129">
        <v>29995.5</v>
      </c>
      <c r="GJ129">
        <v>29267.2</v>
      </c>
      <c r="GK129">
        <v>29221.7</v>
      </c>
      <c r="GL129">
        <v>34425.7</v>
      </c>
      <c r="GM129">
        <v>35378.3</v>
      </c>
      <c r="GN129">
        <v>41189.6</v>
      </c>
      <c r="GO129">
        <v>41694.5</v>
      </c>
      <c r="GP129">
        <v>1.73552</v>
      </c>
      <c r="GQ129">
        <v>2.0326</v>
      </c>
      <c r="GR129">
        <v>0.108562</v>
      </c>
      <c r="GS129">
        <v>0</v>
      </c>
      <c r="GT129">
        <v>29.0475</v>
      </c>
      <c r="GU129">
        <v>999.9</v>
      </c>
      <c r="GV129">
        <v>40</v>
      </c>
      <c r="GW129">
        <v>35.5</v>
      </c>
      <c r="GX129">
        <v>25.6264</v>
      </c>
      <c r="GY129">
        <v>62.693</v>
      </c>
      <c r="GZ129">
        <v>29.7796</v>
      </c>
      <c r="HA129">
        <v>1</v>
      </c>
      <c r="HB129">
        <v>0.200462</v>
      </c>
      <c r="HC129">
        <v>0</v>
      </c>
      <c r="HD129">
        <v>20.3947</v>
      </c>
      <c r="HE129">
        <v>5.22328</v>
      </c>
      <c r="HF129">
        <v>12.0097</v>
      </c>
      <c r="HG129">
        <v>4.98965</v>
      </c>
      <c r="HH129">
        <v>3.29</v>
      </c>
      <c r="HI129">
        <v>2368</v>
      </c>
      <c r="HJ129">
        <v>9999</v>
      </c>
      <c r="HK129">
        <v>9999</v>
      </c>
      <c r="HL129">
        <v>45.1</v>
      </c>
      <c r="HM129">
        <v>1.86727</v>
      </c>
      <c r="HN129">
        <v>1.86627</v>
      </c>
      <c r="HO129">
        <v>1.86584</v>
      </c>
      <c r="HP129">
        <v>1.86569</v>
      </c>
      <c r="HQ129">
        <v>1.86752</v>
      </c>
      <c r="HR129">
        <v>1.87003</v>
      </c>
      <c r="HS129">
        <v>1.86869</v>
      </c>
      <c r="HT129">
        <v>1.8701</v>
      </c>
      <c r="HU129">
        <v>0</v>
      </c>
      <c r="HV129">
        <v>0</v>
      </c>
      <c r="HW129">
        <v>0</v>
      </c>
      <c r="HX129">
        <v>0</v>
      </c>
      <c r="HY129" t="s">
        <v>425</v>
      </c>
      <c r="HZ129" t="s">
        <v>426</v>
      </c>
      <c r="IA129" t="s">
        <v>427</v>
      </c>
      <c r="IB129" t="s">
        <v>427</v>
      </c>
      <c r="IC129" t="s">
        <v>427</v>
      </c>
      <c r="ID129" t="s">
        <v>427</v>
      </c>
      <c r="IE129">
        <v>0</v>
      </c>
      <c r="IF129">
        <v>100</v>
      </c>
      <c r="IG129">
        <v>100</v>
      </c>
      <c r="IH129">
        <v>-0.67</v>
      </c>
      <c r="II129">
        <v>-0.012</v>
      </c>
      <c r="IJ129">
        <v>-0.5461953348745304</v>
      </c>
      <c r="IK129">
        <v>-0.0004613869835165773</v>
      </c>
      <c r="IL129">
        <v>-7.733014719846753E-07</v>
      </c>
      <c r="IM129">
        <v>2.12217718631011E-10</v>
      </c>
      <c r="IN129">
        <v>-0.1590129116187405</v>
      </c>
      <c r="IO129">
        <v>0.000886434048502425</v>
      </c>
      <c r="IP129">
        <v>0.0004187276611132993</v>
      </c>
      <c r="IQ129">
        <v>-3.612086840460417E-06</v>
      </c>
      <c r="IR129">
        <v>19</v>
      </c>
      <c r="IS129">
        <v>2204</v>
      </c>
      <c r="IT129">
        <v>1</v>
      </c>
      <c r="IU129">
        <v>37</v>
      </c>
      <c r="IV129">
        <v>1.5</v>
      </c>
      <c r="IW129">
        <v>1.3</v>
      </c>
      <c r="IX129">
        <v>0.592041</v>
      </c>
      <c r="IY129">
        <v>2.24854</v>
      </c>
      <c r="IZ129">
        <v>1.39648</v>
      </c>
      <c r="JA129">
        <v>2.34863</v>
      </c>
      <c r="JB129">
        <v>1.49536</v>
      </c>
      <c r="JC129">
        <v>2.38647</v>
      </c>
      <c r="JD129">
        <v>38.6979</v>
      </c>
      <c r="JE129">
        <v>15.2003</v>
      </c>
      <c r="JF129">
        <v>18</v>
      </c>
      <c r="JG129">
        <v>390.583</v>
      </c>
      <c r="JH129">
        <v>562.704</v>
      </c>
      <c r="JI129">
        <v>30.5829</v>
      </c>
      <c r="JJ129">
        <v>30.1017</v>
      </c>
      <c r="JK129">
        <v>30.0001</v>
      </c>
      <c r="JL129">
        <v>30.0092</v>
      </c>
      <c r="JM129">
        <v>29.913</v>
      </c>
      <c r="JN129">
        <v>11.8406</v>
      </c>
      <c r="JO129">
        <v>26.9065</v>
      </c>
      <c r="JP129">
        <v>2.00123</v>
      </c>
      <c r="JQ129">
        <v>-999.9</v>
      </c>
      <c r="JR129">
        <v>200</v>
      </c>
      <c r="JS129">
        <v>19.3955</v>
      </c>
      <c r="JT129">
        <v>100.034</v>
      </c>
      <c r="JU129">
        <v>100.083</v>
      </c>
    </row>
    <row r="130" spans="1:281">
      <c r="A130">
        <v>114</v>
      </c>
      <c r="B130">
        <v>1652286393.1</v>
      </c>
      <c r="C130">
        <v>4336.599999904633</v>
      </c>
      <c r="D130" t="s">
        <v>688</v>
      </c>
      <c r="E130" t="s">
        <v>689</v>
      </c>
      <c r="F130">
        <v>5</v>
      </c>
      <c r="G130" t="s">
        <v>675</v>
      </c>
      <c r="H130" t="s">
        <v>418</v>
      </c>
      <c r="I130">
        <v>1652286385.216129</v>
      </c>
      <c r="J130">
        <f>(K130)/1000</f>
        <v>0</v>
      </c>
      <c r="K130">
        <f>IF(CZ130, AN130, AH130)</f>
        <v>0</v>
      </c>
      <c r="L130">
        <f>IF(CZ130, AI130, AG130)</f>
        <v>0</v>
      </c>
      <c r="M130">
        <f>DB130 - IF(AU130&gt;1, L130*CV130*100.0/(AW130*DP130), 0)</f>
        <v>0</v>
      </c>
      <c r="N130">
        <f>((T130-J130/2)*M130-L130)/(T130+J130/2)</f>
        <v>0</v>
      </c>
      <c r="O130">
        <f>N130*(DI130+DJ130)/1000.0</f>
        <v>0</v>
      </c>
      <c r="P130">
        <f>(DB130 - IF(AU130&gt;1, L130*CV130*100.0/(AW130*DP130), 0))*(DI130+DJ130)/1000.0</f>
        <v>0</v>
      </c>
      <c r="Q130">
        <f>2.0/((1/S130-1/R130)+SIGN(S130)*SQRT((1/S130-1/R130)*(1/S130-1/R130) + 4*CW130/((CW130+1)*(CW130+1))*(2*1/S130*1/R130-1/R130*1/R130)))</f>
        <v>0</v>
      </c>
      <c r="R130">
        <f>IF(LEFT(CX130,1)&lt;&gt;"0",IF(LEFT(CX130,1)="1",3.0,CY130),$D$5+$E$5*(DP130*DI130/($K$5*1000))+$F$5*(DP130*DI130/($K$5*1000))*MAX(MIN(CV130,$J$5),$I$5)*MAX(MIN(CV130,$J$5),$I$5)+$G$5*MAX(MIN(CV130,$J$5),$I$5)*(DP130*DI130/($K$5*1000))+$H$5*(DP130*DI130/($K$5*1000))*(DP130*DI130/($K$5*1000)))</f>
        <v>0</v>
      </c>
      <c r="S130">
        <f>J130*(1000-(1000*0.61365*exp(17.502*W130/(240.97+W130))/(DI130+DJ130)+DD130)/2)/(1000*0.61365*exp(17.502*W130/(240.97+W130))/(DI130+DJ130)-DD130)</f>
        <v>0</v>
      </c>
      <c r="T130">
        <f>1/((CW130+1)/(Q130/1.6)+1/(R130/1.37)) + CW130/((CW130+1)/(Q130/1.6) + CW130/(R130/1.37))</f>
        <v>0</v>
      </c>
      <c r="U130">
        <f>(CR130*CU130)</f>
        <v>0</v>
      </c>
      <c r="V130">
        <f>(DK130+(U130+2*0.95*5.67E-8*(((DK130+$B$7)+273)^4-(DK130+273)^4)-44100*J130)/(1.84*29.3*R130+8*0.95*5.67E-8*(DK130+273)^3))</f>
        <v>0</v>
      </c>
      <c r="W130">
        <f>($C$7*DL130+$D$7*DM130+$E$7*V130)</f>
        <v>0</v>
      </c>
      <c r="X130">
        <f>0.61365*exp(17.502*W130/(240.97+W130))</f>
        <v>0</v>
      </c>
      <c r="Y130">
        <f>(Z130/AA130*100)</f>
        <v>0</v>
      </c>
      <c r="Z130">
        <f>DD130*(DI130+DJ130)/1000</f>
        <v>0</v>
      </c>
      <c r="AA130">
        <f>0.61365*exp(17.502*DK130/(240.97+DK130))</f>
        <v>0</v>
      </c>
      <c r="AB130">
        <f>(X130-DD130*(DI130+DJ130)/1000)</f>
        <v>0</v>
      </c>
      <c r="AC130">
        <f>(-J130*44100)</f>
        <v>0</v>
      </c>
      <c r="AD130">
        <f>2*29.3*R130*0.92*(DK130-W130)</f>
        <v>0</v>
      </c>
      <c r="AE130">
        <f>2*0.95*5.67E-8*(((DK130+$B$7)+273)^4-(W130+273)^4)</f>
        <v>0</v>
      </c>
      <c r="AF130">
        <f>U130+AE130+AC130+AD130</f>
        <v>0</v>
      </c>
      <c r="AG130">
        <f>DH130*AU130*(DC130-DB130*(1000-AU130*DE130)/(1000-AU130*DD130))/(100*CV130)</f>
        <v>0</v>
      </c>
      <c r="AH130">
        <f>1000*DH130*AU130*(DD130-DE130)/(100*CV130*(1000-AU130*DD130))</f>
        <v>0</v>
      </c>
      <c r="AI130">
        <f>(AJ130 - AK130 - DI130*1E3/(8.314*(DK130+273.15)) * AM130/DH130 * AL130) * DH130/(100*CV130) * (1000 - DE130)/1000</f>
        <v>0</v>
      </c>
      <c r="AJ130">
        <v>101.8932271009578</v>
      </c>
      <c r="AK130">
        <v>99.31861393939396</v>
      </c>
      <c r="AL130">
        <v>-0.0001377210257665394</v>
      </c>
      <c r="AM130">
        <v>66.3861783431485</v>
      </c>
      <c r="AN130">
        <f>(AP130 - AO130 + DI130*1E3/(8.314*(DK130+273.15)) * AR130/DH130 * AQ130) * DH130/(100*CV130) * 1000/(1000 - AP130)</f>
        <v>0</v>
      </c>
      <c r="AO130">
        <v>18.7026232452499</v>
      </c>
      <c r="AP130">
        <v>25.73650139860142</v>
      </c>
      <c r="AQ130">
        <v>-0.005916589037503717</v>
      </c>
      <c r="AR130">
        <v>79.03769051851745</v>
      </c>
      <c r="AS130">
        <v>0</v>
      </c>
      <c r="AT130">
        <v>0</v>
      </c>
      <c r="AU130">
        <f>IF(AS130*$H$13&gt;=AW130,1.0,(AW130/(AW130-AS130*$H$13)))</f>
        <v>0</v>
      </c>
      <c r="AV130">
        <f>(AU130-1)*100</f>
        <v>0</v>
      </c>
      <c r="AW130">
        <f>MAX(0,($B$13+$C$13*DP130)/(1+$D$13*DP130)*DI130/(DK130+273)*$E$13)</f>
        <v>0</v>
      </c>
      <c r="AX130" t="s">
        <v>419</v>
      </c>
      <c r="AY130">
        <v>10510</v>
      </c>
      <c r="AZ130">
        <v>590.42</v>
      </c>
      <c r="BA130">
        <v>2650.6</v>
      </c>
      <c r="BB130">
        <f>1-AZ130/BA130</f>
        <v>0</v>
      </c>
      <c r="BC130">
        <v>-1.816883183993991</v>
      </c>
      <c r="BD130" t="s">
        <v>690</v>
      </c>
      <c r="BE130">
        <v>10374.6</v>
      </c>
      <c r="BF130">
        <v>1454.7216</v>
      </c>
      <c r="BG130">
        <v>1749.13</v>
      </c>
      <c r="BH130">
        <f>1-BF130/BG130</f>
        <v>0</v>
      </c>
      <c r="BI130">
        <v>0.5</v>
      </c>
      <c r="BJ130">
        <f>CS130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421</v>
      </c>
      <c r="BQ130">
        <v>0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BZ130">
        <v>1350</v>
      </c>
      <c r="CA130">
        <v>300</v>
      </c>
      <c r="CB130">
        <v>300</v>
      </c>
      <c r="CC130">
        <v>300</v>
      </c>
      <c r="CD130">
        <v>10374.6</v>
      </c>
      <c r="CE130">
        <v>1703.55</v>
      </c>
      <c r="CF130">
        <v>-0.00730332</v>
      </c>
      <c r="CG130">
        <v>5.15</v>
      </c>
      <c r="CH130" t="s">
        <v>421</v>
      </c>
      <c r="CI130" t="s">
        <v>421</v>
      </c>
      <c r="CJ130" t="s">
        <v>421</v>
      </c>
      <c r="CK130" t="s">
        <v>421</v>
      </c>
      <c r="CL130" t="s">
        <v>421</v>
      </c>
      <c r="CM130" t="s">
        <v>421</v>
      </c>
      <c r="CN130" t="s">
        <v>421</v>
      </c>
      <c r="CO130" t="s">
        <v>421</v>
      </c>
      <c r="CP130" t="s">
        <v>421</v>
      </c>
      <c r="CQ130" t="s">
        <v>421</v>
      </c>
      <c r="CR130">
        <f>$B$11*DQ130+$C$11*DR130+$F$11*EC130*(1-EF130)</f>
        <v>0</v>
      </c>
      <c r="CS130">
        <f>CR130*CT130</f>
        <v>0</v>
      </c>
      <c r="CT130">
        <f>($B$11*$D$9+$C$11*$D$9+$F$11*((EP130+EH130)/MAX(EP130+EH130+EQ130, 0.1)*$I$9+EQ130/MAX(EP130+EH130+EQ130, 0.1)*$J$9))/($B$11+$C$11+$F$11)</f>
        <v>0</v>
      </c>
      <c r="CU130">
        <f>($B$11*$K$9+$C$11*$K$9+$F$11*((EP130+EH130)/MAX(EP130+EH130+EQ130, 0.1)*$P$9+EQ130/MAX(EP130+EH130+EQ130, 0.1)*$Q$9))/($B$11+$C$11+$F$11)</f>
        <v>0</v>
      </c>
      <c r="CV130">
        <v>6</v>
      </c>
      <c r="CW130">
        <v>0.5</v>
      </c>
      <c r="CX130" t="s">
        <v>422</v>
      </c>
      <c r="CY130">
        <v>2</v>
      </c>
      <c r="CZ130" t="b">
        <v>1</v>
      </c>
      <c r="DA130">
        <v>1652286385.216129</v>
      </c>
      <c r="DB130">
        <v>96.88577096774192</v>
      </c>
      <c r="DC130">
        <v>99.97825483870967</v>
      </c>
      <c r="DD130">
        <v>25.66469677419355</v>
      </c>
      <c r="DE130">
        <v>18.76633870967742</v>
      </c>
      <c r="DF130">
        <v>97.39277096774192</v>
      </c>
      <c r="DG130">
        <v>25.69069677419355</v>
      </c>
      <c r="DH130">
        <v>400.0582903225807</v>
      </c>
      <c r="DI130">
        <v>90.64706129032257</v>
      </c>
      <c r="DJ130">
        <v>0.1000019935483871</v>
      </c>
      <c r="DK130">
        <v>31.49470967741935</v>
      </c>
      <c r="DL130">
        <v>30.75588709677419</v>
      </c>
      <c r="DM130">
        <v>999.9000000000003</v>
      </c>
      <c r="DN130">
        <v>0</v>
      </c>
      <c r="DO130">
        <v>0</v>
      </c>
      <c r="DP130">
        <v>9999.774516129033</v>
      </c>
      <c r="DQ130">
        <v>0</v>
      </c>
      <c r="DR130">
        <v>295.8903548387097</v>
      </c>
      <c r="DS130">
        <v>-3.186025806451613</v>
      </c>
      <c r="DT130">
        <v>99.35231612903227</v>
      </c>
      <c r="DU130">
        <v>101.8903870967742</v>
      </c>
      <c r="DV130">
        <v>7.001522258064517</v>
      </c>
      <c r="DW130">
        <v>99.97825483870967</v>
      </c>
      <c r="DX130">
        <v>18.76633870967742</v>
      </c>
      <c r="DY130">
        <v>2.335779677419355</v>
      </c>
      <c r="DZ130">
        <v>1.701113225806452</v>
      </c>
      <c r="EA130">
        <v>19.9253</v>
      </c>
      <c r="EB130">
        <v>14.90651290322581</v>
      </c>
      <c r="EC130">
        <v>1499.979354838709</v>
      </c>
      <c r="ED130">
        <v>0.9730057741935485</v>
      </c>
      <c r="EE130">
        <v>0.02699401612903227</v>
      </c>
      <c r="EF130">
        <v>0</v>
      </c>
      <c r="EG130">
        <v>1454.733870967741</v>
      </c>
      <c r="EH130">
        <v>5.000969999999999</v>
      </c>
      <c r="EI130">
        <v>22486.6870967742</v>
      </c>
      <c r="EJ130">
        <v>12491.44516129032</v>
      </c>
      <c r="EK130">
        <v>40.08841935483871</v>
      </c>
      <c r="EL130">
        <v>41.44512903225805</v>
      </c>
      <c r="EM130">
        <v>40.31199999999998</v>
      </c>
      <c r="EN130">
        <v>41.26999999999998</v>
      </c>
      <c r="EO130">
        <v>41.18699999999998</v>
      </c>
      <c r="EP130">
        <v>1454.619354838709</v>
      </c>
      <c r="EQ130">
        <v>40.3590322580645</v>
      </c>
      <c r="ER130">
        <v>0</v>
      </c>
      <c r="ES130">
        <v>120.1999998092651</v>
      </c>
      <c r="ET130">
        <v>0</v>
      </c>
      <c r="EU130">
        <v>1454.7216</v>
      </c>
      <c r="EV130">
        <v>-2.083076914527767</v>
      </c>
      <c r="EW130">
        <v>-9.876923037422889</v>
      </c>
      <c r="EX130">
        <v>22486.992</v>
      </c>
      <c r="EY130">
        <v>15</v>
      </c>
      <c r="EZ130">
        <v>1652286421.1</v>
      </c>
      <c r="FA130" t="s">
        <v>691</v>
      </c>
      <c r="FB130">
        <v>1652286420.1</v>
      </c>
      <c r="FC130">
        <v>1652286421.1</v>
      </c>
      <c r="FD130">
        <v>19</v>
      </c>
      <c r="FE130">
        <v>0.095</v>
      </c>
      <c r="FF130">
        <v>-0.006</v>
      </c>
      <c r="FG130">
        <v>-0.507</v>
      </c>
      <c r="FH130">
        <v>-0.026</v>
      </c>
      <c r="FI130">
        <v>100</v>
      </c>
      <c r="FJ130">
        <v>19</v>
      </c>
      <c r="FK130">
        <v>0.14</v>
      </c>
      <c r="FL130">
        <v>0.01</v>
      </c>
      <c r="FM130">
        <v>-3.167328048780488</v>
      </c>
      <c r="FN130">
        <v>-0.2912104406758013</v>
      </c>
      <c r="FO130">
        <v>0.03707120526240514</v>
      </c>
      <c r="FP130">
        <v>0</v>
      </c>
      <c r="FQ130">
        <v>6.963093170731708</v>
      </c>
      <c r="FR130">
        <v>0.6922581940013955</v>
      </c>
      <c r="FS130">
        <v>0.06792270138265402</v>
      </c>
      <c r="FT130">
        <v>0</v>
      </c>
      <c r="FU130">
        <v>0</v>
      </c>
      <c r="FV130">
        <v>0</v>
      </c>
      <c r="FW130">
        <v>0</v>
      </c>
      <c r="FX130">
        <v>-1</v>
      </c>
      <c r="FY130">
        <v>0</v>
      </c>
      <c r="FZ130">
        <v>2</v>
      </c>
      <c r="GA130" t="s">
        <v>692</v>
      </c>
      <c r="GB130">
        <v>2.69656</v>
      </c>
      <c r="GC130">
        <v>2.70506</v>
      </c>
      <c r="GD130">
        <v>0.0257886</v>
      </c>
      <c r="GE130">
        <v>0.0262154</v>
      </c>
      <c r="GF130">
        <v>0.111685</v>
      </c>
      <c r="GG130">
        <v>0.0880116</v>
      </c>
      <c r="GH130">
        <v>30650.7</v>
      </c>
      <c r="GI130">
        <v>30751.2</v>
      </c>
      <c r="GJ130">
        <v>29263.4</v>
      </c>
      <c r="GK130">
        <v>29219.6</v>
      </c>
      <c r="GL130">
        <v>34408.9</v>
      </c>
      <c r="GM130">
        <v>35470.7</v>
      </c>
      <c r="GN130">
        <v>41183.9</v>
      </c>
      <c r="GO130">
        <v>41691.3</v>
      </c>
      <c r="GP130">
        <v>1.7355</v>
      </c>
      <c r="GQ130">
        <v>2.03027</v>
      </c>
      <c r="GR130">
        <v>0.106718</v>
      </c>
      <c r="GS130">
        <v>0</v>
      </c>
      <c r="GT130">
        <v>29.0094</v>
      </c>
      <c r="GU130">
        <v>999.9</v>
      </c>
      <c r="GV130">
        <v>39.5</v>
      </c>
      <c r="GW130">
        <v>35.6</v>
      </c>
      <c r="GX130">
        <v>25.4435</v>
      </c>
      <c r="GY130">
        <v>62.713</v>
      </c>
      <c r="GZ130">
        <v>29.984</v>
      </c>
      <c r="HA130">
        <v>1</v>
      </c>
      <c r="HB130">
        <v>0.204802</v>
      </c>
      <c r="HC130">
        <v>0</v>
      </c>
      <c r="HD130">
        <v>20.3947</v>
      </c>
      <c r="HE130">
        <v>5.22343</v>
      </c>
      <c r="HF130">
        <v>12.0099</v>
      </c>
      <c r="HG130">
        <v>4.9911</v>
      </c>
      <c r="HH130">
        <v>3.29</v>
      </c>
      <c r="HI130">
        <v>2370.2</v>
      </c>
      <c r="HJ130">
        <v>9999</v>
      </c>
      <c r="HK130">
        <v>9999</v>
      </c>
      <c r="HL130">
        <v>45.1</v>
      </c>
      <c r="HM130">
        <v>1.8673</v>
      </c>
      <c r="HN130">
        <v>1.86628</v>
      </c>
      <c r="HO130">
        <v>1.86584</v>
      </c>
      <c r="HP130">
        <v>1.86569</v>
      </c>
      <c r="HQ130">
        <v>1.86752</v>
      </c>
      <c r="HR130">
        <v>1.87001</v>
      </c>
      <c r="HS130">
        <v>1.86871</v>
      </c>
      <c r="HT130">
        <v>1.8701</v>
      </c>
      <c r="HU130">
        <v>0</v>
      </c>
      <c r="HV130">
        <v>0</v>
      </c>
      <c r="HW130">
        <v>0</v>
      </c>
      <c r="HX130">
        <v>0</v>
      </c>
      <c r="HY130" t="s">
        <v>425</v>
      </c>
      <c r="HZ130" t="s">
        <v>426</v>
      </c>
      <c r="IA130" t="s">
        <v>427</v>
      </c>
      <c r="IB130" t="s">
        <v>427</v>
      </c>
      <c r="IC130" t="s">
        <v>427</v>
      </c>
      <c r="ID130" t="s">
        <v>427</v>
      </c>
      <c r="IE130">
        <v>0</v>
      </c>
      <c r="IF130">
        <v>100</v>
      </c>
      <c r="IG130">
        <v>100</v>
      </c>
      <c r="IH130">
        <v>-0.507</v>
      </c>
      <c r="II130">
        <v>-0.026</v>
      </c>
      <c r="IJ130">
        <v>-0.5484702972884253</v>
      </c>
      <c r="IK130">
        <v>-0.0004613869835165773</v>
      </c>
      <c r="IL130">
        <v>-7.733014719846753E-07</v>
      </c>
      <c r="IM130">
        <v>2.12217718631011E-10</v>
      </c>
      <c r="IN130">
        <v>-0.1607268830970124</v>
      </c>
      <c r="IO130">
        <v>0.000886434048502425</v>
      </c>
      <c r="IP130">
        <v>0.0004187276611132993</v>
      </c>
      <c r="IQ130">
        <v>-3.612086840460417E-06</v>
      </c>
      <c r="IR130">
        <v>19</v>
      </c>
      <c r="IS130">
        <v>2204</v>
      </c>
      <c r="IT130">
        <v>1</v>
      </c>
      <c r="IU130">
        <v>37</v>
      </c>
      <c r="IV130">
        <v>1.7</v>
      </c>
      <c r="IW130">
        <v>1.5</v>
      </c>
      <c r="IX130">
        <v>0.371094</v>
      </c>
      <c r="IY130">
        <v>2.28271</v>
      </c>
      <c r="IZ130">
        <v>1.39648</v>
      </c>
      <c r="JA130">
        <v>2.34985</v>
      </c>
      <c r="JB130">
        <v>1.49536</v>
      </c>
      <c r="JC130">
        <v>2.33398</v>
      </c>
      <c r="JD130">
        <v>38.7964</v>
      </c>
      <c r="JE130">
        <v>15.1827</v>
      </c>
      <c r="JF130">
        <v>18</v>
      </c>
      <c r="JG130">
        <v>390.899</v>
      </c>
      <c r="JH130">
        <v>561.486</v>
      </c>
      <c r="JI130">
        <v>30.6526</v>
      </c>
      <c r="JJ130">
        <v>30.162</v>
      </c>
      <c r="JK130">
        <v>30.0003</v>
      </c>
      <c r="JL130">
        <v>30.0639</v>
      </c>
      <c r="JM130">
        <v>29.9679</v>
      </c>
      <c r="JN130">
        <v>7.41399</v>
      </c>
      <c r="JO130">
        <v>29.1906</v>
      </c>
      <c r="JP130">
        <v>0</v>
      </c>
      <c r="JQ130">
        <v>-999.9</v>
      </c>
      <c r="JR130">
        <v>100</v>
      </c>
      <c r="JS130">
        <v>18.6774</v>
      </c>
      <c r="JT130">
        <v>100.02</v>
      </c>
      <c r="JU130">
        <v>100.076</v>
      </c>
    </row>
    <row r="131" spans="1:281">
      <c r="A131">
        <v>115</v>
      </c>
      <c r="B131">
        <v>1652286512.1</v>
      </c>
      <c r="C131">
        <v>4455.599999904633</v>
      </c>
      <c r="D131" t="s">
        <v>693</v>
      </c>
      <c r="E131" t="s">
        <v>694</v>
      </c>
      <c r="F131">
        <v>5</v>
      </c>
      <c r="G131" t="s">
        <v>675</v>
      </c>
      <c r="H131" t="s">
        <v>418</v>
      </c>
      <c r="I131">
        <v>1652286504.099999</v>
      </c>
      <c r="J131">
        <f>(K131)/1000</f>
        <v>0</v>
      </c>
      <c r="K131">
        <f>IF(CZ131, AN131, AH131)</f>
        <v>0</v>
      </c>
      <c r="L131">
        <f>IF(CZ131, AI131, AG131)</f>
        <v>0</v>
      </c>
      <c r="M131">
        <f>DB131 - IF(AU131&gt;1, L131*CV131*100.0/(AW131*DP131), 0)</f>
        <v>0</v>
      </c>
      <c r="N131">
        <f>((T131-J131/2)*M131-L131)/(T131+J131/2)</f>
        <v>0</v>
      </c>
      <c r="O131">
        <f>N131*(DI131+DJ131)/1000.0</f>
        <v>0</v>
      </c>
      <c r="P131">
        <f>(DB131 - IF(AU131&gt;1, L131*CV131*100.0/(AW131*DP131), 0))*(DI131+DJ131)/1000.0</f>
        <v>0</v>
      </c>
      <c r="Q131">
        <f>2.0/((1/S131-1/R131)+SIGN(S131)*SQRT((1/S131-1/R131)*(1/S131-1/R131) + 4*CW131/((CW131+1)*(CW131+1))*(2*1/S131*1/R131-1/R131*1/R131)))</f>
        <v>0</v>
      </c>
      <c r="R131">
        <f>IF(LEFT(CX131,1)&lt;&gt;"0",IF(LEFT(CX131,1)="1",3.0,CY131),$D$5+$E$5*(DP131*DI131/($K$5*1000))+$F$5*(DP131*DI131/($K$5*1000))*MAX(MIN(CV131,$J$5),$I$5)*MAX(MIN(CV131,$J$5),$I$5)+$G$5*MAX(MIN(CV131,$J$5),$I$5)*(DP131*DI131/($K$5*1000))+$H$5*(DP131*DI131/($K$5*1000))*(DP131*DI131/($K$5*1000)))</f>
        <v>0</v>
      </c>
      <c r="S131">
        <f>J131*(1000-(1000*0.61365*exp(17.502*W131/(240.97+W131))/(DI131+DJ131)+DD131)/2)/(1000*0.61365*exp(17.502*W131/(240.97+W131))/(DI131+DJ131)-DD131)</f>
        <v>0</v>
      </c>
      <c r="T131">
        <f>1/((CW131+1)/(Q131/1.6)+1/(R131/1.37)) + CW131/((CW131+1)/(Q131/1.6) + CW131/(R131/1.37))</f>
        <v>0</v>
      </c>
      <c r="U131">
        <f>(CR131*CU131)</f>
        <v>0</v>
      </c>
      <c r="V131">
        <f>(DK131+(U131+2*0.95*5.67E-8*(((DK131+$B$7)+273)^4-(DK131+273)^4)-44100*J131)/(1.84*29.3*R131+8*0.95*5.67E-8*(DK131+273)^3))</f>
        <v>0</v>
      </c>
      <c r="W131">
        <f>($C$7*DL131+$D$7*DM131+$E$7*V131)</f>
        <v>0</v>
      </c>
      <c r="X131">
        <f>0.61365*exp(17.502*W131/(240.97+W131))</f>
        <v>0</v>
      </c>
      <c r="Y131">
        <f>(Z131/AA131*100)</f>
        <v>0</v>
      </c>
      <c r="Z131">
        <f>DD131*(DI131+DJ131)/1000</f>
        <v>0</v>
      </c>
      <c r="AA131">
        <f>0.61365*exp(17.502*DK131/(240.97+DK131))</f>
        <v>0</v>
      </c>
      <c r="AB131">
        <f>(X131-DD131*(DI131+DJ131)/1000)</f>
        <v>0</v>
      </c>
      <c r="AC131">
        <f>(-J131*44100)</f>
        <v>0</v>
      </c>
      <c r="AD131">
        <f>2*29.3*R131*0.92*(DK131-W131)</f>
        <v>0</v>
      </c>
      <c r="AE131">
        <f>2*0.95*5.67E-8*(((DK131+$B$7)+273)^4-(W131+273)^4)</f>
        <v>0</v>
      </c>
      <c r="AF131">
        <f>U131+AE131+AC131+AD131</f>
        <v>0</v>
      </c>
      <c r="AG131">
        <f>DH131*AU131*(DC131-DB131*(1000-AU131*DE131)/(1000-AU131*DD131))/(100*CV131)</f>
        <v>0</v>
      </c>
      <c r="AH131">
        <f>1000*DH131*AU131*(DD131-DE131)/(100*CV131*(1000-AU131*DD131))</f>
        <v>0</v>
      </c>
      <c r="AI131">
        <f>(AJ131 - AK131 - DI131*1E3/(8.314*(DK131+273.15)) * AM131/DH131 * AL131) * DH131/(100*CV131) * (1000 - DE131)/1000</f>
        <v>0</v>
      </c>
      <c r="AJ131">
        <v>50.87521926719992</v>
      </c>
      <c r="AK131">
        <v>51.93633939393939</v>
      </c>
      <c r="AL131">
        <v>-0.0001389965200986326</v>
      </c>
      <c r="AM131">
        <v>66.3907356435964</v>
      </c>
      <c r="AN131">
        <f>(AP131 - AO131 + DI131*1E3/(8.314*(DK131+273.15)) * AR131/DH131 * AQ131) * DH131/(100*CV131) * 1000/(1000 - AP131)</f>
        <v>0</v>
      </c>
      <c r="AO131">
        <v>17.81213746039671</v>
      </c>
      <c r="AP131">
        <v>25.82739090909093</v>
      </c>
      <c r="AQ131">
        <v>-3.372288891623952E-05</v>
      </c>
      <c r="AR131">
        <v>79.0494146160901</v>
      </c>
      <c r="AS131">
        <v>0</v>
      </c>
      <c r="AT131">
        <v>0</v>
      </c>
      <c r="AU131">
        <f>IF(AS131*$H$13&gt;=AW131,1.0,(AW131/(AW131-AS131*$H$13)))</f>
        <v>0</v>
      </c>
      <c r="AV131">
        <f>(AU131-1)*100</f>
        <v>0</v>
      </c>
      <c r="AW131">
        <f>MAX(0,($B$13+$C$13*DP131)/(1+$D$13*DP131)*DI131/(DK131+273)*$E$13)</f>
        <v>0</v>
      </c>
      <c r="AX131" t="s">
        <v>419</v>
      </c>
      <c r="AY131">
        <v>10510</v>
      </c>
      <c r="AZ131">
        <v>590.42</v>
      </c>
      <c r="BA131">
        <v>2650.6</v>
      </c>
      <c r="BB131">
        <f>1-AZ131/BA131</f>
        <v>0</v>
      </c>
      <c r="BC131">
        <v>-1.816883183993991</v>
      </c>
      <c r="BD131" t="s">
        <v>695</v>
      </c>
      <c r="BE131">
        <v>10372.5</v>
      </c>
      <c r="BF131">
        <v>1348.9192</v>
      </c>
      <c r="BG131">
        <v>1585.9</v>
      </c>
      <c r="BH131">
        <f>1-BF131/BG131</f>
        <v>0</v>
      </c>
      <c r="BI131">
        <v>0.5</v>
      </c>
      <c r="BJ131">
        <f>CS131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421</v>
      </c>
      <c r="BQ131">
        <v>0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BZ131">
        <v>1351</v>
      </c>
      <c r="CA131">
        <v>300</v>
      </c>
      <c r="CB131">
        <v>300</v>
      </c>
      <c r="CC131">
        <v>300</v>
      </c>
      <c r="CD131">
        <v>10372.5</v>
      </c>
      <c r="CE131">
        <v>1554.54</v>
      </c>
      <c r="CF131">
        <v>-0.00730157</v>
      </c>
      <c r="CG131">
        <v>6.77</v>
      </c>
      <c r="CH131" t="s">
        <v>421</v>
      </c>
      <c r="CI131" t="s">
        <v>421</v>
      </c>
      <c r="CJ131" t="s">
        <v>421</v>
      </c>
      <c r="CK131" t="s">
        <v>421</v>
      </c>
      <c r="CL131" t="s">
        <v>421</v>
      </c>
      <c r="CM131" t="s">
        <v>421</v>
      </c>
      <c r="CN131" t="s">
        <v>421</v>
      </c>
      <c r="CO131" t="s">
        <v>421</v>
      </c>
      <c r="CP131" t="s">
        <v>421</v>
      </c>
      <c r="CQ131" t="s">
        <v>421</v>
      </c>
      <c r="CR131">
        <f>$B$11*DQ131+$C$11*DR131+$F$11*EC131*(1-EF131)</f>
        <v>0</v>
      </c>
      <c r="CS131">
        <f>CR131*CT131</f>
        <v>0</v>
      </c>
      <c r="CT131">
        <f>($B$11*$D$9+$C$11*$D$9+$F$11*((EP131+EH131)/MAX(EP131+EH131+EQ131, 0.1)*$I$9+EQ131/MAX(EP131+EH131+EQ131, 0.1)*$J$9))/($B$11+$C$11+$F$11)</f>
        <v>0</v>
      </c>
      <c r="CU131">
        <f>($B$11*$K$9+$C$11*$K$9+$F$11*((EP131+EH131)/MAX(EP131+EH131+EQ131, 0.1)*$P$9+EQ131/MAX(EP131+EH131+EQ131, 0.1)*$Q$9))/($B$11+$C$11+$F$11)</f>
        <v>0</v>
      </c>
      <c r="CV131">
        <v>6</v>
      </c>
      <c r="CW131">
        <v>0.5</v>
      </c>
      <c r="CX131" t="s">
        <v>422</v>
      </c>
      <c r="CY131">
        <v>2</v>
      </c>
      <c r="CZ131" t="b">
        <v>1</v>
      </c>
      <c r="DA131">
        <v>1652286504.099999</v>
      </c>
      <c r="DB131">
        <v>50.63969677419354</v>
      </c>
      <c r="DC131">
        <v>49.96659032258065</v>
      </c>
      <c r="DD131">
        <v>25.7293935483871</v>
      </c>
      <c r="DE131">
        <v>17.86594516129032</v>
      </c>
      <c r="DF131">
        <v>51.09869677419354</v>
      </c>
      <c r="DG131">
        <v>25.7633935483871</v>
      </c>
      <c r="DH131">
        <v>400.0641290322581</v>
      </c>
      <c r="DI131">
        <v>90.64983870967743</v>
      </c>
      <c r="DJ131">
        <v>0.09999425483870966</v>
      </c>
      <c r="DK131">
        <v>31.56201935483871</v>
      </c>
      <c r="DL131">
        <v>30.7798935483871</v>
      </c>
      <c r="DM131">
        <v>999.9000000000003</v>
      </c>
      <c r="DN131">
        <v>0</v>
      </c>
      <c r="DO131">
        <v>0</v>
      </c>
      <c r="DP131">
        <v>10002.9564516129</v>
      </c>
      <c r="DQ131">
        <v>0</v>
      </c>
      <c r="DR131">
        <v>590.8774516129032</v>
      </c>
      <c r="DS131">
        <v>0.653578806451613</v>
      </c>
      <c r="DT131">
        <v>51.96265806451613</v>
      </c>
      <c r="DU131">
        <v>50.87552580645163</v>
      </c>
      <c r="DV131">
        <v>7.969675483870967</v>
      </c>
      <c r="DW131">
        <v>49.96659032258065</v>
      </c>
      <c r="DX131">
        <v>17.86594516129032</v>
      </c>
      <c r="DY131">
        <v>2.341995483870968</v>
      </c>
      <c r="DZ131">
        <v>1.619545483870968</v>
      </c>
      <c r="EA131">
        <v>19.96819032258065</v>
      </c>
      <c r="EB131">
        <v>14.14591612903226</v>
      </c>
      <c r="EC131">
        <v>1500.001612903226</v>
      </c>
      <c r="ED131">
        <v>0.9729975161290321</v>
      </c>
      <c r="EE131">
        <v>0.02700238064516128</v>
      </c>
      <c r="EF131">
        <v>0</v>
      </c>
      <c r="EG131">
        <v>1349.604516129032</v>
      </c>
      <c r="EH131">
        <v>5.000969999999999</v>
      </c>
      <c r="EI131">
        <v>20943.34193548387</v>
      </c>
      <c r="EJ131">
        <v>12491.59354838709</v>
      </c>
      <c r="EK131">
        <v>40.19512903225805</v>
      </c>
      <c r="EL131">
        <v>41.68699999999998</v>
      </c>
      <c r="EM131">
        <v>40.43699999999998</v>
      </c>
      <c r="EN131">
        <v>41.41099999999998</v>
      </c>
      <c r="EO131">
        <v>41.31199999999998</v>
      </c>
      <c r="EP131">
        <v>1454.632258064516</v>
      </c>
      <c r="EQ131">
        <v>40.3693548387097</v>
      </c>
      <c r="ER131">
        <v>0</v>
      </c>
      <c r="ES131">
        <v>118.7999999523163</v>
      </c>
      <c r="ET131">
        <v>0</v>
      </c>
      <c r="EU131">
        <v>1348.9192</v>
      </c>
      <c r="EV131">
        <v>-39.36307700378227</v>
      </c>
      <c r="EW131">
        <v>-621.2769240027089</v>
      </c>
      <c r="EX131">
        <v>20932.58</v>
      </c>
      <c r="EY131">
        <v>15</v>
      </c>
      <c r="EZ131">
        <v>1652286551.1</v>
      </c>
      <c r="FA131" t="s">
        <v>696</v>
      </c>
      <c r="FB131">
        <v>1652286535.1</v>
      </c>
      <c r="FC131">
        <v>1652286551.1</v>
      </c>
      <c r="FD131">
        <v>20</v>
      </c>
      <c r="FE131">
        <v>0.019</v>
      </c>
      <c r="FF131">
        <v>0.004</v>
      </c>
      <c r="FG131">
        <v>-0.459</v>
      </c>
      <c r="FH131">
        <v>-0.034</v>
      </c>
      <c r="FI131">
        <v>50</v>
      </c>
      <c r="FJ131">
        <v>18</v>
      </c>
      <c r="FK131">
        <v>0.29</v>
      </c>
      <c r="FL131">
        <v>0.01</v>
      </c>
      <c r="FM131">
        <v>0.6504074390243902</v>
      </c>
      <c r="FN131">
        <v>-0.03709210452961691</v>
      </c>
      <c r="FO131">
        <v>0.05388719192501458</v>
      </c>
      <c r="FP131">
        <v>1</v>
      </c>
      <c r="FQ131">
        <v>7.951668780487805</v>
      </c>
      <c r="FR131">
        <v>0.6558953310104449</v>
      </c>
      <c r="FS131">
        <v>0.07334132868741022</v>
      </c>
      <c r="FT131">
        <v>0</v>
      </c>
      <c r="FU131">
        <v>0</v>
      </c>
      <c r="FV131">
        <v>0</v>
      </c>
      <c r="FW131">
        <v>0</v>
      </c>
      <c r="FX131">
        <v>-1</v>
      </c>
      <c r="FY131">
        <v>1</v>
      </c>
      <c r="FZ131">
        <v>2</v>
      </c>
      <c r="GA131" t="s">
        <v>683</v>
      </c>
      <c r="GB131">
        <v>2.69645</v>
      </c>
      <c r="GC131">
        <v>2.70512</v>
      </c>
      <c r="GD131">
        <v>0.0136321</v>
      </c>
      <c r="GE131">
        <v>0.0132236</v>
      </c>
      <c r="GF131">
        <v>0.111944</v>
      </c>
      <c r="GG131">
        <v>0.0847123</v>
      </c>
      <c r="GH131">
        <v>31028.8</v>
      </c>
      <c r="GI131">
        <v>31156.2</v>
      </c>
      <c r="GJ131">
        <v>29259.9</v>
      </c>
      <c r="GK131">
        <v>29215</v>
      </c>
      <c r="GL131">
        <v>34394.7</v>
      </c>
      <c r="GM131">
        <v>35594.8</v>
      </c>
      <c r="GN131">
        <v>41179</v>
      </c>
      <c r="GO131">
        <v>41685.3</v>
      </c>
      <c r="GP131">
        <v>1.73577</v>
      </c>
      <c r="GQ131">
        <v>2.02615</v>
      </c>
      <c r="GR131">
        <v>0.105835</v>
      </c>
      <c r="GS131">
        <v>0</v>
      </c>
      <c r="GT131">
        <v>29.0575</v>
      </c>
      <c r="GU131">
        <v>999.9</v>
      </c>
      <c r="GV131">
        <v>39.6</v>
      </c>
      <c r="GW131">
        <v>35.8</v>
      </c>
      <c r="GX131">
        <v>25.7888</v>
      </c>
      <c r="GY131">
        <v>62.603</v>
      </c>
      <c r="GZ131">
        <v>29.8518</v>
      </c>
      <c r="HA131">
        <v>1</v>
      </c>
      <c r="HB131">
        <v>0.211509</v>
      </c>
      <c r="HC131">
        <v>0</v>
      </c>
      <c r="HD131">
        <v>20.3944</v>
      </c>
      <c r="HE131">
        <v>5.22343</v>
      </c>
      <c r="HF131">
        <v>12.0099</v>
      </c>
      <c r="HG131">
        <v>4.9904</v>
      </c>
      <c r="HH131">
        <v>3.29</v>
      </c>
      <c r="HI131">
        <v>2372.4</v>
      </c>
      <c r="HJ131">
        <v>9999</v>
      </c>
      <c r="HK131">
        <v>9999</v>
      </c>
      <c r="HL131">
        <v>45.1</v>
      </c>
      <c r="HM131">
        <v>1.86729</v>
      </c>
      <c r="HN131">
        <v>1.8663</v>
      </c>
      <c r="HO131">
        <v>1.86584</v>
      </c>
      <c r="HP131">
        <v>1.86569</v>
      </c>
      <c r="HQ131">
        <v>1.86752</v>
      </c>
      <c r="HR131">
        <v>1.86998</v>
      </c>
      <c r="HS131">
        <v>1.86871</v>
      </c>
      <c r="HT131">
        <v>1.87008</v>
      </c>
      <c r="HU131">
        <v>0</v>
      </c>
      <c r="HV131">
        <v>0</v>
      </c>
      <c r="HW131">
        <v>0</v>
      </c>
      <c r="HX131">
        <v>0</v>
      </c>
      <c r="HY131" t="s">
        <v>425</v>
      </c>
      <c r="HZ131" t="s">
        <v>426</v>
      </c>
      <c r="IA131" t="s">
        <v>427</v>
      </c>
      <c r="IB131" t="s">
        <v>427</v>
      </c>
      <c r="IC131" t="s">
        <v>427</v>
      </c>
      <c r="ID131" t="s">
        <v>427</v>
      </c>
      <c r="IE131">
        <v>0</v>
      </c>
      <c r="IF131">
        <v>100</v>
      </c>
      <c r="IG131">
        <v>100</v>
      </c>
      <c r="IH131">
        <v>-0.459</v>
      </c>
      <c r="II131">
        <v>-0.034</v>
      </c>
      <c r="IJ131">
        <v>-0.4529529376636217</v>
      </c>
      <c r="IK131">
        <v>-0.0004613869835165773</v>
      </c>
      <c r="IL131">
        <v>-7.733014719846753E-07</v>
      </c>
      <c r="IM131">
        <v>2.12217718631011E-10</v>
      </c>
      <c r="IN131">
        <v>-0.166774838667052</v>
      </c>
      <c r="IO131">
        <v>0.000886434048502425</v>
      </c>
      <c r="IP131">
        <v>0.0004187276611132993</v>
      </c>
      <c r="IQ131">
        <v>-3.612086840460417E-06</v>
      </c>
      <c r="IR131">
        <v>19</v>
      </c>
      <c r="IS131">
        <v>2204</v>
      </c>
      <c r="IT131">
        <v>1</v>
      </c>
      <c r="IU131">
        <v>37</v>
      </c>
      <c r="IV131">
        <v>1.5</v>
      </c>
      <c r="IW131">
        <v>1.5</v>
      </c>
      <c r="IX131">
        <v>0.26123</v>
      </c>
      <c r="IY131">
        <v>2.30835</v>
      </c>
      <c r="IZ131">
        <v>1.39648</v>
      </c>
      <c r="JA131">
        <v>2.34985</v>
      </c>
      <c r="JB131">
        <v>1.49536</v>
      </c>
      <c r="JC131">
        <v>2.29858</v>
      </c>
      <c r="JD131">
        <v>38.8704</v>
      </c>
      <c r="JE131">
        <v>15.1652</v>
      </c>
      <c r="JF131">
        <v>18</v>
      </c>
      <c r="JG131">
        <v>391.481</v>
      </c>
      <c r="JH131">
        <v>559.077</v>
      </c>
      <c r="JI131">
        <v>30.7266</v>
      </c>
      <c r="JJ131">
        <v>30.2398</v>
      </c>
      <c r="JK131">
        <v>30.0004</v>
      </c>
      <c r="JL131">
        <v>30.1358</v>
      </c>
      <c r="JM131">
        <v>30.0386</v>
      </c>
      <c r="JN131">
        <v>5.22656</v>
      </c>
      <c r="JO131">
        <v>33.2146</v>
      </c>
      <c r="JP131">
        <v>0</v>
      </c>
      <c r="JQ131">
        <v>-999.9</v>
      </c>
      <c r="JR131">
        <v>50</v>
      </c>
      <c r="JS131">
        <v>17.6992</v>
      </c>
      <c r="JT131">
        <v>100.008</v>
      </c>
      <c r="JU131">
        <v>100.061</v>
      </c>
    </row>
    <row r="132" spans="1:281">
      <c r="A132">
        <v>116</v>
      </c>
      <c r="B132">
        <v>1652286642.1</v>
      </c>
      <c r="C132">
        <v>4585.599999904633</v>
      </c>
      <c r="D132" t="s">
        <v>697</v>
      </c>
      <c r="E132" t="s">
        <v>698</v>
      </c>
      <c r="F132">
        <v>5</v>
      </c>
      <c r="G132" t="s">
        <v>675</v>
      </c>
      <c r="H132" t="s">
        <v>418</v>
      </c>
      <c r="I132">
        <v>1652286634.099999</v>
      </c>
      <c r="J132">
        <f>(K132)/1000</f>
        <v>0</v>
      </c>
      <c r="K132">
        <f>IF(CZ132, AN132, AH132)</f>
        <v>0</v>
      </c>
      <c r="L132">
        <f>IF(CZ132, AI132, AG132)</f>
        <v>0</v>
      </c>
      <c r="M132">
        <f>DB132 - IF(AU132&gt;1, L132*CV132*100.0/(AW132*DP132), 0)</f>
        <v>0</v>
      </c>
      <c r="N132">
        <f>((T132-J132/2)*M132-L132)/(T132+J132/2)</f>
        <v>0</v>
      </c>
      <c r="O132">
        <f>N132*(DI132+DJ132)/1000.0</f>
        <v>0</v>
      </c>
      <c r="P132">
        <f>(DB132 - IF(AU132&gt;1, L132*CV132*100.0/(AW132*DP132), 0))*(DI132+DJ132)/1000.0</f>
        <v>0</v>
      </c>
      <c r="Q132">
        <f>2.0/((1/S132-1/R132)+SIGN(S132)*SQRT((1/S132-1/R132)*(1/S132-1/R132) + 4*CW132/((CW132+1)*(CW132+1))*(2*1/S132*1/R132-1/R132*1/R132)))</f>
        <v>0</v>
      </c>
      <c r="R132">
        <f>IF(LEFT(CX132,1)&lt;&gt;"0",IF(LEFT(CX132,1)="1",3.0,CY132),$D$5+$E$5*(DP132*DI132/($K$5*1000))+$F$5*(DP132*DI132/($K$5*1000))*MAX(MIN(CV132,$J$5),$I$5)*MAX(MIN(CV132,$J$5),$I$5)+$G$5*MAX(MIN(CV132,$J$5),$I$5)*(DP132*DI132/($K$5*1000))+$H$5*(DP132*DI132/($K$5*1000))*(DP132*DI132/($K$5*1000)))</f>
        <v>0</v>
      </c>
      <c r="S132">
        <f>J132*(1000-(1000*0.61365*exp(17.502*W132/(240.97+W132))/(DI132+DJ132)+DD132)/2)/(1000*0.61365*exp(17.502*W132/(240.97+W132))/(DI132+DJ132)-DD132)</f>
        <v>0</v>
      </c>
      <c r="T132">
        <f>1/((CW132+1)/(Q132/1.6)+1/(R132/1.37)) + CW132/((CW132+1)/(Q132/1.6) + CW132/(R132/1.37))</f>
        <v>0</v>
      </c>
      <c r="U132">
        <f>(CR132*CU132)</f>
        <v>0</v>
      </c>
      <c r="V132">
        <f>(DK132+(U132+2*0.95*5.67E-8*(((DK132+$B$7)+273)^4-(DK132+273)^4)-44100*J132)/(1.84*29.3*R132+8*0.95*5.67E-8*(DK132+273)^3))</f>
        <v>0</v>
      </c>
      <c r="W132">
        <f>($C$7*DL132+$D$7*DM132+$E$7*V132)</f>
        <v>0</v>
      </c>
      <c r="X132">
        <f>0.61365*exp(17.502*W132/(240.97+W132))</f>
        <v>0</v>
      </c>
      <c r="Y132">
        <f>(Z132/AA132*100)</f>
        <v>0</v>
      </c>
      <c r="Z132">
        <f>DD132*(DI132+DJ132)/1000</f>
        <v>0</v>
      </c>
      <c r="AA132">
        <f>0.61365*exp(17.502*DK132/(240.97+DK132))</f>
        <v>0</v>
      </c>
      <c r="AB132">
        <f>(X132-DD132*(DI132+DJ132)/1000)</f>
        <v>0</v>
      </c>
      <c r="AC132">
        <f>(-J132*44100)</f>
        <v>0</v>
      </c>
      <c r="AD132">
        <f>2*29.3*R132*0.92*(DK132-W132)</f>
        <v>0</v>
      </c>
      <c r="AE132">
        <f>2*0.95*5.67E-8*(((DK132+$B$7)+273)^4-(W132+273)^4)</f>
        <v>0</v>
      </c>
      <c r="AF132">
        <f>U132+AE132+AC132+AD132</f>
        <v>0</v>
      </c>
      <c r="AG132">
        <f>DH132*AU132*(DC132-DB132*(1000-AU132*DE132)/(1000-AU132*DD132))/(100*CV132)</f>
        <v>0</v>
      </c>
      <c r="AH132">
        <f>1000*DH132*AU132*(DD132-DE132)/(100*CV132*(1000-AU132*DD132))</f>
        <v>0</v>
      </c>
      <c r="AI132">
        <f>(AJ132 - AK132 - DI132*1E3/(8.314*(DK132+273.15)) * AM132/DH132 * AL132) * DH132/(100*CV132) * (1000 - DE132)/1000</f>
        <v>0</v>
      </c>
      <c r="AJ132">
        <v>406.8803332474093</v>
      </c>
      <c r="AK132">
        <v>385.1764666666666</v>
      </c>
      <c r="AL132">
        <v>0.002740110879318814</v>
      </c>
      <c r="AM132">
        <v>66.38236477429508</v>
      </c>
      <c r="AN132">
        <f>(AP132 - AO132 + DI132*1E3/(8.314*(DK132+273.15)) * AR132/DH132 * AQ132) * DH132/(100*CV132) * 1000/(1000 - AP132)</f>
        <v>0</v>
      </c>
      <c r="AO132">
        <v>16.75431653813068</v>
      </c>
      <c r="AP132">
        <v>25.89794335664336</v>
      </c>
      <c r="AQ132">
        <v>-0.00105960896683545</v>
      </c>
      <c r="AR132">
        <v>79.02926437017749</v>
      </c>
      <c r="AS132">
        <v>0</v>
      </c>
      <c r="AT132">
        <v>0</v>
      </c>
      <c r="AU132">
        <f>IF(AS132*$H$13&gt;=AW132,1.0,(AW132/(AW132-AS132*$H$13)))</f>
        <v>0</v>
      </c>
      <c r="AV132">
        <f>(AU132-1)*100</f>
        <v>0</v>
      </c>
      <c r="AW132">
        <f>MAX(0,($B$13+$C$13*DP132)/(1+$D$13*DP132)*DI132/(DK132+273)*$E$13)</f>
        <v>0</v>
      </c>
      <c r="AX132" t="s">
        <v>419</v>
      </c>
      <c r="AY132">
        <v>10510</v>
      </c>
      <c r="AZ132">
        <v>590.42</v>
      </c>
      <c r="BA132">
        <v>2650.6</v>
      </c>
      <c r="BB132">
        <f>1-AZ132/BA132</f>
        <v>0</v>
      </c>
      <c r="BC132">
        <v>-1.816883183993991</v>
      </c>
      <c r="BD132" t="s">
        <v>699</v>
      </c>
      <c r="BE132">
        <v>10373.6</v>
      </c>
      <c r="BF132">
        <v>1502.866</v>
      </c>
      <c r="BG132">
        <v>1849.12</v>
      </c>
      <c r="BH132">
        <f>1-BF132/BG132</f>
        <v>0</v>
      </c>
      <c r="BI132">
        <v>0.5</v>
      </c>
      <c r="BJ132">
        <f>CS132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421</v>
      </c>
      <c r="BQ132">
        <v>0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BZ132">
        <v>1352</v>
      </c>
      <c r="CA132">
        <v>300</v>
      </c>
      <c r="CB132">
        <v>300</v>
      </c>
      <c r="CC132">
        <v>300</v>
      </c>
      <c r="CD132">
        <v>10373.6</v>
      </c>
      <c r="CE132">
        <v>1784.99</v>
      </c>
      <c r="CF132">
        <v>-0.00730269</v>
      </c>
      <c r="CG132">
        <v>-1.62</v>
      </c>
      <c r="CH132" t="s">
        <v>421</v>
      </c>
      <c r="CI132" t="s">
        <v>421</v>
      </c>
      <c r="CJ132" t="s">
        <v>421</v>
      </c>
      <c r="CK132" t="s">
        <v>421</v>
      </c>
      <c r="CL132" t="s">
        <v>421</v>
      </c>
      <c r="CM132" t="s">
        <v>421</v>
      </c>
      <c r="CN132" t="s">
        <v>421</v>
      </c>
      <c r="CO132" t="s">
        <v>421</v>
      </c>
      <c r="CP132" t="s">
        <v>421</v>
      </c>
      <c r="CQ132" t="s">
        <v>421</v>
      </c>
      <c r="CR132">
        <f>$B$11*DQ132+$C$11*DR132+$F$11*EC132*(1-EF132)</f>
        <v>0</v>
      </c>
      <c r="CS132">
        <f>CR132*CT132</f>
        <v>0</v>
      </c>
      <c r="CT132">
        <f>($B$11*$D$9+$C$11*$D$9+$F$11*((EP132+EH132)/MAX(EP132+EH132+EQ132, 0.1)*$I$9+EQ132/MAX(EP132+EH132+EQ132, 0.1)*$J$9))/($B$11+$C$11+$F$11)</f>
        <v>0</v>
      </c>
      <c r="CU132">
        <f>($B$11*$K$9+$C$11*$K$9+$F$11*((EP132+EH132)/MAX(EP132+EH132+EQ132, 0.1)*$P$9+EQ132/MAX(EP132+EH132+EQ132, 0.1)*$Q$9))/($B$11+$C$11+$F$11)</f>
        <v>0</v>
      </c>
      <c r="CV132">
        <v>6</v>
      </c>
      <c r="CW132">
        <v>0.5</v>
      </c>
      <c r="CX132" t="s">
        <v>422</v>
      </c>
      <c r="CY132">
        <v>2</v>
      </c>
      <c r="CZ132" t="b">
        <v>1</v>
      </c>
      <c r="DA132">
        <v>1652286634.099999</v>
      </c>
      <c r="DB132">
        <v>375.0117096774193</v>
      </c>
      <c r="DC132">
        <v>400.0450967741936</v>
      </c>
      <c r="DD132">
        <v>25.79358709677419</v>
      </c>
      <c r="DE132">
        <v>16.76401612903226</v>
      </c>
      <c r="DF132">
        <v>375.8157096774192</v>
      </c>
      <c r="DG132">
        <v>25.84258709677419</v>
      </c>
      <c r="DH132">
        <v>400.0969032258066</v>
      </c>
      <c r="DI132">
        <v>90.6448129032258</v>
      </c>
      <c r="DJ132">
        <v>0.09999976129032259</v>
      </c>
      <c r="DK132">
        <v>31.64087096774194</v>
      </c>
      <c r="DL132">
        <v>30.75890322580645</v>
      </c>
      <c r="DM132">
        <v>999.9000000000003</v>
      </c>
      <c r="DN132">
        <v>0</v>
      </c>
      <c r="DO132">
        <v>0</v>
      </c>
      <c r="DP132">
        <v>10001.18548387097</v>
      </c>
      <c r="DQ132">
        <v>0</v>
      </c>
      <c r="DR132">
        <v>467.502</v>
      </c>
      <c r="DS132">
        <v>-24.93454193548387</v>
      </c>
      <c r="DT132">
        <v>385.0923225806452</v>
      </c>
      <c r="DU132">
        <v>406.8658387096774</v>
      </c>
      <c r="DV132">
        <v>9.156314193548386</v>
      </c>
      <c r="DW132">
        <v>400.0450967741936</v>
      </c>
      <c r="DX132">
        <v>16.76401612903226</v>
      </c>
      <c r="DY132">
        <v>2.349543548387097</v>
      </c>
      <c r="DZ132">
        <v>1.519571290322581</v>
      </c>
      <c r="EA132">
        <v>20.02015161290323</v>
      </c>
      <c r="EB132">
        <v>13.16651290322581</v>
      </c>
      <c r="EC132">
        <v>1499.987741935484</v>
      </c>
      <c r="ED132">
        <v>0.9730048709677418</v>
      </c>
      <c r="EE132">
        <v>0.02699520322580646</v>
      </c>
      <c r="EF132">
        <v>0</v>
      </c>
      <c r="EG132">
        <v>1504.111935483871</v>
      </c>
      <c r="EH132">
        <v>5.000969999999999</v>
      </c>
      <c r="EI132">
        <v>23271.13548387097</v>
      </c>
      <c r="EJ132">
        <v>12491.5064516129</v>
      </c>
      <c r="EK132">
        <v>40.34248387096773</v>
      </c>
      <c r="EL132">
        <v>41.875</v>
      </c>
      <c r="EM132">
        <v>40.56199999999998</v>
      </c>
      <c r="EN132">
        <v>41.60061290322579</v>
      </c>
      <c r="EO132">
        <v>41.44512903225805</v>
      </c>
      <c r="EP132">
        <v>1454.63129032258</v>
      </c>
      <c r="EQ132">
        <v>40.35645161290322</v>
      </c>
      <c r="ER132">
        <v>0</v>
      </c>
      <c r="ES132">
        <v>129.7999999523163</v>
      </c>
      <c r="ET132">
        <v>0</v>
      </c>
      <c r="EU132">
        <v>1502.866</v>
      </c>
      <c r="EV132">
        <v>-74.13461550209468</v>
      </c>
      <c r="EW132">
        <v>-1111.438463267416</v>
      </c>
      <c r="EX132">
        <v>23252.12</v>
      </c>
      <c r="EY132">
        <v>15</v>
      </c>
      <c r="EZ132">
        <v>1652286674.1</v>
      </c>
      <c r="FA132" t="s">
        <v>700</v>
      </c>
      <c r="FB132">
        <v>1652286663.6</v>
      </c>
      <c r="FC132">
        <v>1652286674.1</v>
      </c>
      <c r="FD132">
        <v>21</v>
      </c>
      <c r="FE132">
        <v>-0.075</v>
      </c>
      <c r="FF132">
        <v>-0.003</v>
      </c>
      <c r="FG132">
        <v>-0.804</v>
      </c>
      <c r="FH132">
        <v>-0.049</v>
      </c>
      <c r="FI132">
        <v>400</v>
      </c>
      <c r="FJ132">
        <v>17</v>
      </c>
      <c r="FK132">
        <v>0.05</v>
      </c>
      <c r="FL132">
        <v>0.01</v>
      </c>
      <c r="FM132">
        <v>-24.9750731707317</v>
      </c>
      <c r="FN132">
        <v>0.7829205574912229</v>
      </c>
      <c r="FO132">
        <v>0.1014346528183808</v>
      </c>
      <c r="FP132">
        <v>0</v>
      </c>
      <c r="FQ132">
        <v>9.138823414634146</v>
      </c>
      <c r="FR132">
        <v>0.2024305923344891</v>
      </c>
      <c r="FS132">
        <v>0.03279968334244493</v>
      </c>
      <c r="FT132">
        <v>1</v>
      </c>
      <c r="FU132">
        <v>0</v>
      </c>
      <c r="FV132">
        <v>0</v>
      </c>
      <c r="FW132">
        <v>0</v>
      </c>
      <c r="FX132">
        <v>-1</v>
      </c>
      <c r="FY132">
        <v>1</v>
      </c>
      <c r="FZ132">
        <v>2</v>
      </c>
      <c r="GA132" t="s">
        <v>683</v>
      </c>
      <c r="GB132">
        <v>2.6962</v>
      </c>
      <c r="GC132">
        <v>2.70508</v>
      </c>
      <c r="GD132">
        <v>0.08610089999999999</v>
      </c>
      <c r="GE132">
        <v>0.0894296</v>
      </c>
      <c r="GF132">
        <v>0.112122</v>
      </c>
      <c r="GG132">
        <v>0.0813508</v>
      </c>
      <c r="GH132">
        <v>28744.5</v>
      </c>
      <c r="GI132">
        <v>28747</v>
      </c>
      <c r="GJ132">
        <v>29255.8</v>
      </c>
      <c r="GK132">
        <v>29212.3</v>
      </c>
      <c r="GL132">
        <v>34384.6</v>
      </c>
      <c r="GM132">
        <v>35725</v>
      </c>
      <c r="GN132">
        <v>41173.4</v>
      </c>
      <c r="GO132">
        <v>41681.8</v>
      </c>
      <c r="GP132">
        <v>1.73563</v>
      </c>
      <c r="GQ132">
        <v>2.0228</v>
      </c>
      <c r="GR132">
        <v>0.0929087</v>
      </c>
      <c r="GS132">
        <v>0</v>
      </c>
      <c r="GT132">
        <v>29.2573</v>
      </c>
      <c r="GU132">
        <v>999.9</v>
      </c>
      <c r="GV132">
        <v>39.8</v>
      </c>
      <c r="GW132">
        <v>36</v>
      </c>
      <c r="GX132">
        <v>26.2075</v>
      </c>
      <c r="GY132">
        <v>62.683</v>
      </c>
      <c r="GZ132">
        <v>30.0441</v>
      </c>
      <c r="HA132">
        <v>1</v>
      </c>
      <c r="HB132">
        <v>0.218849</v>
      </c>
      <c r="HC132">
        <v>0</v>
      </c>
      <c r="HD132">
        <v>20.3945</v>
      </c>
      <c r="HE132">
        <v>5.22358</v>
      </c>
      <c r="HF132">
        <v>12.0099</v>
      </c>
      <c r="HG132">
        <v>4.9905</v>
      </c>
      <c r="HH132">
        <v>3.29</v>
      </c>
      <c r="HI132">
        <v>2375.1</v>
      </c>
      <c r="HJ132">
        <v>9999</v>
      </c>
      <c r="HK132">
        <v>9999</v>
      </c>
      <c r="HL132">
        <v>45.2</v>
      </c>
      <c r="HM132">
        <v>1.86735</v>
      </c>
      <c r="HN132">
        <v>1.8663</v>
      </c>
      <c r="HO132">
        <v>1.86584</v>
      </c>
      <c r="HP132">
        <v>1.86569</v>
      </c>
      <c r="HQ132">
        <v>1.86752</v>
      </c>
      <c r="HR132">
        <v>1.87003</v>
      </c>
      <c r="HS132">
        <v>1.86874</v>
      </c>
      <c r="HT132">
        <v>1.87012</v>
      </c>
      <c r="HU132">
        <v>0</v>
      </c>
      <c r="HV132">
        <v>0</v>
      </c>
      <c r="HW132">
        <v>0</v>
      </c>
      <c r="HX132">
        <v>0</v>
      </c>
      <c r="HY132" t="s">
        <v>425</v>
      </c>
      <c r="HZ132" t="s">
        <v>426</v>
      </c>
      <c r="IA132" t="s">
        <v>427</v>
      </c>
      <c r="IB132" t="s">
        <v>427</v>
      </c>
      <c r="IC132" t="s">
        <v>427</v>
      </c>
      <c r="ID132" t="s">
        <v>427</v>
      </c>
      <c r="IE132">
        <v>0</v>
      </c>
      <c r="IF132">
        <v>100</v>
      </c>
      <c r="IG132">
        <v>100</v>
      </c>
      <c r="IH132">
        <v>-0.804</v>
      </c>
      <c r="II132">
        <v>-0.049</v>
      </c>
      <c r="IJ132">
        <v>-0.4338414641626335</v>
      </c>
      <c r="IK132">
        <v>-0.0004613869835165773</v>
      </c>
      <c r="IL132">
        <v>-7.733014719846753E-07</v>
      </c>
      <c r="IM132">
        <v>2.12217718631011E-10</v>
      </c>
      <c r="IN132">
        <v>-0.1624523821702052</v>
      </c>
      <c r="IO132">
        <v>0.000886434048502425</v>
      </c>
      <c r="IP132">
        <v>0.0004187276611132993</v>
      </c>
      <c r="IQ132">
        <v>-3.612086840460417E-06</v>
      </c>
      <c r="IR132">
        <v>19</v>
      </c>
      <c r="IS132">
        <v>2204</v>
      </c>
      <c r="IT132">
        <v>1</v>
      </c>
      <c r="IU132">
        <v>37</v>
      </c>
      <c r="IV132">
        <v>1.8</v>
      </c>
      <c r="IW132">
        <v>1.5</v>
      </c>
      <c r="IX132">
        <v>1.01074</v>
      </c>
      <c r="IY132">
        <v>2.2522</v>
      </c>
      <c r="IZ132">
        <v>1.39648</v>
      </c>
      <c r="JA132">
        <v>2.34863</v>
      </c>
      <c r="JB132">
        <v>1.49536</v>
      </c>
      <c r="JC132">
        <v>2.2998</v>
      </c>
      <c r="JD132">
        <v>38.9693</v>
      </c>
      <c r="JE132">
        <v>15.1477</v>
      </c>
      <c r="JF132">
        <v>18</v>
      </c>
      <c r="JG132">
        <v>391.938</v>
      </c>
      <c r="JH132">
        <v>557.421</v>
      </c>
      <c r="JI132">
        <v>30.8208</v>
      </c>
      <c r="JJ132">
        <v>30.3323</v>
      </c>
      <c r="JK132">
        <v>30.0004</v>
      </c>
      <c r="JL132">
        <v>30.2249</v>
      </c>
      <c r="JM132">
        <v>30.1275</v>
      </c>
      <c r="JN132">
        <v>20.2485</v>
      </c>
      <c r="JO132">
        <v>36.5216</v>
      </c>
      <c r="JP132">
        <v>0</v>
      </c>
      <c r="JQ132">
        <v>-999.9</v>
      </c>
      <c r="JR132">
        <v>400</v>
      </c>
      <c r="JS132">
        <v>16.6602</v>
      </c>
      <c r="JT132">
        <v>99.9945</v>
      </c>
      <c r="JU132">
        <v>100.052</v>
      </c>
    </row>
    <row r="133" spans="1:281">
      <c r="A133">
        <v>117</v>
      </c>
      <c r="B133">
        <v>1652286765.1</v>
      </c>
      <c r="C133">
        <v>4708.599999904633</v>
      </c>
      <c r="D133" t="s">
        <v>702</v>
      </c>
      <c r="E133" t="s">
        <v>703</v>
      </c>
      <c r="F133">
        <v>5</v>
      </c>
      <c r="G133" t="s">
        <v>675</v>
      </c>
      <c r="H133" t="s">
        <v>418</v>
      </c>
      <c r="I133">
        <v>1652286757.099999</v>
      </c>
      <c r="J133">
        <f>(K133)/1000</f>
        <v>0</v>
      </c>
      <c r="K133">
        <f>IF(CZ133, AN133, AH133)</f>
        <v>0</v>
      </c>
      <c r="L133">
        <f>IF(CZ133, AI133, AG133)</f>
        <v>0</v>
      </c>
      <c r="M133">
        <f>DB133 - IF(AU133&gt;1, L133*CV133*100.0/(AW133*DP133), 0)</f>
        <v>0</v>
      </c>
      <c r="N133">
        <f>((T133-J133/2)*M133-L133)/(T133+J133/2)</f>
        <v>0</v>
      </c>
      <c r="O133">
        <f>N133*(DI133+DJ133)/1000.0</f>
        <v>0</v>
      </c>
      <c r="P133">
        <f>(DB133 - IF(AU133&gt;1, L133*CV133*100.0/(AW133*DP133), 0))*(DI133+DJ133)/1000.0</f>
        <v>0</v>
      </c>
      <c r="Q133">
        <f>2.0/((1/S133-1/R133)+SIGN(S133)*SQRT((1/S133-1/R133)*(1/S133-1/R133) + 4*CW133/((CW133+1)*(CW133+1))*(2*1/S133*1/R133-1/R133*1/R133)))</f>
        <v>0</v>
      </c>
      <c r="R133">
        <f>IF(LEFT(CX133,1)&lt;&gt;"0",IF(LEFT(CX133,1)="1",3.0,CY133),$D$5+$E$5*(DP133*DI133/($K$5*1000))+$F$5*(DP133*DI133/($K$5*1000))*MAX(MIN(CV133,$J$5),$I$5)*MAX(MIN(CV133,$J$5),$I$5)+$G$5*MAX(MIN(CV133,$J$5),$I$5)*(DP133*DI133/($K$5*1000))+$H$5*(DP133*DI133/($K$5*1000))*(DP133*DI133/($K$5*1000)))</f>
        <v>0</v>
      </c>
      <c r="S133">
        <f>J133*(1000-(1000*0.61365*exp(17.502*W133/(240.97+W133))/(DI133+DJ133)+DD133)/2)/(1000*0.61365*exp(17.502*W133/(240.97+W133))/(DI133+DJ133)-DD133)</f>
        <v>0</v>
      </c>
      <c r="T133">
        <f>1/((CW133+1)/(Q133/1.6)+1/(R133/1.37)) + CW133/((CW133+1)/(Q133/1.6) + CW133/(R133/1.37))</f>
        <v>0</v>
      </c>
      <c r="U133">
        <f>(CR133*CU133)</f>
        <v>0</v>
      </c>
      <c r="V133">
        <f>(DK133+(U133+2*0.95*5.67E-8*(((DK133+$B$7)+273)^4-(DK133+273)^4)-44100*J133)/(1.84*29.3*R133+8*0.95*5.67E-8*(DK133+273)^3))</f>
        <v>0</v>
      </c>
      <c r="W133">
        <f>($C$7*DL133+$D$7*DM133+$E$7*V133)</f>
        <v>0</v>
      </c>
      <c r="X133">
        <f>0.61365*exp(17.502*W133/(240.97+W133))</f>
        <v>0</v>
      </c>
      <c r="Y133">
        <f>(Z133/AA133*100)</f>
        <v>0</v>
      </c>
      <c r="Z133">
        <f>DD133*(DI133+DJ133)/1000</f>
        <v>0</v>
      </c>
      <c r="AA133">
        <f>0.61365*exp(17.502*DK133/(240.97+DK133))</f>
        <v>0</v>
      </c>
      <c r="AB133">
        <f>(X133-DD133*(DI133+DJ133)/1000)</f>
        <v>0</v>
      </c>
      <c r="AC133">
        <f>(-J133*44100)</f>
        <v>0</v>
      </c>
      <c r="AD133">
        <f>2*29.3*R133*0.92*(DK133-W133)</f>
        <v>0</v>
      </c>
      <c r="AE133">
        <f>2*0.95*5.67E-8*(((DK133+$B$7)+273)^4-(W133+273)^4)</f>
        <v>0</v>
      </c>
      <c r="AF133">
        <f>U133+AE133+AC133+AD133</f>
        <v>0</v>
      </c>
      <c r="AG133">
        <f>DH133*AU133*(DC133-DB133*(1000-AU133*DE133)/(1000-AU133*DD133))/(100*CV133)</f>
        <v>0</v>
      </c>
      <c r="AH133">
        <f>1000*DH133*AU133*(DD133-DE133)/(100*CV133*(1000-AU133*DD133))</f>
        <v>0</v>
      </c>
      <c r="AI133">
        <f>(AJ133 - AK133 - DI133*1E3/(8.314*(DK133+273.15)) * AM133/DH133 * AL133) * DH133/(100*CV133) * (1000 - DE133)/1000</f>
        <v>0</v>
      </c>
      <c r="AJ133">
        <v>407.0008239143884</v>
      </c>
      <c r="AK133">
        <v>385.5161757575758</v>
      </c>
      <c r="AL133">
        <v>-0.0003647170866683918</v>
      </c>
      <c r="AM133">
        <v>66.38055208027816</v>
      </c>
      <c r="AN133">
        <f>(AP133 - AO133 + DI133*1E3/(8.314*(DK133+273.15)) * AR133/DH133 * AQ133) * DH133/(100*CV133) * 1000/(1000 - AP133)</f>
        <v>0</v>
      </c>
      <c r="AO133">
        <v>17.32356186866928</v>
      </c>
      <c r="AP133">
        <v>25.63240969696967</v>
      </c>
      <c r="AQ133">
        <v>-0.0002569439183735837</v>
      </c>
      <c r="AR133">
        <v>79.02598239400361</v>
      </c>
      <c r="AS133">
        <v>0</v>
      </c>
      <c r="AT133">
        <v>0</v>
      </c>
      <c r="AU133">
        <f>IF(AS133*$H$13&gt;=AW133,1.0,(AW133/(AW133-AS133*$H$13)))</f>
        <v>0</v>
      </c>
      <c r="AV133">
        <f>(AU133-1)*100</f>
        <v>0</v>
      </c>
      <c r="AW133">
        <f>MAX(0,($B$13+$C$13*DP133)/(1+$D$13*DP133)*DI133/(DK133+273)*$E$13)</f>
        <v>0</v>
      </c>
      <c r="AX133" t="s">
        <v>419</v>
      </c>
      <c r="AY133">
        <v>10510</v>
      </c>
      <c r="AZ133">
        <v>590.42</v>
      </c>
      <c r="BA133">
        <v>2650.6</v>
      </c>
      <c r="BB133">
        <f>1-AZ133/BA133</f>
        <v>0</v>
      </c>
      <c r="BC133">
        <v>-1.816883183993991</v>
      </c>
      <c r="BD133" t="s">
        <v>704</v>
      </c>
      <c r="BE133">
        <v>10372.9</v>
      </c>
      <c r="BF133">
        <v>1448.0156</v>
      </c>
      <c r="BG133">
        <v>1808.42</v>
      </c>
      <c r="BH133">
        <f>1-BF133/BG133</f>
        <v>0</v>
      </c>
      <c r="BI133">
        <v>0.5</v>
      </c>
      <c r="BJ133">
        <f>CS133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421</v>
      </c>
      <c r="BQ133">
        <v>0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BZ133">
        <v>1353</v>
      </c>
      <c r="CA133">
        <v>300</v>
      </c>
      <c r="CB133">
        <v>300</v>
      </c>
      <c r="CC133">
        <v>300</v>
      </c>
      <c r="CD133">
        <v>10372.9</v>
      </c>
      <c r="CE133">
        <v>1750.42</v>
      </c>
      <c r="CF133">
        <v>-0.00730223</v>
      </c>
      <c r="CG133">
        <v>3.34</v>
      </c>
      <c r="CH133" t="s">
        <v>421</v>
      </c>
      <c r="CI133" t="s">
        <v>421</v>
      </c>
      <c r="CJ133" t="s">
        <v>421</v>
      </c>
      <c r="CK133" t="s">
        <v>421</v>
      </c>
      <c r="CL133" t="s">
        <v>421</v>
      </c>
      <c r="CM133" t="s">
        <v>421</v>
      </c>
      <c r="CN133" t="s">
        <v>421</v>
      </c>
      <c r="CO133" t="s">
        <v>421</v>
      </c>
      <c r="CP133" t="s">
        <v>421</v>
      </c>
      <c r="CQ133" t="s">
        <v>421</v>
      </c>
      <c r="CR133">
        <f>$B$11*DQ133+$C$11*DR133+$F$11*EC133*(1-EF133)</f>
        <v>0</v>
      </c>
      <c r="CS133">
        <f>CR133*CT133</f>
        <v>0</v>
      </c>
      <c r="CT133">
        <f>($B$11*$D$9+$C$11*$D$9+$F$11*((EP133+EH133)/MAX(EP133+EH133+EQ133, 0.1)*$I$9+EQ133/MAX(EP133+EH133+EQ133, 0.1)*$J$9))/($B$11+$C$11+$F$11)</f>
        <v>0</v>
      </c>
      <c r="CU133">
        <f>($B$11*$K$9+$C$11*$K$9+$F$11*((EP133+EH133)/MAX(EP133+EH133+EQ133, 0.1)*$P$9+EQ133/MAX(EP133+EH133+EQ133, 0.1)*$Q$9))/($B$11+$C$11+$F$11)</f>
        <v>0</v>
      </c>
      <c r="CV133">
        <v>6</v>
      </c>
      <c r="CW133">
        <v>0.5</v>
      </c>
      <c r="CX133" t="s">
        <v>422</v>
      </c>
      <c r="CY133">
        <v>2</v>
      </c>
      <c r="CZ133" t="b">
        <v>1</v>
      </c>
      <c r="DA133">
        <v>1652286757.099999</v>
      </c>
      <c r="DB133">
        <v>375.5623225806452</v>
      </c>
      <c r="DC133">
        <v>399.9775483870968</v>
      </c>
      <c r="DD133">
        <v>25.5231193548387</v>
      </c>
      <c r="DE133">
        <v>17.27274516129032</v>
      </c>
      <c r="DF133">
        <v>376.4353225806452</v>
      </c>
      <c r="DG133">
        <v>25.5621193548387</v>
      </c>
      <c r="DH133">
        <v>400.0806129032258</v>
      </c>
      <c r="DI133">
        <v>90.64455483870968</v>
      </c>
      <c r="DJ133">
        <v>0.09999870645161291</v>
      </c>
      <c r="DK133">
        <v>31.65847419354839</v>
      </c>
      <c r="DL133">
        <v>30.72198064516129</v>
      </c>
      <c r="DM133">
        <v>999.9000000000003</v>
      </c>
      <c r="DN133">
        <v>0</v>
      </c>
      <c r="DO133">
        <v>0</v>
      </c>
      <c r="DP133">
        <v>9999.796774193546</v>
      </c>
      <c r="DQ133">
        <v>0</v>
      </c>
      <c r="DR133">
        <v>355.2690322580645</v>
      </c>
      <c r="DS133">
        <v>-24.32307419354839</v>
      </c>
      <c r="DT133">
        <v>385.5366451612904</v>
      </c>
      <c r="DU133">
        <v>407.0077096774194</v>
      </c>
      <c r="DV133">
        <v>8.359542258064515</v>
      </c>
      <c r="DW133">
        <v>399.9775483870968</v>
      </c>
      <c r="DX133">
        <v>17.27274516129032</v>
      </c>
      <c r="DY133">
        <v>2.323426451612903</v>
      </c>
      <c r="DZ133">
        <v>1.565679677419355</v>
      </c>
      <c r="EA133">
        <v>19.83975483870968</v>
      </c>
      <c r="EB133">
        <v>13.62504193548387</v>
      </c>
      <c r="EC133">
        <v>1499.990322580646</v>
      </c>
      <c r="ED133">
        <v>0.972990580645161</v>
      </c>
      <c r="EE133">
        <v>0.02700907741935483</v>
      </c>
      <c r="EF133">
        <v>0</v>
      </c>
      <c r="EG133">
        <v>1446.889677419355</v>
      </c>
      <c r="EH133">
        <v>5.000969999999999</v>
      </c>
      <c r="EI133">
        <v>22381.13870967742</v>
      </c>
      <c r="EJ133">
        <v>12491.48387096775</v>
      </c>
      <c r="EK133">
        <v>40.379</v>
      </c>
      <c r="EL133">
        <v>42</v>
      </c>
      <c r="EM133">
        <v>40.625</v>
      </c>
      <c r="EN133">
        <v>41.75</v>
      </c>
      <c r="EO133">
        <v>41.504</v>
      </c>
      <c r="EP133">
        <v>1454.610322580645</v>
      </c>
      <c r="EQ133">
        <v>40.38000000000002</v>
      </c>
      <c r="ER133">
        <v>0</v>
      </c>
      <c r="ES133">
        <v>122.5999999046326</v>
      </c>
      <c r="ET133">
        <v>0</v>
      </c>
      <c r="EU133">
        <v>1448.0156</v>
      </c>
      <c r="EV133">
        <v>71.58923087868102</v>
      </c>
      <c r="EW133">
        <v>1199.430771419407</v>
      </c>
      <c r="EX133">
        <v>22400.42</v>
      </c>
      <c r="EY133">
        <v>15</v>
      </c>
      <c r="EZ133">
        <v>1652286801.1</v>
      </c>
      <c r="FA133" t="s">
        <v>705</v>
      </c>
      <c r="FB133">
        <v>1652286784.1</v>
      </c>
      <c r="FC133">
        <v>1652286801.1</v>
      </c>
      <c r="FD133">
        <v>22</v>
      </c>
      <c r="FE133">
        <v>-0.06900000000000001</v>
      </c>
      <c r="FF133">
        <v>0.004</v>
      </c>
      <c r="FG133">
        <v>-0.873</v>
      </c>
      <c r="FH133">
        <v>-0.039</v>
      </c>
      <c r="FI133">
        <v>400</v>
      </c>
      <c r="FJ133">
        <v>17</v>
      </c>
      <c r="FK133">
        <v>0.03</v>
      </c>
      <c r="FL133">
        <v>0.01</v>
      </c>
      <c r="FM133">
        <v>-24.3222268292683</v>
      </c>
      <c r="FN133">
        <v>0.1285839721253796</v>
      </c>
      <c r="FO133">
        <v>0.03323097309549193</v>
      </c>
      <c r="FP133">
        <v>0</v>
      </c>
      <c r="FQ133">
        <v>8.394745121951219</v>
      </c>
      <c r="FR133">
        <v>-0.6628114285714135</v>
      </c>
      <c r="FS133">
        <v>0.07013965442277349</v>
      </c>
      <c r="FT133">
        <v>0</v>
      </c>
      <c r="FU133">
        <v>0</v>
      </c>
      <c r="FV133">
        <v>0</v>
      </c>
      <c r="FW133">
        <v>0</v>
      </c>
      <c r="FX133">
        <v>-1</v>
      </c>
      <c r="FY133">
        <v>0</v>
      </c>
      <c r="FZ133">
        <v>2</v>
      </c>
      <c r="GA133" t="s">
        <v>692</v>
      </c>
      <c r="GB133">
        <v>2.6961</v>
      </c>
      <c r="GC133">
        <v>2.70514</v>
      </c>
      <c r="GD133">
        <v>0.0861777</v>
      </c>
      <c r="GE133">
        <v>0.0894182</v>
      </c>
      <c r="GF133">
        <v>0.111326</v>
      </c>
      <c r="GG133">
        <v>0.0834483</v>
      </c>
      <c r="GH133">
        <v>28739.3</v>
      </c>
      <c r="GI133">
        <v>28743.9</v>
      </c>
      <c r="GJ133">
        <v>29253.3</v>
      </c>
      <c r="GK133">
        <v>29209</v>
      </c>
      <c r="GL133">
        <v>34412.9</v>
      </c>
      <c r="GM133">
        <v>35639</v>
      </c>
      <c r="GN133">
        <v>41169.7</v>
      </c>
      <c r="GO133">
        <v>41677.5</v>
      </c>
      <c r="GP133">
        <v>1.73468</v>
      </c>
      <c r="GQ133">
        <v>2.02233</v>
      </c>
      <c r="GR133">
        <v>0.0956282</v>
      </c>
      <c r="GS133">
        <v>0</v>
      </c>
      <c r="GT133">
        <v>29.1665</v>
      </c>
      <c r="GU133">
        <v>999.9</v>
      </c>
      <c r="GV133">
        <v>39.6</v>
      </c>
      <c r="GW133">
        <v>36.2</v>
      </c>
      <c r="GX133">
        <v>26.3645</v>
      </c>
      <c r="GY133">
        <v>62.7131</v>
      </c>
      <c r="GZ133">
        <v>30.3606</v>
      </c>
      <c r="HA133">
        <v>1</v>
      </c>
      <c r="HB133">
        <v>0.223874</v>
      </c>
      <c r="HC133">
        <v>0</v>
      </c>
      <c r="HD133">
        <v>20.3943</v>
      </c>
      <c r="HE133">
        <v>5.22268</v>
      </c>
      <c r="HF133">
        <v>12.0099</v>
      </c>
      <c r="HG133">
        <v>4.991</v>
      </c>
      <c r="HH133">
        <v>3.29</v>
      </c>
      <c r="HI133">
        <v>2377.3</v>
      </c>
      <c r="HJ133">
        <v>9999</v>
      </c>
      <c r="HK133">
        <v>9999</v>
      </c>
      <c r="HL133">
        <v>45.2</v>
      </c>
      <c r="HM133">
        <v>1.86733</v>
      </c>
      <c r="HN133">
        <v>1.8663</v>
      </c>
      <c r="HO133">
        <v>1.86585</v>
      </c>
      <c r="HP133">
        <v>1.86572</v>
      </c>
      <c r="HQ133">
        <v>1.86753</v>
      </c>
      <c r="HR133">
        <v>1.87003</v>
      </c>
      <c r="HS133">
        <v>1.86873</v>
      </c>
      <c r="HT133">
        <v>1.87011</v>
      </c>
      <c r="HU133">
        <v>0</v>
      </c>
      <c r="HV133">
        <v>0</v>
      </c>
      <c r="HW133">
        <v>0</v>
      </c>
      <c r="HX133">
        <v>0</v>
      </c>
      <c r="HY133" t="s">
        <v>425</v>
      </c>
      <c r="HZ133" t="s">
        <v>426</v>
      </c>
      <c r="IA133" t="s">
        <v>427</v>
      </c>
      <c r="IB133" t="s">
        <v>427</v>
      </c>
      <c r="IC133" t="s">
        <v>427</v>
      </c>
      <c r="ID133" t="s">
        <v>427</v>
      </c>
      <c r="IE133">
        <v>0</v>
      </c>
      <c r="IF133">
        <v>100</v>
      </c>
      <c r="IG133">
        <v>100</v>
      </c>
      <c r="IH133">
        <v>-0.873</v>
      </c>
      <c r="II133">
        <v>-0.039</v>
      </c>
      <c r="IJ133">
        <v>-0.5088995587289459</v>
      </c>
      <c r="IK133">
        <v>-0.0004613869835165773</v>
      </c>
      <c r="IL133">
        <v>-7.733014719846753E-07</v>
      </c>
      <c r="IM133">
        <v>2.12217718631011E-10</v>
      </c>
      <c r="IN133">
        <v>-0.1657636657072602</v>
      </c>
      <c r="IO133">
        <v>0.000886434048502425</v>
      </c>
      <c r="IP133">
        <v>0.0004187276611132993</v>
      </c>
      <c r="IQ133">
        <v>-3.612086840460417E-06</v>
      </c>
      <c r="IR133">
        <v>19</v>
      </c>
      <c r="IS133">
        <v>2204</v>
      </c>
      <c r="IT133">
        <v>1</v>
      </c>
      <c r="IU133">
        <v>37</v>
      </c>
      <c r="IV133">
        <v>1.7</v>
      </c>
      <c r="IW133">
        <v>1.5</v>
      </c>
      <c r="IX133">
        <v>1.01196</v>
      </c>
      <c r="IY133">
        <v>2.25098</v>
      </c>
      <c r="IZ133">
        <v>1.39648</v>
      </c>
      <c r="JA133">
        <v>2.34863</v>
      </c>
      <c r="JB133">
        <v>1.49536</v>
      </c>
      <c r="JC133">
        <v>2.36938</v>
      </c>
      <c r="JD133">
        <v>39.0436</v>
      </c>
      <c r="JE133">
        <v>15.139</v>
      </c>
      <c r="JF133">
        <v>18</v>
      </c>
      <c r="JG133">
        <v>391.848</v>
      </c>
      <c r="JH133">
        <v>557.713</v>
      </c>
      <c r="JI133">
        <v>30.872</v>
      </c>
      <c r="JJ133">
        <v>30.3961</v>
      </c>
      <c r="JK133">
        <v>30</v>
      </c>
      <c r="JL133">
        <v>30.2947</v>
      </c>
      <c r="JM133">
        <v>30.1961</v>
      </c>
      <c r="JN133">
        <v>20.2671</v>
      </c>
      <c r="JO133">
        <v>34.855</v>
      </c>
      <c r="JP133">
        <v>0</v>
      </c>
      <c r="JQ133">
        <v>-999.9</v>
      </c>
      <c r="JR133">
        <v>400</v>
      </c>
      <c r="JS133">
        <v>17.4514</v>
      </c>
      <c r="JT133">
        <v>99.9859</v>
      </c>
      <c r="JU133">
        <v>100.042</v>
      </c>
    </row>
    <row r="134" spans="1:281">
      <c r="A134">
        <v>118</v>
      </c>
      <c r="B134">
        <v>1652286892.1</v>
      </c>
      <c r="C134">
        <v>4835.599999904633</v>
      </c>
      <c r="D134" t="s">
        <v>706</v>
      </c>
      <c r="E134" t="s">
        <v>707</v>
      </c>
      <c r="F134">
        <v>5</v>
      </c>
      <c r="G134" t="s">
        <v>675</v>
      </c>
      <c r="H134" t="s">
        <v>418</v>
      </c>
      <c r="I134">
        <v>1652286884.099999</v>
      </c>
      <c r="J134">
        <f>(K134)/1000</f>
        <v>0</v>
      </c>
      <c r="K134">
        <f>IF(CZ134, AN134, AH134)</f>
        <v>0</v>
      </c>
      <c r="L134">
        <f>IF(CZ134, AI134, AG134)</f>
        <v>0</v>
      </c>
      <c r="M134">
        <f>DB134 - IF(AU134&gt;1, L134*CV134*100.0/(AW134*DP134), 0)</f>
        <v>0</v>
      </c>
      <c r="N134">
        <f>((T134-J134/2)*M134-L134)/(T134+J134/2)</f>
        <v>0</v>
      </c>
      <c r="O134">
        <f>N134*(DI134+DJ134)/1000.0</f>
        <v>0</v>
      </c>
      <c r="P134">
        <f>(DB134 - IF(AU134&gt;1, L134*CV134*100.0/(AW134*DP134), 0))*(DI134+DJ134)/1000.0</f>
        <v>0</v>
      </c>
      <c r="Q134">
        <f>2.0/((1/S134-1/R134)+SIGN(S134)*SQRT((1/S134-1/R134)*(1/S134-1/R134) + 4*CW134/((CW134+1)*(CW134+1))*(2*1/S134*1/R134-1/R134*1/R134)))</f>
        <v>0</v>
      </c>
      <c r="R134">
        <f>IF(LEFT(CX134,1)&lt;&gt;"0",IF(LEFT(CX134,1)="1",3.0,CY134),$D$5+$E$5*(DP134*DI134/($K$5*1000))+$F$5*(DP134*DI134/($K$5*1000))*MAX(MIN(CV134,$J$5),$I$5)*MAX(MIN(CV134,$J$5),$I$5)+$G$5*MAX(MIN(CV134,$J$5),$I$5)*(DP134*DI134/($K$5*1000))+$H$5*(DP134*DI134/($K$5*1000))*(DP134*DI134/($K$5*1000)))</f>
        <v>0</v>
      </c>
      <c r="S134">
        <f>J134*(1000-(1000*0.61365*exp(17.502*W134/(240.97+W134))/(DI134+DJ134)+DD134)/2)/(1000*0.61365*exp(17.502*W134/(240.97+W134))/(DI134+DJ134)-DD134)</f>
        <v>0</v>
      </c>
      <c r="T134">
        <f>1/((CW134+1)/(Q134/1.6)+1/(R134/1.37)) + CW134/((CW134+1)/(Q134/1.6) + CW134/(R134/1.37))</f>
        <v>0</v>
      </c>
      <c r="U134">
        <f>(CR134*CU134)</f>
        <v>0</v>
      </c>
      <c r="V134">
        <f>(DK134+(U134+2*0.95*5.67E-8*(((DK134+$B$7)+273)^4-(DK134+273)^4)-44100*J134)/(1.84*29.3*R134+8*0.95*5.67E-8*(DK134+273)^3))</f>
        <v>0</v>
      </c>
      <c r="W134">
        <f>($C$7*DL134+$D$7*DM134+$E$7*V134)</f>
        <v>0</v>
      </c>
      <c r="X134">
        <f>0.61365*exp(17.502*W134/(240.97+W134))</f>
        <v>0</v>
      </c>
      <c r="Y134">
        <f>(Z134/AA134*100)</f>
        <v>0</v>
      </c>
      <c r="Z134">
        <f>DD134*(DI134+DJ134)/1000</f>
        <v>0</v>
      </c>
      <c r="AA134">
        <f>0.61365*exp(17.502*DK134/(240.97+DK134))</f>
        <v>0</v>
      </c>
      <c r="AB134">
        <f>(X134-DD134*(DI134+DJ134)/1000)</f>
        <v>0</v>
      </c>
      <c r="AC134">
        <f>(-J134*44100)</f>
        <v>0</v>
      </c>
      <c r="AD134">
        <f>2*29.3*R134*0.92*(DK134-W134)</f>
        <v>0</v>
      </c>
      <c r="AE134">
        <f>2*0.95*5.67E-8*(((DK134+$B$7)+273)^4-(W134+273)^4)</f>
        <v>0</v>
      </c>
      <c r="AF134">
        <f>U134+AE134+AC134+AD134</f>
        <v>0</v>
      </c>
      <c r="AG134">
        <f>DH134*AU134*(DC134-DB134*(1000-AU134*DE134)/(1000-AU134*DD134))/(100*CV134)</f>
        <v>0</v>
      </c>
      <c r="AH134">
        <f>1000*DH134*AU134*(DD134-DE134)/(100*CV134*(1000-AU134*DD134))</f>
        <v>0</v>
      </c>
      <c r="AI134">
        <f>(AJ134 - AK134 - DI134*1E3/(8.314*(DK134+273.15)) * AM134/DH134 * AL134) * DH134/(100*CV134) * (1000 - DE134)/1000</f>
        <v>0</v>
      </c>
      <c r="AJ134">
        <v>611.2566388700923</v>
      </c>
      <c r="AK134">
        <v>583.0304909090909</v>
      </c>
      <c r="AL134">
        <v>0.02839109860525154</v>
      </c>
      <c r="AM134">
        <v>66.38340055303983</v>
      </c>
      <c r="AN134">
        <f>(AP134 - AO134 + DI134*1E3/(8.314*(DK134+273.15)) * AR134/DH134 * AQ134) * DH134/(100*CV134) * 1000/(1000 - AP134)</f>
        <v>0</v>
      </c>
      <c r="AO134">
        <v>18.48464858902855</v>
      </c>
      <c r="AP134">
        <v>25.54357692307695</v>
      </c>
      <c r="AQ134">
        <v>-0.005257657760440467</v>
      </c>
      <c r="AR134">
        <v>79.03148862156034</v>
      </c>
      <c r="AS134">
        <v>0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MAX(0,($B$13+$C$13*DP134)/(1+$D$13*DP134)*DI134/(DK134+273)*$E$13)</f>
        <v>0</v>
      </c>
      <c r="AX134" t="s">
        <v>419</v>
      </c>
      <c r="AY134">
        <v>10510</v>
      </c>
      <c r="AZ134">
        <v>590.42</v>
      </c>
      <c r="BA134">
        <v>2650.6</v>
      </c>
      <c r="BB134">
        <f>1-AZ134/BA134</f>
        <v>0</v>
      </c>
      <c r="BC134">
        <v>-1.816883183993991</v>
      </c>
      <c r="BD134" t="s">
        <v>708</v>
      </c>
      <c r="BE134">
        <v>10373.8</v>
      </c>
      <c r="BF134">
        <v>1507.060384615384</v>
      </c>
      <c r="BG134">
        <v>1885.98</v>
      </c>
      <c r="BH134">
        <f>1-BF134/BG134</f>
        <v>0</v>
      </c>
      <c r="BI134">
        <v>0.5</v>
      </c>
      <c r="BJ134">
        <f>CS134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421</v>
      </c>
      <c r="BQ134">
        <v>0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BZ134">
        <v>1354</v>
      </c>
      <c r="CA134">
        <v>300</v>
      </c>
      <c r="CB134">
        <v>300</v>
      </c>
      <c r="CC134">
        <v>300</v>
      </c>
      <c r="CD134">
        <v>10373.8</v>
      </c>
      <c r="CE134">
        <v>1817</v>
      </c>
      <c r="CF134">
        <v>-0.00730282</v>
      </c>
      <c r="CG134">
        <v>-0.51</v>
      </c>
      <c r="CH134" t="s">
        <v>421</v>
      </c>
      <c r="CI134" t="s">
        <v>421</v>
      </c>
      <c r="CJ134" t="s">
        <v>421</v>
      </c>
      <c r="CK134" t="s">
        <v>421</v>
      </c>
      <c r="CL134" t="s">
        <v>421</v>
      </c>
      <c r="CM134" t="s">
        <v>421</v>
      </c>
      <c r="CN134" t="s">
        <v>421</v>
      </c>
      <c r="CO134" t="s">
        <v>421</v>
      </c>
      <c r="CP134" t="s">
        <v>421</v>
      </c>
      <c r="CQ134" t="s">
        <v>421</v>
      </c>
      <c r="CR134">
        <f>$B$11*DQ134+$C$11*DR134+$F$11*EC134*(1-EF134)</f>
        <v>0</v>
      </c>
      <c r="CS134">
        <f>CR134*CT134</f>
        <v>0</v>
      </c>
      <c r="CT134">
        <f>($B$11*$D$9+$C$11*$D$9+$F$11*((EP134+EH134)/MAX(EP134+EH134+EQ134, 0.1)*$I$9+EQ134/MAX(EP134+EH134+EQ134, 0.1)*$J$9))/($B$11+$C$11+$F$11)</f>
        <v>0</v>
      </c>
      <c r="CU134">
        <f>($B$11*$K$9+$C$11*$K$9+$F$11*((EP134+EH134)/MAX(EP134+EH134+EQ134, 0.1)*$P$9+EQ134/MAX(EP134+EH134+EQ134, 0.1)*$Q$9))/($B$11+$C$11+$F$11)</f>
        <v>0</v>
      </c>
      <c r="CV134">
        <v>6</v>
      </c>
      <c r="CW134">
        <v>0.5</v>
      </c>
      <c r="CX134" t="s">
        <v>422</v>
      </c>
      <c r="CY134">
        <v>2</v>
      </c>
      <c r="CZ134" t="b">
        <v>1</v>
      </c>
      <c r="DA134">
        <v>1652286884.099999</v>
      </c>
      <c r="DB134">
        <v>567.9232580645162</v>
      </c>
      <c r="DC134">
        <v>599.9390000000001</v>
      </c>
      <c r="DD134">
        <v>25.48007741935484</v>
      </c>
      <c r="DE134">
        <v>18.45686774193548</v>
      </c>
      <c r="DF134">
        <v>568.9562580645162</v>
      </c>
      <c r="DG134">
        <v>25.49907741935484</v>
      </c>
      <c r="DH134">
        <v>400.0735806451614</v>
      </c>
      <c r="DI134">
        <v>90.64240645161289</v>
      </c>
      <c r="DJ134">
        <v>0.09998524838709677</v>
      </c>
      <c r="DK134">
        <v>31.66167096774193</v>
      </c>
      <c r="DL134">
        <v>30.78201935483871</v>
      </c>
      <c r="DM134">
        <v>999.9000000000003</v>
      </c>
      <c r="DN134">
        <v>0</v>
      </c>
      <c r="DO134">
        <v>0</v>
      </c>
      <c r="DP134">
        <v>10000.07709677419</v>
      </c>
      <c r="DQ134">
        <v>0</v>
      </c>
      <c r="DR134">
        <v>284.0527741935485</v>
      </c>
      <c r="DS134">
        <v>-32.0339</v>
      </c>
      <c r="DT134">
        <v>582.808935483871</v>
      </c>
      <c r="DU134">
        <v>611.2202903225807</v>
      </c>
      <c r="DV134">
        <v>7.115365806451614</v>
      </c>
      <c r="DW134">
        <v>599.9390000000001</v>
      </c>
      <c r="DX134">
        <v>18.45686774193548</v>
      </c>
      <c r="DY134">
        <v>2.317928709677419</v>
      </c>
      <c r="DZ134">
        <v>1.672975161290322</v>
      </c>
      <c r="EA134">
        <v>19.80152580645161</v>
      </c>
      <c r="EB134">
        <v>14.64785483870968</v>
      </c>
      <c r="EC134">
        <v>1499.985161290323</v>
      </c>
      <c r="ED134">
        <v>0.9730068387096773</v>
      </c>
      <c r="EE134">
        <v>0.02699326129032259</v>
      </c>
      <c r="EF134">
        <v>0</v>
      </c>
      <c r="EG134">
        <v>1507.658064516129</v>
      </c>
      <c r="EH134">
        <v>5.000969999999999</v>
      </c>
      <c r="EI134">
        <v>23292.88064516129</v>
      </c>
      <c r="EJ134">
        <v>12491.49677419355</v>
      </c>
      <c r="EK134">
        <v>40.375</v>
      </c>
      <c r="EL134">
        <v>41.94106451612901</v>
      </c>
      <c r="EM134">
        <v>40.59858064516127</v>
      </c>
      <c r="EN134">
        <v>41.68699999999998</v>
      </c>
      <c r="EO134">
        <v>41.5</v>
      </c>
      <c r="EP134">
        <v>1454.63129032258</v>
      </c>
      <c r="EQ134">
        <v>40.35387096774193</v>
      </c>
      <c r="ER134">
        <v>0</v>
      </c>
      <c r="ES134">
        <v>126.5999999046326</v>
      </c>
      <c r="ET134">
        <v>0</v>
      </c>
      <c r="EU134">
        <v>1507.060384615384</v>
      </c>
      <c r="EV134">
        <v>-67.73162393119257</v>
      </c>
      <c r="EW134">
        <v>-976.211965721262</v>
      </c>
      <c r="EX134">
        <v>23284.8</v>
      </c>
      <c r="EY134">
        <v>15</v>
      </c>
      <c r="EZ134">
        <v>1652286921.6</v>
      </c>
      <c r="FA134" t="s">
        <v>709</v>
      </c>
      <c r="FB134">
        <v>1652286917.6</v>
      </c>
      <c r="FC134">
        <v>1652286921.6</v>
      </c>
      <c r="FD134">
        <v>23</v>
      </c>
      <c r="FE134">
        <v>0.055</v>
      </c>
      <c r="FF134">
        <v>0.002</v>
      </c>
      <c r="FG134">
        <v>-1.033</v>
      </c>
      <c r="FH134">
        <v>-0.019</v>
      </c>
      <c r="FI134">
        <v>600</v>
      </c>
      <c r="FJ134">
        <v>19</v>
      </c>
      <c r="FK134">
        <v>0.08</v>
      </c>
      <c r="FL134">
        <v>0.01</v>
      </c>
      <c r="FM134">
        <v>-32.123275</v>
      </c>
      <c r="FN134">
        <v>1.975571482176454</v>
      </c>
      <c r="FO134">
        <v>0.1929396456796785</v>
      </c>
      <c r="FP134">
        <v>-1</v>
      </c>
      <c r="FQ134">
        <v>7.15756375</v>
      </c>
      <c r="FR134">
        <v>-0.8925736210131314</v>
      </c>
      <c r="FS134">
        <v>0.08691738752078045</v>
      </c>
      <c r="FT134">
        <v>0</v>
      </c>
      <c r="FU134">
        <v>0</v>
      </c>
      <c r="FV134">
        <v>0</v>
      </c>
      <c r="FW134">
        <v>0</v>
      </c>
      <c r="FX134">
        <v>-1</v>
      </c>
      <c r="FY134">
        <v>0</v>
      </c>
      <c r="FZ134">
        <v>1</v>
      </c>
      <c r="GA134" t="s">
        <v>710</v>
      </c>
      <c r="GB134">
        <v>2.69614</v>
      </c>
      <c r="GC134">
        <v>2.70505</v>
      </c>
      <c r="GD134">
        <v>0.117287</v>
      </c>
      <c r="GE134">
        <v>0.120509</v>
      </c>
      <c r="GF134">
        <v>0.111043</v>
      </c>
      <c r="GG134">
        <v>0.087557</v>
      </c>
      <c r="GH134">
        <v>27760</v>
      </c>
      <c r="GI134">
        <v>27761.8</v>
      </c>
      <c r="GJ134">
        <v>29252.8</v>
      </c>
      <c r="GK134">
        <v>29208.9</v>
      </c>
      <c r="GL134">
        <v>34424.1</v>
      </c>
      <c r="GM134">
        <v>35478.3</v>
      </c>
      <c r="GN134">
        <v>41169.2</v>
      </c>
      <c r="GO134">
        <v>41677.2</v>
      </c>
      <c r="GP134">
        <v>1.7333</v>
      </c>
      <c r="GQ134">
        <v>2.02513</v>
      </c>
      <c r="GR134">
        <v>0.100415</v>
      </c>
      <c r="GS134">
        <v>0</v>
      </c>
      <c r="GT134">
        <v>29.1519</v>
      </c>
      <c r="GU134">
        <v>999.9</v>
      </c>
      <c r="GV134">
        <v>38.6</v>
      </c>
      <c r="GW134">
        <v>36.3</v>
      </c>
      <c r="GX134">
        <v>25.839</v>
      </c>
      <c r="GY134">
        <v>62.7631</v>
      </c>
      <c r="GZ134">
        <v>29.6595</v>
      </c>
      <c r="HA134">
        <v>1</v>
      </c>
      <c r="HB134">
        <v>0.223844</v>
      </c>
      <c r="HC134">
        <v>0</v>
      </c>
      <c r="HD134">
        <v>20.3943</v>
      </c>
      <c r="HE134">
        <v>5.22298</v>
      </c>
      <c r="HF134">
        <v>12.0094</v>
      </c>
      <c r="HG134">
        <v>4.98965</v>
      </c>
      <c r="HH134">
        <v>3.29</v>
      </c>
      <c r="HI134">
        <v>2380</v>
      </c>
      <c r="HJ134">
        <v>9999</v>
      </c>
      <c r="HK134">
        <v>9999</v>
      </c>
      <c r="HL134">
        <v>45.2</v>
      </c>
      <c r="HM134">
        <v>1.86731</v>
      </c>
      <c r="HN134">
        <v>1.8663</v>
      </c>
      <c r="HO134">
        <v>1.86584</v>
      </c>
      <c r="HP134">
        <v>1.86569</v>
      </c>
      <c r="HQ134">
        <v>1.86752</v>
      </c>
      <c r="HR134">
        <v>1.87001</v>
      </c>
      <c r="HS134">
        <v>1.86872</v>
      </c>
      <c r="HT134">
        <v>1.87004</v>
      </c>
      <c r="HU134">
        <v>0</v>
      </c>
      <c r="HV134">
        <v>0</v>
      </c>
      <c r="HW134">
        <v>0</v>
      </c>
      <c r="HX134">
        <v>0</v>
      </c>
      <c r="HY134" t="s">
        <v>425</v>
      </c>
      <c r="HZ134" t="s">
        <v>426</v>
      </c>
      <c r="IA134" t="s">
        <v>427</v>
      </c>
      <c r="IB134" t="s">
        <v>427</v>
      </c>
      <c r="IC134" t="s">
        <v>427</v>
      </c>
      <c r="ID134" t="s">
        <v>427</v>
      </c>
      <c r="IE134">
        <v>0</v>
      </c>
      <c r="IF134">
        <v>100</v>
      </c>
      <c r="IG134">
        <v>100</v>
      </c>
      <c r="IH134">
        <v>-1.033</v>
      </c>
      <c r="II134">
        <v>-0.019</v>
      </c>
      <c r="IJ134">
        <v>-0.5774596506021311</v>
      </c>
      <c r="IK134">
        <v>-0.0004613869835165773</v>
      </c>
      <c r="IL134">
        <v>-7.733014719846753E-07</v>
      </c>
      <c r="IM134">
        <v>2.12217718631011E-10</v>
      </c>
      <c r="IN134">
        <v>-0.1618184725290225</v>
      </c>
      <c r="IO134">
        <v>0.000886434048502425</v>
      </c>
      <c r="IP134">
        <v>0.0004187276611132993</v>
      </c>
      <c r="IQ134">
        <v>-3.612086840460417E-06</v>
      </c>
      <c r="IR134">
        <v>19</v>
      </c>
      <c r="IS134">
        <v>2204</v>
      </c>
      <c r="IT134">
        <v>1</v>
      </c>
      <c r="IU134">
        <v>37</v>
      </c>
      <c r="IV134">
        <v>1.8</v>
      </c>
      <c r="IW134">
        <v>1.5</v>
      </c>
      <c r="IX134">
        <v>1.39771</v>
      </c>
      <c r="IY134">
        <v>2.24487</v>
      </c>
      <c r="IZ134">
        <v>1.39648</v>
      </c>
      <c r="JA134">
        <v>2.34985</v>
      </c>
      <c r="JB134">
        <v>1.49536</v>
      </c>
      <c r="JC134">
        <v>2.26318</v>
      </c>
      <c r="JD134">
        <v>39.0931</v>
      </c>
      <c r="JE134">
        <v>15.1039</v>
      </c>
      <c r="JF134">
        <v>18</v>
      </c>
      <c r="JG134">
        <v>391.252</v>
      </c>
      <c r="JH134">
        <v>560.035</v>
      </c>
      <c r="JI134">
        <v>30.8773</v>
      </c>
      <c r="JJ134">
        <v>30.4041</v>
      </c>
      <c r="JK134">
        <v>30</v>
      </c>
      <c r="JL134">
        <v>30.3182</v>
      </c>
      <c r="JM134">
        <v>30.2212</v>
      </c>
      <c r="JN134">
        <v>27.9667</v>
      </c>
      <c r="JO134">
        <v>29.2509</v>
      </c>
      <c r="JP134">
        <v>0</v>
      </c>
      <c r="JQ134">
        <v>-999.9</v>
      </c>
      <c r="JR134">
        <v>600</v>
      </c>
      <c r="JS134">
        <v>18.7252</v>
      </c>
      <c r="JT134">
        <v>99.9845</v>
      </c>
      <c r="JU134">
        <v>100.041</v>
      </c>
    </row>
    <row r="135" spans="1:281">
      <c r="A135">
        <v>119</v>
      </c>
      <c r="B135">
        <v>1652287012.6</v>
      </c>
      <c r="C135">
        <v>4956.099999904633</v>
      </c>
      <c r="D135" t="s">
        <v>711</v>
      </c>
      <c r="E135" t="s">
        <v>712</v>
      </c>
      <c r="F135">
        <v>5</v>
      </c>
      <c r="G135" t="s">
        <v>675</v>
      </c>
      <c r="H135" t="s">
        <v>418</v>
      </c>
      <c r="I135">
        <v>1652287004.599999</v>
      </c>
      <c r="J135">
        <f>(K135)/1000</f>
        <v>0</v>
      </c>
      <c r="K135">
        <f>IF(CZ135, AN135, AH135)</f>
        <v>0</v>
      </c>
      <c r="L135">
        <f>IF(CZ135, AI135, AG135)</f>
        <v>0</v>
      </c>
      <c r="M135">
        <f>DB135 - IF(AU135&gt;1, L135*CV135*100.0/(AW135*DP135), 0)</f>
        <v>0</v>
      </c>
      <c r="N135">
        <f>((T135-J135/2)*M135-L135)/(T135+J135/2)</f>
        <v>0</v>
      </c>
      <c r="O135">
        <f>N135*(DI135+DJ135)/1000.0</f>
        <v>0</v>
      </c>
      <c r="P135">
        <f>(DB135 - IF(AU135&gt;1, L135*CV135*100.0/(AW135*DP135), 0))*(DI135+DJ135)/1000.0</f>
        <v>0</v>
      </c>
      <c r="Q135">
        <f>2.0/((1/S135-1/R135)+SIGN(S135)*SQRT((1/S135-1/R135)*(1/S135-1/R135) + 4*CW135/((CW135+1)*(CW135+1))*(2*1/S135*1/R135-1/R135*1/R135)))</f>
        <v>0</v>
      </c>
      <c r="R135">
        <f>IF(LEFT(CX135,1)&lt;&gt;"0",IF(LEFT(CX135,1)="1",3.0,CY135),$D$5+$E$5*(DP135*DI135/($K$5*1000))+$F$5*(DP135*DI135/($K$5*1000))*MAX(MIN(CV135,$J$5),$I$5)*MAX(MIN(CV135,$J$5),$I$5)+$G$5*MAX(MIN(CV135,$J$5),$I$5)*(DP135*DI135/($K$5*1000))+$H$5*(DP135*DI135/($K$5*1000))*(DP135*DI135/($K$5*1000)))</f>
        <v>0</v>
      </c>
      <c r="S135">
        <f>J135*(1000-(1000*0.61365*exp(17.502*W135/(240.97+W135))/(DI135+DJ135)+DD135)/2)/(1000*0.61365*exp(17.502*W135/(240.97+W135))/(DI135+DJ135)-DD135)</f>
        <v>0</v>
      </c>
      <c r="T135">
        <f>1/((CW135+1)/(Q135/1.6)+1/(R135/1.37)) + CW135/((CW135+1)/(Q135/1.6) + CW135/(R135/1.37))</f>
        <v>0</v>
      </c>
      <c r="U135">
        <f>(CR135*CU135)</f>
        <v>0</v>
      </c>
      <c r="V135">
        <f>(DK135+(U135+2*0.95*5.67E-8*(((DK135+$B$7)+273)^4-(DK135+273)^4)-44100*J135)/(1.84*29.3*R135+8*0.95*5.67E-8*(DK135+273)^3))</f>
        <v>0</v>
      </c>
      <c r="W135">
        <f>($C$7*DL135+$D$7*DM135+$E$7*V135)</f>
        <v>0</v>
      </c>
      <c r="X135">
        <f>0.61365*exp(17.502*W135/(240.97+W135))</f>
        <v>0</v>
      </c>
      <c r="Y135">
        <f>(Z135/AA135*100)</f>
        <v>0</v>
      </c>
      <c r="Z135">
        <f>DD135*(DI135+DJ135)/1000</f>
        <v>0</v>
      </c>
      <c r="AA135">
        <f>0.61365*exp(17.502*DK135/(240.97+DK135))</f>
        <v>0</v>
      </c>
      <c r="AB135">
        <f>(X135-DD135*(DI135+DJ135)/1000)</f>
        <v>0</v>
      </c>
      <c r="AC135">
        <f>(-J135*44100)</f>
        <v>0</v>
      </c>
      <c r="AD135">
        <f>2*29.3*R135*0.92*(DK135-W135)</f>
        <v>0</v>
      </c>
      <c r="AE135">
        <f>2*0.95*5.67E-8*(((DK135+$B$7)+273)^4-(W135+273)^4)</f>
        <v>0</v>
      </c>
      <c r="AF135">
        <f>U135+AE135+AC135+AD135</f>
        <v>0</v>
      </c>
      <c r="AG135">
        <f>DH135*AU135*(DC135-DB135*(1000-AU135*DE135)/(1000-AU135*DD135))/(100*CV135)</f>
        <v>0</v>
      </c>
      <c r="AH135">
        <f>1000*DH135*AU135*(DD135-DE135)/(100*CV135*(1000-AU135*DD135))</f>
        <v>0</v>
      </c>
      <c r="AI135">
        <f>(AJ135 - AK135 - DI135*1E3/(8.314*(DK135+273.15)) * AM135/DH135 * AL135) * DH135/(100*CV135) * (1000 - DE135)/1000</f>
        <v>0</v>
      </c>
      <c r="AJ135">
        <v>816.6349670897531</v>
      </c>
      <c r="AK135">
        <v>785.6409818181816</v>
      </c>
      <c r="AL135">
        <v>0.0575106196469345</v>
      </c>
      <c r="AM135">
        <v>66.38214529851993</v>
      </c>
      <c r="AN135">
        <f>(AP135 - AO135 + DI135*1E3/(8.314*(DK135+273.15)) * AR135/DH135 * AQ135) * DH135/(100*CV135) * 1000/(1000 - AP135)</f>
        <v>0</v>
      </c>
      <c r="AO135">
        <v>20.37726128742835</v>
      </c>
      <c r="AP135">
        <v>25.52331468531468</v>
      </c>
      <c r="AQ135">
        <v>-0.0001503232843914246</v>
      </c>
      <c r="AR135">
        <v>79.02900529403823</v>
      </c>
      <c r="AS135">
        <v>0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MAX(0,($B$13+$C$13*DP135)/(1+$D$13*DP135)*DI135/(DK135+273)*$E$13)</f>
        <v>0</v>
      </c>
      <c r="AX135" t="s">
        <v>419</v>
      </c>
      <c r="AY135">
        <v>10510</v>
      </c>
      <c r="AZ135">
        <v>590.42</v>
      </c>
      <c r="BA135">
        <v>2650.6</v>
      </c>
      <c r="BB135">
        <f>1-AZ135/BA135</f>
        <v>0</v>
      </c>
      <c r="BC135">
        <v>-1.816883183993991</v>
      </c>
      <c r="BD135" t="s">
        <v>713</v>
      </c>
      <c r="BE135">
        <v>10373.2</v>
      </c>
      <c r="BF135">
        <v>1472.0912</v>
      </c>
      <c r="BG135">
        <v>1858.14</v>
      </c>
      <c r="BH135">
        <f>1-BF135/BG135</f>
        <v>0</v>
      </c>
      <c r="BI135">
        <v>0.5</v>
      </c>
      <c r="BJ135">
        <f>CS135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421</v>
      </c>
      <c r="BQ135">
        <v>0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BZ135">
        <v>1355</v>
      </c>
      <c r="CA135">
        <v>300</v>
      </c>
      <c r="CB135">
        <v>300</v>
      </c>
      <c r="CC135">
        <v>300</v>
      </c>
      <c r="CD135">
        <v>10373.2</v>
      </c>
      <c r="CE135">
        <v>1787.06</v>
      </c>
      <c r="CF135">
        <v>-0.00730237</v>
      </c>
      <c r="CG135">
        <v>0.95</v>
      </c>
      <c r="CH135" t="s">
        <v>421</v>
      </c>
      <c r="CI135" t="s">
        <v>421</v>
      </c>
      <c r="CJ135" t="s">
        <v>421</v>
      </c>
      <c r="CK135" t="s">
        <v>421</v>
      </c>
      <c r="CL135" t="s">
        <v>421</v>
      </c>
      <c r="CM135" t="s">
        <v>421</v>
      </c>
      <c r="CN135" t="s">
        <v>421</v>
      </c>
      <c r="CO135" t="s">
        <v>421</v>
      </c>
      <c r="CP135" t="s">
        <v>421</v>
      </c>
      <c r="CQ135" t="s">
        <v>421</v>
      </c>
      <c r="CR135">
        <f>$B$11*DQ135+$C$11*DR135+$F$11*EC135*(1-EF135)</f>
        <v>0</v>
      </c>
      <c r="CS135">
        <f>CR135*CT135</f>
        <v>0</v>
      </c>
      <c r="CT135">
        <f>($B$11*$D$9+$C$11*$D$9+$F$11*((EP135+EH135)/MAX(EP135+EH135+EQ135, 0.1)*$I$9+EQ135/MAX(EP135+EH135+EQ135, 0.1)*$J$9))/($B$11+$C$11+$F$11)</f>
        <v>0</v>
      </c>
      <c r="CU135">
        <f>($B$11*$K$9+$C$11*$K$9+$F$11*((EP135+EH135)/MAX(EP135+EH135+EQ135, 0.1)*$P$9+EQ135/MAX(EP135+EH135+EQ135, 0.1)*$Q$9))/($B$11+$C$11+$F$11)</f>
        <v>0</v>
      </c>
      <c r="CV135">
        <v>6</v>
      </c>
      <c r="CW135">
        <v>0.5</v>
      </c>
      <c r="CX135" t="s">
        <v>422</v>
      </c>
      <c r="CY135">
        <v>2</v>
      </c>
      <c r="CZ135" t="b">
        <v>1</v>
      </c>
      <c r="DA135">
        <v>1652287004.599999</v>
      </c>
      <c r="DB135">
        <v>765.3463870967742</v>
      </c>
      <c r="DC135">
        <v>799.9563548387094</v>
      </c>
      <c r="DD135">
        <v>25.46865483870967</v>
      </c>
      <c r="DE135">
        <v>20.32554516129032</v>
      </c>
      <c r="DF135">
        <v>766.4433870967741</v>
      </c>
      <c r="DG135">
        <v>25.45965483870967</v>
      </c>
      <c r="DH135">
        <v>400.066</v>
      </c>
      <c r="DI135">
        <v>90.65062903225808</v>
      </c>
      <c r="DJ135">
        <v>0.1000108483870968</v>
      </c>
      <c r="DK135">
        <v>31.74370967741935</v>
      </c>
      <c r="DL135">
        <v>31.00019677419354</v>
      </c>
      <c r="DM135">
        <v>999.9000000000003</v>
      </c>
      <c r="DN135">
        <v>0</v>
      </c>
      <c r="DO135">
        <v>0</v>
      </c>
      <c r="DP135">
        <v>10001.46677419355</v>
      </c>
      <c r="DQ135">
        <v>0</v>
      </c>
      <c r="DR135">
        <v>279.1357741935483</v>
      </c>
      <c r="DS135">
        <v>-34.74814838709677</v>
      </c>
      <c r="DT135">
        <v>785.2596451612903</v>
      </c>
      <c r="DU135">
        <v>816.553193548387</v>
      </c>
      <c r="DV135">
        <v>5.209161612903225</v>
      </c>
      <c r="DW135">
        <v>799.9563548387094</v>
      </c>
      <c r="DX135">
        <v>20.32554516129032</v>
      </c>
      <c r="DY135">
        <v>2.314737419354839</v>
      </c>
      <c r="DZ135">
        <v>1.842523548387097</v>
      </c>
      <c r="EA135">
        <v>19.77932580645161</v>
      </c>
      <c r="EB135">
        <v>16.15220322580645</v>
      </c>
      <c r="EC135">
        <v>1499.995483870968</v>
      </c>
      <c r="ED135">
        <v>0.9729953870967739</v>
      </c>
      <c r="EE135">
        <v>0.0270044</v>
      </c>
      <c r="EF135">
        <v>0</v>
      </c>
      <c r="EG135">
        <v>1472.927741935484</v>
      </c>
      <c r="EH135">
        <v>5.000969999999999</v>
      </c>
      <c r="EI135">
        <v>22839.91935483871</v>
      </c>
      <c r="EJ135">
        <v>12491.54516129032</v>
      </c>
      <c r="EK135">
        <v>40.43699999999998</v>
      </c>
      <c r="EL135">
        <v>42.04399999999998</v>
      </c>
      <c r="EM135">
        <v>40.68699999999998</v>
      </c>
      <c r="EN135">
        <v>41.758</v>
      </c>
      <c r="EO135">
        <v>41.56199999999998</v>
      </c>
      <c r="EP135">
        <v>1454.623225806452</v>
      </c>
      <c r="EQ135">
        <v>40.37225806451612</v>
      </c>
      <c r="ER135">
        <v>0</v>
      </c>
      <c r="ES135">
        <v>120</v>
      </c>
      <c r="ET135">
        <v>0</v>
      </c>
      <c r="EU135">
        <v>1472.0912</v>
      </c>
      <c r="EV135">
        <v>-67.1169229551634</v>
      </c>
      <c r="EW135">
        <v>-984.4461523636462</v>
      </c>
      <c r="EX135">
        <v>22827.252</v>
      </c>
      <c r="EY135">
        <v>15</v>
      </c>
      <c r="EZ135">
        <v>1652287042.1</v>
      </c>
      <c r="FA135" t="s">
        <v>714</v>
      </c>
      <c r="FB135">
        <v>1652287040.6</v>
      </c>
      <c r="FC135">
        <v>1652287042.1</v>
      </c>
      <c r="FD135">
        <v>24</v>
      </c>
      <c r="FE135">
        <v>0.183</v>
      </c>
      <c r="FF135">
        <v>0.003</v>
      </c>
      <c r="FG135">
        <v>-1.097</v>
      </c>
      <c r="FH135">
        <v>0.008999999999999999</v>
      </c>
      <c r="FI135">
        <v>800</v>
      </c>
      <c r="FJ135">
        <v>21</v>
      </c>
      <c r="FK135">
        <v>0.03</v>
      </c>
      <c r="FL135">
        <v>0.02</v>
      </c>
      <c r="FM135">
        <v>-34.8709725</v>
      </c>
      <c r="FN135">
        <v>3.140828893058175</v>
      </c>
      <c r="FO135">
        <v>0.3049105565469162</v>
      </c>
      <c r="FP135">
        <v>-1</v>
      </c>
      <c r="FQ135">
        <v>5.2447745</v>
      </c>
      <c r="FR135">
        <v>-1.007178686679181</v>
      </c>
      <c r="FS135">
        <v>0.09777558250785311</v>
      </c>
      <c r="FT135">
        <v>0</v>
      </c>
      <c r="FU135">
        <v>0</v>
      </c>
      <c r="FV135">
        <v>0</v>
      </c>
      <c r="FW135">
        <v>0</v>
      </c>
      <c r="FX135">
        <v>-1</v>
      </c>
      <c r="FY135">
        <v>0</v>
      </c>
      <c r="FZ135">
        <v>1</v>
      </c>
      <c r="GA135" t="s">
        <v>710</v>
      </c>
      <c r="GB135">
        <v>2.69604</v>
      </c>
      <c r="GC135">
        <v>2.70506</v>
      </c>
      <c r="GD135">
        <v>0.144141</v>
      </c>
      <c r="GE135">
        <v>0.146805</v>
      </c>
      <c r="GF135">
        <v>0.110972</v>
      </c>
      <c r="GG135">
        <v>0.09379</v>
      </c>
      <c r="GH135">
        <v>26910.8</v>
      </c>
      <c r="GI135">
        <v>26928.5</v>
      </c>
      <c r="GJ135">
        <v>29248.7</v>
      </c>
      <c r="GK135">
        <v>29206.3</v>
      </c>
      <c r="GL135">
        <v>34422</v>
      </c>
      <c r="GM135">
        <v>35230.9</v>
      </c>
      <c r="GN135">
        <v>41162.7</v>
      </c>
      <c r="GO135">
        <v>41673.4</v>
      </c>
      <c r="GP135">
        <v>1.73193</v>
      </c>
      <c r="GQ135">
        <v>2.02755</v>
      </c>
      <c r="GR135">
        <v>0.110403</v>
      </c>
      <c r="GS135">
        <v>0</v>
      </c>
      <c r="GT135">
        <v>29.2196</v>
      </c>
      <c r="GU135">
        <v>999.9</v>
      </c>
      <c r="GV135">
        <v>38.6</v>
      </c>
      <c r="GW135">
        <v>36.4</v>
      </c>
      <c r="GX135">
        <v>25.9821</v>
      </c>
      <c r="GY135">
        <v>62.7631</v>
      </c>
      <c r="GZ135">
        <v>30.2244</v>
      </c>
      <c r="HA135">
        <v>1</v>
      </c>
      <c r="HB135">
        <v>0.227586</v>
      </c>
      <c r="HC135">
        <v>0</v>
      </c>
      <c r="HD135">
        <v>20.3944</v>
      </c>
      <c r="HE135">
        <v>5.22313</v>
      </c>
      <c r="HF135">
        <v>12.0098</v>
      </c>
      <c r="HG135">
        <v>4.99015</v>
      </c>
      <c r="HH135">
        <v>3.29</v>
      </c>
      <c r="HI135">
        <v>2382.2</v>
      </c>
      <c r="HJ135">
        <v>9999</v>
      </c>
      <c r="HK135">
        <v>9999</v>
      </c>
      <c r="HL135">
        <v>45.3</v>
      </c>
      <c r="HM135">
        <v>1.86735</v>
      </c>
      <c r="HN135">
        <v>1.8663</v>
      </c>
      <c r="HO135">
        <v>1.86584</v>
      </c>
      <c r="HP135">
        <v>1.8657</v>
      </c>
      <c r="HQ135">
        <v>1.86752</v>
      </c>
      <c r="HR135">
        <v>1.87002</v>
      </c>
      <c r="HS135">
        <v>1.86873</v>
      </c>
      <c r="HT135">
        <v>1.87009</v>
      </c>
      <c r="HU135">
        <v>0</v>
      </c>
      <c r="HV135">
        <v>0</v>
      </c>
      <c r="HW135">
        <v>0</v>
      </c>
      <c r="HX135">
        <v>0</v>
      </c>
      <c r="HY135" t="s">
        <v>425</v>
      </c>
      <c r="HZ135" t="s">
        <v>426</v>
      </c>
      <c r="IA135" t="s">
        <v>427</v>
      </c>
      <c r="IB135" t="s">
        <v>427</v>
      </c>
      <c r="IC135" t="s">
        <v>427</v>
      </c>
      <c r="ID135" t="s">
        <v>427</v>
      </c>
      <c r="IE135">
        <v>0</v>
      </c>
      <c r="IF135">
        <v>100</v>
      </c>
      <c r="IG135">
        <v>100</v>
      </c>
      <c r="IH135">
        <v>-1.097</v>
      </c>
      <c r="II135">
        <v>0.008999999999999999</v>
      </c>
      <c r="IJ135">
        <v>-0.5228027764249102</v>
      </c>
      <c r="IK135">
        <v>-0.0004613869835165773</v>
      </c>
      <c r="IL135">
        <v>-7.733014719846753E-07</v>
      </c>
      <c r="IM135">
        <v>2.12217718631011E-10</v>
      </c>
      <c r="IN135">
        <v>-0.1593170387549148</v>
      </c>
      <c r="IO135">
        <v>0.000886434048502425</v>
      </c>
      <c r="IP135">
        <v>0.0004187276611132993</v>
      </c>
      <c r="IQ135">
        <v>-3.612086840460417E-06</v>
      </c>
      <c r="IR135">
        <v>19</v>
      </c>
      <c r="IS135">
        <v>2204</v>
      </c>
      <c r="IT135">
        <v>1</v>
      </c>
      <c r="IU135">
        <v>37</v>
      </c>
      <c r="IV135">
        <v>1.6</v>
      </c>
      <c r="IW135">
        <v>1.5</v>
      </c>
      <c r="IX135">
        <v>1.76025</v>
      </c>
      <c r="IY135">
        <v>2.23389</v>
      </c>
      <c r="IZ135">
        <v>1.39648</v>
      </c>
      <c r="JA135">
        <v>2.34863</v>
      </c>
      <c r="JB135">
        <v>1.49536</v>
      </c>
      <c r="JC135">
        <v>2.37793</v>
      </c>
      <c r="JD135">
        <v>39.1428</v>
      </c>
      <c r="JE135">
        <v>15.1039</v>
      </c>
      <c r="JF135">
        <v>18</v>
      </c>
      <c r="JG135">
        <v>390.718</v>
      </c>
      <c r="JH135">
        <v>562.2380000000001</v>
      </c>
      <c r="JI135">
        <v>30.9109</v>
      </c>
      <c r="JJ135">
        <v>30.4366</v>
      </c>
      <c r="JK135">
        <v>30.0003</v>
      </c>
      <c r="JL135">
        <v>30.3522</v>
      </c>
      <c r="JM135">
        <v>30.2624</v>
      </c>
      <c r="JN135">
        <v>35.2403</v>
      </c>
      <c r="JO135">
        <v>24.1822</v>
      </c>
      <c r="JP135">
        <v>0</v>
      </c>
      <c r="JQ135">
        <v>-999.9</v>
      </c>
      <c r="JR135">
        <v>800</v>
      </c>
      <c r="JS135">
        <v>20.6164</v>
      </c>
      <c r="JT135">
        <v>99.9693</v>
      </c>
      <c r="JU135">
        <v>100.032</v>
      </c>
    </row>
    <row r="136" spans="1:281">
      <c r="A136">
        <v>120</v>
      </c>
      <c r="B136">
        <v>1652287117.6</v>
      </c>
      <c r="C136">
        <v>5061.099999904633</v>
      </c>
      <c r="D136" t="s">
        <v>715</v>
      </c>
      <c r="E136" t="s">
        <v>716</v>
      </c>
      <c r="F136">
        <v>5</v>
      </c>
      <c r="G136" t="s">
        <v>675</v>
      </c>
      <c r="H136" t="s">
        <v>418</v>
      </c>
      <c r="I136">
        <v>1652287109.849999</v>
      </c>
      <c r="J136">
        <f>(K136)/1000</f>
        <v>0</v>
      </c>
      <c r="K136">
        <f>IF(CZ136, AN136, AH136)</f>
        <v>0</v>
      </c>
      <c r="L136">
        <f>IF(CZ136, AI136, AG136)</f>
        <v>0</v>
      </c>
      <c r="M136">
        <f>DB136 - IF(AU136&gt;1, L136*CV136*100.0/(AW136*DP136), 0)</f>
        <v>0</v>
      </c>
      <c r="N136">
        <f>((T136-J136/2)*M136-L136)/(T136+J136/2)</f>
        <v>0</v>
      </c>
      <c r="O136">
        <f>N136*(DI136+DJ136)/1000.0</f>
        <v>0</v>
      </c>
      <c r="P136">
        <f>(DB136 - IF(AU136&gt;1, L136*CV136*100.0/(AW136*DP136), 0))*(DI136+DJ136)/1000.0</f>
        <v>0</v>
      </c>
      <c r="Q136">
        <f>2.0/((1/S136-1/R136)+SIGN(S136)*SQRT((1/S136-1/R136)*(1/S136-1/R136) + 4*CW136/((CW136+1)*(CW136+1))*(2*1/S136*1/R136-1/R136*1/R136)))</f>
        <v>0</v>
      </c>
      <c r="R136">
        <f>IF(LEFT(CX136,1)&lt;&gt;"0",IF(LEFT(CX136,1)="1",3.0,CY136),$D$5+$E$5*(DP136*DI136/($K$5*1000))+$F$5*(DP136*DI136/($K$5*1000))*MAX(MIN(CV136,$J$5),$I$5)*MAX(MIN(CV136,$J$5),$I$5)+$G$5*MAX(MIN(CV136,$J$5),$I$5)*(DP136*DI136/($K$5*1000))+$H$5*(DP136*DI136/($K$5*1000))*(DP136*DI136/($K$5*1000)))</f>
        <v>0</v>
      </c>
      <c r="S136">
        <f>J136*(1000-(1000*0.61365*exp(17.502*W136/(240.97+W136))/(DI136+DJ136)+DD136)/2)/(1000*0.61365*exp(17.502*W136/(240.97+W136))/(DI136+DJ136)-DD136)</f>
        <v>0</v>
      </c>
      <c r="T136">
        <f>1/((CW136+1)/(Q136/1.6)+1/(R136/1.37)) + CW136/((CW136+1)/(Q136/1.6) + CW136/(R136/1.37))</f>
        <v>0</v>
      </c>
      <c r="U136">
        <f>(CR136*CU136)</f>
        <v>0</v>
      </c>
      <c r="V136">
        <f>(DK136+(U136+2*0.95*5.67E-8*(((DK136+$B$7)+273)^4-(DK136+273)^4)-44100*J136)/(1.84*29.3*R136+8*0.95*5.67E-8*(DK136+273)^3))</f>
        <v>0</v>
      </c>
      <c r="W136">
        <f>($C$7*DL136+$D$7*DM136+$E$7*V136)</f>
        <v>0</v>
      </c>
      <c r="X136">
        <f>0.61365*exp(17.502*W136/(240.97+W136))</f>
        <v>0</v>
      </c>
      <c r="Y136">
        <f>(Z136/AA136*100)</f>
        <v>0</v>
      </c>
      <c r="Z136">
        <f>DD136*(DI136+DJ136)/1000</f>
        <v>0</v>
      </c>
      <c r="AA136">
        <f>0.61365*exp(17.502*DK136/(240.97+DK136))</f>
        <v>0</v>
      </c>
      <c r="AB136">
        <f>(X136-DD136*(DI136+DJ136)/1000)</f>
        <v>0</v>
      </c>
      <c r="AC136">
        <f>(-J136*44100)</f>
        <v>0</v>
      </c>
      <c r="AD136">
        <f>2*29.3*R136*0.92*(DK136-W136)</f>
        <v>0</v>
      </c>
      <c r="AE136">
        <f>2*0.95*5.67E-8*(((DK136+$B$7)+273)^4-(W136+273)^4)</f>
        <v>0</v>
      </c>
      <c r="AF136">
        <f>U136+AE136+AC136+AD136</f>
        <v>0</v>
      </c>
      <c r="AG136">
        <f>DH136*AU136*(DC136-DB136*(1000-AU136*DE136)/(1000-AU136*DD136))/(100*CV136)</f>
        <v>0</v>
      </c>
      <c r="AH136">
        <f>1000*DH136*AU136*(DD136-DE136)/(100*CV136*(1000-AU136*DD136))</f>
        <v>0</v>
      </c>
      <c r="AI136">
        <f>(AJ136 - AK136 - DI136*1E3/(8.314*(DK136+273.15)) * AM136/DH136 * AL136) * DH136/(100*CV136) * (1000 - DE136)/1000</f>
        <v>0</v>
      </c>
      <c r="AJ136">
        <v>1022.423062441744</v>
      </c>
      <c r="AK136">
        <v>989.9152545454548</v>
      </c>
      <c r="AL136">
        <v>0.07896522726454737</v>
      </c>
      <c r="AM136">
        <v>66.42076060987689</v>
      </c>
      <c r="AN136">
        <f>(AP136 - AO136 + DI136*1E3/(8.314*(DK136+273.15)) * AR136/DH136 * AQ136) * DH136/(100*CV136) * 1000/(1000 - AP136)</f>
        <v>0</v>
      </c>
      <c r="AO136">
        <v>21.88335798470242</v>
      </c>
      <c r="AP136">
        <v>25.76099030303029</v>
      </c>
      <c r="AQ136">
        <v>-0.0003517354356706242</v>
      </c>
      <c r="AR136">
        <v>79.01016476305225</v>
      </c>
      <c r="AS136">
        <v>0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MAX(0,($B$13+$C$13*DP136)/(1+$D$13*DP136)*DI136/(DK136+273)*$E$13)</f>
        <v>0</v>
      </c>
      <c r="AX136" t="s">
        <v>419</v>
      </c>
      <c r="AY136">
        <v>10510</v>
      </c>
      <c r="AZ136">
        <v>590.42</v>
      </c>
      <c r="BA136">
        <v>2650.6</v>
      </c>
      <c r="BB136">
        <f>1-AZ136/BA136</f>
        <v>0</v>
      </c>
      <c r="BC136">
        <v>-1.816883183993991</v>
      </c>
      <c r="BD136" t="s">
        <v>717</v>
      </c>
      <c r="BE136">
        <v>10373.2</v>
      </c>
      <c r="BF136">
        <v>1482.2064</v>
      </c>
      <c r="BG136">
        <v>1882.46</v>
      </c>
      <c r="BH136">
        <f>1-BF136/BG136</f>
        <v>0</v>
      </c>
      <c r="BI136">
        <v>0.5</v>
      </c>
      <c r="BJ136">
        <f>CS136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421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BZ136">
        <v>1356</v>
      </c>
      <c r="CA136">
        <v>300</v>
      </c>
      <c r="CB136">
        <v>300</v>
      </c>
      <c r="CC136">
        <v>300</v>
      </c>
      <c r="CD136">
        <v>10373.2</v>
      </c>
      <c r="CE136">
        <v>1808.55</v>
      </c>
      <c r="CF136">
        <v>-0.00730236</v>
      </c>
      <c r="CG136">
        <v>-0.13</v>
      </c>
      <c r="CH136" t="s">
        <v>421</v>
      </c>
      <c r="CI136" t="s">
        <v>421</v>
      </c>
      <c r="CJ136" t="s">
        <v>421</v>
      </c>
      <c r="CK136" t="s">
        <v>421</v>
      </c>
      <c r="CL136" t="s">
        <v>421</v>
      </c>
      <c r="CM136" t="s">
        <v>421</v>
      </c>
      <c r="CN136" t="s">
        <v>421</v>
      </c>
      <c r="CO136" t="s">
        <v>421</v>
      </c>
      <c r="CP136" t="s">
        <v>421</v>
      </c>
      <c r="CQ136" t="s">
        <v>421</v>
      </c>
      <c r="CR136">
        <f>$B$11*DQ136+$C$11*DR136+$F$11*EC136*(1-EF136)</f>
        <v>0</v>
      </c>
      <c r="CS136">
        <f>CR136*CT136</f>
        <v>0</v>
      </c>
      <c r="CT136">
        <f>($B$11*$D$9+$C$11*$D$9+$F$11*((EP136+EH136)/MAX(EP136+EH136+EQ136, 0.1)*$I$9+EQ136/MAX(EP136+EH136+EQ136, 0.1)*$J$9))/($B$11+$C$11+$F$11)</f>
        <v>0</v>
      </c>
      <c r="CU136">
        <f>($B$11*$K$9+$C$11*$K$9+$F$11*((EP136+EH136)/MAX(EP136+EH136+EQ136, 0.1)*$P$9+EQ136/MAX(EP136+EH136+EQ136, 0.1)*$Q$9))/($B$11+$C$11+$F$11)</f>
        <v>0</v>
      </c>
      <c r="CV136">
        <v>6</v>
      </c>
      <c r="CW136">
        <v>0.5</v>
      </c>
      <c r="CX136" t="s">
        <v>422</v>
      </c>
      <c r="CY136">
        <v>2</v>
      </c>
      <c r="CZ136" t="b">
        <v>1</v>
      </c>
      <c r="DA136">
        <v>1652287109.849999</v>
      </c>
      <c r="DB136">
        <v>963.8626333333335</v>
      </c>
      <c r="DC136">
        <v>999.9455666666668</v>
      </c>
      <c r="DD136">
        <v>25.69857</v>
      </c>
      <c r="DE136">
        <v>21.86281</v>
      </c>
      <c r="DF136">
        <v>965.2446333333335</v>
      </c>
      <c r="DG136">
        <v>25.67357</v>
      </c>
      <c r="DH136">
        <v>400.0658666666667</v>
      </c>
      <c r="DI136">
        <v>90.65254</v>
      </c>
      <c r="DJ136">
        <v>0.1000092066666667</v>
      </c>
      <c r="DK136">
        <v>31.82383666666667</v>
      </c>
      <c r="DL136">
        <v>31.14360666666667</v>
      </c>
      <c r="DM136">
        <v>999.9000000000002</v>
      </c>
      <c r="DN136">
        <v>0</v>
      </c>
      <c r="DO136">
        <v>0</v>
      </c>
      <c r="DP136">
        <v>9999.334666666666</v>
      </c>
      <c r="DQ136">
        <v>0</v>
      </c>
      <c r="DR136">
        <v>278.8919666666667</v>
      </c>
      <c r="DS136">
        <v>-36.01580333333333</v>
      </c>
      <c r="DT136">
        <v>989.4120333333333</v>
      </c>
      <c r="DU136">
        <v>1022.296333333333</v>
      </c>
      <c r="DV136">
        <v>3.892023000000001</v>
      </c>
      <c r="DW136">
        <v>999.9455666666668</v>
      </c>
      <c r="DX136">
        <v>21.86281</v>
      </c>
      <c r="DY136">
        <v>2.334740333333333</v>
      </c>
      <c r="DZ136">
        <v>1.981917666666667</v>
      </c>
      <c r="EA136">
        <v>19.91811333333333</v>
      </c>
      <c r="EB136">
        <v>17.30060333333333</v>
      </c>
      <c r="EC136">
        <v>1499.991</v>
      </c>
      <c r="ED136">
        <v>0.9729913666666665</v>
      </c>
      <c r="EE136">
        <v>0.02700827333333333</v>
      </c>
      <c r="EF136">
        <v>0</v>
      </c>
      <c r="EG136">
        <v>1482.625</v>
      </c>
      <c r="EH136">
        <v>5.000969999999999</v>
      </c>
      <c r="EI136">
        <v>23006.22</v>
      </c>
      <c r="EJ136">
        <v>12491.5</v>
      </c>
      <c r="EK136">
        <v>40.5</v>
      </c>
      <c r="EL136">
        <v>42.12913333333333</v>
      </c>
      <c r="EM136">
        <v>40.75</v>
      </c>
      <c r="EN136">
        <v>41.875</v>
      </c>
      <c r="EO136">
        <v>41.625</v>
      </c>
      <c r="EP136">
        <v>1454.613</v>
      </c>
      <c r="EQ136">
        <v>40.37800000000002</v>
      </c>
      <c r="ER136">
        <v>0</v>
      </c>
      <c r="ES136">
        <v>104.4000000953674</v>
      </c>
      <c r="ET136">
        <v>0</v>
      </c>
      <c r="EU136">
        <v>1482.2064</v>
      </c>
      <c r="EV136">
        <v>-63.50307680666602</v>
      </c>
      <c r="EW136">
        <v>-983.2999986027728</v>
      </c>
      <c r="EX136">
        <v>23000.22399999999</v>
      </c>
      <c r="EY136">
        <v>15</v>
      </c>
      <c r="EZ136">
        <v>1652287155.1</v>
      </c>
      <c r="FA136" t="s">
        <v>718</v>
      </c>
      <c r="FB136">
        <v>1652287155.1</v>
      </c>
      <c r="FC136">
        <v>1652287145.1</v>
      </c>
      <c r="FD136">
        <v>25</v>
      </c>
      <c r="FE136">
        <v>-0.019</v>
      </c>
      <c r="FF136">
        <v>-0.002</v>
      </c>
      <c r="FG136">
        <v>-1.382</v>
      </c>
      <c r="FH136">
        <v>0.025</v>
      </c>
      <c r="FI136">
        <v>1000</v>
      </c>
      <c r="FJ136">
        <v>22</v>
      </c>
      <c r="FK136">
        <v>0.07000000000000001</v>
      </c>
      <c r="FL136">
        <v>0.02</v>
      </c>
      <c r="FM136">
        <v>-36.2517</v>
      </c>
      <c r="FN136">
        <v>3.877300348432101</v>
      </c>
      <c r="FO136">
        <v>0.4005436555483059</v>
      </c>
      <c r="FP136">
        <v>-1</v>
      </c>
      <c r="FQ136">
        <v>3.925328292682926</v>
      </c>
      <c r="FR136">
        <v>-0.4997609059233441</v>
      </c>
      <c r="FS136">
        <v>0.05305121455139125</v>
      </c>
      <c r="FT136">
        <v>1</v>
      </c>
      <c r="FU136">
        <v>0</v>
      </c>
      <c r="FV136">
        <v>0</v>
      </c>
      <c r="FW136">
        <v>0</v>
      </c>
      <c r="FX136">
        <v>-1</v>
      </c>
      <c r="FY136">
        <v>1</v>
      </c>
      <c r="FZ136">
        <v>1</v>
      </c>
      <c r="GA136" t="s">
        <v>719</v>
      </c>
      <c r="GB136">
        <v>2.69619</v>
      </c>
      <c r="GC136">
        <v>2.70514</v>
      </c>
      <c r="GD136">
        <v>0.167839</v>
      </c>
      <c r="GE136">
        <v>0.169994</v>
      </c>
      <c r="GF136">
        <v>0.111665</v>
      </c>
      <c r="GG136">
        <v>0.0983425</v>
      </c>
      <c r="GH136">
        <v>26163.6</v>
      </c>
      <c r="GI136">
        <v>26193.8</v>
      </c>
      <c r="GJ136">
        <v>29247.6</v>
      </c>
      <c r="GK136">
        <v>29204.3</v>
      </c>
      <c r="GL136">
        <v>34394.8</v>
      </c>
      <c r="GM136">
        <v>35050.1</v>
      </c>
      <c r="GN136">
        <v>41161.8</v>
      </c>
      <c r="GO136">
        <v>41670.5</v>
      </c>
      <c r="GP136">
        <v>1.7304</v>
      </c>
      <c r="GQ136">
        <v>2.0286</v>
      </c>
      <c r="GR136">
        <v>0.118241</v>
      </c>
      <c r="GS136">
        <v>0</v>
      </c>
      <c r="GT136">
        <v>29.2387</v>
      </c>
      <c r="GU136">
        <v>999.9</v>
      </c>
      <c r="GV136">
        <v>38.7</v>
      </c>
      <c r="GW136">
        <v>36.5</v>
      </c>
      <c r="GX136">
        <v>26.1898</v>
      </c>
      <c r="GY136">
        <v>62.8231</v>
      </c>
      <c r="GZ136">
        <v>29.6835</v>
      </c>
      <c r="HA136">
        <v>1</v>
      </c>
      <c r="HB136">
        <v>0.231573</v>
      </c>
      <c r="HC136">
        <v>0</v>
      </c>
      <c r="HD136">
        <v>20.3943</v>
      </c>
      <c r="HE136">
        <v>5.22328</v>
      </c>
      <c r="HF136">
        <v>12.0097</v>
      </c>
      <c r="HG136">
        <v>4.99065</v>
      </c>
      <c r="HH136">
        <v>3.29</v>
      </c>
      <c r="HI136">
        <v>2384.2</v>
      </c>
      <c r="HJ136">
        <v>9999</v>
      </c>
      <c r="HK136">
        <v>9999</v>
      </c>
      <c r="HL136">
        <v>45.3</v>
      </c>
      <c r="HM136">
        <v>1.86735</v>
      </c>
      <c r="HN136">
        <v>1.8663</v>
      </c>
      <c r="HO136">
        <v>1.86584</v>
      </c>
      <c r="HP136">
        <v>1.86572</v>
      </c>
      <c r="HQ136">
        <v>1.86752</v>
      </c>
      <c r="HR136">
        <v>1.87004</v>
      </c>
      <c r="HS136">
        <v>1.86873</v>
      </c>
      <c r="HT136">
        <v>1.87008</v>
      </c>
      <c r="HU136">
        <v>0</v>
      </c>
      <c r="HV136">
        <v>0</v>
      </c>
      <c r="HW136">
        <v>0</v>
      </c>
      <c r="HX136">
        <v>0</v>
      </c>
      <c r="HY136" t="s">
        <v>425</v>
      </c>
      <c r="HZ136" t="s">
        <v>426</v>
      </c>
      <c r="IA136" t="s">
        <v>427</v>
      </c>
      <c r="IB136" t="s">
        <v>427</v>
      </c>
      <c r="IC136" t="s">
        <v>427</v>
      </c>
      <c r="ID136" t="s">
        <v>427</v>
      </c>
      <c r="IE136">
        <v>0</v>
      </c>
      <c r="IF136">
        <v>100</v>
      </c>
      <c r="IG136">
        <v>100</v>
      </c>
      <c r="IH136">
        <v>-1.382</v>
      </c>
      <c r="II136">
        <v>0.025</v>
      </c>
      <c r="IJ136">
        <v>-0.3398735029263856</v>
      </c>
      <c r="IK136">
        <v>-0.0004613869835165773</v>
      </c>
      <c r="IL136">
        <v>-7.733014719846753E-07</v>
      </c>
      <c r="IM136">
        <v>2.12217718631011E-10</v>
      </c>
      <c r="IN136">
        <v>-0.1563735459240946</v>
      </c>
      <c r="IO136">
        <v>0.000886434048502425</v>
      </c>
      <c r="IP136">
        <v>0.0004187276611132993</v>
      </c>
      <c r="IQ136">
        <v>-3.612086840460417E-06</v>
      </c>
      <c r="IR136">
        <v>19</v>
      </c>
      <c r="IS136">
        <v>2204</v>
      </c>
      <c r="IT136">
        <v>1</v>
      </c>
      <c r="IU136">
        <v>37</v>
      </c>
      <c r="IV136">
        <v>1.3</v>
      </c>
      <c r="IW136">
        <v>1.3</v>
      </c>
      <c r="IX136">
        <v>2.10693</v>
      </c>
      <c r="IY136">
        <v>2.23022</v>
      </c>
      <c r="IZ136">
        <v>1.39648</v>
      </c>
      <c r="JA136">
        <v>2.34863</v>
      </c>
      <c r="JB136">
        <v>1.49536</v>
      </c>
      <c r="JC136">
        <v>2.33765</v>
      </c>
      <c r="JD136">
        <v>39.1924</v>
      </c>
      <c r="JE136">
        <v>15.0777</v>
      </c>
      <c r="JF136">
        <v>18</v>
      </c>
      <c r="JG136">
        <v>390.198</v>
      </c>
      <c r="JH136">
        <v>563.48</v>
      </c>
      <c r="JI136">
        <v>30.9575</v>
      </c>
      <c r="JJ136">
        <v>30.4928</v>
      </c>
      <c r="JK136">
        <v>30.0003</v>
      </c>
      <c r="JL136">
        <v>30.402</v>
      </c>
      <c r="JM136">
        <v>30.3103</v>
      </c>
      <c r="JN136">
        <v>42.1777</v>
      </c>
      <c r="JO136">
        <v>20.192</v>
      </c>
      <c r="JP136">
        <v>0</v>
      </c>
      <c r="JQ136">
        <v>-999.9</v>
      </c>
      <c r="JR136">
        <v>1000</v>
      </c>
      <c r="JS136">
        <v>22.0376</v>
      </c>
      <c r="JT136">
        <v>99.9666</v>
      </c>
      <c r="JU136">
        <v>100.025</v>
      </c>
    </row>
    <row r="137" spans="1:281">
      <c r="A137">
        <v>121</v>
      </c>
      <c r="B137">
        <v>1652287221.1</v>
      </c>
      <c r="C137">
        <v>5164.599999904633</v>
      </c>
      <c r="D137" t="s">
        <v>720</v>
      </c>
      <c r="E137" t="s">
        <v>721</v>
      </c>
      <c r="F137">
        <v>5</v>
      </c>
      <c r="G137" t="s">
        <v>675</v>
      </c>
      <c r="H137" t="s">
        <v>418</v>
      </c>
      <c r="I137">
        <v>1652287213.099999</v>
      </c>
      <c r="J137">
        <f>(K137)/1000</f>
        <v>0</v>
      </c>
      <c r="K137">
        <f>IF(CZ137, AN137, AH137)</f>
        <v>0</v>
      </c>
      <c r="L137">
        <f>IF(CZ137, AI137, AG137)</f>
        <v>0</v>
      </c>
      <c r="M137">
        <f>DB137 - IF(AU137&gt;1, L137*CV137*100.0/(AW137*DP137), 0)</f>
        <v>0</v>
      </c>
      <c r="N137">
        <f>((T137-J137/2)*M137-L137)/(T137+J137/2)</f>
        <v>0</v>
      </c>
      <c r="O137">
        <f>N137*(DI137+DJ137)/1000.0</f>
        <v>0</v>
      </c>
      <c r="P137">
        <f>(DB137 - IF(AU137&gt;1, L137*CV137*100.0/(AW137*DP137), 0))*(DI137+DJ137)/1000.0</f>
        <v>0</v>
      </c>
      <c r="Q137">
        <f>2.0/((1/S137-1/R137)+SIGN(S137)*SQRT((1/S137-1/R137)*(1/S137-1/R137) + 4*CW137/((CW137+1)*(CW137+1))*(2*1/S137*1/R137-1/R137*1/R137)))</f>
        <v>0</v>
      </c>
      <c r="R137">
        <f>IF(LEFT(CX137,1)&lt;&gt;"0",IF(LEFT(CX137,1)="1",3.0,CY137),$D$5+$E$5*(DP137*DI137/($K$5*1000))+$F$5*(DP137*DI137/($K$5*1000))*MAX(MIN(CV137,$J$5),$I$5)*MAX(MIN(CV137,$J$5),$I$5)+$G$5*MAX(MIN(CV137,$J$5),$I$5)*(DP137*DI137/($K$5*1000))+$H$5*(DP137*DI137/($K$5*1000))*(DP137*DI137/($K$5*1000)))</f>
        <v>0</v>
      </c>
      <c r="S137">
        <f>J137*(1000-(1000*0.61365*exp(17.502*W137/(240.97+W137))/(DI137+DJ137)+DD137)/2)/(1000*0.61365*exp(17.502*W137/(240.97+W137))/(DI137+DJ137)-DD137)</f>
        <v>0</v>
      </c>
      <c r="T137">
        <f>1/((CW137+1)/(Q137/1.6)+1/(R137/1.37)) + CW137/((CW137+1)/(Q137/1.6) + CW137/(R137/1.37))</f>
        <v>0</v>
      </c>
      <c r="U137">
        <f>(CR137*CU137)</f>
        <v>0</v>
      </c>
      <c r="V137">
        <f>(DK137+(U137+2*0.95*5.67E-8*(((DK137+$B$7)+273)^4-(DK137+273)^4)-44100*J137)/(1.84*29.3*R137+8*0.95*5.67E-8*(DK137+273)^3))</f>
        <v>0</v>
      </c>
      <c r="W137">
        <f>($C$7*DL137+$D$7*DM137+$E$7*V137)</f>
        <v>0</v>
      </c>
      <c r="X137">
        <f>0.61365*exp(17.502*W137/(240.97+W137))</f>
        <v>0</v>
      </c>
      <c r="Y137">
        <f>(Z137/AA137*100)</f>
        <v>0</v>
      </c>
      <c r="Z137">
        <f>DD137*(DI137+DJ137)/1000</f>
        <v>0</v>
      </c>
      <c r="AA137">
        <f>0.61365*exp(17.502*DK137/(240.97+DK137))</f>
        <v>0</v>
      </c>
      <c r="AB137">
        <f>(X137-DD137*(DI137+DJ137)/1000)</f>
        <v>0</v>
      </c>
      <c r="AC137">
        <f>(-J137*44100)</f>
        <v>0</v>
      </c>
      <c r="AD137">
        <f>2*29.3*R137*0.92*(DK137-W137)</f>
        <v>0</v>
      </c>
      <c r="AE137">
        <f>2*0.95*5.67E-8*(((DK137+$B$7)+273)^4-(W137+273)^4)</f>
        <v>0</v>
      </c>
      <c r="AF137">
        <f>U137+AE137+AC137+AD137</f>
        <v>0</v>
      </c>
      <c r="AG137">
        <f>DH137*AU137*(DC137-DB137*(1000-AU137*DE137)/(1000-AU137*DD137))/(100*CV137)</f>
        <v>0</v>
      </c>
      <c r="AH137">
        <f>1000*DH137*AU137*(DD137-DE137)/(100*CV137*(1000-AU137*DD137))</f>
        <v>0</v>
      </c>
      <c r="AI137">
        <f>(AJ137 - AK137 - DI137*1E3/(8.314*(DK137+273.15)) * AM137/DH137 * AL137) * DH137/(100*CV137) * (1000 - DE137)/1000</f>
        <v>0</v>
      </c>
      <c r="AJ137">
        <v>1228.167110802708</v>
      </c>
      <c r="AK137">
        <v>1195.031333333333</v>
      </c>
      <c r="AL137">
        <v>0.0688047477971216</v>
      </c>
      <c r="AM137">
        <v>66.41708450126362</v>
      </c>
      <c r="AN137">
        <f>(AP137 - AO137 + DI137*1E3/(8.314*(DK137+273.15)) * AR137/DH137 * AQ137) * DH137/(100*CV137) * 1000/(1000 - AP137)</f>
        <v>0</v>
      </c>
      <c r="AO137">
        <v>22.94604694556035</v>
      </c>
      <c r="AP137">
        <v>25.9848132867133</v>
      </c>
      <c r="AQ137">
        <v>0.0002281754889844272</v>
      </c>
      <c r="AR137">
        <v>79.17290588331205</v>
      </c>
      <c r="AS137">
        <v>0</v>
      </c>
      <c r="AT137">
        <v>0</v>
      </c>
      <c r="AU137">
        <f>IF(AS137*$H$13&gt;=AW137,1.0,(AW137/(AW137-AS137*$H$13)))</f>
        <v>0</v>
      </c>
      <c r="AV137">
        <f>(AU137-1)*100</f>
        <v>0</v>
      </c>
      <c r="AW137">
        <f>MAX(0,($B$13+$C$13*DP137)/(1+$D$13*DP137)*DI137/(DK137+273)*$E$13)</f>
        <v>0</v>
      </c>
      <c r="AX137" t="s">
        <v>419</v>
      </c>
      <c r="AY137">
        <v>10510</v>
      </c>
      <c r="AZ137">
        <v>590.42</v>
      </c>
      <c r="BA137">
        <v>2650.6</v>
      </c>
      <c r="BB137">
        <f>1-AZ137/BA137</f>
        <v>0</v>
      </c>
      <c r="BC137">
        <v>-1.816883183993991</v>
      </c>
      <c r="BD137" t="s">
        <v>722</v>
      </c>
      <c r="BE137">
        <v>10372.6</v>
      </c>
      <c r="BF137">
        <v>1480.599615384615</v>
      </c>
      <c r="BG137">
        <v>1883.86</v>
      </c>
      <c r="BH137">
        <f>1-BF137/BG137</f>
        <v>0</v>
      </c>
      <c r="BI137">
        <v>0.5</v>
      </c>
      <c r="BJ137">
        <f>CS137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421</v>
      </c>
      <c r="BQ137">
        <v>0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BZ137">
        <v>1357</v>
      </c>
      <c r="CA137">
        <v>300</v>
      </c>
      <c r="CB137">
        <v>300</v>
      </c>
      <c r="CC137">
        <v>300</v>
      </c>
      <c r="CD137">
        <v>10372.6</v>
      </c>
      <c r="CE137">
        <v>1812.95</v>
      </c>
      <c r="CF137">
        <v>-0.00730193</v>
      </c>
      <c r="CG137">
        <v>1.09</v>
      </c>
      <c r="CH137" t="s">
        <v>421</v>
      </c>
      <c r="CI137" t="s">
        <v>421</v>
      </c>
      <c r="CJ137" t="s">
        <v>421</v>
      </c>
      <c r="CK137" t="s">
        <v>421</v>
      </c>
      <c r="CL137" t="s">
        <v>421</v>
      </c>
      <c r="CM137" t="s">
        <v>421</v>
      </c>
      <c r="CN137" t="s">
        <v>421</v>
      </c>
      <c r="CO137" t="s">
        <v>421</v>
      </c>
      <c r="CP137" t="s">
        <v>421</v>
      </c>
      <c r="CQ137" t="s">
        <v>421</v>
      </c>
      <c r="CR137">
        <f>$B$11*DQ137+$C$11*DR137+$F$11*EC137*(1-EF137)</f>
        <v>0</v>
      </c>
      <c r="CS137">
        <f>CR137*CT137</f>
        <v>0</v>
      </c>
      <c r="CT137">
        <f>($B$11*$D$9+$C$11*$D$9+$F$11*((EP137+EH137)/MAX(EP137+EH137+EQ137, 0.1)*$I$9+EQ137/MAX(EP137+EH137+EQ137, 0.1)*$J$9))/($B$11+$C$11+$F$11)</f>
        <v>0</v>
      </c>
      <c r="CU137">
        <f>($B$11*$K$9+$C$11*$K$9+$F$11*((EP137+EH137)/MAX(EP137+EH137+EQ137, 0.1)*$P$9+EQ137/MAX(EP137+EH137+EQ137, 0.1)*$Q$9))/($B$11+$C$11+$F$11)</f>
        <v>0</v>
      </c>
      <c r="CV137">
        <v>6</v>
      </c>
      <c r="CW137">
        <v>0.5</v>
      </c>
      <c r="CX137" t="s">
        <v>422</v>
      </c>
      <c r="CY137">
        <v>2</v>
      </c>
      <c r="CZ137" t="b">
        <v>1</v>
      </c>
      <c r="DA137">
        <v>1652287213.099999</v>
      </c>
      <c r="DB137">
        <v>1163.535677419355</v>
      </c>
      <c r="DC137">
        <v>1200.003225806452</v>
      </c>
      <c r="DD137">
        <v>25.92258064516129</v>
      </c>
      <c r="DE137">
        <v>22.92335806451613</v>
      </c>
      <c r="DF137">
        <v>1164.999677419355</v>
      </c>
      <c r="DG137">
        <v>25.88458064516129</v>
      </c>
      <c r="DH137">
        <v>400.0800967741935</v>
      </c>
      <c r="DI137">
        <v>90.66111290322581</v>
      </c>
      <c r="DJ137">
        <v>0.09998742258064516</v>
      </c>
      <c r="DK137">
        <v>31.91443870967742</v>
      </c>
      <c r="DL137">
        <v>31.29719354838709</v>
      </c>
      <c r="DM137">
        <v>999.9000000000003</v>
      </c>
      <c r="DN137">
        <v>0</v>
      </c>
      <c r="DO137">
        <v>0</v>
      </c>
      <c r="DP137">
        <v>10001.67580645161</v>
      </c>
      <c r="DQ137">
        <v>0</v>
      </c>
      <c r="DR137">
        <v>280.0056774193548</v>
      </c>
      <c r="DS137">
        <v>-36.61313225806452</v>
      </c>
      <c r="DT137">
        <v>1194.405161290322</v>
      </c>
      <c r="DU137">
        <v>1228.157419354839</v>
      </c>
      <c r="DV137">
        <v>3.043537096774193</v>
      </c>
      <c r="DW137">
        <v>1200.003225806452</v>
      </c>
      <c r="DX137">
        <v>22.92335806451613</v>
      </c>
      <c r="DY137">
        <v>2.354186451612903</v>
      </c>
      <c r="DZ137">
        <v>2.078257096774194</v>
      </c>
      <c r="EA137">
        <v>20.05203870967742</v>
      </c>
      <c r="EB137">
        <v>18.05348387096774</v>
      </c>
      <c r="EC137">
        <v>1500.05</v>
      </c>
      <c r="ED137">
        <v>0.9729915483870966</v>
      </c>
      <c r="EE137">
        <v>0.0270082064516129</v>
      </c>
      <c r="EF137">
        <v>0</v>
      </c>
      <c r="EG137">
        <v>1481.167096774193</v>
      </c>
      <c r="EH137">
        <v>5.000969999999999</v>
      </c>
      <c r="EI137">
        <v>23005.14516129033</v>
      </c>
      <c r="EJ137">
        <v>12491.97741935484</v>
      </c>
      <c r="EK137">
        <v>40.56606451612902</v>
      </c>
      <c r="EL137">
        <v>42.23170967741935</v>
      </c>
      <c r="EM137">
        <v>40.81199999999998</v>
      </c>
      <c r="EN137">
        <v>41.94512903225804</v>
      </c>
      <c r="EO137">
        <v>41.68699999999998</v>
      </c>
      <c r="EP137">
        <v>1454.667419354839</v>
      </c>
      <c r="EQ137">
        <v>40.38000000000002</v>
      </c>
      <c r="ER137">
        <v>0</v>
      </c>
      <c r="ES137">
        <v>103</v>
      </c>
      <c r="ET137">
        <v>0</v>
      </c>
      <c r="EU137">
        <v>1480.599615384615</v>
      </c>
      <c r="EV137">
        <v>-58.53572640123354</v>
      </c>
      <c r="EW137">
        <v>-866.0752125082801</v>
      </c>
      <c r="EX137">
        <v>22997.10384615385</v>
      </c>
      <c r="EY137">
        <v>15</v>
      </c>
      <c r="EZ137">
        <v>1652287247.6</v>
      </c>
      <c r="FA137" t="s">
        <v>723</v>
      </c>
      <c r="FB137">
        <v>1652287243.6</v>
      </c>
      <c r="FC137">
        <v>1652287247.6</v>
      </c>
      <c r="FD137">
        <v>26</v>
      </c>
      <c r="FE137">
        <v>0.194</v>
      </c>
      <c r="FF137">
        <v>-0.001</v>
      </c>
      <c r="FG137">
        <v>-1.464</v>
      </c>
      <c r="FH137">
        <v>0.038</v>
      </c>
      <c r="FI137">
        <v>1200</v>
      </c>
      <c r="FJ137">
        <v>23</v>
      </c>
      <c r="FK137">
        <v>0.07000000000000001</v>
      </c>
      <c r="FL137">
        <v>0.03</v>
      </c>
      <c r="FM137">
        <v>-36.95044634146341</v>
      </c>
      <c r="FN137">
        <v>7.121226480836248</v>
      </c>
      <c r="FO137">
        <v>0.7191142020968205</v>
      </c>
      <c r="FP137">
        <v>-1</v>
      </c>
      <c r="FQ137">
        <v>3.050401219512195</v>
      </c>
      <c r="FR137">
        <v>-0.168693867595813</v>
      </c>
      <c r="FS137">
        <v>0.01845081334648792</v>
      </c>
      <c r="FT137">
        <v>1</v>
      </c>
      <c r="FU137">
        <v>0</v>
      </c>
      <c r="FV137">
        <v>0</v>
      </c>
      <c r="FW137">
        <v>0</v>
      </c>
      <c r="FX137">
        <v>-1</v>
      </c>
      <c r="FY137">
        <v>1</v>
      </c>
      <c r="FZ137">
        <v>1</v>
      </c>
      <c r="GA137" t="s">
        <v>719</v>
      </c>
      <c r="GB137">
        <v>2.69577</v>
      </c>
      <c r="GC137">
        <v>2.70504</v>
      </c>
      <c r="GD137">
        <v>0.189288</v>
      </c>
      <c r="GE137">
        <v>0.190953</v>
      </c>
      <c r="GF137">
        <v>0.112338</v>
      </c>
      <c r="GG137">
        <v>0.101571</v>
      </c>
      <c r="GH137">
        <v>25485.3</v>
      </c>
      <c r="GI137">
        <v>25528.1</v>
      </c>
      <c r="GJ137">
        <v>29244.6</v>
      </c>
      <c r="GK137">
        <v>29200.8</v>
      </c>
      <c r="GL137">
        <v>34365.4</v>
      </c>
      <c r="GM137">
        <v>34919.8</v>
      </c>
      <c r="GN137">
        <v>41157.4</v>
      </c>
      <c r="GO137">
        <v>41665.8</v>
      </c>
      <c r="GP137">
        <v>1.7296</v>
      </c>
      <c r="GQ137">
        <v>2.0293</v>
      </c>
      <c r="GR137">
        <v>0.12099</v>
      </c>
      <c r="GS137">
        <v>0</v>
      </c>
      <c r="GT137">
        <v>29.3393</v>
      </c>
      <c r="GU137">
        <v>999.9</v>
      </c>
      <c r="GV137">
        <v>39.1</v>
      </c>
      <c r="GW137">
        <v>36.7</v>
      </c>
      <c r="GX137">
        <v>26.7478</v>
      </c>
      <c r="GY137">
        <v>62.7731</v>
      </c>
      <c r="GZ137">
        <v>29.9399</v>
      </c>
      <c r="HA137">
        <v>1</v>
      </c>
      <c r="HB137">
        <v>0.236146</v>
      </c>
      <c r="HC137">
        <v>0</v>
      </c>
      <c r="HD137">
        <v>20.3942</v>
      </c>
      <c r="HE137">
        <v>5.22328</v>
      </c>
      <c r="HF137">
        <v>12.0095</v>
      </c>
      <c r="HG137">
        <v>4.9896</v>
      </c>
      <c r="HH137">
        <v>3.29</v>
      </c>
      <c r="HI137">
        <v>2386.1</v>
      </c>
      <c r="HJ137">
        <v>9999</v>
      </c>
      <c r="HK137">
        <v>9999</v>
      </c>
      <c r="HL137">
        <v>45.3</v>
      </c>
      <c r="HM137">
        <v>1.86734</v>
      </c>
      <c r="HN137">
        <v>1.8663</v>
      </c>
      <c r="HO137">
        <v>1.86585</v>
      </c>
      <c r="HP137">
        <v>1.86575</v>
      </c>
      <c r="HQ137">
        <v>1.86752</v>
      </c>
      <c r="HR137">
        <v>1.87009</v>
      </c>
      <c r="HS137">
        <v>1.86874</v>
      </c>
      <c r="HT137">
        <v>1.87012</v>
      </c>
      <c r="HU137">
        <v>0</v>
      </c>
      <c r="HV137">
        <v>0</v>
      </c>
      <c r="HW137">
        <v>0</v>
      </c>
      <c r="HX137">
        <v>0</v>
      </c>
      <c r="HY137" t="s">
        <v>425</v>
      </c>
      <c r="HZ137" t="s">
        <v>426</v>
      </c>
      <c r="IA137" t="s">
        <v>427</v>
      </c>
      <c r="IB137" t="s">
        <v>427</v>
      </c>
      <c r="IC137" t="s">
        <v>427</v>
      </c>
      <c r="ID137" t="s">
        <v>427</v>
      </c>
      <c r="IE137">
        <v>0</v>
      </c>
      <c r="IF137">
        <v>100</v>
      </c>
      <c r="IG137">
        <v>100</v>
      </c>
      <c r="IH137">
        <v>-1.464</v>
      </c>
      <c r="II137">
        <v>0.038</v>
      </c>
      <c r="IJ137">
        <v>-0.3575908348017812</v>
      </c>
      <c r="IK137">
        <v>-0.0004613869835165773</v>
      </c>
      <c r="IL137">
        <v>-7.733014719846753E-07</v>
      </c>
      <c r="IM137">
        <v>2.12217718631011E-10</v>
      </c>
      <c r="IN137">
        <v>-0.1585416429053285</v>
      </c>
      <c r="IO137">
        <v>0.000886434048502425</v>
      </c>
      <c r="IP137">
        <v>0.0004187276611132993</v>
      </c>
      <c r="IQ137">
        <v>-3.612086840460417E-06</v>
      </c>
      <c r="IR137">
        <v>19</v>
      </c>
      <c r="IS137">
        <v>2204</v>
      </c>
      <c r="IT137">
        <v>1</v>
      </c>
      <c r="IU137">
        <v>37</v>
      </c>
      <c r="IV137">
        <v>1.1</v>
      </c>
      <c r="IW137">
        <v>1.3</v>
      </c>
      <c r="IX137">
        <v>2.44019</v>
      </c>
      <c r="IY137">
        <v>2.22168</v>
      </c>
      <c r="IZ137">
        <v>1.39648</v>
      </c>
      <c r="JA137">
        <v>2.34863</v>
      </c>
      <c r="JB137">
        <v>1.49536</v>
      </c>
      <c r="JC137">
        <v>2.37183</v>
      </c>
      <c r="JD137">
        <v>39.2422</v>
      </c>
      <c r="JE137">
        <v>15.0777</v>
      </c>
      <c r="JF137">
        <v>18</v>
      </c>
      <c r="JG137">
        <v>390.071</v>
      </c>
      <c r="JH137">
        <v>564.472</v>
      </c>
      <c r="JI137">
        <v>31.0117</v>
      </c>
      <c r="JJ137">
        <v>30.5469</v>
      </c>
      <c r="JK137">
        <v>30.0001</v>
      </c>
      <c r="JL137">
        <v>30.4525</v>
      </c>
      <c r="JM137">
        <v>30.3596</v>
      </c>
      <c r="JN137">
        <v>48.8258</v>
      </c>
      <c r="JO137">
        <v>18.5145</v>
      </c>
      <c r="JP137">
        <v>1.7209</v>
      </c>
      <c r="JQ137">
        <v>-999.9</v>
      </c>
      <c r="JR137">
        <v>1200</v>
      </c>
      <c r="JS137">
        <v>22.9019</v>
      </c>
      <c r="JT137">
        <v>99.956</v>
      </c>
      <c r="JU137">
        <v>100.014</v>
      </c>
    </row>
    <row r="138" spans="1:281">
      <c r="A138">
        <v>122</v>
      </c>
      <c r="B138">
        <v>1652287313.6</v>
      </c>
      <c r="C138">
        <v>5257.099999904633</v>
      </c>
      <c r="D138" t="s">
        <v>724</v>
      </c>
      <c r="E138" t="s">
        <v>725</v>
      </c>
      <c r="F138">
        <v>5</v>
      </c>
      <c r="G138" t="s">
        <v>675</v>
      </c>
      <c r="H138" t="s">
        <v>418</v>
      </c>
      <c r="I138">
        <v>1652287305.599999</v>
      </c>
      <c r="J138">
        <f>(K138)/1000</f>
        <v>0</v>
      </c>
      <c r="K138">
        <f>IF(CZ138, AN138, AH138)</f>
        <v>0</v>
      </c>
      <c r="L138">
        <f>IF(CZ138, AI138, AG138)</f>
        <v>0</v>
      </c>
      <c r="M138">
        <f>DB138 - IF(AU138&gt;1, L138*CV138*100.0/(AW138*DP138), 0)</f>
        <v>0</v>
      </c>
      <c r="N138">
        <f>((T138-J138/2)*M138-L138)/(T138+J138/2)</f>
        <v>0</v>
      </c>
      <c r="O138">
        <f>N138*(DI138+DJ138)/1000.0</f>
        <v>0</v>
      </c>
      <c r="P138">
        <f>(DB138 - IF(AU138&gt;1, L138*CV138*100.0/(AW138*DP138), 0))*(DI138+DJ138)/1000.0</f>
        <v>0</v>
      </c>
      <c r="Q138">
        <f>2.0/((1/S138-1/R138)+SIGN(S138)*SQRT((1/S138-1/R138)*(1/S138-1/R138) + 4*CW138/((CW138+1)*(CW138+1))*(2*1/S138*1/R138-1/R138*1/R138)))</f>
        <v>0</v>
      </c>
      <c r="R138">
        <f>IF(LEFT(CX138,1)&lt;&gt;"0",IF(LEFT(CX138,1)="1",3.0,CY138),$D$5+$E$5*(DP138*DI138/($K$5*1000))+$F$5*(DP138*DI138/($K$5*1000))*MAX(MIN(CV138,$J$5),$I$5)*MAX(MIN(CV138,$J$5),$I$5)+$G$5*MAX(MIN(CV138,$J$5),$I$5)*(DP138*DI138/($K$5*1000))+$H$5*(DP138*DI138/($K$5*1000))*(DP138*DI138/($K$5*1000)))</f>
        <v>0</v>
      </c>
      <c r="S138">
        <f>J138*(1000-(1000*0.61365*exp(17.502*W138/(240.97+W138))/(DI138+DJ138)+DD138)/2)/(1000*0.61365*exp(17.502*W138/(240.97+W138))/(DI138+DJ138)-DD138)</f>
        <v>0</v>
      </c>
      <c r="T138">
        <f>1/((CW138+1)/(Q138/1.6)+1/(R138/1.37)) + CW138/((CW138+1)/(Q138/1.6) + CW138/(R138/1.37))</f>
        <v>0</v>
      </c>
      <c r="U138">
        <f>(CR138*CU138)</f>
        <v>0</v>
      </c>
      <c r="V138">
        <f>(DK138+(U138+2*0.95*5.67E-8*(((DK138+$B$7)+273)^4-(DK138+273)^4)-44100*J138)/(1.84*29.3*R138+8*0.95*5.67E-8*(DK138+273)^3))</f>
        <v>0</v>
      </c>
      <c r="W138">
        <f>($C$7*DL138+$D$7*DM138+$E$7*V138)</f>
        <v>0</v>
      </c>
      <c r="X138">
        <f>0.61365*exp(17.502*W138/(240.97+W138))</f>
        <v>0</v>
      </c>
      <c r="Y138">
        <f>(Z138/AA138*100)</f>
        <v>0</v>
      </c>
      <c r="Z138">
        <f>DD138*(DI138+DJ138)/1000</f>
        <v>0</v>
      </c>
      <c r="AA138">
        <f>0.61365*exp(17.502*DK138/(240.97+DK138))</f>
        <v>0</v>
      </c>
      <c r="AB138">
        <f>(X138-DD138*(DI138+DJ138)/1000)</f>
        <v>0</v>
      </c>
      <c r="AC138">
        <f>(-J138*44100)</f>
        <v>0</v>
      </c>
      <c r="AD138">
        <f>2*29.3*R138*0.92*(DK138-W138)</f>
        <v>0</v>
      </c>
      <c r="AE138">
        <f>2*0.95*5.67E-8*(((DK138+$B$7)+273)^4-(W138+273)^4)</f>
        <v>0</v>
      </c>
      <c r="AF138">
        <f>U138+AE138+AC138+AD138</f>
        <v>0</v>
      </c>
      <c r="AG138">
        <f>DH138*AU138*(DC138-DB138*(1000-AU138*DE138)/(1000-AU138*DD138))/(100*CV138)</f>
        <v>0</v>
      </c>
      <c r="AH138">
        <f>1000*DH138*AU138*(DD138-DE138)/(100*CV138*(1000-AU138*DD138))</f>
        <v>0</v>
      </c>
      <c r="AI138">
        <f>(AJ138 - AK138 - DI138*1E3/(8.314*(DK138+273.15)) * AM138/DH138 * AL138) * DH138/(100*CV138) * (1000 - DE138)/1000</f>
        <v>0</v>
      </c>
      <c r="AJ138">
        <v>1638.600683195192</v>
      </c>
      <c r="AK138">
        <v>1602.440424242424</v>
      </c>
      <c r="AL138">
        <v>0.1257493200096214</v>
      </c>
      <c r="AM138">
        <v>66.42180329887437</v>
      </c>
      <c r="AN138">
        <f>(AP138 - AO138 + DI138*1E3/(8.314*(DK138+273.15)) * AR138/DH138 * AQ138) * DH138/(100*CV138) * 1000/(1000 - AP138)</f>
        <v>0</v>
      </c>
      <c r="AO138">
        <v>23.627874728193</v>
      </c>
      <c r="AP138">
        <v>26.13162121212121</v>
      </c>
      <c r="AQ138">
        <v>0.005424522702994682</v>
      </c>
      <c r="AR138">
        <v>79.01604252047632</v>
      </c>
      <c r="AS138">
        <v>0</v>
      </c>
      <c r="AT138">
        <v>0</v>
      </c>
      <c r="AU138">
        <f>IF(AS138*$H$13&gt;=AW138,1.0,(AW138/(AW138-AS138*$H$13)))</f>
        <v>0</v>
      </c>
      <c r="AV138">
        <f>(AU138-1)*100</f>
        <v>0</v>
      </c>
      <c r="AW138">
        <f>MAX(0,($B$13+$C$13*DP138)/(1+$D$13*DP138)*DI138/(DK138+273)*$E$13)</f>
        <v>0</v>
      </c>
      <c r="AX138" t="s">
        <v>419</v>
      </c>
      <c r="AY138">
        <v>10510</v>
      </c>
      <c r="AZ138">
        <v>590.42</v>
      </c>
      <c r="BA138">
        <v>2650.6</v>
      </c>
      <c r="BB138">
        <f>1-AZ138/BA138</f>
        <v>0</v>
      </c>
      <c r="BC138">
        <v>-1.816883183993991</v>
      </c>
      <c r="BD138" t="s">
        <v>726</v>
      </c>
      <c r="BE138">
        <v>10372.1</v>
      </c>
      <c r="BF138">
        <v>1489.818076923077</v>
      </c>
      <c r="BG138">
        <v>1904.66</v>
      </c>
      <c r="BH138">
        <f>1-BF138/BG138</f>
        <v>0</v>
      </c>
      <c r="BI138">
        <v>0.5</v>
      </c>
      <c r="BJ138">
        <f>CS138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421</v>
      </c>
      <c r="BQ138">
        <v>0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BZ138">
        <v>1358</v>
      </c>
      <c r="CA138">
        <v>300</v>
      </c>
      <c r="CB138">
        <v>300</v>
      </c>
      <c r="CC138">
        <v>300</v>
      </c>
      <c r="CD138">
        <v>10372.1</v>
      </c>
      <c r="CE138">
        <v>1824.64</v>
      </c>
      <c r="CF138">
        <v>-0.00730157</v>
      </c>
      <c r="CG138">
        <v>0.9</v>
      </c>
      <c r="CH138" t="s">
        <v>421</v>
      </c>
      <c r="CI138" t="s">
        <v>421</v>
      </c>
      <c r="CJ138" t="s">
        <v>421</v>
      </c>
      <c r="CK138" t="s">
        <v>421</v>
      </c>
      <c r="CL138" t="s">
        <v>421</v>
      </c>
      <c r="CM138" t="s">
        <v>421</v>
      </c>
      <c r="CN138" t="s">
        <v>421</v>
      </c>
      <c r="CO138" t="s">
        <v>421</v>
      </c>
      <c r="CP138" t="s">
        <v>421</v>
      </c>
      <c r="CQ138" t="s">
        <v>421</v>
      </c>
      <c r="CR138">
        <f>$B$11*DQ138+$C$11*DR138+$F$11*EC138*(1-EF138)</f>
        <v>0</v>
      </c>
      <c r="CS138">
        <f>CR138*CT138</f>
        <v>0</v>
      </c>
      <c r="CT138">
        <f>($B$11*$D$9+$C$11*$D$9+$F$11*((EP138+EH138)/MAX(EP138+EH138+EQ138, 0.1)*$I$9+EQ138/MAX(EP138+EH138+EQ138, 0.1)*$J$9))/($B$11+$C$11+$F$11)</f>
        <v>0</v>
      </c>
      <c r="CU138">
        <f>($B$11*$K$9+$C$11*$K$9+$F$11*((EP138+EH138)/MAX(EP138+EH138+EQ138, 0.1)*$P$9+EQ138/MAX(EP138+EH138+EQ138, 0.1)*$Q$9))/($B$11+$C$11+$F$11)</f>
        <v>0</v>
      </c>
      <c r="CV138">
        <v>6</v>
      </c>
      <c r="CW138">
        <v>0.5</v>
      </c>
      <c r="CX138" t="s">
        <v>422</v>
      </c>
      <c r="CY138">
        <v>2</v>
      </c>
      <c r="CZ138" t="b">
        <v>1</v>
      </c>
      <c r="DA138">
        <v>1652287305.599999</v>
      </c>
      <c r="DB138">
        <v>1559.660129032258</v>
      </c>
      <c r="DC138">
        <v>1599.923870967742</v>
      </c>
      <c r="DD138">
        <v>26.06912258064516</v>
      </c>
      <c r="DE138">
        <v>23.58286451612903</v>
      </c>
      <c r="DF138">
        <v>1561.466129032258</v>
      </c>
      <c r="DG138">
        <v>26.02912258064516</v>
      </c>
      <c r="DH138">
        <v>400.0859677419355</v>
      </c>
      <c r="DI138">
        <v>90.66438387096775</v>
      </c>
      <c r="DJ138">
        <v>0.1000386451612903</v>
      </c>
      <c r="DK138">
        <v>32.00943225806451</v>
      </c>
      <c r="DL138">
        <v>31.42253548387097</v>
      </c>
      <c r="DM138">
        <v>999.9000000000003</v>
      </c>
      <c r="DN138">
        <v>0</v>
      </c>
      <c r="DO138">
        <v>0</v>
      </c>
      <c r="DP138">
        <v>9993.888064516128</v>
      </c>
      <c r="DQ138">
        <v>0</v>
      </c>
      <c r="DR138">
        <v>277.5657096774194</v>
      </c>
      <c r="DS138">
        <v>-40.41599677419357</v>
      </c>
      <c r="DT138">
        <v>1601.321290322581</v>
      </c>
      <c r="DU138">
        <v>1638.565483870967</v>
      </c>
      <c r="DV138">
        <v>2.529374838709677</v>
      </c>
      <c r="DW138">
        <v>1599.923870967742</v>
      </c>
      <c r="DX138">
        <v>23.58286451612903</v>
      </c>
      <c r="DY138">
        <v>2.367450322580645</v>
      </c>
      <c r="DZ138">
        <v>2.138124838709677</v>
      </c>
      <c r="EA138">
        <v>20.14282258064516</v>
      </c>
      <c r="EB138">
        <v>18.50606774193549</v>
      </c>
      <c r="EC138">
        <v>1499.990645161291</v>
      </c>
      <c r="ED138">
        <v>0.972992709677419</v>
      </c>
      <c r="EE138">
        <v>0.02700716129032258</v>
      </c>
      <c r="EF138">
        <v>0</v>
      </c>
      <c r="EG138">
        <v>1490.149677419355</v>
      </c>
      <c r="EH138">
        <v>5.000969999999999</v>
      </c>
      <c r="EI138">
        <v>23132.54193548387</v>
      </c>
      <c r="EJ138">
        <v>12491.49032258064</v>
      </c>
      <c r="EK138">
        <v>40.68699999999998</v>
      </c>
      <c r="EL138">
        <v>42.26199999999999</v>
      </c>
      <c r="EM138">
        <v>40.91099999999999</v>
      </c>
      <c r="EN138">
        <v>42.00599999999999</v>
      </c>
      <c r="EO138">
        <v>41.81199999999998</v>
      </c>
      <c r="EP138">
        <v>1454.610967741935</v>
      </c>
      <c r="EQ138">
        <v>40.3732258064516</v>
      </c>
      <c r="ER138">
        <v>0</v>
      </c>
      <c r="ES138">
        <v>91.79999995231628</v>
      </c>
      <c r="ET138">
        <v>0</v>
      </c>
      <c r="EU138">
        <v>1489.818076923077</v>
      </c>
      <c r="EV138">
        <v>-82.65401713714236</v>
      </c>
      <c r="EW138">
        <v>-1258.471795868545</v>
      </c>
      <c r="EX138">
        <v>23127.50384615385</v>
      </c>
      <c r="EY138">
        <v>15</v>
      </c>
      <c r="EZ138">
        <v>1652287342.6</v>
      </c>
      <c r="FA138" t="s">
        <v>727</v>
      </c>
      <c r="FB138">
        <v>1652287342.6</v>
      </c>
      <c r="FC138">
        <v>1652287335.6</v>
      </c>
      <c r="FD138">
        <v>27</v>
      </c>
      <c r="FE138">
        <v>0.206</v>
      </c>
      <c r="FF138">
        <v>-0.006</v>
      </c>
      <c r="FG138">
        <v>-1.806</v>
      </c>
      <c r="FH138">
        <v>0.04</v>
      </c>
      <c r="FI138">
        <v>1600</v>
      </c>
      <c r="FJ138">
        <v>24</v>
      </c>
      <c r="FK138">
        <v>0.06</v>
      </c>
      <c r="FL138">
        <v>0.04</v>
      </c>
      <c r="FM138">
        <v>-41.10759268292683</v>
      </c>
      <c r="FN138">
        <v>12.43441254355394</v>
      </c>
      <c r="FO138">
        <v>1.263176236741498</v>
      </c>
      <c r="FP138">
        <v>-1</v>
      </c>
      <c r="FQ138">
        <v>2.551702195121952</v>
      </c>
      <c r="FR138">
        <v>-0.4203773519163715</v>
      </c>
      <c r="FS138">
        <v>0.04527189455550602</v>
      </c>
      <c r="FT138">
        <v>1</v>
      </c>
      <c r="FU138">
        <v>0</v>
      </c>
      <c r="FV138">
        <v>0</v>
      </c>
      <c r="FW138">
        <v>0</v>
      </c>
      <c r="FX138">
        <v>-1</v>
      </c>
      <c r="FY138">
        <v>1</v>
      </c>
      <c r="FZ138">
        <v>1</v>
      </c>
      <c r="GA138" t="s">
        <v>719</v>
      </c>
      <c r="GB138">
        <v>2.69588</v>
      </c>
      <c r="GC138">
        <v>2.7052</v>
      </c>
      <c r="GD138">
        <v>0.226728</v>
      </c>
      <c r="GE138">
        <v>0.227872</v>
      </c>
      <c r="GF138">
        <v>0.112767</v>
      </c>
      <c r="GG138">
        <v>0.103574</v>
      </c>
      <c r="GH138">
        <v>24305.4</v>
      </c>
      <c r="GI138">
        <v>24360.5</v>
      </c>
      <c r="GJ138">
        <v>29243.9</v>
      </c>
      <c r="GK138">
        <v>29200.4</v>
      </c>
      <c r="GL138">
        <v>34349</v>
      </c>
      <c r="GM138">
        <v>34840.9</v>
      </c>
      <c r="GN138">
        <v>41156.9</v>
      </c>
      <c r="GO138">
        <v>41664.7</v>
      </c>
      <c r="GP138">
        <v>1.72822</v>
      </c>
      <c r="GQ138">
        <v>2.02938</v>
      </c>
      <c r="GR138">
        <v>0.117846</v>
      </c>
      <c r="GS138">
        <v>0</v>
      </c>
      <c r="GT138">
        <v>29.5027</v>
      </c>
      <c r="GU138">
        <v>999.9</v>
      </c>
      <c r="GV138">
        <v>39.5</v>
      </c>
      <c r="GW138">
        <v>36.8</v>
      </c>
      <c r="GX138">
        <v>27.1654</v>
      </c>
      <c r="GY138">
        <v>62.8431</v>
      </c>
      <c r="GZ138">
        <v>29.4792</v>
      </c>
      <c r="HA138">
        <v>1</v>
      </c>
      <c r="HB138">
        <v>0.239787</v>
      </c>
      <c r="HC138">
        <v>0</v>
      </c>
      <c r="HD138">
        <v>20.3943</v>
      </c>
      <c r="HE138">
        <v>5.22358</v>
      </c>
      <c r="HF138">
        <v>12.0098</v>
      </c>
      <c r="HG138">
        <v>4.98965</v>
      </c>
      <c r="HH138">
        <v>3.28998</v>
      </c>
      <c r="HI138">
        <v>2387.9</v>
      </c>
      <c r="HJ138">
        <v>9999</v>
      </c>
      <c r="HK138">
        <v>9999</v>
      </c>
      <c r="HL138">
        <v>45.4</v>
      </c>
      <c r="HM138">
        <v>1.86735</v>
      </c>
      <c r="HN138">
        <v>1.8663</v>
      </c>
      <c r="HO138">
        <v>1.86585</v>
      </c>
      <c r="HP138">
        <v>1.86571</v>
      </c>
      <c r="HQ138">
        <v>1.86752</v>
      </c>
      <c r="HR138">
        <v>1.87006</v>
      </c>
      <c r="HS138">
        <v>1.86872</v>
      </c>
      <c r="HT138">
        <v>1.87007</v>
      </c>
      <c r="HU138">
        <v>0</v>
      </c>
      <c r="HV138">
        <v>0</v>
      </c>
      <c r="HW138">
        <v>0</v>
      </c>
      <c r="HX138">
        <v>0</v>
      </c>
      <c r="HY138" t="s">
        <v>425</v>
      </c>
      <c r="HZ138" t="s">
        <v>426</v>
      </c>
      <c r="IA138" t="s">
        <v>427</v>
      </c>
      <c r="IB138" t="s">
        <v>427</v>
      </c>
      <c r="IC138" t="s">
        <v>427</v>
      </c>
      <c r="ID138" t="s">
        <v>427</v>
      </c>
      <c r="IE138">
        <v>0</v>
      </c>
      <c r="IF138">
        <v>100</v>
      </c>
      <c r="IG138">
        <v>100</v>
      </c>
      <c r="IH138">
        <v>-1.806</v>
      </c>
      <c r="II138">
        <v>0.04</v>
      </c>
      <c r="IJ138">
        <v>-0.1613231410885226</v>
      </c>
      <c r="IK138">
        <v>-0.0004613869835165773</v>
      </c>
      <c r="IL138">
        <v>-7.733014719846753E-07</v>
      </c>
      <c r="IM138">
        <v>2.12217718631011E-10</v>
      </c>
      <c r="IN138">
        <v>-0.1599531488645017</v>
      </c>
      <c r="IO138">
        <v>0.000886434048502425</v>
      </c>
      <c r="IP138">
        <v>0.0004187276611132993</v>
      </c>
      <c r="IQ138">
        <v>-3.612086840460417E-06</v>
      </c>
      <c r="IR138">
        <v>19</v>
      </c>
      <c r="IS138">
        <v>2204</v>
      </c>
      <c r="IT138">
        <v>1</v>
      </c>
      <c r="IU138">
        <v>37</v>
      </c>
      <c r="IV138">
        <v>1.2</v>
      </c>
      <c r="IW138">
        <v>1.1</v>
      </c>
      <c r="IX138">
        <v>3.07007</v>
      </c>
      <c r="IY138">
        <v>2.21436</v>
      </c>
      <c r="IZ138">
        <v>1.39648</v>
      </c>
      <c r="JA138">
        <v>2.34497</v>
      </c>
      <c r="JB138">
        <v>1.49536</v>
      </c>
      <c r="JC138">
        <v>2.28027</v>
      </c>
      <c r="JD138">
        <v>39.2671</v>
      </c>
      <c r="JE138">
        <v>15.0514</v>
      </c>
      <c r="JF138">
        <v>18</v>
      </c>
      <c r="JG138">
        <v>389.634</v>
      </c>
      <c r="JH138">
        <v>565.001</v>
      </c>
      <c r="JI138">
        <v>31.0795</v>
      </c>
      <c r="JJ138">
        <v>30.6022</v>
      </c>
      <c r="JK138">
        <v>30.0003</v>
      </c>
      <c r="JL138">
        <v>30.5028</v>
      </c>
      <c r="JM138">
        <v>30.4094</v>
      </c>
      <c r="JN138">
        <v>61.425</v>
      </c>
      <c r="JO138">
        <v>17.0587</v>
      </c>
      <c r="JP138">
        <v>4.8536</v>
      </c>
      <c r="JQ138">
        <v>-999.9</v>
      </c>
      <c r="JR138">
        <v>1600</v>
      </c>
      <c r="JS138">
        <v>23.7102</v>
      </c>
      <c r="JT138">
        <v>99.9543</v>
      </c>
      <c r="JU138">
        <v>100.012</v>
      </c>
    </row>
    <row r="139" spans="1:281">
      <c r="A139">
        <v>123</v>
      </c>
      <c r="B139">
        <v>1652287871.1</v>
      </c>
      <c r="C139">
        <v>5814.599999904633</v>
      </c>
      <c r="D139" t="s">
        <v>728</v>
      </c>
      <c r="E139" t="s">
        <v>729</v>
      </c>
      <c r="F139">
        <v>5</v>
      </c>
      <c r="G139" t="s">
        <v>730</v>
      </c>
      <c r="H139" t="s">
        <v>418</v>
      </c>
      <c r="I139">
        <v>1652287863.349999</v>
      </c>
      <c r="J139">
        <f>(K139)/1000</f>
        <v>0</v>
      </c>
      <c r="K139">
        <f>IF(CZ139, AN139, AH139)</f>
        <v>0</v>
      </c>
      <c r="L139">
        <f>IF(CZ139, AI139, AG139)</f>
        <v>0</v>
      </c>
      <c r="M139">
        <f>DB139 - IF(AU139&gt;1, L139*CV139*100.0/(AW139*DP139), 0)</f>
        <v>0</v>
      </c>
      <c r="N139">
        <f>((T139-J139/2)*M139-L139)/(T139+J139/2)</f>
        <v>0</v>
      </c>
      <c r="O139">
        <f>N139*(DI139+DJ139)/1000.0</f>
        <v>0</v>
      </c>
      <c r="P139">
        <f>(DB139 - IF(AU139&gt;1, L139*CV139*100.0/(AW139*DP139), 0))*(DI139+DJ139)/1000.0</f>
        <v>0</v>
      </c>
      <c r="Q139">
        <f>2.0/((1/S139-1/R139)+SIGN(S139)*SQRT((1/S139-1/R139)*(1/S139-1/R139) + 4*CW139/((CW139+1)*(CW139+1))*(2*1/S139*1/R139-1/R139*1/R139)))</f>
        <v>0</v>
      </c>
      <c r="R139">
        <f>IF(LEFT(CX139,1)&lt;&gt;"0",IF(LEFT(CX139,1)="1",3.0,CY139),$D$5+$E$5*(DP139*DI139/($K$5*1000))+$F$5*(DP139*DI139/($K$5*1000))*MAX(MIN(CV139,$J$5),$I$5)*MAX(MIN(CV139,$J$5),$I$5)+$G$5*MAX(MIN(CV139,$J$5),$I$5)*(DP139*DI139/($K$5*1000))+$H$5*(DP139*DI139/($K$5*1000))*(DP139*DI139/($K$5*1000)))</f>
        <v>0</v>
      </c>
      <c r="S139">
        <f>J139*(1000-(1000*0.61365*exp(17.502*W139/(240.97+W139))/(DI139+DJ139)+DD139)/2)/(1000*0.61365*exp(17.502*W139/(240.97+W139))/(DI139+DJ139)-DD139)</f>
        <v>0</v>
      </c>
      <c r="T139">
        <f>1/((CW139+1)/(Q139/1.6)+1/(R139/1.37)) + CW139/((CW139+1)/(Q139/1.6) + CW139/(R139/1.37))</f>
        <v>0</v>
      </c>
      <c r="U139">
        <f>(CR139*CU139)</f>
        <v>0</v>
      </c>
      <c r="V139">
        <f>(DK139+(U139+2*0.95*5.67E-8*(((DK139+$B$7)+273)^4-(DK139+273)^4)-44100*J139)/(1.84*29.3*R139+8*0.95*5.67E-8*(DK139+273)^3))</f>
        <v>0</v>
      </c>
      <c r="W139">
        <f>($C$7*DL139+$D$7*DM139+$E$7*V139)</f>
        <v>0</v>
      </c>
      <c r="X139">
        <f>0.61365*exp(17.502*W139/(240.97+W139))</f>
        <v>0</v>
      </c>
      <c r="Y139">
        <f>(Z139/AA139*100)</f>
        <v>0</v>
      </c>
      <c r="Z139">
        <f>DD139*(DI139+DJ139)/1000</f>
        <v>0</v>
      </c>
      <c r="AA139">
        <f>0.61365*exp(17.502*DK139/(240.97+DK139))</f>
        <v>0</v>
      </c>
      <c r="AB139">
        <f>(X139-DD139*(DI139+DJ139)/1000)</f>
        <v>0</v>
      </c>
      <c r="AC139">
        <f>(-J139*44100)</f>
        <v>0</v>
      </c>
      <c r="AD139">
        <f>2*29.3*R139*0.92*(DK139-W139)</f>
        <v>0</v>
      </c>
      <c r="AE139">
        <f>2*0.95*5.67E-8*(((DK139+$B$7)+273)^4-(W139+273)^4)</f>
        <v>0</v>
      </c>
      <c r="AF139">
        <f>U139+AE139+AC139+AD139</f>
        <v>0</v>
      </c>
      <c r="AG139">
        <f>DH139*AU139*(DC139-DB139*(1000-AU139*DE139)/(1000-AU139*DD139))/(100*CV139)</f>
        <v>0</v>
      </c>
      <c r="AH139">
        <f>1000*DH139*AU139*(DD139-DE139)/(100*CV139*(1000-AU139*DD139))</f>
        <v>0</v>
      </c>
      <c r="AI139">
        <f>(AJ139 - AK139 - DI139*1E3/(8.314*(DK139+273.15)) * AM139/DH139 * AL139) * DH139/(100*CV139) * (1000 - DE139)/1000</f>
        <v>0</v>
      </c>
      <c r="AJ139">
        <v>408.2825478084305</v>
      </c>
      <c r="AK139">
        <v>387.9750181818181</v>
      </c>
      <c r="AL139">
        <v>-0.0008035182506505644</v>
      </c>
      <c r="AM139">
        <v>66.42233892500103</v>
      </c>
      <c r="AN139">
        <f>(AP139 - AO139 + DI139*1E3/(8.314*(DK139+273.15)) * AR139/DH139 * AQ139) * DH139/(100*CV139) * 1000/(1000 - AP139)</f>
        <v>0</v>
      </c>
      <c r="AO139">
        <v>20.19378690722092</v>
      </c>
      <c r="AP139">
        <v>26.83389696969695</v>
      </c>
      <c r="AQ139">
        <v>0.0001138013137425877</v>
      </c>
      <c r="AR139">
        <v>79.01917542628415</v>
      </c>
      <c r="AS139">
        <v>0</v>
      </c>
      <c r="AT139">
        <v>0</v>
      </c>
      <c r="AU139">
        <f>IF(AS139*$H$13&gt;=AW139,1.0,(AW139/(AW139-AS139*$H$13)))</f>
        <v>0</v>
      </c>
      <c r="AV139">
        <f>(AU139-1)*100</f>
        <v>0</v>
      </c>
      <c r="AW139">
        <f>MAX(0,($B$13+$C$13*DP139)/(1+$D$13*DP139)*DI139/(DK139+273)*$E$13)</f>
        <v>0</v>
      </c>
      <c r="AX139" t="s">
        <v>421</v>
      </c>
      <c r="AY139" t="s">
        <v>421</v>
      </c>
      <c r="AZ139">
        <v>0</v>
      </c>
      <c r="BA139">
        <v>0</v>
      </c>
      <c r="BB139">
        <f>1-AZ139/BA139</f>
        <v>0</v>
      </c>
      <c r="BC139">
        <v>0</v>
      </c>
      <c r="BD139" t="s">
        <v>421</v>
      </c>
      <c r="BE139" t="s">
        <v>421</v>
      </c>
      <c r="BF139">
        <v>0</v>
      </c>
      <c r="BG139">
        <v>0</v>
      </c>
      <c r="BH139">
        <f>1-BF139/BG139</f>
        <v>0</v>
      </c>
      <c r="BI139">
        <v>0.5</v>
      </c>
      <c r="BJ139">
        <f>CS139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421</v>
      </c>
      <c r="BQ139">
        <v>0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BZ139">
        <v>1358</v>
      </c>
      <c r="CA139">
        <v>300</v>
      </c>
      <c r="CB139">
        <v>300</v>
      </c>
      <c r="CC139">
        <v>300</v>
      </c>
      <c r="CD139">
        <v>10372.1</v>
      </c>
      <c r="CE139">
        <v>1824.64</v>
      </c>
      <c r="CF139">
        <v>-0.00730157</v>
      </c>
      <c r="CG139">
        <v>0.9</v>
      </c>
      <c r="CH139" t="s">
        <v>421</v>
      </c>
      <c r="CI139" t="s">
        <v>421</v>
      </c>
      <c r="CJ139" t="s">
        <v>421</v>
      </c>
      <c r="CK139" t="s">
        <v>421</v>
      </c>
      <c r="CL139" t="s">
        <v>421</v>
      </c>
      <c r="CM139" t="s">
        <v>421</v>
      </c>
      <c r="CN139" t="s">
        <v>421</v>
      </c>
      <c r="CO139" t="s">
        <v>421</v>
      </c>
      <c r="CP139" t="s">
        <v>421</v>
      </c>
      <c r="CQ139" t="s">
        <v>421</v>
      </c>
      <c r="CR139">
        <f>$B$11*DQ139+$C$11*DR139+$F$11*EC139*(1-EF139)</f>
        <v>0</v>
      </c>
      <c r="CS139">
        <f>CR139*CT139</f>
        <v>0</v>
      </c>
      <c r="CT139">
        <f>($B$11*$D$9+$C$11*$D$9+$F$11*((EP139+EH139)/MAX(EP139+EH139+EQ139, 0.1)*$I$9+EQ139/MAX(EP139+EH139+EQ139, 0.1)*$J$9))/($B$11+$C$11+$F$11)</f>
        <v>0</v>
      </c>
      <c r="CU139">
        <f>($B$11*$K$9+$C$11*$K$9+$F$11*((EP139+EH139)/MAX(EP139+EH139+EQ139, 0.1)*$P$9+EQ139/MAX(EP139+EH139+EQ139, 0.1)*$Q$9))/($B$11+$C$11+$F$11)</f>
        <v>0</v>
      </c>
      <c r="CV139">
        <v>6</v>
      </c>
      <c r="CW139">
        <v>0.5</v>
      </c>
      <c r="CX139" t="s">
        <v>422</v>
      </c>
      <c r="CY139">
        <v>2</v>
      </c>
      <c r="CZ139" t="b">
        <v>1</v>
      </c>
      <c r="DA139">
        <v>1652287863.349999</v>
      </c>
      <c r="DB139">
        <v>377.6242</v>
      </c>
      <c r="DC139">
        <v>400.0293333333333</v>
      </c>
      <c r="DD139">
        <v>26.81973666666666</v>
      </c>
      <c r="DE139">
        <v>20.20078666666667</v>
      </c>
      <c r="DF139">
        <v>377.8527999999999</v>
      </c>
      <c r="DG139">
        <v>26.73205666666667</v>
      </c>
      <c r="DH139">
        <v>400.0606666666667</v>
      </c>
      <c r="DI139">
        <v>90.67022</v>
      </c>
      <c r="DJ139">
        <v>0.09999785666666666</v>
      </c>
      <c r="DK139">
        <v>32.26782333333333</v>
      </c>
      <c r="DL139">
        <v>31.53539333333333</v>
      </c>
      <c r="DM139">
        <v>999.9000000000002</v>
      </c>
      <c r="DN139">
        <v>0</v>
      </c>
      <c r="DO139">
        <v>0</v>
      </c>
      <c r="DP139">
        <v>10002.631</v>
      </c>
      <c r="DQ139">
        <v>0</v>
      </c>
      <c r="DR139">
        <v>544.4491</v>
      </c>
      <c r="DS139">
        <v>-22.40514666666666</v>
      </c>
      <c r="DT139">
        <v>388.0310333333334</v>
      </c>
      <c r="DU139">
        <v>408.2767</v>
      </c>
      <c r="DV139">
        <v>6.618948333333334</v>
      </c>
      <c r="DW139">
        <v>400.0293333333333</v>
      </c>
      <c r="DX139">
        <v>20.20078666666667</v>
      </c>
      <c r="DY139">
        <v>2.431751333333334</v>
      </c>
      <c r="DZ139">
        <v>1.83161</v>
      </c>
      <c r="EA139">
        <v>20.57678</v>
      </c>
      <c r="EB139">
        <v>16.0592</v>
      </c>
      <c r="EC139">
        <v>1499.995333333333</v>
      </c>
      <c r="ED139">
        <v>0.9729966666666664</v>
      </c>
      <c r="EE139">
        <v>0.02700349333333334</v>
      </c>
      <c r="EF139">
        <v>0</v>
      </c>
      <c r="EG139">
        <v>1451.045333333333</v>
      </c>
      <c r="EH139">
        <v>5.000969999999999</v>
      </c>
      <c r="EI139">
        <v>22476.69333333333</v>
      </c>
      <c r="EJ139">
        <v>12491.55333333333</v>
      </c>
      <c r="EK139">
        <v>40.875</v>
      </c>
      <c r="EL139">
        <v>42.375</v>
      </c>
      <c r="EM139">
        <v>41.125</v>
      </c>
      <c r="EN139">
        <v>42.19119999999998</v>
      </c>
      <c r="EO139">
        <v>42.02893333333331</v>
      </c>
      <c r="EP139">
        <v>1454.625</v>
      </c>
      <c r="EQ139">
        <v>40.37033333333331</v>
      </c>
      <c r="ER139">
        <v>0</v>
      </c>
      <c r="ES139">
        <v>557</v>
      </c>
      <c r="ET139">
        <v>0</v>
      </c>
      <c r="EU139">
        <v>1451.091923076923</v>
      </c>
      <c r="EV139">
        <v>11.08068375144703</v>
      </c>
      <c r="EW139">
        <v>224.5538459285427</v>
      </c>
      <c r="EX139">
        <v>22478.13076923077</v>
      </c>
      <c r="EY139">
        <v>15</v>
      </c>
      <c r="EZ139">
        <v>1652287342.6</v>
      </c>
      <c r="FA139" t="s">
        <v>727</v>
      </c>
      <c r="FB139">
        <v>1652287342.6</v>
      </c>
      <c r="FC139">
        <v>1652287335.6</v>
      </c>
      <c r="FD139">
        <v>27</v>
      </c>
      <c r="FE139">
        <v>0.206</v>
      </c>
      <c r="FF139">
        <v>-0.006</v>
      </c>
      <c r="FG139">
        <v>-1.806</v>
      </c>
      <c r="FH139">
        <v>0.04</v>
      </c>
      <c r="FI139">
        <v>1600</v>
      </c>
      <c r="FJ139">
        <v>24</v>
      </c>
      <c r="FK139">
        <v>0.06</v>
      </c>
      <c r="FL139">
        <v>0.04</v>
      </c>
      <c r="FM139">
        <v>-22.36428292682927</v>
      </c>
      <c r="FN139">
        <v>-0.7064613240418401</v>
      </c>
      <c r="FO139">
        <v>0.07689595093034755</v>
      </c>
      <c r="FP139">
        <v>-1</v>
      </c>
      <c r="FQ139">
        <v>6.60703487804878</v>
      </c>
      <c r="FR139">
        <v>0.2559625087107892</v>
      </c>
      <c r="FS139">
        <v>0.02549659681948491</v>
      </c>
      <c r="FT139">
        <v>1</v>
      </c>
      <c r="FU139">
        <v>0</v>
      </c>
      <c r="FV139">
        <v>0</v>
      </c>
      <c r="FW139">
        <v>0</v>
      </c>
      <c r="FX139">
        <v>-1</v>
      </c>
      <c r="FY139">
        <v>1</v>
      </c>
      <c r="FZ139">
        <v>1</v>
      </c>
      <c r="GA139" t="s">
        <v>719</v>
      </c>
      <c r="GB139">
        <v>2.69488</v>
      </c>
      <c r="GC139">
        <v>2.70486</v>
      </c>
      <c r="GD139">
        <v>0.08631079999999999</v>
      </c>
      <c r="GE139">
        <v>0.0893178</v>
      </c>
      <c r="GF139">
        <v>0.114741</v>
      </c>
      <c r="GG139">
        <v>0.0927205</v>
      </c>
      <c r="GH139">
        <v>28697.5</v>
      </c>
      <c r="GI139">
        <v>28711.4</v>
      </c>
      <c r="GJ139">
        <v>29219.1</v>
      </c>
      <c r="GK139">
        <v>29175.6</v>
      </c>
      <c r="GL139">
        <v>34241.3</v>
      </c>
      <c r="GM139">
        <v>35235.7</v>
      </c>
      <c r="GN139">
        <v>41121.3</v>
      </c>
      <c r="GO139">
        <v>41630.4</v>
      </c>
      <c r="GP139">
        <v>1.72745</v>
      </c>
      <c r="GQ139">
        <v>2.01297</v>
      </c>
      <c r="GR139">
        <v>0.105761</v>
      </c>
      <c r="GS139">
        <v>0</v>
      </c>
      <c r="GT139">
        <v>29.8117</v>
      </c>
      <c r="GU139">
        <v>999.9</v>
      </c>
      <c r="GV139">
        <v>39.2</v>
      </c>
      <c r="GW139">
        <v>37.2</v>
      </c>
      <c r="GX139">
        <v>27.5581</v>
      </c>
      <c r="GY139">
        <v>62.9632</v>
      </c>
      <c r="GZ139">
        <v>30.4006</v>
      </c>
      <c r="HA139">
        <v>1</v>
      </c>
      <c r="HB139">
        <v>0.28016</v>
      </c>
      <c r="HC139">
        <v>0</v>
      </c>
      <c r="HD139">
        <v>20.393</v>
      </c>
      <c r="HE139">
        <v>5.21924</v>
      </c>
      <c r="HF139">
        <v>12.0099</v>
      </c>
      <c r="HG139">
        <v>4.98835</v>
      </c>
      <c r="HH139">
        <v>3.28908</v>
      </c>
      <c r="HI139">
        <v>2399.5</v>
      </c>
      <c r="HJ139">
        <v>9999</v>
      </c>
      <c r="HK139">
        <v>9999</v>
      </c>
      <c r="HL139">
        <v>45.5</v>
      </c>
      <c r="HM139">
        <v>1.86735</v>
      </c>
      <c r="HN139">
        <v>1.8663</v>
      </c>
      <c r="HO139">
        <v>1.86585</v>
      </c>
      <c r="HP139">
        <v>1.86569</v>
      </c>
      <c r="HQ139">
        <v>1.86752</v>
      </c>
      <c r="HR139">
        <v>1.87003</v>
      </c>
      <c r="HS139">
        <v>1.86869</v>
      </c>
      <c r="HT139">
        <v>1.8701</v>
      </c>
      <c r="HU139">
        <v>0</v>
      </c>
      <c r="HV139">
        <v>0</v>
      </c>
      <c r="HW139">
        <v>0</v>
      </c>
      <c r="HX139">
        <v>0</v>
      </c>
      <c r="HY139" t="s">
        <v>425</v>
      </c>
      <c r="HZ139" t="s">
        <v>426</v>
      </c>
      <c r="IA139" t="s">
        <v>427</v>
      </c>
      <c r="IB139" t="s">
        <v>427</v>
      </c>
      <c r="IC139" t="s">
        <v>427</v>
      </c>
      <c r="ID139" t="s">
        <v>427</v>
      </c>
      <c r="IE139">
        <v>0</v>
      </c>
      <c r="IF139">
        <v>100</v>
      </c>
      <c r="IG139">
        <v>100</v>
      </c>
      <c r="IH139">
        <v>-0.228</v>
      </c>
      <c r="II139">
        <v>0.08790000000000001</v>
      </c>
      <c r="IJ139">
        <v>0.04464184116076175</v>
      </c>
      <c r="IK139">
        <v>-0.0004613869835165773</v>
      </c>
      <c r="IL139">
        <v>-7.733014719846753E-07</v>
      </c>
      <c r="IM139">
        <v>2.12217718631011E-10</v>
      </c>
      <c r="IN139">
        <v>-0.1662484685589008</v>
      </c>
      <c r="IO139">
        <v>0.000886434048502425</v>
      </c>
      <c r="IP139">
        <v>0.0004187276611132993</v>
      </c>
      <c r="IQ139">
        <v>-3.612086840460417E-06</v>
      </c>
      <c r="IR139">
        <v>19</v>
      </c>
      <c r="IS139">
        <v>2204</v>
      </c>
      <c r="IT139">
        <v>1</v>
      </c>
      <c r="IU139">
        <v>37</v>
      </c>
      <c r="IV139">
        <v>8.800000000000001</v>
      </c>
      <c r="IW139">
        <v>8.9</v>
      </c>
      <c r="IX139">
        <v>1.01562</v>
      </c>
      <c r="IY139">
        <v>2.22778</v>
      </c>
      <c r="IZ139">
        <v>1.39648</v>
      </c>
      <c r="JA139">
        <v>2.34741</v>
      </c>
      <c r="JB139">
        <v>1.49536</v>
      </c>
      <c r="JC139">
        <v>2.38647</v>
      </c>
      <c r="JD139">
        <v>39.3917</v>
      </c>
      <c r="JE139">
        <v>14.9814</v>
      </c>
      <c r="JF139">
        <v>18</v>
      </c>
      <c r="JG139">
        <v>391.802</v>
      </c>
      <c r="JH139">
        <v>556.712</v>
      </c>
      <c r="JI139">
        <v>31.4502</v>
      </c>
      <c r="JJ139">
        <v>31.0628</v>
      </c>
      <c r="JK139">
        <v>30.0004</v>
      </c>
      <c r="JL139">
        <v>30.9366</v>
      </c>
      <c r="JM139">
        <v>30.8354</v>
      </c>
      <c r="JN139">
        <v>20.3403</v>
      </c>
      <c r="JO139">
        <v>29.227</v>
      </c>
      <c r="JP139">
        <v>7.68075</v>
      </c>
      <c r="JQ139">
        <v>-999.9</v>
      </c>
      <c r="JR139">
        <v>393.207</v>
      </c>
      <c r="JS139">
        <v>20.0506</v>
      </c>
      <c r="JT139">
        <v>99.8686</v>
      </c>
      <c r="JU139">
        <v>99.9281</v>
      </c>
    </row>
    <row r="140" spans="1:281">
      <c r="A140">
        <v>124</v>
      </c>
      <c r="B140">
        <v>1652287876.1</v>
      </c>
      <c r="C140">
        <v>5819.599999904633</v>
      </c>
      <c r="D140" t="s">
        <v>731</v>
      </c>
      <c r="E140" t="s">
        <v>732</v>
      </c>
      <c r="F140">
        <v>5</v>
      </c>
      <c r="G140" t="s">
        <v>730</v>
      </c>
      <c r="H140" t="s">
        <v>418</v>
      </c>
      <c r="I140">
        <v>1652287868.255172</v>
      </c>
      <c r="J140">
        <f>(K140)/1000</f>
        <v>0</v>
      </c>
      <c r="K140">
        <f>IF(CZ140, AN140, AH140)</f>
        <v>0</v>
      </c>
      <c r="L140">
        <f>IF(CZ140, AI140, AG140)</f>
        <v>0</v>
      </c>
      <c r="M140">
        <f>DB140 - IF(AU140&gt;1, L140*CV140*100.0/(AW140*DP140), 0)</f>
        <v>0</v>
      </c>
      <c r="N140">
        <f>((T140-J140/2)*M140-L140)/(T140+J140/2)</f>
        <v>0</v>
      </c>
      <c r="O140">
        <f>N140*(DI140+DJ140)/1000.0</f>
        <v>0</v>
      </c>
      <c r="P140">
        <f>(DB140 - IF(AU140&gt;1, L140*CV140*100.0/(AW140*DP140), 0))*(DI140+DJ140)/1000.0</f>
        <v>0</v>
      </c>
      <c r="Q140">
        <f>2.0/((1/S140-1/R140)+SIGN(S140)*SQRT((1/S140-1/R140)*(1/S140-1/R140) + 4*CW140/((CW140+1)*(CW140+1))*(2*1/S140*1/R140-1/R140*1/R140)))</f>
        <v>0</v>
      </c>
      <c r="R140">
        <f>IF(LEFT(CX140,1)&lt;&gt;"0",IF(LEFT(CX140,1)="1",3.0,CY140),$D$5+$E$5*(DP140*DI140/($K$5*1000))+$F$5*(DP140*DI140/($K$5*1000))*MAX(MIN(CV140,$J$5),$I$5)*MAX(MIN(CV140,$J$5),$I$5)+$G$5*MAX(MIN(CV140,$J$5),$I$5)*(DP140*DI140/($K$5*1000))+$H$5*(DP140*DI140/($K$5*1000))*(DP140*DI140/($K$5*1000)))</f>
        <v>0</v>
      </c>
      <c r="S140">
        <f>J140*(1000-(1000*0.61365*exp(17.502*W140/(240.97+W140))/(DI140+DJ140)+DD140)/2)/(1000*0.61365*exp(17.502*W140/(240.97+W140))/(DI140+DJ140)-DD140)</f>
        <v>0</v>
      </c>
      <c r="T140">
        <f>1/((CW140+1)/(Q140/1.6)+1/(R140/1.37)) + CW140/((CW140+1)/(Q140/1.6) + CW140/(R140/1.37))</f>
        <v>0</v>
      </c>
      <c r="U140">
        <f>(CR140*CU140)</f>
        <v>0</v>
      </c>
      <c r="V140">
        <f>(DK140+(U140+2*0.95*5.67E-8*(((DK140+$B$7)+273)^4-(DK140+273)^4)-44100*J140)/(1.84*29.3*R140+8*0.95*5.67E-8*(DK140+273)^3))</f>
        <v>0</v>
      </c>
      <c r="W140">
        <f>($C$7*DL140+$D$7*DM140+$E$7*V140)</f>
        <v>0</v>
      </c>
      <c r="X140">
        <f>0.61365*exp(17.502*W140/(240.97+W140))</f>
        <v>0</v>
      </c>
      <c r="Y140">
        <f>(Z140/AA140*100)</f>
        <v>0</v>
      </c>
      <c r="Z140">
        <f>DD140*(DI140+DJ140)/1000</f>
        <v>0</v>
      </c>
      <c r="AA140">
        <f>0.61365*exp(17.502*DK140/(240.97+DK140))</f>
        <v>0</v>
      </c>
      <c r="AB140">
        <f>(X140-DD140*(DI140+DJ140)/1000)</f>
        <v>0</v>
      </c>
      <c r="AC140">
        <f>(-J140*44100)</f>
        <v>0</v>
      </c>
      <c r="AD140">
        <f>2*29.3*R140*0.92*(DK140-W140)</f>
        <v>0</v>
      </c>
      <c r="AE140">
        <f>2*0.95*5.67E-8*(((DK140+$B$7)+273)^4-(W140+273)^4)</f>
        <v>0</v>
      </c>
      <c r="AF140">
        <f>U140+AE140+AC140+AD140</f>
        <v>0</v>
      </c>
      <c r="AG140">
        <f>DH140*AU140*(DC140-DB140*(1000-AU140*DE140)/(1000-AU140*DD140))/(100*CV140)</f>
        <v>0</v>
      </c>
      <c r="AH140">
        <f>1000*DH140*AU140*(DD140-DE140)/(100*CV140*(1000-AU140*DD140))</f>
        <v>0</v>
      </c>
      <c r="AI140">
        <f>(AJ140 - AK140 - DI140*1E3/(8.314*(DK140+273.15)) * AM140/DH140 * AL140) * DH140/(100*CV140) * (1000 - DE140)/1000</f>
        <v>0</v>
      </c>
      <c r="AJ140">
        <v>408.2726540543305</v>
      </c>
      <c r="AK140">
        <v>387.8435393939394</v>
      </c>
      <c r="AL140">
        <v>-0.02689745680324511</v>
      </c>
      <c r="AM140">
        <v>66.42233892500103</v>
      </c>
      <c r="AN140">
        <f>(AP140 - AO140 + DI140*1E3/(8.314*(DK140+273.15)) * AR140/DH140 * AQ140) * DH140/(100*CV140) * 1000/(1000 - AP140)</f>
        <v>0</v>
      </c>
      <c r="AO140">
        <v>20.183085784769</v>
      </c>
      <c r="AP140">
        <v>26.84759636363636</v>
      </c>
      <c r="AQ140">
        <v>0.0001738229478252294</v>
      </c>
      <c r="AR140">
        <v>79.01917542628415</v>
      </c>
      <c r="AS140">
        <v>0</v>
      </c>
      <c r="AT140">
        <v>0</v>
      </c>
      <c r="AU140">
        <f>IF(AS140*$H$13&gt;=AW140,1.0,(AW140/(AW140-AS140*$H$13)))</f>
        <v>0</v>
      </c>
      <c r="AV140">
        <f>(AU140-1)*100</f>
        <v>0</v>
      </c>
      <c r="AW140">
        <f>MAX(0,($B$13+$C$13*DP140)/(1+$D$13*DP140)*DI140/(DK140+273)*$E$13)</f>
        <v>0</v>
      </c>
      <c r="AX140" t="s">
        <v>421</v>
      </c>
      <c r="AY140" t="s">
        <v>421</v>
      </c>
      <c r="AZ140">
        <v>0</v>
      </c>
      <c r="BA140">
        <v>0</v>
      </c>
      <c r="BB140">
        <f>1-AZ140/BA140</f>
        <v>0</v>
      </c>
      <c r="BC140">
        <v>0</v>
      </c>
      <c r="BD140" t="s">
        <v>421</v>
      </c>
      <c r="BE140" t="s">
        <v>421</v>
      </c>
      <c r="BF140">
        <v>0</v>
      </c>
      <c r="BG140">
        <v>0</v>
      </c>
      <c r="BH140">
        <f>1-BF140/BG140</f>
        <v>0</v>
      </c>
      <c r="BI140">
        <v>0.5</v>
      </c>
      <c r="BJ140">
        <f>CS140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421</v>
      </c>
      <c r="BQ140">
        <v>0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BZ140">
        <v>1358</v>
      </c>
      <c r="CA140">
        <v>300</v>
      </c>
      <c r="CB140">
        <v>300</v>
      </c>
      <c r="CC140">
        <v>300</v>
      </c>
      <c r="CD140">
        <v>10372.1</v>
      </c>
      <c r="CE140">
        <v>1824.64</v>
      </c>
      <c r="CF140">
        <v>-0.00730157</v>
      </c>
      <c r="CG140">
        <v>0.9</v>
      </c>
      <c r="CH140" t="s">
        <v>421</v>
      </c>
      <c r="CI140" t="s">
        <v>421</v>
      </c>
      <c r="CJ140" t="s">
        <v>421</v>
      </c>
      <c r="CK140" t="s">
        <v>421</v>
      </c>
      <c r="CL140" t="s">
        <v>421</v>
      </c>
      <c r="CM140" t="s">
        <v>421</v>
      </c>
      <c r="CN140" t="s">
        <v>421</v>
      </c>
      <c r="CO140" t="s">
        <v>421</v>
      </c>
      <c r="CP140" t="s">
        <v>421</v>
      </c>
      <c r="CQ140" t="s">
        <v>421</v>
      </c>
      <c r="CR140">
        <f>$B$11*DQ140+$C$11*DR140+$F$11*EC140*(1-EF140)</f>
        <v>0</v>
      </c>
      <c r="CS140">
        <f>CR140*CT140</f>
        <v>0</v>
      </c>
      <c r="CT140">
        <f>($B$11*$D$9+$C$11*$D$9+$F$11*((EP140+EH140)/MAX(EP140+EH140+EQ140, 0.1)*$I$9+EQ140/MAX(EP140+EH140+EQ140, 0.1)*$J$9))/($B$11+$C$11+$F$11)</f>
        <v>0</v>
      </c>
      <c r="CU140">
        <f>($B$11*$K$9+$C$11*$K$9+$F$11*((EP140+EH140)/MAX(EP140+EH140+EQ140, 0.1)*$P$9+EQ140/MAX(EP140+EH140+EQ140, 0.1)*$Q$9))/($B$11+$C$11+$F$11)</f>
        <v>0</v>
      </c>
      <c r="CV140">
        <v>6</v>
      </c>
      <c r="CW140">
        <v>0.5</v>
      </c>
      <c r="CX140" t="s">
        <v>422</v>
      </c>
      <c r="CY140">
        <v>2</v>
      </c>
      <c r="CZ140" t="b">
        <v>1</v>
      </c>
      <c r="DA140">
        <v>1652287868.255172</v>
      </c>
      <c r="DB140">
        <v>377.5700344827586</v>
      </c>
      <c r="DC140">
        <v>399.8337931034482</v>
      </c>
      <c r="DD140">
        <v>26.83045172413793</v>
      </c>
      <c r="DE140">
        <v>20.19051724137931</v>
      </c>
      <c r="DF140">
        <v>377.7986896551725</v>
      </c>
      <c r="DG140">
        <v>26.74261034482759</v>
      </c>
      <c r="DH140">
        <v>400.0238965517242</v>
      </c>
      <c r="DI140">
        <v>90.66887241379312</v>
      </c>
      <c r="DJ140">
        <v>0.09992513103448276</v>
      </c>
      <c r="DK140">
        <v>32.26924137931035</v>
      </c>
      <c r="DL140">
        <v>31.53484482758621</v>
      </c>
      <c r="DM140">
        <v>999.9000000000002</v>
      </c>
      <c r="DN140">
        <v>0</v>
      </c>
      <c r="DO140">
        <v>0</v>
      </c>
      <c r="DP140">
        <v>10003.77724137931</v>
      </c>
      <c r="DQ140">
        <v>0</v>
      </c>
      <c r="DR140">
        <v>548.7342413793103</v>
      </c>
      <c r="DS140">
        <v>-22.26367931034483</v>
      </c>
      <c r="DT140">
        <v>387.9797586206896</v>
      </c>
      <c r="DU140">
        <v>408.0728275862069</v>
      </c>
      <c r="DV140">
        <v>6.639928965517242</v>
      </c>
      <c r="DW140">
        <v>399.8337931034482</v>
      </c>
      <c r="DX140">
        <v>20.19051724137931</v>
      </c>
      <c r="DY140">
        <v>2.432686896551724</v>
      </c>
      <c r="DZ140">
        <v>1.830652068965517</v>
      </c>
      <c r="EA140">
        <v>20.58301034482758</v>
      </c>
      <c r="EB140">
        <v>16.05100344827586</v>
      </c>
      <c r="EC140">
        <v>1499.999310344827</v>
      </c>
      <c r="ED140">
        <v>0.9729968620689652</v>
      </c>
      <c r="EE140">
        <v>0.02700328620689656</v>
      </c>
      <c r="EF140">
        <v>0</v>
      </c>
      <c r="EG140">
        <v>1451.901724137931</v>
      </c>
      <c r="EH140">
        <v>5.000969999999999</v>
      </c>
      <c r="EI140">
        <v>22495.26206896552</v>
      </c>
      <c r="EJ140">
        <v>12491.58275862069</v>
      </c>
      <c r="EK140">
        <v>40.875</v>
      </c>
      <c r="EL140">
        <v>42.37065517241379</v>
      </c>
      <c r="EM140">
        <v>41.125</v>
      </c>
      <c r="EN140">
        <v>42.18699999999998</v>
      </c>
      <c r="EO140">
        <v>42.02993103448275</v>
      </c>
      <c r="EP140">
        <v>1454.629310344827</v>
      </c>
      <c r="EQ140">
        <v>40.36999999999998</v>
      </c>
      <c r="ER140">
        <v>0</v>
      </c>
      <c r="ES140">
        <v>561.7999999523163</v>
      </c>
      <c r="ET140">
        <v>0</v>
      </c>
      <c r="EU140">
        <v>1451.944615384615</v>
      </c>
      <c r="EV140">
        <v>11.25470087017776</v>
      </c>
      <c r="EW140">
        <v>274.7487185088556</v>
      </c>
      <c r="EX140">
        <v>22496.00769230769</v>
      </c>
      <c r="EY140">
        <v>15</v>
      </c>
      <c r="EZ140">
        <v>1652287342.6</v>
      </c>
      <c r="FA140" t="s">
        <v>727</v>
      </c>
      <c r="FB140">
        <v>1652287342.6</v>
      </c>
      <c r="FC140">
        <v>1652287335.6</v>
      </c>
      <c r="FD140">
        <v>27</v>
      </c>
      <c r="FE140">
        <v>0.206</v>
      </c>
      <c r="FF140">
        <v>-0.006</v>
      </c>
      <c r="FG140">
        <v>-1.806</v>
      </c>
      <c r="FH140">
        <v>0.04</v>
      </c>
      <c r="FI140">
        <v>1600</v>
      </c>
      <c r="FJ140">
        <v>24</v>
      </c>
      <c r="FK140">
        <v>0.06</v>
      </c>
      <c r="FL140">
        <v>0.04</v>
      </c>
      <c r="FM140">
        <v>-22.3372125</v>
      </c>
      <c r="FN140">
        <v>0.8978330206379601</v>
      </c>
      <c r="FO140">
        <v>0.2392828203063271</v>
      </c>
      <c r="FP140">
        <v>-1</v>
      </c>
      <c r="FQ140">
        <v>6.627921499999999</v>
      </c>
      <c r="FR140">
        <v>0.2542500562851662</v>
      </c>
      <c r="FS140">
        <v>0.0247124292158824</v>
      </c>
      <c r="FT140">
        <v>1</v>
      </c>
      <c r="FU140">
        <v>0</v>
      </c>
      <c r="FV140">
        <v>0</v>
      </c>
      <c r="FW140">
        <v>0</v>
      </c>
      <c r="FX140">
        <v>-1</v>
      </c>
      <c r="FY140">
        <v>1</v>
      </c>
      <c r="FZ140">
        <v>1</v>
      </c>
      <c r="GA140" t="s">
        <v>719</v>
      </c>
      <c r="GB140">
        <v>2.69524</v>
      </c>
      <c r="GC140">
        <v>2.70515</v>
      </c>
      <c r="GD140">
        <v>0.0862763</v>
      </c>
      <c r="GE140">
        <v>0.088825</v>
      </c>
      <c r="GF140">
        <v>0.114783</v>
      </c>
      <c r="GG140">
        <v>0.09261949999999999</v>
      </c>
      <c r="GH140">
        <v>28698.3</v>
      </c>
      <c r="GI140">
        <v>28726.6</v>
      </c>
      <c r="GJ140">
        <v>29218.9</v>
      </c>
      <c r="GK140">
        <v>29175.4</v>
      </c>
      <c r="GL140">
        <v>34239.4</v>
      </c>
      <c r="GM140">
        <v>35239.1</v>
      </c>
      <c r="GN140">
        <v>41121</v>
      </c>
      <c r="GO140">
        <v>41629.8</v>
      </c>
      <c r="GP140">
        <v>1.72768</v>
      </c>
      <c r="GQ140">
        <v>2.01255</v>
      </c>
      <c r="GR140">
        <v>0.105761</v>
      </c>
      <c r="GS140">
        <v>0</v>
      </c>
      <c r="GT140">
        <v>29.8123</v>
      </c>
      <c r="GU140">
        <v>999.9</v>
      </c>
      <c r="GV140">
        <v>39.2</v>
      </c>
      <c r="GW140">
        <v>37.2</v>
      </c>
      <c r="GX140">
        <v>27.5567</v>
      </c>
      <c r="GY140">
        <v>62.7632</v>
      </c>
      <c r="GZ140">
        <v>30.4487</v>
      </c>
      <c r="HA140">
        <v>1</v>
      </c>
      <c r="HB140">
        <v>0.280356</v>
      </c>
      <c r="HC140">
        <v>0</v>
      </c>
      <c r="HD140">
        <v>20.3928</v>
      </c>
      <c r="HE140">
        <v>5.21624</v>
      </c>
      <c r="HF140">
        <v>12.0099</v>
      </c>
      <c r="HG140">
        <v>4.9877</v>
      </c>
      <c r="HH140">
        <v>3.2885</v>
      </c>
      <c r="HI140">
        <v>2399.5</v>
      </c>
      <c r="HJ140">
        <v>9999</v>
      </c>
      <c r="HK140">
        <v>9999</v>
      </c>
      <c r="HL140">
        <v>45.5</v>
      </c>
      <c r="HM140">
        <v>1.86736</v>
      </c>
      <c r="HN140">
        <v>1.8663</v>
      </c>
      <c r="HO140">
        <v>1.86584</v>
      </c>
      <c r="HP140">
        <v>1.86569</v>
      </c>
      <c r="HQ140">
        <v>1.86752</v>
      </c>
      <c r="HR140">
        <v>1.87007</v>
      </c>
      <c r="HS140">
        <v>1.86871</v>
      </c>
      <c r="HT140">
        <v>1.87008</v>
      </c>
      <c r="HU140">
        <v>0</v>
      </c>
      <c r="HV140">
        <v>0</v>
      </c>
      <c r="HW140">
        <v>0</v>
      </c>
      <c r="HX140">
        <v>0</v>
      </c>
      <c r="HY140" t="s">
        <v>425</v>
      </c>
      <c r="HZ140" t="s">
        <v>426</v>
      </c>
      <c r="IA140" t="s">
        <v>427</v>
      </c>
      <c r="IB140" t="s">
        <v>427</v>
      </c>
      <c r="IC140" t="s">
        <v>427</v>
      </c>
      <c r="ID140" t="s">
        <v>427</v>
      </c>
      <c r="IE140">
        <v>0</v>
      </c>
      <c r="IF140">
        <v>100</v>
      </c>
      <c r="IG140">
        <v>100</v>
      </c>
      <c r="IH140">
        <v>-0.228</v>
      </c>
      <c r="II140">
        <v>0.0881</v>
      </c>
      <c r="IJ140">
        <v>0.04464184116076175</v>
      </c>
      <c r="IK140">
        <v>-0.0004613869835165773</v>
      </c>
      <c r="IL140">
        <v>-7.733014719846753E-07</v>
      </c>
      <c r="IM140">
        <v>2.12217718631011E-10</v>
      </c>
      <c r="IN140">
        <v>-0.1662484685589008</v>
      </c>
      <c r="IO140">
        <v>0.000886434048502425</v>
      </c>
      <c r="IP140">
        <v>0.0004187276611132993</v>
      </c>
      <c r="IQ140">
        <v>-3.612086840460417E-06</v>
      </c>
      <c r="IR140">
        <v>19</v>
      </c>
      <c r="IS140">
        <v>2204</v>
      </c>
      <c r="IT140">
        <v>1</v>
      </c>
      <c r="IU140">
        <v>37</v>
      </c>
      <c r="IV140">
        <v>8.9</v>
      </c>
      <c r="IW140">
        <v>9</v>
      </c>
      <c r="IX140">
        <v>0.98877</v>
      </c>
      <c r="IY140">
        <v>2.23267</v>
      </c>
      <c r="IZ140">
        <v>1.39648</v>
      </c>
      <c r="JA140">
        <v>2.34619</v>
      </c>
      <c r="JB140">
        <v>1.49536</v>
      </c>
      <c r="JC140">
        <v>2.38892</v>
      </c>
      <c r="JD140">
        <v>39.3917</v>
      </c>
      <c r="JE140">
        <v>14.9814</v>
      </c>
      <c r="JF140">
        <v>18</v>
      </c>
      <c r="JG140">
        <v>391.948</v>
      </c>
      <c r="JH140">
        <v>556.4299999999999</v>
      </c>
      <c r="JI140">
        <v>31.4532</v>
      </c>
      <c r="JJ140">
        <v>31.0669</v>
      </c>
      <c r="JK140">
        <v>30.0003</v>
      </c>
      <c r="JL140">
        <v>30.9407</v>
      </c>
      <c r="JM140">
        <v>30.8391</v>
      </c>
      <c r="JN140">
        <v>19.8059</v>
      </c>
      <c r="JO140">
        <v>29.7906</v>
      </c>
      <c r="JP140">
        <v>7.30618</v>
      </c>
      <c r="JQ140">
        <v>-999.9</v>
      </c>
      <c r="JR140">
        <v>379.749</v>
      </c>
      <c r="JS140">
        <v>19.992</v>
      </c>
      <c r="JT140">
        <v>99.86790000000001</v>
      </c>
      <c r="JU140">
        <v>99.9268</v>
      </c>
    </row>
    <row r="141" spans="1:281">
      <c r="A141">
        <v>125</v>
      </c>
      <c r="B141">
        <v>1652287881.1</v>
      </c>
      <c r="C141">
        <v>5824.599999904633</v>
      </c>
      <c r="D141" t="s">
        <v>733</v>
      </c>
      <c r="E141" t="s">
        <v>734</v>
      </c>
      <c r="F141">
        <v>5</v>
      </c>
      <c r="G141" t="s">
        <v>730</v>
      </c>
      <c r="H141" t="s">
        <v>418</v>
      </c>
      <c r="I141">
        <v>1652287873.332142</v>
      </c>
      <c r="J141">
        <f>(K141)/1000</f>
        <v>0</v>
      </c>
      <c r="K141">
        <f>IF(CZ141, AN141, AH141)</f>
        <v>0</v>
      </c>
      <c r="L141">
        <f>IF(CZ141, AI141, AG141)</f>
        <v>0</v>
      </c>
      <c r="M141">
        <f>DB141 - IF(AU141&gt;1, L141*CV141*100.0/(AW141*DP141), 0)</f>
        <v>0</v>
      </c>
      <c r="N141">
        <f>((T141-J141/2)*M141-L141)/(T141+J141/2)</f>
        <v>0</v>
      </c>
      <c r="O141">
        <f>N141*(DI141+DJ141)/1000.0</f>
        <v>0</v>
      </c>
      <c r="P141">
        <f>(DB141 - IF(AU141&gt;1, L141*CV141*100.0/(AW141*DP141), 0))*(DI141+DJ141)/1000.0</f>
        <v>0</v>
      </c>
      <c r="Q141">
        <f>2.0/((1/S141-1/R141)+SIGN(S141)*SQRT((1/S141-1/R141)*(1/S141-1/R141) + 4*CW141/((CW141+1)*(CW141+1))*(2*1/S141*1/R141-1/R141*1/R141)))</f>
        <v>0</v>
      </c>
      <c r="R141">
        <f>IF(LEFT(CX141,1)&lt;&gt;"0",IF(LEFT(CX141,1)="1",3.0,CY141),$D$5+$E$5*(DP141*DI141/($K$5*1000))+$F$5*(DP141*DI141/($K$5*1000))*MAX(MIN(CV141,$J$5),$I$5)*MAX(MIN(CV141,$J$5),$I$5)+$G$5*MAX(MIN(CV141,$J$5),$I$5)*(DP141*DI141/($K$5*1000))+$H$5*(DP141*DI141/($K$5*1000))*(DP141*DI141/($K$5*1000)))</f>
        <v>0</v>
      </c>
      <c r="S141">
        <f>J141*(1000-(1000*0.61365*exp(17.502*W141/(240.97+W141))/(DI141+DJ141)+DD141)/2)/(1000*0.61365*exp(17.502*W141/(240.97+W141))/(DI141+DJ141)-DD141)</f>
        <v>0</v>
      </c>
      <c r="T141">
        <f>1/((CW141+1)/(Q141/1.6)+1/(R141/1.37)) + CW141/((CW141+1)/(Q141/1.6) + CW141/(R141/1.37))</f>
        <v>0</v>
      </c>
      <c r="U141">
        <f>(CR141*CU141)</f>
        <v>0</v>
      </c>
      <c r="V141">
        <f>(DK141+(U141+2*0.95*5.67E-8*(((DK141+$B$7)+273)^4-(DK141+273)^4)-44100*J141)/(1.84*29.3*R141+8*0.95*5.67E-8*(DK141+273)^3))</f>
        <v>0</v>
      </c>
      <c r="W141">
        <f>($C$7*DL141+$D$7*DM141+$E$7*V141)</f>
        <v>0</v>
      </c>
      <c r="X141">
        <f>0.61365*exp(17.502*W141/(240.97+W141))</f>
        <v>0</v>
      </c>
      <c r="Y141">
        <f>(Z141/AA141*100)</f>
        <v>0</v>
      </c>
      <c r="Z141">
        <f>DD141*(DI141+DJ141)/1000</f>
        <v>0</v>
      </c>
      <c r="AA141">
        <f>0.61365*exp(17.502*DK141/(240.97+DK141))</f>
        <v>0</v>
      </c>
      <c r="AB141">
        <f>(X141-DD141*(DI141+DJ141)/1000)</f>
        <v>0</v>
      </c>
      <c r="AC141">
        <f>(-J141*44100)</f>
        <v>0</v>
      </c>
      <c r="AD141">
        <f>2*29.3*R141*0.92*(DK141-W141)</f>
        <v>0</v>
      </c>
      <c r="AE141">
        <f>2*0.95*5.67E-8*(((DK141+$B$7)+273)^4-(W141+273)^4)</f>
        <v>0</v>
      </c>
      <c r="AF141">
        <f>U141+AE141+AC141+AD141</f>
        <v>0</v>
      </c>
      <c r="AG141">
        <f>DH141*AU141*(DC141-DB141*(1000-AU141*DE141)/(1000-AU141*DD141))/(100*CV141)</f>
        <v>0</v>
      </c>
      <c r="AH141">
        <f>1000*DH141*AU141*(DD141-DE141)/(100*CV141*(1000-AU141*DD141))</f>
        <v>0</v>
      </c>
      <c r="AI141">
        <f>(AJ141 - AK141 - DI141*1E3/(8.314*(DK141+273.15)) * AM141/DH141 * AL141) * DH141/(100*CV141) * (1000 - DE141)/1000</f>
        <v>0</v>
      </c>
      <c r="AJ141">
        <v>402.1790967636166</v>
      </c>
      <c r="AK141">
        <v>385.4039151515152</v>
      </c>
      <c r="AL141">
        <v>-0.5474566354769479</v>
      </c>
      <c r="AM141">
        <v>66.42233892500103</v>
      </c>
      <c r="AN141">
        <f>(AP141 - AO141 + DI141*1E3/(8.314*(DK141+273.15)) * AR141/DH141 * AQ141) * DH141/(100*CV141) * 1000/(1000 - AP141)</f>
        <v>0</v>
      </c>
      <c r="AO141">
        <v>20.13598261395607</v>
      </c>
      <c r="AP141">
        <v>26.83915333333332</v>
      </c>
      <c r="AQ141">
        <v>7.83186886346566E-05</v>
      </c>
      <c r="AR141">
        <v>79.01917542628415</v>
      </c>
      <c r="AS141">
        <v>0</v>
      </c>
      <c r="AT141">
        <v>0</v>
      </c>
      <c r="AU141">
        <f>IF(AS141*$H$13&gt;=AW141,1.0,(AW141/(AW141-AS141*$H$13)))</f>
        <v>0</v>
      </c>
      <c r="AV141">
        <f>(AU141-1)*100</f>
        <v>0</v>
      </c>
      <c r="AW141">
        <f>MAX(0,($B$13+$C$13*DP141)/(1+$D$13*DP141)*DI141/(DK141+273)*$E$13)</f>
        <v>0</v>
      </c>
      <c r="AX141" t="s">
        <v>421</v>
      </c>
      <c r="AY141" t="s">
        <v>421</v>
      </c>
      <c r="AZ141">
        <v>0</v>
      </c>
      <c r="BA141">
        <v>0</v>
      </c>
      <c r="BB141">
        <f>1-AZ141/BA141</f>
        <v>0</v>
      </c>
      <c r="BC141">
        <v>0</v>
      </c>
      <c r="BD141" t="s">
        <v>421</v>
      </c>
      <c r="BE141" t="s">
        <v>421</v>
      </c>
      <c r="BF141">
        <v>0</v>
      </c>
      <c r="BG141">
        <v>0</v>
      </c>
      <c r="BH141">
        <f>1-BF141/BG141</f>
        <v>0</v>
      </c>
      <c r="BI141">
        <v>0.5</v>
      </c>
      <c r="BJ141">
        <f>CS141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421</v>
      </c>
      <c r="BQ141">
        <v>0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BZ141">
        <v>1358</v>
      </c>
      <c r="CA141">
        <v>300</v>
      </c>
      <c r="CB141">
        <v>300</v>
      </c>
      <c r="CC141">
        <v>300</v>
      </c>
      <c r="CD141">
        <v>10372.1</v>
      </c>
      <c r="CE141">
        <v>1824.64</v>
      </c>
      <c r="CF141">
        <v>-0.00730157</v>
      </c>
      <c r="CG141">
        <v>0.9</v>
      </c>
      <c r="CH141" t="s">
        <v>421</v>
      </c>
      <c r="CI141" t="s">
        <v>421</v>
      </c>
      <c r="CJ141" t="s">
        <v>421</v>
      </c>
      <c r="CK141" t="s">
        <v>421</v>
      </c>
      <c r="CL141" t="s">
        <v>421</v>
      </c>
      <c r="CM141" t="s">
        <v>421</v>
      </c>
      <c r="CN141" t="s">
        <v>421</v>
      </c>
      <c r="CO141" t="s">
        <v>421</v>
      </c>
      <c r="CP141" t="s">
        <v>421</v>
      </c>
      <c r="CQ141" t="s">
        <v>421</v>
      </c>
      <c r="CR141">
        <f>$B$11*DQ141+$C$11*DR141+$F$11*EC141*(1-EF141)</f>
        <v>0</v>
      </c>
      <c r="CS141">
        <f>CR141*CT141</f>
        <v>0</v>
      </c>
      <c r="CT141">
        <f>($B$11*$D$9+$C$11*$D$9+$F$11*((EP141+EH141)/MAX(EP141+EH141+EQ141, 0.1)*$I$9+EQ141/MAX(EP141+EH141+EQ141, 0.1)*$J$9))/($B$11+$C$11+$F$11)</f>
        <v>0</v>
      </c>
      <c r="CU141">
        <f>($B$11*$K$9+$C$11*$K$9+$F$11*((EP141+EH141)/MAX(EP141+EH141+EQ141, 0.1)*$P$9+EQ141/MAX(EP141+EH141+EQ141, 0.1)*$Q$9))/($B$11+$C$11+$F$11)</f>
        <v>0</v>
      </c>
      <c r="CV141">
        <v>6</v>
      </c>
      <c r="CW141">
        <v>0.5</v>
      </c>
      <c r="CX141" t="s">
        <v>422</v>
      </c>
      <c r="CY141">
        <v>2</v>
      </c>
      <c r="CZ141" t="b">
        <v>1</v>
      </c>
      <c r="DA141">
        <v>1652287873.332142</v>
      </c>
      <c r="DB141">
        <v>377.1783928571429</v>
      </c>
      <c r="DC141">
        <v>396.9519285714287</v>
      </c>
      <c r="DD141">
        <v>26.83923571428571</v>
      </c>
      <c r="DE141">
        <v>20.152</v>
      </c>
      <c r="DF141">
        <v>377.4066071428571</v>
      </c>
      <c r="DG141">
        <v>26.75126428571429</v>
      </c>
      <c r="DH141">
        <v>400.0241428571429</v>
      </c>
      <c r="DI141">
        <v>90.66951785714286</v>
      </c>
      <c r="DJ141">
        <v>0.09990700714285715</v>
      </c>
      <c r="DK141">
        <v>32.26977857142857</v>
      </c>
      <c r="DL141">
        <v>31.53007142857143</v>
      </c>
      <c r="DM141">
        <v>999.9000000000002</v>
      </c>
      <c r="DN141">
        <v>0</v>
      </c>
      <c r="DO141">
        <v>0</v>
      </c>
      <c r="DP141">
        <v>10005.94607142857</v>
      </c>
      <c r="DQ141">
        <v>0</v>
      </c>
      <c r="DR141">
        <v>553.6464642857143</v>
      </c>
      <c r="DS141">
        <v>-19.77355714285715</v>
      </c>
      <c r="DT141">
        <v>387.5807857142858</v>
      </c>
      <c r="DU141">
        <v>405.1160714285714</v>
      </c>
      <c r="DV141">
        <v>6.687231785714286</v>
      </c>
      <c r="DW141">
        <v>396.9519285714287</v>
      </c>
      <c r="DX141">
        <v>20.152</v>
      </c>
      <c r="DY141">
        <v>2.433500714285714</v>
      </c>
      <c r="DZ141">
        <v>1.8271725</v>
      </c>
      <c r="EA141">
        <v>20.58843571428571</v>
      </c>
      <c r="EB141">
        <v>16.02116785714286</v>
      </c>
      <c r="EC141">
        <v>1499.992142857143</v>
      </c>
      <c r="ED141">
        <v>0.972996714285714</v>
      </c>
      <c r="EE141">
        <v>0.02700344285714286</v>
      </c>
      <c r="EF141">
        <v>0</v>
      </c>
      <c r="EG141">
        <v>1452.817142857142</v>
      </c>
      <c r="EH141">
        <v>5.00097</v>
      </c>
      <c r="EI141">
        <v>22512.175</v>
      </c>
      <c r="EJ141">
        <v>12491.51785714286</v>
      </c>
      <c r="EK141">
        <v>40.875</v>
      </c>
      <c r="EL141">
        <v>42.3705</v>
      </c>
      <c r="EM141">
        <v>41.125</v>
      </c>
      <c r="EN141">
        <v>42.18699999999999</v>
      </c>
      <c r="EO141">
        <v>42.02657142857142</v>
      </c>
      <c r="EP141">
        <v>1454.622142857143</v>
      </c>
      <c r="EQ141">
        <v>40.36999999999999</v>
      </c>
      <c r="ER141">
        <v>0</v>
      </c>
      <c r="ES141">
        <v>567.2000000476837</v>
      </c>
      <c r="ET141">
        <v>0</v>
      </c>
      <c r="EU141">
        <v>1452.9768</v>
      </c>
      <c r="EV141">
        <v>9.903846158126006</v>
      </c>
      <c r="EW141">
        <v>71.04615407418254</v>
      </c>
      <c r="EX141">
        <v>22514.032</v>
      </c>
      <c r="EY141">
        <v>15</v>
      </c>
      <c r="EZ141">
        <v>1652287342.6</v>
      </c>
      <c r="FA141" t="s">
        <v>727</v>
      </c>
      <c r="FB141">
        <v>1652287342.6</v>
      </c>
      <c r="FC141">
        <v>1652287335.6</v>
      </c>
      <c r="FD141">
        <v>27</v>
      </c>
      <c r="FE141">
        <v>0.206</v>
      </c>
      <c r="FF141">
        <v>-0.006</v>
      </c>
      <c r="FG141">
        <v>-1.806</v>
      </c>
      <c r="FH141">
        <v>0.04</v>
      </c>
      <c r="FI141">
        <v>1600</v>
      </c>
      <c r="FJ141">
        <v>24</v>
      </c>
      <c r="FK141">
        <v>0.06</v>
      </c>
      <c r="FL141">
        <v>0.04</v>
      </c>
      <c r="FM141">
        <v>-20.7929</v>
      </c>
      <c r="FN141">
        <v>23.48226866791745</v>
      </c>
      <c r="FO141">
        <v>3.047766636407715</v>
      </c>
      <c r="FP141">
        <v>-1</v>
      </c>
      <c r="FQ141">
        <v>6.66333525</v>
      </c>
      <c r="FR141">
        <v>0.493761163227017</v>
      </c>
      <c r="FS141">
        <v>0.05183763849692142</v>
      </c>
      <c r="FT141">
        <v>1</v>
      </c>
      <c r="FU141">
        <v>0</v>
      </c>
      <c r="FV141">
        <v>0</v>
      </c>
      <c r="FW141">
        <v>0</v>
      </c>
      <c r="FX141">
        <v>-1</v>
      </c>
      <c r="FY141">
        <v>1</v>
      </c>
      <c r="FZ141">
        <v>1</v>
      </c>
      <c r="GA141" t="s">
        <v>719</v>
      </c>
      <c r="GB141">
        <v>2.69524</v>
      </c>
      <c r="GC141">
        <v>2.70527</v>
      </c>
      <c r="GD141">
        <v>0.08576789999999999</v>
      </c>
      <c r="GE141">
        <v>0.086576</v>
      </c>
      <c r="GF141">
        <v>0.114746</v>
      </c>
      <c r="GG141">
        <v>0.092173</v>
      </c>
      <c r="GH141">
        <v>28714.4</v>
      </c>
      <c r="GI141">
        <v>28797.2</v>
      </c>
      <c r="GJ141">
        <v>29219</v>
      </c>
      <c r="GK141">
        <v>29175</v>
      </c>
      <c r="GL141">
        <v>34241</v>
      </c>
      <c r="GM141">
        <v>35256.2</v>
      </c>
      <c r="GN141">
        <v>41121.2</v>
      </c>
      <c r="GO141">
        <v>41629.4</v>
      </c>
      <c r="GP141">
        <v>1.72775</v>
      </c>
      <c r="GQ141">
        <v>2.01238</v>
      </c>
      <c r="GR141">
        <v>0.105038</v>
      </c>
      <c r="GS141">
        <v>0</v>
      </c>
      <c r="GT141">
        <v>29.8123</v>
      </c>
      <c r="GU141">
        <v>999.9</v>
      </c>
      <c r="GV141">
        <v>39.1</v>
      </c>
      <c r="GW141">
        <v>37.2</v>
      </c>
      <c r="GX141">
        <v>27.4838</v>
      </c>
      <c r="GY141">
        <v>62.8932</v>
      </c>
      <c r="GZ141">
        <v>30.4006</v>
      </c>
      <c r="HA141">
        <v>1</v>
      </c>
      <c r="HB141">
        <v>0.280739</v>
      </c>
      <c r="HC141">
        <v>0</v>
      </c>
      <c r="HD141">
        <v>20.3928</v>
      </c>
      <c r="HE141">
        <v>5.21579</v>
      </c>
      <c r="HF141">
        <v>12.0098</v>
      </c>
      <c r="HG141">
        <v>4.98785</v>
      </c>
      <c r="HH141">
        <v>3.28845</v>
      </c>
      <c r="HI141">
        <v>2399.7</v>
      </c>
      <c r="HJ141">
        <v>9999</v>
      </c>
      <c r="HK141">
        <v>9999</v>
      </c>
      <c r="HL141">
        <v>45.5</v>
      </c>
      <c r="HM141">
        <v>1.86737</v>
      </c>
      <c r="HN141">
        <v>1.8663</v>
      </c>
      <c r="HO141">
        <v>1.86584</v>
      </c>
      <c r="HP141">
        <v>1.86569</v>
      </c>
      <c r="HQ141">
        <v>1.86752</v>
      </c>
      <c r="HR141">
        <v>1.87006</v>
      </c>
      <c r="HS141">
        <v>1.86873</v>
      </c>
      <c r="HT141">
        <v>1.87008</v>
      </c>
      <c r="HU141">
        <v>0</v>
      </c>
      <c r="HV141">
        <v>0</v>
      </c>
      <c r="HW141">
        <v>0</v>
      </c>
      <c r="HX141">
        <v>0</v>
      </c>
      <c r="HY141" t="s">
        <v>425</v>
      </c>
      <c r="HZ141" t="s">
        <v>426</v>
      </c>
      <c r="IA141" t="s">
        <v>427</v>
      </c>
      <c r="IB141" t="s">
        <v>427</v>
      </c>
      <c r="IC141" t="s">
        <v>427</v>
      </c>
      <c r="ID141" t="s">
        <v>427</v>
      </c>
      <c r="IE141">
        <v>0</v>
      </c>
      <c r="IF141">
        <v>100</v>
      </c>
      <c r="IG141">
        <v>100</v>
      </c>
      <c r="IH141">
        <v>-0.225</v>
      </c>
      <c r="II141">
        <v>0.08790000000000001</v>
      </c>
      <c r="IJ141">
        <v>0.04464184116076175</v>
      </c>
      <c r="IK141">
        <v>-0.0004613869835165773</v>
      </c>
      <c r="IL141">
        <v>-7.733014719846753E-07</v>
      </c>
      <c r="IM141">
        <v>2.12217718631011E-10</v>
      </c>
      <c r="IN141">
        <v>-0.1662484685589008</v>
      </c>
      <c r="IO141">
        <v>0.000886434048502425</v>
      </c>
      <c r="IP141">
        <v>0.0004187276611132993</v>
      </c>
      <c r="IQ141">
        <v>-3.612086840460417E-06</v>
      </c>
      <c r="IR141">
        <v>19</v>
      </c>
      <c r="IS141">
        <v>2204</v>
      </c>
      <c r="IT141">
        <v>1</v>
      </c>
      <c r="IU141">
        <v>37</v>
      </c>
      <c r="IV141">
        <v>9</v>
      </c>
      <c r="IW141">
        <v>9.1</v>
      </c>
      <c r="IX141">
        <v>0.959473</v>
      </c>
      <c r="IY141">
        <v>2.23267</v>
      </c>
      <c r="IZ141">
        <v>1.39648</v>
      </c>
      <c r="JA141">
        <v>2.34741</v>
      </c>
      <c r="JB141">
        <v>1.49536</v>
      </c>
      <c r="JC141">
        <v>2.37915</v>
      </c>
      <c r="JD141">
        <v>39.3917</v>
      </c>
      <c r="JE141">
        <v>14.9726</v>
      </c>
      <c r="JF141">
        <v>18</v>
      </c>
      <c r="JG141">
        <v>392.012</v>
      </c>
      <c r="JH141">
        <v>556.333</v>
      </c>
      <c r="JI141">
        <v>31.4559</v>
      </c>
      <c r="JJ141">
        <v>31.071</v>
      </c>
      <c r="JK141">
        <v>30.0003</v>
      </c>
      <c r="JL141">
        <v>30.9447</v>
      </c>
      <c r="JM141">
        <v>30.8427</v>
      </c>
      <c r="JN141">
        <v>19.2059</v>
      </c>
      <c r="JO141">
        <v>29.7906</v>
      </c>
      <c r="JP141">
        <v>7.30618</v>
      </c>
      <c r="JQ141">
        <v>-999.9</v>
      </c>
      <c r="JR141">
        <v>359.632</v>
      </c>
      <c r="JS141">
        <v>19.968</v>
      </c>
      <c r="JT141">
        <v>99.8683</v>
      </c>
      <c r="JU141">
        <v>99.9258</v>
      </c>
    </row>
    <row r="142" spans="1:281">
      <c r="A142">
        <v>126</v>
      </c>
      <c r="B142">
        <v>1652287886.1</v>
      </c>
      <c r="C142">
        <v>5829.599999904633</v>
      </c>
      <c r="D142" t="s">
        <v>735</v>
      </c>
      <c r="E142" t="s">
        <v>736</v>
      </c>
      <c r="F142">
        <v>5</v>
      </c>
      <c r="G142" t="s">
        <v>730</v>
      </c>
      <c r="H142" t="s">
        <v>418</v>
      </c>
      <c r="I142">
        <v>1652287878.6</v>
      </c>
      <c r="J142">
        <f>(K142)/1000</f>
        <v>0</v>
      </c>
      <c r="K142">
        <f>IF(CZ142, AN142, AH142)</f>
        <v>0</v>
      </c>
      <c r="L142">
        <f>IF(CZ142, AI142, AG142)</f>
        <v>0</v>
      </c>
      <c r="M142">
        <f>DB142 - IF(AU142&gt;1, L142*CV142*100.0/(AW142*DP142), 0)</f>
        <v>0</v>
      </c>
      <c r="N142">
        <f>((T142-J142/2)*M142-L142)/(T142+J142/2)</f>
        <v>0</v>
      </c>
      <c r="O142">
        <f>N142*(DI142+DJ142)/1000.0</f>
        <v>0</v>
      </c>
      <c r="P142">
        <f>(DB142 - IF(AU142&gt;1, L142*CV142*100.0/(AW142*DP142), 0))*(DI142+DJ142)/1000.0</f>
        <v>0</v>
      </c>
      <c r="Q142">
        <f>2.0/((1/S142-1/R142)+SIGN(S142)*SQRT((1/S142-1/R142)*(1/S142-1/R142) + 4*CW142/((CW142+1)*(CW142+1))*(2*1/S142*1/R142-1/R142*1/R142)))</f>
        <v>0</v>
      </c>
      <c r="R142">
        <f>IF(LEFT(CX142,1)&lt;&gt;"0",IF(LEFT(CX142,1)="1",3.0,CY142),$D$5+$E$5*(DP142*DI142/($K$5*1000))+$F$5*(DP142*DI142/($K$5*1000))*MAX(MIN(CV142,$J$5),$I$5)*MAX(MIN(CV142,$J$5),$I$5)+$G$5*MAX(MIN(CV142,$J$5),$I$5)*(DP142*DI142/($K$5*1000))+$H$5*(DP142*DI142/($K$5*1000))*(DP142*DI142/($K$5*1000)))</f>
        <v>0</v>
      </c>
      <c r="S142">
        <f>J142*(1000-(1000*0.61365*exp(17.502*W142/(240.97+W142))/(DI142+DJ142)+DD142)/2)/(1000*0.61365*exp(17.502*W142/(240.97+W142))/(DI142+DJ142)-DD142)</f>
        <v>0</v>
      </c>
      <c r="T142">
        <f>1/((CW142+1)/(Q142/1.6)+1/(R142/1.37)) + CW142/((CW142+1)/(Q142/1.6) + CW142/(R142/1.37))</f>
        <v>0</v>
      </c>
      <c r="U142">
        <f>(CR142*CU142)</f>
        <v>0</v>
      </c>
      <c r="V142">
        <f>(DK142+(U142+2*0.95*5.67E-8*(((DK142+$B$7)+273)^4-(DK142+273)^4)-44100*J142)/(1.84*29.3*R142+8*0.95*5.67E-8*(DK142+273)^3))</f>
        <v>0</v>
      </c>
      <c r="W142">
        <f>($C$7*DL142+$D$7*DM142+$E$7*V142)</f>
        <v>0</v>
      </c>
      <c r="X142">
        <f>0.61365*exp(17.502*W142/(240.97+W142))</f>
        <v>0</v>
      </c>
      <c r="Y142">
        <f>(Z142/AA142*100)</f>
        <v>0</v>
      </c>
      <c r="Z142">
        <f>DD142*(DI142+DJ142)/1000</f>
        <v>0</v>
      </c>
      <c r="AA142">
        <f>0.61365*exp(17.502*DK142/(240.97+DK142))</f>
        <v>0</v>
      </c>
      <c r="AB142">
        <f>(X142-DD142*(DI142+DJ142)/1000)</f>
        <v>0</v>
      </c>
      <c r="AC142">
        <f>(-J142*44100)</f>
        <v>0</v>
      </c>
      <c r="AD142">
        <f>2*29.3*R142*0.92*(DK142-W142)</f>
        <v>0</v>
      </c>
      <c r="AE142">
        <f>2*0.95*5.67E-8*(((DK142+$B$7)+273)^4-(W142+273)^4)</f>
        <v>0</v>
      </c>
      <c r="AF142">
        <f>U142+AE142+AC142+AD142</f>
        <v>0</v>
      </c>
      <c r="AG142">
        <f>DH142*AU142*(DC142-DB142*(1000-AU142*DE142)/(1000-AU142*DD142))/(100*CV142)</f>
        <v>0</v>
      </c>
      <c r="AH142">
        <f>1000*DH142*AU142*(DD142-DE142)/(100*CV142*(1000-AU142*DD142))</f>
        <v>0</v>
      </c>
      <c r="AI142">
        <f>(AJ142 - AK142 - DI142*1E3/(8.314*(DK142+273.15)) * AM142/DH142 * AL142) * DH142/(100*CV142) * (1000 - DE142)/1000</f>
        <v>0</v>
      </c>
      <c r="AJ142">
        <v>387.7595426050112</v>
      </c>
      <c r="AK142">
        <v>377.7389939393938</v>
      </c>
      <c r="AL142">
        <v>-1.613511382371235</v>
      </c>
      <c r="AM142">
        <v>66.42233892500103</v>
      </c>
      <c r="AN142">
        <f>(AP142 - AO142 + DI142*1E3/(8.314*(DK142+273.15)) * AR142/DH142 * AQ142) * DH142/(100*CV142) * 1000/(1000 - AP142)</f>
        <v>0</v>
      </c>
      <c r="AO142">
        <v>20.00118704104385</v>
      </c>
      <c r="AP142">
        <v>26.80689575757576</v>
      </c>
      <c r="AQ142">
        <v>-0.008523944834933305</v>
      </c>
      <c r="AR142">
        <v>79.01917542628415</v>
      </c>
      <c r="AS142">
        <v>0</v>
      </c>
      <c r="AT142">
        <v>0</v>
      </c>
      <c r="AU142">
        <f>IF(AS142*$H$13&gt;=AW142,1.0,(AW142/(AW142-AS142*$H$13)))</f>
        <v>0</v>
      </c>
      <c r="AV142">
        <f>(AU142-1)*100</f>
        <v>0</v>
      </c>
      <c r="AW142">
        <f>MAX(0,($B$13+$C$13*DP142)/(1+$D$13*DP142)*DI142/(DK142+273)*$E$13)</f>
        <v>0</v>
      </c>
      <c r="AX142" t="s">
        <v>421</v>
      </c>
      <c r="AY142" t="s">
        <v>421</v>
      </c>
      <c r="AZ142">
        <v>0</v>
      </c>
      <c r="BA142">
        <v>0</v>
      </c>
      <c r="BB142">
        <f>1-AZ142/BA142</f>
        <v>0</v>
      </c>
      <c r="BC142">
        <v>0</v>
      </c>
      <c r="BD142" t="s">
        <v>421</v>
      </c>
      <c r="BE142" t="s">
        <v>421</v>
      </c>
      <c r="BF142">
        <v>0</v>
      </c>
      <c r="BG142">
        <v>0</v>
      </c>
      <c r="BH142">
        <f>1-BF142/BG142</f>
        <v>0</v>
      </c>
      <c r="BI142">
        <v>0.5</v>
      </c>
      <c r="BJ142">
        <f>CS142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421</v>
      </c>
      <c r="BQ142">
        <v>0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BZ142">
        <v>1358</v>
      </c>
      <c r="CA142">
        <v>300</v>
      </c>
      <c r="CB142">
        <v>300</v>
      </c>
      <c r="CC142">
        <v>300</v>
      </c>
      <c r="CD142">
        <v>10372.1</v>
      </c>
      <c r="CE142">
        <v>1824.64</v>
      </c>
      <c r="CF142">
        <v>-0.00730157</v>
      </c>
      <c r="CG142">
        <v>0.9</v>
      </c>
      <c r="CH142" t="s">
        <v>421</v>
      </c>
      <c r="CI142" t="s">
        <v>421</v>
      </c>
      <c r="CJ142" t="s">
        <v>421</v>
      </c>
      <c r="CK142" t="s">
        <v>421</v>
      </c>
      <c r="CL142" t="s">
        <v>421</v>
      </c>
      <c r="CM142" t="s">
        <v>421</v>
      </c>
      <c r="CN142" t="s">
        <v>421</v>
      </c>
      <c r="CO142" t="s">
        <v>421</v>
      </c>
      <c r="CP142" t="s">
        <v>421</v>
      </c>
      <c r="CQ142" t="s">
        <v>421</v>
      </c>
      <c r="CR142">
        <f>$B$11*DQ142+$C$11*DR142+$F$11*EC142*(1-EF142)</f>
        <v>0</v>
      </c>
      <c r="CS142">
        <f>CR142*CT142</f>
        <v>0</v>
      </c>
      <c r="CT142">
        <f>($B$11*$D$9+$C$11*$D$9+$F$11*((EP142+EH142)/MAX(EP142+EH142+EQ142, 0.1)*$I$9+EQ142/MAX(EP142+EH142+EQ142, 0.1)*$J$9))/($B$11+$C$11+$F$11)</f>
        <v>0</v>
      </c>
      <c r="CU142">
        <f>($B$11*$K$9+$C$11*$K$9+$F$11*((EP142+EH142)/MAX(EP142+EH142+EQ142, 0.1)*$P$9+EQ142/MAX(EP142+EH142+EQ142, 0.1)*$Q$9))/($B$11+$C$11+$F$11)</f>
        <v>0</v>
      </c>
      <c r="CV142">
        <v>6</v>
      </c>
      <c r="CW142">
        <v>0.5</v>
      </c>
      <c r="CX142" t="s">
        <v>422</v>
      </c>
      <c r="CY142">
        <v>2</v>
      </c>
      <c r="CZ142" t="b">
        <v>1</v>
      </c>
      <c r="DA142">
        <v>1652287878.6</v>
      </c>
      <c r="DB142">
        <v>374.9657037037036</v>
      </c>
      <c r="DC142">
        <v>388.9704444444444</v>
      </c>
      <c r="DD142">
        <v>26.83511481481482</v>
      </c>
      <c r="DE142">
        <v>20.08585555555556</v>
      </c>
      <c r="DF142">
        <v>375.1918518518517</v>
      </c>
      <c r="DG142">
        <v>26.74721481481481</v>
      </c>
      <c r="DH142">
        <v>400.0457777777777</v>
      </c>
      <c r="DI142">
        <v>90.67118888888889</v>
      </c>
      <c r="DJ142">
        <v>0.09995312962962964</v>
      </c>
      <c r="DK142">
        <v>32.26955555555556</v>
      </c>
      <c r="DL142">
        <v>31.52527777777777</v>
      </c>
      <c r="DM142">
        <v>999.9000000000001</v>
      </c>
      <c r="DN142">
        <v>0</v>
      </c>
      <c r="DO142">
        <v>0</v>
      </c>
      <c r="DP142">
        <v>10005.96925925926</v>
      </c>
      <c r="DQ142">
        <v>0</v>
      </c>
      <c r="DR142">
        <v>557.9885925925927</v>
      </c>
      <c r="DS142">
        <v>-14.00478814814815</v>
      </c>
      <c r="DT142">
        <v>385.3054814814815</v>
      </c>
      <c r="DU142">
        <v>396.9442592592592</v>
      </c>
      <c r="DV142">
        <v>6.749262222222223</v>
      </c>
      <c r="DW142">
        <v>388.9704444444444</v>
      </c>
      <c r="DX142">
        <v>20.08585555555556</v>
      </c>
      <c r="DY142">
        <v>2.433171851851852</v>
      </c>
      <c r="DZ142">
        <v>1.821208148148149</v>
      </c>
      <c r="EA142">
        <v>20.58624444444444</v>
      </c>
      <c r="EB142">
        <v>15.96991851851852</v>
      </c>
      <c r="EC142">
        <v>1499.997407407407</v>
      </c>
      <c r="ED142">
        <v>0.9729969259259257</v>
      </c>
      <c r="EE142">
        <v>0.02700321851851852</v>
      </c>
      <c r="EF142">
        <v>0</v>
      </c>
      <c r="EG142">
        <v>1453.531851851852</v>
      </c>
      <c r="EH142">
        <v>5.00097</v>
      </c>
      <c r="EI142">
        <v>22515.05185185185</v>
      </c>
      <c r="EJ142">
        <v>12491.55185185185</v>
      </c>
      <c r="EK142">
        <v>40.875</v>
      </c>
      <c r="EL142">
        <v>42.37033333333333</v>
      </c>
      <c r="EM142">
        <v>41.125</v>
      </c>
      <c r="EN142">
        <v>42.18699999999999</v>
      </c>
      <c r="EO142">
        <v>42.02296296296295</v>
      </c>
      <c r="EP142">
        <v>1454.627407407407</v>
      </c>
      <c r="EQ142">
        <v>40.36999999999999</v>
      </c>
      <c r="ER142">
        <v>0</v>
      </c>
      <c r="ES142">
        <v>572</v>
      </c>
      <c r="ET142">
        <v>0</v>
      </c>
      <c r="EU142">
        <v>1453.5572</v>
      </c>
      <c r="EV142">
        <v>5.638461530209057</v>
      </c>
      <c r="EW142">
        <v>-92.67692300649999</v>
      </c>
      <c r="EX142">
        <v>22514.156</v>
      </c>
      <c r="EY142">
        <v>15</v>
      </c>
      <c r="EZ142">
        <v>1652287342.6</v>
      </c>
      <c r="FA142" t="s">
        <v>727</v>
      </c>
      <c r="FB142">
        <v>1652287342.6</v>
      </c>
      <c r="FC142">
        <v>1652287335.6</v>
      </c>
      <c r="FD142">
        <v>27</v>
      </c>
      <c r="FE142">
        <v>0.206</v>
      </c>
      <c r="FF142">
        <v>-0.006</v>
      </c>
      <c r="FG142">
        <v>-1.806</v>
      </c>
      <c r="FH142">
        <v>0.04</v>
      </c>
      <c r="FI142">
        <v>1600</v>
      </c>
      <c r="FJ142">
        <v>24</v>
      </c>
      <c r="FK142">
        <v>0.06</v>
      </c>
      <c r="FL142">
        <v>0.04</v>
      </c>
      <c r="FM142">
        <v>-16.50606097560976</v>
      </c>
      <c r="FN142">
        <v>65.16918397212535</v>
      </c>
      <c r="FO142">
        <v>6.95577189001627</v>
      </c>
      <c r="FP142">
        <v>-1</v>
      </c>
      <c r="FQ142">
        <v>6.717879756097562</v>
      </c>
      <c r="FR142">
        <v>0.7313174216028095</v>
      </c>
      <c r="FS142">
        <v>0.07557241600555142</v>
      </c>
      <c r="FT142">
        <v>0</v>
      </c>
      <c r="FU142">
        <v>0</v>
      </c>
      <c r="FV142">
        <v>0</v>
      </c>
      <c r="FW142">
        <v>0</v>
      </c>
      <c r="FX142">
        <v>-1</v>
      </c>
      <c r="FY142">
        <v>0</v>
      </c>
      <c r="FZ142">
        <v>1</v>
      </c>
      <c r="GA142" t="s">
        <v>710</v>
      </c>
      <c r="GB142">
        <v>2.69544</v>
      </c>
      <c r="GC142">
        <v>2.70532</v>
      </c>
      <c r="GD142">
        <v>0.0843444</v>
      </c>
      <c r="GE142">
        <v>0.0837706</v>
      </c>
      <c r="GF142">
        <v>0.11465</v>
      </c>
      <c r="GG142">
        <v>0.09209440000000001</v>
      </c>
      <c r="GH142">
        <v>28759.1</v>
      </c>
      <c r="GI142">
        <v>28886.3</v>
      </c>
      <c r="GJ142">
        <v>29219</v>
      </c>
      <c r="GK142">
        <v>29175.7</v>
      </c>
      <c r="GL142">
        <v>34244.6</v>
      </c>
      <c r="GM142">
        <v>35260</v>
      </c>
      <c r="GN142">
        <v>41121.1</v>
      </c>
      <c r="GO142">
        <v>41630.3</v>
      </c>
      <c r="GP142">
        <v>1.72803</v>
      </c>
      <c r="GQ142">
        <v>2.01187</v>
      </c>
      <c r="GR142">
        <v>0.105001</v>
      </c>
      <c r="GS142">
        <v>0</v>
      </c>
      <c r="GT142">
        <v>29.8123</v>
      </c>
      <c r="GU142">
        <v>999.9</v>
      </c>
      <c r="GV142">
        <v>39.1</v>
      </c>
      <c r="GW142">
        <v>37.2</v>
      </c>
      <c r="GX142">
        <v>27.486</v>
      </c>
      <c r="GY142">
        <v>62.6932</v>
      </c>
      <c r="GZ142">
        <v>30.2684</v>
      </c>
      <c r="HA142">
        <v>1</v>
      </c>
      <c r="HB142">
        <v>0.280965</v>
      </c>
      <c r="HC142">
        <v>0</v>
      </c>
      <c r="HD142">
        <v>20.3927</v>
      </c>
      <c r="HE142">
        <v>5.21669</v>
      </c>
      <c r="HF142">
        <v>12.0099</v>
      </c>
      <c r="HG142">
        <v>4.98815</v>
      </c>
      <c r="HH142">
        <v>3.28855</v>
      </c>
      <c r="HI142">
        <v>2399.7</v>
      </c>
      <c r="HJ142">
        <v>9999</v>
      </c>
      <c r="HK142">
        <v>9999</v>
      </c>
      <c r="HL142">
        <v>45.5</v>
      </c>
      <c r="HM142">
        <v>1.86736</v>
      </c>
      <c r="HN142">
        <v>1.8663</v>
      </c>
      <c r="HO142">
        <v>1.86586</v>
      </c>
      <c r="HP142">
        <v>1.86569</v>
      </c>
      <c r="HQ142">
        <v>1.86752</v>
      </c>
      <c r="HR142">
        <v>1.87005</v>
      </c>
      <c r="HS142">
        <v>1.86872</v>
      </c>
      <c r="HT142">
        <v>1.87006</v>
      </c>
      <c r="HU142">
        <v>0</v>
      </c>
      <c r="HV142">
        <v>0</v>
      </c>
      <c r="HW142">
        <v>0</v>
      </c>
      <c r="HX142">
        <v>0</v>
      </c>
      <c r="HY142" t="s">
        <v>425</v>
      </c>
      <c r="HZ142" t="s">
        <v>426</v>
      </c>
      <c r="IA142" t="s">
        <v>427</v>
      </c>
      <c r="IB142" t="s">
        <v>427</v>
      </c>
      <c r="IC142" t="s">
        <v>427</v>
      </c>
      <c r="ID142" t="s">
        <v>427</v>
      </c>
      <c r="IE142">
        <v>0</v>
      </c>
      <c r="IF142">
        <v>100</v>
      </c>
      <c r="IG142">
        <v>100</v>
      </c>
      <c r="IH142">
        <v>-0.218</v>
      </c>
      <c r="II142">
        <v>0.08740000000000001</v>
      </c>
      <c r="IJ142">
        <v>0.04464184116076175</v>
      </c>
      <c r="IK142">
        <v>-0.0004613869835165773</v>
      </c>
      <c r="IL142">
        <v>-7.733014719846753E-07</v>
      </c>
      <c r="IM142">
        <v>2.12217718631011E-10</v>
      </c>
      <c r="IN142">
        <v>-0.1662484685589008</v>
      </c>
      <c r="IO142">
        <v>0.000886434048502425</v>
      </c>
      <c r="IP142">
        <v>0.0004187276611132993</v>
      </c>
      <c r="IQ142">
        <v>-3.612086840460417E-06</v>
      </c>
      <c r="IR142">
        <v>19</v>
      </c>
      <c r="IS142">
        <v>2204</v>
      </c>
      <c r="IT142">
        <v>1</v>
      </c>
      <c r="IU142">
        <v>37</v>
      </c>
      <c r="IV142">
        <v>9.1</v>
      </c>
      <c r="IW142">
        <v>9.199999999999999</v>
      </c>
      <c r="IX142">
        <v>0.9265139999999999</v>
      </c>
      <c r="IY142">
        <v>2.24121</v>
      </c>
      <c r="IZ142">
        <v>1.39648</v>
      </c>
      <c r="JA142">
        <v>2.34741</v>
      </c>
      <c r="JB142">
        <v>1.49536</v>
      </c>
      <c r="JC142">
        <v>2.34375</v>
      </c>
      <c r="JD142">
        <v>39.3917</v>
      </c>
      <c r="JE142">
        <v>14.9726</v>
      </c>
      <c r="JF142">
        <v>18</v>
      </c>
      <c r="JG142">
        <v>392.185</v>
      </c>
      <c r="JH142">
        <v>556</v>
      </c>
      <c r="JI142">
        <v>31.4587</v>
      </c>
      <c r="JJ142">
        <v>31.0756</v>
      </c>
      <c r="JK142">
        <v>30.0004</v>
      </c>
      <c r="JL142">
        <v>30.9487</v>
      </c>
      <c r="JM142">
        <v>30.8471</v>
      </c>
      <c r="JN142">
        <v>18.4988</v>
      </c>
      <c r="JO142">
        <v>29.7906</v>
      </c>
      <c r="JP142">
        <v>7.30618</v>
      </c>
      <c r="JQ142">
        <v>-999.9</v>
      </c>
      <c r="JR142">
        <v>346.226</v>
      </c>
      <c r="JS142">
        <v>19.9505</v>
      </c>
      <c r="JT142">
        <v>99.8681</v>
      </c>
      <c r="JU142">
        <v>99.92789999999999</v>
      </c>
    </row>
    <row r="143" spans="1:281">
      <c r="A143">
        <v>127</v>
      </c>
      <c r="B143">
        <v>1652287891.1</v>
      </c>
      <c r="C143">
        <v>5834.599999904633</v>
      </c>
      <c r="D143" t="s">
        <v>737</v>
      </c>
      <c r="E143" t="s">
        <v>738</v>
      </c>
      <c r="F143">
        <v>5</v>
      </c>
      <c r="G143" t="s">
        <v>730</v>
      </c>
      <c r="H143" t="s">
        <v>418</v>
      </c>
      <c r="I143">
        <v>1652287883.314285</v>
      </c>
      <c r="J143">
        <f>(K143)/1000</f>
        <v>0</v>
      </c>
      <c r="K143">
        <f>IF(CZ143, AN143, AH143)</f>
        <v>0</v>
      </c>
      <c r="L143">
        <f>IF(CZ143, AI143, AG143)</f>
        <v>0</v>
      </c>
      <c r="M143">
        <f>DB143 - IF(AU143&gt;1, L143*CV143*100.0/(AW143*DP143), 0)</f>
        <v>0</v>
      </c>
      <c r="N143">
        <f>((T143-J143/2)*M143-L143)/(T143+J143/2)</f>
        <v>0</v>
      </c>
      <c r="O143">
        <f>N143*(DI143+DJ143)/1000.0</f>
        <v>0</v>
      </c>
      <c r="P143">
        <f>(DB143 - IF(AU143&gt;1, L143*CV143*100.0/(AW143*DP143), 0))*(DI143+DJ143)/1000.0</f>
        <v>0</v>
      </c>
      <c r="Q143">
        <f>2.0/((1/S143-1/R143)+SIGN(S143)*SQRT((1/S143-1/R143)*(1/S143-1/R143) + 4*CW143/((CW143+1)*(CW143+1))*(2*1/S143*1/R143-1/R143*1/R143)))</f>
        <v>0</v>
      </c>
      <c r="R143">
        <f>IF(LEFT(CX143,1)&lt;&gt;"0",IF(LEFT(CX143,1)="1",3.0,CY143),$D$5+$E$5*(DP143*DI143/($K$5*1000))+$F$5*(DP143*DI143/($K$5*1000))*MAX(MIN(CV143,$J$5),$I$5)*MAX(MIN(CV143,$J$5),$I$5)+$G$5*MAX(MIN(CV143,$J$5),$I$5)*(DP143*DI143/($K$5*1000))+$H$5*(DP143*DI143/($K$5*1000))*(DP143*DI143/($K$5*1000)))</f>
        <v>0</v>
      </c>
      <c r="S143">
        <f>J143*(1000-(1000*0.61365*exp(17.502*W143/(240.97+W143))/(DI143+DJ143)+DD143)/2)/(1000*0.61365*exp(17.502*W143/(240.97+W143))/(DI143+DJ143)-DD143)</f>
        <v>0</v>
      </c>
      <c r="T143">
        <f>1/((CW143+1)/(Q143/1.6)+1/(R143/1.37)) + CW143/((CW143+1)/(Q143/1.6) + CW143/(R143/1.37))</f>
        <v>0</v>
      </c>
      <c r="U143">
        <f>(CR143*CU143)</f>
        <v>0</v>
      </c>
      <c r="V143">
        <f>(DK143+(U143+2*0.95*5.67E-8*(((DK143+$B$7)+273)^4-(DK143+273)^4)-44100*J143)/(1.84*29.3*R143+8*0.95*5.67E-8*(DK143+273)^3))</f>
        <v>0</v>
      </c>
      <c r="W143">
        <f>($C$7*DL143+$D$7*DM143+$E$7*V143)</f>
        <v>0</v>
      </c>
      <c r="X143">
        <f>0.61365*exp(17.502*W143/(240.97+W143))</f>
        <v>0</v>
      </c>
      <c r="Y143">
        <f>(Z143/AA143*100)</f>
        <v>0</v>
      </c>
      <c r="Z143">
        <f>DD143*(DI143+DJ143)/1000</f>
        <v>0</v>
      </c>
      <c r="AA143">
        <f>0.61365*exp(17.502*DK143/(240.97+DK143))</f>
        <v>0</v>
      </c>
      <c r="AB143">
        <f>(X143-DD143*(DI143+DJ143)/1000)</f>
        <v>0</v>
      </c>
      <c r="AC143">
        <f>(-J143*44100)</f>
        <v>0</v>
      </c>
      <c r="AD143">
        <f>2*29.3*R143*0.92*(DK143-W143)</f>
        <v>0</v>
      </c>
      <c r="AE143">
        <f>2*0.95*5.67E-8*(((DK143+$B$7)+273)^4-(W143+273)^4)</f>
        <v>0</v>
      </c>
      <c r="AF143">
        <f>U143+AE143+AC143+AD143</f>
        <v>0</v>
      </c>
      <c r="AG143">
        <f>DH143*AU143*(DC143-DB143*(1000-AU143*DE143)/(1000-AU143*DD143))/(100*CV143)</f>
        <v>0</v>
      </c>
      <c r="AH143">
        <f>1000*DH143*AU143*(DD143-DE143)/(100*CV143*(1000-AU143*DD143))</f>
        <v>0</v>
      </c>
      <c r="AI143">
        <f>(AJ143 - AK143 - DI143*1E3/(8.314*(DK143+273.15)) * AM143/DH143 * AL143) * DH143/(100*CV143) * (1000 - DE143)/1000</f>
        <v>0</v>
      </c>
      <c r="AJ143">
        <v>371.2401766878702</v>
      </c>
      <c r="AK143">
        <v>366.1270969696968</v>
      </c>
      <c r="AL143">
        <v>-2.379278925183211</v>
      </c>
      <c r="AM143">
        <v>66.42233892500103</v>
      </c>
      <c r="AN143">
        <f>(AP143 - AO143 + DI143*1E3/(8.314*(DK143+273.15)) * AR143/DH143 * AQ143) * DH143/(100*CV143) * 1000/(1000 - AP143)</f>
        <v>0</v>
      </c>
      <c r="AO143">
        <v>19.98847171460139</v>
      </c>
      <c r="AP143">
        <v>26.7826509090909</v>
      </c>
      <c r="AQ143">
        <v>-0.006576069916760977</v>
      </c>
      <c r="AR143">
        <v>79.01917542628415</v>
      </c>
      <c r="AS143">
        <v>0</v>
      </c>
      <c r="AT143">
        <v>0</v>
      </c>
      <c r="AU143">
        <f>IF(AS143*$H$13&gt;=AW143,1.0,(AW143/(AW143-AS143*$H$13)))</f>
        <v>0</v>
      </c>
      <c r="AV143">
        <f>(AU143-1)*100</f>
        <v>0</v>
      </c>
      <c r="AW143">
        <f>MAX(0,($B$13+$C$13*DP143)/(1+$D$13*DP143)*DI143/(DK143+273)*$E$13)</f>
        <v>0</v>
      </c>
      <c r="AX143" t="s">
        <v>421</v>
      </c>
      <c r="AY143" t="s">
        <v>421</v>
      </c>
      <c r="AZ143">
        <v>0</v>
      </c>
      <c r="BA143">
        <v>0</v>
      </c>
      <c r="BB143">
        <f>1-AZ143/BA143</f>
        <v>0</v>
      </c>
      <c r="BC143">
        <v>0</v>
      </c>
      <c r="BD143" t="s">
        <v>421</v>
      </c>
      <c r="BE143" t="s">
        <v>421</v>
      </c>
      <c r="BF143">
        <v>0</v>
      </c>
      <c r="BG143">
        <v>0</v>
      </c>
      <c r="BH143">
        <f>1-BF143/BG143</f>
        <v>0</v>
      </c>
      <c r="BI143">
        <v>0.5</v>
      </c>
      <c r="BJ143">
        <f>CS143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421</v>
      </c>
      <c r="BQ143">
        <v>0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BZ143">
        <v>1358</v>
      </c>
      <c r="CA143">
        <v>300</v>
      </c>
      <c r="CB143">
        <v>300</v>
      </c>
      <c r="CC143">
        <v>300</v>
      </c>
      <c r="CD143">
        <v>10372.1</v>
      </c>
      <c r="CE143">
        <v>1824.64</v>
      </c>
      <c r="CF143">
        <v>-0.00730157</v>
      </c>
      <c r="CG143">
        <v>0.9</v>
      </c>
      <c r="CH143" t="s">
        <v>421</v>
      </c>
      <c r="CI143" t="s">
        <v>421</v>
      </c>
      <c r="CJ143" t="s">
        <v>421</v>
      </c>
      <c r="CK143" t="s">
        <v>421</v>
      </c>
      <c r="CL143" t="s">
        <v>421</v>
      </c>
      <c r="CM143" t="s">
        <v>421</v>
      </c>
      <c r="CN143" t="s">
        <v>421</v>
      </c>
      <c r="CO143" t="s">
        <v>421</v>
      </c>
      <c r="CP143" t="s">
        <v>421</v>
      </c>
      <c r="CQ143" t="s">
        <v>421</v>
      </c>
      <c r="CR143">
        <f>$B$11*DQ143+$C$11*DR143+$F$11*EC143*(1-EF143)</f>
        <v>0</v>
      </c>
      <c r="CS143">
        <f>CR143*CT143</f>
        <v>0</v>
      </c>
      <c r="CT143">
        <f>($B$11*$D$9+$C$11*$D$9+$F$11*((EP143+EH143)/MAX(EP143+EH143+EQ143, 0.1)*$I$9+EQ143/MAX(EP143+EH143+EQ143, 0.1)*$J$9))/($B$11+$C$11+$F$11)</f>
        <v>0</v>
      </c>
      <c r="CU143">
        <f>($B$11*$K$9+$C$11*$K$9+$F$11*((EP143+EH143)/MAX(EP143+EH143+EQ143, 0.1)*$P$9+EQ143/MAX(EP143+EH143+EQ143, 0.1)*$Q$9))/($B$11+$C$11+$F$11)</f>
        <v>0</v>
      </c>
      <c r="CV143">
        <v>6</v>
      </c>
      <c r="CW143">
        <v>0.5</v>
      </c>
      <c r="CX143" t="s">
        <v>422</v>
      </c>
      <c r="CY143">
        <v>2</v>
      </c>
      <c r="CZ143" t="b">
        <v>1</v>
      </c>
      <c r="DA143">
        <v>1652287883.314285</v>
      </c>
      <c r="DB143">
        <v>369.7757857142857</v>
      </c>
      <c r="DC143">
        <v>376.662</v>
      </c>
      <c r="DD143">
        <v>26.81890357142857</v>
      </c>
      <c r="DE143">
        <v>20.02560357142857</v>
      </c>
      <c r="DF143">
        <v>369.997</v>
      </c>
      <c r="DG143">
        <v>26.73124642857143</v>
      </c>
      <c r="DH143">
        <v>400.0819999999999</v>
      </c>
      <c r="DI143">
        <v>90.67214642857142</v>
      </c>
      <c r="DJ143">
        <v>0.09999798928571428</v>
      </c>
      <c r="DK143">
        <v>32.26875714285715</v>
      </c>
      <c r="DL143">
        <v>31.52018928571429</v>
      </c>
      <c r="DM143">
        <v>999.9000000000002</v>
      </c>
      <c r="DN143">
        <v>0</v>
      </c>
      <c r="DO143">
        <v>0</v>
      </c>
      <c r="DP143">
        <v>10003.29678571428</v>
      </c>
      <c r="DQ143">
        <v>0</v>
      </c>
      <c r="DR143">
        <v>561.5499285714287</v>
      </c>
      <c r="DS143">
        <v>-6.886291960714288</v>
      </c>
      <c r="DT143">
        <v>379.9661785714285</v>
      </c>
      <c r="DU143">
        <v>384.3598928571429</v>
      </c>
      <c r="DV143">
        <v>6.793308214285715</v>
      </c>
      <c r="DW143">
        <v>376.662</v>
      </c>
      <c r="DX143">
        <v>20.02560357142857</v>
      </c>
      <c r="DY143">
        <v>2.431726785714286</v>
      </c>
      <c r="DZ143">
        <v>1.815763928571428</v>
      </c>
      <c r="EA143">
        <v>20.57661428571429</v>
      </c>
      <c r="EB143">
        <v>15.92310714285714</v>
      </c>
      <c r="EC143">
        <v>1500.005</v>
      </c>
      <c r="ED143">
        <v>0.972996714285714</v>
      </c>
      <c r="EE143">
        <v>0.02700344285714286</v>
      </c>
      <c r="EF143">
        <v>0</v>
      </c>
      <c r="EG143">
        <v>1453.248571428572</v>
      </c>
      <c r="EH143">
        <v>5.00097</v>
      </c>
      <c r="EI143">
        <v>22509.44285714285</v>
      </c>
      <c r="EJ143">
        <v>12491.61428571429</v>
      </c>
      <c r="EK143">
        <v>40.875</v>
      </c>
      <c r="EL143">
        <v>42.375</v>
      </c>
      <c r="EM143">
        <v>41.125</v>
      </c>
      <c r="EN143">
        <v>42.18699999999999</v>
      </c>
      <c r="EO143">
        <v>42.02878571428572</v>
      </c>
      <c r="EP143">
        <v>1454.633928571429</v>
      </c>
      <c r="EQ143">
        <v>40.37107142857143</v>
      </c>
      <c r="ER143">
        <v>0</v>
      </c>
      <c r="ES143">
        <v>576.7999999523163</v>
      </c>
      <c r="ET143">
        <v>0</v>
      </c>
      <c r="EU143">
        <v>1453.2192</v>
      </c>
      <c r="EV143">
        <v>-11.00307692418802</v>
      </c>
      <c r="EW143">
        <v>-123.9461538172536</v>
      </c>
      <c r="EX143">
        <v>22508.188</v>
      </c>
      <c r="EY143">
        <v>15</v>
      </c>
      <c r="EZ143">
        <v>1652287342.6</v>
      </c>
      <c r="FA143" t="s">
        <v>727</v>
      </c>
      <c r="FB143">
        <v>1652287342.6</v>
      </c>
      <c r="FC143">
        <v>1652287335.6</v>
      </c>
      <c r="FD143">
        <v>27</v>
      </c>
      <c r="FE143">
        <v>0.206</v>
      </c>
      <c r="FF143">
        <v>-0.006</v>
      </c>
      <c r="FG143">
        <v>-1.806</v>
      </c>
      <c r="FH143">
        <v>0.04</v>
      </c>
      <c r="FI143">
        <v>1600</v>
      </c>
      <c r="FJ143">
        <v>24</v>
      </c>
      <c r="FK143">
        <v>0.06</v>
      </c>
      <c r="FL143">
        <v>0.04</v>
      </c>
      <c r="FM143">
        <v>-11.2026243725</v>
      </c>
      <c r="FN143">
        <v>90.73101676435277</v>
      </c>
      <c r="FO143">
        <v>8.822971747080752</v>
      </c>
      <c r="FP143">
        <v>-1</v>
      </c>
      <c r="FQ143">
        <v>6.75850675</v>
      </c>
      <c r="FR143">
        <v>0.6288460412757931</v>
      </c>
      <c r="FS143">
        <v>0.06751784802507775</v>
      </c>
      <c r="FT143">
        <v>0</v>
      </c>
      <c r="FU143">
        <v>0</v>
      </c>
      <c r="FV143">
        <v>0</v>
      </c>
      <c r="FW143">
        <v>0</v>
      </c>
      <c r="FX143">
        <v>-1</v>
      </c>
      <c r="FY143">
        <v>0</v>
      </c>
      <c r="FZ143">
        <v>1</v>
      </c>
      <c r="GA143" t="s">
        <v>710</v>
      </c>
      <c r="GB143">
        <v>2.69527</v>
      </c>
      <c r="GC143">
        <v>2.7051</v>
      </c>
      <c r="GD143">
        <v>0.0822368</v>
      </c>
      <c r="GE143">
        <v>0.0808045</v>
      </c>
      <c r="GF143">
        <v>0.114582</v>
      </c>
      <c r="GG143">
        <v>0.09205049999999999</v>
      </c>
      <c r="GH143">
        <v>28824.8</v>
      </c>
      <c r="GI143">
        <v>28979.7</v>
      </c>
      <c r="GJ143">
        <v>29218.5</v>
      </c>
      <c r="GK143">
        <v>29175.5</v>
      </c>
      <c r="GL143">
        <v>34246.7</v>
      </c>
      <c r="GM143">
        <v>35261.3</v>
      </c>
      <c r="GN143">
        <v>41120.4</v>
      </c>
      <c r="GO143">
        <v>41629.9</v>
      </c>
      <c r="GP143">
        <v>1.72795</v>
      </c>
      <c r="GQ143">
        <v>2.01207</v>
      </c>
      <c r="GR143">
        <v>0.104785</v>
      </c>
      <c r="GS143">
        <v>0</v>
      </c>
      <c r="GT143">
        <v>29.8098</v>
      </c>
      <c r="GU143">
        <v>999.9</v>
      </c>
      <c r="GV143">
        <v>39.1</v>
      </c>
      <c r="GW143">
        <v>37.2</v>
      </c>
      <c r="GX143">
        <v>27.4881</v>
      </c>
      <c r="GY143">
        <v>62.9132</v>
      </c>
      <c r="GZ143">
        <v>30.024</v>
      </c>
      <c r="HA143">
        <v>1</v>
      </c>
      <c r="HB143">
        <v>0.281207</v>
      </c>
      <c r="HC143">
        <v>0</v>
      </c>
      <c r="HD143">
        <v>20.3928</v>
      </c>
      <c r="HE143">
        <v>5.21654</v>
      </c>
      <c r="HF143">
        <v>12.0099</v>
      </c>
      <c r="HG143">
        <v>4.98795</v>
      </c>
      <c r="HH143">
        <v>3.28858</v>
      </c>
      <c r="HI143">
        <v>2399.9</v>
      </c>
      <c r="HJ143">
        <v>9999</v>
      </c>
      <c r="HK143">
        <v>9999</v>
      </c>
      <c r="HL143">
        <v>45.5</v>
      </c>
      <c r="HM143">
        <v>1.86735</v>
      </c>
      <c r="HN143">
        <v>1.8663</v>
      </c>
      <c r="HO143">
        <v>1.86585</v>
      </c>
      <c r="HP143">
        <v>1.8657</v>
      </c>
      <c r="HQ143">
        <v>1.86752</v>
      </c>
      <c r="HR143">
        <v>1.87006</v>
      </c>
      <c r="HS143">
        <v>1.86871</v>
      </c>
      <c r="HT143">
        <v>1.87008</v>
      </c>
      <c r="HU143">
        <v>0</v>
      </c>
      <c r="HV143">
        <v>0</v>
      </c>
      <c r="HW143">
        <v>0</v>
      </c>
      <c r="HX143">
        <v>0</v>
      </c>
      <c r="HY143" t="s">
        <v>425</v>
      </c>
      <c r="HZ143" t="s">
        <v>426</v>
      </c>
      <c r="IA143" t="s">
        <v>427</v>
      </c>
      <c r="IB143" t="s">
        <v>427</v>
      </c>
      <c r="IC143" t="s">
        <v>427</v>
      </c>
      <c r="ID143" t="s">
        <v>427</v>
      </c>
      <c r="IE143">
        <v>0</v>
      </c>
      <c r="IF143">
        <v>100</v>
      </c>
      <c r="IG143">
        <v>100</v>
      </c>
      <c r="IH143">
        <v>-0.207</v>
      </c>
      <c r="II143">
        <v>0.08699999999999999</v>
      </c>
      <c r="IJ143">
        <v>0.04464184116076175</v>
      </c>
      <c r="IK143">
        <v>-0.0004613869835165773</v>
      </c>
      <c r="IL143">
        <v>-7.733014719846753E-07</v>
      </c>
      <c r="IM143">
        <v>2.12217718631011E-10</v>
      </c>
      <c r="IN143">
        <v>-0.1662484685589008</v>
      </c>
      <c r="IO143">
        <v>0.000886434048502425</v>
      </c>
      <c r="IP143">
        <v>0.0004187276611132993</v>
      </c>
      <c r="IQ143">
        <v>-3.612086840460417E-06</v>
      </c>
      <c r="IR143">
        <v>19</v>
      </c>
      <c r="IS143">
        <v>2204</v>
      </c>
      <c r="IT143">
        <v>1</v>
      </c>
      <c r="IU143">
        <v>37</v>
      </c>
      <c r="IV143">
        <v>9.1</v>
      </c>
      <c r="IW143">
        <v>9.300000000000001</v>
      </c>
      <c r="IX143">
        <v>0.891113</v>
      </c>
      <c r="IY143">
        <v>2.24243</v>
      </c>
      <c r="IZ143">
        <v>1.39648</v>
      </c>
      <c r="JA143">
        <v>2.34619</v>
      </c>
      <c r="JB143">
        <v>1.49536</v>
      </c>
      <c r="JC143">
        <v>2.31445</v>
      </c>
      <c r="JD143">
        <v>39.3917</v>
      </c>
      <c r="JE143">
        <v>14.9551</v>
      </c>
      <c r="JF143">
        <v>18</v>
      </c>
      <c r="JG143">
        <v>392.168</v>
      </c>
      <c r="JH143">
        <v>556.183</v>
      </c>
      <c r="JI143">
        <v>31.4616</v>
      </c>
      <c r="JJ143">
        <v>31.0791</v>
      </c>
      <c r="JK143">
        <v>30.0004</v>
      </c>
      <c r="JL143">
        <v>30.9527</v>
      </c>
      <c r="JM143">
        <v>30.8507</v>
      </c>
      <c r="JN143">
        <v>17.8557</v>
      </c>
      <c r="JO143">
        <v>29.7906</v>
      </c>
      <c r="JP143">
        <v>6.92667</v>
      </c>
      <c r="JQ143">
        <v>-999.9</v>
      </c>
      <c r="JR143">
        <v>326.173</v>
      </c>
      <c r="JS143">
        <v>19.935</v>
      </c>
      <c r="JT143">
        <v>99.8663</v>
      </c>
      <c r="JU143">
        <v>99.9271</v>
      </c>
    </row>
    <row r="144" spans="1:281">
      <c r="A144">
        <v>128</v>
      </c>
      <c r="B144">
        <v>1652287896.1</v>
      </c>
      <c r="C144">
        <v>5839.599999904633</v>
      </c>
      <c r="D144" t="s">
        <v>739</v>
      </c>
      <c r="E144" t="s">
        <v>740</v>
      </c>
      <c r="F144">
        <v>5</v>
      </c>
      <c r="G144" t="s">
        <v>730</v>
      </c>
      <c r="H144" t="s">
        <v>418</v>
      </c>
      <c r="I144">
        <v>1652287888.6</v>
      </c>
      <c r="J144">
        <f>(K144)/1000</f>
        <v>0</v>
      </c>
      <c r="K144">
        <f>IF(CZ144, AN144, AH144)</f>
        <v>0</v>
      </c>
      <c r="L144">
        <f>IF(CZ144, AI144, AG144)</f>
        <v>0</v>
      </c>
      <c r="M144">
        <f>DB144 - IF(AU144&gt;1, L144*CV144*100.0/(AW144*DP144), 0)</f>
        <v>0</v>
      </c>
      <c r="N144">
        <f>((T144-J144/2)*M144-L144)/(T144+J144/2)</f>
        <v>0</v>
      </c>
      <c r="O144">
        <f>N144*(DI144+DJ144)/1000.0</f>
        <v>0</v>
      </c>
      <c r="P144">
        <f>(DB144 - IF(AU144&gt;1, L144*CV144*100.0/(AW144*DP144), 0))*(DI144+DJ144)/1000.0</f>
        <v>0</v>
      </c>
      <c r="Q144">
        <f>2.0/((1/S144-1/R144)+SIGN(S144)*SQRT((1/S144-1/R144)*(1/S144-1/R144) + 4*CW144/((CW144+1)*(CW144+1))*(2*1/S144*1/R144-1/R144*1/R144)))</f>
        <v>0</v>
      </c>
      <c r="R144">
        <f>IF(LEFT(CX144,1)&lt;&gt;"0",IF(LEFT(CX144,1)="1",3.0,CY144),$D$5+$E$5*(DP144*DI144/($K$5*1000))+$F$5*(DP144*DI144/($K$5*1000))*MAX(MIN(CV144,$J$5),$I$5)*MAX(MIN(CV144,$J$5),$I$5)+$G$5*MAX(MIN(CV144,$J$5),$I$5)*(DP144*DI144/($K$5*1000))+$H$5*(DP144*DI144/($K$5*1000))*(DP144*DI144/($K$5*1000)))</f>
        <v>0</v>
      </c>
      <c r="S144">
        <f>J144*(1000-(1000*0.61365*exp(17.502*W144/(240.97+W144))/(DI144+DJ144)+DD144)/2)/(1000*0.61365*exp(17.502*W144/(240.97+W144))/(DI144+DJ144)-DD144)</f>
        <v>0</v>
      </c>
      <c r="T144">
        <f>1/((CW144+1)/(Q144/1.6)+1/(R144/1.37)) + CW144/((CW144+1)/(Q144/1.6) + CW144/(R144/1.37))</f>
        <v>0</v>
      </c>
      <c r="U144">
        <f>(CR144*CU144)</f>
        <v>0</v>
      </c>
      <c r="V144">
        <f>(DK144+(U144+2*0.95*5.67E-8*(((DK144+$B$7)+273)^4-(DK144+273)^4)-44100*J144)/(1.84*29.3*R144+8*0.95*5.67E-8*(DK144+273)^3))</f>
        <v>0</v>
      </c>
      <c r="W144">
        <f>($C$7*DL144+$D$7*DM144+$E$7*V144)</f>
        <v>0</v>
      </c>
      <c r="X144">
        <f>0.61365*exp(17.502*W144/(240.97+W144))</f>
        <v>0</v>
      </c>
      <c r="Y144">
        <f>(Z144/AA144*100)</f>
        <v>0</v>
      </c>
      <c r="Z144">
        <f>DD144*(DI144+DJ144)/1000</f>
        <v>0</v>
      </c>
      <c r="AA144">
        <f>0.61365*exp(17.502*DK144/(240.97+DK144))</f>
        <v>0</v>
      </c>
      <c r="AB144">
        <f>(X144-DD144*(DI144+DJ144)/1000)</f>
        <v>0</v>
      </c>
      <c r="AC144">
        <f>(-J144*44100)</f>
        <v>0</v>
      </c>
      <c r="AD144">
        <f>2*29.3*R144*0.92*(DK144-W144)</f>
        <v>0</v>
      </c>
      <c r="AE144">
        <f>2*0.95*5.67E-8*(((DK144+$B$7)+273)^4-(W144+273)^4)</f>
        <v>0</v>
      </c>
      <c r="AF144">
        <f>U144+AE144+AC144+AD144</f>
        <v>0</v>
      </c>
      <c r="AG144">
        <f>DH144*AU144*(DC144-DB144*(1000-AU144*DE144)/(1000-AU144*DD144))/(100*CV144)</f>
        <v>0</v>
      </c>
      <c r="AH144">
        <f>1000*DH144*AU144*(DD144-DE144)/(100*CV144*(1000-AU144*DD144))</f>
        <v>0</v>
      </c>
      <c r="AI144">
        <f>(AJ144 - AK144 - DI144*1E3/(8.314*(DK144+273.15)) * AM144/DH144 * AL144) * DH144/(100*CV144) * (1000 - DE144)/1000</f>
        <v>0</v>
      </c>
      <c r="AJ144">
        <v>354.3808891810831</v>
      </c>
      <c r="AK144">
        <v>352.3713999999999</v>
      </c>
      <c r="AL144">
        <v>-2.781035695370305</v>
      </c>
      <c r="AM144">
        <v>66.42233892500103</v>
      </c>
      <c r="AN144">
        <f>(AP144 - AO144 + DI144*1E3/(8.314*(DK144+273.15)) * AR144/DH144 * AQ144) * DH144/(100*CV144) * 1000/(1000 - AP144)</f>
        <v>0</v>
      </c>
      <c r="AO144">
        <v>19.9830246854108</v>
      </c>
      <c r="AP144">
        <v>26.78139515151515</v>
      </c>
      <c r="AQ144">
        <v>-0.001475259091884643</v>
      </c>
      <c r="AR144">
        <v>79.01917542628415</v>
      </c>
      <c r="AS144">
        <v>0</v>
      </c>
      <c r="AT144">
        <v>0</v>
      </c>
      <c r="AU144">
        <f>IF(AS144*$H$13&gt;=AW144,1.0,(AW144/(AW144-AS144*$H$13)))</f>
        <v>0</v>
      </c>
      <c r="AV144">
        <f>(AU144-1)*100</f>
        <v>0</v>
      </c>
      <c r="AW144">
        <f>MAX(0,($B$13+$C$13*DP144)/(1+$D$13*DP144)*DI144/(DK144+273)*$E$13)</f>
        <v>0</v>
      </c>
      <c r="AX144" t="s">
        <v>421</v>
      </c>
      <c r="AY144" t="s">
        <v>421</v>
      </c>
      <c r="AZ144">
        <v>0</v>
      </c>
      <c r="BA144">
        <v>0</v>
      </c>
      <c r="BB144">
        <f>1-AZ144/BA144</f>
        <v>0</v>
      </c>
      <c r="BC144">
        <v>0</v>
      </c>
      <c r="BD144" t="s">
        <v>421</v>
      </c>
      <c r="BE144" t="s">
        <v>421</v>
      </c>
      <c r="BF144">
        <v>0</v>
      </c>
      <c r="BG144">
        <v>0</v>
      </c>
      <c r="BH144">
        <f>1-BF144/BG144</f>
        <v>0</v>
      </c>
      <c r="BI144">
        <v>0.5</v>
      </c>
      <c r="BJ144">
        <f>CS144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421</v>
      </c>
      <c r="BQ144">
        <v>0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BZ144">
        <v>1358</v>
      </c>
      <c r="CA144">
        <v>300</v>
      </c>
      <c r="CB144">
        <v>300</v>
      </c>
      <c r="CC144">
        <v>300</v>
      </c>
      <c r="CD144">
        <v>10372.1</v>
      </c>
      <c r="CE144">
        <v>1824.64</v>
      </c>
      <c r="CF144">
        <v>-0.00730157</v>
      </c>
      <c r="CG144">
        <v>0.9</v>
      </c>
      <c r="CH144" t="s">
        <v>421</v>
      </c>
      <c r="CI144" t="s">
        <v>421</v>
      </c>
      <c r="CJ144" t="s">
        <v>421</v>
      </c>
      <c r="CK144" t="s">
        <v>421</v>
      </c>
      <c r="CL144" t="s">
        <v>421</v>
      </c>
      <c r="CM144" t="s">
        <v>421</v>
      </c>
      <c r="CN144" t="s">
        <v>421</v>
      </c>
      <c r="CO144" t="s">
        <v>421</v>
      </c>
      <c r="CP144" t="s">
        <v>421</v>
      </c>
      <c r="CQ144" t="s">
        <v>421</v>
      </c>
      <c r="CR144">
        <f>$B$11*DQ144+$C$11*DR144+$F$11*EC144*(1-EF144)</f>
        <v>0</v>
      </c>
      <c r="CS144">
        <f>CR144*CT144</f>
        <v>0</v>
      </c>
      <c r="CT144">
        <f>($B$11*$D$9+$C$11*$D$9+$F$11*((EP144+EH144)/MAX(EP144+EH144+EQ144, 0.1)*$I$9+EQ144/MAX(EP144+EH144+EQ144, 0.1)*$J$9))/($B$11+$C$11+$F$11)</f>
        <v>0</v>
      </c>
      <c r="CU144">
        <f>($B$11*$K$9+$C$11*$K$9+$F$11*((EP144+EH144)/MAX(EP144+EH144+EQ144, 0.1)*$P$9+EQ144/MAX(EP144+EH144+EQ144, 0.1)*$Q$9))/($B$11+$C$11+$F$11)</f>
        <v>0</v>
      </c>
      <c r="CV144">
        <v>6</v>
      </c>
      <c r="CW144">
        <v>0.5</v>
      </c>
      <c r="CX144" t="s">
        <v>422</v>
      </c>
      <c r="CY144">
        <v>2</v>
      </c>
      <c r="CZ144" t="b">
        <v>1</v>
      </c>
      <c r="DA144">
        <v>1652287888.6</v>
      </c>
      <c r="DB144">
        <v>360.1681851851852</v>
      </c>
      <c r="DC144">
        <v>360.0414814814815</v>
      </c>
      <c r="DD144">
        <v>26.79522222222222</v>
      </c>
      <c r="DE144">
        <v>19.99015555555556</v>
      </c>
      <c r="DF144">
        <v>360.3803703703704</v>
      </c>
      <c r="DG144">
        <v>26.70793333333333</v>
      </c>
      <c r="DH144">
        <v>400.0856666666667</v>
      </c>
      <c r="DI144">
        <v>90.67226296296298</v>
      </c>
      <c r="DJ144">
        <v>0.1000002407407407</v>
      </c>
      <c r="DK144">
        <v>32.26837777777779</v>
      </c>
      <c r="DL144">
        <v>31.51476296296296</v>
      </c>
      <c r="DM144">
        <v>999.9000000000001</v>
      </c>
      <c r="DN144">
        <v>0</v>
      </c>
      <c r="DO144">
        <v>0</v>
      </c>
      <c r="DP144">
        <v>10002.14074074074</v>
      </c>
      <c r="DQ144">
        <v>0</v>
      </c>
      <c r="DR144">
        <v>566.1427777777777</v>
      </c>
      <c r="DS144">
        <v>0.1266331518518518</v>
      </c>
      <c r="DT144">
        <v>370.0848148148148</v>
      </c>
      <c r="DU144">
        <v>367.3857037037037</v>
      </c>
      <c r="DV144">
        <v>6.80508</v>
      </c>
      <c r="DW144">
        <v>360.0414814814815</v>
      </c>
      <c r="DX144">
        <v>19.99015555555556</v>
      </c>
      <c r="DY144">
        <v>2.429582592592593</v>
      </c>
      <c r="DZ144">
        <v>1.812551481481482</v>
      </c>
      <c r="EA144">
        <v>20.56231111111111</v>
      </c>
      <c r="EB144">
        <v>15.89545555555555</v>
      </c>
      <c r="EC144">
        <v>1499.992962962963</v>
      </c>
      <c r="ED144">
        <v>0.9729967407407405</v>
      </c>
      <c r="EE144">
        <v>0.02700341481481482</v>
      </c>
      <c r="EF144">
        <v>0</v>
      </c>
      <c r="EG144">
        <v>1451.118148148148</v>
      </c>
      <c r="EH144">
        <v>5.00097</v>
      </c>
      <c r="EI144">
        <v>22482.29259259259</v>
      </c>
      <c r="EJ144">
        <v>12491.51111111111</v>
      </c>
      <c r="EK144">
        <v>40.88418518518519</v>
      </c>
      <c r="EL144">
        <v>42.375</v>
      </c>
      <c r="EM144">
        <v>41.125</v>
      </c>
      <c r="EN144">
        <v>42.18699999999999</v>
      </c>
      <c r="EO144">
        <v>42.03444444444444</v>
      </c>
      <c r="EP144">
        <v>1454.621851851852</v>
      </c>
      <c r="EQ144">
        <v>40.37111111111111</v>
      </c>
      <c r="ER144">
        <v>0</v>
      </c>
      <c r="ES144">
        <v>582.2000000476837</v>
      </c>
      <c r="ET144">
        <v>0</v>
      </c>
      <c r="EU144">
        <v>1450.855</v>
      </c>
      <c r="EV144">
        <v>-41.28786327654076</v>
      </c>
      <c r="EW144">
        <v>-416.3179486740042</v>
      </c>
      <c r="EX144">
        <v>22479.33461538462</v>
      </c>
      <c r="EY144">
        <v>15</v>
      </c>
      <c r="EZ144">
        <v>1652287342.6</v>
      </c>
      <c r="FA144" t="s">
        <v>727</v>
      </c>
      <c r="FB144">
        <v>1652287342.6</v>
      </c>
      <c r="FC144">
        <v>1652287335.6</v>
      </c>
      <c r="FD144">
        <v>27</v>
      </c>
      <c r="FE144">
        <v>0.206</v>
      </c>
      <c r="FF144">
        <v>-0.006</v>
      </c>
      <c r="FG144">
        <v>-1.806</v>
      </c>
      <c r="FH144">
        <v>0.04</v>
      </c>
      <c r="FI144">
        <v>1600</v>
      </c>
      <c r="FJ144">
        <v>24</v>
      </c>
      <c r="FK144">
        <v>0.06</v>
      </c>
      <c r="FL144">
        <v>0.04</v>
      </c>
      <c r="FM144">
        <v>-4.319229631707318</v>
      </c>
      <c r="FN144">
        <v>80.65748726968641</v>
      </c>
      <c r="FO144">
        <v>8.114561122805924</v>
      </c>
      <c r="FP144">
        <v>-1</v>
      </c>
      <c r="FQ144">
        <v>6.790026341463414</v>
      </c>
      <c r="FR144">
        <v>0.1481567247386697</v>
      </c>
      <c r="FS144">
        <v>0.03671801828942993</v>
      </c>
      <c r="FT144">
        <v>1</v>
      </c>
      <c r="FU144">
        <v>0</v>
      </c>
      <c r="FV144">
        <v>0</v>
      </c>
      <c r="FW144">
        <v>0</v>
      </c>
      <c r="FX144">
        <v>-1</v>
      </c>
      <c r="FY144">
        <v>1</v>
      </c>
      <c r="FZ144">
        <v>1</v>
      </c>
      <c r="GA144" t="s">
        <v>719</v>
      </c>
      <c r="GB144">
        <v>2.69537</v>
      </c>
      <c r="GC144">
        <v>2.70522</v>
      </c>
      <c r="GD144">
        <v>0.07973089999999999</v>
      </c>
      <c r="GE144">
        <v>0.0777603</v>
      </c>
      <c r="GF144">
        <v>0.114586</v>
      </c>
      <c r="GG144">
        <v>0.0921332</v>
      </c>
      <c r="GH144">
        <v>28902.8</v>
      </c>
      <c r="GI144">
        <v>29075.8</v>
      </c>
      <c r="GJ144">
        <v>29217.8</v>
      </c>
      <c r="GK144">
        <v>29175.6</v>
      </c>
      <c r="GL144">
        <v>34246.1</v>
      </c>
      <c r="GM144">
        <v>35258.1</v>
      </c>
      <c r="GN144">
        <v>41120</v>
      </c>
      <c r="GO144">
        <v>41629.9</v>
      </c>
      <c r="GP144">
        <v>1.7278</v>
      </c>
      <c r="GQ144">
        <v>2.01175</v>
      </c>
      <c r="GR144">
        <v>0.104614</v>
      </c>
      <c r="GS144">
        <v>0</v>
      </c>
      <c r="GT144">
        <v>29.8087</v>
      </c>
      <c r="GU144">
        <v>999.9</v>
      </c>
      <c r="GV144">
        <v>39.1</v>
      </c>
      <c r="GW144">
        <v>37.2</v>
      </c>
      <c r="GX144">
        <v>27.4862</v>
      </c>
      <c r="GY144">
        <v>62.7732</v>
      </c>
      <c r="GZ144">
        <v>29.7917</v>
      </c>
      <c r="HA144">
        <v>1</v>
      </c>
      <c r="HB144">
        <v>0.281418</v>
      </c>
      <c r="HC144">
        <v>0</v>
      </c>
      <c r="HD144">
        <v>20.3927</v>
      </c>
      <c r="HE144">
        <v>5.21684</v>
      </c>
      <c r="HF144">
        <v>12.0099</v>
      </c>
      <c r="HG144">
        <v>4.98795</v>
      </c>
      <c r="HH144">
        <v>3.28853</v>
      </c>
      <c r="HI144">
        <v>2399.9</v>
      </c>
      <c r="HJ144">
        <v>9999</v>
      </c>
      <c r="HK144">
        <v>9999</v>
      </c>
      <c r="HL144">
        <v>45.5</v>
      </c>
      <c r="HM144">
        <v>1.86735</v>
      </c>
      <c r="HN144">
        <v>1.8663</v>
      </c>
      <c r="HO144">
        <v>1.86584</v>
      </c>
      <c r="HP144">
        <v>1.86569</v>
      </c>
      <c r="HQ144">
        <v>1.86752</v>
      </c>
      <c r="HR144">
        <v>1.87004</v>
      </c>
      <c r="HS144">
        <v>1.86873</v>
      </c>
      <c r="HT144">
        <v>1.87009</v>
      </c>
      <c r="HU144">
        <v>0</v>
      </c>
      <c r="HV144">
        <v>0</v>
      </c>
      <c r="HW144">
        <v>0</v>
      </c>
      <c r="HX144">
        <v>0</v>
      </c>
      <c r="HY144" t="s">
        <v>425</v>
      </c>
      <c r="HZ144" t="s">
        <v>426</v>
      </c>
      <c r="IA144" t="s">
        <v>427</v>
      </c>
      <c r="IB144" t="s">
        <v>427</v>
      </c>
      <c r="IC144" t="s">
        <v>427</v>
      </c>
      <c r="ID144" t="s">
        <v>427</v>
      </c>
      <c r="IE144">
        <v>0</v>
      </c>
      <c r="IF144">
        <v>100</v>
      </c>
      <c r="IG144">
        <v>100</v>
      </c>
      <c r="IH144">
        <v>-0.195</v>
      </c>
      <c r="II144">
        <v>0.0871</v>
      </c>
      <c r="IJ144">
        <v>0.04464184116076175</v>
      </c>
      <c r="IK144">
        <v>-0.0004613869835165773</v>
      </c>
      <c r="IL144">
        <v>-7.733014719846753E-07</v>
      </c>
      <c r="IM144">
        <v>2.12217718631011E-10</v>
      </c>
      <c r="IN144">
        <v>-0.1662484685589008</v>
      </c>
      <c r="IO144">
        <v>0.000886434048502425</v>
      </c>
      <c r="IP144">
        <v>0.0004187276611132993</v>
      </c>
      <c r="IQ144">
        <v>-3.612086840460417E-06</v>
      </c>
      <c r="IR144">
        <v>19</v>
      </c>
      <c r="IS144">
        <v>2204</v>
      </c>
      <c r="IT144">
        <v>1</v>
      </c>
      <c r="IU144">
        <v>37</v>
      </c>
      <c r="IV144">
        <v>9.199999999999999</v>
      </c>
      <c r="IW144">
        <v>9.300000000000001</v>
      </c>
      <c r="IX144">
        <v>0.8557129999999999</v>
      </c>
      <c r="IY144">
        <v>2.24731</v>
      </c>
      <c r="IZ144">
        <v>1.39648</v>
      </c>
      <c r="JA144">
        <v>2.34619</v>
      </c>
      <c r="JB144">
        <v>1.49536</v>
      </c>
      <c r="JC144">
        <v>2.27661</v>
      </c>
      <c r="JD144">
        <v>39.3917</v>
      </c>
      <c r="JE144">
        <v>14.9638</v>
      </c>
      <c r="JF144">
        <v>18</v>
      </c>
      <c r="JG144">
        <v>392.114</v>
      </c>
      <c r="JH144">
        <v>555.981</v>
      </c>
      <c r="JI144">
        <v>31.4642</v>
      </c>
      <c r="JJ144">
        <v>31.0837</v>
      </c>
      <c r="JK144">
        <v>30.0003</v>
      </c>
      <c r="JL144">
        <v>30.9573</v>
      </c>
      <c r="JM144">
        <v>30.8551</v>
      </c>
      <c r="JN144">
        <v>17.1309</v>
      </c>
      <c r="JO144">
        <v>29.7906</v>
      </c>
      <c r="JP144">
        <v>6.92667</v>
      </c>
      <c r="JQ144">
        <v>-999.9</v>
      </c>
      <c r="JR144">
        <v>312.816</v>
      </c>
      <c r="JS144">
        <v>19.8948</v>
      </c>
      <c r="JT144">
        <v>99.8648</v>
      </c>
      <c r="JU144">
        <v>99.9273</v>
      </c>
    </row>
    <row r="145" spans="1:281">
      <c r="A145">
        <v>129</v>
      </c>
      <c r="B145">
        <v>1652287901.1</v>
      </c>
      <c r="C145">
        <v>5844.599999904633</v>
      </c>
      <c r="D145" t="s">
        <v>741</v>
      </c>
      <c r="E145" t="s">
        <v>742</v>
      </c>
      <c r="F145">
        <v>5</v>
      </c>
      <c r="G145" t="s">
        <v>730</v>
      </c>
      <c r="H145" t="s">
        <v>418</v>
      </c>
      <c r="I145">
        <v>1652287893.314285</v>
      </c>
      <c r="J145">
        <f>(K145)/1000</f>
        <v>0</v>
      </c>
      <c r="K145">
        <f>IF(CZ145, AN145, AH145)</f>
        <v>0</v>
      </c>
      <c r="L145">
        <f>IF(CZ145, AI145, AG145)</f>
        <v>0</v>
      </c>
      <c r="M145">
        <f>DB145 - IF(AU145&gt;1, L145*CV145*100.0/(AW145*DP145), 0)</f>
        <v>0</v>
      </c>
      <c r="N145">
        <f>((T145-J145/2)*M145-L145)/(T145+J145/2)</f>
        <v>0</v>
      </c>
      <c r="O145">
        <f>N145*(DI145+DJ145)/1000.0</f>
        <v>0</v>
      </c>
      <c r="P145">
        <f>(DB145 - IF(AU145&gt;1, L145*CV145*100.0/(AW145*DP145), 0))*(DI145+DJ145)/1000.0</f>
        <v>0</v>
      </c>
      <c r="Q145">
        <f>2.0/((1/S145-1/R145)+SIGN(S145)*SQRT((1/S145-1/R145)*(1/S145-1/R145) + 4*CW145/((CW145+1)*(CW145+1))*(2*1/S145*1/R145-1/R145*1/R145)))</f>
        <v>0</v>
      </c>
      <c r="R145">
        <f>IF(LEFT(CX145,1)&lt;&gt;"0",IF(LEFT(CX145,1)="1",3.0,CY145),$D$5+$E$5*(DP145*DI145/($K$5*1000))+$F$5*(DP145*DI145/($K$5*1000))*MAX(MIN(CV145,$J$5),$I$5)*MAX(MIN(CV145,$J$5),$I$5)+$G$5*MAX(MIN(CV145,$J$5),$I$5)*(DP145*DI145/($K$5*1000))+$H$5*(DP145*DI145/($K$5*1000))*(DP145*DI145/($K$5*1000)))</f>
        <v>0</v>
      </c>
      <c r="S145">
        <f>J145*(1000-(1000*0.61365*exp(17.502*W145/(240.97+W145))/(DI145+DJ145)+DD145)/2)/(1000*0.61365*exp(17.502*W145/(240.97+W145))/(DI145+DJ145)-DD145)</f>
        <v>0</v>
      </c>
      <c r="T145">
        <f>1/((CW145+1)/(Q145/1.6)+1/(R145/1.37)) + CW145/((CW145+1)/(Q145/1.6) + CW145/(R145/1.37))</f>
        <v>0</v>
      </c>
      <c r="U145">
        <f>(CR145*CU145)</f>
        <v>0</v>
      </c>
      <c r="V145">
        <f>(DK145+(U145+2*0.95*5.67E-8*(((DK145+$B$7)+273)^4-(DK145+273)^4)-44100*J145)/(1.84*29.3*R145+8*0.95*5.67E-8*(DK145+273)^3))</f>
        <v>0</v>
      </c>
      <c r="W145">
        <f>($C$7*DL145+$D$7*DM145+$E$7*V145)</f>
        <v>0</v>
      </c>
      <c r="X145">
        <f>0.61365*exp(17.502*W145/(240.97+W145))</f>
        <v>0</v>
      </c>
      <c r="Y145">
        <f>(Z145/AA145*100)</f>
        <v>0</v>
      </c>
      <c r="Z145">
        <f>DD145*(DI145+DJ145)/1000</f>
        <v>0</v>
      </c>
      <c r="AA145">
        <f>0.61365*exp(17.502*DK145/(240.97+DK145))</f>
        <v>0</v>
      </c>
      <c r="AB145">
        <f>(X145-DD145*(DI145+DJ145)/1000)</f>
        <v>0</v>
      </c>
      <c r="AC145">
        <f>(-J145*44100)</f>
        <v>0</v>
      </c>
      <c r="AD145">
        <f>2*29.3*R145*0.92*(DK145-W145)</f>
        <v>0</v>
      </c>
      <c r="AE145">
        <f>2*0.95*5.67E-8*(((DK145+$B$7)+273)^4-(W145+273)^4)</f>
        <v>0</v>
      </c>
      <c r="AF145">
        <f>U145+AE145+AC145+AD145</f>
        <v>0</v>
      </c>
      <c r="AG145">
        <f>DH145*AU145*(DC145-DB145*(1000-AU145*DE145)/(1000-AU145*DD145))/(100*CV145)</f>
        <v>0</v>
      </c>
      <c r="AH145">
        <f>1000*DH145*AU145*(DD145-DE145)/(100*CV145*(1000-AU145*DD145))</f>
        <v>0</v>
      </c>
      <c r="AI145">
        <f>(AJ145 - AK145 - DI145*1E3/(8.314*(DK145+273.15)) * AM145/DH145 * AL145) * DH145/(100*CV145) * (1000 - DE145)/1000</f>
        <v>0</v>
      </c>
      <c r="AJ145">
        <v>337.5450672987162</v>
      </c>
      <c r="AK145">
        <v>337.5021515151512</v>
      </c>
      <c r="AL145">
        <v>-2.989523925557252</v>
      </c>
      <c r="AM145">
        <v>66.42233892500103</v>
      </c>
      <c r="AN145">
        <f>(AP145 - AO145 + DI145*1E3/(8.314*(DK145+273.15)) * AR145/DH145 * AQ145) * DH145/(100*CV145) * 1000/(1000 - AP145)</f>
        <v>0</v>
      </c>
      <c r="AO145">
        <v>20.00428845213423</v>
      </c>
      <c r="AP145">
        <v>26.80059757575756</v>
      </c>
      <c r="AQ145">
        <v>0.0005216770577536644</v>
      </c>
      <c r="AR145">
        <v>79.01917542628415</v>
      </c>
      <c r="AS145">
        <v>0</v>
      </c>
      <c r="AT145">
        <v>0</v>
      </c>
      <c r="AU145">
        <f>IF(AS145*$H$13&gt;=AW145,1.0,(AW145/(AW145-AS145*$H$13)))</f>
        <v>0</v>
      </c>
      <c r="AV145">
        <f>(AU145-1)*100</f>
        <v>0</v>
      </c>
      <c r="AW145">
        <f>MAX(0,($B$13+$C$13*DP145)/(1+$D$13*DP145)*DI145/(DK145+273)*$E$13)</f>
        <v>0</v>
      </c>
      <c r="AX145" t="s">
        <v>421</v>
      </c>
      <c r="AY145" t="s">
        <v>421</v>
      </c>
      <c r="AZ145">
        <v>0</v>
      </c>
      <c r="BA145">
        <v>0</v>
      </c>
      <c r="BB145">
        <f>1-AZ145/BA145</f>
        <v>0</v>
      </c>
      <c r="BC145">
        <v>0</v>
      </c>
      <c r="BD145" t="s">
        <v>421</v>
      </c>
      <c r="BE145" t="s">
        <v>421</v>
      </c>
      <c r="BF145">
        <v>0</v>
      </c>
      <c r="BG145">
        <v>0</v>
      </c>
      <c r="BH145">
        <f>1-BF145/BG145</f>
        <v>0</v>
      </c>
      <c r="BI145">
        <v>0.5</v>
      </c>
      <c r="BJ145">
        <f>CS145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421</v>
      </c>
      <c r="BQ145">
        <v>0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BZ145">
        <v>1358</v>
      </c>
      <c r="CA145">
        <v>300</v>
      </c>
      <c r="CB145">
        <v>300</v>
      </c>
      <c r="CC145">
        <v>300</v>
      </c>
      <c r="CD145">
        <v>10372.1</v>
      </c>
      <c r="CE145">
        <v>1824.64</v>
      </c>
      <c r="CF145">
        <v>-0.00730157</v>
      </c>
      <c r="CG145">
        <v>0.9</v>
      </c>
      <c r="CH145" t="s">
        <v>421</v>
      </c>
      <c r="CI145" t="s">
        <v>421</v>
      </c>
      <c r="CJ145" t="s">
        <v>421</v>
      </c>
      <c r="CK145" t="s">
        <v>421</v>
      </c>
      <c r="CL145" t="s">
        <v>421</v>
      </c>
      <c r="CM145" t="s">
        <v>421</v>
      </c>
      <c r="CN145" t="s">
        <v>421</v>
      </c>
      <c r="CO145" t="s">
        <v>421</v>
      </c>
      <c r="CP145" t="s">
        <v>421</v>
      </c>
      <c r="CQ145" t="s">
        <v>421</v>
      </c>
      <c r="CR145">
        <f>$B$11*DQ145+$C$11*DR145+$F$11*EC145*(1-EF145)</f>
        <v>0</v>
      </c>
      <c r="CS145">
        <f>CR145*CT145</f>
        <v>0</v>
      </c>
      <c r="CT145">
        <f>($B$11*$D$9+$C$11*$D$9+$F$11*((EP145+EH145)/MAX(EP145+EH145+EQ145, 0.1)*$I$9+EQ145/MAX(EP145+EH145+EQ145, 0.1)*$J$9))/($B$11+$C$11+$F$11)</f>
        <v>0</v>
      </c>
      <c r="CU145">
        <f>($B$11*$K$9+$C$11*$K$9+$F$11*((EP145+EH145)/MAX(EP145+EH145+EQ145, 0.1)*$P$9+EQ145/MAX(EP145+EH145+EQ145, 0.1)*$Q$9))/($B$11+$C$11+$F$11)</f>
        <v>0</v>
      </c>
      <c r="CV145">
        <v>6</v>
      </c>
      <c r="CW145">
        <v>0.5</v>
      </c>
      <c r="CX145" t="s">
        <v>422</v>
      </c>
      <c r="CY145">
        <v>2</v>
      </c>
      <c r="CZ145" t="b">
        <v>1</v>
      </c>
      <c r="DA145">
        <v>1652287893.314285</v>
      </c>
      <c r="DB145">
        <v>348.6538214285714</v>
      </c>
      <c r="DC145">
        <v>344.5316785714286</v>
      </c>
      <c r="DD145">
        <v>26.78685714285714</v>
      </c>
      <c r="DE145">
        <v>19.993025</v>
      </c>
      <c r="DF145">
        <v>348.8552857142857</v>
      </c>
      <c r="DG145">
        <v>26.69968928571428</v>
      </c>
      <c r="DH145">
        <v>400.0911071428572</v>
      </c>
      <c r="DI145">
        <v>90.67191785714286</v>
      </c>
      <c r="DJ145">
        <v>0.1000040642857143</v>
      </c>
      <c r="DK145">
        <v>32.26894642857143</v>
      </c>
      <c r="DL145">
        <v>31.5156</v>
      </c>
      <c r="DM145">
        <v>999.9000000000002</v>
      </c>
      <c r="DN145">
        <v>0</v>
      </c>
      <c r="DO145">
        <v>0</v>
      </c>
      <c r="DP145">
        <v>9997.427857142857</v>
      </c>
      <c r="DQ145">
        <v>0</v>
      </c>
      <c r="DR145">
        <v>570.8263928571429</v>
      </c>
      <c r="DS145">
        <v>4.122129110714286</v>
      </c>
      <c r="DT145">
        <v>358.2502142857143</v>
      </c>
      <c r="DU145">
        <v>351.5603571428572</v>
      </c>
      <c r="DV145">
        <v>6.793846785714286</v>
      </c>
      <c r="DW145">
        <v>344.5316785714286</v>
      </c>
      <c r="DX145">
        <v>19.993025</v>
      </c>
      <c r="DY145">
        <v>2.428815357142857</v>
      </c>
      <c r="DZ145">
        <v>1.812805</v>
      </c>
      <c r="EA145">
        <v>20.55719642857143</v>
      </c>
      <c r="EB145">
        <v>15.89763928571428</v>
      </c>
      <c r="EC145">
        <v>1500.001428571429</v>
      </c>
      <c r="ED145">
        <v>0.9729968928571425</v>
      </c>
      <c r="EE145">
        <v>0.02700325357142858</v>
      </c>
      <c r="EF145">
        <v>0</v>
      </c>
      <c r="EG145">
        <v>1446.917857142857</v>
      </c>
      <c r="EH145">
        <v>5.00097</v>
      </c>
      <c r="EI145">
        <v>22432.11428571428</v>
      </c>
      <c r="EJ145">
        <v>12491.58571428571</v>
      </c>
      <c r="EK145">
        <v>40.88828571428571</v>
      </c>
      <c r="EL145">
        <v>42.375</v>
      </c>
      <c r="EM145">
        <v>41.125</v>
      </c>
      <c r="EN145">
        <v>42.19599999999999</v>
      </c>
      <c r="EO145">
        <v>42.03764285714285</v>
      </c>
      <c r="EP145">
        <v>1454.63</v>
      </c>
      <c r="EQ145">
        <v>40.37142857142857</v>
      </c>
      <c r="ER145">
        <v>0</v>
      </c>
      <c r="ES145">
        <v>587</v>
      </c>
      <c r="ET145">
        <v>0</v>
      </c>
      <c r="EU145">
        <v>1446.505769230769</v>
      </c>
      <c r="EV145">
        <v>-69.10940160965671</v>
      </c>
      <c r="EW145">
        <v>-906.1196563477318</v>
      </c>
      <c r="EX145">
        <v>22427.47692307692</v>
      </c>
      <c r="EY145">
        <v>15</v>
      </c>
      <c r="EZ145">
        <v>1652287342.6</v>
      </c>
      <c r="FA145" t="s">
        <v>727</v>
      </c>
      <c r="FB145">
        <v>1652287342.6</v>
      </c>
      <c r="FC145">
        <v>1652287335.6</v>
      </c>
      <c r="FD145">
        <v>27</v>
      </c>
      <c r="FE145">
        <v>0.206</v>
      </c>
      <c r="FF145">
        <v>-0.006</v>
      </c>
      <c r="FG145">
        <v>-1.806</v>
      </c>
      <c r="FH145">
        <v>0.04</v>
      </c>
      <c r="FI145">
        <v>1600</v>
      </c>
      <c r="FJ145">
        <v>24</v>
      </c>
      <c r="FK145">
        <v>0.06</v>
      </c>
      <c r="FL145">
        <v>0.04</v>
      </c>
      <c r="FM145">
        <v>1.2077951275</v>
      </c>
      <c r="FN145">
        <v>54.26190767617262</v>
      </c>
      <c r="FO145">
        <v>5.373485858587835</v>
      </c>
      <c r="FP145">
        <v>-1</v>
      </c>
      <c r="FQ145">
        <v>6.800860499999999</v>
      </c>
      <c r="FR145">
        <v>-0.1618203377110974</v>
      </c>
      <c r="FS145">
        <v>0.01739358472972138</v>
      </c>
      <c r="FT145">
        <v>1</v>
      </c>
      <c r="FU145">
        <v>0</v>
      </c>
      <c r="FV145">
        <v>0</v>
      </c>
      <c r="FW145">
        <v>0</v>
      </c>
      <c r="FX145">
        <v>-1</v>
      </c>
      <c r="FY145">
        <v>1</v>
      </c>
      <c r="FZ145">
        <v>1</v>
      </c>
      <c r="GA145" t="s">
        <v>719</v>
      </c>
      <c r="GB145">
        <v>2.69526</v>
      </c>
      <c r="GC145">
        <v>2.70506</v>
      </c>
      <c r="GD145">
        <v>0.0769862</v>
      </c>
      <c r="GE145">
        <v>0.07463789999999999</v>
      </c>
      <c r="GF145">
        <v>0.114643</v>
      </c>
      <c r="GG145">
        <v>0.0920888</v>
      </c>
      <c r="GH145">
        <v>28988.6</v>
      </c>
      <c r="GI145">
        <v>29173.9</v>
      </c>
      <c r="GJ145">
        <v>29217.4</v>
      </c>
      <c r="GK145">
        <v>29175.3</v>
      </c>
      <c r="GL145">
        <v>34243.2</v>
      </c>
      <c r="GM145">
        <v>35259.5</v>
      </c>
      <c r="GN145">
        <v>41119.2</v>
      </c>
      <c r="GO145">
        <v>41629.6</v>
      </c>
      <c r="GP145">
        <v>1.72792</v>
      </c>
      <c r="GQ145">
        <v>2.01175</v>
      </c>
      <c r="GR145">
        <v>0.105657</v>
      </c>
      <c r="GS145">
        <v>0</v>
      </c>
      <c r="GT145">
        <v>29.8072</v>
      </c>
      <c r="GU145">
        <v>999.9</v>
      </c>
      <c r="GV145">
        <v>39.1</v>
      </c>
      <c r="GW145">
        <v>37.2</v>
      </c>
      <c r="GX145">
        <v>27.4855</v>
      </c>
      <c r="GY145">
        <v>62.7832</v>
      </c>
      <c r="GZ145">
        <v>30.2684</v>
      </c>
      <c r="HA145">
        <v>1</v>
      </c>
      <c r="HB145">
        <v>0.281893</v>
      </c>
      <c r="HC145">
        <v>0</v>
      </c>
      <c r="HD145">
        <v>20.3927</v>
      </c>
      <c r="HE145">
        <v>5.21654</v>
      </c>
      <c r="HF145">
        <v>12.0099</v>
      </c>
      <c r="HG145">
        <v>4.9876</v>
      </c>
      <c r="HH145">
        <v>3.28848</v>
      </c>
      <c r="HI145">
        <v>2400.1</v>
      </c>
      <c r="HJ145">
        <v>9999</v>
      </c>
      <c r="HK145">
        <v>9999</v>
      </c>
      <c r="HL145">
        <v>45.5</v>
      </c>
      <c r="HM145">
        <v>1.86735</v>
      </c>
      <c r="HN145">
        <v>1.8663</v>
      </c>
      <c r="HO145">
        <v>1.86585</v>
      </c>
      <c r="HP145">
        <v>1.8657</v>
      </c>
      <c r="HQ145">
        <v>1.86752</v>
      </c>
      <c r="HR145">
        <v>1.87008</v>
      </c>
      <c r="HS145">
        <v>1.86872</v>
      </c>
      <c r="HT145">
        <v>1.87008</v>
      </c>
      <c r="HU145">
        <v>0</v>
      </c>
      <c r="HV145">
        <v>0</v>
      </c>
      <c r="HW145">
        <v>0</v>
      </c>
      <c r="HX145">
        <v>0</v>
      </c>
      <c r="HY145" t="s">
        <v>425</v>
      </c>
      <c r="HZ145" t="s">
        <v>426</v>
      </c>
      <c r="IA145" t="s">
        <v>427</v>
      </c>
      <c r="IB145" t="s">
        <v>427</v>
      </c>
      <c r="IC145" t="s">
        <v>427</v>
      </c>
      <c r="ID145" t="s">
        <v>427</v>
      </c>
      <c r="IE145">
        <v>0</v>
      </c>
      <c r="IF145">
        <v>100</v>
      </c>
      <c r="IG145">
        <v>100</v>
      </c>
      <c r="IH145">
        <v>-0.181</v>
      </c>
      <c r="II145">
        <v>0.08740000000000001</v>
      </c>
      <c r="IJ145">
        <v>0.04464184116076175</v>
      </c>
      <c r="IK145">
        <v>-0.0004613869835165773</v>
      </c>
      <c r="IL145">
        <v>-7.733014719846753E-07</v>
      </c>
      <c r="IM145">
        <v>2.12217718631011E-10</v>
      </c>
      <c r="IN145">
        <v>-0.1662484685589008</v>
      </c>
      <c r="IO145">
        <v>0.000886434048502425</v>
      </c>
      <c r="IP145">
        <v>0.0004187276611132993</v>
      </c>
      <c r="IQ145">
        <v>-3.612086840460417E-06</v>
      </c>
      <c r="IR145">
        <v>19</v>
      </c>
      <c r="IS145">
        <v>2204</v>
      </c>
      <c r="IT145">
        <v>1</v>
      </c>
      <c r="IU145">
        <v>37</v>
      </c>
      <c r="IV145">
        <v>9.300000000000001</v>
      </c>
      <c r="IW145">
        <v>9.4</v>
      </c>
      <c r="IX145">
        <v>0.825195</v>
      </c>
      <c r="IY145">
        <v>2.24487</v>
      </c>
      <c r="IZ145">
        <v>1.39648</v>
      </c>
      <c r="JA145">
        <v>2.34619</v>
      </c>
      <c r="JB145">
        <v>1.49536</v>
      </c>
      <c r="JC145">
        <v>2.30225</v>
      </c>
      <c r="JD145">
        <v>39.3917</v>
      </c>
      <c r="JE145">
        <v>14.9726</v>
      </c>
      <c r="JF145">
        <v>18</v>
      </c>
      <c r="JG145">
        <v>392.206</v>
      </c>
      <c r="JH145">
        <v>556.028</v>
      </c>
      <c r="JI145">
        <v>31.4669</v>
      </c>
      <c r="JJ145">
        <v>31.0878</v>
      </c>
      <c r="JK145">
        <v>30.0005</v>
      </c>
      <c r="JL145">
        <v>30.9613</v>
      </c>
      <c r="JM145">
        <v>30.8601</v>
      </c>
      <c r="JN145">
        <v>16.4741</v>
      </c>
      <c r="JO145">
        <v>30.0958</v>
      </c>
      <c r="JP145">
        <v>6.55027</v>
      </c>
      <c r="JQ145">
        <v>-999.9</v>
      </c>
      <c r="JR145">
        <v>292.704</v>
      </c>
      <c r="JS145">
        <v>19.8473</v>
      </c>
      <c r="JT145">
        <v>99.8631</v>
      </c>
      <c r="JU145">
        <v>99.9265</v>
      </c>
    </row>
    <row r="146" spans="1:281">
      <c r="A146">
        <v>130</v>
      </c>
      <c r="B146">
        <v>1652287906.1</v>
      </c>
      <c r="C146">
        <v>5849.599999904633</v>
      </c>
      <c r="D146" t="s">
        <v>743</v>
      </c>
      <c r="E146" t="s">
        <v>744</v>
      </c>
      <c r="F146">
        <v>5</v>
      </c>
      <c r="G146" t="s">
        <v>730</v>
      </c>
      <c r="H146" t="s">
        <v>418</v>
      </c>
      <c r="I146">
        <v>1652287898.6</v>
      </c>
      <c r="J146">
        <f>(K146)/1000</f>
        <v>0</v>
      </c>
      <c r="K146">
        <f>IF(CZ146, AN146, AH146)</f>
        <v>0</v>
      </c>
      <c r="L146">
        <f>IF(CZ146, AI146, AG146)</f>
        <v>0</v>
      </c>
      <c r="M146">
        <f>DB146 - IF(AU146&gt;1, L146*CV146*100.0/(AW146*DP146), 0)</f>
        <v>0</v>
      </c>
      <c r="N146">
        <f>((T146-J146/2)*M146-L146)/(T146+J146/2)</f>
        <v>0</v>
      </c>
      <c r="O146">
        <f>N146*(DI146+DJ146)/1000.0</f>
        <v>0</v>
      </c>
      <c r="P146">
        <f>(DB146 - IF(AU146&gt;1, L146*CV146*100.0/(AW146*DP146), 0))*(DI146+DJ146)/1000.0</f>
        <v>0</v>
      </c>
      <c r="Q146">
        <f>2.0/((1/S146-1/R146)+SIGN(S146)*SQRT((1/S146-1/R146)*(1/S146-1/R146) + 4*CW146/((CW146+1)*(CW146+1))*(2*1/S146*1/R146-1/R146*1/R146)))</f>
        <v>0</v>
      </c>
      <c r="R146">
        <f>IF(LEFT(CX146,1)&lt;&gt;"0",IF(LEFT(CX146,1)="1",3.0,CY146),$D$5+$E$5*(DP146*DI146/($K$5*1000))+$F$5*(DP146*DI146/($K$5*1000))*MAX(MIN(CV146,$J$5),$I$5)*MAX(MIN(CV146,$J$5),$I$5)+$G$5*MAX(MIN(CV146,$J$5),$I$5)*(DP146*DI146/($K$5*1000))+$H$5*(DP146*DI146/($K$5*1000))*(DP146*DI146/($K$5*1000)))</f>
        <v>0</v>
      </c>
      <c r="S146">
        <f>J146*(1000-(1000*0.61365*exp(17.502*W146/(240.97+W146))/(DI146+DJ146)+DD146)/2)/(1000*0.61365*exp(17.502*W146/(240.97+W146))/(DI146+DJ146)-DD146)</f>
        <v>0</v>
      </c>
      <c r="T146">
        <f>1/((CW146+1)/(Q146/1.6)+1/(R146/1.37)) + CW146/((CW146+1)/(Q146/1.6) + CW146/(R146/1.37))</f>
        <v>0</v>
      </c>
      <c r="U146">
        <f>(CR146*CU146)</f>
        <v>0</v>
      </c>
      <c r="V146">
        <f>(DK146+(U146+2*0.95*5.67E-8*(((DK146+$B$7)+273)^4-(DK146+273)^4)-44100*J146)/(1.84*29.3*R146+8*0.95*5.67E-8*(DK146+273)^3))</f>
        <v>0</v>
      </c>
      <c r="W146">
        <f>($C$7*DL146+$D$7*DM146+$E$7*V146)</f>
        <v>0</v>
      </c>
      <c r="X146">
        <f>0.61365*exp(17.502*W146/(240.97+W146))</f>
        <v>0</v>
      </c>
      <c r="Y146">
        <f>(Z146/AA146*100)</f>
        <v>0</v>
      </c>
      <c r="Z146">
        <f>DD146*(DI146+DJ146)/1000</f>
        <v>0</v>
      </c>
      <c r="AA146">
        <f>0.61365*exp(17.502*DK146/(240.97+DK146))</f>
        <v>0</v>
      </c>
      <c r="AB146">
        <f>(X146-DD146*(DI146+DJ146)/1000)</f>
        <v>0</v>
      </c>
      <c r="AC146">
        <f>(-J146*44100)</f>
        <v>0</v>
      </c>
      <c r="AD146">
        <f>2*29.3*R146*0.92*(DK146-W146)</f>
        <v>0</v>
      </c>
      <c r="AE146">
        <f>2*0.95*5.67E-8*(((DK146+$B$7)+273)^4-(W146+273)^4)</f>
        <v>0</v>
      </c>
      <c r="AF146">
        <f>U146+AE146+AC146+AD146</f>
        <v>0</v>
      </c>
      <c r="AG146">
        <f>DH146*AU146*(DC146-DB146*(1000-AU146*DE146)/(1000-AU146*DD146))/(100*CV146)</f>
        <v>0</v>
      </c>
      <c r="AH146">
        <f>1000*DH146*AU146*(DD146-DE146)/(100*CV146*(1000-AU146*DD146))</f>
        <v>0</v>
      </c>
      <c r="AI146">
        <f>(AJ146 - AK146 - DI146*1E3/(8.314*(DK146+273.15)) * AM146/DH146 * AL146) * DH146/(100*CV146) * (1000 - DE146)/1000</f>
        <v>0</v>
      </c>
      <c r="AJ146">
        <v>320.5239776950672</v>
      </c>
      <c r="AK146">
        <v>322.135793939394</v>
      </c>
      <c r="AL146">
        <v>-3.080017558043449</v>
      </c>
      <c r="AM146">
        <v>66.42233892500103</v>
      </c>
      <c r="AN146">
        <f>(AP146 - AO146 + DI146*1E3/(8.314*(DK146+273.15)) * AR146/DH146 * AQ146) * DH146/(100*CV146) * 1000/(1000 - AP146)</f>
        <v>0</v>
      </c>
      <c r="AO146">
        <v>19.97811875911365</v>
      </c>
      <c r="AP146">
        <v>26.80695696969697</v>
      </c>
      <c r="AQ146">
        <v>0.0002277782981902655</v>
      </c>
      <c r="AR146">
        <v>79.01917542628415</v>
      </c>
      <c r="AS146">
        <v>0</v>
      </c>
      <c r="AT146">
        <v>0</v>
      </c>
      <c r="AU146">
        <f>IF(AS146*$H$13&gt;=AW146,1.0,(AW146/(AW146-AS146*$H$13)))</f>
        <v>0</v>
      </c>
      <c r="AV146">
        <f>(AU146-1)*100</f>
        <v>0</v>
      </c>
      <c r="AW146">
        <f>MAX(0,($B$13+$C$13*DP146)/(1+$D$13*DP146)*DI146/(DK146+273)*$E$13)</f>
        <v>0</v>
      </c>
      <c r="AX146" t="s">
        <v>421</v>
      </c>
      <c r="AY146" t="s">
        <v>421</v>
      </c>
      <c r="AZ146">
        <v>0</v>
      </c>
      <c r="BA146">
        <v>0</v>
      </c>
      <c r="BB146">
        <f>1-AZ146/BA146</f>
        <v>0</v>
      </c>
      <c r="BC146">
        <v>0</v>
      </c>
      <c r="BD146" t="s">
        <v>421</v>
      </c>
      <c r="BE146" t="s">
        <v>421</v>
      </c>
      <c r="BF146">
        <v>0</v>
      </c>
      <c r="BG146">
        <v>0</v>
      </c>
      <c r="BH146">
        <f>1-BF146/BG146</f>
        <v>0</v>
      </c>
      <c r="BI146">
        <v>0.5</v>
      </c>
      <c r="BJ146">
        <f>CS146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421</v>
      </c>
      <c r="BQ146">
        <v>0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BZ146">
        <v>1358</v>
      </c>
      <c r="CA146">
        <v>300</v>
      </c>
      <c r="CB146">
        <v>300</v>
      </c>
      <c r="CC146">
        <v>300</v>
      </c>
      <c r="CD146">
        <v>10372.1</v>
      </c>
      <c r="CE146">
        <v>1824.64</v>
      </c>
      <c r="CF146">
        <v>-0.00730157</v>
      </c>
      <c r="CG146">
        <v>0.9</v>
      </c>
      <c r="CH146" t="s">
        <v>421</v>
      </c>
      <c r="CI146" t="s">
        <v>421</v>
      </c>
      <c r="CJ146" t="s">
        <v>421</v>
      </c>
      <c r="CK146" t="s">
        <v>421</v>
      </c>
      <c r="CL146" t="s">
        <v>421</v>
      </c>
      <c r="CM146" t="s">
        <v>421</v>
      </c>
      <c r="CN146" t="s">
        <v>421</v>
      </c>
      <c r="CO146" t="s">
        <v>421</v>
      </c>
      <c r="CP146" t="s">
        <v>421</v>
      </c>
      <c r="CQ146" t="s">
        <v>421</v>
      </c>
      <c r="CR146">
        <f>$B$11*DQ146+$C$11*DR146+$F$11*EC146*(1-EF146)</f>
        <v>0</v>
      </c>
      <c r="CS146">
        <f>CR146*CT146</f>
        <v>0</v>
      </c>
      <c r="CT146">
        <f>($B$11*$D$9+$C$11*$D$9+$F$11*((EP146+EH146)/MAX(EP146+EH146+EQ146, 0.1)*$I$9+EQ146/MAX(EP146+EH146+EQ146, 0.1)*$J$9))/($B$11+$C$11+$F$11)</f>
        <v>0</v>
      </c>
      <c r="CU146">
        <f>($B$11*$K$9+$C$11*$K$9+$F$11*((EP146+EH146)/MAX(EP146+EH146+EQ146, 0.1)*$P$9+EQ146/MAX(EP146+EH146+EQ146, 0.1)*$Q$9))/($B$11+$C$11+$F$11)</f>
        <v>0</v>
      </c>
      <c r="CV146">
        <v>6</v>
      </c>
      <c r="CW146">
        <v>0.5</v>
      </c>
      <c r="CX146" t="s">
        <v>422</v>
      </c>
      <c r="CY146">
        <v>2</v>
      </c>
      <c r="CZ146" t="b">
        <v>1</v>
      </c>
      <c r="DA146">
        <v>1652287898.6</v>
      </c>
      <c r="DB146">
        <v>334.0921111111111</v>
      </c>
      <c r="DC146">
        <v>327.0208148148148</v>
      </c>
      <c r="DD146">
        <v>26.7910037037037</v>
      </c>
      <c r="DE146">
        <v>20.00092592592593</v>
      </c>
      <c r="DF146">
        <v>334.2802962962963</v>
      </c>
      <c r="DG146">
        <v>26.70378148148148</v>
      </c>
      <c r="DH146">
        <v>400.0740000000001</v>
      </c>
      <c r="DI146">
        <v>90.6726888888889</v>
      </c>
      <c r="DJ146">
        <v>0.1000151925925926</v>
      </c>
      <c r="DK146">
        <v>32.27080370370371</v>
      </c>
      <c r="DL146">
        <v>31.51565185185186</v>
      </c>
      <c r="DM146">
        <v>999.9000000000001</v>
      </c>
      <c r="DN146">
        <v>0</v>
      </c>
      <c r="DO146">
        <v>0</v>
      </c>
      <c r="DP146">
        <v>9996.015925925925</v>
      </c>
      <c r="DQ146">
        <v>0</v>
      </c>
      <c r="DR146">
        <v>576.3502222222222</v>
      </c>
      <c r="DS146">
        <v>7.071339629629629</v>
      </c>
      <c r="DT146">
        <v>343.2891111111112</v>
      </c>
      <c r="DU146">
        <v>333.6949259259259</v>
      </c>
      <c r="DV146">
        <v>6.790095925925926</v>
      </c>
      <c r="DW146">
        <v>327.0208148148148</v>
      </c>
      <c r="DX146">
        <v>20.00092592592593</v>
      </c>
      <c r="DY146">
        <v>2.429213333333334</v>
      </c>
      <c r="DZ146">
        <v>1.813537037037037</v>
      </c>
      <c r="EA146">
        <v>20.55984444444445</v>
      </c>
      <c r="EB146">
        <v>15.90395185185185</v>
      </c>
      <c r="EC146">
        <v>1499.986666666667</v>
      </c>
      <c r="ED146">
        <v>0.9729971111111108</v>
      </c>
      <c r="EE146">
        <v>0.02700302222222222</v>
      </c>
      <c r="EF146">
        <v>0</v>
      </c>
      <c r="EG146">
        <v>1440.022962962963</v>
      </c>
      <c r="EH146">
        <v>5.00097</v>
      </c>
      <c r="EI146">
        <v>22338.37407407407</v>
      </c>
      <c r="EJ146">
        <v>12491.47037037037</v>
      </c>
      <c r="EK146">
        <v>40.90944444444444</v>
      </c>
      <c r="EL146">
        <v>42.375</v>
      </c>
      <c r="EM146">
        <v>41.125</v>
      </c>
      <c r="EN146">
        <v>42.19633333333332</v>
      </c>
      <c r="EO146">
        <v>42.02755555555555</v>
      </c>
      <c r="EP146">
        <v>1454.615555555555</v>
      </c>
      <c r="EQ146">
        <v>40.37111111111111</v>
      </c>
      <c r="ER146">
        <v>0</v>
      </c>
      <c r="ES146">
        <v>591.7999999523163</v>
      </c>
      <c r="ET146">
        <v>0</v>
      </c>
      <c r="EU146">
        <v>1440.177692307692</v>
      </c>
      <c r="EV146">
        <v>-89.79760689989695</v>
      </c>
      <c r="EW146">
        <v>-1288.62222298968</v>
      </c>
      <c r="EX146">
        <v>22341.33076923077</v>
      </c>
      <c r="EY146">
        <v>15</v>
      </c>
      <c r="EZ146">
        <v>1652287342.6</v>
      </c>
      <c r="FA146" t="s">
        <v>727</v>
      </c>
      <c r="FB146">
        <v>1652287342.6</v>
      </c>
      <c r="FC146">
        <v>1652287335.6</v>
      </c>
      <c r="FD146">
        <v>27</v>
      </c>
      <c r="FE146">
        <v>0.206</v>
      </c>
      <c r="FF146">
        <v>-0.006</v>
      </c>
      <c r="FG146">
        <v>-1.806</v>
      </c>
      <c r="FH146">
        <v>0.04</v>
      </c>
      <c r="FI146">
        <v>1600</v>
      </c>
      <c r="FJ146">
        <v>24</v>
      </c>
      <c r="FK146">
        <v>0.06</v>
      </c>
      <c r="FL146">
        <v>0.04</v>
      </c>
      <c r="FM146">
        <v>5.0895651275</v>
      </c>
      <c r="FN146">
        <v>34.44511936097561</v>
      </c>
      <c r="FO146">
        <v>3.387526412734237</v>
      </c>
      <c r="FP146">
        <v>-1</v>
      </c>
      <c r="FQ146">
        <v>6.797165250000001</v>
      </c>
      <c r="FR146">
        <v>-0.03133452157599638</v>
      </c>
      <c r="FS146">
        <v>0.01698946026033485</v>
      </c>
      <c r="FT146">
        <v>1</v>
      </c>
      <c r="FU146">
        <v>0</v>
      </c>
      <c r="FV146">
        <v>0</v>
      </c>
      <c r="FW146">
        <v>0</v>
      </c>
      <c r="FX146">
        <v>-1</v>
      </c>
      <c r="FY146">
        <v>1</v>
      </c>
      <c r="FZ146">
        <v>1</v>
      </c>
      <c r="GA146" t="s">
        <v>719</v>
      </c>
      <c r="GB146">
        <v>2.69519</v>
      </c>
      <c r="GC146">
        <v>2.7052</v>
      </c>
      <c r="GD146">
        <v>0.0741092</v>
      </c>
      <c r="GE146">
        <v>0.07145799999999999</v>
      </c>
      <c r="GF146">
        <v>0.11467</v>
      </c>
      <c r="GG146">
        <v>0.09232029999999999</v>
      </c>
      <c r="GH146">
        <v>29079.4</v>
      </c>
      <c r="GI146">
        <v>29274.3</v>
      </c>
      <c r="GJ146">
        <v>29217.8</v>
      </c>
      <c r="GK146">
        <v>29175.4</v>
      </c>
      <c r="GL146">
        <v>34242.3</v>
      </c>
      <c r="GM146">
        <v>35250.6</v>
      </c>
      <c r="GN146">
        <v>41119.4</v>
      </c>
      <c r="GO146">
        <v>41629.9</v>
      </c>
      <c r="GP146">
        <v>1.72775</v>
      </c>
      <c r="GQ146">
        <v>2.01102</v>
      </c>
      <c r="GR146">
        <v>0.105292</v>
      </c>
      <c r="GS146">
        <v>0</v>
      </c>
      <c r="GT146">
        <v>29.8072</v>
      </c>
      <c r="GU146">
        <v>999.9</v>
      </c>
      <c r="GV146">
        <v>39.2</v>
      </c>
      <c r="GW146">
        <v>37.2</v>
      </c>
      <c r="GX146">
        <v>27.5569</v>
      </c>
      <c r="GY146">
        <v>62.8232</v>
      </c>
      <c r="GZ146">
        <v>29.7476</v>
      </c>
      <c r="HA146">
        <v>1</v>
      </c>
      <c r="HB146">
        <v>0.282093</v>
      </c>
      <c r="HC146">
        <v>0</v>
      </c>
      <c r="HD146">
        <v>20.3928</v>
      </c>
      <c r="HE146">
        <v>5.21684</v>
      </c>
      <c r="HF146">
        <v>12.0099</v>
      </c>
      <c r="HG146">
        <v>4.9879</v>
      </c>
      <c r="HH146">
        <v>3.28855</v>
      </c>
      <c r="HI146">
        <v>2400.1</v>
      </c>
      <c r="HJ146">
        <v>9999</v>
      </c>
      <c r="HK146">
        <v>9999</v>
      </c>
      <c r="HL146">
        <v>45.5</v>
      </c>
      <c r="HM146">
        <v>1.86736</v>
      </c>
      <c r="HN146">
        <v>1.8663</v>
      </c>
      <c r="HO146">
        <v>1.86585</v>
      </c>
      <c r="HP146">
        <v>1.86569</v>
      </c>
      <c r="HQ146">
        <v>1.86752</v>
      </c>
      <c r="HR146">
        <v>1.87009</v>
      </c>
      <c r="HS146">
        <v>1.86873</v>
      </c>
      <c r="HT146">
        <v>1.87007</v>
      </c>
      <c r="HU146">
        <v>0</v>
      </c>
      <c r="HV146">
        <v>0</v>
      </c>
      <c r="HW146">
        <v>0</v>
      </c>
      <c r="HX146">
        <v>0</v>
      </c>
      <c r="HY146" t="s">
        <v>425</v>
      </c>
      <c r="HZ146" t="s">
        <v>426</v>
      </c>
      <c r="IA146" t="s">
        <v>427</v>
      </c>
      <c r="IB146" t="s">
        <v>427</v>
      </c>
      <c r="IC146" t="s">
        <v>427</v>
      </c>
      <c r="ID146" t="s">
        <v>427</v>
      </c>
      <c r="IE146">
        <v>0</v>
      </c>
      <c r="IF146">
        <v>100</v>
      </c>
      <c r="IG146">
        <v>100</v>
      </c>
      <c r="IH146">
        <v>-0.168</v>
      </c>
      <c r="II146">
        <v>0.08749999999999999</v>
      </c>
      <c r="IJ146">
        <v>0.04464184116076175</v>
      </c>
      <c r="IK146">
        <v>-0.0004613869835165773</v>
      </c>
      <c r="IL146">
        <v>-7.733014719846753E-07</v>
      </c>
      <c r="IM146">
        <v>2.12217718631011E-10</v>
      </c>
      <c r="IN146">
        <v>-0.1662484685589008</v>
      </c>
      <c r="IO146">
        <v>0.000886434048502425</v>
      </c>
      <c r="IP146">
        <v>0.0004187276611132993</v>
      </c>
      <c r="IQ146">
        <v>-3.612086840460417E-06</v>
      </c>
      <c r="IR146">
        <v>19</v>
      </c>
      <c r="IS146">
        <v>2204</v>
      </c>
      <c r="IT146">
        <v>1</v>
      </c>
      <c r="IU146">
        <v>37</v>
      </c>
      <c r="IV146">
        <v>9.4</v>
      </c>
      <c r="IW146">
        <v>9.5</v>
      </c>
      <c r="IX146">
        <v>0.7849120000000001</v>
      </c>
      <c r="IY146">
        <v>2.24365</v>
      </c>
      <c r="IZ146">
        <v>1.39648</v>
      </c>
      <c r="JA146">
        <v>2.34619</v>
      </c>
      <c r="JB146">
        <v>1.49536</v>
      </c>
      <c r="JC146">
        <v>2.32666</v>
      </c>
      <c r="JD146">
        <v>39.3917</v>
      </c>
      <c r="JE146">
        <v>14.9726</v>
      </c>
      <c r="JF146">
        <v>18</v>
      </c>
      <c r="JG146">
        <v>392.14</v>
      </c>
      <c r="JH146">
        <v>555.534</v>
      </c>
      <c r="JI146">
        <v>31.47</v>
      </c>
      <c r="JJ146">
        <v>31.0927</v>
      </c>
      <c r="JK146">
        <v>30.0003</v>
      </c>
      <c r="JL146">
        <v>30.9662</v>
      </c>
      <c r="JM146">
        <v>30.8651</v>
      </c>
      <c r="JN146">
        <v>15.7356</v>
      </c>
      <c r="JO146">
        <v>31.0854</v>
      </c>
      <c r="JP146">
        <v>6.55027</v>
      </c>
      <c r="JQ146">
        <v>-999.9</v>
      </c>
      <c r="JR146">
        <v>279.286</v>
      </c>
      <c r="JS146">
        <v>19.7964</v>
      </c>
      <c r="JT146">
        <v>99.86409999999999</v>
      </c>
      <c r="JU146">
        <v>99.92700000000001</v>
      </c>
    </row>
    <row r="147" spans="1:281">
      <c r="A147">
        <v>131</v>
      </c>
      <c r="B147">
        <v>1652287911.1</v>
      </c>
      <c r="C147">
        <v>5854.599999904633</v>
      </c>
      <c r="D147" t="s">
        <v>745</v>
      </c>
      <c r="E147" t="s">
        <v>746</v>
      </c>
      <c r="F147">
        <v>5</v>
      </c>
      <c r="G147" t="s">
        <v>730</v>
      </c>
      <c r="H147" t="s">
        <v>418</v>
      </c>
      <c r="I147">
        <v>1652287903.314285</v>
      </c>
      <c r="J147">
        <f>(K147)/1000</f>
        <v>0</v>
      </c>
      <c r="K147">
        <f>IF(CZ147, AN147, AH147)</f>
        <v>0</v>
      </c>
      <c r="L147">
        <f>IF(CZ147, AI147, AG147)</f>
        <v>0</v>
      </c>
      <c r="M147">
        <f>DB147 - IF(AU147&gt;1, L147*CV147*100.0/(AW147*DP147), 0)</f>
        <v>0</v>
      </c>
      <c r="N147">
        <f>((T147-J147/2)*M147-L147)/(T147+J147/2)</f>
        <v>0</v>
      </c>
      <c r="O147">
        <f>N147*(DI147+DJ147)/1000.0</f>
        <v>0</v>
      </c>
      <c r="P147">
        <f>(DB147 - IF(AU147&gt;1, L147*CV147*100.0/(AW147*DP147), 0))*(DI147+DJ147)/1000.0</f>
        <v>0</v>
      </c>
      <c r="Q147">
        <f>2.0/((1/S147-1/R147)+SIGN(S147)*SQRT((1/S147-1/R147)*(1/S147-1/R147) + 4*CW147/((CW147+1)*(CW147+1))*(2*1/S147*1/R147-1/R147*1/R147)))</f>
        <v>0</v>
      </c>
      <c r="R147">
        <f>IF(LEFT(CX147,1)&lt;&gt;"0",IF(LEFT(CX147,1)="1",3.0,CY147),$D$5+$E$5*(DP147*DI147/($K$5*1000))+$F$5*(DP147*DI147/($K$5*1000))*MAX(MIN(CV147,$J$5),$I$5)*MAX(MIN(CV147,$J$5),$I$5)+$G$5*MAX(MIN(CV147,$J$5),$I$5)*(DP147*DI147/($K$5*1000))+$H$5*(DP147*DI147/($K$5*1000))*(DP147*DI147/($K$5*1000)))</f>
        <v>0</v>
      </c>
      <c r="S147">
        <f>J147*(1000-(1000*0.61365*exp(17.502*W147/(240.97+W147))/(DI147+DJ147)+DD147)/2)/(1000*0.61365*exp(17.502*W147/(240.97+W147))/(DI147+DJ147)-DD147)</f>
        <v>0</v>
      </c>
      <c r="T147">
        <f>1/((CW147+1)/(Q147/1.6)+1/(R147/1.37)) + CW147/((CW147+1)/(Q147/1.6) + CW147/(R147/1.37))</f>
        <v>0</v>
      </c>
      <c r="U147">
        <f>(CR147*CU147)</f>
        <v>0</v>
      </c>
      <c r="V147">
        <f>(DK147+(U147+2*0.95*5.67E-8*(((DK147+$B$7)+273)^4-(DK147+273)^4)-44100*J147)/(1.84*29.3*R147+8*0.95*5.67E-8*(DK147+273)^3))</f>
        <v>0</v>
      </c>
      <c r="W147">
        <f>($C$7*DL147+$D$7*DM147+$E$7*V147)</f>
        <v>0</v>
      </c>
      <c r="X147">
        <f>0.61365*exp(17.502*W147/(240.97+W147))</f>
        <v>0</v>
      </c>
      <c r="Y147">
        <f>(Z147/AA147*100)</f>
        <v>0</v>
      </c>
      <c r="Z147">
        <f>DD147*(DI147+DJ147)/1000</f>
        <v>0</v>
      </c>
      <c r="AA147">
        <f>0.61365*exp(17.502*DK147/(240.97+DK147))</f>
        <v>0</v>
      </c>
      <c r="AB147">
        <f>(X147-DD147*(DI147+DJ147)/1000)</f>
        <v>0</v>
      </c>
      <c r="AC147">
        <f>(-J147*44100)</f>
        <v>0</v>
      </c>
      <c r="AD147">
        <f>2*29.3*R147*0.92*(DK147-W147)</f>
        <v>0</v>
      </c>
      <c r="AE147">
        <f>2*0.95*5.67E-8*(((DK147+$B$7)+273)^4-(W147+273)^4)</f>
        <v>0</v>
      </c>
      <c r="AF147">
        <f>U147+AE147+AC147+AD147</f>
        <v>0</v>
      </c>
      <c r="AG147">
        <f>DH147*AU147*(DC147-DB147*(1000-AU147*DE147)/(1000-AU147*DD147))/(100*CV147)</f>
        <v>0</v>
      </c>
      <c r="AH147">
        <f>1000*DH147*AU147*(DD147-DE147)/(100*CV147*(1000-AU147*DD147))</f>
        <v>0</v>
      </c>
      <c r="AI147">
        <f>(AJ147 - AK147 - DI147*1E3/(8.314*(DK147+273.15)) * AM147/DH147 * AL147) * DH147/(100*CV147) * (1000 - DE147)/1000</f>
        <v>0</v>
      </c>
      <c r="AJ147">
        <v>303.6981442696111</v>
      </c>
      <c r="AK147">
        <v>306.4689696969695</v>
      </c>
      <c r="AL147">
        <v>-3.134718227906798</v>
      </c>
      <c r="AM147">
        <v>66.42233892500103</v>
      </c>
      <c r="AN147">
        <f>(AP147 - AO147 + DI147*1E3/(8.314*(DK147+273.15)) * AR147/DH147 * AQ147) * DH147/(100*CV147) * 1000/(1000 - AP147)</f>
        <v>0</v>
      </c>
      <c r="AO147">
        <v>20.05924222832074</v>
      </c>
      <c r="AP147">
        <v>26.83041878787878</v>
      </c>
      <c r="AQ147">
        <v>0.01036865383582797</v>
      </c>
      <c r="AR147">
        <v>79.01917542628415</v>
      </c>
      <c r="AS147">
        <v>0</v>
      </c>
      <c r="AT147">
        <v>0</v>
      </c>
      <c r="AU147">
        <f>IF(AS147*$H$13&gt;=AW147,1.0,(AW147/(AW147-AS147*$H$13)))</f>
        <v>0</v>
      </c>
      <c r="AV147">
        <f>(AU147-1)*100</f>
        <v>0</v>
      </c>
      <c r="AW147">
        <f>MAX(0,($B$13+$C$13*DP147)/(1+$D$13*DP147)*DI147/(DK147+273)*$E$13)</f>
        <v>0</v>
      </c>
      <c r="AX147" t="s">
        <v>421</v>
      </c>
      <c r="AY147" t="s">
        <v>421</v>
      </c>
      <c r="AZ147">
        <v>0</v>
      </c>
      <c r="BA147">
        <v>0</v>
      </c>
      <c r="BB147">
        <f>1-AZ147/BA147</f>
        <v>0</v>
      </c>
      <c r="BC147">
        <v>0</v>
      </c>
      <c r="BD147" t="s">
        <v>421</v>
      </c>
      <c r="BE147" t="s">
        <v>421</v>
      </c>
      <c r="BF147">
        <v>0</v>
      </c>
      <c r="BG147">
        <v>0</v>
      </c>
      <c r="BH147">
        <f>1-BF147/BG147</f>
        <v>0</v>
      </c>
      <c r="BI147">
        <v>0.5</v>
      </c>
      <c r="BJ147">
        <f>CS147</f>
        <v>0</v>
      </c>
      <c r="BK147">
        <f>L147</f>
        <v>0</v>
      </c>
      <c r="BL147">
        <f>BH147*BI147*BJ147</f>
        <v>0</v>
      </c>
      <c r="BM147">
        <f>(BK147-BC147)/BJ147</f>
        <v>0</v>
      </c>
      <c r="BN147">
        <f>(BA147-BG147)/BG147</f>
        <v>0</v>
      </c>
      <c r="BO147">
        <f>AZ147/(BB147+AZ147/BG147)</f>
        <v>0</v>
      </c>
      <c r="BP147" t="s">
        <v>421</v>
      </c>
      <c r="BQ147">
        <v>0</v>
      </c>
      <c r="BR147">
        <f>IF(BQ147&lt;&gt;0, BQ147, BO147)</f>
        <v>0</v>
      </c>
      <c r="BS147">
        <f>1-BR147/BG147</f>
        <v>0</v>
      </c>
      <c r="BT147">
        <f>(BG147-BF147)/(BG147-BR147)</f>
        <v>0</v>
      </c>
      <c r="BU147">
        <f>(BA147-BG147)/(BA147-BR147)</f>
        <v>0</v>
      </c>
      <c r="BV147">
        <f>(BG147-BF147)/(BG147-AZ147)</f>
        <v>0</v>
      </c>
      <c r="BW147">
        <f>(BA147-BG147)/(BA147-AZ147)</f>
        <v>0</v>
      </c>
      <c r="BX147">
        <f>(BT147*BR147/BF147)</f>
        <v>0</v>
      </c>
      <c r="BY147">
        <f>(1-BX147)</f>
        <v>0</v>
      </c>
      <c r="BZ147">
        <v>1358</v>
      </c>
      <c r="CA147">
        <v>300</v>
      </c>
      <c r="CB147">
        <v>300</v>
      </c>
      <c r="CC147">
        <v>300</v>
      </c>
      <c r="CD147">
        <v>10372.1</v>
      </c>
      <c r="CE147">
        <v>1824.64</v>
      </c>
      <c r="CF147">
        <v>-0.00730157</v>
      </c>
      <c r="CG147">
        <v>0.9</v>
      </c>
      <c r="CH147" t="s">
        <v>421</v>
      </c>
      <c r="CI147" t="s">
        <v>421</v>
      </c>
      <c r="CJ147" t="s">
        <v>421</v>
      </c>
      <c r="CK147" t="s">
        <v>421</v>
      </c>
      <c r="CL147" t="s">
        <v>421</v>
      </c>
      <c r="CM147" t="s">
        <v>421</v>
      </c>
      <c r="CN147" t="s">
        <v>421</v>
      </c>
      <c r="CO147" t="s">
        <v>421</v>
      </c>
      <c r="CP147" t="s">
        <v>421</v>
      </c>
      <c r="CQ147" t="s">
        <v>421</v>
      </c>
      <c r="CR147">
        <f>$B$11*DQ147+$C$11*DR147+$F$11*EC147*(1-EF147)</f>
        <v>0</v>
      </c>
      <c r="CS147">
        <f>CR147*CT147</f>
        <v>0</v>
      </c>
      <c r="CT147">
        <f>($B$11*$D$9+$C$11*$D$9+$F$11*((EP147+EH147)/MAX(EP147+EH147+EQ147, 0.1)*$I$9+EQ147/MAX(EP147+EH147+EQ147, 0.1)*$J$9))/($B$11+$C$11+$F$11)</f>
        <v>0</v>
      </c>
      <c r="CU147">
        <f>($B$11*$K$9+$C$11*$K$9+$F$11*((EP147+EH147)/MAX(EP147+EH147+EQ147, 0.1)*$P$9+EQ147/MAX(EP147+EH147+EQ147, 0.1)*$Q$9))/($B$11+$C$11+$F$11)</f>
        <v>0</v>
      </c>
      <c r="CV147">
        <v>6</v>
      </c>
      <c r="CW147">
        <v>0.5</v>
      </c>
      <c r="CX147" t="s">
        <v>422</v>
      </c>
      <c r="CY147">
        <v>2</v>
      </c>
      <c r="CZ147" t="b">
        <v>1</v>
      </c>
      <c r="DA147">
        <v>1652287903.314285</v>
      </c>
      <c r="DB147">
        <v>320.2418928571429</v>
      </c>
      <c r="DC147">
        <v>311.3985</v>
      </c>
      <c r="DD147">
        <v>26.80573928571428</v>
      </c>
      <c r="DE147">
        <v>19.99833571428571</v>
      </c>
      <c r="DF147">
        <v>320.4177142857143</v>
      </c>
      <c r="DG147">
        <v>26.718275</v>
      </c>
      <c r="DH147">
        <v>400.07</v>
      </c>
      <c r="DI147">
        <v>90.67378928571428</v>
      </c>
      <c r="DJ147">
        <v>0.09999226428571428</v>
      </c>
      <c r="DK147">
        <v>32.27341785714286</v>
      </c>
      <c r="DL147">
        <v>31.51698214285714</v>
      </c>
      <c r="DM147">
        <v>999.9000000000002</v>
      </c>
      <c r="DN147">
        <v>0</v>
      </c>
      <c r="DO147">
        <v>0</v>
      </c>
      <c r="DP147">
        <v>9994.281428571428</v>
      </c>
      <c r="DQ147">
        <v>0</v>
      </c>
      <c r="DR147">
        <v>580.9235714285713</v>
      </c>
      <c r="DS147">
        <v>8.843428571428571</v>
      </c>
      <c r="DT147">
        <v>329.0625357142857</v>
      </c>
      <c r="DU147">
        <v>317.7531785714286</v>
      </c>
      <c r="DV147">
        <v>6.807408928571428</v>
      </c>
      <c r="DW147">
        <v>311.3985</v>
      </c>
      <c r="DX147">
        <v>19.99833571428571</v>
      </c>
      <c r="DY147">
        <v>2.430578571428572</v>
      </c>
      <c r="DZ147">
        <v>1.813325714285714</v>
      </c>
      <c r="EA147">
        <v>20.56895</v>
      </c>
      <c r="EB147">
        <v>15.90210357142857</v>
      </c>
      <c r="EC147">
        <v>1500.008928571429</v>
      </c>
      <c r="ED147">
        <v>0.9729974285714283</v>
      </c>
      <c r="EE147">
        <v>0.02700268571428572</v>
      </c>
      <c r="EF147">
        <v>0</v>
      </c>
      <c r="EG147">
        <v>1432.379285714286</v>
      </c>
      <c r="EH147">
        <v>5.00097</v>
      </c>
      <c r="EI147">
        <v>22229.01785714286</v>
      </c>
      <c r="EJ147">
        <v>12491.66785714286</v>
      </c>
      <c r="EK147">
        <v>40.91928571428571</v>
      </c>
      <c r="EL147">
        <v>42.375</v>
      </c>
      <c r="EM147">
        <v>41.125</v>
      </c>
      <c r="EN147">
        <v>42.20499999999999</v>
      </c>
      <c r="EO147">
        <v>42.03764285714284</v>
      </c>
      <c r="EP147">
        <v>1454.637142857143</v>
      </c>
      <c r="EQ147">
        <v>40.3717857142857</v>
      </c>
      <c r="ER147">
        <v>0</v>
      </c>
      <c r="ES147">
        <v>597.2000000476837</v>
      </c>
      <c r="ET147">
        <v>0</v>
      </c>
      <c r="EU147">
        <v>1430.9572</v>
      </c>
      <c r="EV147">
        <v>-105.5723076875409</v>
      </c>
      <c r="EW147">
        <v>-1520.84615399897</v>
      </c>
      <c r="EX147">
        <v>22209.068</v>
      </c>
      <c r="EY147">
        <v>15</v>
      </c>
      <c r="EZ147">
        <v>1652287342.6</v>
      </c>
      <c r="FA147" t="s">
        <v>727</v>
      </c>
      <c r="FB147">
        <v>1652287342.6</v>
      </c>
      <c r="FC147">
        <v>1652287335.6</v>
      </c>
      <c r="FD147">
        <v>27</v>
      </c>
      <c r="FE147">
        <v>0.206</v>
      </c>
      <c r="FF147">
        <v>-0.006</v>
      </c>
      <c r="FG147">
        <v>-1.806</v>
      </c>
      <c r="FH147">
        <v>0.04</v>
      </c>
      <c r="FI147">
        <v>1600</v>
      </c>
      <c r="FJ147">
        <v>24</v>
      </c>
      <c r="FK147">
        <v>0.06</v>
      </c>
      <c r="FL147">
        <v>0.04</v>
      </c>
      <c r="FM147">
        <v>7.61272875</v>
      </c>
      <c r="FN147">
        <v>23.65841234521576</v>
      </c>
      <c r="FO147">
        <v>2.30400309293107</v>
      </c>
      <c r="FP147">
        <v>-1</v>
      </c>
      <c r="FQ147">
        <v>6.7974125</v>
      </c>
      <c r="FR147">
        <v>0.1332691181988861</v>
      </c>
      <c r="FS147">
        <v>0.03441882179491326</v>
      </c>
      <c r="FT147">
        <v>1</v>
      </c>
      <c r="FU147">
        <v>0</v>
      </c>
      <c r="FV147">
        <v>0</v>
      </c>
      <c r="FW147">
        <v>0</v>
      </c>
      <c r="FX147">
        <v>-1</v>
      </c>
      <c r="FY147">
        <v>1</v>
      </c>
      <c r="FZ147">
        <v>1</v>
      </c>
      <c r="GA147" t="s">
        <v>719</v>
      </c>
      <c r="GB147">
        <v>2.69525</v>
      </c>
      <c r="GC147">
        <v>2.70496</v>
      </c>
      <c r="GD147">
        <v>0.07111430000000001</v>
      </c>
      <c r="GE147">
        <v>0.06819890000000001</v>
      </c>
      <c r="GF147">
        <v>0.114723</v>
      </c>
      <c r="GG147">
        <v>0.0917468</v>
      </c>
      <c r="GH147">
        <v>29172.9</v>
      </c>
      <c r="GI147">
        <v>29377</v>
      </c>
      <c r="GJ147">
        <v>29217.3</v>
      </c>
      <c r="GK147">
        <v>29175.4</v>
      </c>
      <c r="GL147">
        <v>34239.6</v>
      </c>
      <c r="GM147">
        <v>35273</v>
      </c>
      <c r="GN147">
        <v>41118.7</v>
      </c>
      <c r="GO147">
        <v>41629.9</v>
      </c>
      <c r="GP147">
        <v>1.7275</v>
      </c>
      <c r="GQ147">
        <v>2.01087</v>
      </c>
      <c r="GR147">
        <v>0.104643</v>
      </c>
      <c r="GS147">
        <v>0</v>
      </c>
      <c r="GT147">
        <v>29.8072</v>
      </c>
      <c r="GU147">
        <v>999.9</v>
      </c>
      <c r="GV147">
        <v>39.2</v>
      </c>
      <c r="GW147">
        <v>37.2</v>
      </c>
      <c r="GX147">
        <v>27.5541</v>
      </c>
      <c r="GY147">
        <v>62.6532</v>
      </c>
      <c r="GZ147">
        <v>30.3205</v>
      </c>
      <c r="HA147">
        <v>1</v>
      </c>
      <c r="HB147">
        <v>0.282475</v>
      </c>
      <c r="HC147">
        <v>0</v>
      </c>
      <c r="HD147">
        <v>20.3928</v>
      </c>
      <c r="HE147">
        <v>5.21759</v>
      </c>
      <c r="HF147">
        <v>12.0099</v>
      </c>
      <c r="HG147">
        <v>4.98825</v>
      </c>
      <c r="HH147">
        <v>3.28865</v>
      </c>
      <c r="HI147">
        <v>2400.4</v>
      </c>
      <c r="HJ147">
        <v>9999</v>
      </c>
      <c r="HK147">
        <v>9999</v>
      </c>
      <c r="HL147">
        <v>45.5</v>
      </c>
      <c r="HM147">
        <v>1.86736</v>
      </c>
      <c r="HN147">
        <v>1.8663</v>
      </c>
      <c r="HO147">
        <v>1.86585</v>
      </c>
      <c r="HP147">
        <v>1.86569</v>
      </c>
      <c r="HQ147">
        <v>1.86752</v>
      </c>
      <c r="HR147">
        <v>1.87008</v>
      </c>
      <c r="HS147">
        <v>1.86873</v>
      </c>
      <c r="HT147">
        <v>1.87008</v>
      </c>
      <c r="HU147">
        <v>0</v>
      </c>
      <c r="HV147">
        <v>0</v>
      </c>
      <c r="HW147">
        <v>0</v>
      </c>
      <c r="HX147">
        <v>0</v>
      </c>
      <c r="HY147" t="s">
        <v>425</v>
      </c>
      <c r="HZ147" t="s">
        <v>426</v>
      </c>
      <c r="IA147" t="s">
        <v>427</v>
      </c>
      <c r="IB147" t="s">
        <v>427</v>
      </c>
      <c r="IC147" t="s">
        <v>427</v>
      </c>
      <c r="ID147" t="s">
        <v>427</v>
      </c>
      <c r="IE147">
        <v>0</v>
      </c>
      <c r="IF147">
        <v>100</v>
      </c>
      <c r="IG147">
        <v>100</v>
      </c>
      <c r="IH147">
        <v>-0.155</v>
      </c>
      <c r="II147">
        <v>0.0878</v>
      </c>
      <c r="IJ147">
        <v>0.04464184116076175</v>
      </c>
      <c r="IK147">
        <v>-0.0004613869835165773</v>
      </c>
      <c r="IL147">
        <v>-7.733014719846753E-07</v>
      </c>
      <c r="IM147">
        <v>2.12217718631011E-10</v>
      </c>
      <c r="IN147">
        <v>-0.1662484685589008</v>
      </c>
      <c r="IO147">
        <v>0.000886434048502425</v>
      </c>
      <c r="IP147">
        <v>0.0004187276611132993</v>
      </c>
      <c r="IQ147">
        <v>-3.612086840460417E-06</v>
      </c>
      <c r="IR147">
        <v>19</v>
      </c>
      <c r="IS147">
        <v>2204</v>
      </c>
      <c r="IT147">
        <v>1</v>
      </c>
      <c r="IU147">
        <v>37</v>
      </c>
      <c r="IV147">
        <v>9.5</v>
      </c>
      <c r="IW147">
        <v>9.6</v>
      </c>
      <c r="IX147">
        <v>0.751953</v>
      </c>
      <c r="IY147">
        <v>2.24976</v>
      </c>
      <c r="IZ147">
        <v>1.39648</v>
      </c>
      <c r="JA147">
        <v>2.34497</v>
      </c>
      <c r="JB147">
        <v>1.49536</v>
      </c>
      <c r="JC147">
        <v>2.34985</v>
      </c>
      <c r="JD147">
        <v>39.3917</v>
      </c>
      <c r="JE147">
        <v>14.9726</v>
      </c>
      <c r="JF147">
        <v>18</v>
      </c>
      <c r="JG147">
        <v>392.037</v>
      </c>
      <c r="JH147">
        <v>555.461</v>
      </c>
      <c r="JI147">
        <v>31.4731</v>
      </c>
      <c r="JJ147">
        <v>31.097</v>
      </c>
      <c r="JK147">
        <v>30.0004</v>
      </c>
      <c r="JL147">
        <v>30.9714</v>
      </c>
      <c r="JM147">
        <v>30.8692</v>
      </c>
      <c r="JN147">
        <v>15.0673</v>
      </c>
      <c r="JO147">
        <v>31.0854</v>
      </c>
      <c r="JP147">
        <v>6.55027</v>
      </c>
      <c r="JQ147">
        <v>-999.9</v>
      </c>
      <c r="JR147">
        <v>259.248</v>
      </c>
      <c r="JS147">
        <v>19.7549</v>
      </c>
      <c r="JT147">
        <v>99.8623</v>
      </c>
      <c r="JU147">
        <v>99.92700000000001</v>
      </c>
    </row>
    <row r="148" spans="1:281">
      <c r="A148">
        <v>132</v>
      </c>
      <c r="B148">
        <v>1652287916.1</v>
      </c>
      <c r="C148">
        <v>5859.599999904633</v>
      </c>
      <c r="D148" t="s">
        <v>747</v>
      </c>
      <c r="E148" t="s">
        <v>748</v>
      </c>
      <c r="F148">
        <v>5</v>
      </c>
      <c r="G148" t="s">
        <v>730</v>
      </c>
      <c r="H148" t="s">
        <v>418</v>
      </c>
      <c r="I148">
        <v>1652287908.6</v>
      </c>
      <c r="J148">
        <f>(K148)/1000</f>
        <v>0</v>
      </c>
      <c r="K148">
        <f>IF(CZ148, AN148, AH148)</f>
        <v>0</v>
      </c>
      <c r="L148">
        <f>IF(CZ148, AI148, AG148)</f>
        <v>0</v>
      </c>
      <c r="M148">
        <f>DB148 - IF(AU148&gt;1, L148*CV148*100.0/(AW148*DP148), 0)</f>
        <v>0</v>
      </c>
      <c r="N148">
        <f>((T148-J148/2)*M148-L148)/(T148+J148/2)</f>
        <v>0</v>
      </c>
      <c r="O148">
        <f>N148*(DI148+DJ148)/1000.0</f>
        <v>0</v>
      </c>
      <c r="P148">
        <f>(DB148 - IF(AU148&gt;1, L148*CV148*100.0/(AW148*DP148), 0))*(DI148+DJ148)/1000.0</f>
        <v>0</v>
      </c>
      <c r="Q148">
        <f>2.0/((1/S148-1/R148)+SIGN(S148)*SQRT((1/S148-1/R148)*(1/S148-1/R148) + 4*CW148/((CW148+1)*(CW148+1))*(2*1/S148*1/R148-1/R148*1/R148)))</f>
        <v>0</v>
      </c>
      <c r="R148">
        <f>IF(LEFT(CX148,1)&lt;&gt;"0",IF(LEFT(CX148,1)="1",3.0,CY148),$D$5+$E$5*(DP148*DI148/($K$5*1000))+$F$5*(DP148*DI148/($K$5*1000))*MAX(MIN(CV148,$J$5),$I$5)*MAX(MIN(CV148,$J$5),$I$5)+$G$5*MAX(MIN(CV148,$J$5),$I$5)*(DP148*DI148/($K$5*1000))+$H$5*(DP148*DI148/($K$5*1000))*(DP148*DI148/($K$5*1000)))</f>
        <v>0</v>
      </c>
      <c r="S148">
        <f>J148*(1000-(1000*0.61365*exp(17.502*W148/(240.97+W148))/(DI148+DJ148)+DD148)/2)/(1000*0.61365*exp(17.502*W148/(240.97+W148))/(DI148+DJ148)-DD148)</f>
        <v>0</v>
      </c>
      <c r="T148">
        <f>1/((CW148+1)/(Q148/1.6)+1/(R148/1.37)) + CW148/((CW148+1)/(Q148/1.6) + CW148/(R148/1.37))</f>
        <v>0</v>
      </c>
      <c r="U148">
        <f>(CR148*CU148)</f>
        <v>0</v>
      </c>
      <c r="V148">
        <f>(DK148+(U148+2*0.95*5.67E-8*(((DK148+$B$7)+273)^4-(DK148+273)^4)-44100*J148)/(1.84*29.3*R148+8*0.95*5.67E-8*(DK148+273)^3))</f>
        <v>0</v>
      </c>
      <c r="W148">
        <f>($C$7*DL148+$D$7*DM148+$E$7*V148)</f>
        <v>0</v>
      </c>
      <c r="X148">
        <f>0.61365*exp(17.502*W148/(240.97+W148))</f>
        <v>0</v>
      </c>
      <c r="Y148">
        <f>(Z148/AA148*100)</f>
        <v>0</v>
      </c>
      <c r="Z148">
        <f>DD148*(DI148+DJ148)/1000</f>
        <v>0</v>
      </c>
      <c r="AA148">
        <f>0.61365*exp(17.502*DK148/(240.97+DK148))</f>
        <v>0</v>
      </c>
      <c r="AB148">
        <f>(X148-DD148*(DI148+DJ148)/1000)</f>
        <v>0</v>
      </c>
      <c r="AC148">
        <f>(-J148*44100)</f>
        <v>0</v>
      </c>
      <c r="AD148">
        <f>2*29.3*R148*0.92*(DK148-W148)</f>
        <v>0</v>
      </c>
      <c r="AE148">
        <f>2*0.95*5.67E-8*(((DK148+$B$7)+273)^4-(W148+273)^4)</f>
        <v>0</v>
      </c>
      <c r="AF148">
        <f>U148+AE148+AC148+AD148</f>
        <v>0</v>
      </c>
      <c r="AG148">
        <f>DH148*AU148*(DC148-DB148*(1000-AU148*DE148)/(1000-AU148*DD148))/(100*CV148)</f>
        <v>0</v>
      </c>
      <c r="AH148">
        <f>1000*DH148*AU148*(DD148-DE148)/(100*CV148*(1000-AU148*DD148))</f>
        <v>0</v>
      </c>
      <c r="AI148">
        <f>(AJ148 - AK148 - DI148*1E3/(8.314*(DK148+273.15)) * AM148/DH148 * AL148) * DH148/(100*CV148) * (1000 - DE148)/1000</f>
        <v>0</v>
      </c>
      <c r="AJ148">
        <v>286.6775759286721</v>
      </c>
      <c r="AK148">
        <v>290.6052484848484</v>
      </c>
      <c r="AL148">
        <v>-3.17374385856736</v>
      </c>
      <c r="AM148">
        <v>66.42233892500103</v>
      </c>
      <c r="AN148">
        <f>(AP148 - AO148 + DI148*1E3/(8.314*(DK148+273.15)) * AR148/DH148 * AQ148) * DH148/(100*CV148) * 1000/(1000 - AP148)</f>
        <v>0</v>
      </c>
      <c r="AO148">
        <v>19.8658397980737</v>
      </c>
      <c r="AP148">
        <v>26.79903272727271</v>
      </c>
      <c r="AQ148">
        <v>-0.001641684505508171</v>
      </c>
      <c r="AR148">
        <v>79.01917542628415</v>
      </c>
      <c r="AS148">
        <v>0</v>
      </c>
      <c r="AT148">
        <v>0</v>
      </c>
      <c r="AU148">
        <f>IF(AS148*$H$13&gt;=AW148,1.0,(AW148/(AW148-AS148*$H$13)))</f>
        <v>0</v>
      </c>
      <c r="AV148">
        <f>(AU148-1)*100</f>
        <v>0</v>
      </c>
      <c r="AW148">
        <f>MAX(0,($B$13+$C$13*DP148)/(1+$D$13*DP148)*DI148/(DK148+273)*$E$13)</f>
        <v>0</v>
      </c>
      <c r="AX148" t="s">
        <v>421</v>
      </c>
      <c r="AY148" t="s">
        <v>421</v>
      </c>
      <c r="AZ148">
        <v>0</v>
      </c>
      <c r="BA148">
        <v>0</v>
      </c>
      <c r="BB148">
        <f>1-AZ148/BA148</f>
        <v>0</v>
      </c>
      <c r="BC148">
        <v>0</v>
      </c>
      <c r="BD148" t="s">
        <v>421</v>
      </c>
      <c r="BE148" t="s">
        <v>421</v>
      </c>
      <c r="BF148">
        <v>0</v>
      </c>
      <c r="BG148">
        <v>0</v>
      </c>
      <c r="BH148">
        <f>1-BF148/BG148</f>
        <v>0</v>
      </c>
      <c r="BI148">
        <v>0.5</v>
      </c>
      <c r="BJ148">
        <f>CS148</f>
        <v>0</v>
      </c>
      <c r="BK148">
        <f>L148</f>
        <v>0</v>
      </c>
      <c r="BL148">
        <f>BH148*BI148*BJ148</f>
        <v>0</v>
      </c>
      <c r="BM148">
        <f>(BK148-BC148)/BJ148</f>
        <v>0</v>
      </c>
      <c r="BN148">
        <f>(BA148-BG148)/BG148</f>
        <v>0</v>
      </c>
      <c r="BO148">
        <f>AZ148/(BB148+AZ148/BG148)</f>
        <v>0</v>
      </c>
      <c r="BP148" t="s">
        <v>421</v>
      </c>
      <c r="BQ148">
        <v>0</v>
      </c>
      <c r="BR148">
        <f>IF(BQ148&lt;&gt;0, BQ148, BO148)</f>
        <v>0</v>
      </c>
      <c r="BS148">
        <f>1-BR148/BG148</f>
        <v>0</v>
      </c>
      <c r="BT148">
        <f>(BG148-BF148)/(BG148-BR148)</f>
        <v>0</v>
      </c>
      <c r="BU148">
        <f>(BA148-BG148)/(BA148-BR148)</f>
        <v>0</v>
      </c>
      <c r="BV148">
        <f>(BG148-BF148)/(BG148-AZ148)</f>
        <v>0</v>
      </c>
      <c r="BW148">
        <f>(BA148-BG148)/(BA148-AZ148)</f>
        <v>0</v>
      </c>
      <c r="BX148">
        <f>(BT148*BR148/BF148)</f>
        <v>0</v>
      </c>
      <c r="BY148">
        <f>(1-BX148)</f>
        <v>0</v>
      </c>
      <c r="BZ148">
        <v>1358</v>
      </c>
      <c r="CA148">
        <v>300</v>
      </c>
      <c r="CB148">
        <v>300</v>
      </c>
      <c r="CC148">
        <v>300</v>
      </c>
      <c r="CD148">
        <v>10372.1</v>
      </c>
      <c r="CE148">
        <v>1824.64</v>
      </c>
      <c r="CF148">
        <v>-0.00730157</v>
      </c>
      <c r="CG148">
        <v>0.9</v>
      </c>
      <c r="CH148" t="s">
        <v>421</v>
      </c>
      <c r="CI148" t="s">
        <v>421</v>
      </c>
      <c r="CJ148" t="s">
        <v>421</v>
      </c>
      <c r="CK148" t="s">
        <v>421</v>
      </c>
      <c r="CL148" t="s">
        <v>421</v>
      </c>
      <c r="CM148" t="s">
        <v>421</v>
      </c>
      <c r="CN148" t="s">
        <v>421</v>
      </c>
      <c r="CO148" t="s">
        <v>421</v>
      </c>
      <c r="CP148" t="s">
        <v>421</v>
      </c>
      <c r="CQ148" t="s">
        <v>421</v>
      </c>
      <c r="CR148">
        <f>$B$11*DQ148+$C$11*DR148+$F$11*EC148*(1-EF148)</f>
        <v>0</v>
      </c>
      <c r="CS148">
        <f>CR148*CT148</f>
        <v>0</v>
      </c>
      <c r="CT148">
        <f>($B$11*$D$9+$C$11*$D$9+$F$11*((EP148+EH148)/MAX(EP148+EH148+EQ148, 0.1)*$I$9+EQ148/MAX(EP148+EH148+EQ148, 0.1)*$J$9))/($B$11+$C$11+$F$11)</f>
        <v>0</v>
      </c>
      <c r="CU148">
        <f>($B$11*$K$9+$C$11*$K$9+$F$11*((EP148+EH148)/MAX(EP148+EH148+EQ148, 0.1)*$P$9+EQ148/MAX(EP148+EH148+EQ148, 0.1)*$Q$9))/($B$11+$C$11+$F$11)</f>
        <v>0</v>
      </c>
      <c r="CV148">
        <v>6</v>
      </c>
      <c r="CW148">
        <v>0.5</v>
      </c>
      <c r="CX148" t="s">
        <v>422</v>
      </c>
      <c r="CY148">
        <v>2</v>
      </c>
      <c r="CZ148" t="b">
        <v>1</v>
      </c>
      <c r="DA148">
        <v>1652287908.6</v>
      </c>
      <c r="DB148">
        <v>304.2879259259259</v>
      </c>
      <c r="DC148">
        <v>293.8525925925927</v>
      </c>
      <c r="DD148">
        <v>26.81436296296296</v>
      </c>
      <c r="DE148">
        <v>19.94864444444444</v>
      </c>
      <c r="DF148">
        <v>304.4497037037037</v>
      </c>
      <c r="DG148">
        <v>26.72677407407407</v>
      </c>
      <c r="DH148">
        <v>400.0644074074074</v>
      </c>
      <c r="DI148">
        <v>90.67588888888889</v>
      </c>
      <c r="DJ148">
        <v>0.0999843037037037</v>
      </c>
      <c r="DK148">
        <v>32.27692222222222</v>
      </c>
      <c r="DL148">
        <v>31.51585925925926</v>
      </c>
      <c r="DM148">
        <v>999.9000000000001</v>
      </c>
      <c r="DN148">
        <v>0</v>
      </c>
      <c r="DO148">
        <v>0</v>
      </c>
      <c r="DP148">
        <v>9994.301851851851</v>
      </c>
      <c r="DQ148">
        <v>0</v>
      </c>
      <c r="DR148">
        <v>585.7034444444444</v>
      </c>
      <c r="DS148">
        <v>10.43532333333333</v>
      </c>
      <c r="DT148">
        <v>312.672</v>
      </c>
      <c r="DU148">
        <v>299.8348518518519</v>
      </c>
      <c r="DV148">
        <v>6.865712592592592</v>
      </c>
      <c r="DW148">
        <v>293.8525925925927</v>
      </c>
      <c r="DX148">
        <v>19.94864444444444</v>
      </c>
      <c r="DY148">
        <v>2.431417037037037</v>
      </c>
      <c r="DZ148">
        <v>1.808862962962963</v>
      </c>
      <c r="EA148">
        <v>20.57454444444445</v>
      </c>
      <c r="EB148">
        <v>15.86348148148148</v>
      </c>
      <c r="EC148">
        <v>1499.996296296296</v>
      </c>
      <c r="ED148">
        <v>0.9729972962962962</v>
      </c>
      <c r="EE148">
        <v>0.02700282592592593</v>
      </c>
      <c r="EF148">
        <v>0</v>
      </c>
      <c r="EG148">
        <v>1423.214814814815</v>
      </c>
      <c r="EH148">
        <v>5.00097</v>
      </c>
      <c r="EI148">
        <v>22093.09629629629</v>
      </c>
      <c r="EJ148">
        <v>12491.56296296296</v>
      </c>
      <c r="EK148">
        <v>40.93699999999999</v>
      </c>
      <c r="EL148">
        <v>42.375</v>
      </c>
      <c r="EM148">
        <v>41.125</v>
      </c>
      <c r="EN148">
        <v>42.20099999999999</v>
      </c>
      <c r="EO148">
        <v>42.04362962962961</v>
      </c>
      <c r="EP148">
        <v>1454.624074074074</v>
      </c>
      <c r="EQ148">
        <v>40.37148148148147</v>
      </c>
      <c r="ER148">
        <v>0</v>
      </c>
      <c r="ES148">
        <v>602</v>
      </c>
      <c r="ET148">
        <v>0</v>
      </c>
      <c r="EU148">
        <v>1422.5768</v>
      </c>
      <c r="EV148">
        <v>-106.0599998332977</v>
      </c>
      <c r="EW148">
        <v>-1606.099997554423</v>
      </c>
      <c r="EX148">
        <v>22084.04399999999</v>
      </c>
      <c r="EY148">
        <v>15</v>
      </c>
      <c r="EZ148">
        <v>1652287342.6</v>
      </c>
      <c r="FA148" t="s">
        <v>727</v>
      </c>
      <c r="FB148">
        <v>1652287342.6</v>
      </c>
      <c r="FC148">
        <v>1652287335.6</v>
      </c>
      <c r="FD148">
        <v>27</v>
      </c>
      <c r="FE148">
        <v>0.206</v>
      </c>
      <c r="FF148">
        <v>-0.006</v>
      </c>
      <c r="FG148">
        <v>-1.806</v>
      </c>
      <c r="FH148">
        <v>0.04</v>
      </c>
      <c r="FI148">
        <v>1600</v>
      </c>
      <c r="FJ148">
        <v>24</v>
      </c>
      <c r="FK148">
        <v>0.06</v>
      </c>
      <c r="FL148">
        <v>0.04</v>
      </c>
      <c r="FM148">
        <v>9.409632500000001</v>
      </c>
      <c r="FN148">
        <v>18.30630123827389</v>
      </c>
      <c r="FO148">
        <v>1.771341719664433</v>
      </c>
      <c r="FP148">
        <v>-1</v>
      </c>
      <c r="FQ148">
        <v>6.838848749999999</v>
      </c>
      <c r="FR148">
        <v>0.6180311819887235</v>
      </c>
      <c r="FS148">
        <v>0.07445386447953861</v>
      </c>
      <c r="FT148">
        <v>0</v>
      </c>
      <c r="FU148">
        <v>0</v>
      </c>
      <c r="FV148">
        <v>0</v>
      </c>
      <c r="FW148">
        <v>0</v>
      </c>
      <c r="FX148">
        <v>-1</v>
      </c>
      <c r="FY148">
        <v>0</v>
      </c>
      <c r="FZ148">
        <v>1</v>
      </c>
      <c r="GA148" t="s">
        <v>710</v>
      </c>
      <c r="GB148">
        <v>2.69527</v>
      </c>
      <c r="GC148">
        <v>2.70509</v>
      </c>
      <c r="GD148">
        <v>0.0680267</v>
      </c>
      <c r="GE148">
        <v>0.0648618</v>
      </c>
      <c r="GF148">
        <v>0.11463</v>
      </c>
      <c r="GG148">
        <v>0.0915864</v>
      </c>
      <c r="GH148">
        <v>29270.1</v>
      </c>
      <c r="GI148">
        <v>29482.3</v>
      </c>
      <c r="GJ148">
        <v>29217.5</v>
      </c>
      <c r="GK148">
        <v>29175.5</v>
      </c>
      <c r="GL148">
        <v>34243.6</v>
      </c>
      <c r="GM148">
        <v>35279.2</v>
      </c>
      <c r="GN148">
        <v>41119.2</v>
      </c>
      <c r="GO148">
        <v>41629.9</v>
      </c>
      <c r="GP148">
        <v>1.72795</v>
      </c>
      <c r="GQ148">
        <v>2.01092</v>
      </c>
      <c r="GR148">
        <v>0.105023</v>
      </c>
      <c r="GS148">
        <v>0</v>
      </c>
      <c r="GT148">
        <v>29.8098</v>
      </c>
      <c r="GU148">
        <v>999.9</v>
      </c>
      <c r="GV148">
        <v>39.3</v>
      </c>
      <c r="GW148">
        <v>37.2</v>
      </c>
      <c r="GX148">
        <v>27.6247</v>
      </c>
      <c r="GY148">
        <v>62.5732</v>
      </c>
      <c r="GZ148">
        <v>29.9599</v>
      </c>
      <c r="HA148">
        <v>1</v>
      </c>
      <c r="HB148">
        <v>0.282724</v>
      </c>
      <c r="HC148">
        <v>0</v>
      </c>
      <c r="HD148">
        <v>20.3926</v>
      </c>
      <c r="HE148">
        <v>5.21684</v>
      </c>
      <c r="HF148">
        <v>12.0097</v>
      </c>
      <c r="HG148">
        <v>4.98785</v>
      </c>
      <c r="HH148">
        <v>3.28863</v>
      </c>
      <c r="HI148">
        <v>2400.4</v>
      </c>
      <c r="HJ148">
        <v>9999</v>
      </c>
      <c r="HK148">
        <v>9999</v>
      </c>
      <c r="HL148">
        <v>45.5</v>
      </c>
      <c r="HM148">
        <v>1.86737</v>
      </c>
      <c r="HN148">
        <v>1.8663</v>
      </c>
      <c r="HO148">
        <v>1.86584</v>
      </c>
      <c r="HP148">
        <v>1.8657</v>
      </c>
      <c r="HQ148">
        <v>1.86752</v>
      </c>
      <c r="HR148">
        <v>1.87008</v>
      </c>
      <c r="HS148">
        <v>1.86873</v>
      </c>
      <c r="HT148">
        <v>1.8701</v>
      </c>
      <c r="HU148">
        <v>0</v>
      </c>
      <c r="HV148">
        <v>0</v>
      </c>
      <c r="HW148">
        <v>0</v>
      </c>
      <c r="HX148">
        <v>0</v>
      </c>
      <c r="HY148" t="s">
        <v>425</v>
      </c>
      <c r="HZ148" t="s">
        <v>426</v>
      </c>
      <c r="IA148" t="s">
        <v>427</v>
      </c>
      <c r="IB148" t="s">
        <v>427</v>
      </c>
      <c r="IC148" t="s">
        <v>427</v>
      </c>
      <c r="ID148" t="s">
        <v>427</v>
      </c>
      <c r="IE148">
        <v>0</v>
      </c>
      <c r="IF148">
        <v>100</v>
      </c>
      <c r="IG148">
        <v>100</v>
      </c>
      <c r="IH148">
        <v>-0.141</v>
      </c>
      <c r="II148">
        <v>0.0873</v>
      </c>
      <c r="IJ148">
        <v>0.04464184116076175</v>
      </c>
      <c r="IK148">
        <v>-0.0004613869835165773</v>
      </c>
      <c r="IL148">
        <v>-7.733014719846753E-07</v>
      </c>
      <c r="IM148">
        <v>2.12217718631011E-10</v>
      </c>
      <c r="IN148">
        <v>-0.1662484685589008</v>
      </c>
      <c r="IO148">
        <v>0.000886434048502425</v>
      </c>
      <c r="IP148">
        <v>0.0004187276611132993</v>
      </c>
      <c r="IQ148">
        <v>-3.612086840460417E-06</v>
      </c>
      <c r="IR148">
        <v>19</v>
      </c>
      <c r="IS148">
        <v>2204</v>
      </c>
      <c r="IT148">
        <v>1</v>
      </c>
      <c r="IU148">
        <v>37</v>
      </c>
      <c r="IV148">
        <v>9.6</v>
      </c>
      <c r="IW148">
        <v>9.699999999999999</v>
      </c>
      <c r="IX148">
        <v>0.717773</v>
      </c>
      <c r="IY148">
        <v>2.24854</v>
      </c>
      <c r="IZ148">
        <v>1.39648</v>
      </c>
      <c r="JA148">
        <v>2.34497</v>
      </c>
      <c r="JB148">
        <v>1.49536</v>
      </c>
      <c r="JC148">
        <v>2.37061</v>
      </c>
      <c r="JD148">
        <v>39.3917</v>
      </c>
      <c r="JE148">
        <v>14.9726</v>
      </c>
      <c r="JF148">
        <v>18</v>
      </c>
      <c r="JG148">
        <v>392.304</v>
      </c>
      <c r="JH148">
        <v>555.539</v>
      </c>
      <c r="JI148">
        <v>31.4763</v>
      </c>
      <c r="JJ148">
        <v>31.1027</v>
      </c>
      <c r="JK148">
        <v>30.0004</v>
      </c>
      <c r="JL148">
        <v>30.9756</v>
      </c>
      <c r="JM148">
        <v>30.8737</v>
      </c>
      <c r="JN148">
        <v>14.32</v>
      </c>
      <c r="JO148">
        <v>31.3699</v>
      </c>
      <c r="JP148">
        <v>6.169</v>
      </c>
      <c r="JQ148">
        <v>-999.9</v>
      </c>
      <c r="JR148">
        <v>245.889</v>
      </c>
      <c r="JS148">
        <v>19.7376</v>
      </c>
      <c r="JT148">
        <v>99.8633</v>
      </c>
      <c r="JU148">
        <v>99.9271</v>
      </c>
    </row>
    <row r="149" spans="1:281">
      <c r="A149">
        <v>133</v>
      </c>
      <c r="B149">
        <v>1652287921.1</v>
      </c>
      <c r="C149">
        <v>5864.599999904633</v>
      </c>
      <c r="D149" t="s">
        <v>749</v>
      </c>
      <c r="E149" t="s">
        <v>750</v>
      </c>
      <c r="F149">
        <v>5</v>
      </c>
      <c r="G149" t="s">
        <v>730</v>
      </c>
      <c r="H149" t="s">
        <v>418</v>
      </c>
      <c r="I149">
        <v>1652287913.314285</v>
      </c>
      <c r="J149">
        <f>(K149)/1000</f>
        <v>0</v>
      </c>
      <c r="K149">
        <f>IF(CZ149, AN149, AH149)</f>
        <v>0</v>
      </c>
      <c r="L149">
        <f>IF(CZ149, AI149, AG149)</f>
        <v>0</v>
      </c>
      <c r="M149">
        <f>DB149 - IF(AU149&gt;1, L149*CV149*100.0/(AW149*DP149), 0)</f>
        <v>0</v>
      </c>
      <c r="N149">
        <f>((T149-J149/2)*M149-L149)/(T149+J149/2)</f>
        <v>0</v>
      </c>
      <c r="O149">
        <f>N149*(DI149+DJ149)/1000.0</f>
        <v>0</v>
      </c>
      <c r="P149">
        <f>(DB149 - IF(AU149&gt;1, L149*CV149*100.0/(AW149*DP149), 0))*(DI149+DJ149)/1000.0</f>
        <v>0</v>
      </c>
      <c r="Q149">
        <f>2.0/((1/S149-1/R149)+SIGN(S149)*SQRT((1/S149-1/R149)*(1/S149-1/R149) + 4*CW149/((CW149+1)*(CW149+1))*(2*1/S149*1/R149-1/R149*1/R149)))</f>
        <v>0</v>
      </c>
      <c r="R149">
        <f>IF(LEFT(CX149,1)&lt;&gt;"0",IF(LEFT(CX149,1)="1",3.0,CY149),$D$5+$E$5*(DP149*DI149/($K$5*1000))+$F$5*(DP149*DI149/($K$5*1000))*MAX(MIN(CV149,$J$5),$I$5)*MAX(MIN(CV149,$J$5),$I$5)+$G$5*MAX(MIN(CV149,$J$5),$I$5)*(DP149*DI149/($K$5*1000))+$H$5*(DP149*DI149/($K$5*1000))*(DP149*DI149/($K$5*1000)))</f>
        <v>0</v>
      </c>
      <c r="S149">
        <f>J149*(1000-(1000*0.61365*exp(17.502*W149/(240.97+W149))/(DI149+DJ149)+DD149)/2)/(1000*0.61365*exp(17.502*W149/(240.97+W149))/(DI149+DJ149)-DD149)</f>
        <v>0</v>
      </c>
      <c r="T149">
        <f>1/((CW149+1)/(Q149/1.6)+1/(R149/1.37)) + CW149/((CW149+1)/(Q149/1.6) + CW149/(R149/1.37))</f>
        <v>0</v>
      </c>
      <c r="U149">
        <f>(CR149*CU149)</f>
        <v>0</v>
      </c>
      <c r="V149">
        <f>(DK149+(U149+2*0.95*5.67E-8*(((DK149+$B$7)+273)^4-(DK149+273)^4)-44100*J149)/(1.84*29.3*R149+8*0.95*5.67E-8*(DK149+273)^3))</f>
        <v>0</v>
      </c>
      <c r="W149">
        <f>($C$7*DL149+$D$7*DM149+$E$7*V149)</f>
        <v>0</v>
      </c>
      <c r="X149">
        <f>0.61365*exp(17.502*W149/(240.97+W149))</f>
        <v>0</v>
      </c>
      <c r="Y149">
        <f>(Z149/AA149*100)</f>
        <v>0</v>
      </c>
      <c r="Z149">
        <f>DD149*(DI149+DJ149)/1000</f>
        <v>0</v>
      </c>
      <c r="AA149">
        <f>0.61365*exp(17.502*DK149/(240.97+DK149))</f>
        <v>0</v>
      </c>
      <c r="AB149">
        <f>(X149-DD149*(DI149+DJ149)/1000)</f>
        <v>0</v>
      </c>
      <c r="AC149">
        <f>(-J149*44100)</f>
        <v>0</v>
      </c>
      <c r="AD149">
        <f>2*29.3*R149*0.92*(DK149-W149)</f>
        <v>0</v>
      </c>
      <c r="AE149">
        <f>2*0.95*5.67E-8*(((DK149+$B$7)+273)^4-(W149+273)^4)</f>
        <v>0</v>
      </c>
      <c r="AF149">
        <f>U149+AE149+AC149+AD149</f>
        <v>0</v>
      </c>
      <c r="AG149">
        <f>DH149*AU149*(DC149-DB149*(1000-AU149*DE149)/(1000-AU149*DD149))/(100*CV149)</f>
        <v>0</v>
      </c>
      <c r="AH149">
        <f>1000*DH149*AU149*(DD149-DE149)/(100*CV149*(1000-AU149*DD149))</f>
        <v>0</v>
      </c>
      <c r="AI149">
        <f>(AJ149 - AK149 - DI149*1E3/(8.314*(DK149+273.15)) * AM149/DH149 * AL149) * DH149/(100*CV149) * (1000 - DE149)/1000</f>
        <v>0</v>
      </c>
      <c r="AJ149">
        <v>269.7795452084354</v>
      </c>
      <c r="AK149">
        <v>274.6782666666666</v>
      </c>
      <c r="AL149">
        <v>-3.183323069193212</v>
      </c>
      <c r="AM149">
        <v>66.42233892500103</v>
      </c>
      <c r="AN149">
        <f>(AP149 - AO149 + DI149*1E3/(8.314*(DK149+273.15)) * AR149/DH149 * AQ149) * DH149/(100*CV149) * 1000/(1000 - AP149)</f>
        <v>0</v>
      </c>
      <c r="AO149">
        <v>19.81688362560778</v>
      </c>
      <c r="AP149">
        <v>26.77003878787879</v>
      </c>
      <c r="AQ149">
        <v>-0.005297326693378106</v>
      </c>
      <c r="AR149">
        <v>79.01917542628415</v>
      </c>
      <c r="AS149">
        <v>0</v>
      </c>
      <c r="AT149">
        <v>0</v>
      </c>
      <c r="AU149">
        <f>IF(AS149*$H$13&gt;=AW149,1.0,(AW149/(AW149-AS149*$H$13)))</f>
        <v>0</v>
      </c>
      <c r="AV149">
        <f>(AU149-1)*100</f>
        <v>0</v>
      </c>
      <c r="AW149">
        <f>MAX(0,($B$13+$C$13*DP149)/(1+$D$13*DP149)*DI149/(DK149+273)*$E$13)</f>
        <v>0</v>
      </c>
      <c r="AX149" t="s">
        <v>421</v>
      </c>
      <c r="AY149" t="s">
        <v>421</v>
      </c>
      <c r="AZ149">
        <v>0</v>
      </c>
      <c r="BA149">
        <v>0</v>
      </c>
      <c r="BB149">
        <f>1-AZ149/BA149</f>
        <v>0</v>
      </c>
      <c r="BC149">
        <v>0</v>
      </c>
      <c r="BD149" t="s">
        <v>421</v>
      </c>
      <c r="BE149" t="s">
        <v>421</v>
      </c>
      <c r="BF149">
        <v>0</v>
      </c>
      <c r="BG149">
        <v>0</v>
      </c>
      <c r="BH149">
        <f>1-BF149/BG149</f>
        <v>0</v>
      </c>
      <c r="BI149">
        <v>0.5</v>
      </c>
      <c r="BJ149">
        <f>CS149</f>
        <v>0</v>
      </c>
      <c r="BK149">
        <f>L149</f>
        <v>0</v>
      </c>
      <c r="BL149">
        <f>BH149*BI149*BJ149</f>
        <v>0</v>
      </c>
      <c r="BM149">
        <f>(BK149-BC149)/BJ149</f>
        <v>0</v>
      </c>
      <c r="BN149">
        <f>(BA149-BG149)/BG149</f>
        <v>0</v>
      </c>
      <c r="BO149">
        <f>AZ149/(BB149+AZ149/BG149)</f>
        <v>0</v>
      </c>
      <c r="BP149" t="s">
        <v>421</v>
      </c>
      <c r="BQ149">
        <v>0</v>
      </c>
      <c r="BR149">
        <f>IF(BQ149&lt;&gt;0, BQ149, BO149)</f>
        <v>0</v>
      </c>
      <c r="BS149">
        <f>1-BR149/BG149</f>
        <v>0</v>
      </c>
      <c r="BT149">
        <f>(BG149-BF149)/(BG149-BR149)</f>
        <v>0</v>
      </c>
      <c r="BU149">
        <f>(BA149-BG149)/(BA149-BR149)</f>
        <v>0</v>
      </c>
      <c r="BV149">
        <f>(BG149-BF149)/(BG149-AZ149)</f>
        <v>0</v>
      </c>
      <c r="BW149">
        <f>(BA149-BG149)/(BA149-AZ149)</f>
        <v>0</v>
      </c>
      <c r="BX149">
        <f>(BT149*BR149/BF149)</f>
        <v>0</v>
      </c>
      <c r="BY149">
        <f>(1-BX149)</f>
        <v>0</v>
      </c>
      <c r="BZ149">
        <v>1358</v>
      </c>
      <c r="CA149">
        <v>300</v>
      </c>
      <c r="CB149">
        <v>300</v>
      </c>
      <c r="CC149">
        <v>300</v>
      </c>
      <c r="CD149">
        <v>10372.1</v>
      </c>
      <c r="CE149">
        <v>1824.64</v>
      </c>
      <c r="CF149">
        <v>-0.00730157</v>
      </c>
      <c r="CG149">
        <v>0.9</v>
      </c>
      <c r="CH149" t="s">
        <v>421</v>
      </c>
      <c r="CI149" t="s">
        <v>421</v>
      </c>
      <c r="CJ149" t="s">
        <v>421</v>
      </c>
      <c r="CK149" t="s">
        <v>421</v>
      </c>
      <c r="CL149" t="s">
        <v>421</v>
      </c>
      <c r="CM149" t="s">
        <v>421</v>
      </c>
      <c r="CN149" t="s">
        <v>421</v>
      </c>
      <c r="CO149" t="s">
        <v>421</v>
      </c>
      <c r="CP149" t="s">
        <v>421</v>
      </c>
      <c r="CQ149" t="s">
        <v>421</v>
      </c>
      <c r="CR149">
        <f>$B$11*DQ149+$C$11*DR149+$F$11*EC149*(1-EF149)</f>
        <v>0</v>
      </c>
      <c r="CS149">
        <f>CR149*CT149</f>
        <v>0</v>
      </c>
      <c r="CT149">
        <f>($B$11*$D$9+$C$11*$D$9+$F$11*((EP149+EH149)/MAX(EP149+EH149+EQ149, 0.1)*$I$9+EQ149/MAX(EP149+EH149+EQ149, 0.1)*$J$9))/($B$11+$C$11+$F$11)</f>
        <v>0</v>
      </c>
      <c r="CU149">
        <f>($B$11*$K$9+$C$11*$K$9+$F$11*((EP149+EH149)/MAX(EP149+EH149+EQ149, 0.1)*$P$9+EQ149/MAX(EP149+EH149+EQ149, 0.1)*$Q$9))/($B$11+$C$11+$F$11)</f>
        <v>0</v>
      </c>
      <c r="CV149">
        <v>6</v>
      </c>
      <c r="CW149">
        <v>0.5</v>
      </c>
      <c r="CX149" t="s">
        <v>422</v>
      </c>
      <c r="CY149">
        <v>2</v>
      </c>
      <c r="CZ149" t="b">
        <v>1</v>
      </c>
      <c r="DA149">
        <v>1652287913.314285</v>
      </c>
      <c r="DB149">
        <v>289.8292142857143</v>
      </c>
      <c r="DC149">
        <v>278.2409642857143</v>
      </c>
      <c r="DD149">
        <v>26.80639642857143</v>
      </c>
      <c r="DE149">
        <v>19.88077857142857</v>
      </c>
      <c r="DF149">
        <v>289.9784285714285</v>
      </c>
      <c r="DG149">
        <v>26.71892857142857</v>
      </c>
      <c r="DH149">
        <v>400.0707857142858</v>
      </c>
      <c r="DI149">
        <v>90.67662142857144</v>
      </c>
      <c r="DJ149">
        <v>0.0999828142857143</v>
      </c>
      <c r="DK149">
        <v>32.28023928571428</v>
      </c>
      <c r="DL149">
        <v>31.51537142857143</v>
      </c>
      <c r="DM149">
        <v>999.9000000000002</v>
      </c>
      <c r="DN149">
        <v>0</v>
      </c>
      <c r="DO149">
        <v>0</v>
      </c>
      <c r="DP149">
        <v>9996.220357142858</v>
      </c>
      <c r="DQ149">
        <v>0</v>
      </c>
      <c r="DR149">
        <v>589.0866785714286</v>
      </c>
      <c r="DS149">
        <v>11.58829321428571</v>
      </c>
      <c r="DT149">
        <v>297.81275</v>
      </c>
      <c r="DU149">
        <v>283.8862142857142</v>
      </c>
      <c r="DV149">
        <v>6.925618928571429</v>
      </c>
      <c r="DW149">
        <v>278.2409642857143</v>
      </c>
      <c r="DX149">
        <v>19.88077857142857</v>
      </c>
      <c r="DY149">
        <v>2.430714285714285</v>
      </c>
      <c r="DZ149">
        <v>1.802722857142857</v>
      </c>
      <c r="EA149">
        <v>20.56985714285714</v>
      </c>
      <c r="EB149">
        <v>15.81025357142857</v>
      </c>
      <c r="EC149">
        <v>1499.9775</v>
      </c>
      <c r="ED149">
        <v>0.9729976071428571</v>
      </c>
      <c r="EE149">
        <v>0.02700249642857144</v>
      </c>
      <c r="EF149">
        <v>0</v>
      </c>
      <c r="EG149">
        <v>1415.2225</v>
      </c>
      <c r="EH149">
        <v>5.00097</v>
      </c>
      <c r="EI149">
        <v>21967.86071428572</v>
      </c>
      <c r="EJ149">
        <v>12491.39642857143</v>
      </c>
      <c r="EK149">
        <v>40.93699999999999</v>
      </c>
      <c r="EL149">
        <v>42.375</v>
      </c>
      <c r="EM149">
        <v>41.125</v>
      </c>
      <c r="EN149">
        <v>42.21174999999999</v>
      </c>
      <c r="EO149">
        <v>42.0597857142857</v>
      </c>
      <c r="EP149">
        <v>1454.606071428572</v>
      </c>
      <c r="EQ149">
        <v>40.37071428571427</v>
      </c>
      <c r="ER149">
        <v>0</v>
      </c>
      <c r="ES149">
        <v>606.7999999523163</v>
      </c>
      <c r="ET149">
        <v>0</v>
      </c>
      <c r="EU149">
        <v>1414.416</v>
      </c>
      <c r="EV149">
        <v>-98.31923091509421</v>
      </c>
      <c r="EW149">
        <v>-1623.838463915445</v>
      </c>
      <c r="EX149">
        <v>21955.504</v>
      </c>
      <c r="EY149">
        <v>15</v>
      </c>
      <c r="EZ149">
        <v>1652287342.6</v>
      </c>
      <c r="FA149" t="s">
        <v>727</v>
      </c>
      <c r="FB149">
        <v>1652287342.6</v>
      </c>
      <c r="FC149">
        <v>1652287335.6</v>
      </c>
      <c r="FD149">
        <v>27</v>
      </c>
      <c r="FE149">
        <v>0.206</v>
      </c>
      <c r="FF149">
        <v>-0.006</v>
      </c>
      <c r="FG149">
        <v>-1.806</v>
      </c>
      <c r="FH149">
        <v>0.04</v>
      </c>
      <c r="FI149">
        <v>1600</v>
      </c>
      <c r="FJ149">
        <v>24</v>
      </c>
      <c r="FK149">
        <v>0.06</v>
      </c>
      <c r="FL149">
        <v>0.04</v>
      </c>
      <c r="FM149">
        <v>10.88293097560976</v>
      </c>
      <c r="FN149">
        <v>15.0316492682927</v>
      </c>
      <c r="FO149">
        <v>1.48690927441144</v>
      </c>
      <c r="FP149">
        <v>-1</v>
      </c>
      <c r="FQ149">
        <v>6.893693170731707</v>
      </c>
      <c r="FR149">
        <v>0.8178108710801448</v>
      </c>
      <c r="FS149">
        <v>0.0899088932208064</v>
      </c>
      <c r="FT149">
        <v>0</v>
      </c>
      <c r="FU149">
        <v>0</v>
      </c>
      <c r="FV149">
        <v>0</v>
      </c>
      <c r="FW149">
        <v>0</v>
      </c>
      <c r="FX149">
        <v>-1</v>
      </c>
      <c r="FY149">
        <v>0</v>
      </c>
      <c r="FZ149">
        <v>1</v>
      </c>
      <c r="GA149" t="s">
        <v>710</v>
      </c>
      <c r="GB149">
        <v>2.69543</v>
      </c>
      <c r="GC149">
        <v>2.70517</v>
      </c>
      <c r="GD149">
        <v>0.0648632</v>
      </c>
      <c r="GE149">
        <v>0.0614685</v>
      </c>
      <c r="GF149">
        <v>0.114536</v>
      </c>
      <c r="GG149">
        <v>0.0913057</v>
      </c>
      <c r="GH149">
        <v>29368.9</v>
      </c>
      <c r="GI149">
        <v>29588.7</v>
      </c>
      <c r="GJ149">
        <v>29217</v>
      </c>
      <c r="GK149">
        <v>29174.9</v>
      </c>
      <c r="GL149">
        <v>34246.6</v>
      </c>
      <c r="GM149">
        <v>35289.5</v>
      </c>
      <c r="GN149">
        <v>41118.5</v>
      </c>
      <c r="GO149">
        <v>41629.1</v>
      </c>
      <c r="GP149">
        <v>1.72795</v>
      </c>
      <c r="GQ149">
        <v>2.0107</v>
      </c>
      <c r="GR149">
        <v>0.105515</v>
      </c>
      <c r="GS149">
        <v>0</v>
      </c>
      <c r="GT149">
        <v>29.8098</v>
      </c>
      <c r="GU149">
        <v>999.9</v>
      </c>
      <c r="GV149">
        <v>39.3</v>
      </c>
      <c r="GW149">
        <v>37.2</v>
      </c>
      <c r="GX149">
        <v>27.6265</v>
      </c>
      <c r="GY149">
        <v>62.8832</v>
      </c>
      <c r="GZ149">
        <v>29.5913</v>
      </c>
      <c r="HA149">
        <v>1</v>
      </c>
      <c r="HB149">
        <v>0.283155</v>
      </c>
      <c r="HC149">
        <v>0</v>
      </c>
      <c r="HD149">
        <v>20.3926</v>
      </c>
      <c r="HE149">
        <v>5.21684</v>
      </c>
      <c r="HF149">
        <v>12.0099</v>
      </c>
      <c r="HG149">
        <v>4.98805</v>
      </c>
      <c r="HH149">
        <v>3.28863</v>
      </c>
      <c r="HI149">
        <v>2400.6</v>
      </c>
      <c r="HJ149">
        <v>9999</v>
      </c>
      <c r="HK149">
        <v>9999</v>
      </c>
      <c r="HL149">
        <v>45.5</v>
      </c>
      <c r="HM149">
        <v>1.86735</v>
      </c>
      <c r="HN149">
        <v>1.8663</v>
      </c>
      <c r="HO149">
        <v>1.86586</v>
      </c>
      <c r="HP149">
        <v>1.8657</v>
      </c>
      <c r="HQ149">
        <v>1.86752</v>
      </c>
      <c r="HR149">
        <v>1.87005</v>
      </c>
      <c r="HS149">
        <v>1.86872</v>
      </c>
      <c r="HT149">
        <v>1.87006</v>
      </c>
      <c r="HU149">
        <v>0</v>
      </c>
      <c r="HV149">
        <v>0</v>
      </c>
      <c r="HW149">
        <v>0</v>
      </c>
      <c r="HX149">
        <v>0</v>
      </c>
      <c r="HY149" t="s">
        <v>425</v>
      </c>
      <c r="HZ149" t="s">
        <v>426</v>
      </c>
      <c r="IA149" t="s">
        <v>427</v>
      </c>
      <c r="IB149" t="s">
        <v>427</v>
      </c>
      <c r="IC149" t="s">
        <v>427</v>
      </c>
      <c r="ID149" t="s">
        <v>427</v>
      </c>
      <c r="IE149">
        <v>0</v>
      </c>
      <c r="IF149">
        <v>100</v>
      </c>
      <c r="IG149">
        <v>100</v>
      </c>
      <c r="IH149">
        <v>-0.129</v>
      </c>
      <c r="II149">
        <v>0.0868</v>
      </c>
      <c r="IJ149">
        <v>0.04464184116076175</v>
      </c>
      <c r="IK149">
        <v>-0.0004613869835165773</v>
      </c>
      <c r="IL149">
        <v>-7.733014719846753E-07</v>
      </c>
      <c r="IM149">
        <v>2.12217718631011E-10</v>
      </c>
      <c r="IN149">
        <v>-0.1662484685589008</v>
      </c>
      <c r="IO149">
        <v>0.000886434048502425</v>
      </c>
      <c r="IP149">
        <v>0.0004187276611132993</v>
      </c>
      <c r="IQ149">
        <v>-3.612086840460417E-06</v>
      </c>
      <c r="IR149">
        <v>19</v>
      </c>
      <c r="IS149">
        <v>2204</v>
      </c>
      <c r="IT149">
        <v>1</v>
      </c>
      <c r="IU149">
        <v>37</v>
      </c>
      <c r="IV149">
        <v>9.6</v>
      </c>
      <c r="IW149">
        <v>9.800000000000001</v>
      </c>
      <c r="IX149">
        <v>0.681152</v>
      </c>
      <c r="IY149">
        <v>2.24854</v>
      </c>
      <c r="IZ149">
        <v>1.39648</v>
      </c>
      <c r="JA149">
        <v>2.34619</v>
      </c>
      <c r="JB149">
        <v>1.49536</v>
      </c>
      <c r="JC149">
        <v>2.38037</v>
      </c>
      <c r="JD149">
        <v>39.3917</v>
      </c>
      <c r="JE149">
        <v>14.9726</v>
      </c>
      <c r="JF149">
        <v>18</v>
      </c>
      <c r="JG149">
        <v>392.328</v>
      </c>
      <c r="JH149">
        <v>555.4109999999999</v>
      </c>
      <c r="JI149">
        <v>31.4783</v>
      </c>
      <c r="JJ149">
        <v>31.1068</v>
      </c>
      <c r="JK149">
        <v>30.0005</v>
      </c>
      <c r="JL149">
        <v>30.9795</v>
      </c>
      <c r="JM149">
        <v>30.8779</v>
      </c>
      <c r="JN149">
        <v>13.6396</v>
      </c>
      <c r="JO149">
        <v>31.3699</v>
      </c>
      <c r="JP149">
        <v>6.169</v>
      </c>
      <c r="JQ149">
        <v>-999.9</v>
      </c>
      <c r="JR149">
        <v>225.851</v>
      </c>
      <c r="JS149">
        <v>19.7331</v>
      </c>
      <c r="JT149">
        <v>99.86150000000001</v>
      </c>
      <c r="JU149">
        <v>99.9252</v>
      </c>
    </row>
    <row r="150" spans="1:281">
      <c r="A150">
        <v>134</v>
      </c>
      <c r="B150">
        <v>1652287926.1</v>
      </c>
      <c r="C150">
        <v>5869.599999904633</v>
      </c>
      <c r="D150" t="s">
        <v>751</v>
      </c>
      <c r="E150" t="s">
        <v>752</v>
      </c>
      <c r="F150">
        <v>5</v>
      </c>
      <c r="G150" t="s">
        <v>730</v>
      </c>
      <c r="H150" t="s">
        <v>418</v>
      </c>
      <c r="I150">
        <v>1652287918.6</v>
      </c>
      <c r="J150">
        <f>(K150)/1000</f>
        <v>0</v>
      </c>
      <c r="K150">
        <f>IF(CZ150, AN150, AH150)</f>
        <v>0</v>
      </c>
      <c r="L150">
        <f>IF(CZ150, AI150, AG150)</f>
        <v>0</v>
      </c>
      <c r="M150">
        <f>DB150 - IF(AU150&gt;1, L150*CV150*100.0/(AW150*DP150), 0)</f>
        <v>0</v>
      </c>
      <c r="N150">
        <f>((T150-J150/2)*M150-L150)/(T150+J150/2)</f>
        <v>0</v>
      </c>
      <c r="O150">
        <f>N150*(DI150+DJ150)/1000.0</f>
        <v>0</v>
      </c>
      <c r="P150">
        <f>(DB150 - IF(AU150&gt;1, L150*CV150*100.0/(AW150*DP150), 0))*(DI150+DJ150)/1000.0</f>
        <v>0</v>
      </c>
      <c r="Q150">
        <f>2.0/((1/S150-1/R150)+SIGN(S150)*SQRT((1/S150-1/R150)*(1/S150-1/R150) + 4*CW150/((CW150+1)*(CW150+1))*(2*1/S150*1/R150-1/R150*1/R150)))</f>
        <v>0</v>
      </c>
      <c r="R150">
        <f>IF(LEFT(CX150,1)&lt;&gt;"0",IF(LEFT(CX150,1)="1",3.0,CY150),$D$5+$E$5*(DP150*DI150/($K$5*1000))+$F$5*(DP150*DI150/($K$5*1000))*MAX(MIN(CV150,$J$5),$I$5)*MAX(MIN(CV150,$J$5),$I$5)+$G$5*MAX(MIN(CV150,$J$5),$I$5)*(DP150*DI150/($K$5*1000))+$H$5*(DP150*DI150/($K$5*1000))*(DP150*DI150/($K$5*1000)))</f>
        <v>0</v>
      </c>
      <c r="S150">
        <f>J150*(1000-(1000*0.61365*exp(17.502*W150/(240.97+W150))/(DI150+DJ150)+DD150)/2)/(1000*0.61365*exp(17.502*W150/(240.97+W150))/(DI150+DJ150)-DD150)</f>
        <v>0</v>
      </c>
      <c r="T150">
        <f>1/((CW150+1)/(Q150/1.6)+1/(R150/1.37)) + CW150/((CW150+1)/(Q150/1.6) + CW150/(R150/1.37))</f>
        <v>0</v>
      </c>
      <c r="U150">
        <f>(CR150*CU150)</f>
        <v>0</v>
      </c>
      <c r="V150">
        <f>(DK150+(U150+2*0.95*5.67E-8*(((DK150+$B$7)+273)^4-(DK150+273)^4)-44100*J150)/(1.84*29.3*R150+8*0.95*5.67E-8*(DK150+273)^3))</f>
        <v>0</v>
      </c>
      <c r="W150">
        <f>($C$7*DL150+$D$7*DM150+$E$7*V150)</f>
        <v>0</v>
      </c>
      <c r="X150">
        <f>0.61365*exp(17.502*W150/(240.97+W150))</f>
        <v>0</v>
      </c>
      <c r="Y150">
        <f>(Z150/AA150*100)</f>
        <v>0</v>
      </c>
      <c r="Z150">
        <f>DD150*(DI150+DJ150)/1000</f>
        <v>0</v>
      </c>
      <c r="AA150">
        <f>0.61365*exp(17.502*DK150/(240.97+DK150))</f>
        <v>0</v>
      </c>
      <c r="AB150">
        <f>(X150-DD150*(DI150+DJ150)/1000)</f>
        <v>0</v>
      </c>
      <c r="AC150">
        <f>(-J150*44100)</f>
        <v>0</v>
      </c>
      <c r="AD150">
        <f>2*29.3*R150*0.92*(DK150-W150)</f>
        <v>0</v>
      </c>
      <c r="AE150">
        <f>2*0.95*5.67E-8*(((DK150+$B$7)+273)^4-(W150+273)^4)</f>
        <v>0</v>
      </c>
      <c r="AF150">
        <f>U150+AE150+AC150+AD150</f>
        <v>0</v>
      </c>
      <c r="AG150">
        <f>DH150*AU150*(DC150-DB150*(1000-AU150*DE150)/(1000-AU150*DD150))/(100*CV150)</f>
        <v>0</v>
      </c>
      <c r="AH150">
        <f>1000*DH150*AU150*(DD150-DE150)/(100*CV150*(1000-AU150*DD150))</f>
        <v>0</v>
      </c>
      <c r="AI150">
        <f>(AJ150 - AK150 - DI150*1E3/(8.314*(DK150+273.15)) * AM150/DH150 * AL150) * DH150/(100*CV150) * (1000 - DE150)/1000</f>
        <v>0</v>
      </c>
      <c r="AJ150">
        <v>252.9065937721002</v>
      </c>
      <c r="AK150">
        <v>258.763206060606</v>
      </c>
      <c r="AL150">
        <v>-3.184614047348339</v>
      </c>
      <c r="AM150">
        <v>66.42233892500103</v>
      </c>
      <c r="AN150">
        <f>(AP150 - AO150 + DI150*1E3/(8.314*(DK150+273.15)) * AR150/DH150 * AQ150) * DH150/(100*CV150) * 1000/(1000 - AP150)</f>
        <v>0</v>
      </c>
      <c r="AO150">
        <v>19.74896697336068</v>
      </c>
      <c r="AP150">
        <v>26.74118242424242</v>
      </c>
      <c r="AQ150">
        <v>-0.008846684540839528</v>
      </c>
      <c r="AR150">
        <v>79.01917542628415</v>
      </c>
      <c r="AS150">
        <v>0</v>
      </c>
      <c r="AT150">
        <v>0</v>
      </c>
      <c r="AU150">
        <f>IF(AS150*$H$13&gt;=AW150,1.0,(AW150/(AW150-AS150*$H$13)))</f>
        <v>0</v>
      </c>
      <c r="AV150">
        <f>(AU150-1)*100</f>
        <v>0</v>
      </c>
      <c r="AW150">
        <f>MAX(0,($B$13+$C$13*DP150)/(1+$D$13*DP150)*DI150/(DK150+273)*$E$13)</f>
        <v>0</v>
      </c>
      <c r="AX150" t="s">
        <v>421</v>
      </c>
      <c r="AY150" t="s">
        <v>421</v>
      </c>
      <c r="AZ150">
        <v>0</v>
      </c>
      <c r="BA150">
        <v>0</v>
      </c>
      <c r="BB150">
        <f>1-AZ150/BA150</f>
        <v>0</v>
      </c>
      <c r="BC150">
        <v>0</v>
      </c>
      <c r="BD150" t="s">
        <v>421</v>
      </c>
      <c r="BE150" t="s">
        <v>421</v>
      </c>
      <c r="BF150">
        <v>0</v>
      </c>
      <c r="BG150">
        <v>0</v>
      </c>
      <c r="BH150">
        <f>1-BF150/BG150</f>
        <v>0</v>
      </c>
      <c r="BI150">
        <v>0.5</v>
      </c>
      <c r="BJ150">
        <f>CS150</f>
        <v>0</v>
      </c>
      <c r="BK150">
        <f>L150</f>
        <v>0</v>
      </c>
      <c r="BL150">
        <f>BH150*BI150*BJ150</f>
        <v>0</v>
      </c>
      <c r="BM150">
        <f>(BK150-BC150)/BJ150</f>
        <v>0</v>
      </c>
      <c r="BN150">
        <f>(BA150-BG150)/BG150</f>
        <v>0</v>
      </c>
      <c r="BO150">
        <f>AZ150/(BB150+AZ150/BG150)</f>
        <v>0</v>
      </c>
      <c r="BP150" t="s">
        <v>421</v>
      </c>
      <c r="BQ150">
        <v>0</v>
      </c>
      <c r="BR150">
        <f>IF(BQ150&lt;&gt;0, BQ150, BO150)</f>
        <v>0</v>
      </c>
      <c r="BS150">
        <f>1-BR150/BG150</f>
        <v>0</v>
      </c>
      <c r="BT150">
        <f>(BG150-BF150)/(BG150-BR150)</f>
        <v>0</v>
      </c>
      <c r="BU150">
        <f>(BA150-BG150)/(BA150-BR150)</f>
        <v>0</v>
      </c>
      <c r="BV150">
        <f>(BG150-BF150)/(BG150-AZ150)</f>
        <v>0</v>
      </c>
      <c r="BW150">
        <f>(BA150-BG150)/(BA150-AZ150)</f>
        <v>0</v>
      </c>
      <c r="BX150">
        <f>(BT150*BR150/BF150)</f>
        <v>0</v>
      </c>
      <c r="BY150">
        <f>(1-BX150)</f>
        <v>0</v>
      </c>
      <c r="BZ150">
        <v>1358</v>
      </c>
      <c r="CA150">
        <v>300</v>
      </c>
      <c r="CB150">
        <v>300</v>
      </c>
      <c r="CC150">
        <v>300</v>
      </c>
      <c r="CD150">
        <v>10372.1</v>
      </c>
      <c r="CE150">
        <v>1824.64</v>
      </c>
      <c r="CF150">
        <v>-0.00730157</v>
      </c>
      <c r="CG150">
        <v>0.9</v>
      </c>
      <c r="CH150" t="s">
        <v>421</v>
      </c>
      <c r="CI150" t="s">
        <v>421</v>
      </c>
      <c r="CJ150" t="s">
        <v>421</v>
      </c>
      <c r="CK150" t="s">
        <v>421</v>
      </c>
      <c r="CL150" t="s">
        <v>421</v>
      </c>
      <c r="CM150" t="s">
        <v>421</v>
      </c>
      <c r="CN150" t="s">
        <v>421</v>
      </c>
      <c r="CO150" t="s">
        <v>421</v>
      </c>
      <c r="CP150" t="s">
        <v>421</v>
      </c>
      <c r="CQ150" t="s">
        <v>421</v>
      </c>
      <c r="CR150">
        <f>$B$11*DQ150+$C$11*DR150+$F$11*EC150*(1-EF150)</f>
        <v>0</v>
      </c>
      <c r="CS150">
        <f>CR150*CT150</f>
        <v>0</v>
      </c>
      <c r="CT150">
        <f>($B$11*$D$9+$C$11*$D$9+$F$11*((EP150+EH150)/MAX(EP150+EH150+EQ150, 0.1)*$I$9+EQ150/MAX(EP150+EH150+EQ150, 0.1)*$J$9))/($B$11+$C$11+$F$11)</f>
        <v>0</v>
      </c>
      <c r="CU150">
        <f>($B$11*$K$9+$C$11*$K$9+$F$11*((EP150+EH150)/MAX(EP150+EH150+EQ150, 0.1)*$P$9+EQ150/MAX(EP150+EH150+EQ150, 0.1)*$Q$9))/($B$11+$C$11+$F$11)</f>
        <v>0</v>
      </c>
      <c r="CV150">
        <v>6</v>
      </c>
      <c r="CW150">
        <v>0.5</v>
      </c>
      <c r="CX150" t="s">
        <v>422</v>
      </c>
      <c r="CY150">
        <v>2</v>
      </c>
      <c r="CZ150" t="b">
        <v>1</v>
      </c>
      <c r="DA150">
        <v>1652287918.6</v>
      </c>
      <c r="DB150">
        <v>273.5176296296296</v>
      </c>
      <c r="DC150">
        <v>260.7236666666667</v>
      </c>
      <c r="DD150">
        <v>26.78156666666666</v>
      </c>
      <c r="DE150">
        <v>19.79424074074074</v>
      </c>
      <c r="DF150">
        <v>273.653</v>
      </c>
      <c r="DG150">
        <v>26.69448518518518</v>
      </c>
      <c r="DH150">
        <v>400.0696666666666</v>
      </c>
      <c r="DI150">
        <v>90.67611111111111</v>
      </c>
      <c r="DJ150">
        <v>0.09999008148148149</v>
      </c>
      <c r="DK150">
        <v>32.2838037037037</v>
      </c>
      <c r="DL150">
        <v>31.52067407407408</v>
      </c>
      <c r="DM150">
        <v>999.9000000000001</v>
      </c>
      <c r="DN150">
        <v>0</v>
      </c>
      <c r="DO150">
        <v>0</v>
      </c>
      <c r="DP150">
        <v>9998.584444444445</v>
      </c>
      <c r="DQ150">
        <v>0</v>
      </c>
      <c r="DR150">
        <v>590.1011481481481</v>
      </c>
      <c r="DS150">
        <v>12.7941037037037</v>
      </c>
      <c r="DT150">
        <v>281.0448518518518</v>
      </c>
      <c r="DU150">
        <v>265.9892592592593</v>
      </c>
      <c r="DV150">
        <v>6.987335925925926</v>
      </c>
      <c r="DW150">
        <v>260.7236666666667</v>
      </c>
      <c r="DX150">
        <v>19.79424074074074</v>
      </c>
      <c r="DY150">
        <v>2.428449259259259</v>
      </c>
      <c r="DZ150">
        <v>1.794865185185185</v>
      </c>
      <c r="EA150">
        <v>20.55473703703704</v>
      </c>
      <c r="EB150">
        <v>15.74208888888889</v>
      </c>
      <c r="EC150">
        <v>1499.963333333333</v>
      </c>
      <c r="ED150">
        <v>0.972998037037037</v>
      </c>
      <c r="EE150">
        <v>0.02700204074074075</v>
      </c>
      <c r="EF150">
        <v>0</v>
      </c>
      <c r="EG150">
        <v>1406.853703703704</v>
      </c>
      <c r="EH150">
        <v>5.00097</v>
      </c>
      <c r="EI150">
        <v>21831.57777777778</v>
      </c>
      <c r="EJ150">
        <v>12491.27407407408</v>
      </c>
      <c r="EK150">
        <v>40.93699999999999</v>
      </c>
      <c r="EL150">
        <v>42.375</v>
      </c>
      <c r="EM150">
        <v>41.13877777777777</v>
      </c>
      <c r="EN150">
        <v>42.22433333333333</v>
      </c>
      <c r="EO150">
        <v>42.06199999999999</v>
      </c>
      <c r="EP150">
        <v>1454.592592592593</v>
      </c>
      <c r="EQ150">
        <v>40.36999999999999</v>
      </c>
      <c r="ER150">
        <v>0</v>
      </c>
      <c r="ES150">
        <v>612.2000000476837</v>
      </c>
      <c r="ET150">
        <v>0</v>
      </c>
      <c r="EU150">
        <v>1406.481538461539</v>
      </c>
      <c r="EV150">
        <v>-88.96957271664787</v>
      </c>
      <c r="EW150">
        <v>-1521.210258029073</v>
      </c>
      <c r="EX150">
        <v>21823.4</v>
      </c>
      <c r="EY150">
        <v>15</v>
      </c>
      <c r="EZ150">
        <v>1652287342.6</v>
      </c>
      <c r="FA150" t="s">
        <v>727</v>
      </c>
      <c r="FB150">
        <v>1652287342.6</v>
      </c>
      <c r="FC150">
        <v>1652287335.6</v>
      </c>
      <c r="FD150">
        <v>27</v>
      </c>
      <c r="FE150">
        <v>0.206</v>
      </c>
      <c r="FF150">
        <v>-0.006</v>
      </c>
      <c r="FG150">
        <v>-1.806</v>
      </c>
      <c r="FH150">
        <v>0.04</v>
      </c>
      <c r="FI150">
        <v>1600</v>
      </c>
      <c r="FJ150">
        <v>24</v>
      </c>
      <c r="FK150">
        <v>0.06</v>
      </c>
      <c r="FL150">
        <v>0.04</v>
      </c>
      <c r="FM150">
        <v>11.86202853658537</v>
      </c>
      <c r="FN150">
        <v>13.81799665505226</v>
      </c>
      <c r="FO150">
        <v>1.364463776111264</v>
      </c>
      <c r="FP150">
        <v>-1</v>
      </c>
      <c r="FQ150">
        <v>6.930901951219512</v>
      </c>
      <c r="FR150">
        <v>0.8076045993031274</v>
      </c>
      <c r="FS150">
        <v>0.08931396108656944</v>
      </c>
      <c r="FT150">
        <v>0</v>
      </c>
      <c r="FU150">
        <v>0</v>
      </c>
      <c r="FV150">
        <v>0</v>
      </c>
      <c r="FW150">
        <v>0</v>
      </c>
      <c r="FX150">
        <v>-1</v>
      </c>
      <c r="FY150">
        <v>0</v>
      </c>
      <c r="FZ150">
        <v>1</v>
      </c>
      <c r="GA150" t="s">
        <v>710</v>
      </c>
      <c r="GB150">
        <v>2.69516</v>
      </c>
      <c r="GC150">
        <v>2.70508</v>
      </c>
      <c r="GD150">
        <v>0.0616282</v>
      </c>
      <c r="GE150">
        <v>0.0579599</v>
      </c>
      <c r="GF150">
        <v>0.114457</v>
      </c>
      <c r="GG150">
        <v>0.0912511</v>
      </c>
      <c r="GH150">
        <v>29470.3</v>
      </c>
      <c r="GI150">
        <v>29698.4</v>
      </c>
      <c r="GJ150">
        <v>29216.8</v>
      </c>
      <c r="GK150">
        <v>29174</v>
      </c>
      <c r="GL150">
        <v>34249.4</v>
      </c>
      <c r="GM150">
        <v>35290.6</v>
      </c>
      <c r="GN150">
        <v>41118.1</v>
      </c>
      <c r="GO150">
        <v>41628</v>
      </c>
      <c r="GP150">
        <v>1.7277</v>
      </c>
      <c r="GQ150">
        <v>2.01055</v>
      </c>
      <c r="GR150">
        <v>0.105798</v>
      </c>
      <c r="GS150">
        <v>0</v>
      </c>
      <c r="GT150">
        <v>29.8108</v>
      </c>
      <c r="GU150">
        <v>999.9</v>
      </c>
      <c r="GV150">
        <v>39.3</v>
      </c>
      <c r="GW150">
        <v>37.2</v>
      </c>
      <c r="GX150">
        <v>27.6268</v>
      </c>
      <c r="GY150">
        <v>62.7432</v>
      </c>
      <c r="GZ150">
        <v>30.2244</v>
      </c>
      <c r="HA150">
        <v>1</v>
      </c>
      <c r="HB150">
        <v>0.283463</v>
      </c>
      <c r="HC150">
        <v>0</v>
      </c>
      <c r="HD150">
        <v>20.3926</v>
      </c>
      <c r="HE150">
        <v>5.21609</v>
      </c>
      <c r="HF150">
        <v>12.0099</v>
      </c>
      <c r="HG150">
        <v>4.9878</v>
      </c>
      <c r="HH150">
        <v>3.28863</v>
      </c>
      <c r="HI150">
        <v>2400.6</v>
      </c>
      <c r="HJ150">
        <v>9999</v>
      </c>
      <c r="HK150">
        <v>9999</v>
      </c>
      <c r="HL150">
        <v>45.5</v>
      </c>
      <c r="HM150">
        <v>1.86735</v>
      </c>
      <c r="HN150">
        <v>1.8663</v>
      </c>
      <c r="HO150">
        <v>1.86585</v>
      </c>
      <c r="HP150">
        <v>1.86569</v>
      </c>
      <c r="HQ150">
        <v>1.86752</v>
      </c>
      <c r="HR150">
        <v>1.87006</v>
      </c>
      <c r="HS150">
        <v>1.86873</v>
      </c>
      <c r="HT150">
        <v>1.87007</v>
      </c>
      <c r="HU150">
        <v>0</v>
      </c>
      <c r="HV150">
        <v>0</v>
      </c>
      <c r="HW150">
        <v>0</v>
      </c>
      <c r="HX150">
        <v>0</v>
      </c>
      <c r="HY150" t="s">
        <v>425</v>
      </c>
      <c r="HZ150" t="s">
        <v>426</v>
      </c>
      <c r="IA150" t="s">
        <v>427</v>
      </c>
      <c r="IB150" t="s">
        <v>427</v>
      </c>
      <c r="IC150" t="s">
        <v>427</v>
      </c>
      <c r="ID150" t="s">
        <v>427</v>
      </c>
      <c r="IE150">
        <v>0</v>
      </c>
      <c r="IF150">
        <v>100</v>
      </c>
      <c r="IG150">
        <v>100</v>
      </c>
      <c r="IH150">
        <v>-0.116</v>
      </c>
      <c r="II150">
        <v>0.0864</v>
      </c>
      <c r="IJ150">
        <v>0.04464184116076175</v>
      </c>
      <c r="IK150">
        <v>-0.0004613869835165773</v>
      </c>
      <c r="IL150">
        <v>-7.733014719846753E-07</v>
      </c>
      <c r="IM150">
        <v>2.12217718631011E-10</v>
      </c>
      <c r="IN150">
        <v>-0.1662484685589008</v>
      </c>
      <c r="IO150">
        <v>0.000886434048502425</v>
      </c>
      <c r="IP150">
        <v>0.0004187276611132993</v>
      </c>
      <c r="IQ150">
        <v>-3.612086840460417E-06</v>
      </c>
      <c r="IR150">
        <v>19</v>
      </c>
      <c r="IS150">
        <v>2204</v>
      </c>
      <c r="IT150">
        <v>1</v>
      </c>
      <c r="IU150">
        <v>37</v>
      </c>
      <c r="IV150">
        <v>9.699999999999999</v>
      </c>
      <c r="IW150">
        <v>9.800000000000001</v>
      </c>
      <c r="IX150">
        <v>0.643311</v>
      </c>
      <c r="IY150">
        <v>2.25342</v>
      </c>
      <c r="IZ150">
        <v>1.39648</v>
      </c>
      <c r="JA150">
        <v>2.34497</v>
      </c>
      <c r="JB150">
        <v>1.49536</v>
      </c>
      <c r="JC150">
        <v>2.39502</v>
      </c>
      <c r="JD150">
        <v>39.3917</v>
      </c>
      <c r="JE150">
        <v>14.9726</v>
      </c>
      <c r="JF150">
        <v>18</v>
      </c>
      <c r="JG150">
        <v>392.224</v>
      </c>
      <c r="JH150">
        <v>555.349</v>
      </c>
      <c r="JI150">
        <v>31.4814</v>
      </c>
      <c r="JJ150">
        <v>31.1117</v>
      </c>
      <c r="JK150">
        <v>30.0004</v>
      </c>
      <c r="JL150">
        <v>30.9849</v>
      </c>
      <c r="JM150">
        <v>30.8833</v>
      </c>
      <c r="JN150">
        <v>12.8831</v>
      </c>
      <c r="JO150">
        <v>31.3699</v>
      </c>
      <c r="JP150">
        <v>5.78989</v>
      </c>
      <c r="JQ150">
        <v>-999.9</v>
      </c>
      <c r="JR150">
        <v>212.493</v>
      </c>
      <c r="JS150">
        <v>19.7265</v>
      </c>
      <c r="JT150">
        <v>99.8608</v>
      </c>
      <c r="JU150">
        <v>99.9224</v>
      </c>
    </row>
    <row r="151" spans="1:281">
      <c r="A151">
        <v>135</v>
      </c>
      <c r="B151">
        <v>1652287931.1</v>
      </c>
      <c r="C151">
        <v>5874.599999904633</v>
      </c>
      <c r="D151" t="s">
        <v>753</v>
      </c>
      <c r="E151" t="s">
        <v>754</v>
      </c>
      <c r="F151">
        <v>5</v>
      </c>
      <c r="G151" t="s">
        <v>730</v>
      </c>
      <c r="H151" t="s">
        <v>418</v>
      </c>
      <c r="I151">
        <v>1652287923.314285</v>
      </c>
      <c r="J151">
        <f>(K151)/1000</f>
        <v>0</v>
      </c>
      <c r="K151">
        <f>IF(CZ151, AN151, AH151)</f>
        <v>0</v>
      </c>
      <c r="L151">
        <f>IF(CZ151, AI151, AG151)</f>
        <v>0</v>
      </c>
      <c r="M151">
        <f>DB151 - IF(AU151&gt;1, L151*CV151*100.0/(AW151*DP151), 0)</f>
        <v>0</v>
      </c>
      <c r="N151">
        <f>((T151-J151/2)*M151-L151)/(T151+J151/2)</f>
        <v>0</v>
      </c>
      <c r="O151">
        <f>N151*(DI151+DJ151)/1000.0</f>
        <v>0</v>
      </c>
      <c r="P151">
        <f>(DB151 - IF(AU151&gt;1, L151*CV151*100.0/(AW151*DP151), 0))*(DI151+DJ151)/1000.0</f>
        <v>0</v>
      </c>
      <c r="Q151">
        <f>2.0/((1/S151-1/R151)+SIGN(S151)*SQRT((1/S151-1/R151)*(1/S151-1/R151) + 4*CW151/((CW151+1)*(CW151+1))*(2*1/S151*1/R151-1/R151*1/R151)))</f>
        <v>0</v>
      </c>
      <c r="R151">
        <f>IF(LEFT(CX151,1)&lt;&gt;"0",IF(LEFT(CX151,1)="1",3.0,CY151),$D$5+$E$5*(DP151*DI151/($K$5*1000))+$F$5*(DP151*DI151/($K$5*1000))*MAX(MIN(CV151,$J$5),$I$5)*MAX(MIN(CV151,$J$5),$I$5)+$G$5*MAX(MIN(CV151,$J$5),$I$5)*(DP151*DI151/($K$5*1000))+$H$5*(DP151*DI151/($K$5*1000))*(DP151*DI151/($K$5*1000)))</f>
        <v>0</v>
      </c>
      <c r="S151">
        <f>J151*(1000-(1000*0.61365*exp(17.502*W151/(240.97+W151))/(DI151+DJ151)+DD151)/2)/(1000*0.61365*exp(17.502*W151/(240.97+W151))/(DI151+DJ151)-DD151)</f>
        <v>0</v>
      </c>
      <c r="T151">
        <f>1/((CW151+1)/(Q151/1.6)+1/(R151/1.37)) + CW151/((CW151+1)/(Q151/1.6) + CW151/(R151/1.37))</f>
        <v>0</v>
      </c>
      <c r="U151">
        <f>(CR151*CU151)</f>
        <v>0</v>
      </c>
      <c r="V151">
        <f>(DK151+(U151+2*0.95*5.67E-8*(((DK151+$B$7)+273)^4-(DK151+273)^4)-44100*J151)/(1.84*29.3*R151+8*0.95*5.67E-8*(DK151+273)^3))</f>
        <v>0</v>
      </c>
      <c r="W151">
        <f>($C$7*DL151+$D$7*DM151+$E$7*V151)</f>
        <v>0</v>
      </c>
      <c r="X151">
        <f>0.61365*exp(17.502*W151/(240.97+W151))</f>
        <v>0</v>
      </c>
      <c r="Y151">
        <f>(Z151/AA151*100)</f>
        <v>0</v>
      </c>
      <c r="Z151">
        <f>DD151*(DI151+DJ151)/1000</f>
        <v>0</v>
      </c>
      <c r="AA151">
        <f>0.61365*exp(17.502*DK151/(240.97+DK151))</f>
        <v>0</v>
      </c>
      <c r="AB151">
        <f>(X151-DD151*(DI151+DJ151)/1000)</f>
        <v>0</v>
      </c>
      <c r="AC151">
        <f>(-J151*44100)</f>
        <v>0</v>
      </c>
      <c r="AD151">
        <f>2*29.3*R151*0.92*(DK151-W151)</f>
        <v>0</v>
      </c>
      <c r="AE151">
        <f>2*0.95*5.67E-8*(((DK151+$B$7)+273)^4-(W151+273)^4)</f>
        <v>0</v>
      </c>
      <c r="AF151">
        <f>U151+AE151+AC151+AD151</f>
        <v>0</v>
      </c>
      <c r="AG151">
        <f>DH151*AU151*(DC151-DB151*(1000-AU151*DE151)/(1000-AU151*DD151))/(100*CV151)</f>
        <v>0</v>
      </c>
      <c r="AH151">
        <f>1000*DH151*AU151*(DD151-DE151)/(100*CV151*(1000-AU151*DD151))</f>
        <v>0</v>
      </c>
      <c r="AI151">
        <f>(AJ151 - AK151 - DI151*1E3/(8.314*(DK151+273.15)) * AM151/DH151 * AL151) * DH151/(100*CV151) * (1000 - DE151)/1000</f>
        <v>0</v>
      </c>
      <c r="AJ151">
        <v>235.8845409358154</v>
      </c>
      <c r="AK151">
        <v>242.7469272727274</v>
      </c>
      <c r="AL151">
        <v>-3.204550332647833</v>
      </c>
      <c r="AM151">
        <v>66.42233892500103</v>
      </c>
      <c r="AN151">
        <f>(AP151 - AO151 + DI151*1E3/(8.314*(DK151+273.15)) * AR151/DH151 * AQ151) * DH151/(100*CV151) * 1000/(1000 - AP151)</f>
        <v>0</v>
      </c>
      <c r="AO151">
        <v>19.72633288347387</v>
      </c>
      <c r="AP151">
        <v>26.72880545454545</v>
      </c>
      <c r="AQ151">
        <v>-0.001263153299952401</v>
      </c>
      <c r="AR151">
        <v>79.01917542628415</v>
      </c>
      <c r="AS151">
        <v>0</v>
      </c>
      <c r="AT151">
        <v>0</v>
      </c>
      <c r="AU151">
        <f>IF(AS151*$H$13&gt;=AW151,1.0,(AW151/(AW151-AS151*$H$13)))</f>
        <v>0</v>
      </c>
      <c r="AV151">
        <f>(AU151-1)*100</f>
        <v>0</v>
      </c>
      <c r="AW151">
        <f>MAX(0,($B$13+$C$13*DP151)/(1+$D$13*DP151)*DI151/(DK151+273)*$E$13)</f>
        <v>0</v>
      </c>
      <c r="AX151" t="s">
        <v>421</v>
      </c>
      <c r="AY151" t="s">
        <v>421</v>
      </c>
      <c r="AZ151">
        <v>0</v>
      </c>
      <c r="BA151">
        <v>0</v>
      </c>
      <c r="BB151">
        <f>1-AZ151/BA151</f>
        <v>0</v>
      </c>
      <c r="BC151">
        <v>0</v>
      </c>
      <c r="BD151" t="s">
        <v>421</v>
      </c>
      <c r="BE151" t="s">
        <v>421</v>
      </c>
      <c r="BF151">
        <v>0</v>
      </c>
      <c r="BG151">
        <v>0</v>
      </c>
      <c r="BH151">
        <f>1-BF151/BG151</f>
        <v>0</v>
      </c>
      <c r="BI151">
        <v>0.5</v>
      </c>
      <c r="BJ151">
        <f>CS151</f>
        <v>0</v>
      </c>
      <c r="BK151">
        <f>L151</f>
        <v>0</v>
      </c>
      <c r="BL151">
        <f>BH151*BI151*BJ151</f>
        <v>0</v>
      </c>
      <c r="BM151">
        <f>(BK151-BC151)/BJ151</f>
        <v>0</v>
      </c>
      <c r="BN151">
        <f>(BA151-BG151)/BG151</f>
        <v>0</v>
      </c>
      <c r="BO151">
        <f>AZ151/(BB151+AZ151/BG151)</f>
        <v>0</v>
      </c>
      <c r="BP151" t="s">
        <v>421</v>
      </c>
      <c r="BQ151">
        <v>0</v>
      </c>
      <c r="BR151">
        <f>IF(BQ151&lt;&gt;0, BQ151, BO151)</f>
        <v>0</v>
      </c>
      <c r="BS151">
        <f>1-BR151/BG151</f>
        <v>0</v>
      </c>
      <c r="BT151">
        <f>(BG151-BF151)/(BG151-BR151)</f>
        <v>0</v>
      </c>
      <c r="BU151">
        <f>(BA151-BG151)/(BA151-BR151)</f>
        <v>0</v>
      </c>
      <c r="BV151">
        <f>(BG151-BF151)/(BG151-AZ151)</f>
        <v>0</v>
      </c>
      <c r="BW151">
        <f>(BA151-BG151)/(BA151-AZ151)</f>
        <v>0</v>
      </c>
      <c r="BX151">
        <f>(BT151*BR151/BF151)</f>
        <v>0</v>
      </c>
      <c r="BY151">
        <f>(1-BX151)</f>
        <v>0</v>
      </c>
      <c r="BZ151">
        <v>1358</v>
      </c>
      <c r="CA151">
        <v>300</v>
      </c>
      <c r="CB151">
        <v>300</v>
      </c>
      <c r="CC151">
        <v>300</v>
      </c>
      <c r="CD151">
        <v>10372.1</v>
      </c>
      <c r="CE151">
        <v>1824.64</v>
      </c>
      <c r="CF151">
        <v>-0.00730157</v>
      </c>
      <c r="CG151">
        <v>0.9</v>
      </c>
      <c r="CH151" t="s">
        <v>421</v>
      </c>
      <c r="CI151" t="s">
        <v>421</v>
      </c>
      <c r="CJ151" t="s">
        <v>421</v>
      </c>
      <c r="CK151" t="s">
        <v>421</v>
      </c>
      <c r="CL151" t="s">
        <v>421</v>
      </c>
      <c r="CM151" t="s">
        <v>421</v>
      </c>
      <c r="CN151" t="s">
        <v>421</v>
      </c>
      <c r="CO151" t="s">
        <v>421</v>
      </c>
      <c r="CP151" t="s">
        <v>421</v>
      </c>
      <c r="CQ151" t="s">
        <v>421</v>
      </c>
      <c r="CR151">
        <f>$B$11*DQ151+$C$11*DR151+$F$11*EC151*(1-EF151)</f>
        <v>0</v>
      </c>
      <c r="CS151">
        <f>CR151*CT151</f>
        <v>0</v>
      </c>
      <c r="CT151">
        <f>($B$11*$D$9+$C$11*$D$9+$F$11*((EP151+EH151)/MAX(EP151+EH151+EQ151, 0.1)*$I$9+EQ151/MAX(EP151+EH151+EQ151, 0.1)*$J$9))/($B$11+$C$11+$F$11)</f>
        <v>0</v>
      </c>
      <c r="CU151">
        <f>($B$11*$K$9+$C$11*$K$9+$F$11*((EP151+EH151)/MAX(EP151+EH151+EQ151, 0.1)*$P$9+EQ151/MAX(EP151+EH151+EQ151, 0.1)*$Q$9))/($B$11+$C$11+$F$11)</f>
        <v>0</v>
      </c>
      <c r="CV151">
        <v>6</v>
      </c>
      <c r="CW151">
        <v>0.5</v>
      </c>
      <c r="CX151" t="s">
        <v>422</v>
      </c>
      <c r="CY151">
        <v>2</v>
      </c>
      <c r="CZ151" t="b">
        <v>1</v>
      </c>
      <c r="DA151">
        <v>1652287923.314285</v>
      </c>
      <c r="DB151">
        <v>258.90325</v>
      </c>
      <c r="DC151">
        <v>245.0988928571429</v>
      </c>
      <c r="DD151">
        <v>26.75640714285714</v>
      </c>
      <c r="DE151">
        <v>19.75172857142857</v>
      </c>
      <c r="DF151">
        <v>259.0265</v>
      </c>
      <c r="DG151">
        <v>26.66971428571429</v>
      </c>
      <c r="DH151">
        <v>400.0714285714286</v>
      </c>
      <c r="DI151">
        <v>90.67510357142859</v>
      </c>
      <c r="DJ151">
        <v>0.1000000642857143</v>
      </c>
      <c r="DK151">
        <v>32.28733571428571</v>
      </c>
      <c r="DL151">
        <v>31.52385714285714</v>
      </c>
      <c r="DM151">
        <v>999.9000000000002</v>
      </c>
      <c r="DN151">
        <v>0</v>
      </c>
      <c r="DO151">
        <v>0</v>
      </c>
      <c r="DP151">
        <v>10000.755</v>
      </c>
      <c r="DQ151">
        <v>0</v>
      </c>
      <c r="DR151">
        <v>588.9215357142857</v>
      </c>
      <c r="DS151">
        <v>13.80446785714286</v>
      </c>
      <c r="DT151">
        <v>266.0214285714285</v>
      </c>
      <c r="DU151">
        <v>250.0379642857143</v>
      </c>
      <c r="DV151">
        <v>7.00469107142857</v>
      </c>
      <c r="DW151">
        <v>245.0988928571429</v>
      </c>
      <c r="DX151">
        <v>19.75172857142857</v>
      </c>
      <c r="DY151">
        <v>2.426141071428571</v>
      </c>
      <c r="DZ151">
        <v>1.790989642857143</v>
      </c>
      <c r="EA151">
        <v>20.53931785714286</v>
      </c>
      <c r="EB151">
        <v>15.70834285714285</v>
      </c>
      <c r="EC151">
        <v>1499.945</v>
      </c>
      <c r="ED151">
        <v>0.9729983214285713</v>
      </c>
      <c r="EE151">
        <v>0.02700173928571429</v>
      </c>
      <c r="EF151">
        <v>0</v>
      </c>
      <c r="EG151">
        <v>1400.16</v>
      </c>
      <c r="EH151">
        <v>5.00097</v>
      </c>
      <c r="EI151">
        <v>21714.74642857143</v>
      </c>
      <c r="EJ151">
        <v>12491.12142857143</v>
      </c>
      <c r="EK151">
        <v>40.93699999999999</v>
      </c>
      <c r="EL151">
        <v>42.375</v>
      </c>
      <c r="EM151">
        <v>41.14492857142857</v>
      </c>
      <c r="EN151">
        <v>42.23875</v>
      </c>
      <c r="EO151">
        <v>42.06199999999999</v>
      </c>
      <c r="EP151">
        <v>1454.575</v>
      </c>
      <c r="EQ151">
        <v>40.36999999999999</v>
      </c>
      <c r="ER151">
        <v>0</v>
      </c>
      <c r="ES151">
        <v>617</v>
      </c>
      <c r="ET151">
        <v>0</v>
      </c>
      <c r="EU151">
        <v>1399.678461538462</v>
      </c>
      <c r="EV151">
        <v>-80.17367511332246</v>
      </c>
      <c r="EW151">
        <v>-1448.300853320796</v>
      </c>
      <c r="EX151">
        <v>21705.1</v>
      </c>
      <c r="EY151">
        <v>15</v>
      </c>
      <c r="EZ151">
        <v>1652287342.6</v>
      </c>
      <c r="FA151" t="s">
        <v>727</v>
      </c>
      <c r="FB151">
        <v>1652287342.6</v>
      </c>
      <c r="FC151">
        <v>1652287335.6</v>
      </c>
      <c r="FD151">
        <v>27</v>
      </c>
      <c r="FE151">
        <v>0.206</v>
      </c>
      <c r="FF151">
        <v>-0.006</v>
      </c>
      <c r="FG151">
        <v>-1.806</v>
      </c>
      <c r="FH151">
        <v>0.04</v>
      </c>
      <c r="FI151">
        <v>1600</v>
      </c>
      <c r="FJ151">
        <v>24</v>
      </c>
      <c r="FK151">
        <v>0.06</v>
      </c>
      <c r="FL151">
        <v>0.04</v>
      </c>
      <c r="FM151">
        <v>13.22232926829268</v>
      </c>
      <c r="FN151">
        <v>12.95005296167247</v>
      </c>
      <c r="FO151">
        <v>1.277580054910197</v>
      </c>
      <c r="FP151">
        <v>-1</v>
      </c>
      <c r="FQ151">
        <v>6.991486097560977</v>
      </c>
      <c r="FR151">
        <v>0.2299091289198594</v>
      </c>
      <c r="FS151">
        <v>0.0263715601504911</v>
      </c>
      <c r="FT151">
        <v>1</v>
      </c>
      <c r="FU151">
        <v>0</v>
      </c>
      <c r="FV151">
        <v>0</v>
      </c>
      <c r="FW151">
        <v>0</v>
      </c>
      <c r="FX151">
        <v>-1</v>
      </c>
      <c r="FY151">
        <v>1</v>
      </c>
      <c r="FZ151">
        <v>1</v>
      </c>
      <c r="GA151" t="s">
        <v>719</v>
      </c>
      <c r="GB151">
        <v>2.69526</v>
      </c>
      <c r="GC151">
        <v>2.70529</v>
      </c>
      <c r="GD151">
        <v>0.0583057</v>
      </c>
      <c r="GE151">
        <v>0.0544085</v>
      </c>
      <c r="GF151">
        <v>0.114426</v>
      </c>
      <c r="GG151">
        <v>0.0911768</v>
      </c>
      <c r="GH151">
        <v>29573.7</v>
      </c>
      <c r="GI151">
        <v>29810.4</v>
      </c>
      <c r="GJ151">
        <v>29215.9</v>
      </c>
      <c r="GK151">
        <v>29174</v>
      </c>
      <c r="GL151">
        <v>34249.4</v>
      </c>
      <c r="GM151">
        <v>35293.4</v>
      </c>
      <c r="GN151">
        <v>41116.7</v>
      </c>
      <c r="GO151">
        <v>41627.9</v>
      </c>
      <c r="GP151">
        <v>1.72777</v>
      </c>
      <c r="GQ151">
        <v>2.0103</v>
      </c>
      <c r="GR151">
        <v>0.104852</v>
      </c>
      <c r="GS151">
        <v>0</v>
      </c>
      <c r="GT151">
        <v>29.8148</v>
      </c>
      <c r="GU151">
        <v>999.9</v>
      </c>
      <c r="GV151">
        <v>39.3</v>
      </c>
      <c r="GW151">
        <v>37.2</v>
      </c>
      <c r="GX151">
        <v>27.6276</v>
      </c>
      <c r="GY151">
        <v>62.6632</v>
      </c>
      <c r="GZ151">
        <v>29.6755</v>
      </c>
      <c r="HA151">
        <v>1</v>
      </c>
      <c r="HB151">
        <v>0.283882</v>
      </c>
      <c r="HC151">
        <v>0</v>
      </c>
      <c r="HD151">
        <v>20.3926</v>
      </c>
      <c r="HE151">
        <v>5.21624</v>
      </c>
      <c r="HF151">
        <v>12.0099</v>
      </c>
      <c r="HG151">
        <v>4.98785</v>
      </c>
      <c r="HH151">
        <v>3.2885</v>
      </c>
      <c r="HI151">
        <v>2400.8</v>
      </c>
      <c r="HJ151">
        <v>9999</v>
      </c>
      <c r="HK151">
        <v>9999</v>
      </c>
      <c r="HL151">
        <v>45.5</v>
      </c>
      <c r="HM151">
        <v>1.86737</v>
      </c>
      <c r="HN151">
        <v>1.8663</v>
      </c>
      <c r="HO151">
        <v>1.86585</v>
      </c>
      <c r="HP151">
        <v>1.86569</v>
      </c>
      <c r="HQ151">
        <v>1.86752</v>
      </c>
      <c r="HR151">
        <v>1.87006</v>
      </c>
      <c r="HS151">
        <v>1.86872</v>
      </c>
      <c r="HT151">
        <v>1.87008</v>
      </c>
      <c r="HU151">
        <v>0</v>
      </c>
      <c r="HV151">
        <v>0</v>
      </c>
      <c r="HW151">
        <v>0</v>
      </c>
      <c r="HX151">
        <v>0</v>
      </c>
      <c r="HY151" t="s">
        <v>425</v>
      </c>
      <c r="HZ151" t="s">
        <v>426</v>
      </c>
      <c r="IA151" t="s">
        <v>427</v>
      </c>
      <c r="IB151" t="s">
        <v>427</v>
      </c>
      <c r="IC151" t="s">
        <v>427</v>
      </c>
      <c r="ID151" t="s">
        <v>427</v>
      </c>
      <c r="IE151">
        <v>0</v>
      </c>
      <c r="IF151">
        <v>100</v>
      </c>
      <c r="IG151">
        <v>100</v>
      </c>
      <c r="IH151">
        <v>-0.103</v>
      </c>
      <c r="II151">
        <v>0.0863</v>
      </c>
      <c r="IJ151">
        <v>0.04464184116076175</v>
      </c>
      <c r="IK151">
        <v>-0.0004613869835165773</v>
      </c>
      <c r="IL151">
        <v>-7.733014719846753E-07</v>
      </c>
      <c r="IM151">
        <v>2.12217718631011E-10</v>
      </c>
      <c r="IN151">
        <v>-0.1662484685589008</v>
      </c>
      <c r="IO151">
        <v>0.000886434048502425</v>
      </c>
      <c r="IP151">
        <v>0.0004187276611132993</v>
      </c>
      <c r="IQ151">
        <v>-3.612086840460417E-06</v>
      </c>
      <c r="IR151">
        <v>19</v>
      </c>
      <c r="IS151">
        <v>2204</v>
      </c>
      <c r="IT151">
        <v>1</v>
      </c>
      <c r="IU151">
        <v>37</v>
      </c>
      <c r="IV151">
        <v>9.800000000000001</v>
      </c>
      <c r="IW151">
        <v>9.9</v>
      </c>
      <c r="IX151">
        <v>0.609131</v>
      </c>
      <c r="IY151">
        <v>2.25464</v>
      </c>
      <c r="IZ151">
        <v>1.39648</v>
      </c>
      <c r="JA151">
        <v>2.34619</v>
      </c>
      <c r="JB151">
        <v>1.49536</v>
      </c>
      <c r="JC151">
        <v>2.39868</v>
      </c>
      <c r="JD151">
        <v>39.3917</v>
      </c>
      <c r="JE151">
        <v>14.9726</v>
      </c>
      <c r="JF151">
        <v>18</v>
      </c>
      <c r="JG151">
        <v>392.291</v>
      </c>
      <c r="JH151">
        <v>555.205</v>
      </c>
      <c r="JI151">
        <v>31.4847</v>
      </c>
      <c r="JJ151">
        <v>31.116</v>
      </c>
      <c r="JK151">
        <v>30.0004</v>
      </c>
      <c r="JL151">
        <v>30.9893</v>
      </c>
      <c r="JM151">
        <v>30.8879</v>
      </c>
      <c r="JN151">
        <v>12.193</v>
      </c>
      <c r="JO151">
        <v>31.3699</v>
      </c>
      <c r="JP151">
        <v>5.78989</v>
      </c>
      <c r="JQ151">
        <v>-999.9</v>
      </c>
      <c r="JR151">
        <v>192.458</v>
      </c>
      <c r="JS151">
        <v>19.7174</v>
      </c>
      <c r="JT151">
        <v>99.8575</v>
      </c>
      <c r="JU151">
        <v>99.92230000000001</v>
      </c>
    </row>
    <row r="152" spans="1:281">
      <c r="A152">
        <v>136</v>
      </c>
      <c r="B152">
        <v>1652287936.1</v>
      </c>
      <c r="C152">
        <v>5879.599999904633</v>
      </c>
      <c r="D152" t="s">
        <v>755</v>
      </c>
      <c r="E152" t="s">
        <v>756</v>
      </c>
      <c r="F152">
        <v>5</v>
      </c>
      <c r="G152" t="s">
        <v>730</v>
      </c>
      <c r="H152" t="s">
        <v>418</v>
      </c>
      <c r="I152">
        <v>1652287928.6</v>
      </c>
      <c r="J152">
        <f>(K152)/1000</f>
        <v>0</v>
      </c>
      <c r="K152">
        <f>IF(CZ152, AN152, AH152)</f>
        <v>0</v>
      </c>
      <c r="L152">
        <f>IF(CZ152, AI152, AG152)</f>
        <v>0</v>
      </c>
      <c r="M152">
        <f>DB152 - IF(AU152&gt;1, L152*CV152*100.0/(AW152*DP152), 0)</f>
        <v>0</v>
      </c>
      <c r="N152">
        <f>((T152-J152/2)*M152-L152)/(T152+J152/2)</f>
        <v>0</v>
      </c>
      <c r="O152">
        <f>N152*(DI152+DJ152)/1000.0</f>
        <v>0</v>
      </c>
      <c r="P152">
        <f>(DB152 - IF(AU152&gt;1, L152*CV152*100.0/(AW152*DP152), 0))*(DI152+DJ152)/1000.0</f>
        <v>0</v>
      </c>
      <c r="Q152">
        <f>2.0/((1/S152-1/R152)+SIGN(S152)*SQRT((1/S152-1/R152)*(1/S152-1/R152) + 4*CW152/((CW152+1)*(CW152+1))*(2*1/S152*1/R152-1/R152*1/R152)))</f>
        <v>0</v>
      </c>
      <c r="R152">
        <f>IF(LEFT(CX152,1)&lt;&gt;"0",IF(LEFT(CX152,1)="1",3.0,CY152),$D$5+$E$5*(DP152*DI152/($K$5*1000))+$F$5*(DP152*DI152/($K$5*1000))*MAX(MIN(CV152,$J$5),$I$5)*MAX(MIN(CV152,$J$5),$I$5)+$G$5*MAX(MIN(CV152,$J$5),$I$5)*(DP152*DI152/($K$5*1000))+$H$5*(DP152*DI152/($K$5*1000))*(DP152*DI152/($K$5*1000)))</f>
        <v>0</v>
      </c>
      <c r="S152">
        <f>J152*(1000-(1000*0.61365*exp(17.502*W152/(240.97+W152))/(DI152+DJ152)+DD152)/2)/(1000*0.61365*exp(17.502*W152/(240.97+W152))/(DI152+DJ152)-DD152)</f>
        <v>0</v>
      </c>
      <c r="T152">
        <f>1/((CW152+1)/(Q152/1.6)+1/(R152/1.37)) + CW152/((CW152+1)/(Q152/1.6) + CW152/(R152/1.37))</f>
        <v>0</v>
      </c>
      <c r="U152">
        <f>(CR152*CU152)</f>
        <v>0</v>
      </c>
      <c r="V152">
        <f>(DK152+(U152+2*0.95*5.67E-8*(((DK152+$B$7)+273)^4-(DK152+273)^4)-44100*J152)/(1.84*29.3*R152+8*0.95*5.67E-8*(DK152+273)^3))</f>
        <v>0</v>
      </c>
      <c r="W152">
        <f>($C$7*DL152+$D$7*DM152+$E$7*V152)</f>
        <v>0</v>
      </c>
      <c r="X152">
        <f>0.61365*exp(17.502*W152/(240.97+W152))</f>
        <v>0</v>
      </c>
      <c r="Y152">
        <f>(Z152/AA152*100)</f>
        <v>0</v>
      </c>
      <c r="Z152">
        <f>DD152*(DI152+DJ152)/1000</f>
        <v>0</v>
      </c>
      <c r="AA152">
        <f>0.61365*exp(17.502*DK152/(240.97+DK152))</f>
        <v>0</v>
      </c>
      <c r="AB152">
        <f>(X152-DD152*(DI152+DJ152)/1000)</f>
        <v>0</v>
      </c>
      <c r="AC152">
        <f>(-J152*44100)</f>
        <v>0</v>
      </c>
      <c r="AD152">
        <f>2*29.3*R152*0.92*(DK152-W152)</f>
        <v>0</v>
      </c>
      <c r="AE152">
        <f>2*0.95*5.67E-8*(((DK152+$B$7)+273)^4-(W152+273)^4)</f>
        <v>0</v>
      </c>
      <c r="AF152">
        <f>U152+AE152+AC152+AD152</f>
        <v>0</v>
      </c>
      <c r="AG152">
        <f>DH152*AU152*(DC152-DB152*(1000-AU152*DE152)/(1000-AU152*DD152))/(100*CV152)</f>
        <v>0</v>
      </c>
      <c r="AH152">
        <f>1000*DH152*AU152*(DD152-DE152)/(100*CV152*(1000-AU152*DD152))</f>
        <v>0</v>
      </c>
      <c r="AI152">
        <f>(AJ152 - AK152 - DI152*1E3/(8.314*(DK152+273.15)) * AM152/DH152 * AL152) * DH152/(100*CV152) * (1000 - DE152)/1000</f>
        <v>0</v>
      </c>
      <c r="AJ152">
        <v>219.1107575363312</v>
      </c>
      <c r="AK152">
        <v>226.9221878787879</v>
      </c>
      <c r="AL152">
        <v>-3.167395685468863</v>
      </c>
      <c r="AM152">
        <v>66.42233892500103</v>
      </c>
      <c r="AN152">
        <f>(AP152 - AO152 + DI152*1E3/(8.314*(DK152+273.15)) * AR152/DH152 * AQ152) * DH152/(100*CV152) * 1000/(1000 - AP152)</f>
        <v>0</v>
      </c>
      <c r="AO152">
        <v>19.70889859748581</v>
      </c>
      <c r="AP152">
        <v>26.72347999999998</v>
      </c>
      <c r="AQ152">
        <v>-0.0002695469697926256</v>
      </c>
      <c r="AR152">
        <v>79.01917542628415</v>
      </c>
      <c r="AS152">
        <v>0</v>
      </c>
      <c r="AT152">
        <v>0</v>
      </c>
      <c r="AU152">
        <f>IF(AS152*$H$13&gt;=AW152,1.0,(AW152/(AW152-AS152*$H$13)))</f>
        <v>0</v>
      </c>
      <c r="AV152">
        <f>(AU152-1)*100</f>
        <v>0</v>
      </c>
      <c r="AW152">
        <f>MAX(0,($B$13+$C$13*DP152)/(1+$D$13*DP152)*DI152/(DK152+273)*$E$13)</f>
        <v>0</v>
      </c>
      <c r="AX152" t="s">
        <v>421</v>
      </c>
      <c r="AY152" t="s">
        <v>421</v>
      </c>
      <c r="AZ152">
        <v>0</v>
      </c>
      <c r="BA152">
        <v>0</v>
      </c>
      <c r="BB152">
        <f>1-AZ152/BA152</f>
        <v>0</v>
      </c>
      <c r="BC152">
        <v>0</v>
      </c>
      <c r="BD152" t="s">
        <v>421</v>
      </c>
      <c r="BE152" t="s">
        <v>421</v>
      </c>
      <c r="BF152">
        <v>0</v>
      </c>
      <c r="BG152">
        <v>0</v>
      </c>
      <c r="BH152">
        <f>1-BF152/BG152</f>
        <v>0</v>
      </c>
      <c r="BI152">
        <v>0.5</v>
      </c>
      <c r="BJ152">
        <f>CS152</f>
        <v>0</v>
      </c>
      <c r="BK152">
        <f>L152</f>
        <v>0</v>
      </c>
      <c r="BL152">
        <f>BH152*BI152*BJ152</f>
        <v>0</v>
      </c>
      <c r="BM152">
        <f>(BK152-BC152)/BJ152</f>
        <v>0</v>
      </c>
      <c r="BN152">
        <f>(BA152-BG152)/BG152</f>
        <v>0</v>
      </c>
      <c r="BO152">
        <f>AZ152/(BB152+AZ152/BG152)</f>
        <v>0</v>
      </c>
      <c r="BP152" t="s">
        <v>421</v>
      </c>
      <c r="BQ152">
        <v>0</v>
      </c>
      <c r="BR152">
        <f>IF(BQ152&lt;&gt;0, BQ152, BO152)</f>
        <v>0</v>
      </c>
      <c r="BS152">
        <f>1-BR152/BG152</f>
        <v>0</v>
      </c>
      <c r="BT152">
        <f>(BG152-BF152)/(BG152-BR152)</f>
        <v>0</v>
      </c>
      <c r="BU152">
        <f>(BA152-BG152)/(BA152-BR152)</f>
        <v>0</v>
      </c>
      <c r="BV152">
        <f>(BG152-BF152)/(BG152-AZ152)</f>
        <v>0</v>
      </c>
      <c r="BW152">
        <f>(BA152-BG152)/(BA152-AZ152)</f>
        <v>0</v>
      </c>
      <c r="BX152">
        <f>(BT152*BR152/BF152)</f>
        <v>0</v>
      </c>
      <c r="BY152">
        <f>(1-BX152)</f>
        <v>0</v>
      </c>
      <c r="BZ152">
        <v>1358</v>
      </c>
      <c r="CA152">
        <v>300</v>
      </c>
      <c r="CB152">
        <v>300</v>
      </c>
      <c r="CC152">
        <v>300</v>
      </c>
      <c r="CD152">
        <v>10372.1</v>
      </c>
      <c r="CE152">
        <v>1824.64</v>
      </c>
      <c r="CF152">
        <v>-0.00730157</v>
      </c>
      <c r="CG152">
        <v>0.9</v>
      </c>
      <c r="CH152" t="s">
        <v>421</v>
      </c>
      <c r="CI152" t="s">
        <v>421</v>
      </c>
      <c r="CJ152" t="s">
        <v>421</v>
      </c>
      <c r="CK152" t="s">
        <v>421</v>
      </c>
      <c r="CL152" t="s">
        <v>421</v>
      </c>
      <c r="CM152" t="s">
        <v>421</v>
      </c>
      <c r="CN152" t="s">
        <v>421</v>
      </c>
      <c r="CO152" t="s">
        <v>421</v>
      </c>
      <c r="CP152" t="s">
        <v>421</v>
      </c>
      <c r="CQ152" t="s">
        <v>421</v>
      </c>
      <c r="CR152">
        <f>$B$11*DQ152+$C$11*DR152+$F$11*EC152*(1-EF152)</f>
        <v>0</v>
      </c>
      <c r="CS152">
        <f>CR152*CT152</f>
        <v>0</v>
      </c>
      <c r="CT152">
        <f>($B$11*$D$9+$C$11*$D$9+$F$11*((EP152+EH152)/MAX(EP152+EH152+EQ152, 0.1)*$I$9+EQ152/MAX(EP152+EH152+EQ152, 0.1)*$J$9))/($B$11+$C$11+$F$11)</f>
        <v>0</v>
      </c>
      <c r="CU152">
        <f>($B$11*$K$9+$C$11*$K$9+$F$11*((EP152+EH152)/MAX(EP152+EH152+EQ152, 0.1)*$P$9+EQ152/MAX(EP152+EH152+EQ152, 0.1)*$Q$9))/($B$11+$C$11+$F$11)</f>
        <v>0</v>
      </c>
      <c r="CV152">
        <v>6</v>
      </c>
      <c r="CW152">
        <v>0.5</v>
      </c>
      <c r="CX152" t="s">
        <v>422</v>
      </c>
      <c r="CY152">
        <v>2</v>
      </c>
      <c r="CZ152" t="b">
        <v>1</v>
      </c>
      <c r="DA152">
        <v>1652287928.6</v>
      </c>
      <c r="DB152">
        <v>242.5241851851852</v>
      </c>
      <c r="DC152">
        <v>227.5908148148148</v>
      </c>
      <c r="DD152">
        <v>26.73674074074074</v>
      </c>
      <c r="DE152">
        <v>19.7214037037037</v>
      </c>
      <c r="DF152">
        <v>242.6341481481481</v>
      </c>
      <c r="DG152">
        <v>26.65034814814815</v>
      </c>
      <c r="DH152">
        <v>400.0626296296297</v>
      </c>
      <c r="DI152">
        <v>90.67362592592593</v>
      </c>
      <c r="DJ152">
        <v>0.09997697407407406</v>
      </c>
      <c r="DK152">
        <v>32.29195925925927</v>
      </c>
      <c r="DL152">
        <v>31.5244925925926</v>
      </c>
      <c r="DM152">
        <v>999.9000000000001</v>
      </c>
      <c r="DN152">
        <v>0</v>
      </c>
      <c r="DO152">
        <v>0</v>
      </c>
      <c r="DP152">
        <v>10002.20296296296</v>
      </c>
      <c r="DQ152">
        <v>0</v>
      </c>
      <c r="DR152">
        <v>587.1251851851852</v>
      </c>
      <c r="DS152">
        <v>14.93342222222222</v>
      </c>
      <c r="DT152">
        <v>249.1867777777778</v>
      </c>
      <c r="DU152">
        <v>232.1698148148149</v>
      </c>
      <c r="DV152">
        <v>7.015338148148148</v>
      </c>
      <c r="DW152">
        <v>227.5908148148148</v>
      </c>
      <c r="DX152">
        <v>19.7214037037037</v>
      </c>
      <c r="DY152">
        <v>2.424317777777778</v>
      </c>
      <c r="DZ152">
        <v>1.788211481481482</v>
      </c>
      <c r="EA152">
        <v>20.52712962962963</v>
      </c>
      <c r="EB152">
        <v>15.68410740740741</v>
      </c>
      <c r="EC152">
        <v>1499.96074074074</v>
      </c>
      <c r="ED152">
        <v>0.9729987777777779</v>
      </c>
      <c r="EE152">
        <v>0.02700125555555555</v>
      </c>
      <c r="EF152">
        <v>0</v>
      </c>
      <c r="EG152">
        <v>1393.24</v>
      </c>
      <c r="EH152">
        <v>5.00097</v>
      </c>
      <c r="EI152">
        <v>21597.49259259259</v>
      </c>
      <c r="EJ152">
        <v>12491.25185185185</v>
      </c>
      <c r="EK152">
        <v>40.93699999999999</v>
      </c>
      <c r="EL152">
        <v>42.375</v>
      </c>
      <c r="EM152">
        <v>41.15714814814815</v>
      </c>
      <c r="EN152">
        <v>42.25</v>
      </c>
      <c r="EO152">
        <v>42.06199999999999</v>
      </c>
      <c r="EP152">
        <v>1454.590740740741</v>
      </c>
      <c r="EQ152">
        <v>40.36999999999999</v>
      </c>
      <c r="ER152">
        <v>0</v>
      </c>
      <c r="ES152">
        <v>621.7999999523163</v>
      </c>
      <c r="ET152">
        <v>0</v>
      </c>
      <c r="EU152">
        <v>1393.455</v>
      </c>
      <c r="EV152">
        <v>-74.30393168268071</v>
      </c>
      <c r="EW152">
        <v>-1199.589745082123</v>
      </c>
      <c r="EX152">
        <v>21598.56923076923</v>
      </c>
      <c r="EY152">
        <v>15</v>
      </c>
      <c r="EZ152">
        <v>1652287342.6</v>
      </c>
      <c r="FA152" t="s">
        <v>727</v>
      </c>
      <c r="FB152">
        <v>1652287342.6</v>
      </c>
      <c r="FC152">
        <v>1652287335.6</v>
      </c>
      <c r="FD152">
        <v>27</v>
      </c>
      <c r="FE152">
        <v>0.206</v>
      </c>
      <c r="FF152">
        <v>-0.006</v>
      </c>
      <c r="FG152">
        <v>-1.806</v>
      </c>
      <c r="FH152">
        <v>0.04</v>
      </c>
      <c r="FI152">
        <v>1600</v>
      </c>
      <c r="FJ152">
        <v>24</v>
      </c>
      <c r="FK152">
        <v>0.06</v>
      </c>
      <c r="FL152">
        <v>0.04</v>
      </c>
      <c r="FM152">
        <v>14.07334634146341</v>
      </c>
      <c r="FN152">
        <v>12.70786411149829</v>
      </c>
      <c r="FO152">
        <v>1.253887642124278</v>
      </c>
      <c r="FP152">
        <v>-1</v>
      </c>
      <c r="FQ152">
        <v>7.005144390243903</v>
      </c>
      <c r="FR152">
        <v>0.1603360975609902</v>
      </c>
      <c r="FS152">
        <v>0.02014219815659196</v>
      </c>
      <c r="FT152">
        <v>1</v>
      </c>
      <c r="FU152">
        <v>0</v>
      </c>
      <c r="FV152">
        <v>0</v>
      </c>
      <c r="FW152">
        <v>0</v>
      </c>
      <c r="FX152">
        <v>-1</v>
      </c>
      <c r="FY152">
        <v>1</v>
      </c>
      <c r="FZ152">
        <v>1</v>
      </c>
      <c r="GA152" t="s">
        <v>719</v>
      </c>
      <c r="GB152">
        <v>2.69507</v>
      </c>
      <c r="GC152">
        <v>2.70514</v>
      </c>
      <c r="GD152">
        <v>0.0549418</v>
      </c>
      <c r="GE152">
        <v>0.0507383</v>
      </c>
      <c r="GF152">
        <v>0.114411</v>
      </c>
      <c r="GG152">
        <v>0.0910894</v>
      </c>
      <c r="GH152">
        <v>29679.5</v>
      </c>
      <c r="GI152">
        <v>29925.5</v>
      </c>
      <c r="GJ152">
        <v>29216.1</v>
      </c>
      <c r="GK152">
        <v>29173.5</v>
      </c>
      <c r="GL152">
        <v>34250.1</v>
      </c>
      <c r="GM152">
        <v>35296.2</v>
      </c>
      <c r="GN152">
        <v>41116.9</v>
      </c>
      <c r="GO152">
        <v>41627.3</v>
      </c>
      <c r="GP152">
        <v>1.72757</v>
      </c>
      <c r="GQ152">
        <v>2.01022</v>
      </c>
      <c r="GR152">
        <v>0.104457</v>
      </c>
      <c r="GS152">
        <v>0</v>
      </c>
      <c r="GT152">
        <v>29.8185</v>
      </c>
      <c r="GU152">
        <v>999.9</v>
      </c>
      <c r="GV152">
        <v>39.3</v>
      </c>
      <c r="GW152">
        <v>37.2</v>
      </c>
      <c r="GX152">
        <v>27.6247</v>
      </c>
      <c r="GY152">
        <v>62.6732</v>
      </c>
      <c r="GZ152">
        <v>30.4768</v>
      </c>
      <c r="HA152">
        <v>1</v>
      </c>
      <c r="HB152">
        <v>0.284299</v>
      </c>
      <c r="HC152">
        <v>0</v>
      </c>
      <c r="HD152">
        <v>20.3924</v>
      </c>
      <c r="HE152">
        <v>5.21564</v>
      </c>
      <c r="HF152">
        <v>12.0099</v>
      </c>
      <c r="HG152">
        <v>4.9876</v>
      </c>
      <c r="HH152">
        <v>3.28848</v>
      </c>
      <c r="HI152">
        <v>2400.8</v>
      </c>
      <c r="HJ152">
        <v>9999</v>
      </c>
      <c r="HK152">
        <v>9999</v>
      </c>
      <c r="HL152">
        <v>45.5</v>
      </c>
      <c r="HM152">
        <v>1.86734</v>
      </c>
      <c r="HN152">
        <v>1.8663</v>
      </c>
      <c r="HO152">
        <v>1.86586</v>
      </c>
      <c r="HP152">
        <v>1.86569</v>
      </c>
      <c r="HQ152">
        <v>1.86752</v>
      </c>
      <c r="HR152">
        <v>1.87004</v>
      </c>
      <c r="HS152">
        <v>1.86874</v>
      </c>
      <c r="HT152">
        <v>1.87007</v>
      </c>
      <c r="HU152">
        <v>0</v>
      </c>
      <c r="HV152">
        <v>0</v>
      </c>
      <c r="HW152">
        <v>0</v>
      </c>
      <c r="HX152">
        <v>0</v>
      </c>
      <c r="HY152" t="s">
        <v>425</v>
      </c>
      <c r="HZ152" t="s">
        <v>426</v>
      </c>
      <c r="IA152" t="s">
        <v>427</v>
      </c>
      <c r="IB152" t="s">
        <v>427</v>
      </c>
      <c r="IC152" t="s">
        <v>427</v>
      </c>
      <c r="ID152" t="s">
        <v>427</v>
      </c>
      <c r="IE152">
        <v>0</v>
      </c>
      <c r="IF152">
        <v>100</v>
      </c>
      <c r="IG152">
        <v>100</v>
      </c>
      <c r="IH152">
        <v>-0.092</v>
      </c>
      <c r="II152">
        <v>0.0863</v>
      </c>
      <c r="IJ152">
        <v>0.04464184116076175</v>
      </c>
      <c r="IK152">
        <v>-0.0004613869835165773</v>
      </c>
      <c r="IL152">
        <v>-7.733014719846753E-07</v>
      </c>
      <c r="IM152">
        <v>2.12217718631011E-10</v>
      </c>
      <c r="IN152">
        <v>-0.1662484685589008</v>
      </c>
      <c r="IO152">
        <v>0.000886434048502425</v>
      </c>
      <c r="IP152">
        <v>0.0004187276611132993</v>
      </c>
      <c r="IQ152">
        <v>-3.612086840460417E-06</v>
      </c>
      <c r="IR152">
        <v>19</v>
      </c>
      <c r="IS152">
        <v>2204</v>
      </c>
      <c r="IT152">
        <v>1</v>
      </c>
      <c r="IU152">
        <v>37</v>
      </c>
      <c r="IV152">
        <v>9.9</v>
      </c>
      <c r="IW152">
        <v>10</v>
      </c>
      <c r="IX152">
        <v>0.571289</v>
      </c>
      <c r="IY152">
        <v>2.26074</v>
      </c>
      <c r="IZ152">
        <v>1.39648</v>
      </c>
      <c r="JA152">
        <v>2.34619</v>
      </c>
      <c r="JB152">
        <v>1.49536</v>
      </c>
      <c r="JC152">
        <v>2.39014</v>
      </c>
      <c r="JD152">
        <v>39.3917</v>
      </c>
      <c r="JE152">
        <v>14.9726</v>
      </c>
      <c r="JF152">
        <v>18</v>
      </c>
      <c r="JG152">
        <v>392.21</v>
      </c>
      <c r="JH152">
        <v>555.197</v>
      </c>
      <c r="JI152">
        <v>31.4883</v>
      </c>
      <c r="JJ152">
        <v>31.1217</v>
      </c>
      <c r="JK152">
        <v>30.0005</v>
      </c>
      <c r="JL152">
        <v>30.9937</v>
      </c>
      <c r="JM152">
        <v>30.893</v>
      </c>
      <c r="JN152">
        <v>11.4204</v>
      </c>
      <c r="JO152">
        <v>31.3699</v>
      </c>
      <c r="JP152">
        <v>5.78989</v>
      </c>
      <c r="JQ152">
        <v>-999.9</v>
      </c>
      <c r="JR152">
        <v>179.038</v>
      </c>
      <c r="JS152">
        <v>19.7026</v>
      </c>
      <c r="JT152">
        <v>99.858</v>
      </c>
      <c r="JU152">
        <v>99.9207</v>
      </c>
    </row>
    <row r="153" spans="1:281">
      <c r="A153">
        <v>137</v>
      </c>
      <c r="B153">
        <v>1652287940.6</v>
      </c>
      <c r="C153">
        <v>5884.099999904633</v>
      </c>
      <c r="D153" t="s">
        <v>757</v>
      </c>
      <c r="E153" t="s">
        <v>758</v>
      </c>
      <c r="F153">
        <v>5</v>
      </c>
      <c r="G153" t="s">
        <v>730</v>
      </c>
      <c r="H153" t="s">
        <v>418</v>
      </c>
      <c r="I153">
        <v>1652287933.044444</v>
      </c>
      <c r="J153">
        <f>(K153)/1000</f>
        <v>0</v>
      </c>
      <c r="K153">
        <f>IF(CZ153, AN153, AH153)</f>
        <v>0</v>
      </c>
      <c r="L153">
        <f>IF(CZ153, AI153, AG153)</f>
        <v>0</v>
      </c>
      <c r="M153">
        <f>DB153 - IF(AU153&gt;1, L153*CV153*100.0/(AW153*DP153), 0)</f>
        <v>0</v>
      </c>
      <c r="N153">
        <f>((T153-J153/2)*M153-L153)/(T153+J153/2)</f>
        <v>0</v>
      </c>
      <c r="O153">
        <f>N153*(DI153+DJ153)/1000.0</f>
        <v>0</v>
      </c>
      <c r="P153">
        <f>(DB153 - IF(AU153&gt;1, L153*CV153*100.0/(AW153*DP153), 0))*(DI153+DJ153)/1000.0</f>
        <v>0</v>
      </c>
      <c r="Q153">
        <f>2.0/((1/S153-1/R153)+SIGN(S153)*SQRT((1/S153-1/R153)*(1/S153-1/R153) + 4*CW153/((CW153+1)*(CW153+1))*(2*1/S153*1/R153-1/R153*1/R153)))</f>
        <v>0</v>
      </c>
      <c r="R153">
        <f>IF(LEFT(CX153,1)&lt;&gt;"0",IF(LEFT(CX153,1)="1",3.0,CY153),$D$5+$E$5*(DP153*DI153/($K$5*1000))+$F$5*(DP153*DI153/($K$5*1000))*MAX(MIN(CV153,$J$5),$I$5)*MAX(MIN(CV153,$J$5),$I$5)+$G$5*MAX(MIN(CV153,$J$5),$I$5)*(DP153*DI153/($K$5*1000))+$H$5*(DP153*DI153/($K$5*1000))*(DP153*DI153/($K$5*1000)))</f>
        <v>0</v>
      </c>
      <c r="S153">
        <f>J153*(1000-(1000*0.61365*exp(17.502*W153/(240.97+W153))/(DI153+DJ153)+DD153)/2)/(1000*0.61365*exp(17.502*W153/(240.97+W153))/(DI153+DJ153)-DD153)</f>
        <v>0</v>
      </c>
      <c r="T153">
        <f>1/((CW153+1)/(Q153/1.6)+1/(R153/1.37)) + CW153/((CW153+1)/(Q153/1.6) + CW153/(R153/1.37))</f>
        <v>0</v>
      </c>
      <c r="U153">
        <f>(CR153*CU153)</f>
        <v>0</v>
      </c>
      <c r="V153">
        <f>(DK153+(U153+2*0.95*5.67E-8*(((DK153+$B$7)+273)^4-(DK153+273)^4)-44100*J153)/(1.84*29.3*R153+8*0.95*5.67E-8*(DK153+273)^3))</f>
        <v>0</v>
      </c>
      <c r="W153">
        <f>($C$7*DL153+$D$7*DM153+$E$7*V153)</f>
        <v>0</v>
      </c>
      <c r="X153">
        <f>0.61365*exp(17.502*W153/(240.97+W153))</f>
        <v>0</v>
      </c>
      <c r="Y153">
        <f>(Z153/AA153*100)</f>
        <v>0</v>
      </c>
      <c r="Z153">
        <f>DD153*(DI153+DJ153)/1000</f>
        <v>0</v>
      </c>
      <c r="AA153">
        <f>0.61365*exp(17.502*DK153/(240.97+DK153))</f>
        <v>0</v>
      </c>
      <c r="AB153">
        <f>(X153-DD153*(DI153+DJ153)/1000)</f>
        <v>0</v>
      </c>
      <c r="AC153">
        <f>(-J153*44100)</f>
        <v>0</v>
      </c>
      <c r="AD153">
        <f>2*29.3*R153*0.92*(DK153-W153)</f>
        <v>0</v>
      </c>
      <c r="AE153">
        <f>2*0.95*5.67E-8*(((DK153+$B$7)+273)^4-(W153+273)^4)</f>
        <v>0</v>
      </c>
      <c r="AF153">
        <f>U153+AE153+AC153+AD153</f>
        <v>0</v>
      </c>
      <c r="AG153">
        <f>DH153*AU153*(DC153-DB153*(1000-AU153*DE153)/(1000-AU153*DD153))/(100*CV153)</f>
        <v>0</v>
      </c>
      <c r="AH153">
        <f>1000*DH153*AU153*(DD153-DE153)/(100*CV153*(1000-AU153*DD153))</f>
        <v>0</v>
      </c>
      <c r="AI153">
        <f>(AJ153 - AK153 - DI153*1E3/(8.314*(DK153+273.15)) * AM153/DH153 * AL153) * DH153/(100*CV153) * (1000 - DE153)/1000</f>
        <v>0</v>
      </c>
      <c r="AJ153">
        <v>203.8165336179277</v>
      </c>
      <c r="AK153">
        <v>212.6289212121211</v>
      </c>
      <c r="AL153">
        <v>-3.17265371393801</v>
      </c>
      <c r="AM153">
        <v>66.42233892500103</v>
      </c>
      <c r="AN153">
        <f>(AP153 - AO153 + DI153*1E3/(8.314*(DK153+273.15)) * AR153/DH153 * AQ153) * DH153/(100*CV153) * 1000/(1000 - AP153)</f>
        <v>0</v>
      </c>
      <c r="AO153">
        <v>19.68315558572903</v>
      </c>
      <c r="AP153">
        <v>26.73124848484848</v>
      </c>
      <c r="AQ153">
        <v>0.0002307228512239307</v>
      </c>
      <c r="AR153">
        <v>79.01917542628415</v>
      </c>
      <c r="AS153">
        <v>0</v>
      </c>
      <c r="AT153">
        <v>0</v>
      </c>
      <c r="AU153">
        <f>IF(AS153*$H$13&gt;=AW153,1.0,(AW153/(AW153-AS153*$H$13)))</f>
        <v>0</v>
      </c>
      <c r="AV153">
        <f>(AU153-1)*100</f>
        <v>0</v>
      </c>
      <c r="AW153">
        <f>MAX(0,($B$13+$C$13*DP153)/(1+$D$13*DP153)*DI153/(DK153+273)*$E$13)</f>
        <v>0</v>
      </c>
      <c r="AX153" t="s">
        <v>421</v>
      </c>
      <c r="AY153" t="s">
        <v>421</v>
      </c>
      <c r="AZ153">
        <v>0</v>
      </c>
      <c r="BA153">
        <v>0</v>
      </c>
      <c r="BB153">
        <f>1-AZ153/BA153</f>
        <v>0</v>
      </c>
      <c r="BC153">
        <v>0</v>
      </c>
      <c r="BD153" t="s">
        <v>421</v>
      </c>
      <c r="BE153" t="s">
        <v>421</v>
      </c>
      <c r="BF153">
        <v>0</v>
      </c>
      <c r="BG153">
        <v>0</v>
      </c>
      <c r="BH153">
        <f>1-BF153/BG153</f>
        <v>0</v>
      </c>
      <c r="BI153">
        <v>0.5</v>
      </c>
      <c r="BJ153">
        <f>CS153</f>
        <v>0</v>
      </c>
      <c r="BK153">
        <f>L153</f>
        <v>0</v>
      </c>
      <c r="BL153">
        <f>BH153*BI153*BJ153</f>
        <v>0</v>
      </c>
      <c r="BM153">
        <f>(BK153-BC153)/BJ153</f>
        <v>0</v>
      </c>
      <c r="BN153">
        <f>(BA153-BG153)/BG153</f>
        <v>0</v>
      </c>
      <c r="BO153">
        <f>AZ153/(BB153+AZ153/BG153)</f>
        <v>0</v>
      </c>
      <c r="BP153" t="s">
        <v>421</v>
      </c>
      <c r="BQ153">
        <v>0</v>
      </c>
      <c r="BR153">
        <f>IF(BQ153&lt;&gt;0, BQ153, BO153)</f>
        <v>0</v>
      </c>
      <c r="BS153">
        <f>1-BR153/BG153</f>
        <v>0</v>
      </c>
      <c r="BT153">
        <f>(BG153-BF153)/(BG153-BR153)</f>
        <v>0</v>
      </c>
      <c r="BU153">
        <f>(BA153-BG153)/(BA153-BR153)</f>
        <v>0</v>
      </c>
      <c r="BV153">
        <f>(BG153-BF153)/(BG153-AZ153)</f>
        <v>0</v>
      </c>
      <c r="BW153">
        <f>(BA153-BG153)/(BA153-AZ153)</f>
        <v>0</v>
      </c>
      <c r="BX153">
        <f>(BT153*BR153/BF153)</f>
        <v>0</v>
      </c>
      <c r="BY153">
        <f>(1-BX153)</f>
        <v>0</v>
      </c>
      <c r="BZ153">
        <v>1358</v>
      </c>
      <c r="CA153">
        <v>300</v>
      </c>
      <c r="CB153">
        <v>300</v>
      </c>
      <c r="CC153">
        <v>300</v>
      </c>
      <c r="CD153">
        <v>10372.1</v>
      </c>
      <c r="CE153">
        <v>1824.64</v>
      </c>
      <c r="CF153">
        <v>-0.00730157</v>
      </c>
      <c r="CG153">
        <v>0.9</v>
      </c>
      <c r="CH153" t="s">
        <v>421</v>
      </c>
      <c r="CI153" t="s">
        <v>421</v>
      </c>
      <c r="CJ153" t="s">
        <v>421</v>
      </c>
      <c r="CK153" t="s">
        <v>421</v>
      </c>
      <c r="CL153" t="s">
        <v>421</v>
      </c>
      <c r="CM153" t="s">
        <v>421</v>
      </c>
      <c r="CN153" t="s">
        <v>421</v>
      </c>
      <c r="CO153" t="s">
        <v>421</v>
      </c>
      <c r="CP153" t="s">
        <v>421</v>
      </c>
      <c r="CQ153" t="s">
        <v>421</v>
      </c>
      <c r="CR153">
        <f>$B$11*DQ153+$C$11*DR153+$F$11*EC153*(1-EF153)</f>
        <v>0</v>
      </c>
      <c r="CS153">
        <f>CR153*CT153</f>
        <v>0</v>
      </c>
      <c r="CT153">
        <f>($B$11*$D$9+$C$11*$D$9+$F$11*((EP153+EH153)/MAX(EP153+EH153+EQ153, 0.1)*$I$9+EQ153/MAX(EP153+EH153+EQ153, 0.1)*$J$9))/($B$11+$C$11+$F$11)</f>
        <v>0</v>
      </c>
      <c r="CU153">
        <f>($B$11*$K$9+$C$11*$K$9+$F$11*((EP153+EH153)/MAX(EP153+EH153+EQ153, 0.1)*$P$9+EQ153/MAX(EP153+EH153+EQ153, 0.1)*$Q$9))/($B$11+$C$11+$F$11)</f>
        <v>0</v>
      </c>
      <c r="CV153">
        <v>6</v>
      </c>
      <c r="CW153">
        <v>0.5</v>
      </c>
      <c r="CX153" t="s">
        <v>422</v>
      </c>
      <c r="CY153">
        <v>2</v>
      </c>
      <c r="CZ153" t="b">
        <v>1</v>
      </c>
      <c r="DA153">
        <v>1652287933.044444</v>
      </c>
      <c r="DB153">
        <v>228.7527037037038</v>
      </c>
      <c r="DC153">
        <v>212.8491481481482</v>
      </c>
      <c r="DD153">
        <v>26.72982222222222</v>
      </c>
      <c r="DE153">
        <v>19.69886296296297</v>
      </c>
      <c r="DF153">
        <v>228.8518148148148</v>
      </c>
      <c r="DG153">
        <v>26.64354074074074</v>
      </c>
      <c r="DH153">
        <v>400.067037037037</v>
      </c>
      <c r="DI153">
        <v>90.67347407407408</v>
      </c>
      <c r="DJ153">
        <v>0.09999675185185186</v>
      </c>
      <c r="DK153">
        <v>32.29495555555555</v>
      </c>
      <c r="DL153">
        <v>31.52120370370371</v>
      </c>
      <c r="DM153">
        <v>999.9000000000001</v>
      </c>
      <c r="DN153">
        <v>0</v>
      </c>
      <c r="DO153">
        <v>0</v>
      </c>
      <c r="DP153">
        <v>9999.729259259258</v>
      </c>
      <c r="DQ153">
        <v>0</v>
      </c>
      <c r="DR153">
        <v>585.1170000000001</v>
      </c>
      <c r="DS153">
        <v>15.9036</v>
      </c>
      <c r="DT153">
        <v>235.0352592592593</v>
      </c>
      <c r="DU153">
        <v>217.1266296296296</v>
      </c>
      <c r="DV153">
        <v>7.03096037037037</v>
      </c>
      <c r="DW153">
        <v>212.8491481481482</v>
      </c>
      <c r="DX153">
        <v>19.69886296296297</v>
      </c>
      <c r="DY153">
        <v>2.423686666666666</v>
      </c>
      <c r="DZ153">
        <v>1.786164074074074</v>
      </c>
      <c r="EA153">
        <v>20.52290740740741</v>
      </c>
      <c r="EB153">
        <v>15.66622592592593</v>
      </c>
      <c r="EC153">
        <v>1499.974814814815</v>
      </c>
      <c r="ED153">
        <v>0.9729987777777778</v>
      </c>
      <c r="EE153">
        <v>0.02700125555555556</v>
      </c>
      <c r="EF153">
        <v>0</v>
      </c>
      <c r="EG153">
        <v>1387.705555555556</v>
      </c>
      <c r="EH153">
        <v>5.00097</v>
      </c>
      <c r="EI153">
        <v>21505.92222222222</v>
      </c>
      <c r="EJ153">
        <v>12491.36666666667</v>
      </c>
      <c r="EK153">
        <v>40.93699999999999</v>
      </c>
      <c r="EL153">
        <v>42.375</v>
      </c>
      <c r="EM153">
        <v>41.15714814814814</v>
      </c>
      <c r="EN153">
        <v>42.25</v>
      </c>
      <c r="EO153">
        <v>42.06199999999999</v>
      </c>
      <c r="EP153">
        <v>1454.604814814815</v>
      </c>
      <c r="EQ153">
        <v>40.36999999999999</v>
      </c>
      <c r="ER153">
        <v>0</v>
      </c>
      <c r="ES153">
        <v>626.5999999046326</v>
      </c>
      <c r="ET153">
        <v>0</v>
      </c>
      <c r="EU153">
        <v>1387.455769230769</v>
      </c>
      <c r="EV153">
        <v>-74.63487178546872</v>
      </c>
      <c r="EW153">
        <v>-1112.386324973065</v>
      </c>
      <c r="EX153">
        <v>21502.77307692308</v>
      </c>
      <c r="EY153">
        <v>15</v>
      </c>
      <c r="EZ153">
        <v>1652287342.6</v>
      </c>
      <c r="FA153" t="s">
        <v>727</v>
      </c>
      <c r="FB153">
        <v>1652287342.6</v>
      </c>
      <c r="FC153">
        <v>1652287335.6</v>
      </c>
      <c r="FD153">
        <v>27</v>
      </c>
      <c r="FE153">
        <v>0.206</v>
      </c>
      <c r="FF153">
        <v>-0.006</v>
      </c>
      <c r="FG153">
        <v>-1.806</v>
      </c>
      <c r="FH153">
        <v>0.04</v>
      </c>
      <c r="FI153">
        <v>1600</v>
      </c>
      <c r="FJ153">
        <v>24</v>
      </c>
      <c r="FK153">
        <v>0.06</v>
      </c>
      <c r="FL153">
        <v>0.04</v>
      </c>
      <c r="FM153">
        <v>15.323725</v>
      </c>
      <c r="FN153">
        <v>13.01287654784235</v>
      </c>
      <c r="FO153">
        <v>1.253014668260112</v>
      </c>
      <c r="FP153">
        <v>-1</v>
      </c>
      <c r="FQ153">
        <v>7.02426125</v>
      </c>
      <c r="FR153">
        <v>0.1776187992495204</v>
      </c>
      <c r="FS153">
        <v>0.01936003631033521</v>
      </c>
      <c r="FT153">
        <v>1</v>
      </c>
      <c r="FU153">
        <v>0</v>
      </c>
      <c r="FV153">
        <v>0</v>
      </c>
      <c r="FW153">
        <v>0</v>
      </c>
      <c r="FX153">
        <v>-1</v>
      </c>
      <c r="FY153">
        <v>1</v>
      </c>
      <c r="FZ153">
        <v>1</v>
      </c>
      <c r="GA153" t="s">
        <v>719</v>
      </c>
      <c r="GB153">
        <v>2.69522</v>
      </c>
      <c r="GC153">
        <v>2.70507</v>
      </c>
      <c r="GD153">
        <v>0.051846</v>
      </c>
      <c r="GE153">
        <v>0.0473675</v>
      </c>
      <c r="GF153">
        <v>0.114428</v>
      </c>
      <c r="GG153">
        <v>0.0909914</v>
      </c>
      <c r="GH153">
        <v>29777</v>
      </c>
      <c r="GI153">
        <v>30031.5</v>
      </c>
      <c r="GJ153">
        <v>29216.4</v>
      </c>
      <c r="GK153">
        <v>29173.3</v>
      </c>
      <c r="GL153">
        <v>34249.4</v>
      </c>
      <c r="GM153">
        <v>35299.8</v>
      </c>
      <c r="GN153">
        <v>41116.9</v>
      </c>
      <c r="GO153">
        <v>41627</v>
      </c>
      <c r="GP153">
        <v>1.7278</v>
      </c>
      <c r="GQ153">
        <v>2.0101</v>
      </c>
      <c r="GR153">
        <v>0.104282</v>
      </c>
      <c r="GS153">
        <v>0</v>
      </c>
      <c r="GT153">
        <v>29.8233</v>
      </c>
      <c r="GU153">
        <v>999.9</v>
      </c>
      <c r="GV153">
        <v>39.2</v>
      </c>
      <c r="GW153">
        <v>37.2</v>
      </c>
      <c r="GX153">
        <v>27.555</v>
      </c>
      <c r="GY153">
        <v>62.8432</v>
      </c>
      <c r="GZ153">
        <v>30.3926</v>
      </c>
      <c r="HA153">
        <v>1</v>
      </c>
      <c r="HB153">
        <v>0.284634</v>
      </c>
      <c r="HC153">
        <v>0</v>
      </c>
      <c r="HD153">
        <v>20.3924</v>
      </c>
      <c r="HE153">
        <v>5.21564</v>
      </c>
      <c r="HF153">
        <v>12.0099</v>
      </c>
      <c r="HG153">
        <v>4.98755</v>
      </c>
      <c r="HH153">
        <v>3.28842</v>
      </c>
      <c r="HI153">
        <v>2400.8</v>
      </c>
      <c r="HJ153">
        <v>9999</v>
      </c>
      <c r="HK153">
        <v>9999</v>
      </c>
      <c r="HL153">
        <v>45.5</v>
      </c>
      <c r="HM153">
        <v>1.86735</v>
      </c>
      <c r="HN153">
        <v>1.8663</v>
      </c>
      <c r="HO153">
        <v>1.86585</v>
      </c>
      <c r="HP153">
        <v>1.8657</v>
      </c>
      <c r="HQ153">
        <v>1.86752</v>
      </c>
      <c r="HR153">
        <v>1.87008</v>
      </c>
      <c r="HS153">
        <v>1.86874</v>
      </c>
      <c r="HT153">
        <v>1.8701</v>
      </c>
      <c r="HU153">
        <v>0</v>
      </c>
      <c r="HV153">
        <v>0</v>
      </c>
      <c r="HW153">
        <v>0</v>
      </c>
      <c r="HX153">
        <v>0</v>
      </c>
      <c r="HY153" t="s">
        <v>425</v>
      </c>
      <c r="HZ153" t="s">
        <v>426</v>
      </c>
      <c r="IA153" t="s">
        <v>427</v>
      </c>
      <c r="IB153" t="s">
        <v>427</v>
      </c>
      <c r="IC153" t="s">
        <v>427</v>
      </c>
      <c r="ID153" t="s">
        <v>427</v>
      </c>
      <c r="IE153">
        <v>0</v>
      </c>
      <c r="IF153">
        <v>100</v>
      </c>
      <c r="IG153">
        <v>100</v>
      </c>
      <c r="IH153">
        <v>-0.081</v>
      </c>
      <c r="II153">
        <v>0.0863</v>
      </c>
      <c r="IJ153">
        <v>0.04464184116076175</v>
      </c>
      <c r="IK153">
        <v>-0.0004613869835165773</v>
      </c>
      <c r="IL153">
        <v>-7.733014719846753E-07</v>
      </c>
      <c r="IM153">
        <v>2.12217718631011E-10</v>
      </c>
      <c r="IN153">
        <v>-0.1662484685589008</v>
      </c>
      <c r="IO153">
        <v>0.000886434048502425</v>
      </c>
      <c r="IP153">
        <v>0.0004187276611132993</v>
      </c>
      <c r="IQ153">
        <v>-3.612086840460417E-06</v>
      </c>
      <c r="IR153">
        <v>19</v>
      </c>
      <c r="IS153">
        <v>2204</v>
      </c>
      <c r="IT153">
        <v>1</v>
      </c>
      <c r="IU153">
        <v>37</v>
      </c>
      <c r="IV153">
        <v>10</v>
      </c>
      <c r="IW153">
        <v>10.1</v>
      </c>
      <c r="IX153">
        <v>0.53833</v>
      </c>
      <c r="IY153">
        <v>2.26318</v>
      </c>
      <c r="IZ153">
        <v>1.39648</v>
      </c>
      <c r="JA153">
        <v>2.34497</v>
      </c>
      <c r="JB153">
        <v>1.49536</v>
      </c>
      <c r="JC153">
        <v>2.3877</v>
      </c>
      <c r="JD153">
        <v>39.3917</v>
      </c>
      <c r="JE153">
        <v>14.9726</v>
      </c>
      <c r="JF153">
        <v>18</v>
      </c>
      <c r="JG153">
        <v>392.362</v>
      </c>
      <c r="JH153">
        <v>555.141</v>
      </c>
      <c r="JI153">
        <v>31.4914</v>
      </c>
      <c r="JJ153">
        <v>31.1258</v>
      </c>
      <c r="JK153">
        <v>30.0004</v>
      </c>
      <c r="JL153">
        <v>30.9988</v>
      </c>
      <c r="JM153">
        <v>30.897</v>
      </c>
      <c r="JN153">
        <v>10.7752</v>
      </c>
      <c r="JO153">
        <v>31.3699</v>
      </c>
      <c r="JP153">
        <v>5.40481</v>
      </c>
      <c r="JQ153">
        <v>-999.9</v>
      </c>
      <c r="JR153">
        <v>165.68</v>
      </c>
      <c r="JS153">
        <v>19.6837</v>
      </c>
      <c r="JT153">
        <v>99.8584</v>
      </c>
      <c r="JU153">
        <v>99.92</v>
      </c>
    </row>
    <row r="154" spans="1:281">
      <c r="A154">
        <v>138</v>
      </c>
      <c r="B154">
        <v>1652287945.6</v>
      </c>
      <c r="C154">
        <v>5889.099999904633</v>
      </c>
      <c r="D154" t="s">
        <v>759</v>
      </c>
      <c r="E154" t="s">
        <v>760</v>
      </c>
      <c r="F154">
        <v>5</v>
      </c>
      <c r="G154" t="s">
        <v>730</v>
      </c>
      <c r="H154" t="s">
        <v>418</v>
      </c>
      <c r="I154">
        <v>1652287938.062963</v>
      </c>
      <c r="J154">
        <f>(K154)/1000</f>
        <v>0</v>
      </c>
      <c r="K154">
        <f>IF(CZ154, AN154, AH154)</f>
        <v>0</v>
      </c>
      <c r="L154">
        <f>IF(CZ154, AI154, AG154)</f>
        <v>0</v>
      </c>
      <c r="M154">
        <f>DB154 - IF(AU154&gt;1, L154*CV154*100.0/(AW154*DP154), 0)</f>
        <v>0</v>
      </c>
      <c r="N154">
        <f>((T154-J154/2)*M154-L154)/(T154+J154/2)</f>
        <v>0</v>
      </c>
      <c r="O154">
        <f>N154*(DI154+DJ154)/1000.0</f>
        <v>0</v>
      </c>
      <c r="P154">
        <f>(DB154 - IF(AU154&gt;1, L154*CV154*100.0/(AW154*DP154), 0))*(DI154+DJ154)/1000.0</f>
        <v>0</v>
      </c>
      <c r="Q154">
        <f>2.0/((1/S154-1/R154)+SIGN(S154)*SQRT((1/S154-1/R154)*(1/S154-1/R154) + 4*CW154/((CW154+1)*(CW154+1))*(2*1/S154*1/R154-1/R154*1/R154)))</f>
        <v>0</v>
      </c>
      <c r="R154">
        <f>IF(LEFT(CX154,1)&lt;&gt;"0",IF(LEFT(CX154,1)="1",3.0,CY154),$D$5+$E$5*(DP154*DI154/($K$5*1000))+$F$5*(DP154*DI154/($K$5*1000))*MAX(MIN(CV154,$J$5),$I$5)*MAX(MIN(CV154,$J$5),$I$5)+$G$5*MAX(MIN(CV154,$J$5),$I$5)*(DP154*DI154/($K$5*1000))+$H$5*(DP154*DI154/($K$5*1000))*(DP154*DI154/($K$5*1000)))</f>
        <v>0</v>
      </c>
      <c r="S154">
        <f>J154*(1000-(1000*0.61365*exp(17.502*W154/(240.97+W154))/(DI154+DJ154)+DD154)/2)/(1000*0.61365*exp(17.502*W154/(240.97+W154))/(DI154+DJ154)-DD154)</f>
        <v>0</v>
      </c>
      <c r="T154">
        <f>1/((CW154+1)/(Q154/1.6)+1/(R154/1.37)) + CW154/((CW154+1)/(Q154/1.6) + CW154/(R154/1.37))</f>
        <v>0</v>
      </c>
      <c r="U154">
        <f>(CR154*CU154)</f>
        <v>0</v>
      </c>
      <c r="V154">
        <f>(DK154+(U154+2*0.95*5.67E-8*(((DK154+$B$7)+273)^4-(DK154+273)^4)-44100*J154)/(1.84*29.3*R154+8*0.95*5.67E-8*(DK154+273)^3))</f>
        <v>0</v>
      </c>
      <c r="W154">
        <f>($C$7*DL154+$D$7*DM154+$E$7*V154)</f>
        <v>0</v>
      </c>
      <c r="X154">
        <f>0.61365*exp(17.502*W154/(240.97+W154))</f>
        <v>0</v>
      </c>
      <c r="Y154">
        <f>(Z154/AA154*100)</f>
        <v>0</v>
      </c>
      <c r="Z154">
        <f>DD154*(DI154+DJ154)/1000</f>
        <v>0</v>
      </c>
      <c r="AA154">
        <f>0.61365*exp(17.502*DK154/(240.97+DK154))</f>
        <v>0</v>
      </c>
      <c r="AB154">
        <f>(X154-DD154*(DI154+DJ154)/1000)</f>
        <v>0</v>
      </c>
      <c r="AC154">
        <f>(-J154*44100)</f>
        <v>0</v>
      </c>
      <c r="AD154">
        <f>2*29.3*R154*0.92*(DK154-W154)</f>
        <v>0</v>
      </c>
      <c r="AE154">
        <f>2*0.95*5.67E-8*(((DK154+$B$7)+273)^4-(W154+273)^4)</f>
        <v>0</v>
      </c>
      <c r="AF154">
        <f>U154+AE154+AC154+AD154</f>
        <v>0</v>
      </c>
      <c r="AG154">
        <f>DH154*AU154*(DC154-DB154*(1000-AU154*DE154)/(1000-AU154*DD154))/(100*CV154)</f>
        <v>0</v>
      </c>
      <c r="AH154">
        <f>1000*DH154*AU154*(DD154-DE154)/(100*CV154*(1000-AU154*DD154))</f>
        <v>0</v>
      </c>
      <c r="AI154">
        <f>(AJ154 - AK154 - DI154*1E3/(8.314*(DK154+273.15)) * AM154/DH154 * AL154) * DH154/(100*CV154) * (1000 - DE154)/1000</f>
        <v>0</v>
      </c>
      <c r="AJ154">
        <v>186.8514526329353</v>
      </c>
      <c r="AK154">
        <v>196.6752545454545</v>
      </c>
      <c r="AL154">
        <v>-3.192630492501467</v>
      </c>
      <c r="AM154">
        <v>66.42233892500103</v>
      </c>
      <c r="AN154">
        <f>(AP154 - AO154 + DI154*1E3/(8.314*(DK154+273.15)) * AR154/DH154 * AQ154) * DH154/(100*CV154) * 1000/(1000 - AP154)</f>
        <v>0</v>
      </c>
      <c r="AO154">
        <v>19.64892044888522</v>
      </c>
      <c r="AP154">
        <v>26.73467818181818</v>
      </c>
      <c r="AQ154">
        <v>-8.376890540991084E-05</v>
      </c>
      <c r="AR154">
        <v>79.01917542628415</v>
      </c>
      <c r="AS154">
        <v>0</v>
      </c>
      <c r="AT154">
        <v>0</v>
      </c>
      <c r="AU154">
        <f>IF(AS154*$H$13&gt;=AW154,1.0,(AW154/(AW154-AS154*$H$13)))</f>
        <v>0</v>
      </c>
      <c r="AV154">
        <f>(AU154-1)*100</f>
        <v>0</v>
      </c>
      <c r="AW154">
        <f>MAX(0,($B$13+$C$13*DP154)/(1+$D$13*DP154)*DI154/(DK154+273)*$E$13)</f>
        <v>0</v>
      </c>
      <c r="AX154" t="s">
        <v>421</v>
      </c>
      <c r="AY154" t="s">
        <v>421</v>
      </c>
      <c r="AZ154">
        <v>0</v>
      </c>
      <c r="BA154">
        <v>0</v>
      </c>
      <c r="BB154">
        <f>1-AZ154/BA154</f>
        <v>0</v>
      </c>
      <c r="BC154">
        <v>0</v>
      </c>
      <c r="BD154" t="s">
        <v>421</v>
      </c>
      <c r="BE154" t="s">
        <v>421</v>
      </c>
      <c r="BF154">
        <v>0</v>
      </c>
      <c r="BG154">
        <v>0</v>
      </c>
      <c r="BH154">
        <f>1-BF154/BG154</f>
        <v>0</v>
      </c>
      <c r="BI154">
        <v>0.5</v>
      </c>
      <c r="BJ154">
        <f>CS154</f>
        <v>0</v>
      </c>
      <c r="BK154">
        <f>L154</f>
        <v>0</v>
      </c>
      <c r="BL154">
        <f>BH154*BI154*BJ154</f>
        <v>0</v>
      </c>
      <c r="BM154">
        <f>(BK154-BC154)/BJ154</f>
        <v>0</v>
      </c>
      <c r="BN154">
        <f>(BA154-BG154)/BG154</f>
        <v>0</v>
      </c>
      <c r="BO154">
        <f>AZ154/(BB154+AZ154/BG154)</f>
        <v>0</v>
      </c>
      <c r="BP154" t="s">
        <v>421</v>
      </c>
      <c r="BQ154">
        <v>0</v>
      </c>
      <c r="BR154">
        <f>IF(BQ154&lt;&gt;0, BQ154, BO154)</f>
        <v>0</v>
      </c>
      <c r="BS154">
        <f>1-BR154/BG154</f>
        <v>0</v>
      </c>
      <c r="BT154">
        <f>(BG154-BF154)/(BG154-BR154)</f>
        <v>0</v>
      </c>
      <c r="BU154">
        <f>(BA154-BG154)/(BA154-BR154)</f>
        <v>0</v>
      </c>
      <c r="BV154">
        <f>(BG154-BF154)/(BG154-AZ154)</f>
        <v>0</v>
      </c>
      <c r="BW154">
        <f>(BA154-BG154)/(BA154-AZ154)</f>
        <v>0</v>
      </c>
      <c r="BX154">
        <f>(BT154*BR154/BF154)</f>
        <v>0</v>
      </c>
      <c r="BY154">
        <f>(1-BX154)</f>
        <v>0</v>
      </c>
      <c r="BZ154">
        <v>1358</v>
      </c>
      <c r="CA154">
        <v>300</v>
      </c>
      <c r="CB154">
        <v>300</v>
      </c>
      <c r="CC154">
        <v>300</v>
      </c>
      <c r="CD154">
        <v>10372.1</v>
      </c>
      <c r="CE154">
        <v>1824.64</v>
      </c>
      <c r="CF154">
        <v>-0.00730157</v>
      </c>
      <c r="CG154">
        <v>0.9</v>
      </c>
      <c r="CH154" t="s">
        <v>421</v>
      </c>
      <c r="CI154" t="s">
        <v>421</v>
      </c>
      <c r="CJ154" t="s">
        <v>421</v>
      </c>
      <c r="CK154" t="s">
        <v>421</v>
      </c>
      <c r="CL154" t="s">
        <v>421</v>
      </c>
      <c r="CM154" t="s">
        <v>421</v>
      </c>
      <c r="CN154" t="s">
        <v>421</v>
      </c>
      <c r="CO154" t="s">
        <v>421</v>
      </c>
      <c r="CP154" t="s">
        <v>421</v>
      </c>
      <c r="CQ154" t="s">
        <v>421</v>
      </c>
      <c r="CR154">
        <f>$B$11*DQ154+$C$11*DR154+$F$11*EC154*(1-EF154)</f>
        <v>0</v>
      </c>
      <c r="CS154">
        <f>CR154*CT154</f>
        <v>0</v>
      </c>
      <c r="CT154">
        <f>($B$11*$D$9+$C$11*$D$9+$F$11*((EP154+EH154)/MAX(EP154+EH154+EQ154, 0.1)*$I$9+EQ154/MAX(EP154+EH154+EQ154, 0.1)*$J$9))/($B$11+$C$11+$F$11)</f>
        <v>0</v>
      </c>
      <c r="CU154">
        <f>($B$11*$K$9+$C$11*$K$9+$F$11*((EP154+EH154)/MAX(EP154+EH154+EQ154, 0.1)*$P$9+EQ154/MAX(EP154+EH154+EQ154, 0.1)*$Q$9))/($B$11+$C$11+$F$11)</f>
        <v>0</v>
      </c>
      <c r="CV154">
        <v>6</v>
      </c>
      <c r="CW154">
        <v>0.5</v>
      </c>
      <c r="CX154" t="s">
        <v>422</v>
      </c>
      <c r="CY154">
        <v>2</v>
      </c>
      <c r="CZ154" t="b">
        <v>1</v>
      </c>
      <c r="DA154">
        <v>1652287938.062963</v>
      </c>
      <c r="DB154">
        <v>213.2201111111112</v>
      </c>
      <c r="DC154">
        <v>196.2053333333334</v>
      </c>
      <c r="DD154">
        <v>26.7291074074074</v>
      </c>
      <c r="DE154">
        <v>19.67029259259259</v>
      </c>
      <c r="DF154">
        <v>213.3071851851852</v>
      </c>
      <c r="DG154">
        <v>26.64282222222222</v>
      </c>
      <c r="DH154">
        <v>400.0653333333334</v>
      </c>
      <c r="DI154">
        <v>90.67330370370371</v>
      </c>
      <c r="DJ154">
        <v>0.09999112592592595</v>
      </c>
      <c r="DK154">
        <v>32.2980962962963</v>
      </c>
      <c r="DL154">
        <v>31.51925185185185</v>
      </c>
      <c r="DM154">
        <v>999.9000000000001</v>
      </c>
      <c r="DN154">
        <v>0</v>
      </c>
      <c r="DO154">
        <v>0</v>
      </c>
      <c r="DP154">
        <v>9998.592962962963</v>
      </c>
      <c r="DQ154">
        <v>0</v>
      </c>
      <c r="DR154">
        <v>581.5508518518518</v>
      </c>
      <c r="DS154">
        <v>17.01486296296296</v>
      </c>
      <c r="DT154">
        <v>219.0758148148148</v>
      </c>
      <c r="DU154">
        <v>200.1425555555556</v>
      </c>
      <c r="DV154">
        <v>7.058813703703703</v>
      </c>
      <c r="DW154">
        <v>196.2053333333334</v>
      </c>
      <c r="DX154">
        <v>19.67029259259259</v>
      </c>
      <c r="DY154">
        <v>2.423616296296296</v>
      </c>
      <c r="DZ154">
        <v>1.78357</v>
      </c>
      <c r="EA154">
        <v>20.52244074074074</v>
      </c>
      <c r="EB154">
        <v>15.64352592592592</v>
      </c>
      <c r="EC154">
        <v>1499.998888888888</v>
      </c>
      <c r="ED154">
        <v>0.9729993333333333</v>
      </c>
      <c r="EE154">
        <v>0.02700066666666667</v>
      </c>
      <c r="EF154">
        <v>0</v>
      </c>
      <c r="EG154">
        <v>1381.257407407408</v>
      </c>
      <c r="EH154">
        <v>5.00097</v>
      </c>
      <c r="EI154">
        <v>21410.51481481481</v>
      </c>
      <c r="EJ154">
        <v>12491.56666666666</v>
      </c>
      <c r="EK154">
        <v>40.93699999999999</v>
      </c>
      <c r="EL154">
        <v>42.375</v>
      </c>
      <c r="EM154">
        <v>41.16862962962961</v>
      </c>
      <c r="EN154">
        <v>42.25</v>
      </c>
      <c r="EO154">
        <v>42.06199999999999</v>
      </c>
      <c r="EP154">
        <v>1454.628888888889</v>
      </c>
      <c r="EQ154">
        <v>40.36851851851851</v>
      </c>
      <c r="ER154">
        <v>0</v>
      </c>
      <c r="ES154">
        <v>631.4000000953674</v>
      </c>
      <c r="ET154">
        <v>0</v>
      </c>
      <c r="EU154">
        <v>1381.283076923077</v>
      </c>
      <c r="EV154">
        <v>-79.39760683008525</v>
      </c>
      <c r="EW154">
        <v>-1167.476923159221</v>
      </c>
      <c r="EX154">
        <v>21411.57307692308</v>
      </c>
      <c r="EY154">
        <v>15</v>
      </c>
      <c r="EZ154">
        <v>1652287342.6</v>
      </c>
      <c r="FA154" t="s">
        <v>727</v>
      </c>
      <c r="FB154">
        <v>1652287342.6</v>
      </c>
      <c r="FC154">
        <v>1652287335.6</v>
      </c>
      <c r="FD154">
        <v>27</v>
      </c>
      <c r="FE154">
        <v>0.206</v>
      </c>
      <c r="FF154">
        <v>-0.006</v>
      </c>
      <c r="FG154">
        <v>-1.806</v>
      </c>
      <c r="FH154">
        <v>0.04</v>
      </c>
      <c r="FI154">
        <v>1600</v>
      </c>
      <c r="FJ154">
        <v>24</v>
      </c>
      <c r="FK154">
        <v>0.06</v>
      </c>
      <c r="FL154">
        <v>0.04</v>
      </c>
      <c r="FM154">
        <v>16.4262</v>
      </c>
      <c r="FN154">
        <v>13.35063039399621</v>
      </c>
      <c r="FO154">
        <v>1.28555584884516</v>
      </c>
      <c r="FP154">
        <v>-1</v>
      </c>
      <c r="FQ154">
        <v>7.04626025</v>
      </c>
      <c r="FR154">
        <v>0.3325099812382577</v>
      </c>
      <c r="FS154">
        <v>0.03313715546689996</v>
      </c>
      <c r="FT154">
        <v>1</v>
      </c>
      <c r="FU154">
        <v>0</v>
      </c>
      <c r="FV154">
        <v>0</v>
      </c>
      <c r="FW154">
        <v>0</v>
      </c>
      <c r="FX154">
        <v>-1</v>
      </c>
      <c r="FY154">
        <v>1</v>
      </c>
      <c r="FZ154">
        <v>1</v>
      </c>
      <c r="GA154" t="s">
        <v>719</v>
      </c>
      <c r="GB154">
        <v>2.69513</v>
      </c>
      <c r="GC154">
        <v>2.70506</v>
      </c>
      <c r="GD154">
        <v>0.0483138</v>
      </c>
      <c r="GE154">
        <v>0.0435315</v>
      </c>
      <c r="GF154">
        <v>0.114443</v>
      </c>
      <c r="GG154">
        <v>0.0908692</v>
      </c>
      <c r="GH154">
        <v>29887.2</v>
      </c>
      <c r="GI154">
        <v>30152.3</v>
      </c>
      <c r="GJ154">
        <v>29215.7</v>
      </c>
      <c r="GK154">
        <v>29173.2</v>
      </c>
      <c r="GL154">
        <v>34248.5</v>
      </c>
      <c r="GM154">
        <v>35304.1</v>
      </c>
      <c r="GN154">
        <v>41116.6</v>
      </c>
      <c r="GO154">
        <v>41626.6</v>
      </c>
      <c r="GP154">
        <v>1.72768</v>
      </c>
      <c r="GQ154">
        <v>2.00977</v>
      </c>
      <c r="GR154">
        <v>0.105113</v>
      </c>
      <c r="GS154">
        <v>0</v>
      </c>
      <c r="GT154">
        <v>29.8273</v>
      </c>
      <c r="GU154">
        <v>999.9</v>
      </c>
      <c r="GV154">
        <v>39.2</v>
      </c>
      <c r="GW154">
        <v>37.2</v>
      </c>
      <c r="GX154">
        <v>27.5559</v>
      </c>
      <c r="GY154">
        <v>62.9132</v>
      </c>
      <c r="GZ154">
        <v>30.5609</v>
      </c>
      <c r="HA154">
        <v>1</v>
      </c>
      <c r="HB154">
        <v>0.285165</v>
      </c>
      <c r="HC154">
        <v>0</v>
      </c>
      <c r="HD154">
        <v>20.3925</v>
      </c>
      <c r="HE154">
        <v>5.21564</v>
      </c>
      <c r="HF154">
        <v>12.0099</v>
      </c>
      <c r="HG154">
        <v>4.98775</v>
      </c>
      <c r="HH154">
        <v>3.28842</v>
      </c>
      <c r="HI154">
        <v>2401</v>
      </c>
      <c r="HJ154">
        <v>9999</v>
      </c>
      <c r="HK154">
        <v>9999</v>
      </c>
      <c r="HL154">
        <v>45.5</v>
      </c>
      <c r="HM154">
        <v>1.86734</v>
      </c>
      <c r="HN154">
        <v>1.8663</v>
      </c>
      <c r="HO154">
        <v>1.86585</v>
      </c>
      <c r="HP154">
        <v>1.86572</v>
      </c>
      <c r="HQ154">
        <v>1.86752</v>
      </c>
      <c r="HR154">
        <v>1.87011</v>
      </c>
      <c r="HS154">
        <v>1.86874</v>
      </c>
      <c r="HT154">
        <v>1.8701</v>
      </c>
      <c r="HU154">
        <v>0</v>
      </c>
      <c r="HV154">
        <v>0</v>
      </c>
      <c r="HW154">
        <v>0</v>
      </c>
      <c r="HX154">
        <v>0</v>
      </c>
      <c r="HY154" t="s">
        <v>425</v>
      </c>
      <c r="HZ154" t="s">
        <v>426</v>
      </c>
      <c r="IA154" t="s">
        <v>427</v>
      </c>
      <c r="IB154" t="s">
        <v>427</v>
      </c>
      <c r="IC154" t="s">
        <v>427</v>
      </c>
      <c r="ID154" t="s">
        <v>427</v>
      </c>
      <c r="IE154">
        <v>0</v>
      </c>
      <c r="IF154">
        <v>100</v>
      </c>
      <c r="IG154">
        <v>100</v>
      </c>
      <c r="IH154">
        <v>-0.07000000000000001</v>
      </c>
      <c r="II154">
        <v>0.0864</v>
      </c>
      <c r="IJ154">
        <v>0.04464184116076175</v>
      </c>
      <c r="IK154">
        <v>-0.0004613869835165773</v>
      </c>
      <c r="IL154">
        <v>-7.733014719846753E-07</v>
      </c>
      <c r="IM154">
        <v>2.12217718631011E-10</v>
      </c>
      <c r="IN154">
        <v>-0.1662484685589008</v>
      </c>
      <c r="IO154">
        <v>0.000886434048502425</v>
      </c>
      <c r="IP154">
        <v>0.0004187276611132993</v>
      </c>
      <c r="IQ154">
        <v>-3.612086840460417E-06</v>
      </c>
      <c r="IR154">
        <v>19</v>
      </c>
      <c r="IS154">
        <v>2204</v>
      </c>
      <c r="IT154">
        <v>1</v>
      </c>
      <c r="IU154">
        <v>37</v>
      </c>
      <c r="IV154">
        <v>10.1</v>
      </c>
      <c r="IW154">
        <v>10.2</v>
      </c>
      <c r="IX154">
        <v>0.500488</v>
      </c>
      <c r="IY154">
        <v>2.26929</v>
      </c>
      <c r="IZ154">
        <v>1.39648</v>
      </c>
      <c r="JA154">
        <v>2.34497</v>
      </c>
      <c r="JB154">
        <v>1.49536</v>
      </c>
      <c r="JC154">
        <v>2.38159</v>
      </c>
      <c r="JD154">
        <v>39.3917</v>
      </c>
      <c r="JE154">
        <v>14.9638</v>
      </c>
      <c r="JF154">
        <v>18</v>
      </c>
      <c r="JG154">
        <v>392.322</v>
      </c>
      <c r="JH154">
        <v>554.948</v>
      </c>
      <c r="JI154">
        <v>31.495</v>
      </c>
      <c r="JJ154">
        <v>31.131</v>
      </c>
      <c r="JK154">
        <v>30.0005</v>
      </c>
      <c r="JL154">
        <v>31.0035</v>
      </c>
      <c r="JM154">
        <v>30.9024</v>
      </c>
      <c r="JN154">
        <v>10.0062</v>
      </c>
      <c r="JO154">
        <v>31.3699</v>
      </c>
      <c r="JP154">
        <v>5.40481</v>
      </c>
      <c r="JQ154">
        <v>-999.9</v>
      </c>
      <c r="JR154">
        <v>145.643</v>
      </c>
      <c r="JS154">
        <v>19.6605</v>
      </c>
      <c r="JT154">
        <v>99.8569</v>
      </c>
      <c r="JU154">
        <v>99.9192</v>
      </c>
    </row>
    <row r="155" spans="1:281">
      <c r="A155">
        <v>139</v>
      </c>
      <c r="B155">
        <v>1652287950.6</v>
      </c>
      <c r="C155">
        <v>5894.099999904633</v>
      </c>
      <c r="D155" t="s">
        <v>761</v>
      </c>
      <c r="E155" t="s">
        <v>762</v>
      </c>
      <c r="F155">
        <v>5</v>
      </c>
      <c r="G155" t="s">
        <v>730</v>
      </c>
      <c r="H155" t="s">
        <v>418</v>
      </c>
      <c r="I155">
        <v>1652287943.081481</v>
      </c>
      <c r="J155">
        <f>(K155)/1000</f>
        <v>0</v>
      </c>
      <c r="K155">
        <f>IF(CZ155, AN155, AH155)</f>
        <v>0</v>
      </c>
      <c r="L155">
        <f>IF(CZ155, AI155, AG155)</f>
        <v>0</v>
      </c>
      <c r="M155">
        <f>DB155 - IF(AU155&gt;1, L155*CV155*100.0/(AW155*DP155), 0)</f>
        <v>0</v>
      </c>
      <c r="N155">
        <f>((T155-J155/2)*M155-L155)/(T155+J155/2)</f>
        <v>0</v>
      </c>
      <c r="O155">
        <f>N155*(DI155+DJ155)/1000.0</f>
        <v>0</v>
      </c>
      <c r="P155">
        <f>(DB155 - IF(AU155&gt;1, L155*CV155*100.0/(AW155*DP155), 0))*(DI155+DJ155)/1000.0</f>
        <v>0</v>
      </c>
      <c r="Q155">
        <f>2.0/((1/S155-1/R155)+SIGN(S155)*SQRT((1/S155-1/R155)*(1/S155-1/R155) + 4*CW155/((CW155+1)*(CW155+1))*(2*1/S155*1/R155-1/R155*1/R155)))</f>
        <v>0</v>
      </c>
      <c r="R155">
        <f>IF(LEFT(CX155,1)&lt;&gt;"0",IF(LEFT(CX155,1)="1",3.0,CY155),$D$5+$E$5*(DP155*DI155/($K$5*1000))+$F$5*(DP155*DI155/($K$5*1000))*MAX(MIN(CV155,$J$5),$I$5)*MAX(MIN(CV155,$J$5),$I$5)+$G$5*MAX(MIN(CV155,$J$5),$I$5)*(DP155*DI155/($K$5*1000))+$H$5*(DP155*DI155/($K$5*1000))*(DP155*DI155/($K$5*1000)))</f>
        <v>0</v>
      </c>
      <c r="S155">
        <f>J155*(1000-(1000*0.61365*exp(17.502*W155/(240.97+W155))/(DI155+DJ155)+DD155)/2)/(1000*0.61365*exp(17.502*W155/(240.97+W155))/(DI155+DJ155)-DD155)</f>
        <v>0</v>
      </c>
      <c r="T155">
        <f>1/((CW155+1)/(Q155/1.6)+1/(R155/1.37)) + CW155/((CW155+1)/(Q155/1.6) + CW155/(R155/1.37))</f>
        <v>0</v>
      </c>
      <c r="U155">
        <f>(CR155*CU155)</f>
        <v>0</v>
      </c>
      <c r="V155">
        <f>(DK155+(U155+2*0.95*5.67E-8*(((DK155+$B$7)+273)^4-(DK155+273)^4)-44100*J155)/(1.84*29.3*R155+8*0.95*5.67E-8*(DK155+273)^3))</f>
        <v>0</v>
      </c>
      <c r="W155">
        <f>($C$7*DL155+$D$7*DM155+$E$7*V155)</f>
        <v>0</v>
      </c>
      <c r="X155">
        <f>0.61365*exp(17.502*W155/(240.97+W155))</f>
        <v>0</v>
      </c>
      <c r="Y155">
        <f>(Z155/AA155*100)</f>
        <v>0</v>
      </c>
      <c r="Z155">
        <f>DD155*(DI155+DJ155)/1000</f>
        <v>0</v>
      </c>
      <c r="AA155">
        <f>0.61365*exp(17.502*DK155/(240.97+DK155))</f>
        <v>0</v>
      </c>
      <c r="AB155">
        <f>(X155-DD155*(DI155+DJ155)/1000)</f>
        <v>0</v>
      </c>
      <c r="AC155">
        <f>(-J155*44100)</f>
        <v>0</v>
      </c>
      <c r="AD155">
        <f>2*29.3*R155*0.92*(DK155-W155)</f>
        <v>0</v>
      </c>
      <c r="AE155">
        <f>2*0.95*5.67E-8*(((DK155+$B$7)+273)^4-(W155+273)^4)</f>
        <v>0</v>
      </c>
      <c r="AF155">
        <f>U155+AE155+AC155+AD155</f>
        <v>0</v>
      </c>
      <c r="AG155">
        <f>DH155*AU155*(DC155-DB155*(1000-AU155*DE155)/(1000-AU155*DD155))/(100*CV155)</f>
        <v>0</v>
      </c>
      <c r="AH155">
        <f>1000*DH155*AU155*(DD155-DE155)/(100*CV155*(1000-AU155*DD155))</f>
        <v>0</v>
      </c>
      <c r="AI155">
        <f>(AJ155 - AK155 - DI155*1E3/(8.314*(DK155+273.15)) * AM155/DH155 * AL155) * DH155/(100*CV155) * (1000 - DE155)/1000</f>
        <v>0</v>
      </c>
      <c r="AJ155">
        <v>169.9192661241387</v>
      </c>
      <c r="AK155">
        <v>180.8114484848484</v>
      </c>
      <c r="AL155">
        <v>-3.171880418663665</v>
      </c>
      <c r="AM155">
        <v>66.42233892500103</v>
      </c>
      <c r="AN155">
        <f>(AP155 - AO155 + DI155*1E3/(8.314*(DK155+273.15)) * AR155/DH155 * AQ155) * DH155/(100*CV155) * 1000/(1000 - AP155)</f>
        <v>0</v>
      </c>
      <c r="AO155">
        <v>19.61323132316662</v>
      </c>
      <c r="AP155">
        <v>26.7395896969697</v>
      </c>
      <c r="AQ155">
        <v>9.019181064055085E-05</v>
      </c>
      <c r="AR155">
        <v>79.01917542628415</v>
      </c>
      <c r="AS155">
        <v>0</v>
      </c>
      <c r="AT155">
        <v>0</v>
      </c>
      <c r="AU155">
        <f>IF(AS155*$H$13&gt;=AW155,1.0,(AW155/(AW155-AS155*$H$13)))</f>
        <v>0</v>
      </c>
      <c r="AV155">
        <f>(AU155-1)*100</f>
        <v>0</v>
      </c>
      <c r="AW155">
        <f>MAX(0,($B$13+$C$13*DP155)/(1+$D$13*DP155)*DI155/(DK155+273)*$E$13)</f>
        <v>0</v>
      </c>
      <c r="AX155" t="s">
        <v>421</v>
      </c>
      <c r="AY155" t="s">
        <v>421</v>
      </c>
      <c r="AZ155">
        <v>0</v>
      </c>
      <c r="BA155">
        <v>0</v>
      </c>
      <c r="BB155">
        <f>1-AZ155/BA155</f>
        <v>0</v>
      </c>
      <c r="BC155">
        <v>0</v>
      </c>
      <c r="BD155" t="s">
        <v>421</v>
      </c>
      <c r="BE155" t="s">
        <v>421</v>
      </c>
      <c r="BF155">
        <v>0</v>
      </c>
      <c r="BG155">
        <v>0</v>
      </c>
      <c r="BH155">
        <f>1-BF155/BG155</f>
        <v>0</v>
      </c>
      <c r="BI155">
        <v>0.5</v>
      </c>
      <c r="BJ155">
        <f>CS155</f>
        <v>0</v>
      </c>
      <c r="BK155">
        <f>L155</f>
        <v>0</v>
      </c>
      <c r="BL155">
        <f>BH155*BI155*BJ155</f>
        <v>0</v>
      </c>
      <c r="BM155">
        <f>(BK155-BC155)/BJ155</f>
        <v>0</v>
      </c>
      <c r="BN155">
        <f>(BA155-BG155)/BG155</f>
        <v>0</v>
      </c>
      <c r="BO155">
        <f>AZ155/(BB155+AZ155/BG155)</f>
        <v>0</v>
      </c>
      <c r="BP155" t="s">
        <v>421</v>
      </c>
      <c r="BQ155">
        <v>0</v>
      </c>
      <c r="BR155">
        <f>IF(BQ155&lt;&gt;0, BQ155, BO155)</f>
        <v>0</v>
      </c>
      <c r="BS155">
        <f>1-BR155/BG155</f>
        <v>0</v>
      </c>
      <c r="BT155">
        <f>(BG155-BF155)/(BG155-BR155)</f>
        <v>0</v>
      </c>
      <c r="BU155">
        <f>(BA155-BG155)/(BA155-BR155)</f>
        <v>0</v>
      </c>
      <c r="BV155">
        <f>(BG155-BF155)/(BG155-AZ155)</f>
        <v>0</v>
      </c>
      <c r="BW155">
        <f>(BA155-BG155)/(BA155-AZ155)</f>
        <v>0</v>
      </c>
      <c r="BX155">
        <f>(BT155*BR155/BF155)</f>
        <v>0</v>
      </c>
      <c r="BY155">
        <f>(1-BX155)</f>
        <v>0</v>
      </c>
      <c r="BZ155">
        <v>1358</v>
      </c>
      <c r="CA155">
        <v>300</v>
      </c>
      <c r="CB155">
        <v>300</v>
      </c>
      <c r="CC155">
        <v>300</v>
      </c>
      <c r="CD155">
        <v>10372.1</v>
      </c>
      <c r="CE155">
        <v>1824.64</v>
      </c>
      <c r="CF155">
        <v>-0.00730157</v>
      </c>
      <c r="CG155">
        <v>0.9</v>
      </c>
      <c r="CH155" t="s">
        <v>421</v>
      </c>
      <c r="CI155" t="s">
        <v>421</v>
      </c>
      <c r="CJ155" t="s">
        <v>421</v>
      </c>
      <c r="CK155" t="s">
        <v>421</v>
      </c>
      <c r="CL155" t="s">
        <v>421</v>
      </c>
      <c r="CM155" t="s">
        <v>421</v>
      </c>
      <c r="CN155" t="s">
        <v>421</v>
      </c>
      <c r="CO155" t="s">
        <v>421</v>
      </c>
      <c r="CP155" t="s">
        <v>421</v>
      </c>
      <c r="CQ155" t="s">
        <v>421</v>
      </c>
      <c r="CR155">
        <f>$B$11*DQ155+$C$11*DR155+$F$11*EC155*(1-EF155)</f>
        <v>0</v>
      </c>
      <c r="CS155">
        <f>CR155*CT155</f>
        <v>0</v>
      </c>
      <c r="CT155">
        <f>($B$11*$D$9+$C$11*$D$9+$F$11*((EP155+EH155)/MAX(EP155+EH155+EQ155, 0.1)*$I$9+EQ155/MAX(EP155+EH155+EQ155, 0.1)*$J$9))/($B$11+$C$11+$F$11)</f>
        <v>0</v>
      </c>
      <c r="CU155">
        <f>($B$11*$K$9+$C$11*$K$9+$F$11*((EP155+EH155)/MAX(EP155+EH155+EQ155, 0.1)*$P$9+EQ155/MAX(EP155+EH155+EQ155, 0.1)*$Q$9))/($B$11+$C$11+$F$11)</f>
        <v>0</v>
      </c>
      <c r="CV155">
        <v>6</v>
      </c>
      <c r="CW155">
        <v>0.5</v>
      </c>
      <c r="CX155" t="s">
        <v>422</v>
      </c>
      <c r="CY155">
        <v>2</v>
      </c>
      <c r="CZ155" t="b">
        <v>1</v>
      </c>
      <c r="DA155">
        <v>1652287943.081481</v>
      </c>
      <c r="DB155">
        <v>197.685</v>
      </c>
      <c r="DC155">
        <v>179.5341851851852</v>
      </c>
      <c r="DD155">
        <v>26.73295185185184</v>
      </c>
      <c r="DE155">
        <v>19.63694444444445</v>
      </c>
      <c r="DF155">
        <v>197.7604074074074</v>
      </c>
      <c r="DG155">
        <v>26.64659629629629</v>
      </c>
      <c r="DH155">
        <v>400.0733703703704</v>
      </c>
      <c r="DI155">
        <v>90.67389259259259</v>
      </c>
      <c r="DJ155">
        <v>0.09999335925925926</v>
      </c>
      <c r="DK155">
        <v>32.30082222222222</v>
      </c>
      <c r="DL155">
        <v>31.52213333333334</v>
      </c>
      <c r="DM155">
        <v>999.9000000000001</v>
      </c>
      <c r="DN155">
        <v>0</v>
      </c>
      <c r="DO155">
        <v>0</v>
      </c>
      <c r="DP155">
        <v>9995.951481481481</v>
      </c>
      <c r="DQ155">
        <v>0</v>
      </c>
      <c r="DR155">
        <v>574.9434444444445</v>
      </c>
      <c r="DS155">
        <v>18.15087407407407</v>
      </c>
      <c r="DT155">
        <v>203.1148518518518</v>
      </c>
      <c r="DU155">
        <v>183.1307037037037</v>
      </c>
      <c r="DV155">
        <v>7.09601074074074</v>
      </c>
      <c r="DW155">
        <v>179.5341851851852</v>
      </c>
      <c r="DX155">
        <v>19.63694444444445</v>
      </c>
      <c r="DY155">
        <v>2.42398</v>
      </c>
      <c r="DZ155">
        <v>1.780556666666666</v>
      </c>
      <c r="EA155">
        <v>20.52487037037037</v>
      </c>
      <c r="EB155">
        <v>15.61712962962963</v>
      </c>
      <c r="EC155">
        <v>1500.01074074074</v>
      </c>
      <c r="ED155">
        <v>0.9729993333333333</v>
      </c>
      <c r="EE155">
        <v>0.02700066666666667</v>
      </c>
      <c r="EF155">
        <v>0</v>
      </c>
      <c r="EG155">
        <v>1374.001111111111</v>
      </c>
      <c r="EH155">
        <v>5.00097</v>
      </c>
      <c r="EI155">
        <v>21304.34444444445</v>
      </c>
      <c r="EJ155">
        <v>12491.67777777778</v>
      </c>
      <c r="EK155">
        <v>40.93699999999999</v>
      </c>
      <c r="EL155">
        <v>42.375</v>
      </c>
      <c r="EM155">
        <v>41.1778148148148</v>
      </c>
      <c r="EN155">
        <v>42.25</v>
      </c>
      <c r="EO155">
        <v>42.06199999999999</v>
      </c>
      <c r="EP155">
        <v>1454.640740740741</v>
      </c>
      <c r="EQ155">
        <v>40.36592592592592</v>
      </c>
      <c r="ER155">
        <v>0</v>
      </c>
      <c r="ES155">
        <v>636.7999999523163</v>
      </c>
      <c r="ET155">
        <v>0</v>
      </c>
      <c r="EU155">
        <v>1372.9904</v>
      </c>
      <c r="EV155">
        <v>-94.26307705519716</v>
      </c>
      <c r="EW155">
        <v>-1365.738463602103</v>
      </c>
      <c r="EX155">
        <v>21290.148</v>
      </c>
      <c r="EY155">
        <v>15</v>
      </c>
      <c r="EZ155">
        <v>1652287342.6</v>
      </c>
      <c r="FA155" t="s">
        <v>727</v>
      </c>
      <c r="FB155">
        <v>1652287342.6</v>
      </c>
      <c r="FC155">
        <v>1652287335.6</v>
      </c>
      <c r="FD155">
        <v>27</v>
      </c>
      <c r="FE155">
        <v>0.206</v>
      </c>
      <c r="FF155">
        <v>-0.006</v>
      </c>
      <c r="FG155">
        <v>-1.806</v>
      </c>
      <c r="FH155">
        <v>0.04</v>
      </c>
      <c r="FI155">
        <v>1600</v>
      </c>
      <c r="FJ155">
        <v>24</v>
      </c>
      <c r="FK155">
        <v>0.06</v>
      </c>
      <c r="FL155">
        <v>0.04</v>
      </c>
      <c r="FM155">
        <v>17.29962</v>
      </c>
      <c r="FN155">
        <v>13.62798799249527</v>
      </c>
      <c r="FO155">
        <v>1.311438544347389</v>
      </c>
      <c r="FP155">
        <v>-1</v>
      </c>
      <c r="FQ155">
        <v>7.070060499999999</v>
      </c>
      <c r="FR155">
        <v>0.4294642401500856</v>
      </c>
      <c r="FS155">
        <v>0.04168750340029976</v>
      </c>
      <c r="FT155">
        <v>1</v>
      </c>
      <c r="FU155">
        <v>0</v>
      </c>
      <c r="FV155">
        <v>0</v>
      </c>
      <c r="FW155">
        <v>0</v>
      </c>
      <c r="FX155">
        <v>-1</v>
      </c>
      <c r="FY155">
        <v>1</v>
      </c>
      <c r="FZ155">
        <v>1</v>
      </c>
      <c r="GA155" t="s">
        <v>719</v>
      </c>
      <c r="GB155">
        <v>2.69517</v>
      </c>
      <c r="GC155">
        <v>2.70508</v>
      </c>
      <c r="GD155">
        <v>0.0447306</v>
      </c>
      <c r="GE155">
        <v>0.0396313</v>
      </c>
      <c r="GF155">
        <v>0.11445</v>
      </c>
      <c r="GG155">
        <v>0.090771</v>
      </c>
      <c r="GH155">
        <v>29999.3</v>
      </c>
      <c r="GI155">
        <v>30274.8</v>
      </c>
      <c r="GJ155">
        <v>29215.4</v>
      </c>
      <c r="GK155">
        <v>29172.8</v>
      </c>
      <c r="GL155">
        <v>34247.8</v>
      </c>
      <c r="GM155">
        <v>35307.4</v>
      </c>
      <c r="GN155">
        <v>41116.1</v>
      </c>
      <c r="GO155">
        <v>41626</v>
      </c>
      <c r="GP155">
        <v>1.7275</v>
      </c>
      <c r="GQ155">
        <v>2.00965</v>
      </c>
      <c r="GR155">
        <v>0.104047</v>
      </c>
      <c r="GS155">
        <v>0</v>
      </c>
      <c r="GT155">
        <v>29.8317</v>
      </c>
      <c r="GU155">
        <v>999.9</v>
      </c>
      <c r="GV155">
        <v>39.2</v>
      </c>
      <c r="GW155">
        <v>37.2</v>
      </c>
      <c r="GX155">
        <v>27.5571</v>
      </c>
      <c r="GY155">
        <v>62.9232</v>
      </c>
      <c r="GZ155">
        <v>30.3686</v>
      </c>
      <c r="HA155">
        <v>1</v>
      </c>
      <c r="HB155">
        <v>0.285567</v>
      </c>
      <c r="HC155">
        <v>0</v>
      </c>
      <c r="HD155">
        <v>20.3924</v>
      </c>
      <c r="HE155">
        <v>5.21639</v>
      </c>
      <c r="HF155">
        <v>12.0099</v>
      </c>
      <c r="HG155">
        <v>4.98775</v>
      </c>
      <c r="HH155">
        <v>3.28855</v>
      </c>
      <c r="HI155">
        <v>2401</v>
      </c>
      <c r="HJ155">
        <v>9999</v>
      </c>
      <c r="HK155">
        <v>9999</v>
      </c>
      <c r="HL155">
        <v>45.5</v>
      </c>
      <c r="HM155">
        <v>1.86736</v>
      </c>
      <c r="HN155">
        <v>1.8663</v>
      </c>
      <c r="HO155">
        <v>1.86584</v>
      </c>
      <c r="HP155">
        <v>1.86571</v>
      </c>
      <c r="HQ155">
        <v>1.86752</v>
      </c>
      <c r="HR155">
        <v>1.87009</v>
      </c>
      <c r="HS155">
        <v>1.86874</v>
      </c>
      <c r="HT155">
        <v>1.8701</v>
      </c>
      <c r="HU155">
        <v>0</v>
      </c>
      <c r="HV155">
        <v>0</v>
      </c>
      <c r="HW155">
        <v>0</v>
      </c>
      <c r="HX155">
        <v>0</v>
      </c>
      <c r="HY155" t="s">
        <v>425</v>
      </c>
      <c r="HZ155" t="s">
        <v>426</v>
      </c>
      <c r="IA155" t="s">
        <v>427</v>
      </c>
      <c r="IB155" t="s">
        <v>427</v>
      </c>
      <c r="IC155" t="s">
        <v>427</v>
      </c>
      <c r="ID155" t="s">
        <v>427</v>
      </c>
      <c r="IE155">
        <v>0</v>
      </c>
      <c r="IF155">
        <v>100</v>
      </c>
      <c r="IG155">
        <v>100</v>
      </c>
      <c r="IH155">
        <v>-0.058</v>
      </c>
      <c r="II155">
        <v>0.0864</v>
      </c>
      <c r="IJ155">
        <v>0.04464184116076175</v>
      </c>
      <c r="IK155">
        <v>-0.0004613869835165773</v>
      </c>
      <c r="IL155">
        <v>-7.733014719846753E-07</v>
      </c>
      <c r="IM155">
        <v>2.12217718631011E-10</v>
      </c>
      <c r="IN155">
        <v>-0.1662484685589008</v>
      </c>
      <c r="IO155">
        <v>0.000886434048502425</v>
      </c>
      <c r="IP155">
        <v>0.0004187276611132993</v>
      </c>
      <c r="IQ155">
        <v>-3.612086840460417E-06</v>
      </c>
      <c r="IR155">
        <v>19</v>
      </c>
      <c r="IS155">
        <v>2204</v>
      </c>
      <c r="IT155">
        <v>1</v>
      </c>
      <c r="IU155">
        <v>37</v>
      </c>
      <c r="IV155">
        <v>10.1</v>
      </c>
      <c r="IW155">
        <v>10.2</v>
      </c>
      <c r="IX155">
        <v>0.467529</v>
      </c>
      <c r="IY155">
        <v>2.27295</v>
      </c>
      <c r="IZ155">
        <v>1.39648</v>
      </c>
      <c r="JA155">
        <v>2.34619</v>
      </c>
      <c r="JB155">
        <v>1.49536</v>
      </c>
      <c r="JC155">
        <v>2.38037</v>
      </c>
      <c r="JD155">
        <v>39.3917</v>
      </c>
      <c r="JE155">
        <v>14.9638</v>
      </c>
      <c r="JF155">
        <v>18</v>
      </c>
      <c r="JG155">
        <v>392.259</v>
      </c>
      <c r="JH155">
        <v>554.904</v>
      </c>
      <c r="JI155">
        <v>31.4987</v>
      </c>
      <c r="JJ155">
        <v>31.1364</v>
      </c>
      <c r="JK155">
        <v>30.0005</v>
      </c>
      <c r="JL155">
        <v>31.0089</v>
      </c>
      <c r="JM155">
        <v>30.9077</v>
      </c>
      <c r="JN155">
        <v>9.28964</v>
      </c>
      <c r="JO155">
        <v>31.3699</v>
      </c>
      <c r="JP155">
        <v>5.03028</v>
      </c>
      <c r="JQ155">
        <v>-999.9</v>
      </c>
      <c r="JR155">
        <v>132.286</v>
      </c>
      <c r="JS155">
        <v>19.6423</v>
      </c>
      <c r="JT155">
        <v>99.85590000000001</v>
      </c>
      <c r="JU155">
        <v>99.9178</v>
      </c>
    </row>
    <row r="156" spans="1:281">
      <c r="A156">
        <v>140</v>
      </c>
      <c r="B156">
        <v>1652287955.6</v>
      </c>
      <c r="C156">
        <v>5899.099999904633</v>
      </c>
      <c r="D156" t="s">
        <v>763</v>
      </c>
      <c r="E156" t="s">
        <v>764</v>
      </c>
      <c r="F156">
        <v>5</v>
      </c>
      <c r="G156" t="s">
        <v>730</v>
      </c>
      <c r="H156" t="s">
        <v>418</v>
      </c>
      <c r="I156">
        <v>1652287948.1</v>
      </c>
      <c r="J156">
        <f>(K156)/1000</f>
        <v>0</v>
      </c>
      <c r="K156">
        <f>IF(CZ156, AN156, AH156)</f>
        <v>0</v>
      </c>
      <c r="L156">
        <f>IF(CZ156, AI156, AG156)</f>
        <v>0</v>
      </c>
      <c r="M156">
        <f>DB156 - IF(AU156&gt;1, L156*CV156*100.0/(AW156*DP156), 0)</f>
        <v>0</v>
      </c>
      <c r="N156">
        <f>((T156-J156/2)*M156-L156)/(T156+J156/2)</f>
        <v>0</v>
      </c>
      <c r="O156">
        <f>N156*(DI156+DJ156)/1000.0</f>
        <v>0</v>
      </c>
      <c r="P156">
        <f>(DB156 - IF(AU156&gt;1, L156*CV156*100.0/(AW156*DP156), 0))*(DI156+DJ156)/1000.0</f>
        <v>0</v>
      </c>
      <c r="Q156">
        <f>2.0/((1/S156-1/R156)+SIGN(S156)*SQRT((1/S156-1/R156)*(1/S156-1/R156) + 4*CW156/((CW156+1)*(CW156+1))*(2*1/S156*1/R156-1/R156*1/R156)))</f>
        <v>0</v>
      </c>
      <c r="R156">
        <f>IF(LEFT(CX156,1)&lt;&gt;"0",IF(LEFT(CX156,1)="1",3.0,CY156),$D$5+$E$5*(DP156*DI156/($K$5*1000))+$F$5*(DP156*DI156/($K$5*1000))*MAX(MIN(CV156,$J$5),$I$5)*MAX(MIN(CV156,$J$5),$I$5)+$G$5*MAX(MIN(CV156,$J$5),$I$5)*(DP156*DI156/($K$5*1000))+$H$5*(DP156*DI156/($K$5*1000))*(DP156*DI156/($K$5*1000)))</f>
        <v>0</v>
      </c>
      <c r="S156">
        <f>J156*(1000-(1000*0.61365*exp(17.502*W156/(240.97+W156))/(DI156+DJ156)+DD156)/2)/(1000*0.61365*exp(17.502*W156/(240.97+W156))/(DI156+DJ156)-DD156)</f>
        <v>0</v>
      </c>
      <c r="T156">
        <f>1/((CW156+1)/(Q156/1.6)+1/(R156/1.37)) + CW156/((CW156+1)/(Q156/1.6) + CW156/(R156/1.37))</f>
        <v>0</v>
      </c>
      <c r="U156">
        <f>(CR156*CU156)</f>
        <v>0</v>
      </c>
      <c r="V156">
        <f>(DK156+(U156+2*0.95*5.67E-8*(((DK156+$B$7)+273)^4-(DK156+273)^4)-44100*J156)/(1.84*29.3*R156+8*0.95*5.67E-8*(DK156+273)^3))</f>
        <v>0</v>
      </c>
      <c r="W156">
        <f>($C$7*DL156+$D$7*DM156+$E$7*V156)</f>
        <v>0</v>
      </c>
      <c r="X156">
        <f>0.61365*exp(17.502*W156/(240.97+W156))</f>
        <v>0</v>
      </c>
      <c r="Y156">
        <f>(Z156/AA156*100)</f>
        <v>0</v>
      </c>
      <c r="Z156">
        <f>DD156*(DI156+DJ156)/1000</f>
        <v>0</v>
      </c>
      <c r="AA156">
        <f>0.61365*exp(17.502*DK156/(240.97+DK156))</f>
        <v>0</v>
      </c>
      <c r="AB156">
        <f>(X156-DD156*(DI156+DJ156)/1000)</f>
        <v>0</v>
      </c>
      <c r="AC156">
        <f>(-J156*44100)</f>
        <v>0</v>
      </c>
      <c r="AD156">
        <f>2*29.3*R156*0.92*(DK156-W156)</f>
        <v>0</v>
      </c>
      <c r="AE156">
        <f>2*0.95*5.67E-8*(((DK156+$B$7)+273)^4-(W156+273)^4)</f>
        <v>0</v>
      </c>
      <c r="AF156">
        <f>U156+AE156+AC156+AD156</f>
        <v>0</v>
      </c>
      <c r="AG156">
        <f>DH156*AU156*(DC156-DB156*(1000-AU156*DE156)/(1000-AU156*DD156))/(100*CV156)</f>
        <v>0</v>
      </c>
      <c r="AH156">
        <f>1000*DH156*AU156*(DD156-DE156)/(100*CV156*(1000-AU156*DD156))</f>
        <v>0</v>
      </c>
      <c r="AI156">
        <f>(AJ156 - AK156 - DI156*1E3/(8.314*(DK156+273.15)) * AM156/DH156 * AL156) * DH156/(100*CV156) * (1000 - DE156)/1000</f>
        <v>0</v>
      </c>
      <c r="AJ156">
        <v>152.997272820471</v>
      </c>
      <c r="AK156">
        <v>164.9983696969697</v>
      </c>
      <c r="AL156">
        <v>-3.162175722769056</v>
      </c>
      <c r="AM156">
        <v>66.42233892500103</v>
      </c>
      <c r="AN156">
        <f>(AP156 - AO156 + DI156*1E3/(8.314*(DK156+273.15)) * AR156/DH156 * AQ156) * DH156/(100*CV156) * 1000/(1000 - AP156)</f>
        <v>0</v>
      </c>
      <c r="AO156">
        <v>19.58535571504107</v>
      </c>
      <c r="AP156">
        <v>26.7448503030303</v>
      </c>
      <c r="AQ156">
        <v>5.425122255240953E-05</v>
      </c>
      <c r="AR156">
        <v>79.01917542628415</v>
      </c>
      <c r="AS156">
        <v>0</v>
      </c>
      <c r="AT156">
        <v>0</v>
      </c>
      <c r="AU156">
        <f>IF(AS156*$H$13&gt;=AW156,1.0,(AW156/(AW156-AS156*$H$13)))</f>
        <v>0</v>
      </c>
      <c r="AV156">
        <f>(AU156-1)*100</f>
        <v>0</v>
      </c>
      <c r="AW156">
        <f>MAX(0,($B$13+$C$13*DP156)/(1+$D$13*DP156)*DI156/(DK156+273)*$E$13)</f>
        <v>0</v>
      </c>
      <c r="AX156" t="s">
        <v>421</v>
      </c>
      <c r="AY156" t="s">
        <v>421</v>
      </c>
      <c r="AZ156">
        <v>0</v>
      </c>
      <c r="BA156">
        <v>0</v>
      </c>
      <c r="BB156">
        <f>1-AZ156/BA156</f>
        <v>0</v>
      </c>
      <c r="BC156">
        <v>0</v>
      </c>
      <c r="BD156" t="s">
        <v>421</v>
      </c>
      <c r="BE156" t="s">
        <v>421</v>
      </c>
      <c r="BF156">
        <v>0</v>
      </c>
      <c r="BG156">
        <v>0</v>
      </c>
      <c r="BH156">
        <f>1-BF156/BG156</f>
        <v>0</v>
      </c>
      <c r="BI156">
        <v>0.5</v>
      </c>
      <c r="BJ156">
        <f>CS156</f>
        <v>0</v>
      </c>
      <c r="BK156">
        <f>L156</f>
        <v>0</v>
      </c>
      <c r="BL156">
        <f>BH156*BI156*BJ156</f>
        <v>0</v>
      </c>
      <c r="BM156">
        <f>(BK156-BC156)/BJ156</f>
        <v>0</v>
      </c>
      <c r="BN156">
        <f>(BA156-BG156)/BG156</f>
        <v>0</v>
      </c>
      <c r="BO156">
        <f>AZ156/(BB156+AZ156/BG156)</f>
        <v>0</v>
      </c>
      <c r="BP156" t="s">
        <v>421</v>
      </c>
      <c r="BQ156">
        <v>0</v>
      </c>
      <c r="BR156">
        <f>IF(BQ156&lt;&gt;0, BQ156, BO156)</f>
        <v>0</v>
      </c>
      <c r="BS156">
        <f>1-BR156/BG156</f>
        <v>0</v>
      </c>
      <c r="BT156">
        <f>(BG156-BF156)/(BG156-BR156)</f>
        <v>0</v>
      </c>
      <c r="BU156">
        <f>(BA156-BG156)/(BA156-BR156)</f>
        <v>0</v>
      </c>
      <c r="BV156">
        <f>(BG156-BF156)/(BG156-AZ156)</f>
        <v>0</v>
      </c>
      <c r="BW156">
        <f>(BA156-BG156)/(BA156-AZ156)</f>
        <v>0</v>
      </c>
      <c r="BX156">
        <f>(BT156*BR156/BF156)</f>
        <v>0</v>
      </c>
      <c r="BY156">
        <f>(1-BX156)</f>
        <v>0</v>
      </c>
      <c r="BZ156">
        <v>1358</v>
      </c>
      <c r="CA156">
        <v>300</v>
      </c>
      <c r="CB156">
        <v>300</v>
      </c>
      <c r="CC156">
        <v>300</v>
      </c>
      <c r="CD156">
        <v>10372.1</v>
      </c>
      <c r="CE156">
        <v>1824.64</v>
      </c>
      <c r="CF156">
        <v>-0.00730157</v>
      </c>
      <c r="CG156">
        <v>0.9</v>
      </c>
      <c r="CH156" t="s">
        <v>421</v>
      </c>
      <c r="CI156" t="s">
        <v>421</v>
      </c>
      <c r="CJ156" t="s">
        <v>421</v>
      </c>
      <c r="CK156" t="s">
        <v>421</v>
      </c>
      <c r="CL156" t="s">
        <v>421</v>
      </c>
      <c r="CM156" t="s">
        <v>421</v>
      </c>
      <c r="CN156" t="s">
        <v>421</v>
      </c>
      <c r="CO156" t="s">
        <v>421</v>
      </c>
      <c r="CP156" t="s">
        <v>421</v>
      </c>
      <c r="CQ156" t="s">
        <v>421</v>
      </c>
      <c r="CR156">
        <f>$B$11*DQ156+$C$11*DR156+$F$11*EC156*(1-EF156)</f>
        <v>0</v>
      </c>
      <c r="CS156">
        <f>CR156*CT156</f>
        <v>0</v>
      </c>
      <c r="CT156">
        <f>($B$11*$D$9+$C$11*$D$9+$F$11*((EP156+EH156)/MAX(EP156+EH156+EQ156, 0.1)*$I$9+EQ156/MAX(EP156+EH156+EQ156, 0.1)*$J$9))/($B$11+$C$11+$F$11)</f>
        <v>0</v>
      </c>
      <c r="CU156">
        <f>($B$11*$K$9+$C$11*$K$9+$F$11*((EP156+EH156)/MAX(EP156+EH156+EQ156, 0.1)*$P$9+EQ156/MAX(EP156+EH156+EQ156, 0.1)*$Q$9))/($B$11+$C$11+$F$11)</f>
        <v>0</v>
      </c>
      <c r="CV156">
        <v>6</v>
      </c>
      <c r="CW156">
        <v>0.5</v>
      </c>
      <c r="CX156" t="s">
        <v>422</v>
      </c>
      <c r="CY156">
        <v>2</v>
      </c>
      <c r="CZ156" t="b">
        <v>1</v>
      </c>
      <c r="DA156">
        <v>1652287948.1</v>
      </c>
      <c r="DB156">
        <v>182.1723703703703</v>
      </c>
      <c r="DC156">
        <v>162.8735185185186</v>
      </c>
      <c r="DD156">
        <v>26.73783333333333</v>
      </c>
      <c r="DE156">
        <v>19.59948518518518</v>
      </c>
      <c r="DF156">
        <v>182.2362962962963</v>
      </c>
      <c r="DG156">
        <v>26.65140740740741</v>
      </c>
      <c r="DH156">
        <v>400.075074074074</v>
      </c>
      <c r="DI156">
        <v>90.67427407407405</v>
      </c>
      <c r="DJ156">
        <v>0.1000054962962963</v>
      </c>
      <c r="DK156">
        <v>32.30331481481482</v>
      </c>
      <c r="DL156">
        <v>31.52272222222222</v>
      </c>
      <c r="DM156">
        <v>999.9000000000001</v>
      </c>
      <c r="DN156">
        <v>0</v>
      </c>
      <c r="DO156">
        <v>0</v>
      </c>
      <c r="DP156">
        <v>9995.34888888889</v>
      </c>
      <c r="DQ156">
        <v>0</v>
      </c>
      <c r="DR156">
        <v>566.2021481481481</v>
      </c>
      <c r="DS156">
        <v>19.29881111111111</v>
      </c>
      <c r="DT156">
        <v>187.177</v>
      </c>
      <c r="DU156">
        <v>166.1300740740741</v>
      </c>
      <c r="DV156">
        <v>7.138358518518519</v>
      </c>
      <c r="DW156">
        <v>162.8735185185186</v>
      </c>
      <c r="DX156">
        <v>19.59948518518518</v>
      </c>
      <c r="DY156">
        <v>2.424433333333333</v>
      </c>
      <c r="DZ156">
        <v>1.777167407407408</v>
      </c>
      <c r="EA156">
        <v>20.5279037037037</v>
      </c>
      <c r="EB156">
        <v>15.58738888888889</v>
      </c>
      <c r="EC156">
        <v>1500.001111111111</v>
      </c>
      <c r="ED156">
        <v>0.9729997037037038</v>
      </c>
      <c r="EE156">
        <v>0.02700027407407408</v>
      </c>
      <c r="EF156">
        <v>0</v>
      </c>
      <c r="EG156">
        <v>1365.426296296296</v>
      </c>
      <c r="EH156">
        <v>5.00097</v>
      </c>
      <c r="EI156">
        <v>21185.71481481482</v>
      </c>
      <c r="EJ156">
        <v>12491.6</v>
      </c>
      <c r="EK156">
        <v>40.93699999999999</v>
      </c>
      <c r="EL156">
        <v>42.375</v>
      </c>
      <c r="EM156">
        <v>41.1824074074074</v>
      </c>
      <c r="EN156">
        <v>42.25</v>
      </c>
      <c r="EO156">
        <v>42.06199999999999</v>
      </c>
      <c r="EP156">
        <v>1454.631111111112</v>
      </c>
      <c r="EQ156">
        <v>40.36259259259259</v>
      </c>
      <c r="ER156">
        <v>0</v>
      </c>
      <c r="ES156">
        <v>641.5999999046326</v>
      </c>
      <c r="ET156">
        <v>0</v>
      </c>
      <c r="EU156">
        <v>1364.6836</v>
      </c>
      <c r="EV156">
        <v>-113.7100001639301</v>
      </c>
      <c r="EW156">
        <v>-1564.746156682574</v>
      </c>
      <c r="EX156">
        <v>21175.28</v>
      </c>
      <c r="EY156">
        <v>15</v>
      </c>
      <c r="EZ156">
        <v>1652287342.6</v>
      </c>
      <c r="FA156" t="s">
        <v>727</v>
      </c>
      <c r="FB156">
        <v>1652287342.6</v>
      </c>
      <c r="FC156">
        <v>1652287335.6</v>
      </c>
      <c r="FD156">
        <v>27</v>
      </c>
      <c r="FE156">
        <v>0.206</v>
      </c>
      <c r="FF156">
        <v>-0.006</v>
      </c>
      <c r="FG156">
        <v>-1.806</v>
      </c>
      <c r="FH156">
        <v>0.04</v>
      </c>
      <c r="FI156">
        <v>1600</v>
      </c>
      <c r="FJ156">
        <v>24</v>
      </c>
      <c r="FK156">
        <v>0.06</v>
      </c>
      <c r="FL156">
        <v>0.04</v>
      </c>
      <c r="FM156">
        <v>18.5067</v>
      </c>
      <c r="FN156">
        <v>13.59534146341463</v>
      </c>
      <c r="FO156">
        <v>1.341015357762952</v>
      </c>
      <c r="FP156">
        <v>-1</v>
      </c>
      <c r="FQ156">
        <v>7.108692926829268</v>
      </c>
      <c r="FR156">
        <v>0.4904613240418313</v>
      </c>
      <c r="FS156">
        <v>0.04860084232151232</v>
      </c>
      <c r="FT156">
        <v>1</v>
      </c>
      <c r="FU156">
        <v>0</v>
      </c>
      <c r="FV156">
        <v>0</v>
      </c>
      <c r="FW156">
        <v>0</v>
      </c>
      <c r="FX156">
        <v>-1</v>
      </c>
      <c r="FY156">
        <v>1</v>
      </c>
      <c r="FZ156">
        <v>1</v>
      </c>
      <c r="GA156" t="s">
        <v>719</v>
      </c>
      <c r="GB156">
        <v>2.69525</v>
      </c>
      <c r="GC156">
        <v>2.70509</v>
      </c>
      <c r="GD156">
        <v>0.0410781</v>
      </c>
      <c r="GE156">
        <v>0.0356283</v>
      </c>
      <c r="GF156">
        <v>0.114465</v>
      </c>
      <c r="GG156">
        <v>0.090527</v>
      </c>
      <c r="GH156">
        <v>30114.8</v>
      </c>
      <c r="GI156">
        <v>30400.3</v>
      </c>
      <c r="GJ156">
        <v>29216.2</v>
      </c>
      <c r="GK156">
        <v>29172.2</v>
      </c>
      <c r="GL156">
        <v>34248</v>
      </c>
      <c r="GM156">
        <v>35316.3</v>
      </c>
      <c r="GN156">
        <v>41117.1</v>
      </c>
      <c r="GO156">
        <v>41625.3</v>
      </c>
      <c r="GP156">
        <v>1.72757</v>
      </c>
      <c r="GQ156">
        <v>2.00965</v>
      </c>
      <c r="GR156">
        <v>0.103131</v>
      </c>
      <c r="GS156">
        <v>0</v>
      </c>
      <c r="GT156">
        <v>29.835</v>
      </c>
      <c r="GU156">
        <v>999.9</v>
      </c>
      <c r="GV156">
        <v>39.1</v>
      </c>
      <c r="GW156">
        <v>37.2</v>
      </c>
      <c r="GX156">
        <v>27.4847</v>
      </c>
      <c r="GY156">
        <v>62.9332</v>
      </c>
      <c r="GZ156">
        <v>30.4567</v>
      </c>
      <c r="HA156">
        <v>1</v>
      </c>
      <c r="HB156">
        <v>0.285917</v>
      </c>
      <c r="HC156">
        <v>0</v>
      </c>
      <c r="HD156">
        <v>20.3926</v>
      </c>
      <c r="HE156">
        <v>5.21699</v>
      </c>
      <c r="HF156">
        <v>12.0099</v>
      </c>
      <c r="HG156">
        <v>4.98805</v>
      </c>
      <c r="HH156">
        <v>3.28863</v>
      </c>
      <c r="HI156">
        <v>2401.2</v>
      </c>
      <c r="HJ156">
        <v>9999</v>
      </c>
      <c r="HK156">
        <v>9999</v>
      </c>
      <c r="HL156">
        <v>45.5</v>
      </c>
      <c r="HM156">
        <v>1.86735</v>
      </c>
      <c r="HN156">
        <v>1.8663</v>
      </c>
      <c r="HO156">
        <v>1.86585</v>
      </c>
      <c r="HP156">
        <v>1.8657</v>
      </c>
      <c r="HQ156">
        <v>1.86752</v>
      </c>
      <c r="HR156">
        <v>1.87008</v>
      </c>
      <c r="HS156">
        <v>1.86873</v>
      </c>
      <c r="HT156">
        <v>1.87009</v>
      </c>
      <c r="HU156">
        <v>0</v>
      </c>
      <c r="HV156">
        <v>0</v>
      </c>
      <c r="HW156">
        <v>0</v>
      </c>
      <c r="HX156">
        <v>0</v>
      </c>
      <c r="HY156" t="s">
        <v>425</v>
      </c>
      <c r="HZ156" t="s">
        <v>426</v>
      </c>
      <c r="IA156" t="s">
        <v>427</v>
      </c>
      <c r="IB156" t="s">
        <v>427</v>
      </c>
      <c r="IC156" t="s">
        <v>427</v>
      </c>
      <c r="ID156" t="s">
        <v>427</v>
      </c>
      <c r="IE156">
        <v>0</v>
      </c>
      <c r="IF156">
        <v>100</v>
      </c>
      <c r="IG156">
        <v>100</v>
      </c>
      <c r="IH156">
        <v>-0.047</v>
      </c>
      <c r="II156">
        <v>0.0866</v>
      </c>
      <c r="IJ156">
        <v>0.04464184116076175</v>
      </c>
      <c r="IK156">
        <v>-0.0004613869835165773</v>
      </c>
      <c r="IL156">
        <v>-7.733014719846753E-07</v>
      </c>
      <c r="IM156">
        <v>2.12217718631011E-10</v>
      </c>
      <c r="IN156">
        <v>-0.1662484685589008</v>
      </c>
      <c r="IO156">
        <v>0.000886434048502425</v>
      </c>
      <c r="IP156">
        <v>0.0004187276611132993</v>
      </c>
      <c r="IQ156">
        <v>-3.612086840460417E-06</v>
      </c>
      <c r="IR156">
        <v>19</v>
      </c>
      <c r="IS156">
        <v>2204</v>
      </c>
      <c r="IT156">
        <v>1</v>
      </c>
      <c r="IU156">
        <v>37</v>
      </c>
      <c r="IV156">
        <v>10.2</v>
      </c>
      <c r="IW156">
        <v>10.3</v>
      </c>
      <c r="IX156">
        <v>0.426025</v>
      </c>
      <c r="IY156">
        <v>2.28027</v>
      </c>
      <c r="IZ156">
        <v>1.39648</v>
      </c>
      <c r="JA156">
        <v>2.34619</v>
      </c>
      <c r="JB156">
        <v>1.49536</v>
      </c>
      <c r="JC156">
        <v>2.38525</v>
      </c>
      <c r="JD156">
        <v>39.3917</v>
      </c>
      <c r="JE156">
        <v>14.9638</v>
      </c>
      <c r="JF156">
        <v>18</v>
      </c>
      <c r="JG156">
        <v>392.329</v>
      </c>
      <c r="JH156">
        <v>554.947</v>
      </c>
      <c r="JI156">
        <v>31.5023</v>
      </c>
      <c r="JJ156">
        <v>31.1412</v>
      </c>
      <c r="JK156">
        <v>30.0005</v>
      </c>
      <c r="JL156">
        <v>31.0138</v>
      </c>
      <c r="JM156">
        <v>30.9124</v>
      </c>
      <c r="JN156">
        <v>8.50971</v>
      </c>
      <c r="JO156">
        <v>31.0744</v>
      </c>
      <c r="JP156">
        <v>5.03028</v>
      </c>
      <c r="JQ156">
        <v>-999.9</v>
      </c>
      <c r="JR156">
        <v>112.251</v>
      </c>
      <c r="JS156">
        <v>19.6184</v>
      </c>
      <c r="JT156">
        <v>99.8584</v>
      </c>
      <c r="JU156">
        <v>99.916</v>
      </c>
    </row>
    <row r="157" spans="1:281">
      <c r="A157">
        <v>141</v>
      </c>
      <c r="B157">
        <v>1652287960.6</v>
      </c>
      <c r="C157">
        <v>5904.099999904633</v>
      </c>
      <c r="D157" t="s">
        <v>765</v>
      </c>
      <c r="E157" t="s">
        <v>766</v>
      </c>
      <c r="F157">
        <v>5</v>
      </c>
      <c r="G157" t="s">
        <v>730</v>
      </c>
      <c r="H157" t="s">
        <v>418</v>
      </c>
      <c r="I157">
        <v>1652287952.814285</v>
      </c>
      <c r="J157">
        <f>(K157)/1000</f>
        <v>0</v>
      </c>
      <c r="K157">
        <f>IF(CZ157, AN157, AH157)</f>
        <v>0</v>
      </c>
      <c r="L157">
        <f>IF(CZ157, AI157, AG157)</f>
        <v>0</v>
      </c>
      <c r="M157">
        <f>DB157 - IF(AU157&gt;1, L157*CV157*100.0/(AW157*DP157), 0)</f>
        <v>0</v>
      </c>
      <c r="N157">
        <f>((T157-J157/2)*M157-L157)/(T157+J157/2)</f>
        <v>0</v>
      </c>
      <c r="O157">
        <f>N157*(DI157+DJ157)/1000.0</f>
        <v>0</v>
      </c>
      <c r="P157">
        <f>(DB157 - IF(AU157&gt;1, L157*CV157*100.0/(AW157*DP157), 0))*(DI157+DJ157)/1000.0</f>
        <v>0</v>
      </c>
      <c r="Q157">
        <f>2.0/((1/S157-1/R157)+SIGN(S157)*SQRT((1/S157-1/R157)*(1/S157-1/R157) + 4*CW157/((CW157+1)*(CW157+1))*(2*1/S157*1/R157-1/R157*1/R157)))</f>
        <v>0</v>
      </c>
      <c r="R157">
        <f>IF(LEFT(CX157,1)&lt;&gt;"0",IF(LEFT(CX157,1)="1",3.0,CY157),$D$5+$E$5*(DP157*DI157/($K$5*1000))+$F$5*(DP157*DI157/($K$5*1000))*MAX(MIN(CV157,$J$5),$I$5)*MAX(MIN(CV157,$J$5),$I$5)+$G$5*MAX(MIN(CV157,$J$5),$I$5)*(DP157*DI157/($K$5*1000))+$H$5*(DP157*DI157/($K$5*1000))*(DP157*DI157/($K$5*1000)))</f>
        <v>0</v>
      </c>
      <c r="S157">
        <f>J157*(1000-(1000*0.61365*exp(17.502*W157/(240.97+W157))/(DI157+DJ157)+DD157)/2)/(1000*0.61365*exp(17.502*W157/(240.97+W157))/(DI157+DJ157)-DD157)</f>
        <v>0</v>
      </c>
      <c r="T157">
        <f>1/((CW157+1)/(Q157/1.6)+1/(R157/1.37)) + CW157/((CW157+1)/(Q157/1.6) + CW157/(R157/1.37))</f>
        <v>0</v>
      </c>
      <c r="U157">
        <f>(CR157*CU157)</f>
        <v>0</v>
      </c>
      <c r="V157">
        <f>(DK157+(U157+2*0.95*5.67E-8*(((DK157+$B$7)+273)^4-(DK157+273)^4)-44100*J157)/(1.84*29.3*R157+8*0.95*5.67E-8*(DK157+273)^3))</f>
        <v>0</v>
      </c>
      <c r="W157">
        <f>($C$7*DL157+$D$7*DM157+$E$7*V157)</f>
        <v>0</v>
      </c>
      <c r="X157">
        <f>0.61365*exp(17.502*W157/(240.97+W157))</f>
        <v>0</v>
      </c>
      <c r="Y157">
        <f>(Z157/AA157*100)</f>
        <v>0</v>
      </c>
      <c r="Z157">
        <f>DD157*(DI157+DJ157)/1000</f>
        <v>0</v>
      </c>
      <c r="AA157">
        <f>0.61365*exp(17.502*DK157/(240.97+DK157))</f>
        <v>0</v>
      </c>
      <c r="AB157">
        <f>(X157-DD157*(DI157+DJ157)/1000)</f>
        <v>0</v>
      </c>
      <c r="AC157">
        <f>(-J157*44100)</f>
        <v>0</v>
      </c>
      <c r="AD157">
        <f>2*29.3*R157*0.92*(DK157-W157)</f>
        <v>0</v>
      </c>
      <c r="AE157">
        <f>2*0.95*5.67E-8*(((DK157+$B$7)+273)^4-(W157+273)^4)</f>
        <v>0</v>
      </c>
      <c r="AF157">
        <f>U157+AE157+AC157+AD157</f>
        <v>0</v>
      </c>
      <c r="AG157">
        <f>DH157*AU157*(DC157-DB157*(1000-AU157*DE157)/(1000-AU157*DD157))/(100*CV157)</f>
        <v>0</v>
      </c>
      <c r="AH157">
        <f>1000*DH157*AU157*(DD157-DE157)/(100*CV157*(1000-AU157*DD157))</f>
        <v>0</v>
      </c>
      <c r="AI157">
        <f>(AJ157 - AK157 - DI157*1E3/(8.314*(DK157+273.15)) * AM157/DH157 * AL157) * DH157/(100*CV157) * (1000 - DE157)/1000</f>
        <v>0</v>
      </c>
      <c r="AJ157">
        <v>136.0669222704052</v>
      </c>
      <c r="AK157">
        <v>149.1030787878788</v>
      </c>
      <c r="AL157">
        <v>-3.179355457866401</v>
      </c>
      <c r="AM157">
        <v>66.42233892500103</v>
      </c>
      <c r="AN157">
        <f>(AP157 - AO157 + DI157*1E3/(8.314*(DK157+273.15)) * AR157/DH157 * AQ157) * DH157/(100*CV157) * 1000/(1000 - AP157)</f>
        <v>0</v>
      </c>
      <c r="AO157">
        <v>19.50245795956861</v>
      </c>
      <c r="AP157">
        <v>26.73472424242425</v>
      </c>
      <c r="AQ157">
        <v>-0.0002845978262661644</v>
      </c>
      <c r="AR157">
        <v>79.01917542628415</v>
      </c>
      <c r="AS157">
        <v>0</v>
      </c>
      <c r="AT157">
        <v>0</v>
      </c>
      <c r="AU157">
        <f>IF(AS157*$H$13&gt;=AW157,1.0,(AW157/(AW157-AS157*$H$13)))</f>
        <v>0</v>
      </c>
      <c r="AV157">
        <f>(AU157-1)*100</f>
        <v>0</v>
      </c>
      <c r="AW157">
        <f>MAX(0,($B$13+$C$13*DP157)/(1+$D$13*DP157)*DI157/(DK157+273)*$E$13)</f>
        <v>0</v>
      </c>
      <c r="AX157" t="s">
        <v>421</v>
      </c>
      <c r="AY157" t="s">
        <v>421</v>
      </c>
      <c r="AZ157">
        <v>0</v>
      </c>
      <c r="BA157">
        <v>0</v>
      </c>
      <c r="BB157">
        <f>1-AZ157/BA157</f>
        <v>0</v>
      </c>
      <c r="BC157">
        <v>0</v>
      </c>
      <c r="BD157" t="s">
        <v>421</v>
      </c>
      <c r="BE157" t="s">
        <v>421</v>
      </c>
      <c r="BF157">
        <v>0</v>
      </c>
      <c r="BG157">
        <v>0</v>
      </c>
      <c r="BH157">
        <f>1-BF157/BG157</f>
        <v>0</v>
      </c>
      <c r="BI157">
        <v>0.5</v>
      </c>
      <c r="BJ157">
        <f>CS157</f>
        <v>0</v>
      </c>
      <c r="BK157">
        <f>L157</f>
        <v>0</v>
      </c>
      <c r="BL157">
        <f>BH157*BI157*BJ157</f>
        <v>0</v>
      </c>
      <c r="BM157">
        <f>(BK157-BC157)/BJ157</f>
        <v>0</v>
      </c>
      <c r="BN157">
        <f>(BA157-BG157)/BG157</f>
        <v>0</v>
      </c>
      <c r="BO157">
        <f>AZ157/(BB157+AZ157/BG157)</f>
        <v>0</v>
      </c>
      <c r="BP157" t="s">
        <v>421</v>
      </c>
      <c r="BQ157">
        <v>0</v>
      </c>
      <c r="BR157">
        <f>IF(BQ157&lt;&gt;0, BQ157, BO157)</f>
        <v>0</v>
      </c>
      <c r="BS157">
        <f>1-BR157/BG157</f>
        <v>0</v>
      </c>
      <c r="BT157">
        <f>(BG157-BF157)/(BG157-BR157)</f>
        <v>0</v>
      </c>
      <c r="BU157">
        <f>(BA157-BG157)/(BA157-BR157)</f>
        <v>0</v>
      </c>
      <c r="BV157">
        <f>(BG157-BF157)/(BG157-AZ157)</f>
        <v>0</v>
      </c>
      <c r="BW157">
        <f>(BA157-BG157)/(BA157-AZ157)</f>
        <v>0</v>
      </c>
      <c r="BX157">
        <f>(BT157*BR157/BF157)</f>
        <v>0</v>
      </c>
      <c r="BY157">
        <f>(1-BX157)</f>
        <v>0</v>
      </c>
      <c r="BZ157">
        <v>1358</v>
      </c>
      <c r="CA157">
        <v>300</v>
      </c>
      <c r="CB157">
        <v>300</v>
      </c>
      <c r="CC157">
        <v>300</v>
      </c>
      <c r="CD157">
        <v>10372.1</v>
      </c>
      <c r="CE157">
        <v>1824.64</v>
      </c>
      <c r="CF157">
        <v>-0.00730157</v>
      </c>
      <c r="CG157">
        <v>0.9</v>
      </c>
      <c r="CH157" t="s">
        <v>421</v>
      </c>
      <c r="CI157" t="s">
        <v>421</v>
      </c>
      <c r="CJ157" t="s">
        <v>421</v>
      </c>
      <c r="CK157" t="s">
        <v>421</v>
      </c>
      <c r="CL157" t="s">
        <v>421</v>
      </c>
      <c r="CM157" t="s">
        <v>421</v>
      </c>
      <c r="CN157" t="s">
        <v>421</v>
      </c>
      <c r="CO157" t="s">
        <v>421</v>
      </c>
      <c r="CP157" t="s">
        <v>421</v>
      </c>
      <c r="CQ157" t="s">
        <v>421</v>
      </c>
      <c r="CR157">
        <f>$B$11*DQ157+$C$11*DR157+$F$11*EC157*(1-EF157)</f>
        <v>0</v>
      </c>
      <c r="CS157">
        <f>CR157*CT157</f>
        <v>0</v>
      </c>
      <c r="CT157">
        <f>($B$11*$D$9+$C$11*$D$9+$F$11*((EP157+EH157)/MAX(EP157+EH157+EQ157, 0.1)*$I$9+EQ157/MAX(EP157+EH157+EQ157, 0.1)*$J$9))/($B$11+$C$11+$F$11)</f>
        <v>0</v>
      </c>
      <c r="CU157">
        <f>($B$11*$K$9+$C$11*$K$9+$F$11*((EP157+EH157)/MAX(EP157+EH157+EQ157, 0.1)*$P$9+EQ157/MAX(EP157+EH157+EQ157, 0.1)*$Q$9))/($B$11+$C$11+$F$11)</f>
        <v>0</v>
      </c>
      <c r="CV157">
        <v>6</v>
      </c>
      <c r="CW157">
        <v>0.5</v>
      </c>
      <c r="CX157" t="s">
        <v>422</v>
      </c>
      <c r="CY157">
        <v>2</v>
      </c>
      <c r="CZ157" t="b">
        <v>1</v>
      </c>
      <c r="DA157">
        <v>1652287952.814285</v>
      </c>
      <c r="DB157">
        <v>167.6111071428572</v>
      </c>
      <c r="DC157">
        <v>147.2243214285715</v>
      </c>
      <c r="DD157">
        <v>26.739425</v>
      </c>
      <c r="DE157">
        <v>19.55904642857143</v>
      </c>
      <c r="DF157">
        <v>167.6646785714286</v>
      </c>
      <c r="DG157">
        <v>26.65298928571429</v>
      </c>
      <c r="DH157">
        <v>400.0776785714287</v>
      </c>
      <c r="DI157">
        <v>90.67486428571429</v>
      </c>
      <c r="DJ157">
        <v>0.09999392142857143</v>
      </c>
      <c r="DK157">
        <v>32.30436071428571</v>
      </c>
      <c r="DL157">
        <v>31.51854642857143</v>
      </c>
      <c r="DM157">
        <v>999.9000000000002</v>
      </c>
      <c r="DN157">
        <v>0</v>
      </c>
      <c r="DO157">
        <v>0</v>
      </c>
      <c r="DP157">
        <v>9999.154285714287</v>
      </c>
      <c r="DQ157">
        <v>0</v>
      </c>
      <c r="DR157">
        <v>556.1371071428571</v>
      </c>
      <c r="DS157">
        <v>20.386775</v>
      </c>
      <c r="DT157">
        <v>172.2161071428571</v>
      </c>
      <c r="DU157">
        <v>150.1620357142857</v>
      </c>
      <c r="DV157">
        <v>7.180392142857142</v>
      </c>
      <c r="DW157">
        <v>147.2243214285715</v>
      </c>
      <c r="DX157">
        <v>19.55904642857143</v>
      </c>
      <c r="DY157">
        <v>2.424593928571429</v>
      </c>
      <c r="DZ157">
        <v>1.773512142857143</v>
      </c>
      <c r="EA157">
        <v>20.52897857142857</v>
      </c>
      <c r="EB157">
        <v>15.55525</v>
      </c>
      <c r="EC157">
        <v>1500.003571428571</v>
      </c>
      <c r="ED157">
        <v>0.9729995714285715</v>
      </c>
      <c r="EE157">
        <v>0.02700041428571429</v>
      </c>
      <c r="EF157">
        <v>0</v>
      </c>
      <c r="EG157">
        <v>1355.551428571429</v>
      </c>
      <c r="EH157">
        <v>5.00097</v>
      </c>
      <c r="EI157">
        <v>21046.80714285715</v>
      </c>
      <c r="EJ157">
        <v>12491.61071428572</v>
      </c>
      <c r="EK157">
        <v>40.93699999999999</v>
      </c>
      <c r="EL157">
        <v>42.375</v>
      </c>
      <c r="EM157">
        <v>41.18257142857141</v>
      </c>
      <c r="EN157">
        <v>42.25</v>
      </c>
      <c r="EO157">
        <v>42.06199999999999</v>
      </c>
      <c r="EP157">
        <v>1454.633928571428</v>
      </c>
      <c r="EQ157">
        <v>40.36142857142857</v>
      </c>
      <c r="ER157">
        <v>0</v>
      </c>
      <c r="ES157">
        <v>646.4000000953674</v>
      </c>
      <c r="ET157">
        <v>0</v>
      </c>
      <c r="EU157">
        <v>1354.6816</v>
      </c>
      <c r="EV157">
        <v>-135.3907690134666</v>
      </c>
      <c r="EW157">
        <v>-1892.823074590777</v>
      </c>
      <c r="EX157">
        <v>21034.548</v>
      </c>
      <c r="EY157">
        <v>15</v>
      </c>
      <c r="EZ157">
        <v>1652287342.6</v>
      </c>
      <c r="FA157" t="s">
        <v>727</v>
      </c>
      <c r="FB157">
        <v>1652287342.6</v>
      </c>
      <c r="FC157">
        <v>1652287335.6</v>
      </c>
      <c r="FD157">
        <v>27</v>
      </c>
      <c r="FE157">
        <v>0.206</v>
      </c>
      <c r="FF157">
        <v>-0.006</v>
      </c>
      <c r="FG157">
        <v>-1.806</v>
      </c>
      <c r="FH157">
        <v>0.04</v>
      </c>
      <c r="FI157">
        <v>1600</v>
      </c>
      <c r="FJ157">
        <v>24</v>
      </c>
      <c r="FK157">
        <v>0.06</v>
      </c>
      <c r="FL157">
        <v>0.04</v>
      </c>
      <c r="FM157">
        <v>19.8245075</v>
      </c>
      <c r="FN157">
        <v>13.88382101313317</v>
      </c>
      <c r="FO157">
        <v>1.336170495368667</v>
      </c>
      <c r="FP157">
        <v>-1</v>
      </c>
      <c r="FQ157">
        <v>7.1596815</v>
      </c>
      <c r="FR157">
        <v>0.5327788367729814</v>
      </c>
      <c r="FS157">
        <v>0.0526918651952083</v>
      </c>
      <c r="FT157">
        <v>0</v>
      </c>
      <c r="FU157">
        <v>0</v>
      </c>
      <c r="FV157">
        <v>0</v>
      </c>
      <c r="FW157">
        <v>0</v>
      </c>
      <c r="FX157">
        <v>-1</v>
      </c>
      <c r="FY157">
        <v>0</v>
      </c>
      <c r="FZ157">
        <v>1</v>
      </c>
      <c r="GA157" t="s">
        <v>710</v>
      </c>
      <c r="GB157">
        <v>2.6951</v>
      </c>
      <c r="GC157">
        <v>2.70515</v>
      </c>
      <c r="GD157">
        <v>0.0373349</v>
      </c>
      <c r="GE157">
        <v>0.0315179</v>
      </c>
      <c r="GF157">
        <v>0.114441</v>
      </c>
      <c r="GG157">
        <v>0.090563</v>
      </c>
      <c r="GH157">
        <v>30231.8</v>
      </c>
      <c r="GI157">
        <v>30530</v>
      </c>
      <c r="GJ157">
        <v>29215.7</v>
      </c>
      <c r="GK157">
        <v>29172.3</v>
      </c>
      <c r="GL157">
        <v>34248.3</v>
      </c>
      <c r="GM157">
        <v>35314.9</v>
      </c>
      <c r="GN157">
        <v>41116.4</v>
      </c>
      <c r="GO157">
        <v>41625.5</v>
      </c>
      <c r="GP157">
        <v>1.72747</v>
      </c>
      <c r="GQ157">
        <v>2.0094</v>
      </c>
      <c r="GR157">
        <v>0.102337</v>
      </c>
      <c r="GS157">
        <v>0</v>
      </c>
      <c r="GT157">
        <v>29.8381</v>
      </c>
      <c r="GU157">
        <v>999.9</v>
      </c>
      <c r="GV157">
        <v>39.1</v>
      </c>
      <c r="GW157">
        <v>37.2</v>
      </c>
      <c r="GX157">
        <v>27.4831</v>
      </c>
      <c r="GY157">
        <v>62.9132</v>
      </c>
      <c r="GZ157">
        <v>30.4087</v>
      </c>
      <c r="HA157">
        <v>1</v>
      </c>
      <c r="HB157">
        <v>0.286349</v>
      </c>
      <c r="HC157">
        <v>0</v>
      </c>
      <c r="HD157">
        <v>20.3927</v>
      </c>
      <c r="HE157">
        <v>5.21699</v>
      </c>
      <c r="HF157">
        <v>12.0099</v>
      </c>
      <c r="HG157">
        <v>4.988</v>
      </c>
      <c r="HH157">
        <v>3.28858</v>
      </c>
      <c r="HI157">
        <v>2401.2</v>
      </c>
      <c r="HJ157">
        <v>9999</v>
      </c>
      <c r="HK157">
        <v>9999</v>
      </c>
      <c r="HL157">
        <v>45.5</v>
      </c>
      <c r="HM157">
        <v>1.86735</v>
      </c>
      <c r="HN157">
        <v>1.8663</v>
      </c>
      <c r="HO157">
        <v>1.86585</v>
      </c>
      <c r="HP157">
        <v>1.8657</v>
      </c>
      <c r="HQ157">
        <v>1.86752</v>
      </c>
      <c r="HR157">
        <v>1.87003</v>
      </c>
      <c r="HS157">
        <v>1.86874</v>
      </c>
      <c r="HT157">
        <v>1.87007</v>
      </c>
      <c r="HU157">
        <v>0</v>
      </c>
      <c r="HV157">
        <v>0</v>
      </c>
      <c r="HW157">
        <v>0</v>
      </c>
      <c r="HX157">
        <v>0</v>
      </c>
      <c r="HY157" t="s">
        <v>425</v>
      </c>
      <c r="HZ157" t="s">
        <v>426</v>
      </c>
      <c r="IA157" t="s">
        <v>427</v>
      </c>
      <c r="IB157" t="s">
        <v>427</v>
      </c>
      <c r="IC157" t="s">
        <v>427</v>
      </c>
      <c r="ID157" t="s">
        <v>427</v>
      </c>
      <c r="IE157">
        <v>0</v>
      </c>
      <c r="IF157">
        <v>100</v>
      </c>
      <c r="IG157">
        <v>100</v>
      </c>
      <c r="IH157">
        <v>-0.037</v>
      </c>
      <c r="II157">
        <v>0.0864</v>
      </c>
      <c r="IJ157">
        <v>0.04464184116076175</v>
      </c>
      <c r="IK157">
        <v>-0.0004613869835165773</v>
      </c>
      <c r="IL157">
        <v>-7.733014719846753E-07</v>
      </c>
      <c r="IM157">
        <v>2.12217718631011E-10</v>
      </c>
      <c r="IN157">
        <v>-0.1662484685589008</v>
      </c>
      <c r="IO157">
        <v>0.000886434048502425</v>
      </c>
      <c r="IP157">
        <v>0.0004187276611132993</v>
      </c>
      <c r="IQ157">
        <v>-3.612086840460417E-06</v>
      </c>
      <c r="IR157">
        <v>19</v>
      </c>
      <c r="IS157">
        <v>2204</v>
      </c>
      <c r="IT157">
        <v>1</v>
      </c>
      <c r="IU157">
        <v>37</v>
      </c>
      <c r="IV157">
        <v>10.3</v>
      </c>
      <c r="IW157">
        <v>10.4</v>
      </c>
      <c r="IX157">
        <v>0.389404</v>
      </c>
      <c r="IY157">
        <v>2.28638</v>
      </c>
      <c r="IZ157">
        <v>1.39648</v>
      </c>
      <c r="JA157">
        <v>2.34619</v>
      </c>
      <c r="JB157">
        <v>1.49536</v>
      </c>
      <c r="JC157">
        <v>2.37793</v>
      </c>
      <c r="JD157">
        <v>39.3917</v>
      </c>
      <c r="JE157">
        <v>14.9638</v>
      </c>
      <c r="JF157">
        <v>18</v>
      </c>
      <c r="JG157">
        <v>392.303</v>
      </c>
      <c r="JH157">
        <v>554.811</v>
      </c>
      <c r="JI157">
        <v>31.5058</v>
      </c>
      <c r="JJ157">
        <v>31.1467</v>
      </c>
      <c r="JK157">
        <v>30.0005</v>
      </c>
      <c r="JL157">
        <v>31.0185</v>
      </c>
      <c r="JM157">
        <v>30.9176</v>
      </c>
      <c r="JN157">
        <v>7.79112</v>
      </c>
      <c r="JO157">
        <v>31.0744</v>
      </c>
      <c r="JP157">
        <v>5.03028</v>
      </c>
      <c r="JQ157">
        <v>-999.9</v>
      </c>
      <c r="JR157">
        <v>98.89409999999999</v>
      </c>
      <c r="JS157">
        <v>19.6057</v>
      </c>
      <c r="JT157">
        <v>99.8567</v>
      </c>
      <c r="JU157">
        <v>99.9164</v>
      </c>
    </row>
    <row r="158" spans="1:281">
      <c r="A158">
        <v>142</v>
      </c>
      <c r="B158">
        <v>1652287965.6</v>
      </c>
      <c r="C158">
        <v>5909.099999904633</v>
      </c>
      <c r="D158" t="s">
        <v>767</v>
      </c>
      <c r="E158" t="s">
        <v>768</v>
      </c>
      <c r="F158">
        <v>5</v>
      </c>
      <c r="G158" t="s">
        <v>730</v>
      </c>
      <c r="H158" t="s">
        <v>418</v>
      </c>
      <c r="I158">
        <v>1652287958.1</v>
      </c>
      <c r="J158">
        <f>(K158)/1000</f>
        <v>0</v>
      </c>
      <c r="K158">
        <f>IF(CZ158, AN158, AH158)</f>
        <v>0</v>
      </c>
      <c r="L158">
        <f>IF(CZ158, AI158, AG158)</f>
        <v>0</v>
      </c>
      <c r="M158">
        <f>DB158 - IF(AU158&gt;1, L158*CV158*100.0/(AW158*DP158), 0)</f>
        <v>0</v>
      </c>
      <c r="N158">
        <f>((T158-J158/2)*M158-L158)/(T158+J158/2)</f>
        <v>0</v>
      </c>
      <c r="O158">
        <f>N158*(DI158+DJ158)/1000.0</f>
        <v>0</v>
      </c>
      <c r="P158">
        <f>(DB158 - IF(AU158&gt;1, L158*CV158*100.0/(AW158*DP158), 0))*(DI158+DJ158)/1000.0</f>
        <v>0</v>
      </c>
      <c r="Q158">
        <f>2.0/((1/S158-1/R158)+SIGN(S158)*SQRT((1/S158-1/R158)*(1/S158-1/R158) + 4*CW158/((CW158+1)*(CW158+1))*(2*1/S158*1/R158-1/R158*1/R158)))</f>
        <v>0</v>
      </c>
      <c r="R158">
        <f>IF(LEFT(CX158,1)&lt;&gt;"0",IF(LEFT(CX158,1)="1",3.0,CY158),$D$5+$E$5*(DP158*DI158/($K$5*1000))+$F$5*(DP158*DI158/($K$5*1000))*MAX(MIN(CV158,$J$5),$I$5)*MAX(MIN(CV158,$J$5),$I$5)+$G$5*MAX(MIN(CV158,$J$5),$I$5)*(DP158*DI158/($K$5*1000))+$H$5*(DP158*DI158/($K$5*1000))*(DP158*DI158/($K$5*1000)))</f>
        <v>0</v>
      </c>
      <c r="S158">
        <f>J158*(1000-(1000*0.61365*exp(17.502*W158/(240.97+W158))/(DI158+DJ158)+DD158)/2)/(1000*0.61365*exp(17.502*W158/(240.97+W158))/(DI158+DJ158)-DD158)</f>
        <v>0</v>
      </c>
      <c r="T158">
        <f>1/((CW158+1)/(Q158/1.6)+1/(R158/1.37)) + CW158/((CW158+1)/(Q158/1.6) + CW158/(R158/1.37))</f>
        <v>0</v>
      </c>
      <c r="U158">
        <f>(CR158*CU158)</f>
        <v>0</v>
      </c>
      <c r="V158">
        <f>(DK158+(U158+2*0.95*5.67E-8*(((DK158+$B$7)+273)^4-(DK158+273)^4)-44100*J158)/(1.84*29.3*R158+8*0.95*5.67E-8*(DK158+273)^3))</f>
        <v>0</v>
      </c>
      <c r="W158">
        <f>($C$7*DL158+$D$7*DM158+$E$7*V158)</f>
        <v>0</v>
      </c>
      <c r="X158">
        <f>0.61365*exp(17.502*W158/(240.97+W158))</f>
        <v>0</v>
      </c>
      <c r="Y158">
        <f>(Z158/AA158*100)</f>
        <v>0</v>
      </c>
      <c r="Z158">
        <f>DD158*(DI158+DJ158)/1000</f>
        <v>0</v>
      </c>
      <c r="AA158">
        <f>0.61365*exp(17.502*DK158/(240.97+DK158))</f>
        <v>0</v>
      </c>
      <c r="AB158">
        <f>(X158-DD158*(DI158+DJ158)/1000)</f>
        <v>0</v>
      </c>
      <c r="AC158">
        <f>(-J158*44100)</f>
        <v>0</v>
      </c>
      <c r="AD158">
        <f>2*29.3*R158*0.92*(DK158-W158)</f>
        <v>0</v>
      </c>
      <c r="AE158">
        <f>2*0.95*5.67E-8*(((DK158+$B$7)+273)^4-(W158+273)^4)</f>
        <v>0</v>
      </c>
      <c r="AF158">
        <f>U158+AE158+AC158+AD158</f>
        <v>0</v>
      </c>
      <c r="AG158">
        <f>DH158*AU158*(DC158-DB158*(1000-AU158*DE158)/(1000-AU158*DD158))/(100*CV158)</f>
        <v>0</v>
      </c>
      <c r="AH158">
        <f>1000*DH158*AU158*(DD158-DE158)/(100*CV158*(1000-AU158*DD158))</f>
        <v>0</v>
      </c>
      <c r="AI158">
        <f>(AJ158 - AK158 - DI158*1E3/(8.314*(DK158+273.15)) * AM158/DH158 * AL158) * DH158/(100*CV158) * (1000 - DE158)/1000</f>
        <v>0</v>
      </c>
      <c r="AJ158">
        <v>119.0313086129034</v>
      </c>
      <c r="AK158">
        <v>133.2811151515151</v>
      </c>
      <c r="AL158">
        <v>-3.164434813884085</v>
      </c>
      <c r="AM158">
        <v>66.42233892500103</v>
      </c>
      <c r="AN158">
        <f>(AP158 - AO158 + DI158*1E3/(8.314*(DK158+273.15)) * AR158/DH158 * AQ158) * DH158/(100*CV158) * 1000/(1000 - AP158)</f>
        <v>0</v>
      </c>
      <c r="AO158">
        <v>19.52736025960826</v>
      </c>
      <c r="AP158">
        <v>26.75544909090908</v>
      </c>
      <c r="AQ158">
        <v>0.0001834411765207332</v>
      </c>
      <c r="AR158">
        <v>79.01917542628415</v>
      </c>
      <c r="AS158">
        <v>0</v>
      </c>
      <c r="AT158">
        <v>0</v>
      </c>
      <c r="AU158">
        <f>IF(AS158*$H$13&gt;=AW158,1.0,(AW158/(AW158-AS158*$H$13)))</f>
        <v>0</v>
      </c>
      <c r="AV158">
        <f>(AU158-1)*100</f>
        <v>0</v>
      </c>
      <c r="AW158">
        <f>MAX(0,($B$13+$C$13*DP158)/(1+$D$13*DP158)*DI158/(DK158+273)*$E$13)</f>
        <v>0</v>
      </c>
      <c r="AX158" t="s">
        <v>421</v>
      </c>
      <c r="AY158" t="s">
        <v>421</v>
      </c>
      <c r="AZ158">
        <v>0</v>
      </c>
      <c r="BA158">
        <v>0</v>
      </c>
      <c r="BB158">
        <f>1-AZ158/BA158</f>
        <v>0</v>
      </c>
      <c r="BC158">
        <v>0</v>
      </c>
      <c r="BD158" t="s">
        <v>421</v>
      </c>
      <c r="BE158" t="s">
        <v>421</v>
      </c>
      <c r="BF158">
        <v>0</v>
      </c>
      <c r="BG158">
        <v>0</v>
      </c>
      <c r="BH158">
        <f>1-BF158/BG158</f>
        <v>0</v>
      </c>
      <c r="BI158">
        <v>0.5</v>
      </c>
      <c r="BJ158">
        <f>CS158</f>
        <v>0</v>
      </c>
      <c r="BK158">
        <f>L158</f>
        <v>0</v>
      </c>
      <c r="BL158">
        <f>BH158*BI158*BJ158</f>
        <v>0</v>
      </c>
      <c r="BM158">
        <f>(BK158-BC158)/BJ158</f>
        <v>0</v>
      </c>
      <c r="BN158">
        <f>(BA158-BG158)/BG158</f>
        <v>0</v>
      </c>
      <c r="BO158">
        <f>AZ158/(BB158+AZ158/BG158)</f>
        <v>0</v>
      </c>
      <c r="BP158" t="s">
        <v>421</v>
      </c>
      <c r="BQ158">
        <v>0</v>
      </c>
      <c r="BR158">
        <f>IF(BQ158&lt;&gt;0, BQ158, BO158)</f>
        <v>0</v>
      </c>
      <c r="BS158">
        <f>1-BR158/BG158</f>
        <v>0</v>
      </c>
      <c r="BT158">
        <f>(BG158-BF158)/(BG158-BR158)</f>
        <v>0</v>
      </c>
      <c r="BU158">
        <f>(BA158-BG158)/(BA158-BR158)</f>
        <v>0</v>
      </c>
      <c r="BV158">
        <f>(BG158-BF158)/(BG158-AZ158)</f>
        <v>0</v>
      </c>
      <c r="BW158">
        <f>(BA158-BG158)/(BA158-AZ158)</f>
        <v>0</v>
      </c>
      <c r="BX158">
        <f>(BT158*BR158/BF158)</f>
        <v>0</v>
      </c>
      <c r="BY158">
        <f>(1-BX158)</f>
        <v>0</v>
      </c>
      <c r="BZ158">
        <v>1358</v>
      </c>
      <c r="CA158">
        <v>300</v>
      </c>
      <c r="CB158">
        <v>300</v>
      </c>
      <c r="CC158">
        <v>300</v>
      </c>
      <c r="CD158">
        <v>10372.1</v>
      </c>
      <c r="CE158">
        <v>1824.64</v>
      </c>
      <c r="CF158">
        <v>-0.00730157</v>
      </c>
      <c r="CG158">
        <v>0.9</v>
      </c>
      <c r="CH158" t="s">
        <v>421</v>
      </c>
      <c r="CI158" t="s">
        <v>421</v>
      </c>
      <c r="CJ158" t="s">
        <v>421</v>
      </c>
      <c r="CK158" t="s">
        <v>421</v>
      </c>
      <c r="CL158" t="s">
        <v>421</v>
      </c>
      <c r="CM158" t="s">
        <v>421</v>
      </c>
      <c r="CN158" t="s">
        <v>421</v>
      </c>
      <c r="CO158" t="s">
        <v>421</v>
      </c>
      <c r="CP158" t="s">
        <v>421</v>
      </c>
      <c r="CQ158" t="s">
        <v>421</v>
      </c>
      <c r="CR158">
        <f>$B$11*DQ158+$C$11*DR158+$F$11*EC158*(1-EF158)</f>
        <v>0</v>
      </c>
      <c r="CS158">
        <f>CR158*CT158</f>
        <v>0</v>
      </c>
      <c r="CT158">
        <f>($B$11*$D$9+$C$11*$D$9+$F$11*((EP158+EH158)/MAX(EP158+EH158+EQ158, 0.1)*$I$9+EQ158/MAX(EP158+EH158+EQ158, 0.1)*$J$9))/($B$11+$C$11+$F$11)</f>
        <v>0</v>
      </c>
      <c r="CU158">
        <f>($B$11*$K$9+$C$11*$K$9+$F$11*((EP158+EH158)/MAX(EP158+EH158+EQ158, 0.1)*$P$9+EQ158/MAX(EP158+EH158+EQ158, 0.1)*$Q$9))/($B$11+$C$11+$F$11)</f>
        <v>0</v>
      </c>
      <c r="CV158">
        <v>6</v>
      </c>
      <c r="CW158">
        <v>0.5</v>
      </c>
      <c r="CX158" t="s">
        <v>422</v>
      </c>
      <c r="CY158">
        <v>2</v>
      </c>
      <c r="CZ158" t="b">
        <v>1</v>
      </c>
      <c r="DA158">
        <v>1652287958.1</v>
      </c>
      <c r="DB158">
        <v>151.3084814814815</v>
      </c>
      <c r="DC158">
        <v>129.6426296296296</v>
      </c>
      <c r="DD158">
        <v>26.74172222222223</v>
      </c>
      <c r="DE158">
        <v>19.53124814814815</v>
      </c>
      <c r="DF158">
        <v>151.3507777777778</v>
      </c>
      <c r="DG158">
        <v>26.65525925925926</v>
      </c>
      <c r="DH158">
        <v>400.0757037037038</v>
      </c>
      <c r="DI158">
        <v>90.67567777777779</v>
      </c>
      <c r="DJ158">
        <v>0.09998395185185185</v>
      </c>
      <c r="DK158">
        <v>32.3040074074074</v>
      </c>
      <c r="DL158">
        <v>31.50782222222222</v>
      </c>
      <c r="DM158">
        <v>999.9000000000001</v>
      </c>
      <c r="DN158">
        <v>0</v>
      </c>
      <c r="DO158">
        <v>0</v>
      </c>
      <c r="DP158">
        <v>10001.27851851852</v>
      </c>
      <c r="DQ158">
        <v>0</v>
      </c>
      <c r="DR158">
        <v>543.7125925925926</v>
      </c>
      <c r="DS158">
        <v>21.66586296296297</v>
      </c>
      <c r="DT158">
        <v>155.465962962963</v>
      </c>
      <c r="DU158">
        <v>132.2254444444444</v>
      </c>
      <c r="DV158">
        <v>7.210485185185185</v>
      </c>
      <c r="DW158">
        <v>129.6426296296296</v>
      </c>
      <c r="DX158">
        <v>19.53124814814815</v>
      </c>
      <c r="DY158">
        <v>2.424825185185185</v>
      </c>
      <c r="DZ158">
        <v>1.771008148148148</v>
      </c>
      <c r="EA158">
        <v>20.53052962962963</v>
      </c>
      <c r="EB158">
        <v>15.53322962962963</v>
      </c>
      <c r="EC158">
        <v>1499.991851851852</v>
      </c>
      <c r="ED158">
        <v>0.9729997037037036</v>
      </c>
      <c r="EE158">
        <v>0.02700027407407408</v>
      </c>
      <c r="EF158">
        <v>0</v>
      </c>
      <c r="EG158">
        <v>1342.578148148148</v>
      </c>
      <c r="EH158">
        <v>5.00097</v>
      </c>
      <c r="EI158">
        <v>20856.81851851852</v>
      </c>
      <c r="EJ158">
        <v>12491.50740740741</v>
      </c>
      <c r="EK158">
        <v>40.93699999999999</v>
      </c>
      <c r="EL158">
        <v>42.375</v>
      </c>
      <c r="EM158">
        <v>41.1824074074074</v>
      </c>
      <c r="EN158">
        <v>42.25</v>
      </c>
      <c r="EO158">
        <v>42.06199999999999</v>
      </c>
      <c r="EP158">
        <v>1454.622592592593</v>
      </c>
      <c r="EQ158">
        <v>40.3611111111111</v>
      </c>
      <c r="ER158">
        <v>0</v>
      </c>
      <c r="ES158">
        <v>651.2000000476837</v>
      </c>
      <c r="ET158">
        <v>0</v>
      </c>
      <c r="EU158">
        <v>1342.8412</v>
      </c>
      <c r="EV158">
        <v>-160.4261538282407</v>
      </c>
      <c r="EW158">
        <v>-2429.100000320267</v>
      </c>
      <c r="EX158">
        <v>20860.556</v>
      </c>
      <c r="EY158">
        <v>15</v>
      </c>
      <c r="EZ158">
        <v>1652287342.6</v>
      </c>
      <c r="FA158" t="s">
        <v>727</v>
      </c>
      <c r="FB158">
        <v>1652287342.6</v>
      </c>
      <c r="FC158">
        <v>1652287335.6</v>
      </c>
      <c r="FD158">
        <v>27</v>
      </c>
      <c r="FE158">
        <v>0.206</v>
      </c>
      <c r="FF158">
        <v>-0.006</v>
      </c>
      <c r="FG158">
        <v>-1.806</v>
      </c>
      <c r="FH158">
        <v>0.04</v>
      </c>
      <c r="FI158">
        <v>1600</v>
      </c>
      <c r="FJ158">
        <v>24</v>
      </c>
      <c r="FK158">
        <v>0.06</v>
      </c>
      <c r="FL158">
        <v>0.04</v>
      </c>
      <c r="FM158">
        <v>21.002</v>
      </c>
      <c r="FN158">
        <v>14.45699437148211</v>
      </c>
      <c r="FO158">
        <v>1.391096021128664</v>
      </c>
      <c r="FP158">
        <v>-1</v>
      </c>
      <c r="FQ158">
        <v>7.190388749999999</v>
      </c>
      <c r="FR158">
        <v>0.3625838273920915</v>
      </c>
      <c r="FS158">
        <v>0.04018317030720073</v>
      </c>
      <c r="FT158">
        <v>1</v>
      </c>
      <c r="FU158">
        <v>0</v>
      </c>
      <c r="FV158">
        <v>0</v>
      </c>
      <c r="FW158">
        <v>0</v>
      </c>
      <c r="FX158">
        <v>-1</v>
      </c>
      <c r="FY158">
        <v>1</v>
      </c>
      <c r="FZ158">
        <v>1</v>
      </c>
      <c r="GA158" t="s">
        <v>719</v>
      </c>
      <c r="GB158">
        <v>2.69511</v>
      </c>
      <c r="GC158">
        <v>2.70519</v>
      </c>
      <c r="GD158">
        <v>0.0335307</v>
      </c>
      <c r="GE158">
        <v>0.0273419</v>
      </c>
      <c r="GF158">
        <v>0.114503</v>
      </c>
      <c r="GG158">
        <v>0.0905792</v>
      </c>
      <c r="GH158">
        <v>30351.3</v>
      </c>
      <c r="GI158">
        <v>30661.7</v>
      </c>
      <c r="GJ158">
        <v>29215.8</v>
      </c>
      <c r="GK158">
        <v>29172.4</v>
      </c>
      <c r="GL158">
        <v>34245.7</v>
      </c>
      <c r="GM158">
        <v>35314.1</v>
      </c>
      <c r="GN158">
        <v>41116.3</v>
      </c>
      <c r="GO158">
        <v>41625.4</v>
      </c>
      <c r="GP158">
        <v>1.728</v>
      </c>
      <c r="GQ158">
        <v>2.0096</v>
      </c>
      <c r="GR158">
        <v>0.101876</v>
      </c>
      <c r="GS158">
        <v>0</v>
      </c>
      <c r="GT158">
        <v>29.8381</v>
      </c>
      <c r="GU158">
        <v>999.9</v>
      </c>
      <c r="GV158">
        <v>39</v>
      </c>
      <c r="GW158">
        <v>37.2</v>
      </c>
      <c r="GX158">
        <v>27.416</v>
      </c>
      <c r="GY158">
        <v>62.8332</v>
      </c>
      <c r="GZ158">
        <v>30.4888</v>
      </c>
      <c r="HA158">
        <v>1</v>
      </c>
      <c r="HB158">
        <v>0.286855</v>
      </c>
      <c r="HC158">
        <v>0</v>
      </c>
      <c r="HD158">
        <v>20.3926</v>
      </c>
      <c r="HE158">
        <v>5.21654</v>
      </c>
      <c r="HF158">
        <v>12.0099</v>
      </c>
      <c r="HG158">
        <v>4.9878</v>
      </c>
      <c r="HH158">
        <v>3.2886</v>
      </c>
      <c r="HI158">
        <v>2401.5</v>
      </c>
      <c r="HJ158">
        <v>9999</v>
      </c>
      <c r="HK158">
        <v>9999</v>
      </c>
      <c r="HL158">
        <v>45.5</v>
      </c>
      <c r="HM158">
        <v>1.86735</v>
      </c>
      <c r="HN158">
        <v>1.8663</v>
      </c>
      <c r="HO158">
        <v>1.86584</v>
      </c>
      <c r="HP158">
        <v>1.8657</v>
      </c>
      <c r="HQ158">
        <v>1.86752</v>
      </c>
      <c r="HR158">
        <v>1.87004</v>
      </c>
      <c r="HS158">
        <v>1.86872</v>
      </c>
      <c r="HT158">
        <v>1.87008</v>
      </c>
      <c r="HU158">
        <v>0</v>
      </c>
      <c r="HV158">
        <v>0</v>
      </c>
      <c r="HW158">
        <v>0</v>
      </c>
      <c r="HX158">
        <v>0</v>
      </c>
      <c r="HY158" t="s">
        <v>425</v>
      </c>
      <c r="HZ158" t="s">
        <v>426</v>
      </c>
      <c r="IA158" t="s">
        <v>427</v>
      </c>
      <c r="IB158" t="s">
        <v>427</v>
      </c>
      <c r="IC158" t="s">
        <v>427</v>
      </c>
      <c r="ID158" t="s">
        <v>427</v>
      </c>
      <c r="IE158">
        <v>0</v>
      </c>
      <c r="IF158">
        <v>100</v>
      </c>
      <c r="IG158">
        <v>100</v>
      </c>
      <c r="IH158">
        <v>-0.027</v>
      </c>
      <c r="II158">
        <v>0.0867</v>
      </c>
      <c r="IJ158">
        <v>0.04464184116076175</v>
      </c>
      <c r="IK158">
        <v>-0.0004613869835165773</v>
      </c>
      <c r="IL158">
        <v>-7.733014719846753E-07</v>
      </c>
      <c r="IM158">
        <v>2.12217718631011E-10</v>
      </c>
      <c r="IN158">
        <v>-0.1662484685589008</v>
      </c>
      <c r="IO158">
        <v>0.000886434048502425</v>
      </c>
      <c r="IP158">
        <v>0.0004187276611132993</v>
      </c>
      <c r="IQ158">
        <v>-3.612086840460417E-06</v>
      </c>
      <c r="IR158">
        <v>19</v>
      </c>
      <c r="IS158">
        <v>2204</v>
      </c>
      <c r="IT158">
        <v>1</v>
      </c>
      <c r="IU158">
        <v>37</v>
      </c>
      <c r="IV158">
        <v>10.4</v>
      </c>
      <c r="IW158">
        <v>10.5</v>
      </c>
      <c r="IX158">
        <v>0.356445</v>
      </c>
      <c r="IY158">
        <v>2.2876</v>
      </c>
      <c r="IZ158">
        <v>1.39648</v>
      </c>
      <c r="JA158">
        <v>2.34497</v>
      </c>
      <c r="JB158">
        <v>1.49536</v>
      </c>
      <c r="JC158">
        <v>2.38159</v>
      </c>
      <c r="JD158">
        <v>39.3917</v>
      </c>
      <c r="JE158">
        <v>14.9638</v>
      </c>
      <c r="JF158">
        <v>18</v>
      </c>
      <c r="JG158">
        <v>392.619</v>
      </c>
      <c r="JH158">
        <v>555.002</v>
      </c>
      <c r="JI158">
        <v>31.5089</v>
      </c>
      <c r="JJ158">
        <v>31.1521</v>
      </c>
      <c r="JK158">
        <v>30.0005</v>
      </c>
      <c r="JL158">
        <v>31.0239</v>
      </c>
      <c r="JM158">
        <v>30.9223</v>
      </c>
      <c r="JN158">
        <v>7.00878</v>
      </c>
      <c r="JO158">
        <v>31.0744</v>
      </c>
      <c r="JP158">
        <v>4.65467</v>
      </c>
      <c r="JQ158">
        <v>-999.9</v>
      </c>
      <c r="JR158">
        <v>78.8582</v>
      </c>
      <c r="JS158">
        <v>19.5645</v>
      </c>
      <c r="JT158">
        <v>99.8567</v>
      </c>
      <c r="JU158">
        <v>99.9164</v>
      </c>
    </row>
    <row r="159" spans="1:281">
      <c r="A159">
        <v>143</v>
      </c>
      <c r="B159">
        <v>1652287970.6</v>
      </c>
      <c r="C159">
        <v>5914.099999904633</v>
      </c>
      <c r="D159" t="s">
        <v>769</v>
      </c>
      <c r="E159" t="s">
        <v>770</v>
      </c>
      <c r="F159">
        <v>5</v>
      </c>
      <c r="G159" t="s">
        <v>730</v>
      </c>
      <c r="H159" t="s">
        <v>418</v>
      </c>
      <c r="I159">
        <v>1652287962.814285</v>
      </c>
      <c r="J159">
        <f>(K159)/1000</f>
        <v>0</v>
      </c>
      <c r="K159">
        <f>IF(CZ159, AN159, AH159)</f>
        <v>0</v>
      </c>
      <c r="L159">
        <f>IF(CZ159, AI159, AG159)</f>
        <v>0</v>
      </c>
      <c r="M159">
        <f>DB159 - IF(AU159&gt;1, L159*CV159*100.0/(AW159*DP159), 0)</f>
        <v>0</v>
      </c>
      <c r="N159">
        <f>((T159-J159/2)*M159-L159)/(T159+J159/2)</f>
        <v>0</v>
      </c>
      <c r="O159">
        <f>N159*(DI159+DJ159)/1000.0</f>
        <v>0</v>
      </c>
      <c r="P159">
        <f>(DB159 - IF(AU159&gt;1, L159*CV159*100.0/(AW159*DP159), 0))*(DI159+DJ159)/1000.0</f>
        <v>0</v>
      </c>
      <c r="Q159">
        <f>2.0/((1/S159-1/R159)+SIGN(S159)*SQRT((1/S159-1/R159)*(1/S159-1/R159) + 4*CW159/((CW159+1)*(CW159+1))*(2*1/S159*1/R159-1/R159*1/R159)))</f>
        <v>0</v>
      </c>
      <c r="R159">
        <f>IF(LEFT(CX159,1)&lt;&gt;"0",IF(LEFT(CX159,1)="1",3.0,CY159),$D$5+$E$5*(DP159*DI159/($K$5*1000))+$F$5*(DP159*DI159/($K$5*1000))*MAX(MIN(CV159,$J$5),$I$5)*MAX(MIN(CV159,$J$5),$I$5)+$G$5*MAX(MIN(CV159,$J$5),$I$5)*(DP159*DI159/($K$5*1000))+$H$5*(DP159*DI159/($K$5*1000))*(DP159*DI159/($K$5*1000)))</f>
        <v>0</v>
      </c>
      <c r="S159">
        <f>J159*(1000-(1000*0.61365*exp(17.502*W159/(240.97+W159))/(DI159+DJ159)+DD159)/2)/(1000*0.61365*exp(17.502*W159/(240.97+W159))/(DI159+DJ159)-DD159)</f>
        <v>0</v>
      </c>
      <c r="T159">
        <f>1/((CW159+1)/(Q159/1.6)+1/(R159/1.37)) + CW159/((CW159+1)/(Q159/1.6) + CW159/(R159/1.37))</f>
        <v>0</v>
      </c>
      <c r="U159">
        <f>(CR159*CU159)</f>
        <v>0</v>
      </c>
      <c r="V159">
        <f>(DK159+(U159+2*0.95*5.67E-8*(((DK159+$B$7)+273)^4-(DK159+273)^4)-44100*J159)/(1.84*29.3*R159+8*0.95*5.67E-8*(DK159+273)^3))</f>
        <v>0</v>
      </c>
      <c r="W159">
        <f>($C$7*DL159+$D$7*DM159+$E$7*V159)</f>
        <v>0</v>
      </c>
      <c r="X159">
        <f>0.61365*exp(17.502*W159/(240.97+W159))</f>
        <v>0</v>
      </c>
      <c r="Y159">
        <f>(Z159/AA159*100)</f>
        <v>0</v>
      </c>
      <c r="Z159">
        <f>DD159*(DI159+DJ159)/1000</f>
        <v>0</v>
      </c>
      <c r="AA159">
        <f>0.61365*exp(17.502*DK159/(240.97+DK159))</f>
        <v>0</v>
      </c>
      <c r="AB159">
        <f>(X159-DD159*(DI159+DJ159)/1000)</f>
        <v>0</v>
      </c>
      <c r="AC159">
        <f>(-J159*44100)</f>
        <v>0</v>
      </c>
      <c r="AD159">
        <f>2*29.3*R159*0.92*(DK159-W159)</f>
        <v>0</v>
      </c>
      <c r="AE159">
        <f>2*0.95*5.67E-8*(((DK159+$B$7)+273)^4-(W159+273)^4)</f>
        <v>0</v>
      </c>
      <c r="AF159">
        <f>U159+AE159+AC159+AD159</f>
        <v>0</v>
      </c>
      <c r="AG159">
        <f>DH159*AU159*(DC159-DB159*(1000-AU159*DE159)/(1000-AU159*DD159))/(100*CV159)</f>
        <v>0</v>
      </c>
      <c r="AH159">
        <f>1000*DH159*AU159*(DD159-DE159)/(100*CV159*(1000-AU159*DD159))</f>
        <v>0</v>
      </c>
      <c r="AI159">
        <f>(AJ159 - AK159 - DI159*1E3/(8.314*(DK159+273.15)) * AM159/DH159 * AL159) * DH159/(100*CV159) * (1000 - DE159)/1000</f>
        <v>0</v>
      </c>
      <c r="AJ159">
        <v>102.0525071744563</v>
      </c>
      <c r="AK159">
        <v>117.4347575757575</v>
      </c>
      <c r="AL159">
        <v>-3.168018080231112</v>
      </c>
      <c r="AM159">
        <v>66.42233892500103</v>
      </c>
      <c r="AN159">
        <f>(AP159 - AO159 + DI159*1E3/(8.314*(DK159+273.15)) * AR159/DH159 * AQ159) * DH159/(100*CV159) * 1000/(1000 - AP159)</f>
        <v>0</v>
      </c>
      <c r="AO159">
        <v>19.53595574645761</v>
      </c>
      <c r="AP159">
        <v>26.7792606060606</v>
      </c>
      <c r="AQ159">
        <v>0.0003591150949405529</v>
      </c>
      <c r="AR159">
        <v>79.01917542628415</v>
      </c>
      <c r="AS159">
        <v>0</v>
      </c>
      <c r="AT159">
        <v>0</v>
      </c>
      <c r="AU159">
        <f>IF(AS159*$H$13&gt;=AW159,1.0,(AW159/(AW159-AS159*$H$13)))</f>
        <v>0</v>
      </c>
      <c r="AV159">
        <f>(AU159-1)*100</f>
        <v>0</v>
      </c>
      <c r="AW159">
        <f>MAX(0,($B$13+$C$13*DP159)/(1+$D$13*DP159)*DI159/(DK159+273)*$E$13)</f>
        <v>0</v>
      </c>
      <c r="AX159" t="s">
        <v>421</v>
      </c>
      <c r="AY159" t="s">
        <v>421</v>
      </c>
      <c r="AZ159">
        <v>0</v>
      </c>
      <c r="BA159">
        <v>0</v>
      </c>
      <c r="BB159">
        <f>1-AZ159/BA159</f>
        <v>0</v>
      </c>
      <c r="BC159">
        <v>0</v>
      </c>
      <c r="BD159" t="s">
        <v>421</v>
      </c>
      <c r="BE159" t="s">
        <v>421</v>
      </c>
      <c r="BF159">
        <v>0</v>
      </c>
      <c r="BG159">
        <v>0</v>
      </c>
      <c r="BH159">
        <f>1-BF159/BG159</f>
        <v>0</v>
      </c>
      <c r="BI159">
        <v>0.5</v>
      </c>
      <c r="BJ159">
        <f>CS159</f>
        <v>0</v>
      </c>
      <c r="BK159">
        <f>L159</f>
        <v>0</v>
      </c>
      <c r="BL159">
        <f>BH159*BI159*BJ159</f>
        <v>0</v>
      </c>
      <c r="BM159">
        <f>(BK159-BC159)/BJ159</f>
        <v>0</v>
      </c>
      <c r="BN159">
        <f>(BA159-BG159)/BG159</f>
        <v>0</v>
      </c>
      <c r="BO159">
        <f>AZ159/(BB159+AZ159/BG159)</f>
        <v>0</v>
      </c>
      <c r="BP159" t="s">
        <v>421</v>
      </c>
      <c r="BQ159">
        <v>0</v>
      </c>
      <c r="BR159">
        <f>IF(BQ159&lt;&gt;0, BQ159, BO159)</f>
        <v>0</v>
      </c>
      <c r="BS159">
        <f>1-BR159/BG159</f>
        <v>0</v>
      </c>
      <c r="BT159">
        <f>(BG159-BF159)/(BG159-BR159)</f>
        <v>0</v>
      </c>
      <c r="BU159">
        <f>(BA159-BG159)/(BA159-BR159)</f>
        <v>0</v>
      </c>
      <c r="BV159">
        <f>(BG159-BF159)/(BG159-AZ159)</f>
        <v>0</v>
      </c>
      <c r="BW159">
        <f>(BA159-BG159)/(BA159-AZ159)</f>
        <v>0</v>
      </c>
      <c r="BX159">
        <f>(BT159*BR159/BF159)</f>
        <v>0</v>
      </c>
      <c r="BY159">
        <f>(1-BX159)</f>
        <v>0</v>
      </c>
      <c r="BZ159">
        <v>1358</v>
      </c>
      <c r="CA159">
        <v>300</v>
      </c>
      <c r="CB159">
        <v>300</v>
      </c>
      <c r="CC159">
        <v>300</v>
      </c>
      <c r="CD159">
        <v>10372.1</v>
      </c>
      <c r="CE159">
        <v>1824.64</v>
      </c>
      <c r="CF159">
        <v>-0.00730157</v>
      </c>
      <c r="CG159">
        <v>0.9</v>
      </c>
      <c r="CH159" t="s">
        <v>421</v>
      </c>
      <c r="CI159" t="s">
        <v>421</v>
      </c>
      <c r="CJ159" t="s">
        <v>421</v>
      </c>
      <c r="CK159" t="s">
        <v>421</v>
      </c>
      <c r="CL159" t="s">
        <v>421</v>
      </c>
      <c r="CM159" t="s">
        <v>421</v>
      </c>
      <c r="CN159" t="s">
        <v>421</v>
      </c>
      <c r="CO159" t="s">
        <v>421</v>
      </c>
      <c r="CP159" t="s">
        <v>421</v>
      </c>
      <c r="CQ159" t="s">
        <v>421</v>
      </c>
      <c r="CR159">
        <f>$B$11*DQ159+$C$11*DR159+$F$11*EC159*(1-EF159)</f>
        <v>0</v>
      </c>
      <c r="CS159">
        <f>CR159*CT159</f>
        <v>0</v>
      </c>
      <c r="CT159">
        <f>($B$11*$D$9+$C$11*$D$9+$F$11*((EP159+EH159)/MAX(EP159+EH159+EQ159, 0.1)*$I$9+EQ159/MAX(EP159+EH159+EQ159, 0.1)*$J$9))/($B$11+$C$11+$F$11)</f>
        <v>0</v>
      </c>
      <c r="CU159">
        <f>($B$11*$K$9+$C$11*$K$9+$F$11*((EP159+EH159)/MAX(EP159+EH159+EQ159, 0.1)*$P$9+EQ159/MAX(EP159+EH159+EQ159, 0.1)*$Q$9))/($B$11+$C$11+$F$11)</f>
        <v>0</v>
      </c>
      <c r="CV159">
        <v>6</v>
      </c>
      <c r="CW159">
        <v>0.5</v>
      </c>
      <c r="CX159" t="s">
        <v>422</v>
      </c>
      <c r="CY159">
        <v>2</v>
      </c>
      <c r="CZ159" t="b">
        <v>1</v>
      </c>
      <c r="DA159">
        <v>1652287962.814285</v>
      </c>
      <c r="DB159">
        <v>136.7558928571429</v>
      </c>
      <c r="DC159">
        <v>113.9260428571428</v>
      </c>
      <c r="DD159">
        <v>26.74979285714286</v>
      </c>
      <c r="DE159">
        <v>19.52596428571428</v>
      </c>
      <c r="DF159">
        <v>136.7885</v>
      </c>
      <c r="DG159">
        <v>26.66321071428571</v>
      </c>
      <c r="DH159">
        <v>400.07625</v>
      </c>
      <c r="DI159">
        <v>90.67581428571427</v>
      </c>
      <c r="DJ159">
        <v>0.09999965</v>
      </c>
      <c r="DK159">
        <v>32.30309999999999</v>
      </c>
      <c r="DL159">
        <v>31.49840357142857</v>
      </c>
      <c r="DM159">
        <v>999.9000000000002</v>
      </c>
      <c r="DN159">
        <v>0</v>
      </c>
      <c r="DO159">
        <v>0</v>
      </c>
      <c r="DP159">
        <v>10003.01714285714</v>
      </c>
      <c r="DQ159">
        <v>0</v>
      </c>
      <c r="DR159">
        <v>531.4948928571429</v>
      </c>
      <c r="DS159">
        <v>22.829875</v>
      </c>
      <c r="DT159">
        <v>140.5145357142857</v>
      </c>
      <c r="DU159">
        <v>116.1946392857143</v>
      </c>
      <c r="DV159">
        <v>7.223838571428572</v>
      </c>
      <c r="DW159">
        <v>113.9260428571428</v>
      </c>
      <c r="DX159">
        <v>19.52596428571428</v>
      </c>
      <c r="DY159">
        <v>2.425560357142857</v>
      </c>
      <c r="DZ159">
        <v>1.770532142857143</v>
      </c>
      <c r="EA159">
        <v>20.53544285714286</v>
      </c>
      <c r="EB159">
        <v>15.52903571428571</v>
      </c>
      <c r="EC159">
        <v>1500.004285714286</v>
      </c>
      <c r="ED159">
        <v>0.9730001071428571</v>
      </c>
      <c r="EE159">
        <v>0.02699984642857143</v>
      </c>
      <c r="EF159">
        <v>0</v>
      </c>
      <c r="EG159">
        <v>1328.861428571428</v>
      </c>
      <c r="EH159">
        <v>5.00097</v>
      </c>
      <c r="EI159">
        <v>20656.63571428571</v>
      </c>
      <c r="EJ159">
        <v>12491.62142857143</v>
      </c>
      <c r="EK159">
        <v>40.93699999999999</v>
      </c>
      <c r="EL159">
        <v>42.375</v>
      </c>
      <c r="EM159">
        <v>41.18257142857141</v>
      </c>
      <c r="EN159">
        <v>42.25</v>
      </c>
      <c r="EO159">
        <v>42.06199999999999</v>
      </c>
      <c r="EP159">
        <v>1454.638214285715</v>
      </c>
      <c r="EQ159">
        <v>40.36107142857143</v>
      </c>
      <c r="ER159">
        <v>0</v>
      </c>
      <c r="ES159">
        <v>656.5999999046326</v>
      </c>
      <c r="ET159">
        <v>0</v>
      </c>
      <c r="EU159">
        <v>1327.940384615385</v>
      </c>
      <c r="EV159">
        <v>-188.4789743264229</v>
      </c>
      <c r="EW159">
        <v>-2721.815384419463</v>
      </c>
      <c r="EX159">
        <v>20643.88076923077</v>
      </c>
      <c r="EY159">
        <v>15</v>
      </c>
      <c r="EZ159">
        <v>1652287342.6</v>
      </c>
      <c r="FA159" t="s">
        <v>727</v>
      </c>
      <c r="FB159">
        <v>1652287342.6</v>
      </c>
      <c r="FC159">
        <v>1652287335.6</v>
      </c>
      <c r="FD159">
        <v>27</v>
      </c>
      <c r="FE159">
        <v>0.206</v>
      </c>
      <c r="FF159">
        <v>-0.006</v>
      </c>
      <c r="FG159">
        <v>-1.806</v>
      </c>
      <c r="FH159">
        <v>0.04</v>
      </c>
      <c r="FI159">
        <v>1600</v>
      </c>
      <c r="FJ159">
        <v>24</v>
      </c>
      <c r="FK159">
        <v>0.06</v>
      </c>
      <c r="FL159">
        <v>0.04</v>
      </c>
      <c r="FM159">
        <v>21.9778625</v>
      </c>
      <c r="FN159">
        <v>14.73860600375232</v>
      </c>
      <c r="FO159">
        <v>1.418149954110548</v>
      </c>
      <c r="FP159">
        <v>-1</v>
      </c>
      <c r="FQ159">
        <v>7.208536</v>
      </c>
      <c r="FR159">
        <v>0.1910352720450351</v>
      </c>
      <c r="FS159">
        <v>0.02761451075069047</v>
      </c>
      <c r="FT159">
        <v>1</v>
      </c>
      <c r="FU159">
        <v>0</v>
      </c>
      <c r="FV159">
        <v>0</v>
      </c>
      <c r="FW159">
        <v>0</v>
      </c>
      <c r="FX159">
        <v>-1</v>
      </c>
      <c r="FY159">
        <v>1</v>
      </c>
      <c r="FZ159">
        <v>1</v>
      </c>
      <c r="GA159" t="s">
        <v>719</v>
      </c>
      <c r="GB159">
        <v>2.69519</v>
      </c>
      <c r="GC159">
        <v>2.70513</v>
      </c>
      <c r="GD159">
        <v>0.0296551</v>
      </c>
      <c r="GE159">
        <v>0.0230461</v>
      </c>
      <c r="GF159">
        <v>0.114578</v>
      </c>
      <c r="GG159">
        <v>0.0906356</v>
      </c>
      <c r="GH159">
        <v>30472.3</v>
      </c>
      <c r="GI159">
        <v>30797</v>
      </c>
      <c r="GJ159">
        <v>29215.2</v>
      </c>
      <c r="GK159">
        <v>29172.4</v>
      </c>
      <c r="GL159">
        <v>34242</v>
      </c>
      <c r="GM159">
        <v>35311.8</v>
      </c>
      <c r="GN159">
        <v>41115.5</v>
      </c>
      <c r="GO159">
        <v>41625.3</v>
      </c>
      <c r="GP159">
        <v>1.7277</v>
      </c>
      <c r="GQ159">
        <v>2.00903</v>
      </c>
      <c r="GR159">
        <v>0.101313</v>
      </c>
      <c r="GS159">
        <v>0</v>
      </c>
      <c r="GT159">
        <v>29.8381</v>
      </c>
      <c r="GU159">
        <v>999.9</v>
      </c>
      <c r="GV159">
        <v>39</v>
      </c>
      <c r="GW159">
        <v>37.2</v>
      </c>
      <c r="GX159">
        <v>27.4156</v>
      </c>
      <c r="GY159">
        <v>62.8432</v>
      </c>
      <c r="GZ159">
        <v>30.4688</v>
      </c>
      <c r="HA159">
        <v>1</v>
      </c>
      <c r="HB159">
        <v>0.287063</v>
      </c>
      <c r="HC159">
        <v>0</v>
      </c>
      <c r="HD159">
        <v>20.3927</v>
      </c>
      <c r="HE159">
        <v>5.21639</v>
      </c>
      <c r="HF159">
        <v>12.0099</v>
      </c>
      <c r="HG159">
        <v>4.988</v>
      </c>
      <c r="HH159">
        <v>3.28865</v>
      </c>
      <c r="HI159">
        <v>2401.5</v>
      </c>
      <c r="HJ159">
        <v>9999</v>
      </c>
      <c r="HK159">
        <v>9999</v>
      </c>
      <c r="HL159">
        <v>45.5</v>
      </c>
      <c r="HM159">
        <v>1.86735</v>
      </c>
      <c r="HN159">
        <v>1.8663</v>
      </c>
      <c r="HO159">
        <v>1.86586</v>
      </c>
      <c r="HP159">
        <v>1.86569</v>
      </c>
      <c r="HQ159">
        <v>1.86752</v>
      </c>
      <c r="HR159">
        <v>1.87004</v>
      </c>
      <c r="HS159">
        <v>1.86873</v>
      </c>
      <c r="HT159">
        <v>1.87006</v>
      </c>
      <c r="HU159">
        <v>0</v>
      </c>
      <c r="HV159">
        <v>0</v>
      </c>
      <c r="HW159">
        <v>0</v>
      </c>
      <c r="HX159">
        <v>0</v>
      </c>
      <c r="HY159" t="s">
        <v>425</v>
      </c>
      <c r="HZ159" t="s">
        <v>426</v>
      </c>
      <c r="IA159" t="s">
        <v>427</v>
      </c>
      <c r="IB159" t="s">
        <v>427</v>
      </c>
      <c r="IC159" t="s">
        <v>427</v>
      </c>
      <c r="ID159" t="s">
        <v>427</v>
      </c>
      <c r="IE159">
        <v>0</v>
      </c>
      <c r="IF159">
        <v>100</v>
      </c>
      <c r="IG159">
        <v>100</v>
      </c>
      <c r="IH159">
        <v>-0.017</v>
      </c>
      <c r="II159">
        <v>0.0871</v>
      </c>
      <c r="IJ159">
        <v>0.04464184116076175</v>
      </c>
      <c r="IK159">
        <v>-0.0004613869835165773</v>
      </c>
      <c r="IL159">
        <v>-7.733014719846753E-07</v>
      </c>
      <c r="IM159">
        <v>2.12217718631011E-10</v>
      </c>
      <c r="IN159">
        <v>-0.1662484685589008</v>
      </c>
      <c r="IO159">
        <v>0.000886434048502425</v>
      </c>
      <c r="IP159">
        <v>0.0004187276611132993</v>
      </c>
      <c r="IQ159">
        <v>-3.612086840460417E-06</v>
      </c>
      <c r="IR159">
        <v>19</v>
      </c>
      <c r="IS159">
        <v>2204</v>
      </c>
      <c r="IT159">
        <v>1</v>
      </c>
      <c r="IU159">
        <v>37</v>
      </c>
      <c r="IV159">
        <v>10.5</v>
      </c>
      <c r="IW159">
        <v>10.6</v>
      </c>
      <c r="IX159">
        <v>0.313721</v>
      </c>
      <c r="IY159">
        <v>2.2998</v>
      </c>
      <c r="IZ159">
        <v>1.39648</v>
      </c>
      <c r="JA159">
        <v>2.34497</v>
      </c>
      <c r="JB159">
        <v>1.49536</v>
      </c>
      <c r="JC159">
        <v>2.38037</v>
      </c>
      <c r="JD159">
        <v>39.3917</v>
      </c>
      <c r="JE159">
        <v>14.9551</v>
      </c>
      <c r="JF159">
        <v>18</v>
      </c>
      <c r="JG159">
        <v>392.484</v>
      </c>
      <c r="JH159">
        <v>554.612</v>
      </c>
      <c r="JI159">
        <v>31.5118</v>
      </c>
      <c r="JJ159">
        <v>31.1564</v>
      </c>
      <c r="JK159">
        <v>30.0004</v>
      </c>
      <c r="JL159">
        <v>31.0284</v>
      </c>
      <c r="JM159">
        <v>30.9264</v>
      </c>
      <c r="JN159">
        <v>6.29182</v>
      </c>
      <c r="JO159">
        <v>31.0744</v>
      </c>
      <c r="JP159">
        <v>4.65467</v>
      </c>
      <c r="JQ159">
        <v>-999.9</v>
      </c>
      <c r="JR159">
        <v>65.5021</v>
      </c>
      <c r="JS159">
        <v>19.5095</v>
      </c>
      <c r="JT159">
        <v>99.8546</v>
      </c>
      <c r="JU159">
        <v>99.9162</v>
      </c>
    </row>
    <row r="160" spans="1:281">
      <c r="A160">
        <v>144</v>
      </c>
      <c r="B160">
        <v>1652287975.6</v>
      </c>
      <c r="C160">
        <v>5919.099999904633</v>
      </c>
      <c r="D160" t="s">
        <v>771</v>
      </c>
      <c r="E160" t="s">
        <v>772</v>
      </c>
      <c r="F160">
        <v>5</v>
      </c>
      <c r="G160" t="s">
        <v>730</v>
      </c>
      <c r="H160" t="s">
        <v>418</v>
      </c>
      <c r="I160">
        <v>1652287968.1</v>
      </c>
      <c r="J160">
        <f>(K160)/1000</f>
        <v>0</v>
      </c>
      <c r="K160">
        <f>IF(CZ160, AN160, AH160)</f>
        <v>0</v>
      </c>
      <c r="L160">
        <f>IF(CZ160, AI160, AG160)</f>
        <v>0</v>
      </c>
      <c r="M160">
        <f>DB160 - IF(AU160&gt;1, L160*CV160*100.0/(AW160*DP160), 0)</f>
        <v>0</v>
      </c>
      <c r="N160">
        <f>((T160-J160/2)*M160-L160)/(T160+J160/2)</f>
        <v>0</v>
      </c>
      <c r="O160">
        <f>N160*(DI160+DJ160)/1000.0</f>
        <v>0</v>
      </c>
      <c r="P160">
        <f>(DB160 - IF(AU160&gt;1, L160*CV160*100.0/(AW160*DP160), 0))*(DI160+DJ160)/1000.0</f>
        <v>0</v>
      </c>
      <c r="Q160">
        <f>2.0/((1/S160-1/R160)+SIGN(S160)*SQRT((1/S160-1/R160)*(1/S160-1/R160) + 4*CW160/((CW160+1)*(CW160+1))*(2*1/S160*1/R160-1/R160*1/R160)))</f>
        <v>0</v>
      </c>
      <c r="R160">
        <f>IF(LEFT(CX160,1)&lt;&gt;"0",IF(LEFT(CX160,1)="1",3.0,CY160),$D$5+$E$5*(DP160*DI160/($K$5*1000))+$F$5*(DP160*DI160/($K$5*1000))*MAX(MIN(CV160,$J$5),$I$5)*MAX(MIN(CV160,$J$5),$I$5)+$G$5*MAX(MIN(CV160,$J$5),$I$5)*(DP160*DI160/($K$5*1000))+$H$5*(DP160*DI160/($K$5*1000))*(DP160*DI160/($K$5*1000)))</f>
        <v>0</v>
      </c>
      <c r="S160">
        <f>J160*(1000-(1000*0.61365*exp(17.502*W160/(240.97+W160))/(DI160+DJ160)+DD160)/2)/(1000*0.61365*exp(17.502*W160/(240.97+W160))/(DI160+DJ160)-DD160)</f>
        <v>0</v>
      </c>
      <c r="T160">
        <f>1/((CW160+1)/(Q160/1.6)+1/(R160/1.37)) + CW160/((CW160+1)/(Q160/1.6) + CW160/(R160/1.37))</f>
        <v>0</v>
      </c>
      <c r="U160">
        <f>(CR160*CU160)</f>
        <v>0</v>
      </c>
      <c r="V160">
        <f>(DK160+(U160+2*0.95*5.67E-8*(((DK160+$B$7)+273)^4-(DK160+273)^4)-44100*J160)/(1.84*29.3*R160+8*0.95*5.67E-8*(DK160+273)^3))</f>
        <v>0</v>
      </c>
      <c r="W160">
        <f>($C$7*DL160+$D$7*DM160+$E$7*V160)</f>
        <v>0</v>
      </c>
      <c r="X160">
        <f>0.61365*exp(17.502*W160/(240.97+W160))</f>
        <v>0</v>
      </c>
      <c r="Y160">
        <f>(Z160/AA160*100)</f>
        <v>0</v>
      </c>
      <c r="Z160">
        <f>DD160*(DI160+DJ160)/1000</f>
        <v>0</v>
      </c>
      <c r="AA160">
        <f>0.61365*exp(17.502*DK160/(240.97+DK160))</f>
        <v>0</v>
      </c>
      <c r="AB160">
        <f>(X160-DD160*(DI160+DJ160)/1000)</f>
        <v>0</v>
      </c>
      <c r="AC160">
        <f>(-J160*44100)</f>
        <v>0</v>
      </c>
      <c r="AD160">
        <f>2*29.3*R160*0.92*(DK160-W160)</f>
        <v>0</v>
      </c>
      <c r="AE160">
        <f>2*0.95*5.67E-8*(((DK160+$B$7)+273)^4-(W160+273)^4)</f>
        <v>0</v>
      </c>
      <c r="AF160">
        <f>U160+AE160+AC160+AD160</f>
        <v>0</v>
      </c>
      <c r="AG160">
        <f>DH160*AU160*(DC160-DB160*(1000-AU160*DE160)/(1000-AU160*DD160))/(100*CV160)</f>
        <v>0</v>
      </c>
      <c r="AH160">
        <f>1000*DH160*AU160*(DD160-DE160)/(100*CV160*(1000-AU160*DD160))</f>
        <v>0</v>
      </c>
      <c r="AI160">
        <f>(AJ160 - AK160 - DI160*1E3/(8.314*(DK160+273.15)) * AM160/DH160 * AL160) * DH160/(100*CV160) * (1000 - DE160)/1000</f>
        <v>0</v>
      </c>
      <c r="AJ160">
        <v>84.85403730601192</v>
      </c>
      <c r="AK160">
        <v>101.5542363636363</v>
      </c>
      <c r="AL160">
        <v>-3.181320641698504</v>
      </c>
      <c r="AM160">
        <v>66.42233892500103</v>
      </c>
      <c r="AN160">
        <f>(AP160 - AO160 + DI160*1E3/(8.314*(DK160+273.15)) * AR160/DH160 * AQ160) * DH160/(100*CV160) * 1000/(1000 - AP160)</f>
        <v>0</v>
      </c>
      <c r="AO160">
        <v>19.54606585592594</v>
      </c>
      <c r="AP160">
        <v>26.81450727272727</v>
      </c>
      <c r="AQ160">
        <v>0.008229089127683418</v>
      </c>
      <c r="AR160">
        <v>79.01917542628415</v>
      </c>
      <c r="AS160">
        <v>0</v>
      </c>
      <c r="AT160">
        <v>0</v>
      </c>
      <c r="AU160">
        <f>IF(AS160*$H$13&gt;=AW160,1.0,(AW160/(AW160-AS160*$H$13)))</f>
        <v>0</v>
      </c>
      <c r="AV160">
        <f>(AU160-1)*100</f>
        <v>0</v>
      </c>
      <c r="AW160">
        <f>MAX(0,($B$13+$C$13*DP160)/(1+$D$13*DP160)*DI160/(DK160+273)*$E$13)</f>
        <v>0</v>
      </c>
      <c r="AX160" t="s">
        <v>421</v>
      </c>
      <c r="AY160" t="s">
        <v>421</v>
      </c>
      <c r="AZ160">
        <v>0</v>
      </c>
      <c r="BA160">
        <v>0</v>
      </c>
      <c r="BB160">
        <f>1-AZ160/BA160</f>
        <v>0</v>
      </c>
      <c r="BC160">
        <v>0</v>
      </c>
      <c r="BD160" t="s">
        <v>421</v>
      </c>
      <c r="BE160" t="s">
        <v>421</v>
      </c>
      <c r="BF160">
        <v>0</v>
      </c>
      <c r="BG160">
        <v>0</v>
      </c>
      <c r="BH160">
        <f>1-BF160/BG160</f>
        <v>0</v>
      </c>
      <c r="BI160">
        <v>0.5</v>
      </c>
      <c r="BJ160">
        <f>CS160</f>
        <v>0</v>
      </c>
      <c r="BK160">
        <f>L160</f>
        <v>0</v>
      </c>
      <c r="BL160">
        <f>BH160*BI160*BJ160</f>
        <v>0</v>
      </c>
      <c r="BM160">
        <f>(BK160-BC160)/BJ160</f>
        <v>0</v>
      </c>
      <c r="BN160">
        <f>(BA160-BG160)/BG160</f>
        <v>0</v>
      </c>
      <c r="BO160">
        <f>AZ160/(BB160+AZ160/BG160)</f>
        <v>0</v>
      </c>
      <c r="BP160" t="s">
        <v>421</v>
      </c>
      <c r="BQ160">
        <v>0</v>
      </c>
      <c r="BR160">
        <f>IF(BQ160&lt;&gt;0, BQ160, BO160)</f>
        <v>0</v>
      </c>
      <c r="BS160">
        <f>1-BR160/BG160</f>
        <v>0</v>
      </c>
      <c r="BT160">
        <f>(BG160-BF160)/(BG160-BR160)</f>
        <v>0</v>
      </c>
      <c r="BU160">
        <f>(BA160-BG160)/(BA160-BR160)</f>
        <v>0</v>
      </c>
      <c r="BV160">
        <f>(BG160-BF160)/(BG160-AZ160)</f>
        <v>0</v>
      </c>
      <c r="BW160">
        <f>(BA160-BG160)/(BA160-AZ160)</f>
        <v>0</v>
      </c>
      <c r="BX160">
        <f>(BT160*BR160/BF160)</f>
        <v>0</v>
      </c>
      <c r="BY160">
        <f>(1-BX160)</f>
        <v>0</v>
      </c>
      <c r="BZ160">
        <v>1358</v>
      </c>
      <c r="CA160">
        <v>300</v>
      </c>
      <c r="CB160">
        <v>300</v>
      </c>
      <c r="CC160">
        <v>300</v>
      </c>
      <c r="CD160">
        <v>10372.1</v>
      </c>
      <c r="CE160">
        <v>1824.64</v>
      </c>
      <c r="CF160">
        <v>-0.00730157</v>
      </c>
      <c r="CG160">
        <v>0.9</v>
      </c>
      <c r="CH160" t="s">
        <v>421</v>
      </c>
      <c r="CI160" t="s">
        <v>421</v>
      </c>
      <c r="CJ160" t="s">
        <v>421</v>
      </c>
      <c r="CK160" t="s">
        <v>421</v>
      </c>
      <c r="CL160" t="s">
        <v>421</v>
      </c>
      <c r="CM160" t="s">
        <v>421</v>
      </c>
      <c r="CN160" t="s">
        <v>421</v>
      </c>
      <c r="CO160" t="s">
        <v>421</v>
      </c>
      <c r="CP160" t="s">
        <v>421</v>
      </c>
      <c r="CQ160" t="s">
        <v>421</v>
      </c>
      <c r="CR160">
        <f>$B$11*DQ160+$C$11*DR160+$F$11*EC160*(1-EF160)</f>
        <v>0</v>
      </c>
      <c r="CS160">
        <f>CR160*CT160</f>
        <v>0</v>
      </c>
      <c r="CT160">
        <f>($B$11*$D$9+$C$11*$D$9+$F$11*((EP160+EH160)/MAX(EP160+EH160+EQ160, 0.1)*$I$9+EQ160/MAX(EP160+EH160+EQ160, 0.1)*$J$9))/($B$11+$C$11+$F$11)</f>
        <v>0</v>
      </c>
      <c r="CU160">
        <f>($B$11*$K$9+$C$11*$K$9+$F$11*((EP160+EH160)/MAX(EP160+EH160+EQ160, 0.1)*$P$9+EQ160/MAX(EP160+EH160+EQ160, 0.1)*$Q$9))/($B$11+$C$11+$F$11)</f>
        <v>0</v>
      </c>
      <c r="CV160">
        <v>6</v>
      </c>
      <c r="CW160">
        <v>0.5</v>
      </c>
      <c r="CX160" t="s">
        <v>422</v>
      </c>
      <c r="CY160">
        <v>2</v>
      </c>
      <c r="CZ160" t="b">
        <v>1</v>
      </c>
      <c r="DA160">
        <v>1652287968.1</v>
      </c>
      <c r="DB160">
        <v>120.4471814814815</v>
      </c>
      <c r="DC160">
        <v>96.23639999999999</v>
      </c>
      <c r="DD160">
        <v>26.77160740740741</v>
      </c>
      <c r="DE160">
        <v>19.53791481481481</v>
      </c>
      <c r="DF160">
        <v>120.4691185185185</v>
      </c>
      <c r="DG160">
        <v>26.68468518518518</v>
      </c>
      <c r="DH160">
        <v>400.0756666666667</v>
      </c>
      <c r="DI160">
        <v>90.67514074074072</v>
      </c>
      <c r="DJ160">
        <v>0.1000028777777778</v>
      </c>
      <c r="DK160">
        <v>32.30096666666667</v>
      </c>
      <c r="DL160">
        <v>31.48928518518519</v>
      </c>
      <c r="DM160">
        <v>999.9000000000001</v>
      </c>
      <c r="DN160">
        <v>0</v>
      </c>
      <c r="DO160">
        <v>0</v>
      </c>
      <c r="DP160">
        <v>10005.67592592593</v>
      </c>
      <c r="DQ160">
        <v>0</v>
      </c>
      <c r="DR160">
        <v>518.1535185185186</v>
      </c>
      <c r="DS160">
        <v>24.21069259259259</v>
      </c>
      <c r="DT160">
        <v>123.7600740740741</v>
      </c>
      <c r="DU160">
        <v>98.15401481481479</v>
      </c>
      <c r="DV160">
        <v>7.233696296296297</v>
      </c>
      <c r="DW160">
        <v>96.23639999999999</v>
      </c>
      <c r="DX160">
        <v>19.53791481481481</v>
      </c>
      <c r="DY160">
        <v>2.427520370370371</v>
      </c>
      <c r="DZ160">
        <v>1.771602962962963</v>
      </c>
      <c r="EA160">
        <v>20.54852962962963</v>
      </c>
      <c r="EB160">
        <v>15.53846296296296</v>
      </c>
      <c r="EC160">
        <v>1499.996666666667</v>
      </c>
      <c r="ED160">
        <v>0.9730006296296296</v>
      </c>
      <c r="EE160">
        <v>0.0269992925925926</v>
      </c>
      <c r="EF160">
        <v>0</v>
      </c>
      <c r="EG160">
        <v>1311.443333333333</v>
      </c>
      <c r="EH160">
        <v>5.00097</v>
      </c>
      <c r="EI160">
        <v>20399.05185185185</v>
      </c>
      <c r="EJ160">
        <v>12491.57407407407</v>
      </c>
      <c r="EK160">
        <v>40.93699999999999</v>
      </c>
      <c r="EL160">
        <v>42.375</v>
      </c>
      <c r="EM160">
        <v>41.17092592592593</v>
      </c>
      <c r="EN160">
        <v>42.25</v>
      </c>
      <c r="EO160">
        <v>42.06199999999999</v>
      </c>
      <c r="EP160">
        <v>1454.633703703704</v>
      </c>
      <c r="EQ160">
        <v>40.36037037037036</v>
      </c>
      <c r="ER160">
        <v>0</v>
      </c>
      <c r="ES160">
        <v>661.4000000953674</v>
      </c>
      <c r="ET160">
        <v>0</v>
      </c>
      <c r="EU160">
        <v>1311.998846153846</v>
      </c>
      <c r="EV160">
        <v>-212.1781196714199</v>
      </c>
      <c r="EW160">
        <v>-3072.512820792414</v>
      </c>
      <c r="EX160">
        <v>20407.73076923077</v>
      </c>
      <c r="EY160">
        <v>15</v>
      </c>
      <c r="EZ160">
        <v>1652287342.6</v>
      </c>
      <c r="FA160" t="s">
        <v>727</v>
      </c>
      <c r="FB160">
        <v>1652287342.6</v>
      </c>
      <c r="FC160">
        <v>1652287335.6</v>
      </c>
      <c r="FD160">
        <v>27</v>
      </c>
      <c r="FE160">
        <v>0.206</v>
      </c>
      <c r="FF160">
        <v>-0.006</v>
      </c>
      <c r="FG160">
        <v>-1.806</v>
      </c>
      <c r="FH160">
        <v>0.04</v>
      </c>
      <c r="FI160">
        <v>1600</v>
      </c>
      <c r="FJ160">
        <v>24</v>
      </c>
      <c r="FK160">
        <v>0.06</v>
      </c>
      <c r="FL160">
        <v>0.04</v>
      </c>
      <c r="FM160">
        <v>23.31220487804878</v>
      </c>
      <c r="FN160">
        <v>15.55529268292683</v>
      </c>
      <c r="FO160">
        <v>1.534544647317356</v>
      </c>
      <c r="FP160">
        <v>-1</v>
      </c>
      <c r="FQ160">
        <v>7.230393170731707</v>
      </c>
      <c r="FR160">
        <v>0.09224111498259287</v>
      </c>
      <c r="FS160">
        <v>0.01639579042330671</v>
      </c>
      <c r="FT160">
        <v>1</v>
      </c>
      <c r="FU160">
        <v>0</v>
      </c>
      <c r="FV160">
        <v>0</v>
      </c>
      <c r="FW160">
        <v>0</v>
      </c>
      <c r="FX160">
        <v>-1</v>
      </c>
      <c r="FY160">
        <v>1</v>
      </c>
      <c r="FZ160">
        <v>1</v>
      </c>
      <c r="GA160" t="s">
        <v>719</v>
      </c>
      <c r="GB160">
        <v>2.69517</v>
      </c>
      <c r="GC160">
        <v>2.70526</v>
      </c>
      <c r="GD160">
        <v>0.0257043</v>
      </c>
      <c r="GE160">
        <v>0.0187067</v>
      </c>
      <c r="GF160">
        <v>0.114677</v>
      </c>
      <c r="GG160">
        <v>0.0906069</v>
      </c>
      <c r="GH160">
        <v>30595.9</v>
      </c>
      <c r="GI160">
        <v>30933.8</v>
      </c>
      <c r="GJ160">
        <v>29214.7</v>
      </c>
      <c r="GK160">
        <v>29172.4</v>
      </c>
      <c r="GL160">
        <v>34237.7</v>
      </c>
      <c r="GM160">
        <v>35312.9</v>
      </c>
      <c r="GN160">
        <v>41114.9</v>
      </c>
      <c r="GO160">
        <v>41625.4</v>
      </c>
      <c r="GP160">
        <v>1.72738</v>
      </c>
      <c r="GQ160">
        <v>2.00905</v>
      </c>
      <c r="GR160">
        <v>0.101134</v>
      </c>
      <c r="GS160">
        <v>0</v>
      </c>
      <c r="GT160">
        <v>29.8355</v>
      </c>
      <c r="GU160">
        <v>999.9</v>
      </c>
      <c r="GV160">
        <v>39</v>
      </c>
      <c r="GW160">
        <v>37.2</v>
      </c>
      <c r="GX160">
        <v>27.4156</v>
      </c>
      <c r="GY160">
        <v>62.9132</v>
      </c>
      <c r="GZ160">
        <v>30.4848</v>
      </c>
      <c r="HA160">
        <v>1</v>
      </c>
      <c r="HB160">
        <v>0.287368</v>
      </c>
      <c r="HC160">
        <v>0</v>
      </c>
      <c r="HD160">
        <v>20.3926</v>
      </c>
      <c r="HE160">
        <v>5.21624</v>
      </c>
      <c r="HF160">
        <v>12.0099</v>
      </c>
      <c r="HG160">
        <v>4.9878</v>
      </c>
      <c r="HH160">
        <v>3.28855</v>
      </c>
      <c r="HI160">
        <v>2401.7</v>
      </c>
      <c r="HJ160">
        <v>9999</v>
      </c>
      <c r="HK160">
        <v>9999</v>
      </c>
      <c r="HL160">
        <v>45.5</v>
      </c>
      <c r="HM160">
        <v>1.86737</v>
      </c>
      <c r="HN160">
        <v>1.8663</v>
      </c>
      <c r="HO160">
        <v>1.86585</v>
      </c>
      <c r="HP160">
        <v>1.86572</v>
      </c>
      <c r="HQ160">
        <v>1.86752</v>
      </c>
      <c r="HR160">
        <v>1.87008</v>
      </c>
      <c r="HS160">
        <v>1.86872</v>
      </c>
      <c r="HT160">
        <v>1.87011</v>
      </c>
      <c r="HU160">
        <v>0</v>
      </c>
      <c r="HV160">
        <v>0</v>
      </c>
      <c r="HW160">
        <v>0</v>
      </c>
      <c r="HX160">
        <v>0</v>
      </c>
      <c r="HY160" t="s">
        <v>425</v>
      </c>
      <c r="HZ160" t="s">
        <v>426</v>
      </c>
      <c r="IA160" t="s">
        <v>427</v>
      </c>
      <c r="IB160" t="s">
        <v>427</v>
      </c>
      <c r="IC160" t="s">
        <v>427</v>
      </c>
      <c r="ID160" t="s">
        <v>427</v>
      </c>
      <c r="IE160">
        <v>0</v>
      </c>
      <c r="IF160">
        <v>100</v>
      </c>
      <c r="IG160">
        <v>100</v>
      </c>
      <c r="IH160">
        <v>-0.007</v>
      </c>
      <c r="II160">
        <v>0.0877</v>
      </c>
      <c r="IJ160">
        <v>0.04464184116076175</v>
      </c>
      <c r="IK160">
        <v>-0.0004613869835165773</v>
      </c>
      <c r="IL160">
        <v>-7.733014719846753E-07</v>
      </c>
      <c r="IM160">
        <v>2.12217718631011E-10</v>
      </c>
      <c r="IN160">
        <v>-0.1662484685589008</v>
      </c>
      <c r="IO160">
        <v>0.000886434048502425</v>
      </c>
      <c r="IP160">
        <v>0.0004187276611132993</v>
      </c>
      <c r="IQ160">
        <v>-3.612086840460417E-06</v>
      </c>
      <c r="IR160">
        <v>19</v>
      </c>
      <c r="IS160">
        <v>2204</v>
      </c>
      <c r="IT160">
        <v>1</v>
      </c>
      <c r="IU160">
        <v>37</v>
      </c>
      <c r="IV160">
        <v>10.6</v>
      </c>
      <c r="IW160">
        <v>10.7</v>
      </c>
      <c r="IX160">
        <v>0.275879</v>
      </c>
      <c r="IY160">
        <v>2.31201</v>
      </c>
      <c r="IZ160">
        <v>1.39648</v>
      </c>
      <c r="JA160">
        <v>2.34619</v>
      </c>
      <c r="JB160">
        <v>1.49536</v>
      </c>
      <c r="JC160">
        <v>2.37061</v>
      </c>
      <c r="JD160">
        <v>39.3917</v>
      </c>
      <c r="JE160">
        <v>14.9551</v>
      </c>
      <c r="JF160">
        <v>18</v>
      </c>
      <c r="JG160">
        <v>392.336</v>
      </c>
      <c r="JH160">
        <v>554.674</v>
      </c>
      <c r="JI160">
        <v>31.5145</v>
      </c>
      <c r="JJ160">
        <v>31.1612</v>
      </c>
      <c r="JK160">
        <v>30.0004</v>
      </c>
      <c r="JL160">
        <v>31.0331</v>
      </c>
      <c r="JM160">
        <v>30.931</v>
      </c>
      <c r="JN160">
        <v>5.51885</v>
      </c>
      <c r="JO160">
        <v>31.0744</v>
      </c>
      <c r="JP160">
        <v>4.27672</v>
      </c>
      <c r="JQ160">
        <v>-999.9</v>
      </c>
      <c r="JR160">
        <v>45.4511</v>
      </c>
      <c r="JS160">
        <v>19.4497</v>
      </c>
      <c r="JT160">
        <v>99.8533</v>
      </c>
      <c r="JU160">
        <v>99.9165</v>
      </c>
    </row>
    <row r="161" spans="1:281">
      <c r="A161">
        <v>145</v>
      </c>
      <c r="B161">
        <v>1652287980.6</v>
      </c>
      <c r="C161">
        <v>5924.099999904633</v>
      </c>
      <c r="D161" t="s">
        <v>773</v>
      </c>
      <c r="E161" t="s">
        <v>774</v>
      </c>
      <c r="F161">
        <v>5</v>
      </c>
      <c r="G161" t="s">
        <v>730</v>
      </c>
      <c r="H161" t="s">
        <v>418</v>
      </c>
      <c r="I161">
        <v>1652287972.814285</v>
      </c>
      <c r="J161">
        <f>(K161)/1000</f>
        <v>0</v>
      </c>
      <c r="K161">
        <f>IF(CZ161, AN161, AH161)</f>
        <v>0</v>
      </c>
      <c r="L161">
        <f>IF(CZ161, AI161, AG161)</f>
        <v>0</v>
      </c>
      <c r="M161">
        <f>DB161 - IF(AU161&gt;1, L161*CV161*100.0/(AW161*DP161), 0)</f>
        <v>0</v>
      </c>
      <c r="N161">
        <f>((T161-J161/2)*M161-L161)/(T161+J161/2)</f>
        <v>0</v>
      </c>
      <c r="O161">
        <f>N161*(DI161+DJ161)/1000.0</f>
        <v>0</v>
      </c>
      <c r="P161">
        <f>(DB161 - IF(AU161&gt;1, L161*CV161*100.0/(AW161*DP161), 0))*(DI161+DJ161)/1000.0</f>
        <v>0</v>
      </c>
      <c r="Q161">
        <f>2.0/((1/S161-1/R161)+SIGN(S161)*SQRT((1/S161-1/R161)*(1/S161-1/R161) + 4*CW161/((CW161+1)*(CW161+1))*(2*1/S161*1/R161-1/R161*1/R161)))</f>
        <v>0</v>
      </c>
      <c r="R161">
        <f>IF(LEFT(CX161,1)&lt;&gt;"0",IF(LEFT(CX161,1)="1",3.0,CY161),$D$5+$E$5*(DP161*DI161/($K$5*1000))+$F$5*(DP161*DI161/($K$5*1000))*MAX(MIN(CV161,$J$5),$I$5)*MAX(MIN(CV161,$J$5),$I$5)+$G$5*MAX(MIN(CV161,$J$5),$I$5)*(DP161*DI161/($K$5*1000))+$H$5*(DP161*DI161/($K$5*1000))*(DP161*DI161/($K$5*1000)))</f>
        <v>0</v>
      </c>
      <c r="S161">
        <f>J161*(1000-(1000*0.61365*exp(17.502*W161/(240.97+W161))/(DI161+DJ161)+DD161)/2)/(1000*0.61365*exp(17.502*W161/(240.97+W161))/(DI161+DJ161)-DD161)</f>
        <v>0</v>
      </c>
      <c r="T161">
        <f>1/((CW161+1)/(Q161/1.6)+1/(R161/1.37)) + CW161/((CW161+1)/(Q161/1.6) + CW161/(R161/1.37))</f>
        <v>0</v>
      </c>
      <c r="U161">
        <f>(CR161*CU161)</f>
        <v>0</v>
      </c>
      <c r="V161">
        <f>(DK161+(U161+2*0.95*5.67E-8*(((DK161+$B$7)+273)^4-(DK161+273)^4)-44100*J161)/(1.84*29.3*R161+8*0.95*5.67E-8*(DK161+273)^3))</f>
        <v>0</v>
      </c>
      <c r="W161">
        <f>($C$7*DL161+$D$7*DM161+$E$7*V161)</f>
        <v>0</v>
      </c>
      <c r="X161">
        <f>0.61365*exp(17.502*W161/(240.97+W161))</f>
        <v>0</v>
      </c>
      <c r="Y161">
        <f>(Z161/AA161*100)</f>
        <v>0</v>
      </c>
      <c r="Z161">
        <f>DD161*(DI161+DJ161)/1000</f>
        <v>0</v>
      </c>
      <c r="AA161">
        <f>0.61365*exp(17.502*DK161/(240.97+DK161))</f>
        <v>0</v>
      </c>
      <c r="AB161">
        <f>(X161-DD161*(DI161+DJ161)/1000)</f>
        <v>0</v>
      </c>
      <c r="AC161">
        <f>(-J161*44100)</f>
        <v>0</v>
      </c>
      <c r="AD161">
        <f>2*29.3*R161*0.92*(DK161-W161)</f>
        <v>0</v>
      </c>
      <c r="AE161">
        <f>2*0.95*5.67E-8*(((DK161+$B$7)+273)^4-(W161+273)^4)</f>
        <v>0</v>
      </c>
      <c r="AF161">
        <f>U161+AE161+AC161+AD161</f>
        <v>0</v>
      </c>
      <c r="AG161">
        <f>DH161*AU161*(DC161-DB161*(1000-AU161*DE161)/(1000-AU161*DD161))/(100*CV161)</f>
        <v>0</v>
      </c>
      <c r="AH161">
        <f>1000*DH161*AU161*(DD161-DE161)/(100*CV161*(1000-AU161*DD161))</f>
        <v>0</v>
      </c>
      <c r="AI161">
        <f>(AJ161 - AK161 - DI161*1E3/(8.314*(DK161+273.15)) * AM161/DH161 * AL161) * DH161/(100*CV161) * (1000 - DE161)/1000</f>
        <v>0</v>
      </c>
      <c r="AJ161">
        <v>67.68659596782614</v>
      </c>
      <c r="AK161">
        <v>85.7319587878788</v>
      </c>
      <c r="AL161">
        <v>-3.163612406258677</v>
      </c>
      <c r="AM161">
        <v>66.42233892500103</v>
      </c>
      <c r="AN161">
        <f>(AP161 - AO161 + DI161*1E3/(8.314*(DK161+273.15)) * AR161/DH161 * AQ161) * DH161/(100*CV161) * 1000/(1000 - AP161)</f>
        <v>0</v>
      </c>
      <c r="AO161">
        <v>19.53877814080664</v>
      </c>
      <c r="AP161">
        <v>26.83874242424241</v>
      </c>
      <c r="AQ161">
        <v>0.005526527623060233</v>
      </c>
      <c r="AR161">
        <v>79.01917542628415</v>
      </c>
      <c r="AS161">
        <v>0</v>
      </c>
      <c r="AT161">
        <v>0</v>
      </c>
      <c r="AU161">
        <f>IF(AS161*$H$13&gt;=AW161,1.0,(AW161/(AW161-AS161*$H$13)))</f>
        <v>0</v>
      </c>
      <c r="AV161">
        <f>(AU161-1)*100</f>
        <v>0</v>
      </c>
      <c r="AW161">
        <f>MAX(0,($B$13+$C$13*DP161)/(1+$D$13*DP161)*DI161/(DK161+273)*$E$13)</f>
        <v>0</v>
      </c>
      <c r="AX161" t="s">
        <v>421</v>
      </c>
      <c r="AY161" t="s">
        <v>421</v>
      </c>
      <c r="AZ161">
        <v>0</v>
      </c>
      <c r="BA161">
        <v>0</v>
      </c>
      <c r="BB161">
        <f>1-AZ161/BA161</f>
        <v>0</v>
      </c>
      <c r="BC161">
        <v>0</v>
      </c>
      <c r="BD161" t="s">
        <v>421</v>
      </c>
      <c r="BE161" t="s">
        <v>421</v>
      </c>
      <c r="BF161">
        <v>0</v>
      </c>
      <c r="BG161">
        <v>0</v>
      </c>
      <c r="BH161">
        <f>1-BF161/BG161</f>
        <v>0</v>
      </c>
      <c r="BI161">
        <v>0.5</v>
      </c>
      <c r="BJ161">
        <f>CS161</f>
        <v>0</v>
      </c>
      <c r="BK161">
        <f>L161</f>
        <v>0</v>
      </c>
      <c r="BL161">
        <f>BH161*BI161*BJ161</f>
        <v>0</v>
      </c>
      <c r="BM161">
        <f>(BK161-BC161)/BJ161</f>
        <v>0</v>
      </c>
      <c r="BN161">
        <f>(BA161-BG161)/BG161</f>
        <v>0</v>
      </c>
      <c r="BO161">
        <f>AZ161/(BB161+AZ161/BG161)</f>
        <v>0</v>
      </c>
      <c r="BP161" t="s">
        <v>421</v>
      </c>
      <c r="BQ161">
        <v>0</v>
      </c>
      <c r="BR161">
        <f>IF(BQ161&lt;&gt;0, BQ161, BO161)</f>
        <v>0</v>
      </c>
      <c r="BS161">
        <f>1-BR161/BG161</f>
        <v>0</v>
      </c>
      <c r="BT161">
        <f>(BG161-BF161)/(BG161-BR161)</f>
        <v>0</v>
      </c>
      <c r="BU161">
        <f>(BA161-BG161)/(BA161-BR161)</f>
        <v>0</v>
      </c>
      <c r="BV161">
        <f>(BG161-BF161)/(BG161-AZ161)</f>
        <v>0</v>
      </c>
      <c r="BW161">
        <f>(BA161-BG161)/(BA161-AZ161)</f>
        <v>0</v>
      </c>
      <c r="BX161">
        <f>(BT161*BR161/BF161)</f>
        <v>0</v>
      </c>
      <c r="BY161">
        <f>(1-BX161)</f>
        <v>0</v>
      </c>
      <c r="BZ161">
        <v>1358</v>
      </c>
      <c r="CA161">
        <v>300</v>
      </c>
      <c r="CB161">
        <v>300</v>
      </c>
      <c r="CC161">
        <v>300</v>
      </c>
      <c r="CD161">
        <v>10372.1</v>
      </c>
      <c r="CE161">
        <v>1824.64</v>
      </c>
      <c r="CF161">
        <v>-0.00730157</v>
      </c>
      <c r="CG161">
        <v>0.9</v>
      </c>
      <c r="CH161" t="s">
        <v>421</v>
      </c>
      <c r="CI161" t="s">
        <v>421</v>
      </c>
      <c r="CJ161" t="s">
        <v>421</v>
      </c>
      <c r="CK161" t="s">
        <v>421</v>
      </c>
      <c r="CL161" t="s">
        <v>421</v>
      </c>
      <c r="CM161" t="s">
        <v>421</v>
      </c>
      <c r="CN161" t="s">
        <v>421</v>
      </c>
      <c r="CO161" t="s">
        <v>421</v>
      </c>
      <c r="CP161" t="s">
        <v>421</v>
      </c>
      <c r="CQ161" t="s">
        <v>421</v>
      </c>
      <c r="CR161">
        <f>$B$11*DQ161+$C$11*DR161+$F$11*EC161*(1-EF161)</f>
        <v>0</v>
      </c>
      <c r="CS161">
        <f>CR161*CT161</f>
        <v>0</v>
      </c>
      <c r="CT161">
        <f>($B$11*$D$9+$C$11*$D$9+$F$11*((EP161+EH161)/MAX(EP161+EH161+EQ161, 0.1)*$I$9+EQ161/MAX(EP161+EH161+EQ161, 0.1)*$J$9))/($B$11+$C$11+$F$11)</f>
        <v>0</v>
      </c>
      <c r="CU161">
        <f>($B$11*$K$9+$C$11*$K$9+$F$11*((EP161+EH161)/MAX(EP161+EH161+EQ161, 0.1)*$P$9+EQ161/MAX(EP161+EH161+EQ161, 0.1)*$Q$9))/($B$11+$C$11+$F$11)</f>
        <v>0</v>
      </c>
      <c r="CV161">
        <v>6</v>
      </c>
      <c r="CW161">
        <v>0.5</v>
      </c>
      <c r="CX161" t="s">
        <v>422</v>
      </c>
      <c r="CY161">
        <v>2</v>
      </c>
      <c r="CZ161" t="b">
        <v>1</v>
      </c>
      <c r="DA161">
        <v>1652287972.814285</v>
      </c>
      <c r="DB161">
        <v>105.9090535714286</v>
      </c>
      <c r="DC161">
        <v>80.39203928571428</v>
      </c>
      <c r="DD161">
        <v>26.798575</v>
      </c>
      <c r="DE161">
        <v>19.53695</v>
      </c>
      <c r="DF161">
        <v>105.9218464285714</v>
      </c>
      <c r="DG161">
        <v>26.71123928571428</v>
      </c>
      <c r="DH161">
        <v>400.070892857143</v>
      </c>
      <c r="DI161">
        <v>90.67502499999999</v>
      </c>
      <c r="DJ161">
        <v>0.1000025678571428</v>
      </c>
      <c r="DK161">
        <v>32.29978214285715</v>
      </c>
      <c r="DL161">
        <v>31.48414642857143</v>
      </c>
      <c r="DM161">
        <v>999.9000000000002</v>
      </c>
      <c r="DN161">
        <v>0</v>
      </c>
      <c r="DO161">
        <v>0</v>
      </c>
      <c r="DP161">
        <v>10006.51964285715</v>
      </c>
      <c r="DQ161">
        <v>0</v>
      </c>
      <c r="DR161">
        <v>503.5205</v>
      </c>
      <c r="DS161">
        <v>25.51691428571428</v>
      </c>
      <c r="DT161">
        <v>108.8249642857143</v>
      </c>
      <c r="DU161">
        <v>81.99403214285714</v>
      </c>
      <c r="DV161">
        <v>7.261626071428572</v>
      </c>
      <c r="DW161">
        <v>80.39203928571428</v>
      </c>
      <c r="DX161">
        <v>19.53695</v>
      </c>
      <c r="DY161">
        <v>2.429961428571429</v>
      </c>
      <c r="DZ161">
        <v>1.771512857142857</v>
      </c>
      <c r="EA161">
        <v>20.56483571428571</v>
      </c>
      <c r="EB161">
        <v>15.53767142857143</v>
      </c>
      <c r="EC161">
        <v>1499.986428571429</v>
      </c>
      <c r="ED161">
        <v>0.973001</v>
      </c>
      <c r="EE161">
        <v>0.02699890000000001</v>
      </c>
      <c r="EF161">
        <v>0</v>
      </c>
      <c r="EG161">
        <v>1294.0425</v>
      </c>
      <c r="EH161">
        <v>5.00097</v>
      </c>
      <c r="EI161">
        <v>20145.41071428571</v>
      </c>
      <c r="EJ161">
        <v>12491.49642857142</v>
      </c>
      <c r="EK161">
        <v>40.93699999999999</v>
      </c>
      <c r="EL161">
        <v>42.375</v>
      </c>
      <c r="EM161">
        <v>41.17149999999999</v>
      </c>
      <c r="EN161">
        <v>42.25</v>
      </c>
      <c r="EO161">
        <v>42.06199999999999</v>
      </c>
      <c r="EP161">
        <v>1454.626071428571</v>
      </c>
      <c r="EQ161">
        <v>40.35999999999999</v>
      </c>
      <c r="ER161">
        <v>0</v>
      </c>
      <c r="ES161">
        <v>666.2000000476837</v>
      </c>
      <c r="ET161">
        <v>0</v>
      </c>
      <c r="EU161">
        <v>1294.232307692308</v>
      </c>
      <c r="EV161">
        <v>-232.4437608452769</v>
      </c>
      <c r="EW161">
        <v>-3465.993165110178</v>
      </c>
      <c r="EX161">
        <v>20148.08846153846</v>
      </c>
      <c r="EY161">
        <v>15</v>
      </c>
      <c r="EZ161">
        <v>1652287342.6</v>
      </c>
      <c r="FA161" t="s">
        <v>727</v>
      </c>
      <c r="FB161">
        <v>1652287342.6</v>
      </c>
      <c r="FC161">
        <v>1652287335.6</v>
      </c>
      <c r="FD161">
        <v>27</v>
      </c>
      <c r="FE161">
        <v>0.206</v>
      </c>
      <c r="FF161">
        <v>-0.006</v>
      </c>
      <c r="FG161">
        <v>-1.806</v>
      </c>
      <c r="FH161">
        <v>0.04</v>
      </c>
      <c r="FI161">
        <v>1600</v>
      </c>
      <c r="FJ161">
        <v>24</v>
      </c>
      <c r="FK161">
        <v>0.06</v>
      </c>
      <c r="FL161">
        <v>0.04</v>
      </c>
      <c r="FM161">
        <v>24.85107</v>
      </c>
      <c r="FN161">
        <v>16.54628217636014</v>
      </c>
      <c r="FO161">
        <v>1.593022414343251</v>
      </c>
      <c r="FP161">
        <v>-1</v>
      </c>
      <c r="FQ161">
        <v>7.25049625</v>
      </c>
      <c r="FR161">
        <v>0.3525276923076841</v>
      </c>
      <c r="FS161">
        <v>0.03626749630781681</v>
      </c>
      <c r="FT161">
        <v>1</v>
      </c>
      <c r="FU161">
        <v>0</v>
      </c>
      <c r="FV161">
        <v>0</v>
      </c>
      <c r="FW161">
        <v>0</v>
      </c>
      <c r="FX161">
        <v>-1</v>
      </c>
      <c r="FY161">
        <v>1</v>
      </c>
      <c r="FZ161">
        <v>1</v>
      </c>
      <c r="GA161" t="s">
        <v>719</v>
      </c>
      <c r="GB161">
        <v>2.69507</v>
      </c>
      <c r="GC161">
        <v>2.70514</v>
      </c>
      <c r="GD161">
        <v>0.0217053</v>
      </c>
      <c r="GE161">
        <v>0.0142721</v>
      </c>
      <c r="GF161">
        <v>0.114749</v>
      </c>
      <c r="GG161">
        <v>0.09046949999999999</v>
      </c>
      <c r="GH161">
        <v>30721.2</v>
      </c>
      <c r="GI161">
        <v>31073.2</v>
      </c>
      <c r="GJ161">
        <v>29214.6</v>
      </c>
      <c r="GK161">
        <v>29172.2</v>
      </c>
      <c r="GL161">
        <v>34234.5</v>
      </c>
      <c r="GM161">
        <v>35317.8</v>
      </c>
      <c r="GN161">
        <v>41114.5</v>
      </c>
      <c r="GO161">
        <v>41624.9</v>
      </c>
      <c r="GP161">
        <v>1.72745</v>
      </c>
      <c r="GQ161">
        <v>2.009</v>
      </c>
      <c r="GR161">
        <v>0.101365</v>
      </c>
      <c r="GS161">
        <v>0</v>
      </c>
      <c r="GT161">
        <v>29.8348</v>
      </c>
      <c r="GU161">
        <v>999.9</v>
      </c>
      <c r="GV161">
        <v>39</v>
      </c>
      <c r="GW161">
        <v>37.2</v>
      </c>
      <c r="GX161">
        <v>27.4136</v>
      </c>
      <c r="GY161">
        <v>62.9832</v>
      </c>
      <c r="GZ161">
        <v>30.3085</v>
      </c>
      <c r="HA161">
        <v>1</v>
      </c>
      <c r="HB161">
        <v>0.287693</v>
      </c>
      <c r="HC161">
        <v>0</v>
      </c>
      <c r="HD161">
        <v>20.3926</v>
      </c>
      <c r="HE161">
        <v>5.21579</v>
      </c>
      <c r="HF161">
        <v>12.0099</v>
      </c>
      <c r="HG161">
        <v>4.9873</v>
      </c>
      <c r="HH161">
        <v>3.2885</v>
      </c>
      <c r="HI161">
        <v>2401.7</v>
      </c>
      <c r="HJ161">
        <v>9999</v>
      </c>
      <c r="HK161">
        <v>9999</v>
      </c>
      <c r="HL161">
        <v>45.5</v>
      </c>
      <c r="HM161">
        <v>1.86735</v>
      </c>
      <c r="HN161">
        <v>1.8663</v>
      </c>
      <c r="HO161">
        <v>1.86584</v>
      </c>
      <c r="HP161">
        <v>1.86571</v>
      </c>
      <c r="HQ161">
        <v>1.86752</v>
      </c>
      <c r="HR161">
        <v>1.87004</v>
      </c>
      <c r="HS161">
        <v>1.86873</v>
      </c>
      <c r="HT161">
        <v>1.87006</v>
      </c>
      <c r="HU161">
        <v>0</v>
      </c>
      <c r="HV161">
        <v>0</v>
      </c>
      <c r="HW161">
        <v>0</v>
      </c>
      <c r="HX161">
        <v>0</v>
      </c>
      <c r="HY161" t="s">
        <v>425</v>
      </c>
      <c r="HZ161" t="s">
        <v>426</v>
      </c>
      <c r="IA161" t="s">
        <v>427</v>
      </c>
      <c r="IB161" t="s">
        <v>427</v>
      </c>
      <c r="IC161" t="s">
        <v>427</v>
      </c>
      <c r="ID161" t="s">
        <v>427</v>
      </c>
      <c r="IE161">
        <v>0</v>
      </c>
      <c r="IF161">
        <v>100</v>
      </c>
      <c r="IG161">
        <v>100</v>
      </c>
      <c r="IH161">
        <v>0.002</v>
      </c>
      <c r="II161">
        <v>0.08799999999999999</v>
      </c>
      <c r="IJ161">
        <v>0.04464184116076175</v>
      </c>
      <c r="IK161">
        <v>-0.0004613869835165773</v>
      </c>
      <c r="IL161">
        <v>-7.733014719846753E-07</v>
      </c>
      <c r="IM161">
        <v>2.12217718631011E-10</v>
      </c>
      <c r="IN161">
        <v>-0.1662484685589008</v>
      </c>
      <c r="IO161">
        <v>0.000886434048502425</v>
      </c>
      <c r="IP161">
        <v>0.0004187276611132993</v>
      </c>
      <c r="IQ161">
        <v>-3.612086840460417E-06</v>
      </c>
      <c r="IR161">
        <v>19</v>
      </c>
      <c r="IS161">
        <v>2204</v>
      </c>
      <c r="IT161">
        <v>1</v>
      </c>
      <c r="IU161">
        <v>37</v>
      </c>
      <c r="IV161">
        <v>10.6</v>
      </c>
      <c r="IW161">
        <v>10.8</v>
      </c>
      <c r="IX161">
        <v>0.24292</v>
      </c>
      <c r="IY161">
        <v>2.31934</v>
      </c>
      <c r="IZ161">
        <v>1.39648</v>
      </c>
      <c r="JA161">
        <v>2.34619</v>
      </c>
      <c r="JB161">
        <v>1.49536</v>
      </c>
      <c r="JC161">
        <v>2.3584</v>
      </c>
      <c r="JD161">
        <v>39.3917</v>
      </c>
      <c r="JE161">
        <v>14.9551</v>
      </c>
      <c r="JF161">
        <v>18</v>
      </c>
      <c r="JG161">
        <v>392.402</v>
      </c>
      <c r="JH161">
        <v>554.667</v>
      </c>
      <c r="JI161">
        <v>31.5174</v>
      </c>
      <c r="JJ161">
        <v>31.1664</v>
      </c>
      <c r="JK161">
        <v>30.0004</v>
      </c>
      <c r="JL161">
        <v>31.0373</v>
      </c>
      <c r="JM161">
        <v>30.9344</v>
      </c>
      <c r="JN161">
        <v>4.81322</v>
      </c>
      <c r="JO161">
        <v>31.0744</v>
      </c>
      <c r="JP161">
        <v>4.27672</v>
      </c>
      <c r="JQ161">
        <v>-999.9</v>
      </c>
      <c r="JR161">
        <v>32.0245</v>
      </c>
      <c r="JS161">
        <v>19.3837</v>
      </c>
      <c r="JT161">
        <v>99.8524</v>
      </c>
      <c r="JU161">
        <v>99.91549999999999</v>
      </c>
    </row>
    <row r="162" spans="1:281">
      <c r="A162">
        <v>146</v>
      </c>
      <c r="B162">
        <v>1652287985.6</v>
      </c>
      <c r="C162">
        <v>5929.099999904633</v>
      </c>
      <c r="D162" t="s">
        <v>775</v>
      </c>
      <c r="E162" t="s">
        <v>776</v>
      </c>
      <c r="F162">
        <v>5</v>
      </c>
      <c r="G162" t="s">
        <v>730</v>
      </c>
      <c r="H162" t="s">
        <v>418</v>
      </c>
      <c r="I162">
        <v>1652287978.1</v>
      </c>
      <c r="J162">
        <f>(K162)/1000</f>
        <v>0</v>
      </c>
      <c r="K162">
        <f>IF(CZ162, AN162, AH162)</f>
        <v>0</v>
      </c>
      <c r="L162">
        <f>IF(CZ162, AI162, AG162)</f>
        <v>0</v>
      </c>
      <c r="M162">
        <f>DB162 - IF(AU162&gt;1, L162*CV162*100.0/(AW162*DP162), 0)</f>
        <v>0</v>
      </c>
      <c r="N162">
        <f>((T162-J162/2)*M162-L162)/(T162+J162/2)</f>
        <v>0</v>
      </c>
      <c r="O162">
        <f>N162*(DI162+DJ162)/1000.0</f>
        <v>0</v>
      </c>
      <c r="P162">
        <f>(DB162 - IF(AU162&gt;1, L162*CV162*100.0/(AW162*DP162), 0))*(DI162+DJ162)/1000.0</f>
        <v>0</v>
      </c>
      <c r="Q162">
        <f>2.0/((1/S162-1/R162)+SIGN(S162)*SQRT((1/S162-1/R162)*(1/S162-1/R162) + 4*CW162/((CW162+1)*(CW162+1))*(2*1/S162*1/R162-1/R162*1/R162)))</f>
        <v>0</v>
      </c>
      <c r="R162">
        <f>IF(LEFT(CX162,1)&lt;&gt;"0",IF(LEFT(CX162,1)="1",3.0,CY162),$D$5+$E$5*(DP162*DI162/($K$5*1000))+$F$5*(DP162*DI162/($K$5*1000))*MAX(MIN(CV162,$J$5),$I$5)*MAX(MIN(CV162,$J$5),$I$5)+$G$5*MAX(MIN(CV162,$J$5),$I$5)*(DP162*DI162/($K$5*1000))+$H$5*(DP162*DI162/($K$5*1000))*(DP162*DI162/($K$5*1000)))</f>
        <v>0</v>
      </c>
      <c r="S162">
        <f>J162*(1000-(1000*0.61365*exp(17.502*W162/(240.97+W162))/(DI162+DJ162)+DD162)/2)/(1000*0.61365*exp(17.502*W162/(240.97+W162))/(DI162+DJ162)-DD162)</f>
        <v>0</v>
      </c>
      <c r="T162">
        <f>1/((CW162+1)/(Q162/1.6)+1/(R162/1.37)) + CW162/((CW162+1)/(Q162/1.6) + CW162/(R162/1.37))</f>
        <v>0</v>
      </c>
      <c r="U162">
        <f>(CR162*CU162)</f>
        <v>0</v>
      </c>
      <c r="V162">
        <f>(DK162+(U162+2*0.95*5.67E-8*(((DK162+$B$7)+273)^4-(DK162+273)^4)-44100*J162)/(1.84*29.3*R162+8*0.95*5.67E-8*(DK162+273)^3))</f>
        <v>0</v>
      </c>
      <c r="W162">
        <f>($C$7*DL162+$D$7*DM162+$E$7*V162)</f>
        <v>0</v>
      </c>
      <c r="X162">
        <f>0.61365*exp(17.502*W162/(240.97+W162))</f>
        <v>0</v>
      </c>
      <c r="Y162">
        <f>(Z162/AA162*100)</f>
        <v>0</v>
      </c>
      <c r="Z162">
        <f>DD162*(DI162+DJ162)/1000</f>
        <v>0</v>
      </c>
      <c r="AA162">
        <f>0.61365*exp(17.502*DK162/(240.97+DK162))</f>
        <v>0</v>
      </c>
      <c r="AB162">
        <f>(X162-DD162*(DI162+DJ162)/1000)</f>
        <v>0</v>
      </c>
      <c r="AC162">
        <f>(-J162*44100)</f>
        <v>0</v>
      </c>
      <c r="AD162">
        <f>2*29.3*R162*0.92*(DK162-W162)</f>
        <v>0</v>
      </c>
      <c r="AE162">
        <f>2*0.95*5.67E-8*(((DK162+$B$7)+273)^4-(W162+273)^4)</f>
        <v>0</v>
      </c>
      <c r="AF162">
        <f>U162+AE162+AC162+AD162</f>
        <v>0</v>
      </c>
      <c r="AG162">
        <f>DH162*AU162*(DC162-DB162*(1000-AU162*DE162)/(1000-AU162*DD162))/(100*CV162)</f>
        <v>0</v>
      </c>
      <c r="AH162">
        <f>1000*DH162*AU162*(DD162-DE162)/(100*CV162*(1000-AU162*DD162))</f>
        <v>0</v>
      </c>
      <c r="AI162">
        <f>(AJ162 - AK162 - DI162*1E3/(8.314*(DK162+273.15)) * AM162/DH162 * AL162) * DH162/(100*CV162) * (1000 - DE162)/1000</f>
        <v>0</v>
      </c>
      <c r="AJ162">
        <v>50.52331273909924</v>
      </c>
      <c r="AK162">
        <v>69.7910812121212</v>
      </c>
      <c r="AL162">
        <v>-3.188303516021706</v>
      </c>
      <c r="AM162">
        <v>66.42233892500103</v>
      </c>
      <c r="AN162">
        <f>(AP162 - AO162 + DI162*1E3/(8.314*(DK162+273.15)) * AR162/DH162 * AQ162) * DH162/(100*CV162) * 1000/(1000 - AP162)</f>
        <v>0</v>
      </c>
      <c r="AO162">
        <v>19.49010189893713</v>
      </c>
      <c r="AP162">
        <v>26.85627757575756</v>
      </c>
      <c r="AQ162">
        <v>0.002069738251007341</v>
      </c>
      <c r="AR162">
        <v>79.01917542628415</v>
      </c>
      <c r="AS162">
        <v>0</v>
      </c>
      <c r="AT162">
        <v>0</v>
      </c>
      <c r="AU162">
        <f>IF(AS162*$H$13&gt;=AW162,1.0,(AW162/(AW162-AS162*$H$13)))</f>
        <v>0</v>
      </c>
      <c r="AV162">
        <f>(AU162-1)*100</f>
        <v>0</v>
      </c>
      <c r="AW162">
        <f>MAX(0,($B$13+$C$13*DP162)/(1+$D$13*DP162)*DI162/(DK162+273)*$E$13)</f>
        <v>0</v>
      </c>
      <c r="AX162" t="s">
        <v>421</v>
      </c>
      <c r="AY162" t="s">
        <v>421</v>
      </c>
      <c r="AZ162">
        <v>0</v>
      </c>
      <c r="BA162">
        <v>0</v>
      </c>
      <c r="BB162">
        <f>1-AZ162/BA162</f>
        <v>0</v>
      </c>
      <c r="BC162">
        <v>0</v>
      </c>
      <c r="BD162" t="s">
        <v>421</v>
      </c>
      <c r="BE162" t="s">
        <v>421</v>
      </c>
      <c r="BF162">
        <v>0</v>
      </c>
      <c r="BG162">
        <v>0</v>
      </c>
      <c r="BH162">
        <f>1-BF162/BG162</f>
        <v>0</v>
      </c>
      <c r="BI162">
        <v>0.5</v>
      </c>
      <c r="BJ162">
        <f>CS162</f>
        <v>0</v>
      </c>
      <c r="BK162">
        <f>L162</f>
        <v>0</v>
      </c>
      <c r="BL162">
        <f>BH162*BI162*BJ162</f>
        <v>0</v>
      </c>
      <c r="BM162">
        <f>(BK162-BC162)/BJ162</f>
        <v>0</v>
      </c>
      <c r="BN162">
        <f>(BA162-BG162)/BG162</f>
        <v>0</v>
      </c>
      <c r="BO162">
        <f>AZ162/(BB162+AZ162/BG162)</f>
        <v>0</v>
      </c>
      <c r="BP162" t="s">
        <v>421</v>
      </c>
      <c r="BQ162">
        <v>0</v>
      </c>
      <c r="BR162">
        <f>IF(BQ162&lt;&gt;0, BQ162, BO162)</f>
        <v>0</v>
      </c>
      <c r="BS162">
        <f>1-BR162/BG162</f>
        <v>0</v>
      </c>
      <c r="BT162">
        <f>(BG162-BF162)/(BG162-BR162)</f>
        <v>0</v>
      </c>
      <c r="BU162">
        <f>(BA162-BG162)/(BA162-BR162)</f>
        <v>0</v>
      </c>
      <c r="BV162">
        <f>(BG162-BF162)/(BG162-AZ162)</f>
        <v>0</v>
      </c>
      <c r="BW162">
        <f>(BA162-BG162)/(BA162-AZ162)</f>
        <v>0</v>
      </c>
      <c r="BX162">
        <f>(BT162*BR162/BF162)</f>
        <v>0</v>
      </c>
      <c r="BY162">
        <f>(1-BX162)</f>
        <v>0</v>
      </c>
      <c r="BZ162">
        <v>1358</v>
      </c>
      <c r="CA162">
        <v>300</v>
      </c>
      <c r="CB162">
        <v>300</v>
      </c>
      <c r="CC162">
        <v>300</v>
      </c>
      <c r="CD162">
        <v>10372.1</v>
      </c>
      <c r="CE162">
        <v>1824.64</v>
      </c>
      <c r="CF162">
        <v>-0.00730157</v>
      </c>
      <c r="CG162">
        <v>0.9</v>
      </c>
      <c r="CH162" t="s">
        <v>421</v>
      </c>
      <c r="CI162" t="s">
        <v>421</v>
      </c>
      <c r="CJ162" t="s">
        <v>421</v>
      </c>
      <c r="CK162" t="s">
        <v>421</v>
      </c>
      <c r="CL162" t="s">
        <v>421</v>
      </c>
      <c r="CM162" t="s">
        <v>421</v>
      </c>
      <c r="CN162" t="s">
        <v>421</v>
      </c>
      <c r="CO162" t="s">
        <v>421</v>
      </c>
      <c r="CP162" t="s">
        <v>421</v>
      </c>
      <c r="CQ162" t="s">
        <v>421</v>
      </c>
      <c r="CR162">
        <f>$B$11*DQ162+$C$11*DR162+$F$11*EC162*(1-EF162)</f>
        <v>0</v>
      </c>
      <c r="CS162">
        <f>CR162*CT162</f>
        <v>0</v>
      </c>
      <c r="CT162">
        <f>($B$11*$D$9+$C$11*$D$9+$F$11*((EP162+EH162)/MAX(EP162+EH162+EQ162, 0.1)*$I$9+EQ162/MAX(EP162+EH162+EQ162, 0.1)*$J$9))/($B$11+$C$11+$F$11)</f>
        <v>0</v>
      </c>
      <c r="CU162">
        <f>($B$11*$K$9+$C$11*$K$9+$F$11*((EP162+EH162)/MAX(EP162+EH162+EQ162, 0.1)*$P$9+EQ162/MAX(EP162+EH162+EQ162, 0.1)*$Q$9))/($B$11+$C$11+$F$11)</f>
        <v>0</v>
      </c>
      <c r="CV162">
        <v>6</v>
      </c>
      <c r="CW162">
        <v>0.5</v>
      </c>
      <c r="CX162" t="s">
        <v>422</v>
      </c>
      <c r="CY162">
        <v>2</v>
      </c>
      <c r="CZ162" t="b">
        <v>1</v>
      </c>
      <c r="DA162">
        <v>1652287978.1</v>
      </c>
      <c r="DB162">
        <v>89.57534814814814</v>
      </c>
      <c r="DC162">
        <v>62.59586666666667</v>
      </c>
      <c r="DD162">
        <v>26.82800740740741</v>
      </c>
      <c r="DE162">
        <v>19.51619629629629</v>
      </c>
      <c r="DF162">
        <v>89.57818518518518</v>
      </c>
      <c r="DG162">
        <v>26.74020740740741</v>
      </c>
      <c r="DH162">
        <v>400.0671481481482</v>
      </c>
      <c r="DI162">
        <v>90.67491481481484</v>
      </c>
      <c r="DJ162">
        <v>0.09996749259259259</v>
      </c>
      <c r="DK162">
        <v>32.29941481481482</v>
      </c>
      <c r="DL162">
        <v>31.48033333333333</v>
      </c>
      <c r="DM162">
        <v>999.9000000000001</v>
      </c>
      <c r="DN162">
        <v>0</v>
      </c>
      <c r="DO162">
        <v>0</v>
      </c>
      <c r="DP162">
        <v>10011.54814814815</v>
      </c>
      <c r="DQ162">
        <v>0</v>
      </c>
      <c r="DR162">
        <v>487.5524814814815</v>
      </c>
      <c r="DS162">
        <v>26.97940000000001</v>
      </c>
      <c r="DT162">
        <v>92.04436296296298</v>
      </c>
      <c r="DU162">
        <v>63.84220740740742</v>
      </c>
      <c r="DV162">
        <v>7.311802962962963</v>
      </c>
      <c r="DW162">
        <v>62.59586666666667</v>
      </c>
      <c r="DX162">
        <v>19.51619629629629</v>
      </c>
      <c r="DY162">
        <v>2.432627407407407</v>
      </c>
      <c r="DZ162">
        <v>1.76962925925926</v>
      </c>
      <c r="EA162">
        <v>20.58261481481481</v>
      </c>
      <c r="EB162">
        <v>15.52105925925926</v>
      </c>
      <c r="EC162">
        <v>1499.997777777778</v>
      </c>
      <c r="ED162">
        <v>0.9730013703703705</v>
      </c>
      <c r="EE162">
        <v>0.02699850740740741</v>
      </c>
      <c r="EF162">
        <v>0</v>
      </c>
      <c r="EG162">
        <v>1272.847037037037</v>
      </c>
      <c r="EH162">
        <v>5.00097</v>
      </c>
      <c r="EI162">
        <v>19829.18148148148</v>
      </c>
      <c r="EJ162">
        <v>12491.58518518518</v>
      </c>
      <c r="EK162">
        <v>40.93699999999999</v>
      </c>
      <c r="EL162">
        <v>42.375</v>
      </c>
      <c r="EM162">
        <v>41.15944444444444</v>
      </c>
      <c r="EN162">
        <v>42.25</v>
      </c>
      <c r="EO162">
        <v>42.06199999999999</v>
      </c>
      <c r="EP162">
        <v>1454.637037037037</v>
      </c>
      <c r="EQ162">
        <v>40.36074074074074</v>
      </c>
      <c r="ER162">
        <v>0</v>
      </c>
      <c r="ES162">
        <v>671.5999999046326</v>
      </c>
      <c r="ET162">
        <v>0</v>
      </c>
      <c r="EU162">
        <v>1271.2616</v>
      </c>
      <c r="EV162">
        <v>-252.5938465385354</v>
      </c>
      <c r="EW162">
        <v>-3782.661544187427</v>
      </c>
      <c r="EX162">
        <v>19803.8</v>
      </c>
      <c r="EY162">
        <v>15</v>
      </c>
      <c r="EZ162">
        <v>1652287342.6</v>
      </c>
      <c r="FA162" t="s">
        <v>727</v>
      </c>
      <c r="FB162">
        <v>1652287342.6</v>
      </c>
      <c r="FC162">
        <v>1652287335.6</v>
      </c>
      <c r="FD162">
        <v>27</v>
      </c>
      <c r="FE162">
        <v>0.206</v>
      </c>
      <c r="FF162">
        <v>-0.006</v>
      </c>
      <c r="FG162">
        <v>-1.806</v>
      </c>
      <c r="FH162">
        <v>0.04</v>
      </c>
      <c r="FI162">
        <v>1600</v>
      </c>
      <c r="FJ162">
        <v>24</v>
      </c>
      <c r="FK162">
        <v>0.06</v>
      </c>
      <c r="FL162">
        <v>0.04</v>
      </c>
      <c r="FM162">
        <v>25.93697</v>
      </c>
      <c r="FN162">
        <v>16.73493433395871</v>
      </c>
      <c r="FO162">
        <v>1.610901826959048</v>
      </c>
      <c r="FP162">
        <v>-1</v>
      </c>
      <c r="FQ162">
        <v>7.279965499999999</v>
      </c>
      <c r="FR162">
        <v>0.526866191369607</v>
      </c>
      <c r="FS162">
        <v>0.05234193423776009</v>
      </c>
      <c r="FT162">
        <v>0</v>
      </c>
      <c r="FU162">
        <v>0</v>
      </c>
      <c r="FV162">
        <v>0</v>
      </c>
      <c r="FW162">
        <v>0</v>
      </c>
      <c r="FX162">
        <v>-1</v>
      </c>
      <c r="FY162">
        <v>0</v>
      </c>
      <c r="FZ162">
        <v>1</v>
      </c>
      <c r="GA162" t="s">
        <v>710</v>
      </c>
      <c r="GB162">
        <v>2.6952</v>
      </c>
      <c r="GC162">
        <v>2.70538</v>
      </c>
      <c r="GD162">
        <v>0.0176349</v>
      </c>
      <c r="GE162">
        <v>0.00984464</v>
      </c>
      <c r="GF162">
        <v>0.114786</v>
      </c>
      <c r="GG162">
        <v>0.0903596</v>
      </c>
      <c r="GH162">
        <v>30848.9</v>
      </c>
      <c r="GI162">
        <v>31212.3</v>
      </c>
      <c r="GJ162">
        <v>29214.5</v>
      </c>
      <c r="GK162">
        <v>29171.9</v>
      </c>
      <c r="GL162">
        <v>34233</v>
      </c>
      <c r="GM162">
        <v>35321.8</v>
      </c>
      <c r="GN162">
        <v>41114.6</v>
      </c>
      <c r="GO162">
        <v>41624.6</v>
      </c>
      <c r="GP162">
        <v>1.72775</v>
      </c>
      <c r="GQ162">
        <v>2.00857</v>
      </c>
      <c r="GR162">
        <v>0.101045</v>
      </c>
      <c r="GS162">
        <v>0</v>
      </c>
      <c r="GT162">
        <v>29.8329</v>
      </c>
      <c r="GU162">
        <v>999.9</v>
      </c>
      <c r="GV162">
        <v>39</v>
      </c>
      <c r="GW162">
        <v>37.2</v>
      </c>
      <c r="GX162">
        <v>27.4152</v>
      </c>
      <c r="GY162">
        <v>62.9032</v>
      </c>
      <c r="GZ162">
        <v>30.3446</v>
      </c>
      <c r="HA162">
        <v>1</v>
      </c>
      <c r="HB162">
        <v>0.288135</v>
      </c>
      <c r="HC162">
        <v>0</v>
      </c>
      <c r="HD162">
        <v>20.3926</v>
      </c>
      <c r="HE162">
        <v>5.21684</v>
      </c>
      <c r="HF162">
        <v>12.0099</v>
      </c>
      <c r="HG162">
        <v>4.98795</v>
      </c>
      <c r="HH162">
        <v>3.28865</v>
      </c>
      <c r="HI162">
        <v>2401.9</v>
      </c>
      <c r="HJ162">
        <v>9999</v>
      </c>
      <c r="HK162">
        <v>9999</v>
      </c>
      <c r="HL162">
        <v>45.5</v>
      </c>
      <c r="HM162">
        <v>1.86735</v>
      </c>
      <c r="HN162">
        <v>1.8663</v>
      </c>
      <c r="HO162">
        <v>1.86585</v>
      </c>
      <c r="HP162">
        <v>1.8657</v>
      </c>
      <c r="HQ162">
        <v>1.86752</v>
      </c>
      <c r="HR162">
        <v>1.87006</v>
      </c>
      <c r="HS162">
        <v>1.86873</v>
      </c>
      <c r="HT162">
        <v>1.87008</v>
      </c>
      <c r="HU162">
        <v>0</v>
      </c>
      <c r="HV162">
        <v>0</v>
      </c>
      <c r="HW162">
        <v>0</v>
      </c>
      <c r="HX162">
        <v>0</v>
      </c>
      <c r="HY162" t="s">
        <v>425</v>
      </c>
      <c r="HZ162" t="s">
        <v>426</v>
      </c>
      <c r="IA162" t="s">
        <v>427</v>
      </c>
      <c r="IB162" t="s">
        <v>427</v>
      </c>
      <c r="IC162" t="s">
        <v>427</v>
      </c>
      <c r="ID162" t="s">
        <v>427</v>
      </c>
      <c r="IE162">
        <v>0</v>
      </c>
      <c r="IF162">
        <v>100</v>
      </c>
      <c r="IG162">
        <v>100</v>
      </c>
      <c r="IH162">
        <v>0.011</v>
      </c>
      <c r="II162">
        <v>0.0882</v>
      </c>
      <c r="IJ162">
        <v>0.04464184116076175</v>
      </c>
      <c r="IK162">
        <v>-0.0004613869835165773</v>
      </c>
      <c r="IL162">
        <v>-7.733014719846753E-07</v>
      </c>
      <c r="IM162">
        <v>2.12217718631011E-10</v>
      </c>
      <c r="IN162">
        <v>-0.1662484685589008</v>
      </c>
      <c r="IO162">
        <v>0.000886434048502425</v>
      </c>
      <c r="IP162">
        <v>0.0004187276611132993</v>
      </c>
      <c r="IQ162">
        <v>-3.612086840460417E-06</v>
      </c>
      <c r="IR162">
        <v>19</v>
      </c>
      <c r="IS162">
        <v>2204</v>
      </c>
      <c r="IT162">
        <v>1</v>
      </c>
      <c r="IU162">
        <v>37</v>
      </c>
      <c r="IV162">
        <v>10.7</v>
      </c>
      <c r="IW162">
        <v>10.8</v>
      </c>
      <c r="IX162">
        <v>0.201416</v>
      </c>
      <c r="IY162">
        <v>2.33887</v>
      </c>
      <c r="IZ162">
        <v>1.39648</v>
      </c>
      <c r="JA162">
        <v>2.34497</v>
      </c>
      <c r="JB162">
        <v>1.49536</v>
      </c>
      <c r="JC162">
        <v>2.35962</v>
      </c>
      <c r="JD162">
        <v>39.3917</v>
      </c>
      <c r="JE162">
        <v>14.9463</v>
      </c>
      <c r="JF162">
        <v>18</v>
      </c>
      <c r="JG162">
        <v>392.587</v>
      </c>
      <c r="JH162">
        <v>554.388</v>
      </c>
      <c r="JI162">
        <v>31.5201</v>
      </c>
      <c r="JJ162">
        <v>31.1712</v>
      </c>
      <c r="JK162">
        <v>30.0004</v>
      </c>
      <c r="JL162">
        <v>31.0412</v>
      </c>
      <c r="JM162">
        <v>30.9384</v>
      </c>
      <c r="JN162">
        <v>4.04638</v>
      </c>
      <c r="JO162">
        <v>31.3534</v>
      </c>
      <c r="JP162">
        <v>3.89652</v>
      </c>
      <c r="JQ162">
        <v>-999.9</v>
      </c>
      <c r="JR162">
        <v>11.8879</v>
      </c>
      <c r="JS162">
        <v>19.3283</v>
      </c>
      <c r="JT162">
        <v>99.85250000000001</v>
      </c>
      <c r="JU162">
        <v>99.9145</v>
      </c>
    </row>
    <row r="163" spans="1:281">
      <c r="A163">
        <v>147</v>
      </c>
      <c r="B163">
        <v>1652288292.6</v>
      </c>
      <c r="C163">
        <v>6236.099999904633</v>
      </c>
      <c r="D163" t="s">
        <v>777</v>
      </c>
      <c r="E163" t="s">
        <v>778</v>
      </c>
      <c r="F163">
        <v>5</v>
      </c>
      <c r="G163" t="s">
        <v>730</v>
      </c>
      <c r="H163" t="s">
        <v>418</v>
      </c>
      <c r="I163">
        <v>1652288284.599999</v>
      </c>
      <c r="J163">
        <f>(K163)/1000</f>
        <v>0</v>
      </c>
      <c r="K163">
        <f>IF(CZ163, AN163, AH163)</f>
        <v>0</v>
      </c>
      <c r="L163">
        <f>IF(CZ163, AI163, AG163)</f>
        <v>0</v>
      </c>
      <c r="M163">
        <f>DB163 - IF(AU163&gt;1, L163*CV163*100.0/(AW163*DP163), 0)</f>
        <v>0</v>
      </c>
      <c r="N163">
        <f>((T163-J163/2)*M163-L163)/(T163+J163/2)</f>
        <v>0</v>
      </c>
      <c r="O163">
        <f>N163*(DI163+DJ163)/1000.0</f>
        <v>0</v>
      </c>
      <c r="P163">
        <f>(DB163 - IF(AU163&gt;1, L163*CV163*100.0/(AW163*DP163), 0))*(DI163+DJ163)/1000.0</f>
        <v>0</v>
      </c>
      <c r="Q163">
        <f>2.0/((1/S163-1/R163)+SIGN(S163)*SQRT((1/S163-1/R163)*(1/S163-1/R163) + 4*CW163/((CW163+1)*(CW163+1))*(2*1/S163*1/R163-1/R163*1/R163)))</f>
        <v>0</v>
      </c>
      <c r="R163">
        <f>IF(LEFT(CX163,1)&lt;&gt;"0",IF(LEFT(CX163,1)="1",3.0,CY163),$D$5+$E$5*(DP163*DI163/($K$5*1000))+$F$5*(DP163*DI163/($K$5*1000))*MAX(MIN(CV163,$J$5),$I$5)*MAX(MIN(CV163,$J$5),$I$5)+$G$5*MAX(MIN(CV163,$J$5),$I$5)*(DP163*DI163/($K$5*1000))+$H$5*(DP163*DI163/($K$5*1000))*(DP163*DI163/($K$5*1000)))</f>
        <v>0</v>
      </c>
      <c r="S163">
        <f>J163*(1000-(1000*0.61365*exp(17.502*W163/(240.97+W163))/(DI163+DJ163)+DD163)/2)/(1000*0.61365*exp(17.502*W163/(240.97+W163))/(DI163+DJ163)-DD163)</f>
        <v>0</v>
      </c>
      <c r="T163">
        <f>1/((CW163+1)/(Q163/1.6)+1/(R163/1.37)) + CW163/((CW163+1)/(Q163/1.6) + CW163/(R163/1.37))</f>
        <v>0</v>
      </c>
      <c r="U163">
        <f>(CR163*CU163)</f>
        <v>0</v>
      </c>
      <c r="V163">
        <f>(DK163+(U163+2*0.95*5.67E-8*(((DK163+$B$7)+273)^4-(DK163+273)^4)-44100*J163)/(1.84*29.3*R163+8*0.95*5.67E-8*(DK163+273)^3))</f>
        <v>0</v>
      </c>
      <c r="W163">
        <f>($C$7*DL163+$D$7*DM163+$E$7*V163)</f>
        <v>0</v>
      </c>
      <c r="X163">
        <f>0.61365*exp(17.502*W163/(240.97+W163))</f>
        <v>0</v>
      </c>
      <c r="Y163">
        <f>(Z163/AA163*100)</f>
        <v>0</v>
      </c>
      <c r="Z163">
        <f>DD163*(DI163+DJ163)/1000</f>
        <v>0</v>
      </c>
      <c r="AA163">
        <f>0.61365*exp(17.502*DK163/(240.97+DK163))</f>
        <v>0</v>
      </c>
      <c r="AB163">
        <f>(X163-DD163*(DI163+DJ163)/1000)</f>
        <v>0</v>
      </c>
      <c r="AC163">
        <f>(-J163*44100)</f>
        <v>0</v>
      </c>
      <c r="AD163">
        <f>2*29.3*R163*0.92*(DK163-W163)</f>
        <v>0</v>
      </c>
      <c r="AE163">
        <f>2*0.95*5.67E-8*(((DK163+$B$7)+273)^4-(W163+273)^4)</f>
        <v>0</v>
      </c>
      <c r="AF163">
        <f>U163+AE163+AC163+AD163</f>
        <v>0</v>
      </c>
      <c r="AG163">
        <f>DH163*AU163*(DC163-DB163*(1000-AU163*DE163)/(1000-AU163*DD163))/(100*CV163)</f>
        <v>0</v>
      </c>
      <c r="AH163">
        <f>1000*DH163*AU163*(DD163-DE163)/(100*CV163*(1000-AU163*DD163))</f>
        <v>0</v>
      </c>
      <c r="AI163">
        <f>(AJ163 - AK163 - DI163*1E3/(8.314*(DK163+273.15)) * AM163/DH163 * AL163) * DH163/(100*CV163) * (1000 - DE163)/1000</f>
        <v>0</v>
      </c>
      <c r="AJ163">
        <v>407.2833690450821</v>
      </c>
      <c r="AK163">
        <v>384.0410121212121</v>
      </c>
      <c r="AL163">
        <v>-0.0001968940650866582</v>
      </c>
      <c r="AM163">
        <v>66.42233892500103</v>
      </c>
      <c r="AN163">
        <f>(AP163 - AO163 + DI163*1E3/(8.314*(DK163+273.15)) * AR163/DH163 * AQ163) * DH163/(100*CV163) * 1000/(1000 - AP163)</f>
        <v>0</v>
      </c>
      <c r="AO163">
        <v>17.84755445707676</v>
      </c>
      <c r="AP163">
        <v>26.75214060606061</v>
      </c>
      <c r="AQ163">
        <v>-0.0008389363147194172</v>
      </c>
      <c r="AR163">
        <v>79.01917542628415</v>
      </c>
      <c r="AS163">
        <v>0</v>
      </c>
      <c r="AT163">
        <v>0</v>
      </c>
      <c r="AU163">
        <f>IF(AS163*$H$13&gt;=AW163,1.0,(AW163/(AW163-AS163*$H$13)))</f>
        <v>0</v>
      </c>
      <c r="AV163">
        <f>(AU163-1)*100</f>
        <v>0</v>
      </c>
      <c r="AW163">
        <f>MAX(0,($B$13+$C$13*DP163)/(1+$D$13*DP163)*DI163/(DK163+273)*$E$13)</f>
        <v>0</v>
      </c>
      <c r="AX163" t="s">
        <v>421</v>
      </c>
      <c r="AY163" t="s">
        <v>421</v>
      </c>
      <c r="AZ163">
        <v>0</v>
      </c>
      <c r="BA163">
        <v>0</v>
      </c>
      <c r="BB163">
        <f>1-AZ163/BA163</f>
        <v>0</v>
      </c>
      <c r="BC163">
        <v>0</v>
      </c>
      <c r="BD163" t="s">
        <v>421</v>
      </c>
      <c r="BE163" t="s">
        <v>421</v>
      </c>
      <c r="BF163">
        <v>0</v>
      </c>
      <c r="BG163">
        <v>0</v>
      </c>
      <c r="BH163">
        <f>1-BF163/BG163</f>
        <v>0</v>
      </c>
      <c r="BI163">
        <v>0.5</v>
      </c>
      <c r="BJ163">
        <f>CS163</f>
        <v>0</v>
      </c>
      <c r="BK163">
        <f>L163</f>
        <v>0</v>
      </c>
      <c r="BL163">
        <f>BH163*BI163*BJ163</f>
        <v>0</v>
      </c>
      <c r="BM163">
        <f>(BK163-BC163)/BJ163</f>
        <v>0</v>
      </c>
      <c r="BN163">
        <f>(BA163-BG163)/BG163</f>
        <v>0</v>
      </c>
      <c r="BO163">
        <f>AZ163/(BB163+AZ163/BG163)</f>
        <v>0</v>
      </c>
      <c r="BP163" t="s">
        <v>421</v>
      </c>
      <c r="BQ163">
        <v>0</v>
      </c>
      <c r="BR163">
        <f>IF(BQ163&lt;&gt;0, BQ163, BO163)</f>
        <v>0</v>
      </c>
      <c r="BS163">
        <f>1-BR163/BG163</f>
        <v>0</v>
      </c>
      <c r="BT163">
        <f>(BG163-BF163)/(BG163-BR163)</f>
        <v>0</v>
      </c>
      <c r="BU163">
        <f>(BA163-BG163)/(BA163-BR163)</f>
        <v>0</v>
      </c>
      <c r="BV163">
        <f>(BG163-BF163)/(BG163-AZ163)</f>
        <v>0</v>
      </c>
      <c r="BW163">
        <f>(BA163-BG163)/(BA163-AZ163)</f>
        <v>0</v>
      </c>
      <c r="BX163">
        <f>(BT163*BR163/BF163)</f>
        <v>0</v>
      </c>
      <c r="BY163">
        <f>(1-BX163)</f>
        <v>0</v>
      </c>
      <c r="BZ163">
        <v>1358</v>
      </c>
      <c r="CA163">
        <v>300</v>
      </c>
      <c r="CB163">
        <v>300</v>
      </c>
      <c r="CC163">
        <v>300</v>
      </c>
      <c r="CD163">
        <v>10372.1</v>
      </c>
      <c r="CE163">
        <v>1824.64</v>
      </c>
      <c r="CF163">
        <v>-0.00730157</v>
      </c>
      <c r="CG163">
        <v>0.9</v>
      </c>
      <c r="CH163" t="s">
        <v>421</v>
      </c>
      <c r="CI163" t="s">
        <v>421</v>
      </c>
      <c r="CJ163" t="s">
        <v>421</v>
      </c>
      <c r="CK163" t="s">
        <v>421</v>
      </c>
      <c r="CL163" t="s">
        <v>421</v>
      </c>
      <c r="CM163" t="s">
        <v>421</v>
      </c>
      <c r="CN163" t="s">
        <v>421</v>
      </c>
      <c r="CO163" t="s">
        <v>421</v>
      </c>
      <c r="CP163" t="s">
        <v>421</v>
      </c>
      <c r="CQ163" t="s">
        <v>421</v>
      </c>
      <c r="CR163">
        <f>$B$11*DQ163+$C$11*DR163+$F$11*EC163*(1-EF163)</f>
        <v>0</v>
      </c>
      <c r="CS163">
        <f>CR163*CT163</f>
        <v>0</v>
      </c>
      <c r="CT163">
        <f>($B$11*$D$9+$C$11*$D$9+$F$11*((EP163+EH163)/MAX(EP163+EH163+EQ163, 0.1)*$I$9+EQ163/MAX(EP163+EH163+EQ163, 0.1)*$J$9))/($B$11+$C$11+$F$11)</f>
        <v>0</v>
      </c>
      <c r="CU163">
        <f>($B$11*$K$9+$C$11*$K$9+$F$11*((EP163+EH163)/MAX(EP163+EH163+EQ163, 0.1)*$P$9+EQ163/MAX(EP163+EH163+EQ163, 0.1)*$Q$9))/($B$11+$C$11+$F$11)</f>
        <v>0</v>
      </c>
      <c r="CV163">
        <v>6</v>
      </c>
      <c r="CW163">
        <v>0.5</v>
      </c>
      <c r="CX163" t="s">
        <v>422</v>
      </c>
      <c r="CY163">
        <v>2</v>
      </c>
      <c r="CZ163" t="b">
        <v>1</v>
      </c>
      <c r="DA163">
        <v>1652288284.599999</v>
      </c>
      <c r="DB163">
        <v>373.7579677419355</v>
      </c>
      <c r="DC163">
        <v>400.026</v>
      </c>
      <c r="DD163">
        <v>26.77343225806452</v>
      </c>
      <c r="DE163">
        <v>17.85578709677419</v>
      </c>
      <c r="DF163">
        <v>373.9828709677419</v>
      </c>
      <c r="DG163">
        <v>26.68646451612903</v>
      </c>
      <c r="DH163">
        <v>400.0642903225806</v>
      </c>
      <c r="DI163">
        <v>90.68180322580645</v>
      </c>
      <c r="DJ163">
        <v>0.09994999677419356</v>
      </c>
      <c r="DK163">
        <v>32.35812258064515</v>
      </c>
      <c r="DL163">
        <v>31.30116451612904</v>
      </c>
      <c r="DM163">
        <v>999.9000000000003</v>
      </c>
      <c r="DN163">
        <v>0</v>
      </c>
      <c r="DO163">
        <v>0</v>
      </c>
      <c r="DP163">
        <v>10001.89903225806</v>
      </c>
      <c r="DQ163">
        <v>0</v>
      </c>
      <c r="DR163">
        <v>531.8751612903226</v>
      </c>
      <c r="DS163">
        <v>-26.26803548387097</v>
      </c>
      <c r="DT163">
        <v>384.0399677419355</v>
      </c>
      <c r="DU163">
        <v>407.2985483870968</v>
      </c>
      <c r="DV163">
        <v>8.91764612903226</v>
      </c>
      <c r="DW163">
        <v>400.026</v>
      </c>
      <c r="DX163">
        <v>17.85578709677419</v>
      </c>
      <c r="DY163">
        <v>2.427863225806451</v>
      </c>
      <c r="DZ163">
        <v>1.619195161290323</v>
      </c>
      <c r="EA163">
        <v>20.55081290322581</v>
      </c>
      <c r="EB163">
        <v>14.14270322580645</v>
      </c>
      <c r="EC163">
        <v>1499.957419354838</v>
      </c>
      <c r="ED163">
        <v>0.9729930967741933</v>
      </c>
      <c r="EE163">
        <v>0.0270068129032258</v>
      </c>
      <c r="EF163">
        <v>0</v>
      </c>
      <c r="EG163">
        <v>1500.614516129033</v>
      </c>
      <c r="EH163">
        <v>5.000969999999999</v>
      </c>
      <c r="EI163">
        <v>23380.43870967742</v>
      </c>
      <c r="EJ163">
        <v>12491.20967741935</v>
      </c>
      <c r="EK163">
        <v>40.92099999999999</v>
      </c>
      <c r="EL163">
        <v>42.5</v>
      </c>
      <c r="EM163">
        <v>41.125</v>
      </c>
      <c r="EN163">
        <v>42.19106451612901</v>
      </c>
      <c r="EO163">
        <v>42.06199999999998</v>
      </c>
      <c r="EP163">
        <v>1454.582580645161</v>
      </c>
      <c r="EQ163">
        <v>40.36999999999998</v>
      </c>
      <c r="ER163">
        <v>0</v>
      </c>
      <c r="ES163">
        <v>978.7999999523163</v>
      </c>
      <c r="ET163">
        <v>0</v>
      </c>
      <c r="EU163">
        <v>1500.7652</v>
      </c>
      <c r="EV163">
        <v>7.122307707417045</v>
      </c>
      <c r="EW163">
        <v>130.1923075088676</v>
      </c>
      <c r="EX163">
        <v>23382.492</v>
      </c>
      <c r="EY163">
        <v>15</v>
      </c>
      <c r="EZ163">
        <v>1652287342.6</v>
      </c>
      <c r="FA163" t="s">
        <v>727</v>
      </c>
      <c r="FB163">
        <v>1652287342.6</v>
      </c>
      <c r="FC163">
        <v>1652287335.6</v>
      </c>
      <c r="FD163">
        <v>27</v>
      </c>
      <c r="FE163">
        <v>0.206</v>
      </c>
      <c r="FF163">
        <v>-0.006</v>
      </c>
      <c r="FG163">
        <v>-1.806</v>
      </c>
      <c r="FH163">
        <v>0.04</v>
      </c>
      <c r="FI163">
        <v>1600</v>
      </c>
      <c r="FJ163">
        <v>24</v>
      </c>
      <c r="FK163">
        <v>0.06</v>
      </c>
      <c r="FL163">
        <v>0.04</v>
      </c>
      <c r="FM163">
        <v>-26.26217</v>
      </c>
      <c r="FN163">
        <v>-0.1321733583489332</v>
      </c>
      <c r="FO163">
        <v>0.04339100828512722</v>
      </c>
      <c r="FP163">
        <v>-1</v>
      </c>
      <c r="FQ163">
        <v>8.920135999999999</v>
      </c>
      <c r="FR163">
        <v>-0.04702559099439439</v>
      </c>
      <c r="FS163">
        <v>0.005104372537344923</v>
      </c>
      <c r="FT163">
        <v>1</v>
      </c>
      <c r="FU163">
        <v>0</v>
      </c>
      <c r="FV163">
        <v>0</v>
      </c>
      <c r="FW163">
        <v>0</v>
      </c>
      <c r="FX163">
        <v>-1</v>
      </c>
      <c r="FY163">
        <v>1</v>
      </c>
      <c r="FZ163">
        <v>1</v>
      </c>
      <c r="GA163" t="s">
        <v>719</v>
      </c>
      <c r="GB163">
        <v>2.69461</v>
      </c>
      <c r="GC163">
        <v>2.70515</v>
      </c>
      <c r="GD163">
        <v>0.0855798</v>
      </c>
      <c r="GE163">
        <v>0.0892539</v>
      </c>
      <c r="GF163">
        <v>0.114438</v>
      </c>
      <c r="GG163">
        <v>0.0848954</v>
      </c>
      <c r="GH163">
        <v>28710.3</v>
      </c>
      <c r="GI163">
        <v>28702.7</v>
      </c>
      <c r="GJ163">
        <v>29210.5</v>
      </c>
      <c r="GK163">
        <v>29166</v>
      </c>
      <c r="GL163">
        <v>34243.5</v>
      </c>
      <c r="GM163">
        <v>35530.4</v>
      </c>
      <c r="GN163">
        <v>41108.8</v>
      </c>
      <c r="GO163">
        <v>41616.9</v>
      </c>
      <c r="GP163">
        <v>1.72698</v>
      </c>
      <c r="GQ163">
        <v>2.00685</v>
      </c>
      <c r="GR163">
        <v>0.08713079999999999</v>
      </c>
      <c r="GS163">
        <v>0</v>
      </c>
      <c r="GT163">
        <v>29.8832</v>
      </c>
      <c r="GU163">
        <v>999.9</v>
      </c>
      <c r="GV163">
        <v>37.1</v>
      </c>
      <c r="GW163">
        <v>37.2</v>
      </c>
      <c r="GX163">
        <v>26.0749</v>
      </c>
      <c r="GY163">
        <v>62.8033</v>
      </c>
      <c r="GZ163">
        <v>30.2965</v>
      </c>
      <c r="HA163">
        <v>1</v>
      </c>
      <c r="HB163">
        <v>0.299192</v>
      </c>
      <c r="HC163">
        <v>0</v>
      </c>
      <c r="HD163">
        <v>20.3931</v>
      </c>
      <c r="HE163">
        <v>5.21954</v>
      </c>
      <c r="HF163">
        <v>12.0099</v>
      </c>
      <c r="HG163">
        <v>4.98905</v>
      </c>
      <c r="HH163">
        <v>3.2893</v>
      </c>
      <c r="HI163">
        <v>2408.3</v>
      </c>
      <c r="HJ163">
        <v>9999</v>
      </c>
      <c r="HK163">
        <v>9999</v>
      </c>
      <c r="HL163">
        <v>45.6</v>
      </c>
      <c r="HM163">
        <v>1.86736</v>
      </c>
      <c r="HN163">
        <v>1.8663</v>
      </c>
      <c r="HO163">
        <v>1.86586</v>
      </c>
      <c r="HP163">
        <v>1.8657</v>
      </c>
      <c r="HQ163">
        <v>1.86752</v>
      </c>
      <c r="HR163">
        <v>1.87006</v>
      </c>
      <c r="HS163">
        <v>1.8687</v>
      </c>
      <c r="HT163">
        <v>1.87007</v>
      </c>
      <c r="HU163">
        <v>0</v>
      </c>
      <c r="HV163">
        <v>0</v>
      </c>
      <c r="HW163">
        <v>0</v>
      </c>
      <c r="HX163">
        <v>0</v>
      </c>
      <c r="HY163" t="s">
        <v>425</v>
      </c>
      <c r="HZ163" t="s">
        <v>426</v>
      </c>
      <c r="IA163" t="s">
        <v>427</v>
      </c>
      <c r="IB163" t="s">
        <v>427</v>
      </c>
      <c r="IC163" t="s">
        <v>427</v>
      </c>
      <c r="ID163" t="s">
        <v>427</v>
      </c>
      <c r="IE163">
        <v>0</v>
      </c>
      <c r="IF163">
        <v>100</v>
      </c>
      <c r="IG163">
        <v>100</v>
      </c>
      <c r="IH163">
        <v>-0.225</v>
      </c>
      <c r="II163">
        <v>0.0867</v>
      </c>
      <c r="IJ163">
        <v>0.04464184116076175</v>
      </c>
      <c r="IK163">
        <v>-0.0004613869835165773</v>
      </c>
      <c r="IL163">
        <v>-7.733014719846753E-07</v>
      </c>
      <c r="IM163">
        <v>2.12217718631011E-10</v>
      </c>
      <c r="IN163">
        <v>-0.1662484685589008</v>
      </c>
      <c r="IO163">
        <v>0.000886434048502425</v>
      </c>
      <c r="IP163">
        <v>0.0004187276611132993</v>
      </c>
      <c r="IQ163">
        <v>-3.612086840460417E-06</v>
      </c>
      <c r="IR163">
        <v>19</v>
      </c>
      <c r="IS163">
        <v>2204</v>
      </c>
      <c r="IT163">
        <v>1</v>
      </c>
      <c r="IU163">
        <v>37</v>
      </c>
      <c r="IV163">
        <v>15.8</v>
      </c>
      <c r="IW163">
        <v>15.9</v>
      </c>
      <c r="IX163">
        <v>1.01562</v>
      </c>
      <c r="IY163">
        <v>2.25586</v>
      </c>
      <c r="IZ163">
        <v>1.39648</v>
      </c>
      <c r="JA163">
        <v>2.34863</v>
      </c>
      <c r="JB163">
        <v>1.49536</v>
      </c>
      <c r="JC163">
        <v>2.31689</v>
      </c>
      <c r="JD163">
        <v>39.3667</v>
      </c>
      <c r="JE163">
        <v>14.9113</v>
      </c>
      <c r="JF163">
        <v>18</v>
      </c>
      <c r="JG163">
        <v>393.226</v>
      </c>
      <c r="JH163">
        <v>554.751</v>
      </c>
      <c r="JI163">
        <v>31.6684</v>
      </c>
      <c r="JJ163">
        <v>31.3358</v>
      </c>
      <c r="JK163">
        <v>30.0002</v>
      </c>
      <c r="JL163">
        <v>31.2189</v>
      </c>
      <c r="JM163">
        <v>31.1173</v>
      </c>
      <c r="JN163">
        <v>20.3381</v>
      </c>
      <c r="JO163">
        <v>32.8116</v>
      </c>
      <c r="JP163">
        <v>0</v>
      </c>
      <c r="JQ163">
        <v>-999.9</v>
      </c>
      <c r="JR163">
        <v>406.711</v>
      </c>
      <c r="JS163">
        <v>17.8727</v>
      </c>
      <c r="JT163">
        <v>99.8385</v>
      </c>
      <c r="JU163">
        <v>99.8954</v>
      </c>
    </row>
    <row r="164" spans="1:281">
      <c r="A164">
        <v>148</v>
      </c>
      <c r="B164">
        <v>1652288297.6</v>
      </c>
      <c r="C164">
        <v>6241.099999904633</v>
      </c>
      <c r="D164" t="s">
        <v>779</v>
      </c>
      <c r="E164" t="s">
        <v>780</v>
      </c>
      <c r="F164">
        <v>5</v>
      </c>
      <c r="G164" t="s">
        <v>730</v>
      </c>
      <c r="H164" t="s">
        <v>418</v>
      </c>
      <c r="I164">
        <v>1652288289.755172</v>
      </c>
      <c r="J164">
        <f>(K164)/1000</f>
        <v>0</v>
      </c>
      <c r="K164">
        <f>IF(CZ164, AN164, AH164)</f>
        <v>0</v>
      </c>
      <c r="L164">
        <f>IF(CZ164, AI164, AG164)</f>
        <v>0</v>
      </c>
      <c r="M164">
        <f>DB164 - IF(AU164&gt;1, L164*CV164*100.0/(AW164*DP164), 0)</f>
        <v>0</v>
      </c>
      <c r="N164">
        <f>((T164-J164/2)*M164-L164)/(T164+J164/2)</f>
        <v>0</v>
      </c>
      <c r="O164">
        <f>N164*(DI164+DJ164)/1000.0</f>
        <v>0</v>
      </c>
      <c r="P164">
        <f>(DB164 - IF(AU164&gt;1, L164*CV164*100.0/(AW164*DP164), 0))*(DI164+DJ164)/1000.0</f>
        <v>0</v>
      </c>
      <c r="Q164">
        <f>2.0/((1/S164-1/R164)+SIGN(S164)*SQRT((1/S164-1/R164)*(1/S164-1/R164) + 4*CW164/((CW164+1)*(CW164+1))*(2*1/S164*1/R164-1/R164*1/R164)))</f>
        <v>0</v>
      </c>
      <c r="R164">
        <f>IF(LEFT(CX164,1)&lt;&gt;"0",IF(LEFT(CX164,1)="1",3.0,CY164),$D$5+$E$5*(DP164*DI164/($K$5*1000))+$F$5*(DP164*DI164/($K$5*1000))*MAX(MIN(CV164,$J$5),$I$5)*MAX(MIN(CV164,$J$5),$I$5)+$G$5*MAX(MIN(CV164,$J$5),$I$5)*(DP164*DI164/($K$5*1000))+$H$5*(DP164*DI164/($K$5*1000))*(DP164*DI164/($K$5*1000)))</f>
        <v>0</v>
      </c>
      <c r="S164">
        <f>J164*(1000-(1000*0.61365*exp(17.502*W164/(240.97+W164))/(DI164+DJ164)+DD164)/2)/(1000*0.61365*exp(17.502*W164/(240.97+W164))/(DI164+DJ164)-DD164)</f>
        <v>0</v>
      </c>
      <c r="T164">
        <f>1/((CW164+1)/(Q164/1.6)+1/(R164/1.37)) + CW164/((CW164+1)/(Q164/1.6) + CW164/(R164/1.37))</f>
        <v>0</v>
      </c>
      <c r="U164">
        <f>(CR164*CU164)</f>
        <v>0</v>
      </c>
      <c r="V164">
        <f>(DK164+(U164+2*0.95*5.67E-8*(((DK164+$B$7)+273)^4-(DK164+273)^4)-44100*J164)/(1.84*29.3*R164+8*0.95*5.67E-8*(DK164+273)^3))</f>
        <v>0</v>
      </c>
      <c r="W164">
        <f>($C$7*DL164+$D$7*DM164+$E$7*V164)</f>
        <v>0</v>
      </c>
      <c r="X164">
        <f>0.61365*exp(17.502*W164/(240.97+W164))</f>
        <v>0</v>
      </c>
      <c r="Y164">
        <f>(Z164/AA164*100)</f>
        <v>0</v>
      </c>
      <c r="Z164">
        <f>DD164*(DI164+DJ164)/1000</f>
        <v>0</v>
      </c>
      <c r="AA164">
        <f>0.61365*exp(17.502*DK164/(240.97+DK164))</f>
        <v>0</v>
      </c>
      <c r="AB164">
        <f>(X164-DD164*(DI164+DJ164)/1000)</f>
        <v>0</v>
      </c>
      <c r="AC164">
        <f>(-J164*44100)</f>
        <v>0</v>
      </c>
      <c r="AD164">
        <f>2*29.3*R164*0.92*(DK164-W164)</f>
        <v>0</v>
      </c>
      <c r="AE164">
        <f>2*0.95*5.67E-8*(((DK164+$B$7)+273)^4-(W164+273)^4)</f>
        <v>0</v>
      </c>
      <c r="AF164">
        <f>U164+AE164+AC164+AD164</f>
        <v>0</v>
      </c>
      <c r="AG164">
        <f>DH164*AU164*(DC164-DB164*(1000-AU164*DE164)/(1000-AU164*DD164))/(100*CV164)</f>
        <v>0</v>
      </c>
      <c r="AH164">
        <f>1000*DH164*AU164*(DD164-DE164)/(100*CV164*(1000-AU164*DD164))</f>
        <v>0</v>
      </c>
      <c r="AI164">
        <f>(AJ164 - AK164 - DI164*1E3/(8.314*(DK164+273.15)) * AM164/DH164 * AL164) * DH164/(100*CV164) * (1000 - DE164)/1000</f>
        <v>0</v>
      </c>
      <c r="AJ164">
        <v>407.1607123443645</v>
      </c>
      <c r="AK164">
        <v>384.0826363636363</v>
      </c>
      <c r="AL164">
        <v>0.0002503079134984329</v>
      </c>
      <c r="AM164">
        <v>66.42233892500103</v>
      </c>
      <c r="AN164">
        <f>(AP164 - AO164 + DI164*1E3/(8.314*(DK164+273.15)) * AR164/DH164 * AQ164) * DH164/(100*CV164) * 1000/(1000 - AP164)</f>
        <v>0</v>
      </c>
      <c r="AO164">
        <v>17.83425733962067</v>
      </c>
      <c r="AP164">
        <v>26.73715818181818</v>
      </c>
      <c r="AQ164">
        <v>-0.0006701904711761957</v>
      </c>
      <c r="AR164">
        <v>79.01917542628415</v>
      </c>
      <c r="AS164">
        <v>0</v>
      </c>
      <c r="AT164">
        <v>0</v>
      </c>
      <c r="AU164">
        <f>IF(AS164*$H$13&gt;=AW164,1.0,(AW164/(AW164-AS164*$H$13)))</f>
        <v>0</v>
      </c>
      <c r="AV164">
        <f>(AU164-1)*100</f>
        <v>0</v>
      </c>
      <c r="AW164">
        <f>MAX(0,($B$13+$C$13*DP164)/(1+$D$13*DP164)*DI164/(DK164+273)*$E$13)</f>
        <v>0</v>
      </c>
      <c r="AX164" t="s">
        <v>421</v>
      </c>
      <c r="AY164" t="s">
        <v>421</v>
      </c>
      <c r="AZ164">
        <v>0</v>
      </c>
      <c r="BA164">
        <v>0</v>
      </c>
      <c r="BB164">
        <f>1-AZ164/BA164</f>
        <v>0</v>
      </c>
      <c r="BC164">
        <v>0</v>
      </c>
      <c r="BD164" t="s">
        <v>421</v>
      </c>
      <c r="BE164" t="s">
        <v>421</v>
      </c>
      <c r="BF164">
        <v>0</v>
      </c>
      <c r="BG164">
        <v>0</v>
      </c>
      <c r="BH164">
        <f>1-BF164/BG164</f>
        <v>0</v>
      </c>
      <c r="BI164">
        <v>0.5</v>
      </c>
      <c r="BJ164">
        <f>CS164</f>
        <v>0</v>
      </c>
      <c r="BK164">
        <f>L164</f>
        <v>0</v>
      </c>
      <c r="BL164">
        <f>BH164*BI164*BJ164</f>
        <v>0</v>
      </c>
      <c r="BM164">
        <f>(BK164-BC164)/BJ164</f>
        <v>0</v>
      </c>
      <c r="BN164">
        <f>(BA164-BG164)/BG164</f>
        <v>0</v>
      </c>
      <c r="BO164">
        <f>AZ164/(BB164+AZ164/BG164)</f>
        <v>0</v>
      </c>
      <c r="BP164" t="s">
        <v>421</v>
      </c>
      <c r="BQ164">
        <v>0</v>
      </c>
      <c r="BR164">
        <f>IF(BQ164&lt;&gt;0, BQ164, BO164)</f>
        <v>0</v>
      </c>
      <c r="BS164">
        <f>1-BR164/BG164</f>
        <v>0</v>
      </c>
      <c r="BT164">
        <f>(BG164-BF164)/(BG164-BR164)</f>
        <v>0</v>
      </c>
      <c r="BU164">
        <f>(BA164-BG164)/(BA164-BR164)</f>
        <v>0</v>
      </c>
      <c r="BV164">
        <f>(BG164-BF164)/(BG164-AZ164)</f>
        <v>0</v>
      </c>
      <c r="BW164">
        <f>(BA164-BG164)/(BA164-AZ164)</f>
        <v>0</v>
      </c>
      <c r="BX164">
        <f>(BT164*BR164/BF164)</f>
        <v>0</v>
      </c>
      <c r="BY164">
        <f>(1-BX164)</f>
        <v>0</v>
      </c>
      <c r="BZ164">
        <v>1358</v>
      </c>
      <c r="CA164">
        <v>300</v>
      </c>
      <c r="CB164">
        <v>300</v>
      </c>
      <c r="CC164">
        <v>300</v>
      </c>
      <c r="CD164">
        <v>10372.1</v>
      </c>
      <c r="CE164">
        <v>1824.64</v>
      </c>
      <c r="CF164">
        <v>-0.00730157</v>
      </c>
      <c r="CG164">
        <v>0.9</v>
      </c>
      <c r="CH164" t="s">
        <v>421</v>
      </c>
      <c r="CI164" t="s">
        <v>421</v>
      </c>
      <c r="CJ164" t="s">
        <v>421</v>
      </c>
      <c r="CK164" t="s">
        <v>421</v>
      </c>
      <c r="CL164" t="s">
        <v>421</v>
      </c>
      <c r="CM164" t="s">
        <v>421</v>
      </c>
      <c r="CN164" t="s">
        <v>421</v>
      </c>
      <c r="CO164" t="s">
        <v>421</v>
      </c>
      <c r="CP164" t="s">
        <v>421</v>
      </c>
      <c r="CQ164" t="s">
        <v>421</v>
      </c>
      <c r="CR164">
        <f>$B$11*DQ164+$C$11*DR164+$F$11*EC164*(1-EF164)</f>
        <v>0</v>
      </c>
      <c r="CS164">
        <f>CR164*CT164</f>
        <v>0</v>
      </c>
      <c r="CT164">
        <f>($B$11*$D$9+$C$11*$D$9+$F$11*((EP164+EH164)/MAX(EP164+EH164+EQ164, 0.1)*$I$9+EQ164/MAX(EP164+EH164+EQ164, 0.1)*$J$9))/($B$11+$C$11+$F$11)</f>
        <v>0</v>
      </c>
      <c r="CU164">
        <f>($B$11*$K$9+$C$11*$K$9+$F$11*((EP164+EH164)/MAX(EP164+EH164+EQ164, 0.1)*$P$9+EQ164/MAX(EP164+EH164+EQ164, 0.1)*$Q$9))/($B$11+$C$11+$F$11)</f>
        <v>0</v>
      </c>
      <c r="CV164">
        <v>6</v>
      </c>
      <c r="CW164">
        <v>0.5</v>
      </c>
      <c r="CX164" t="s">
        <v>422</v>
      </c>
      <c r="CY164">
        <v>2</v>
      </c>
      <c r="CZ164" t="b">
        <v>1</v>
      </c>
      <c r="DA164">
        <v>1652288289.755172</v>
      </c>
      <c r="DB164">
        <v>373.7624482758621</v>
      </c>
      <c r="DC164">
        <v>400.1753793103449</v>
      </c>
      <c r="DD164">
        <v>26.7586</v>
      </c>
      <c r="DE164">
        <v>17.84395862068965</v>
      </c>
      <c r="DF164">
        <v>373.9873448275862</v>
      </c>
      <c r="DG164">
        <v>26.67185172413793</v>
      </c>
      <c r="DH164">
        <v>400.0438275862069</v>
      </c>
      <c r="DI164">
        <v>90.68272068965518</v>
      </c>
      <c r="DJ164">
        <v>0.09993282758620689</v>
      </c>
      <c r="DK164">
        <v>32.35834137931034</v>
      </c>
      <c r="DL164">
        <v>31.29831034482759</v>
      </c>
      <c r="DM164">
        <v>999.9000000000002</v>
      </c>
      <c r="DN164">
        <v>0</v>
      </c>
      <c r="DO164">
        <v>0</v>
      </c>
      <c r="DP164">
        <v>10000.85827586207</v>
      </c>
      <c r="DQ164">
        <v>0</v>
      </c>
      <c r="DR164">
        <v>565.4105862068965</v>
      </c>
      <c r="DS164">
        <v>-26.41288275862069</v>
      </c>
      <c r="DT164">
        <v>384.038724137931</v>
      </c>
      <c r="DU164">
        <v>407.4456896551724</v>
      </c>
      <c r="DV164">
        <v>8.914641724137931</v>
      </c>
      <c r="DW164">
        <v>400.1753793103449</v>
      </c>
      <c r="DX164">
        <v>17.84395862068965</v>
      </c>
      <c r="DY164">
        <v>2.426541724137931</v>
      </c>
      <c r="DZ164">
        <v>1.618138275862069</v>
      </c>
      <c r="EA164">
        <v>20.54198965517242</v>
      </c>
      <c r="EB164">
        <v>14.13262413793104</v>
      </c>
      <c r="EC164">
        <v>1499.960344827586</v>
      </c>
      <c r="ED164">
        <v>0.9729931034482755</v>
      </c>
      <c r="EE164">
        <v>0.02700680689655173</v>
      </c>
      <c r="EF164">
        <v>0</v>
      </c>
      <c r="EG164">
        <v>1501.305517241379</v>
      </c>
      <c r="EH164">
        <v>5.000969999999999</v>
      </c>
      <c r="EI164">
        <v>23382.60000000001</v>
      </c>
      <c r="EJ164">
        <v>12491.23448275862</v>
      </c>
      <c r="EK164">
        <v>40.91134482758621</v>
      </c>
      <c r="EL164">
        <v>42.5</v>
      </c>
      <c r="EM164">
        <v>41.125</v>
      </c>
      <c r="EN164">
        <v>42.19786206896551</v>
      </c>
      <c r="EO164">
        <v>42.06199999999998</v>
      </c>
      <c r="EP164">
        <v>1454.58551724138</v>
      </c>
      <c r="EQ164">
        <v>40.36999999999998</v>
      </c>
      <c r="ER164">
        <v>0</v>
      </c>
      <c r="ES164">
        <v>983.5999999046326</v>
      </c>
      <c r="ET164">
        <v>0</v>
      </c>
      <c r="EU164">
        <v>1501.3688</v>
      </c>
      <c r="EV164">
        <v>7.820769255286367</v>
      </c>
      <c r="EW164">
        <v>51.91538422633027</v>
      </c>
      <c r="EX164">
        <v>23382.964</v>
      </c>
      <c r="EY164">
        <v>15</v>
      </c>
      <c r="EZ164">
        <v>1652287342.6</v>
      </c>
      <c r="FA164" t="s">
        <v>727</v>
      </c>
      <c r="FB164">
        <v>1652287342.6</v>
      </c>
      <c r="FC164">
        <v>1652287335.6</v>
      </c>
      <c r="FD164">
        <v>27</v>
      </c>
      <c r="FE164">
        <v>0.206</v>
      </c>
      <c r="FF164">
        <v>-0.006</v>
      </c>
      <c r="FG164">
        <v>-1.806</v>
      </c>
      <c r="FH164">
        <v>0.04</v>
      </c>
      <c r="FI164">
        <v>1600</v>
      </c>
      <c r="FJ164">
        <v>24</v>
      </c>
      <c r="FK164">
        <v>0.06</v>
      </c>
      <c r="FL164">
        <v>0.04</v>
      </c>
      <c r="FM164">
        <v>-26.28726</v>
      </c>
      <c r="FN164">
        <v>-0.4839219512194903</v>
      </c>
      <c r="FO164">
        <v>0.1286815348058923</v>
      </c>
      <c r="FP164">
        <v>-1</v>
      </c>
      <c r="FQ164">
        <v>8.916630999999999</v>
      </c>
      <c r="FR164">
        <v>-0.03108607879926206</v>
      </c>
      <c r="FS164">
        <v>0.003259737566124012</v>
      </c>
      <c r="FT164">
        <v>1</v>
      </c>
      <c r="FU164">
        <v>0</v>
      </c>
      <c r="FV164">
        <v>0</v>
      </c>
      <c r="FW164">
        <v>0</v>
      </c>
      <c r="FX164">
        <v>-1</v>
      </c>
      <c r="FY164">
        <v>1</v>
      </c>
      <c r="FZ164">
        <v>1</v>
      </c>
      <c r="GA164" t="s">
        <v>719</v>
      </c>
      <c r="GB164">
        <v>2.69501</v>
      </c>
      <c r="GC164">
        <v>2.70508</v>
      </c>
      <c r="GD164">
        <v>0.085595</v>
      </c>
      <c r="GE164">
        <v>0.0897202</v>
      </c>
      <c r="GF164">
        <v>0.114399</v>
      </c>
      <c r="GG164">
        <v>0.08487790000000001</v>
      </c>
      <c r="GH164">
        <v>28709.4</v>
      </c>
      <c r="GI164">
        <v>28688.2</v>
      </c>
      <c r="GJ164">
        <v>29210.1</v>
      </c>
      <c r="GK164">
        <v>29166.2</v>
      </c>
      <c r="GL164">
        <v>34244.8</v>
      </c>
      <c r="GM164">
        <v>35531.2</v>
      </c>
      <c r="GN164">
        <v>41108.5</v>
      </c>
      <c r="GO164">
        <v>41617.1</v>
      </c>
      <c r="GP164">
        <v>1.727</v>
      </c>
      <c r="GQ164">
        <v>2.00658</v>
      </c>
      <c r="GR164">
        <v>0.08729099999999999</v>
      </c>
      <c r="GS164">
        <v>0</v>
      </c>
      <c r="GT164">
        <v>29.8787</v>
      </c>
      <c r="GU164">
        <v>999.9</v>
      </c>
      <c r="GV164">
        <v>37.1</v>
      </c>
      <c r="GW164">
        <v>37.2</v>
      </c>
      <c r="GX164">
        <v>26.076</v>
      </c>
      <c r="GY164">
        <v>62.9933</v>
      </c>
      <c r="GZ164">
        <v>29.7035</v>
      </c>
      <c r="HA164">
        <v>1</v>
      </c>
      <c r="HB164">
        <v>0.299312</v>
      </c>
      <c r="HC164">
        <v>0</v>
      </c>
      <c r="HD164">
        <v>20.3926</v>
      </c>
      <c r="HE164">
        <v>5.21579</v>
      </c>
      <c r="HF164">
        <v>12.0099</v>
      </c>
      <c r="HG164">
        <v>4.9875</v>
      </c>
      <c r="HH164">
        <v>3.28865</v>
      </c>
      <c r="HI164">
        <v>2408.3</v>
      </c>
      <c r="HJ164">
        <v>9999</v>
      </c>
      <c r="HK164">
        <v>9999</v>
      </c>
      <c r="HL164">
        <v>45.6</v>
      </c>
      <c r="HM164">
        <v>1.86735</v>
      </c>
      <c r="HN164">
        <v>1.86629</v>
      </c>
      <c r="HO164">
        <v>1.86585</v>
      </c>
      <c r="HP164">
        <v>1.86569</v>
      </c>
      <c r="HQ164">
        <v>1.86752</v>
      </c>
      <c r="HR164">
        <v>1.87003</v>
      </c>
      <c r="HS164">
        <v>1.8687</v>
      </c>
      <c r="HT164">
        <v>1.87005</v>
      </c>
      <c r="HU164">
        <v>0</v>
      </c>
      <c r="HV164">
        <v>0</v>
      </c>
      <c r="HW164">
        <v>0</v>
      </c>
      <c r="HX164">
        <v>0</v>
      </c>
      <c r="HY164" t="s">
        <v>425</v>
      </c>
      <c r="HZ164" t="s">
        <v>426</v>
      </c>
      <c r="IA164" t="s">
        <v>427</v>
      </c>
      <c r="IB164" t="s">
        <v>427</v>
      </c>
      <c r="IC164" t="s">
        <v>427</v>
      </c>
      <c r="ID164" t="s">
        <v>427</v>
      </c>
      <c r="IE164">
        <v>0</v>
      </c>
      <c r="IF164">
        <v>100</v>
      </c>
      <c r="IG164">
        <v>100</v>
      </c>
      <c r="IH164">
        <v>-0.225</v>
      </c>
      <c r="II164">
        <v>0.0864</v>
      </c>
      <c r="IJ164">
        <v>0.04464184116076175</v>
      </c>
      <c r="IK164">
        <v>-0.0004613869835165773</v>
      </c>
      <c r="IL164">
        <v>-7.733014719846753E-07</v>
      </c>
      <c r="IM164">
        <v>2.12217718631011E-10</v>
      </c>
      <c r="IN164">
        <v>-0.1662484685589008</v>
      </c>
      <c r="IO164">
        <v>0.000886434048502425</v>
      </c>
      <c r="IP164">
        <v>0.0004187276611132993</v>
      </c>
      <c r="IQ164">
        <v>-3.612086840460417E-06</v>
      </c>
      <c r="IR164">
        <v>19</v>
      </c>
      <c r="IS164">
        <v>2204</v>
      </c>
      <c r="IT164">
        <v>1</v>
      </c>
      <c r="IU164">
        <v>37</v>
      </c>
      <c r="IV164">
        <v>15.9</v>
      </c>
      <c r="IW164">
        <v>16</v>
      </c>
      <c r="IX164">
        <v>1.04248</v>
      </c>
      <c r="IY164">
        <v>2.25708</v>
      </c>
      <c r="IZ164">
        <v>1.39648</v>
      </c>
      <c r="JA164">
        <v>2.34863</v>
      </c>
      <c r="JB164">
        <v>1.49536</v>
      </c>
      <c r="JC164">
        <v>2.30225</v>
      </c>
      <c r="JD164">
        <v>39.3667</v>
      </c>
      <c r="JE164">
        <v>14.9026</v>
      </c>
      <c r="JF164">
        <v>18</v>
      </c>
      <c r="JG164">
        <v>393.255</v>
      </c>
      <c r="JH164">
        <v>554.571</v>
      </c>
      <c r="JI164">
        <v>31.6699</v>
      </c>
      <c r="JJ164">
        <v>31.3369</v>
      </c>
      <c r="JK164">
        <v>30.0003</v>
      </c>
      <c r="JL164">
        <v>31.2216</v>
      </c>
      <c r="JM164">
        <v>31.1199</v>
      </c>
      <c r="JN164">
        <v>20.8732</v>
      </c>
      <c r="JO164">
        <v>32.8116</v>
      </c>
      <c r="JP164">
        <v>0</v>
      </c>
      <c r="JQ164">
        <v>-999.9</v>
      </c>
      <c r="JR164">
        <v>420.118</v>
      </c>
      <c r="JS164">
        <v>17.8777</v>
      </c>
      <c r="JT164">
        <v>99.83750000000001</v>
      </c>
      <c r="JU164">
        <v>99.8961</v>
      </c>
    </row>
    <row r="165" spans="1:281">
      <c r="A165">
        <v>149</v>
      </c>
      <c r="B165">
        <v>1652288302.6</v>
      </c>
      <c r="C165">
        <v>6246.099999904633</v>
      </c>
      <c r="D165" t="s">
        <v>781</v>
      </c>
      <c r="E165" t="s">
        <v>782</v>
      </c>
      <c r="F165">
        <v>5</v>
      </c>
      <c r="G165" t="s">
        <v>730</v>
      </c>
      <c r="H165" t="s">
        <v>418</v>
      </c>
      <c r="I165">
        <v>1652288294.832142</v>
      </c>
      <c r="J165">
        <f>(K165)/1000</f>
        <v>0</v>
      </c>
      <c r="K165">
        <f>IF(CZ165, AN165, AH165)</f>
        <v>0</v>
      </c>
      <c r="L165">
        <f>IF(CZ165, AI165, AG165)</f>
        <v>0</v>
      </c>
      <c r="M165">
        <f>DB165 - IF(AU165&gt;1, L165*CV165*100.0/(AW165*DP165), 0)</f>
        <v>0</v>
      </c>
      <c r="N165">
        <f>((T165-J165/2)*M165-L165)/(T165+J165/2)</f>
        <v>0</v>
      </c>
      <c r="O165">
        <f>N165*(DI165+DJ165)/1000.0</f>
        <v>0</v>
      </c>
      <c r="P165">
        <f>(DB165 - IF(AU165&gt;1, L165*CV165*100.0/(AW165*DP165), 0))*(DI165+DJ165)/1000.0</f>
        <v>0</v>
      </c>
      <c r="Q165">
        <f>2.0/((1/S165-1/R165)+SIGN(S165)*SQRT((1/S165-1/R165)*(1/S165-1/R165) + 4*CW165/((CW165+1)*(CW165+1))*(2*1/S165*1/R165-1/R165*1/R165)))</f>
        <v>0</v>
      </c>
      <c r="R165">
        <f>IF(LEFT(CX165,1)&lt;&gt;"0",IF(LEFT(CX165,1)="1",3.0,CY165),$D$5+$E$5*(DP165*DI165/($K$5*1000))+$F$5*(DP165*DI165/($K$5*1000))*MAX(MIN(CV165,$J$5),$I$5)*MAX(MIN(CV165,$J$5),$I$5)+$G$5*MAX(MIN(CV165,$J$5),$I$5)*(DP165*DI165/($K$5*1000))+$H$5*(DP165*DI165/($K$5*1000))*(DP165*DI165/($K$5*1000)))</f>
        <v>0</v>
      </c>
      <c r="S165">
        <f>J165*(1000-(1000*0.61365*exp(17.502*W165/(240.97+W165))/(DI165+DJ165)+DD165)/2)/(1000*0.61365*exp(17.502*W165/(240.97+W165))/(DI165+DJ165)-DD165)</f>
        <v>0</v>
      </c>
      <c r="T165">
        <f>1/((CW165+1)/(Q165/1.6)+1/(R165/1.37)) + CW165/((CW165+1)/(Q165/1.6) + CW165/(R165/1.37))</f>
        <v>0</v>
      </c>
      <c r="U165">
        <f>(CR165*CU165)</f>
        <v>0</v>
      </c>
      <c r="V165">
        <f>(DK165+(U165+2*0.95*5.67E-8*(((DK165+$B$7)+273)^4-(DK165+273)^4)-44100*J165)/(1.84*29.3*R165+8*0.95*5.67E-8*(DK165+273)^3))</f>
        <v>0</v>
      </c>
      <c r="W165">
        <f>($C$7*DL165+$D$7*DM165+$E$7*V165)</f>
        <v>0</v>
      </c>
      <c r="X165">
        <f>0.61365*exp(17.502*W165/(240.97+W165))</f>
        <v>0</v>
      </c>
      <c r="Y165">
        <f>(Z165/AA165*100)</f>
        <v>0</v>
      </c>
      <c r="Z165">
        <f>DD165*(DI165+DJ165)/1000</f>
        <v>0</v>
      </c>
      <c r="AA165">
        <f>0.61365*exp(17.502*DK165/(240.97+DK165))</f>
        <v>0</v>
      </c>
      <c r="AB165">
        <f>(X165-DD165*(DI165+DJ165)/1000)</f>
        <v>0</v>
      </c>
      <c r="AC165">
        <f>(-J165*44100)</f>
        <v>0</v>
      </c>
      <c r="AD165">
        <f>2*29.3*R165*0.92*(DK165-W165)</f>
        <v>0</v>
      </c>
      <c r="AE165">
        <f>2*0.95*5.67E-8*(((DK165+$B$7)+273)^4-(W165+273)^4)</f>
        <v>0</v>
      </c>
      <c r="AF165">
        <f>U165+AE165+AC165+AD165</f>
        <v>0</v>
      </c>
      <c r="AG165">
        <f>DH165*AU165*(DC165-DB165*(1000-AU165*DE165)/(1000-AU165*DD165))/(100*CV165)</f>
        <v>0</v>
      </c>
      <c r="AH165">
        <f>1000*DH165*AU165*(DD165-DE165)/(100*CV165*(1000-AU165*DD165))</f>
        <v>0</v>
      </c>
      <c r="AI165">
        <f>(AJ165 - AK165 - DI165*1E3/(8.314*(DK165+273.15)) * AM165/DH165 * AL165) * DH165/(100*CV165) * (1000 - DE165)/1000</f>
        <v>0</v>
      </c>
      <c r="AJ165">
        <v>413.1180351335622</v>
      </c>
      <c r="AK165">
        <v>386.3512909090907</v>
      </c>
      <c r="AL165">
        <v>0.5180785126191491</v>
      </c>
      <c r="AM165">
        <v>66.42233892500103</v>
      </c>
      <c r="AN165">
        <f>(AP165 - AO165 + DI165*1E3/(8.314*(DK165+273.15)) * AR165/DH165 * AQ165) * DH165/(100*CV165) * 1000/(1000 - AP165)</f>
        <v>0</v>
      </c>
      <c r="AO165">
        <v>17.8305817550449</v>
      </c>
      <c r="AP165">
        <v>26.72165272727271</v>
      </c>
      <c r="AQ165">
        <v>-0.0003848678851852437</v>
      </c>
      <c r="AR165">
        <v>79.01917542628415</v>
      </c>
      <c r="AS165">
        <v>0</v>
      </c>
      <c r="AT165">
        <v>0</v>
      </c>
      <c r="AU165">
        <f>IF(AS165*$H$13&gt;=AW165,1.0,(AW165/(AW165-AS165*$H$13)))</f>
        <v>0</v>
      </c>
      <c r="AV165">
        <f>(AU165-1)*100</f>
        <v>0</v>
      </c>
      <c r="AW165">
        <f>MAX(0,($B$13+$C$13*DP165)/(1+$D$13*DP165)*DI165/(DK165+273)*$E$13)</f>
        <v>0</v>
      </c>
      <c r="AX165" t="s">
        <v>421</v>
      </c>
      <c r="AY165" t="s">
        <v>421</v>
      </c>
      <c r="AZ165">
        <v>0</v>
      </c>
      <c r="BA165">
        <v>0</v>
      </c>
      <c r="BB165">
        <f>1-AZ165/BA165</f>
        <v>0</v>
      </c>
      <c r="BC165">
        <v>0</v>
      </c>
      <c r="BD165" t="s">
        <v>421</v>
      </c>
      <c r="BE165" t="s">
        <v>421</v>
      </c>
      <c r="BF165">
        <v>0</v>
      </c>
      <c r="BG165">
        <v>0</v>
      </c>
      <c r="BH165">
        <f>1-BF165/BG165</f>
        <v>0</v>
      </c>
      <c r="BI165">
        <v>0.5</v>
      </c>
      <c r="BJ165">
        <f>CS165</f>
        <v>0</v>
      </c>
      <c r="BK165">
        <f>L165</f>
        <v>0</v>
      </c>
      <c r="BL165">
        <f>BH165*BI165*BJ165</f>
        <v>0</v>
      </c>
      <c r="BM165">
        <f>(BK165-BC165)/BJ165</f>
        <v>0</v>
      </c>
      <c r="BN165">
        <f>(BA165-BG165)/BG165</f>
        <v>0</v>
      </c>
      <c r="BO165">
        <f>AZ165/(BB165+AZ165/BG165)</f>
        <v>0</v>
      </c>
      <c r="BP165" t="s">
        <v>421</v>
      </c>
      <c r="BQ165">
        <v>0</v>
      </c>
      <c r="BR165">
        <f>IF(BQ165&lt;&gt;0, BQ165, BO165)</f>
        <v>0</v>
      </c>
      <c r="BS165">
        <f>1-BR165/BG165</f>
        <v>0</v>
      </c>
      <c r="BT165">
        <f>(BG165-BF165)/(BG165-BR165)</f>
        <v>0</v>
      </c>
      <c r="BU165">
        <f>(BA165-BG165)/(BA165-BR165)</f>
        <v>0</v>
      </c>
      <c r="BV165">
        <f>(BG165-BF165)/(BG165-AZ165)</f>
        <v>0</v>
      </c>
      <c r="BW165">
        <f>(BA165-BG165)/(BA165-AZ165)</f>
        <v>0</v>
      </c>
      <c r="BX165">
        <f>(BT165*BR165/BF165)</f>
        <v>0</v>
      </c>
      <c r="BY165">
        <f>(1-BX165)</f>
        <v>0</v>
      </c>
      <c r="BZ165">
        <v>1358</v>
      </c>
      <c r="CA165">
        <v>300</v>
      </c>
      <c r="CB165">
        <v>300</v>
      </c>
      <c r="CC165">
        <v>300</v>
      </c>
      <c r="CD165">
        <v>10372.1</v>
      </c>
      <c r="CE165">
        <v>1824.64</v>
      </c>
      <c r="CF165">
        <v>-0.00730157</v>
      </c>
      <c r="CG165">
        <v>0.9</v>
      </c>
      <c r="CH165" t="s">
        <v>421</v>
      </c>
      <c r="CI165" t="s">
        <v>421</v>
      </c>
      <c r="CJ165" t="s">
        <v>421</v>
      </c>
      <c r="CK165" t="s">
        <v>421</v>
      </c>
      <c r="CL165" t="s">
        <v>421</v>
      </c>
      <c r="CM165" t="s">
        <v>421</v>
      </c>
      <c r="CN165" t="s">
        <v>421</v>
      </c>
      <c r="CO165" t="s">
        <v>421</v>
      </c>
      <c r="CP165" t="s">
        <v>421</v>
      </c>
      <c r="CQ165" t="s">
        <v>421</v>
      </c>
      <c r="CR165">
        <f>$B$11*DQ165+$C$11*DR165+$F$11*EC165*(1-EF165)</f>
        <v>0</v>
      </c>
      <c r="CS165">
        <f>CR165*CT165</f>
        <v>0</v>
      </c>
      <c r="CT165">
        <f>($B$11*$D$9+$C$11*$D$9+$F$11*((EP165+EH165)/MAX(EP165+EH165+EQ165, 0.1)*$I$9+EQ165/MAX(EP165+EH165+EQ165, 0.1)*$J$9))/($B$11+$C$11+$F$11)</f>
        <v>0</v>
      </c>
      <c r="CU165">
        <f>($B$11*$K$9+$C$11*$K$9+$F$11*((EP165+EH165)/MAX(EP165+EH165+EQ165, 0.1)*$P$9+EQ165/MAX(EP165+EH165+EQ165, 0.1)*$Q$9))/($B$11+$C$11+$F$11)</f>
        <v>0</v>
      </c>
      <c r="CV165">
        <v>6</v>
      </c>
      <c r="CW165">
        <v>0.5</v>
      </c>
      <c r="CX165" t="s">
        <v>422</v>
      </c>
      <c r="CY165">
        <v>2</v>
      </c>
      <c r="CZ165" t="b">
        <v>1</v>
      </c>
      <c r="DA165">
        <v>1652288294.832142</v>
      </c>
      <c r="DB165">
        <v>374.0760714285714</v>
      </c>
      <c r="DC165">
        <v>402.9838571428572</v>
      </c>
      <c r="DD165">
        <v>26.74375357142857</v>
      </c>
      <c r="DE165">
        <v>17.835025</v>
      </c>
      <c r="DF165">
        <v>374.3012857142857</v>
      </c>
      <c r="DG165">
        <v>26.65723928571429</v>
      </c>
      <c r="DH165">
        <v>400.0481785714286</v>
      </c>
      <c r="DI165">
        <v>90.68503214285714</v>
      </c>
      <c r="DJ165">
        <v>0.09991071785714287</v>
      </c>
      <c r="DK165">
        <v>32.35791785714285</v>
      </c>
      <c r="DL165">
        <v>31.29694642857143</v>
      </c>
      <c r="DM165">
        <v>999.9000000000002</v>
      </c>
      <c r="DN165">
        <v>0</v>
      </c>
      <c r="DO165">
        <v>0</v>
      </c>
      <c r="DP165">
        <v>10004.94678571429</v>
      </c>
      <c r="DQ165">
        <v>0</v>
      </c>
      <c r="DR165">
        <v>598.0492499999999</v>
      </c>
      <c r="DS165">
        <v>-28.9078</v>
      </c>
      <c r="DT165">
        <v>384.3551071428572</v>
      </c>
      <c r="DU165">
        <v>410.3014642857143</v>
      </c>
      <c r="DV165">
        <v>8.908735</v>
      </c>
      <c r="DW165">
        <v>402.9838571428572</v>
      </c>
      <c r="DX165">
        <v>17.835025</v>
      </c>
      <c r="DY165">
        <v>2.4252575</v>
      </c>
      <c r="DZ165">
        <v>1.617368928571429</v>
      </c>
      <c r="EA165">
        <v>20.53340714285714</v>
      </c>
      <c r="EB165">
        <v>14.12528571428571</v>
      </c>
      <c r="EC165">
        <v>1499.955357142857</v>
      </c>
      <c r="ED165">
        <v>0.9729929999999998</v>
      </c>
      <c r="EE165">
        <v>0.0270069</v>
      </c>
      <c r="EF165">
        <v>0</v>
      </c>
      <c r="EG165">
        <v>1501.892142857143</v>
      </c>
      <c r="EH165">
        <v>5.00097</v>
      </c>
      <c r="EI165">
        <v>23391.28214285714</v>
      </c>
      <c r="EJ165">
        <v>12491.19642857143</v>
      </c>
      <c r="EK165">
        <v>40.91042857142856</v>
      </c>
      <c r="EL165">
        <v>42.5</v>
      </c>
      <c r="EM165">
        <v>41.125</v>
      </c>
      <c r="EN165">
        <v>42.20274999999999</v>
      </c>
      <c r="EO165">
        <v>42.06199999999999</v>
      </c>
      <c r="EP165">
        <v>1454.580357142857</v>
      </c>
      <c r="EQ165">
        <v>40.36999999999999</v>
      </c>
      <c r="ER165">
        <v>0</v>
      </c>
      <c r="ES165">
        <v>988.4000000953674</v>
      </c>
      <c r="ET165">
        <v>0</v>
      </c>
      <c r="EU165">
        <v>1501.9712</v>
      </c>
      <c r="EV165">
        <v>7.912307692333157</v>
      </c>
      <c r="EW165">
        <v>73.56923108782314</v>
      </c>
      <c r="EX165">
        <v>23393.528</v>
      </c>
      <c r="EY165">
        <v>15</v>
      </c>
      <c r="EZ165">
        <v>1652287342.6</v>
      </c>
      <c r="FA165" t="s">
        <v>727</v>
      </c>
      <c r="FB165">
        <v>1652287342.6</v>
      </c>
      <c r="FC165">
        <v>1652287335.6</v>
      </c>
      <c r="FD165">
        <v>27</v>
      </c>
      <c r="FE165">
        <v>0.206</v>
      </c>
      <c r="FF165">
        <v>-0.006</v>
      </c>
      <c r="FG165">
        <v>-1.806</v>
      </c>
      <c r="FH165">
        <v>0.04</v>
      </c>
      <c r="FI165">
        <v>1600</v>
      </c>
      <c r="FJ165">
        <v>24</v>
      </c>
      <c r="FK165">
        <v>0.06</v>
      </c>
      <c r="FL165">
        <v>0.04</v>
      </c>
      <c r="FM165">
        <v>-27.85391951219512</v>
      </c>
      <c r="FN165">
        <v>-22.3515491289199</v>
      </c>
      <c r="FO165">
        <v>3.049288161011937</v>
      </c>
      <c r="FP165">
        <v>-1</v>
      </c>
      <c r="FQ165">
        <v>8.911716829268293</v>
      </c>
      <c r="FR165">
        <v>-0.06571484320559579</v>
      </c>
      <c r="FS165">
        <v>0.006986176399016049</v>
      </c>
      <c r="FT165">
        <v>1</v>
      </c>
      <c r="FU165">
        <v>0</v>
      </c>
      <c r="FV165">
        <v>0</v>
      </c>
      <c r="FW165">
        <v>0</v>
      </c>
      <c r="FX165">
        <v>-1</v>
      </c>
      <c r="FY165">
        <v>1</v>
      </c>
      <c r="FZ165">
        <v>1</v>
      </c>
      <c r="GA165" t="s">
        <v>719</v>
      </c>
      <c r="GB165">
        <v>2.69507</v>
      </c>
      <c r="GC165">
        <v>2.7052</v>
      </c>
      <c r="GD165">
        <v>0.0860906</v>
      </c>
      <c r="GE165">
        <v>0.0919537</v>
      </c>
      <c r="GF165">
        <v>0.114362</v>
      </c>
      <c r="GG165">
        <v>0.0848602</v>
      </c>
      <c r="GH165">
        <v>28694</v>
      </c>
      <c r="GI165">
        <v>28617.6</v>
      </c>
      <c r="GJ165">
        <v>29210.3</v>
      </c>
      <c r="GK165">
        <v>29166</v>
      </c>
      <c r="GL165">
        <v>34246.4</v>
      </c>
      <c r="GM165">
        <v>35531.8</v>
      </c>
      <c r="GN165">
        <v>41108.7</v>
      </c>
      <c r="GO165">
        <v>41617</v>
      </c>
      <c r="GP165">
        <v>1.72725</v>
      </c>
      <c r="GQ165">
        <v>2.0066</v>
      </c>
      <c r="GR165">
        <v>0.08713079999999999</v>
      </c>
      <c r="GS165">
        <v>0</v>
      </c>
      <c r="GT165">
        <v>29.8748</v>
      </c>
      <c r="GU165">
        <v>999.9</v>
      </c>
      <c r="GV165">
        <v>37</v>
      </c>
      <c r="GW165">
        <v>37.2</v>
      </c>
      <c r="GX165">
        <v>26.0049</v>
      </c>
      <c r="GY165">
        <v>62.8233</v>
      </c>
      <c r="GZ165">
        <v>29.5272</v>
      </c>
      <c r="HA165">
        <v>1</v>
      </c>
      <c r="HB165">
        <v>0.299505</v>
      </c>
      <c r="HC165">
        <v>0</v>
      </c>
      <c r="HD165">
        <v>20.3927</v>
      </c>
      <c r="HE165">
        <v>5.21564</v>
      </c>
      <c r="HF165">
        <v>12.0099</v>
      </c>
      <c r="HG165">
        <v>4.9873</v>
      </c>
      <c r="HH165">
        <v>3.2885</v>
      </c>
      <c r="HI165">
        <v>2408.5</v>
      </c>
      <c r="HJ165">
        <v>9999</v>
      </c>
      <c r="HK165">
        <v>9999</v>
      </c>
      <c r="HL165">
        <v>45.6</v>
      </c>
      <c r="HM165">
        <v>1.86736</v>
      </c>
      <c r="HN165">
        <v>1.8663</v>
      </c>
      <c r="HO165">
        <v>1.86587</v>
      </c>
      <c r="HP165">
        <v>1.8657</v>
      </c>
      <c r="HQ165">
        <v>1.86752</v>
      </c>
      <c r="HR165">
        <v>1.87006</v>
      </c>
      <c r="HS165">
        <v>1.86872</v>
      </c>
      <c r="HT165">
        <v>1.87009</v>
      </c>
      <c r="HU165">
        <v>0</v>
      </c>
      <c r="HV165">
        <v>0</v>
      </c>
      <c r="HW165">
        <v>0</v>
      </c>
      <c r="HX165">
        <v>0</v>
      </c>
      <c r="HY165" t="s">
        <v>425</v>
      </c>
      <c r="HZ165" t="s">
        <v>426</v>
      </c>
      <c r="IA165" t="s">
        <v>427</v>
      </c>
      <c r="IB165" t="s">
        <v>427</v>
      </c>
      <c r="IC165" t="s">
        <v>427</v>
      </c>
      <c r="ID165" t="s">
        <v>427</v>
      </c>
      <c r="IE165">
        <v>0</v>
      </c>
      <c r="IF165">
        <v>100</v>
      </c>
      <c r="IG165">
        <v>100</v>
      </c>
      <c r="IH165">
        <v>-0.228</v>
      </c>
      <c r="II165">
        <v>0.0862</v>
      </c>
      <c r="IJ165">
        <v>0.04464184116076175</v>
      </c>
      <c r="IK165">
        <v>-0.0004613869835165773</v>
      </c>
      <c r="IL165">
        <v>-7.733014719846753E-07</v>
      </c>
      <c r="IM165">
        <v>2.12217718631011E-10</v>
      </c>
      <c r="IN165">
        <v>-0.1662484685589008</v>
      </c>
      <c r="IO165">
        <v>0.000886434048502425</v>
      </c>
      <c r="IP165">
        <v>0.0004187276611132993</v>
      </c>
      <c r="IQ165">
        <v>-3.612086840460417E-06</v>
      </c>
      <c r="IR165">
        <v>19</v>
      </c>
      <c r="IS165">
        <v>2204</v>
      </c>
      <c r="IT165">
        <v>1</v>
      </c>
      <c r="IU165">
        <v>37</v>
      </c>
      <c r="IV165">
        <v>16</v>
      </c>
      <c r="IW165">
        <v>16.1</v>
      </c>
      <c r="IX165">
        <v>1.07178</v>
      </c>
      <c r="IY165">
        <v>2.25098</v>
      </c>
      <c r="IZ165">
        <v>1.39648</v>
      </c>
      <c r="JA165">
        <v>2.34741</v>
      </c>
      <c r="JB165">
        <v>1.49536</v>
      </c>
      <c r="JC165">
        <v>2.39136</v>
      </c>
      <c r="JD165">
        <v>39.3667</v>
      </c>
      <c r="JE165">
        <v>14.9026</v>
      </c>
      <c r="JF165">
        <v>18</v>
      </c>
      <c r="JG165">
        <v>393.392</v>
      </c>
      <c r="JH165">
        <v>554.596</v>
      </c>
      <c r="JI165">
        <v>31.6708</v>
      </c>
      <c r="JJ165">
        <v>31.3369</v>
      </c>
      <c r="JK165">
        <v>30</v>
      </c>
      <c r="JL165">
        <v>31.2218</v>
      </c>
      <c r="JM165">
        <v>31.1207</v>
      </c>
      <c r="JN165">
        <v>21.462</v>
      </c>
      <c r="JO165">
        <v>32.8116</v>
      </c>
      <c r="JP165">
        <v>0</v>
      </c>
      <c r="JQ165">
        <v>-999.9</v>
      </c>
      <c r="JR165">
        <v>433.471</v>
      </c>
      <c r="JS165">
        <v>17.8963</v>
      </c>
      <c r="JT165">
        <v>99.83799999999999</v>
      </c>
      <c r="JU165">
        <v>99.8956</v>
      </c>
    </row>
    <row r="166" spans="1:281">
      <c r="A166">
        <v>150</v>
      </c>
      <c r="B166">
        <v>1652288307.6</v>
      </c>
      <c r="C166">
        <v>6251.099999904633</v>
      </c>
      <c r="D166" t="s">
        <v>783</v>
      </c>
      <c r="E166" t="s">
        <v>784</v>
      </c>
      <c r="F166">
        <v>5</v>
      </c>
      <c r="G166" t="s">
        <v>730</v>
      </c>
      <c r="H166" t="s">
        <v>418</v>
      </c>
      <c r="I166">
        <v>1652288300.1</v>
      </c>
      <c r="J166">
        <f>(K166)/1000</f>
        <v>0</v>
      </c>
      <c r="K166">
        <f>IF(CZ166, AN166, AH166)</f>
        <v>0</v>
      </c>
      <c r="L166">
        <f>IF(CZ166, AI166, AG166)</f>
        <v>0</v>
      </c>
      <c r="M166">
        <f>DB166 - IF(AU166&gt;1, L166*CV166*100.0/(AW166*DP166), 0)</f>
        <v>0</v>
      </c>
      <c r="N166">
        <f>((T166-J166/2)*M166-L166)/(T166+J166/2)</f>
        <v>0</v>
      </c>
      <c r="O166">
        <f>N166*(DI166+DJ166)/1000.0</f>
        <v>0</v>
      </c>
      <c r="P166">
        <f>(DB166 - IF(AU166&gt;1, L166*CV166*100.0/(AW166*DP166), 0))*(DI166+DJ166)/1000.0</f>
        <v>0</v>
      </c>
      <c r="Q166">
        <f>2.0/((1/S166-1/R166)+SIGN(S166)*SQRT((1/S166-1/R166)*(1/S166-1/R166) + 4*CW166/((CW166+1)*(CW166+1))*(2*1/S166*1/R166-1/R166*1/R166)))</f>
        <v>0</v>
      </c>
      <c r="R166">
        <f>IF(LEFT(CX166,1)&lt;&gt;"0",IF(LEFT(CX166,1)="1",3.0,CY166),$D$5+$E$5*(DP166*DI166/($K$5*1000))+$F$5*(DP166*DI166/($K$5*1000))*MAX(MIN(CV166,$J$5),$I$5)*MAX(MIN(CV166,$J$5),$I$5)+$G$5*MAX(MIN(CV166,$J$5),$I$5)*(DP166*DI166/($K$5*1000))+$H$5*(DP166*DI166/($K$5*1000))*(DP166*DI166/($K$5*1000)))</f>
        <v>0</v>
      </c>
      <c r="S166">
        <f>J166*(1000-(1000*0.61365*exp(17.502*W166/(240.97+W166))/(DI166+DJ166)+DD166)/2)/(1000*0.61365*exp(17.502*W166/(240.97+W166))/(DI166+DJ166)-DD166)</f>
        <v>0</v>
      </c>
      <c r="T166">
        <f>1/((CW166+1)/(Q166/1.6)+1/(R166/1.37)) + CW166/((CW166+1)/(Q166/1.6) + CW166/(R166/1.37))</f>
        <v>0</v>
      </c>
      <c r="U166">
        <f>(CR166*CU166)</f>
        <v>0</v>
      </c>
      <c r="V166">
        <f>(DK166+(U166+2*0.95*5.67E-8*(((DK166+$B$7)+273)^4-(DK166+273)^4)-44100*J166)/(1.84*29.3*R166+8*0.95*5.67E-8*(DK166+273)^3))</f>
        <v>0</v>
      </c>
      <c r="W166">
        <f>($C$7*DL166+$D$7*DM166+$E$7*V166)</f>
        <v>0</v>
      </c>
      <c r="X166">
        <f>0.61365*exp(17.502*W166/(240.97+W166))</f>
        <v>0</v>
      </c>
      <c r="Y166">
        <f>(Z166/AA166*100)</f>
        <v>0</v>
      </c>
      <c r="Z166">
        <f>DD166*(DI166+DJ166)/1000</f>
        <v>0</v>
      </c>
      <c r="AA166">
        <f>0.61365*exp(17.502*DK166/(240.97+DK166))</f>
        <v>0</v>
      </c>
      <c r="AB166">
        <f>(X166-DD166*(DI166+DJ166)/1000)</f>
        <v>0</v>
      </c>
      <c r="AC166">
        <f>(-J166*44100)</f>
        <v>0</v>
      </c>
      <c r="AD166">
        <f>2*29.3*R166*0.92*(DK166-W166)</f>
        <v>0</v>
      </c>
      <c r="AE166">
        <f>2*0.95*5.67E-8*(((DK166+$B$7)+273)^4-(W166+273)^4)</f>
        <v>0</v>
      </c>
      <c r="AF166">
        <f>U166+AE166+AC166+AD166</f>
        <v>0</v>
      </c>
      <c r="AG166">
        <f>DH166*AU166*(DC166-DB166*(1000-AU166*DE166)/(1000-AU166*DD166))/(100*CV166)</f>
        <v>0</v>
      </c>
      <c r="AH166">
        <f>1000*DH166*AU166*(DD166-DE166)/(100*CV166*(1000-AU166*DD166))</f>
        <v>0</v>
      </c>
      <c r="AI166">
        <f>(AJ166 - AK166 - DI166*1E3/(8.314*(DK166+273.15)) * AM166/DH166 * AL166) * DH166/(100*CV166) * (1000 - DE166)/1000</f>
        <v>0</v>
      </c>
      <c r="AJ166">
        <v>427.674527791698</v>
      </c>
      <c r="AK166">
        <v>393.9505454545454</v>
      </c>
      <c r="AL166">
        <v>1.590750002301655</v>
      </c>
      <c r="AM166">
        <v>66.42233892500103</v>
      </c>
      <c r="AN166">
        <f>(AP166 - AO166 + DI166*1E3/(8.314*(DK166+273.15)) * AR166/DH166 * AQ166) * DH166/(100*CV166) * 1000/(1000 - AP166)</f>
        <v>0</v>
      </c>
      <c r="AO166">
        <v>17.82192470550218</v>
      </c>
      <c r="AP166">
        <v>26.71077454545454</v>
      </c>
      <c r="AQ166">
        <v>-0.0002324112129065935</v>
      </c>
      <c r="AR166">
        <v>79.01917542628415</v>
      </c>
      <c r="AS166">
        <v>0</v>
      </c>
      <c r="AT166">
        <v>0</v>
      </c>
      <c r="AU166">
        <f>IF(AS166*$H$13&gt;=AW166,1.0,(AW166/(AW166-AS166*$H$13)))</f>
        <v>0</v>
      </c>
      <c r="AV166">
        <f>(AU166-1)*100</f>
        <v>0</v>
      </c>
      <c r="AW166">
        <f>MAX(0,($B$13+$C$13*DP166)/(1+$D$13*DP166)*DI166/(DK166+273)*$E$13)</f>
        <v>0</v>
      </c>
      <c r="AX166" t="s">
        <v>421</v>
      </c>
      <c r="AY166" t="s">
        <v>421</v>
      </c>
      <c r="AZ166">
        <v>0</v>
      </c>
      <c r="BA166">
        <v>0</v>
      </c>
      <c r="BB166">
        <f>1-AZ166/BA166</f>
        <v>0</v>
      </c>
      <c r="BC166">
        <v>0</v>
      </c>
      <c r="BD166" t="s">
        <v>421</v>
      </c>
      <c r="BE166" t="s">
        <v>421</v>
      </c>
      <c r="BF166">
        <v>0</v>
      </c>
      <c r="BG166">
        <v>0</v>
      </c>
      <c r="BH166">
        <f>1-BF166/BG166</f>
        <v>0</v>
      </c>
      <c r="BI166">
        <v>0.5</v>
      </c>
      <c r="BJ166">
        <f>CS166</f>
        <v>0</v>
      </c>
      <c r="BK166">
        <f>L166</f>
        <v>0</v>
      </c>
      <c r="BL166">
        <f>BH166*BI166*BJ166</f>
        <v>0</v>
      </c>
      <c r="BM166">
        <f>(BK166-BC166)/BJ166</f>
        <v>0</v>
      </c>
      <c r="BN166">
        <f>(BA166-BG166)/BG166</f>
        <v>0</v>
      </c>
      <c r="BO166">
        <f>AZ166/(BB166+AZ166/BG166)</f>
        <v>0</v>
      </c>
      <c r="BP166" t="s">
        <v>421</v>
      </c>
      <c r="BQ166">
        <v>0</v>
      </c>
      <c r="BR166">
        <f>IF(BQ166&lt;&gt;0, BQ166, BO166)</f>
        <v>0</v>
      </c>
      <c r="BS166">
        <f>1-BR166/BG166</f>
        <v>0</v>
      </c>
      <c r="BT166">
        <f>(BG166-BF166)/(BG166-BR166)</f>
        <v>0</v>
      </c>
      <c r="BU166">
        <f>(BA166-BG166)/(BA166-BR166)</f>
        <v>0</v>
      </c>
      <c r="BV166">
        <f>(BG166-BF166)/(BG166-AZ166)</f>
        <v>0</v>
      </c>
      <c r="BW166">
        <f>(BA166-BG166)/(BA166-AZ166)</f>
        <v>0</v>
      </c>
      <c r="BX166">
        <f>(BT166*BR166/BF166)</f>
        <v>0</v>
      </c>
      <c r="BY166">
        <f>(1-BX166)</f>
        <v>0</v>
      </c>
      <c r="BZ166">
        <v>1358</v>
      </c>
      <c r="CA166">
        <v>300</v>
      </c>
      <c r="CB166">
        <v>300</v>
      </c>
      <c r="CC166">
        <v>300</v>
      </c>
      <c r="CD166">
        <v>10372.1</v>
      </c>
      <c r="CE166">
        <v>1824.64</v>
      </c>
      <c r="CF166">
        <v>-0.00730157</v>
      </c>
      <c r="CG166">
        <v>0.9</v>
      </c>
      <c r="CH166" t="s">
        <v>421</v>
      </c>
      <c r="CI166" t="s">
        <v>421</v>
      </c>
      <c r="CJ166" t="s">
        <v>421</v>
      </c>
      <c r="CK166" t="s">
        <v>421</v>
      </c>
      <c r="CL166" t="s">
        <v>421</v>
      </c>
      <c r="CM166" t="s">
        <v>421</v>
      </c>
      <c r="CN166" t="s">
        <v>421</v>
      </c>
      <c r="CO166" t="s">
        <v>421</v>
      </c>
      <c r="CP166" t="s">
        <v>421</v>
      </c>
      <c r="CQ166" t="s">
        <v>421</v>
      </c>
      <c r="CR166">
        <f>$B$11*DQ166+$C$11*DR166+$F$11*EC166*(1-EF166)</f>
        <v>0</v>
      </c>
      <c r="CS166">
        <f>CR166*CT166</f>
        <v>0</v>
      </c>
      <c r="CT166">
        <f>($B$11*$D$9+$C$11*$D$9+$F$11*((EP166+EH166)/MAX(EP166+EH166+EQ166, 0.1)*$I$9+EQ166/MAX(EP166+EH166+EQ166, 0.1)*$J$9))/($B$11+$C$11+$F$11)</f>
        <v>0</v>
      </c>
      <c r="CU166">
        <f>($B$11*$K$9+$C$11*$K$9+$F$11*((EP166+EH166)/MAX(EP166+EH166+EQ166, 0.1)*$P$9+EQ166/MAX(EP166+EH166+EQ166, 0.1)*$Q$9))/($B$11+$C$11+$F$11)</f>
        <v>0</v>
      </c>
      <c r="CV166">
        <v>6</v>
      </c>
      <c r="CW166">
        <v>0.5</v>
      </c>
      <c r="CX166" t="s">
        <v>422</v>
      </c>
      <c r="CY166">
        <v>2</v>
      </c>
      <c r="CZ166" t="b">
        <v>1</v>
      </c>
      <c r="DA166">
        <v>1652288300.1</v>
      </c>
      <c r="DB166">
        <v>376.1890740740741</v>
      </c>
      <c r="DC166">
        <v>410.9795185185185</v>
      </c>
      <c r="DD166">
        <v>26.72825185185185</v>
      </c>
      <c r="DE166">
        <v>17.82596296296296</v>
      </c>
      <c r="DF166">
        <v>376.4163333333334</v>
      </c>
      <c r="DG166">
        <v>26.64197407407407</v>
      </c>
      <c r="DH166">
        <v>400.0577407407407</v>
      </c>
      <c r="DI166">
        <v>90.68825555555557</v>
      </c>
      <c r="DJ166">
        <v>0.09995973703703706</v>
      </c>
      <c r="DK166">
        <v>32.35727777777778</v>
      </c>
      <c r="DL166">
        <v>31.29041111111111</v>
      </c>
      <c r="DM166">
        <v>999.9000000000001</v>
      </c>
      <c r="DN166">
        <v>0</v>
      </c>
      <c r="DO166">
        <v>0</v>
      </c>
      <c r="DP166">
        <v>10006.12555555555</v>
      </c>
      <c r="DQ166">
        <v>0</v>
      </c>
      <c r="DR166">
        <v>632.48</v>
      </c>
      <c r="DS166">
        <v>-34.79042222222223</v>
      </c>
      <c r="DT166">
        <v>386.520074074074</v>
      </c>
      <c r="DU166">
        <v>418.4385185185185</v>
      </c>
      <c r="DV166">
        <v>8.902287037037038</v>
      </c>
      <c r="DW166">
        <v>410.9795185185185</v>
      </c>
      <c r="DX166">
        <v>17.82596296296296</v>
      </c>
      <c r="DY166">
        <v>2.423937407407407</v>
      </c>
      <c r="DZ166">
        <v>1.616604814814815</v>
      </c>
      <c r="EA166">
        <v>20.52458518518519</v>
      </c>
      <c r="EB166">
        <v>14.1179962962963</v>
      </c>
      <c r="EC166">
        <v>1499.96962962963</v>
      </c>
      <c r="ED166">
        <v>0.9729931111111109</v>
      </c>
      <c r="EE166">
        <v>0.0270068</v>
      </c>
      <c r="EF166">
        <v>0</v>
      </c>
      <c r="EG166">
        <v>1502.681851851852</v>
      </c>
      <c r="EH166">
        <v>5.00097</v>
      </c>
      <c r="EI166">
        <v>23399.77777777778</v>
      </c>
      <c r="EJ166">
        <v>12491.31481481482</v>
      </c>
      <c r="EK166">
        <v>40.90485185185184</v>
      </c>
      <c r="EL166">
        <v>42.5</v>
      </c>
      <c r="EM166">
        <v>41.125</v>
      </c>
      <c r="EN166">
        <v>42.20333333333333</v>
      </c>
      <c r="EO166">
        <v>42.06199999999999</v>
      </c>
      <c r="EP166">
        <v>1454.594814814815</v>
      </c>
      <c r="EQ166">
        <v>40.37037037037036</v>
      </c>
      <c r="ER166">
        <v>0</v>
      </c>
      <c r="ES166">
        <v>993.2000000476837</v>
      </c>
      <c r="ET166">
        <v>0</v>
      </c>
      <c r="EU166">
        <v>1502.7128</v>
      </c>
      <c r="EV166">
        <v>10.41461537709848</v>
      </c>
      <c r="EW166">
        <v>227.2153853239146</v>
      </c>
      <c r="EX166">
        <v>23400.672</v>
      </c>
      <c r="EY166">
        <v>15</v>
      </c>
      <c r="EZ166">
        <v>1652287342.6</v>
      </c>
      <c r="FA166" t="s">
        <v>727</v>
      </c>
      <c r="FB166">
        <v>1652287342.6</v>
      </c>
      <c r="FC166">
        <v>1652287335.6</v>
      </c>
      <c r="FD166">
        <v>27</v>
      </c>
      <c r="FE166">
        <v>0.206</v>
      </c>
      <c r="FF166">
        <v>-0.006</v>
      </c>
      <c r="FG166">
        <v>-1.806</v>
      </c>
      <c r="FH166">
        <v>0.04</v>
      </c>
      <c r="FI166">
        <v>1600</v>
      </c>
      <c r="FJ166">
        <v>24</v>
      </c>
      <c r="FK166">
        <v>0.06</v>
      </c>
      <c r="FL166">
        <v>0.04</v>
      </c>
      <c r="FM166">
        <v>-32.4053575</v>
      </c>
      <c r="FN166">
        <v>-68.77135272045025</v>
      </c>
      <c r="FO166">
        <v>7.135743052194616</v>
      </c>
      <c r="FP166">
        <v>-1</v>
      </c>
      <c r="FQ166">
        <v>8.90583925</v>
      </c>
      <c r="FR166">
        <v>-0.07865504690433306</v>
      </c>
      <c r="FS166">
        <v>0.007940786292143984</v>
      </c>
      <c r="FT166">
        <v>1</v>
      </c>
      <c r="FU166">
        <v>0</v>
      </c>
      <c r="FV166">
        <v>0</v>
      </c>
      <c r="FW166">
        <v>0</v>
      </c>
      <c r="FX166">
        <v>-1</v>
      </c>
      <c r="FY166">
        <v>1</v>
      </c>
      <c r="FZ166">
        <v>1</v>
      </c>
      <c r="GA166" t="s">
        <v>719</v>
      </c>
      <c r="GB166">
        <v>2.69489</v>
      </c>
      <c r="GC166">
        <v>2.70513</v>
      </c>
      <c r="GD166">
        <v>0.0874804</v>
      </c>
      <c r="GE166">
        <v>0.09462859999999999</v>
      </c>
      <c r="GF166">
        <v>0.114327</v>
      </c>
      <c r="GG166">
        <v>0.0848135</v>
      </c>
      <c r="GH166">
        <v>28649.9</v>
      </c>
      <c r="GI166">
        <v>28532.9</v>
      </c>
      <c r="GJ166">
        <v>29209.9</v>
      </c>
      <c r="GK166">
        <v>29165.7</v>
      </c>
      <c r="GL166">
        <v>34247.3</v>
      </c>
      <c r="GM166">
        <v>35533.3</v>
      </c>
      <c r="GN166">
        <v>41108.1</v>
      </c>
      <c r="GO166">
        <v>41616.6</v>
      </c>
      <c r="GP166">
        <v>1.72728</v>
      </c>
      <c r="GQ166">
        <v>2.00723</v>
      </c>
      <c r="GR166">
        <v>0.0863932</v>
      </c>
      <c r="GS166">
        <v>0</v>
      </c>
      <c r="GT166">
        <v>29.8703</v>
      </c>
      <c r="GU166">
        <v>999.9</v>
      </c>
      <c r="GV166">
        <v>37</v>
      </c>
      <c r="GW166">
        <v>37.2</v>
      </c>
      <c r="GX166">
        <v>26.0029</v>
      </c>
      <c r="GY166">
        <v>62.8033</v>
      </c>
      <c r="GZ166">
        <v>29.6394</v>
      </c>
      <c r="HA166">
        <v>1</v>
      </c>
      <c r="HB166">
        <v>0.299527</v>
      </c>
      <c r="HC166">
        <v>0</v>
      </c>
      <c r="HD166">
        <v>20.3925</v>
      </c>
      <c r="HE166">
        <v>5.21534</v>
      </c>
      <c r="HF166">
        <v>12.0097</v>
      </c>
      <c r="HG166">
        <v>4.9873</v>
      </c>
      <c r="HH166">
        <v>3.28848</v>
      </c>
      <c r="HI166">
        <v>2408.5</v>
      </c>
      <c r="HJ166">
        <v>9999</v>
      </c>
      <c r="HK166">
        <v>9999</v>
      </c>
      <c r="HL166">
        <v>45.6</v>
      </c>
      <c r="HM166">
        <v>1.86737</v>
      </c>
      <c r="HN166">
        <v>1.8663</v>
      </c>
      <c r="HO166">
        <v>1.86588</v>
      </c>
      <c r="HP166">
        <v>1.86569</v>
      </c>
      <c r="HQ166">
        <v>1.86752</v>
      </c>
      <c r="HR166">
        <v>1.87008</v>
      </c>
      <c r="HS166">
        <v>1.86872</v>
      </c>
      <c r="HT166">
        <v>1.87006</v>
      </c>
      <c r="HU166">
        <v>0</v>
      </c>
      <c r="HV166">
        <v>0</v>
      </c>
      <c r="HW166">
        <v>0</v>
      </c>
      <c r="HX166">
        <v>0</v>
      </c>
      <c r="HY166" t="s">
        <v>425</v>
      </c>
      <c r="HZ166" t="s">
        <v>426</v>
      </c>
      <c r="IA166" t="s">
        <v>427</v>
      </c>
      <c r="IB166" t="s">
        <v>427</v>
      </c>
      <c r="IC166" t="s">
        <v>427</v>
      </c>
      <c r="ID166" t="s">
        <v>427</v>
      </c>
      <c r="IE166">
        <v>0</v>
      </c>
      <c r="IF166">
        <v>100</v>
      </c>
      <c r="IG166">
        <v>100</v>
      </c>
      <c r="IH166">
        <v>-0.235</v>
      </c>
      <c r="II166">
        <v>0.0859</v>
      </c>
      <c r="IJ166">
        <v>0.04464184116076175</v>
      </c>
      <c r="IK166">
        <v>-0.0004613869835165773</v>
      </c>
      <c r="IL166">
        <v>-7.733014719846753E-07</v>
      </c>
      <c r="IM166">
        <v>2.12217718631011E-10</v>
      </c>
      <c r="IN166">
        <v>-0.1662484685589008</v>
      </c>
      <c r="IO166">
        <v>0.000886434048502425</v>
      </c>
      <c r="IP166">
        <v>0.0004187276611132993</v>
      </c>
      <c r="IQ166">
        <v>-3.612086840460417E-06</v>
      </c>
      <c r="IR166">
        <v>19</v>
      </c>
      <c r="IS166">
        <v>2204</v>
      </c>
      <c r="IT166">
        <v>1</v>
      </c>
      <c r="IU166">
        <v>37</v>
      </c>
      <c r="IV166">
        <v>16.1</v>
      </c>
      <c r="IW166">
        <v>16.2</v>
      </c>
      <c r="IX166">
        <v>1.10352</v>
      </c>
      <c r="IY166">
        <v>2.24854</v>
      </c>
      <c r="IZ166">
        <v>1.39648</v>
      </c>
      <c r="JA166">
        <v>2.34863</v>
      </c>
      <c r="JB166">
        <v>1.49536</v>
      </c>
      <c r="JC166">
        <v>2.32666</v>
      </c>
      <c r="JD166">
        <v>39.3667</v>
      </c>
      <c r="JE166">
        <v>14.9113</v>
      </c>
      <c r="JF166">
        <v>18</v>
      </c>
      <c r="JG166">
        <v>393.421</v>
      </c>
      <c r="JH166">
        <v>555.08</v>
      </c>
      <c r="JI166">
        <v>31.6717</v>
      </c>
      <c r="JJ166">
        <v>31.3397</v>
      </c>
      <c r="JK166">
        <v>30.0001</v>
      </c>
      <c r="JL166">
        <v>31.2243</v>
      </c>
      <c r="JM166">
        <v>31.1226</v>
      </c>
      <c r="JN166">
        <v>22.1567</v>
      </c>
      <c r="JO166">
        <v>32.5383</v>
      </c>
      <c r="JP166">
        <v>0</v>
      </c>
      <c r="JQ166">
        <v>-999.9</v>
      </c>
      <c r="JR166">
        <v>453.502</v>
      </c>
      <c r="JS166">
        <v>17.9144</v>
      </c>
      <c r="JT166">
        <v>99.8366</v>
      </c>
      <c r="JU166">
        <v>99.89449999999999</v>
      </c>
    </row>
    <row r="167" spans="1:281">
      <c r="A167">
        <v>151</v>
      </c>
      <c r="B167">
        <v>1652288312.6</v>
      </c>
      <c r="C167">
        <v>6256.099999904633</v>
      </c>
      <c r="D167" t="s">
        <v>785</v>
      </c>
      <c r="E167" t="s">
        <v>786</v>
      </c>
      <c r="F167">
        <v>5</v>
      </c>
      <c r="G167" t="s">
        <v>730</v>
      </c>
      <c r="H167" t="s">
        <v>418</v>
      </c>
      <c r="I167">
        <v>1652288304.814285</v>
      </c>
      <c r="J167">
        <f>(K167)/1000</f>
        <v>0</v>
      </c>
      <c r="K167">
        <f>IF(CZ167, AN167, AH167)</f>
        <v>0</v>
      </c>
      <c r="L167">
        <f>IF(CZ167, AI167, AG167)</f>
        <v>0</v>
      </c>
      <c r="M167">
        <f>DB167 - IF(AU167&gt;1, L167*CV167*100.0/(AW167*DP167), 0)</f>
        <v>0</v>
      </c>
      <c r="N167">
        <f>((T167-J167/2)*M167-L167)/(T167+J167/2)</f>
        <v>0</v>
      </c>
      <c r="O167">
        <f>N167*(DI167+DJ167)/1000.0</f>
        <v>0</v>
      </c>
      <c r="P167">
        <f>(DB167 - IF(AU167&gt;1, L167*CV167*100.0/(AW167*DP167), 0))*(DI167+DJ167)/1000.0</f>
        <v>0</v>
      </c>
      <c r="Q167">
        <f>2.0/((1/S167-1/R167)+SIGN(S167)*SQRT((1/S167-1/R167)*(1/S167-1/R167) + 4*CW167/((CW167+1)*(CW167+1))*(2*1/S167*1/R167-1/R167*1/R167)))</f>
        <v>0</v>
      </c>
      <c r="R167">
        <f>IF(LEFT(CX167,1)&lt;&gt;"0",IF(LEFT(CX167,1)="1",3.0,CY167),$D$5+$E$5*(DP167*DI167/($K$5*1000))+$F$5*(DP167*DI167/($K$5*1000))*MAX(MIN(CV167,$J$5),$I$5)*MAX(MIN(CV167,$J$5),$I$5)+$G$5*MAX(MIN(CV167,$J$5),$I$5)*(DP167*DI167/($K$5*1000))+$H$5*(DP167*DI167/($K$5*1000))*(DP167*DI167/($K$5*1000)))</f>
        <v>0</v>
      </c>
      <c r="S167">
        <f>J167*(1000-(1000*0.61365*exp(17.502*W167/(240.97+W167))/(DI167+DJ167)+DD167)/2)/(1000*0.61365*exp(17.502*W167/(240.97+W167))/(DI167+DJ167)-DD167)</f>
        <v>0</v>
      </c>
      <c r="T167">
        <f>1/((CW167+1)/(Q167/1.6)+1/(R167/1.37)) + CW167/((CW167+1)/(Q167/1.6) + CW167/(R167/1.37))</f>
        <v>0</v>
      </c>
      <c r="U167">
        <f>(CR167*CU167)</f>
        <v>0</v>
      </c>
      <c r="V167">
        <f>(DK167+(U167+2*0.95*5.67E-8*(((DK167+$B$7)+273)^4-(DK167+273)^4)-44100*J167)/(1.84*29.3*R167+8*0.95*5.67E-8*(DK167+273)^3))</f>
        <v>0</v>
      </c>
      <c r="W167">
        <f>($C$7*DL167+$D$7*DM167+$E$7*V167)</f>
        <v>0</v>
      </c>
      <c r="X167">
        <f>0.61365*exp(17.502*W167/(240.97+W167))</f>
        <v>0</v>
      </c>
      <c r="Y167">
        <f>(Z167/AA167*100)</f>
        <v>0</v>
      </c>
      <c r="Z167">
        <f>DD167*(DI167+DJ167)/1000</f>
        <v>0</v>
      </c>
      <c r="AA167">
        <f>0.61365*exp(17.502*DK167/(240.97+DK167))</f>
        <v>0</v>
      </c>
      <c r="AB167">
        <f>(X167-DD167*(DI167+DJ167)/1000)</f>
        <v>0</v>
      </c>
      <c r="AC167">
        <f>(-J167*44100)</f>
        <v>0</v>
      </c>
      <c r="AD167">
        <f>2*29.3*R167*0.92*(DK167-W167)</f>
        <v>0</v>
      </c>
      <c r="AE167">
        <f>2*0.95*5.67E-8*(((DK167+$B$7)+273)^4-(W167+273)^4)</f>
        <v>0</v>
      </c>
      <c r="AF167">
        <f>U167+AE167+AC167+AD167</f>
        <v>0</v>
      </c>
      <c r="AG167">
        <f>DH167*AU167*(DC167-DB167*(1000-AU167*DE167)/(1000-AU167*DD167))/(100*CV167)</f>
        <v>0</v>
      </c>
      <c r="AH167">
        <f>1000*DH167*AU167*(DD167-DE167)/(100*CV167*(1000-AU167*DD167))</f>
        <v>0</v>
      </c>
      <c r="AI167">
        <f>(AJ167 - AK167 - DI167*1E3/(8.314*(DK167+273.15)) * AM167/DH167 * AL167) * DH167/(100*CV167) * (1000 - DE167)/1000</f>
        <v>0</v>
      </c>
      <c r="AJ167">
        <v>444.2914257812369</v>
      </c>
      <c r="AK167">
        <v>405.4685878787877</v>
      </c>
      <c r="AL167">
        <v>2.354011452396643</v>
      </c>
      <c r="AM167">
        <v>66.42233892500103</v>
      </c>
      <c r="AN167">
        <f>(AP167 - AO167 + DI167*1E3/(8.314*(DK167+273.15)) * AR167/DH167 * AQ167) * DH167/(100*CV167) * 1000/(1000 - AP167)</f>
        <v>0</v>
      </c>
      <c r="AO167">
        <v>17.80889817903785</v>
      </c>
      <c r="AP167">
        <v>26.70344666666667</v>
      </c>
      <c r="AQ167">
        <v>-0.000272067648311836</v>
      </c>
      <c r="AR167">
        <v>79.01917542628415</v>
      </c>
      <c r="AS167">
        <v>0</v>
      </c>
      <c r="AT167">
        <v>0</v>
      </c>
      <c r="AU167">
        <f>IF(AS167*$H$13&gt;=AW167,1.0,(AW167/(AW167-AS167*$H$13)))</f>
        <v>0</v>
      </c>
      <c r="AV167">
        <f>(AU167-1)*100</f>
        <v>0</v>
      </c>
      <c r="AW167">
        <f>MAX(0,($B$13+$C$13*DP167)/(1+$D$13*DP167)*DI167/(DK167+273)*$E$13)</f>
        <v>0</v>
      </c>
      <c r="AX167" t="s">
        <v>421</v>
      </c>
      <c r="AY167" t="s">
        <v>421</v>
      </c>
      <c r="AZ167">
        <v>0</v>
      </c>
      <c r="BA167">
        <v>0</v>
      </c>
      <c r="BB167">
        <f>1-AZ167/BA167</f>
        <v>0</v>
      </c>
      <c r="BC167">
        <v>0</v>
      </c>
      <c r="BD167" t="s">
        <v>421</v>
      </c>
      <c r="BE167" t="s">
        <v>421</v>
      </c>
      <c r="BF167">
        <v>0</v>
      </c>
      <c r="BG167">
        <v>0</v>
      </c>
      <c r="BH167">
        <f>1-BF167/BG167</f>
        <v>0</v>
      </c>
      <c r="BI167">
        <v>0.5</v>
      </c>
      <c r="BJ167">
        <f>CS167</f>
        <v>0</v>
      </c>
      <c r="BK167">
        <f>L167</f>
        <v>0</v>
      </c>
      <c r="BL167">
        <f>BH167*BI167*BJ167</f>
        <v>0</v>
      </c>
      <c r="BM167">
        <f>(BK167-BC167)/BJ167</f>
        <v>0</v>
      </c>
      <c r="BN167">
        <f>(BA167-BG167)/BG167</f>
        <v>0</v>
      </c>
      <c r="BO167">
        <f>AZ167/(BB167+AZ167/BG167)</f>
        <v>0</v>
      </c>
      <c r="BP167" t="s">
        <v>421</v>
      </c>
      <c r="BQ167">
        <v>0</v>
      </c>
      <c r="BR167">
        <f>IF(BQ167&lt;&gt;0, BQ167, BO167)</f>
        <v>0</v>
      </c>
      <c r="BS167">
        <f>1-BR167/BG167</f>
        <v>0</v>
      </c>
      <c r="BT167">
        <f>(BG167-BF167)/(BG167-BR167)</f>
        <v>0</v>
      </c>
      <c r="BU167">
        <f>(BA167-BG167)/(BA167-BR167)</f>
        <v>0</v>
      </c>
      <c r="BV167">
        <f>(BG167-BF167)/(BG167-AZ167)</f>
        <v>0</v>
      </c>
      <c r="BW167">
        <f>(BA167-BG167)/(BA167-AZ167)</f>
        <v>0</v>
      </c>
      <c r="BX167">
        <f>(BT167*BR167/BF167)</f>
        <v>0</v>
      </c>
      <c r="BY167">
        <f>(1-BX167)</f>
        <v>0</v>
      </c>
      <c r="BZ167">
        <v>1358</v>
      </c>
      <c r="CA167">
        <v>300</v>
      </c>
      <c r="CB167">
        <v>300</v>
      </c>
      <c r="CC167">
        <v>300</v>
      </c>
      <c r="CD167">
        <v>10372.1</v>
      </c>
      <c r="CE167">
        <v>1824.64</v>
      </c>
      <c r="CF167">
        <v>-0.00730157</v>
      </c>
      <c r="CG167">
        <v>0.9</v>
      </c>
      <c r="CH167" t="s">
        <v>421</v>
      </c>
      <c r="CI167" t="s">
        <v>421</v>
      </c>
      <c r="CJ167" t="s">
        <v>421</v>
      </c>
      <c r="CK167" t="s">
        <v>421</v>
      </c>
      <c r="CL167" t="s">
        <v>421</v>
      </c>
      <c r="CM167" t="s">
        <v>421</v>
      </c>
      <c r="CN167" t="s">
        <v>421</v>
      </c>
      <c r="CO167" t="s">
        <v>421</v>
      </c>
      <c r="CP167" t="s">
        <v>421</v>
      </c>
      <c r="CQ167" t="s">
        <v>421</v>
      </c>
      <c r="CR167">
        <f>$B$11*DQ167+$C$11*DR167+$F$11*EC167*(1-EF167)</f>
        <v>0</v>
      </c>
      <c r="CS167">
        <f>CR167*CT167</f>
        <v>0</v>
      </c>
      <c r="CT167">
        <f>($B$11*$D$9+$C$11*$D$9+$F$11*((EP167+EH167)/MAX(EP167+EH167+EQ167, 0.1)*$I$9+EQ167/MAX(EP167+EH167+EQ167, 0.1)*$J$9))/($B$11+$C$11+$F$11)</f>
        <v>0</v>
      </c>
      <c r="CU167">
        <f>($B$11*$K$9+$C$11*$K$9+$F$11*((EP167+EH167)/MAX(EP167+EH167+EQ167, 0.1)*$P$9+EQ167/MAX(EP167+EH167+EQ167, 0.1)*$Q$9))/($B$11+$C$11+$F$11)</f>
        <v>0</v>
      </c>
      <c r="CV167">
        <v>6</v>
      </c>
      <c r="CW167">
        <v>0.5</v>
      </c>
      <c r="CX167" t="s">
        <v>422</v>
      </c>
      <c r="CY167">
        <v>2</v>
      </c>
      <c r="CZ167" t="b">
        <v>1</v>
      </c>
      <c r="DA167">
        <v>1652288304.814285</v>
      </c>
      <c r="DB167">
        <v>381.2888928571428</v>
      </c>
      <c r="DC167">
        <v>423.3889285714286</v>
      </c>
      <c r="DD167">
        <v>26.71611785714286</v>
      </c>
      <c r="DE167">
        <v>17.82720357142857</v>
      </c>
      <c r="DF167">
        <v>381.5211071428571</v>
      </c>
      <c r="DG167">
        <v>26.63002500000001</v>
      </c>
      <c r="DH167">
        <v>400.0830714285714</v>
      </c>
      <c r="DI167">
        <v>90.68960000000001</v>
      </c>
      <c r="DJ167">
        <v>0.09999047142857143</v>
      </c>
      <c r="DK167">
        <v>32.35601785714286</v>
      </c>
      <c r="DL167">
        <v>31.28713571428572</v>
      </c>
      <c r="DM167">
        <v>999.9000000000002</v>
      </c>
      <c r="DN167">
        <v>0</v>
      </c>
      <c r="DO167">
        <v>0</v>
      </c>
      <c r="DP167">
        <v>10005.0825</v>
      </c>
      <c r="DQ167">
        <v>0</v>
      </c>
      <c r="DR167">
        <v>664.1537499999998</v>
      </c>
      <c r="DS167">
        <v>-42.1</v>
      </c>
      <c r="DT167">
        <v>391.7549642857143</v>
      </c>
      <c r="DU167">
        <v>431.0737857142857</v>
      </c>
      <c r="DV167">
        <v>8.888905357142857</v>
      </c>
      <c r="DW167">
        <v>423.3889285714286</v>
      </c>
      <c r="DX167">
        <v>17.82720357142857</v>
      </c>
      <c r="DY167">
        <v>2.422872857142857</v>
      </c>
      <c r="DZ167">
        <v>1.616741785714286</v>
      </c>
      <c r="EA167">
        <v>20.51746785714285</v>
      </c>
      <c r="EB167">
        <v>14.11930357142857</v>
      </c>
      <c r="EC167">
        <v>1499.992857142857</v>
      </c>
      <c r="ED167">
        <v>0.9729929999999997</v>
      </c>
      <c r="EE167">
        <v>0.0270069</v>
      </c>
      <c r="EF167">
        <v>0</v>
      </c>
      <c r="EG167">
        <v>1504.191785714286</v>
      </c>
      <c r="EH167">
        <v>5.00097</v>
      </c>
      <c r="EI167">
        <v>23428.53928571429</v>
      </c>
      <c r="EJ167">
        <v>12491.50714285714</v>
      </c>
      <c r="EK167">
        <v>40.906</v>
      </c>
      <c r="EL167">
        <v>42.5</v>
      </c>
      <c r="EM167">
        <v>41.125</v>
      </c>
      <c r="EN167">
        <v>42.19824999999999</v>
      </c>
      <c r="EO167">
        <v>42.06199999999999</v>
      </c>
      <c r="EP167">
        <v>1454.617857142857</v>
      </c>
      <c r="EQ167">
        <v>40.37142857142856</v>
      </c>
      <c r="ER167">
        <v>0</v>
      </c>
      <c r="ES167">
        <v>998.5999999046326</v>
      </c>
      <c r="ET167">
        <v>0</v>
      </c>
      <c r="EU167">
        <v>1504.43923076923</v>
      </c>
      <c r="EV167">
        <v>26.64478629314766</v>
      </c>
      <c r="EW167">
        <v>462.5811971891454</v>
      </c>
      <c r="EX167">
        <v>23432.64230769231</v>
      </c>
      <c r="EY167">
        <v>15</v>
      </c>
      <c r="EZ167">
        <v>1652287342.6</v>
      </c>
      <c r="FA167" t="s">
        <v>727</v>
      </c>
      <c r="FB167">
        <v>1652287342.6</v>
      </c>
      <c r="FC167">
        <v>1652287335.6</v>
      </c>
      <c r="FD167">
        <v>27</v>
      </c>
      <c r="FE167">
        <v>0.206</v>
      </c>
      <c r="FF167">
        <v>-0.006</v>
      </c>
      <c r="FG167">
        <v>-1.806</v>
      </c>
      <c r="FH167">
        <v>0.04</v>
      </c>
      <c r="FI167">
        <v>1600</v>
      </c>
      <c r="FJ167">
        <v>24</v>
      </c>
      <c r="FK167">
        <v>0.06</v>
      </c>
      <c r="FL167">
        <v>0.04</v>
      </c>
      <c r="FM167">
        <v>-37.39449512195122</v>
      </c>
      <c r="FN167">
        <v>-91.26124808362374</v>
      </c>
      <c r="FO167">
        <v>9.120635516768132</v>
      </c>
      <c r="FP167">
        <v>-1</v>
      </c>
      <c r="FQ167">
        <v>8.897471463414634</v>
      </c>
      <c r="FR167">
        <v>-0.1300064111498178</v>
      </c>
      <c r="FS167">
        <v>0.01617257850249576</v>
      </c>
      <c r="FT167">
        <v>1</v>
      </c>
      <c r="FU167">
        <v>0</v>
      </c>
      <c r="FV167">
        <v>0</v>
      </c>
      <c r="FW167">
        <v>0</v>
      </c>
      <c r="FX167">
        <v>-1</v>
      </c>
      <c r="FY167">
        <v>1</v>
      </c>
      <c r="FZ167">
        <v>1</v>
      </c>
      <c r="GA167" t="s">
        <v>719</v>
      </c>
      <c r="GB167">
        <v>2.69489</v>
      </c>
      <c r="GC167">
        <v>2.70512</v>
      </c>
      <c r="GD167">
        <v>0.0895012</v>
      </c>
      <c r="GE167">
        <v>0.09734660000000001</v>
      </c>
      <c r="GF167">
        <v>0.114311</v>
      </c>
      <c r="GG167">
        <v>0.0850805</v>
      </c>
      <c r="GH167">
        <v>28586.6</v>
      </c>
      <c r="GI167">
        <v>28447.5</v>
      </c>
      <c r="GJ167">
        <v>29210</v>
      </c>
      <c r="GK167">
        <v>29166</v>
      </c>
      <c r="GL167">
        <v>34248.4</v>
      </c>
      <c r="GM167">
        <v>35523.4</v>
      </c>
      <c r="GN167">
        <v>41108.5</v>
      </c>
      <c r="GO167">
        <v>41617.1</v>
      </c>
      <c r="GP167">
        <v>1.7272</v>
      </c>
      <c r="GQ167">
        <v>2.0074</v>
      </c>
      <c r="GR167">
        <v>0.0874549</v>
      </c>
      <c r="GS167">
        <v>0</v>
      </c>
      <c r="GT167">
        <v>29.8671</v>
      </c>
      <c r="GU167">
        <v>999.9</v>
      </c>
      <c r="GV167">
        <v>37</v>
      </c>
      <c r="GW167">
        <v>37.2</v>
      </c>
      <c r="GX167">
        <v>26.0053</v>
      </c>
      <c r="GY167">
        <v>62.7533</v>
      </c>
      <c r="GZ167">
        <v>29.4832</v>
      </c>
      <c r="HA167">
        <v>1</v>
      </c>
      <c r="HB167">
        <v>0.299543</v>
      </c>
      <c r="HC167">
        <v>0</v>
      </c>
      <c r="HD167">
        <v>20.3926</v>
      </c>
      <c r="HE167">
        <v>5.21564</v>
      </c>
      <c r="HF167">
        <v>12.0099</v>
      </c>
      <c r="HG167">
        <v>4.987</v>
      </c>
      <c r="HH167">
        <v>3.28848</v>
      </c>
      <c r="HI167">
        <v>2408.7</v>
      </c>
      <c r="HJ167">
        <v>9999</v>
      </c>
      <c r="HK167">
        <v>9999</v>
      </c>
      <c r="HL167">
        <v>45.6</v>
      </c>
      <c r="HM167">
        <v>1.86737</v>
      </c>
      <c r="HN167">
        <v>1.8663</v>
      </c>
      <c r="HO167">
        <v>1.86586</v>
      </c>
      <c r="HP167">
        <v>1.86569</v>
      </c>
      <c r="HQ167">
        <v>1.86752</v>
      </c>
      <c r="HR167">
        <v>1.87005</v>
      </c>
      <c r="HS167">
        <v>1.86872</v>
      </c>
      <c r="HT167">
        <v>1.87008</v>
      </c>
      <c r="HU167">
        <v>0</v>
      </c>
      <c r="HV167">
        <v>0</v>
      </c>
      <c r="HW167">
        <v>0</v>
      </c>
      <c r="HX167">
        <v>0</v>
      </c>
      <c r="HY167" t="s">
        <v>425</v>
      </c>
      <c r="HZ167" t="s">
        <v>426</v>
      </c>
      <c r="IA167" t="s">
        <v>427</v>
      </c>
      <c r="IB167" t="s">
        <v>427</v>
      </c>
      <c r="IC167" t="s">
        <v>427</v>
      </c>
      <c r="ID167" t="s">
        <v>427</v>
      </c>
      <c r="IE167">
        <v>0</v>
      </c>
      <c r="IF167">
        <v>100</v>
      </c>
      <c r="IG167">
        <v>100</v>
      </c>
      <c r="IH167">
        <v>-0.247</v>
      </c>
      <c r="II167">
        <v>0.0859</v>
      </c>
      <c r="IJ167">
        <v>0.04464184116076175</v>
      </c>
      <c r="IK167">
        <v>-0.0004613869835165773</v>
      </c>
      <c r="IL167">
        <v>-7.733014719846753E-07</v>
      </c>
      <c r="IM167">
        <v>2.12217718631011E-10</v>
      </c>
      <c r="IN167">
        <v>-0.1662484685589008</v>
      </c>
      <c r="IO167">
        <v>0.000886434048502425</v>
      </c>
      <c r="IP167">
        <v>0.0004187276611132993</v>
      </c>
      <c r="IQ167">
        <v>-3.612086840460417E-06</v>
      </c>
      <c r="IR167">
        <v>19</v>
      </c>
      <c r="IS167">
        <v>2204</v>
      </c>
      <c r="IT167">
        <v>1</v>
      </c>
      <c r="IU167">
        <v>37</v>
      </c>
      <c r="IV167">
        <v>16.2</v>
      </c>
      <c r="IW167">
        <v>16.3</v>
      </c>
      <c r="IX167">
        <v>1.1377</v>
      </c>
      <c r="IY167">
        <v>2.24854</v>
      </c>
      <c r="IZ167">
        <v>1.39648</v>
      </c>
      <c r="JA167">
        <v>2.34741</v>
      </c>
      <c r="JB167">
        <v>1.49536</v>
      </c>
      <c r="JC167">
        <v>2.31567</v>
      </c>
      <c r="JD167">
        <v>39.3667</v>
      </c>
      <c r="JE167">
        <v>14.9026</v>
      </c>
      <c r="JF167">
        <v>18</v>
      </c>
      <c r="JG167">
        <v>393.389</v>
      </c>
      <c r="JH167">
        <v>555.234</v>
      </c>
      <c r="JI167">
        <v>31.6726</v>
      </c>
      <c r="JJ167">
        <v>31.3397</v>
      </c>
      <c r="JK167">
        <v>30.0001</v>
      </c>
      <c r="JL167">
        <v>31.2259</v>
      </c>
      <c r="JM167">
        <v>31.1253</v>
      </c>
      <c r="JN167">
        <v>22.776</v>
      </c>
      <c r="JO167">
        <v>32.5383</v>
      </c>
      <c r="JP167">
        <v>0</v>
      </c>
      <c r="JQ167">
        <v>-999.9</v>
      </c>
      <c r="JR167">
        <v>466.859</v>
      </c>
      <c r="JS167">
        <v>17.9239</v>
      </c>
      <c r="JT167">
        <v>99.83750000000001</v>
      </c>
      <c r="JU167">
        <v>99.8956</v>
      </c>
    </row>
    <row r="168" spans="1:281">
      <c r="A168">
        <v>152</v>
      </c>
      <c r="B168">
        <v>1652288317.6</v>
      </c>
      <c r="C168">
        <v>6261.099999904633</v>
      </c>
      <c r="D168" t="s">
        <v>787</v>
      </c>
      <c r="E168" t="s">
        <v>788</v>
      </c>
      <c r="F168">
        <v>5</v>
      </c>
      <c r="G168" t="s">
        <v>730</v>
      </c>
      <c r="H168" t="s">
        <v>418</v>
      </c>
      <c r="I168">
        <v>1652288310.1</v>
      </c>
      <c r="J168">
        <f>(K168)/1000</f>
        <v>0</v>
      </c>
      <c r="K168">
        <f>IF(CZ168, AN168, AH168)</f>
        <v>0</v>
      </c>
      <c r="L168">
        <f>IF(CZ168, AI168, AG168)</f>
        <v>0</v>
      </c>
      <c r="M168">
        <f>DB168 - IF(AU168&gt;1, L168*CV168*100.0/(AW168*DP168), 0)</f>
        <v>0</v>
      </c>
      <c r="N168">
        <f>((T168-J168/2)*M168-L168)/(T168+J168/2)</f>
        <v>0</v>
      </c>
      <c r="O168">
        <f>N168*(DI168+DJ168)/1000.0</f>
        <v>0</v>
      </c>
      <c r="P168">
        <f>(DB168 - IF(AU168&gt;1, L168*CV168*100.0/(AW168*DP168), 0))*(DI168+DJ168)/1000.0</f>
        <v>0</v>
      </c>
      <c r="Q168">
        <f>2.0/((1/S168-1/R168)+SIGN(S168)*SQRT((1/S168-1/R168)*(1/S168-1/R168) + 4*CW168/((CW168+1)*(CW168+1))*(2*1/S168*1/R168-1/R168*1/R168)))</f>
        <v>0</v>
      </c>
      <c r="R168">
        <f>IF(LEFT(CX168,1)&lt;&gt;"0",IF(LEFT(CX168,1)="1",3.0,CY168),$D$5+$E$5*(DP168*DI168/($K$5*1000))+$F$5*(DP168*DI168/($K$5*1000))*MAX(MIN(CV168,$J$5),$I$5)*MAX(MIN(CV168,$J$5),$I$5)+$G$5*MAX(MIN(CV168,$J$5),$I$5)*(DP168*DI168/($K$5*1000))+$H$5*(DP168*DI168/($K$5*1000))*(DP168*DI168/($K$5*1000)))</f>
        <v>0</v>
      </c>
      <c r="S168">
        <f>J168*(1000-(1000*0.61365*exp(17.502*W168/(240.97+W168))/(DI168+DJ168)+DD168)/2)/(1000*0.61365*exp(17.502*W168/(240.97+W168))/(DI168+DJ168)-DD168)</f>
        <v>0</v>
      </c>
      <c r="T168">
        <f>1/((CW168+1)/(Q168/1.6)+1/(R168/1.37)) + CW168/((CW168+1)/(Q168/1.6) + CW168/(R168/1.37))</f>
        <v>0</v>
      </c>
      <c r="U168">
        <f>(CR168*CU168)</f>
        <v>0</v>
      </c>
      <c r="V168">
        <f>(DK168+(U168+2*0.95*5.67E-8*(((DK168+$B$7)+273)^4-(DK168+273)^4)-44100*J168)/(1.84*29.3*R168+8*0.95*5.67E-8*(DK168+273)^3))</f>
        <v>0</v>
      </c>
      <c r="W168">
        <f>($C$7*DL168+$D$7*DM168+$E$7*V168)</f>
        <v>0</v>
      </c>
      <c r="X168">
        <f>0.61365*exp(17.502*W168/(240.97+W168))</f>
        <v>0</v>
      </c>
      <c r="Y168">
        <f>(Z168/AA168*100)</f>
        <v>0</v>
      </c>
      <c r="Z168">
        <f>DD168*(DI168+DJ168)/1000</f>
        <v>0</v>
      </c>
      <c r="AA168">
        <f>0.61365*exp(17.502*DK168/(240.97+DK168))</f>
        <v>0</v>
      </c>
      <c r="AB168">
        <f>(X168-DD168*(DI168+DJ168)/1000)</f>
        <v>0</v>
      </c>
      <c r="AC168">
        <f>(-J168*44100)</f>
        <v>0</v>
      </c>
      <c r="AD168">
        <f>2*29.3*R168*0.92*(DK168-W168)</f>
        <v>0</v>
      </c>
      <c r="AE168">
        <f>2*0.95*5.67E-8*(((DK168+$B$7)+273)^4-(W168+273)^4)</f>
        <v>0</v>
      </c>
      <c r="AF168">
        <f>U168+AE168+AC168+AD168</f>
        <v>0</v>
      </c>
      <c r="AG168">
        <f>DH168*AU168*(DC168-DB168*(1000-AU168*DE168)/(1000-AU168*DD168))/(100*CV168)</f>
        <v>0</v>
      </c>
      <c r="AH168">
        <f>1000*DH168*AU168*(DD168-DE168)/(100*CV168*(1000-AU168*DD168))</f>
        <v>0</v>
      </c>
      <c r="AI168">
        <f>(AJ168 - AK168 - DI168*1E3/(8.314*(DK168+273.15)) * AM168/DH168 * AL168) * DH168/(100*CV168) * (1000 - DE168)/1000</f>
        <v>0</v>
      </c>
      <c r="AJ168">
        <v>461.22162938014</v>
      </c>
      <c r="AK168">
        <v>419.1893454545452</v>
      </c>
      <c r="AL168">
        <v>2.77027213291304</v>
      </c>
      <c r="AM168">
        <v>66.42233892500103</v>
      </c>
      <c r="AN168">
        <f>(AP168 - AO168 + DI168*1E3/(8.314*(DK168+273.15)) * AR168/DH168 * AQ168) * DH168/(100*CV168) * 1000/(1000 - AP168)</f>
        <v>0</v>
      </c>
      <c r="AO168">
        <v>17.90160869086683</v>
      </c>
      <c r="AP168">
        <v>26.72406303030303</v>
      </c>
      <c r="AQ168">
        <v>0.0002957381720617234</v>
      </c>
      <c r="AR168">
        <v>79.01917542628415</v>
      </c>
      <c r="AS168">
        <v>0</v>
      </c>
      <c r="AT168">
        <v>0</v>
      </c>
      <c r="AU168">
        <f>IF(AS168*$H$13&gt;=AW168,1.0,(AW168/(AW168-AS168*$H$13)))</f>
        <v>0</v>
      </c>
      <c r="AV168">
        <f>(AU168-1)*100</f>
        <v>0</v>
      </c>
      <c r="AW168">
        <f>MAX(0,($B$13+$C$13*DP168)/(1+$D$13*DP168)*DI168/(DK168+273)*$E$13)</f>
        <v>0</v>
      </c>
      <c r="AX168" t="s">
        <v>421</v>
      </c>
      <c r="AY168" t="s">
        <v>421</v>
      </c>
      <c r="AZ168">
        <v>0</v>
      </c>
      <c r="BA168">
        <v>0</v>
      </c>
      <c r="BB168">
        <f>1-AZ168/BA168</f>
        <v>0</v>
      </c>
      <c r="BC168">
        <v>0</v>
      </c>
      <c r="BD168" t="s">
        <v>421</v>
      </c>
      <c r="BE168" t="s">
        <v>421</v>
      </c>
      <c r="BF168">
        <v>0</v>
      </c>
      <c r="BG168">
        <v>0</v>
      </c>
      <c r="BH168">
        <f>1-BF168/BG168</f>
        <v>0</v>
      </c>
      <c r="BI168">
        <v>0.5</v>
      </c>
      <c r="BJ168">
        <f>CS168</f>
        <v>0</v>
      </c>
      <c r="BK168">
        <f>L168</f>
        <v>0</v>
      </c>
      <c r="BL168">
        <f>BH168*BI168*BJ168</f>
        <v>0</v>
      </c>
      <c r="BM168">
        <f>(BK168-BC168)/BJ168</f>
        <v>0</v>
      </c>
      <c r="BN168">
        <f>(BA168-BG168)/BG168</f>
        <v>0</v>
      </c>
      <c r="BO168">
        <f>AZ168/(BB168+AZ168/BG168)</f>
        <v>0</v>
      </c>
      <c r="BP168" t="s">
        <v>421</v>
      </c>
      <c r="BQ168">
        <v>0</v>
      </c>
      <c r="BR168">
        <f>IF(BQ168&lt;&gt;0, BQ168, BO168)</f>
        <v>0</v>
      </c>
      <c r="BS168">
        <f>1-BR168/BG168</f>
        <v>0</v>
      </c>
      <c r="BT168">
        <f>(BG168-BF168)/(BG168-BR168)</f>
        <v>0</v>
      </c>
      <c r="BU168">
        <f>(BA168-BG168)/(BA168-BR168)</f>
        <v>0</v>
      </c>
      <c r="BV168">
        <f>(BG168-BF168)/(BG168-AZ168)</f>
        <v>0</v>
      </c>
      <c r="BW168">
        <f>(BA168-BG168)/(BA168-AZ168)</f>
        <v>0</v>
      </c>
      <c r="BX168">
        <f>(BT168*BR168/BF168)</f>
        <v>0</v>
      </c>
      <c r="BY168">
        <f>(1-BX168)</f>
        <v>0</v>
      </c>
      <c r="BZ168">
        <v>1358</v>
      </c>
      <c r="CA168">
        <v>300</v>
      </c>
      <c r="CB168">
        <v>300</v>
      </c>
      <c r="CC168">
        <v>300</v>
      </c>
      <c r="CD168">
        <v>10372.1</v>
      </c>
      <c r="CE168">
        <v>1824.64</v>
      </c>
      <c r="CF168">
        <v>-0.00730157</v>
      </c>
      <c r="CG168">
        <v>0.9</v>
      </c>
      <c r="CH168" t="s">
        <v>421</v>
      </c>
      <c r="CI168" t="s">
        <v>421</v>
      </c>
      <c r="CJ168" t="s">
        <v>421</v>
      </c>
      <c r="CK168" t="s">
        <v>421</v>
      </c>
      <c r="CL168" t="s">
        <v>421</v>
      </c>
      <c r="CM168" t="s">
        <v>421</v>
      </c>
      <c r="CN168" t="s">
        <v>421</v>
      </c>
      <c r="CO168" t="s">
        <v>421</v>
      </c>
      <c r="CP168" t="s">
        <v>421</v>
      </c>
      <c r="CQ168" t="s">
        <v>421</v>
      </c>
      <c r="CR168">
        <f>$B$11*DQ168+$C$11*DR168+$F$11*EC168*(1-EF168)</f>
        <v>0</v>
      </c>
      <c r="CS168">
        <f>CR168*CT168</f>
        <v>0</v>
      </c>
      <c r="CT168">
        <f>($B$11*$D$9+$C$11*$D$9+$F$11*((EP168+EH168)/MAX(EP168+EH168+EQ168, 0.1)*$I$9+EQ168/MAX(EP168+EH168+EQ168, 0.1)*$J$9))/($B$11+$C$11+$F$11)</f>
        <v>0</v>
      </c>
      <c r="CU168">
        <f>($B$11*$K$9+$C$11*$K$9+$F$11*((EP168+EH168)/MAX(EP168+EH168+EQ168, 0.1)*$P$9+EQ168/MAX(EP168+EH168+EQ168, 0.1)*$Q$9))/($B$11+$C$11+$F$11)</f>
        <v>0</v>
      </c>
      <c r="CV168">
        <v>6</v>
      </c>
      <c r="CW168">
        <v>0.5</v>
      </c>
      <c r="CX168" t="s">
        <v>422</v>
      </c>
      <c r="CY168">
        <v>2</v>
      </c>
      <c r="CZ168" t="b">
        <v>1</v>
      </c>
      <c r="DA168">
        <v>1652288310.1</v>
      </c>
      <c r="DB168">
        <v>390.8316666666666</v>
      </c>
      <c r="DC168">
        <v>440.1637777777777</v>
      </c>
      <c r="DD168">
        <v>26.71161851851852</v>
      </c>
      <c r="DE168">
        <v>17.8532037037037</v>
      </c>
      <c r="DF168">
        <v>391.0731481481482</v>
      </c>
      <c r="DG168">
        <v>26.62558888888889</v>
      </c>
      <c r="DH168">
        <v>400.0818518518518</v>
      </c>
      <c r="DI168">
        <v>90.68992592592595</v>
      </c>
      <c r="DJ168">
        <v>0.09999369629629629</v>
      </c>
      <c r="DK168">
        <v>32.35622962962963</v>
      </c>
      <c r="DL168">
        <v>31.28635925925926</v>
      </c>
      <c r="DM168">
        <v>999.9000000000001</v>
      </c>
      <c r="DN168">
        <v>0</v>
      </c>
      <c r="DO168">
        <v>0</v>
      </c>
      <c r="DP168">
        <v>10002.01518518518</v>
      </c>
      <c r="DQ168">
        <v>0</v>
      </c>
      <c r="DR168">
        <v>699.9471481481481</v>
      </c>
      <c r="DS168">
        <v>-49.33204444444445</v>
      </c>
      <c r="DT168">
        <v>401.5578888888889</v>
      </c>
      <c r="DU168">
        <v>448.1655555555556</v>
      </c>
      <c r="DV168">
        <v>8.858405185185186</v>
      </c>
      <c r="DW168">
        <v>440.1637777777777</v>
      </c>
      <c r="DX168">
        <v>17.8532037037037</v>
      </c>
      <c r="DY168">
        <v>2.422473703703704</v>
      </c>
      <c r="DZ168">
        <v>1.619106296296296</v>
      </c>
      <c r="EA168">
        <v>20.51480370370371</v>
      </c>
      <c r="EB168">
        <v>14.14181481481482</v>
      </c>
      <c r="EC168">
        <v>1499.993703703704</v>
      </c>
      <c r="ED168">
        <v>0.9729931111111108</v>
      </c>
      <c r="EE168">
        <v>0.0270068</v>
      </c>
      <c r="EF168">
        <v>0</v>
      </c>
      <c r="EG168">
        <v>1507.487777777778</v>
      </c>
      <c r="EH168">
        <v>5.00097</v>
      </c>
      <c r="EI168">
        <v>23480.04814814814</v>
      </c>
      <c r="EJ168">
        <v>12491.50740740741</v>
      </c>
      <c r="EK168">
        <v>40.90025925925926</v>
      </c>
      <c r="EL168">
        <v>42.50229629629629</v>
      </c>
      <c r="EM168">
        <v>41.125</v>
      </c>
      <c r="EN168">
        <v>42.19633333333332</v>
      </c>
      <c r="EO168">
        <v>42.06199999999999</v>
      </c>
      <c r="EP168">
        <v>1454.62</v>
      </c>
      <c r="EQ168">
        <v>40.37148148148147</v>
      </c>
      <c r="ER168">
        <v>0</v>
      </c>
      <c r="ES168">
        <v>1003.400000095367</v>
      </c>
      <c r="ET168">
        <v>0</v>
      </c>
      <c r="EU168">
        <v>1507.557307692308</v>
      </c>
      <c r="EV168">
        <v>51.07384615849536</v>
      </c>
      <c r="EW168">
        <v>782.8547016760948</v>
      </c>
      <c r="EX168">
        <v>23480.57307692307</v>
      </c>
      <c r="EY168">
        <v>15</v>
      </c>
      <c r="EZ168">
        <v>1652287342.6</v>
      </c>
      <c r="FA168" t="s">
        <v>727</v>
      </c>
      <c r="FB168">
        <v>1652287342.6</v>
      </c>
      <c r="FC168">
        <v>1652287335.6</v>
      </c>
      <c r="FD168">
        <v>27</v>
      </c>
      <c r="FE168">
        <v>0.206</v>
      </c>
      <c r="FF168">
        <v>-0.006</v>
      </c>
      <c r="FG168">
        <v>-1.806</v>
      </c>
      <c r="FH168">
        <v>0.04</v>
      </c>
      <c r="FI168">
        <v>1600</v>
      </c>
      <c r="FJ168">
        <v>24</v>
      </c>
      <c r="FK168">
        <v>0.06</v>
      </c>
      <c r="FL168">
        <v>0.04</v>
      </c>
      <c r="FM168">
        <v>-45.1660025</v>
      </c>
      <c r="FN168">
        <v>-81.85558086303939</v>
      </c>
      <c r="FO168">
        <v>8.034159686815027</v>
      </c>
      <c r="FP168">
        <v>-1</v>
      </c>
      <c r="FQ168">
        <v>8.869630750000001</v>
      </c>
      <c r="FR168">
        <v>-0.34785647279551</v>
      </c>
      <c r="FS168">
        <v>0.03828811959260348</v>
      </c>
      <c r="FT168">
        <v>1</v>
      </c>
      <c r="FU168">
        <v>0</v>
      </c>
      <c r="FV168">
        <v>0</v>
      </c>
      <c r="FW168">
        <v>0</v>
      </c>
      <c r="FX168">
        <v>-1</v>
      </c>
      <c r="FY168">
        <v>1</v>
      </c>
      <c r="FZ168">
        <v>1</v>
      </c>
      <c r="GA168" t="s">
        <v>719</v>
      </c>
      <c r="GB168">
        <v>2.69497</v>
      </c>
      <c r="GC168">
        <v>2.70522</v>
      </c>
      <c r="GD168">
        <v>0.0918426</v>
      </c>
      <c r="GE168">
        <v>0.100054</v>
      </c>
      <c r="GF168">
        <v>0.114369</v>
      </c>
      <c r="GG168">
        <v>0.085148</v>
      </c>
      <c r="GH168">
        <v>28513.2</v>
      </c>
      <c r="GI168">
        <v>28361.9</v>
      </c>
      <c r="GJ168">
        <v>29210.2</v>
      </c>
      <c r="GK168">
        <v>29165.7</v>
      </c>
      <c r="GL168">
        <v>34246.3</v>
      </c>
      <c r="GM168">
        <v>35520.1</v>
      </c>
      <c r="GN168">
        <v>41108.7</v>
      </c>
      <c r="GO168">
        <v>41616.3</v>
      </c>
      <c r="GP168">
        <v>1.72733</v>
      </c>
      <c r="GQ168">
        <v>2.00715</v>
      </c>
      <c r="GR168">
        <v>0.08832660000000001</v>
      </c>
      <c r="GS168">
        <v>0</v>
      </c>
      <c r="GT168">
        <v>29.8652</v>
      </c>
      <c r="GU168">
        <v>999.9</v>
      </c>
      <c r="GV168">
        <v>37</v>
      </c>
      <c r="GW168">
        <v>37.2</v>
      </c>
      <c r="GX168">
        <v>26.0046</v>
      </c>
      <c r="GY168">
        <v>62.7333</v>
      </c>
      <c r="GZ168">
        <v>29.7676</v>
      </c>
      <c r="HA168">
        <v>1</v>
      </c>
      <c r="HB168">
        <v>0.299639</v>
      </c>
      <c r="HC168">
        <v>0</v>
      </c>
      <c r="HD168">
        <v>20.3926</v>
      </c>
      <c r="HE168">
        <v>5.21549</v>
      </c>
      <c r="HF168">
        <v>12.0098</v>
      </c>
      <c r="HG168">
        <v>4.9872</v>
      </c>
      <c r="HH168">
        <v>3.2885</v>
      </c>
      <c r="HI168">
        <v>2408.7</v>
      </c>
      <c r="HJ168">
        <v>9999</v>
      </c>
      <c r="HK168">
        <v>9999</v>
      </c>
      <c r="HL168">
        <v>45.6</v>
      </c>
      <c r="HM168">
        <v>1.86735</v>
      </c>
      <c r="HN168">
        <v>1.8663</v>
      </c>
      <c r="HO168">
        <v>1.86584</v>
      </c>
      <c r="HP168">
        <v>1.86569</v>
      </c>
      <c r="HQ168">
        <v>1.86752</v>
      </c>
      <c r="HR168">
        <v>1.87005</v>
      </c>
      <c r="HS168">
        <v>1.86871</v>
      </c>
      <c r="HT168">
        <v>1.87007</v>
      </c>
      <c r="HU168">
        <v>0</v>
      </c>
      <c r="HV168">
        <v>0</v>
      </c>
      <c r="HW168">
        <v>0</v>
      </c>
      <c r="HX168">
        <v>0</v>
      </c>
      <c r="HY168" t="s">
        <v>425</v>
      </c>
      <c r="HZ168" t="s">
        <v>426</v>
      </c>
      <c r="IA168" t="s">
        <v>427</v>
      </c>
      <c r="IB168" t="s">
        <v>427</v>
      </c>
      <c r="IC168" t="s">
        <v>427</v>
      </c>
      <c r="ID168" t="s">
        <v>427</v>
      </c>
      <c r="IE168">
        <v>0</v>
      </c>
      <c r="IF168">
        <v>100</v>
      </c>
      <c r="IG168">
        <v>100</v>
      </c>
      <c r="IH168">
        <v>-0.26</v>
      </c>
      <c r="II168">
        <v>0.0862</v>
      </c>
      <c r="IJ168">
        <v>0.04464184116076175</v>
      </c>
      <c r="IK168">
        <v>-0.0004613869835165773</v>
      </c>
      <c r="IL168">
        <v>-7.733014719846753E-07</v>
      </c>
      <c r="IM168">
        <v>2.12217718631011E-10</v>
      </c>
      <c r="IN168">
        <v>-0.1662484685589008</v>
      </c>
      <c r="IO168">
        <v>0.000886434048502425</v>
      </c>
      <c r="IP168">
        <v>0.0004187276611132993</v>
      </c>
      <c r="IQ168">
        <v>-3.612086840460417E-06</v>
      </c>
      <c r="IR168">
        <v>19</v>
      </c>
      <c r="IS168">
        <v>2204</v>
      </c>
      <c r="IT168">
        <v>1</v>
      </c>
      <c r="IU168">
        <v>37</v>
      </c>
      <c r="IV168">
        <v>16.2</v>
      </c>
      <c r="IW168">
        <v>16.4</v>
      </c>
      <c r="IX168">
        <v>1.17188</v>
      </c>
      <c r="IY168">
        <v>2.24487</v>
      </c>
      <c r="IZ168">
        <v>1.39648</v>
      </c>
      <c r="JA168">
        <v>2.34863</v>
      </c>
      <c r="JB168">
        <v>1.49536</v>
      </c>
      <c r="JC168">
        <v>2.36938</v>
      </c>
      <c r="JD168">
        <v>39.3667</v>
      </c>
      <c r="JE168">
        <v>14.9026</v>
      </c>
      <c r="JF168">
        <v>18</v>
      </c>
      <c r="JG168">
        <v>393.469</v>
      </c>
      <c r="JH168">
        <v>555.073</v>
      </c>
      <c r="JI168">
        <v>31.6734</v>
      </c>
      <c r="JJ168">
        <v>31.342</v>
      </c>
      <c r="JK168">
        <v>30.0002</v>
      </c>
      <c r="JL168">
        <v>31.2279</v>
      </c>
      <c r="JM168">
        <v>31.128</v>
      </c>
      <c r="JN168">
        <v>23.473</v>
      </c>
      <c r="JO168">
        <v>32.5383</v>
      </c>
      <c r="JP168">
        <v>0</v>
      </c>
      <c r="JQ168">
        <v>-999.9</v>
      </c>
      <c r="JR168">
        <v>486.905</v>
      </c>
      <c r="JS168">
        <v>17.9152</v>
      </c>
      <c r="JT168">
        <v>99.8379</v>
      </c>
      <c r="JU168">
        <v>99.8942</v>
      </c>
    </row>
    <row r="169" spans="1:281">
      <c r="A169">
        <v>153</v>
      </c>
      <c r="B169">
        <v>1652288322.6</v>
      </c>
      <c r="C169">
        <v>6266.099999904633</v>
      </c>
      <c r="D169" t="s">
        <v>789</v>
      </c>
      <c r="E169" t="s">
        <v>790</v>
      </c>
      <c r="F169">
        <v>5</v>
      </c>
      <c r="G169" t="s">
        <v>730</v>
      </c>
      <c r="H169" t="s">
        <v>418</v>
      </c>
      <c r="I169">
        <v>1652288314.814285</v>
      </c>
      <c r="J169">
        <f>(K169)/1000</f>
        <v>0</v>
      </c>
      <c r="K169">
        <f>IF(CZ169, AN169, AH169)</f>
        <v>0</v>
      </c>
      <c r="L169">
        <f>IF(CZ169, AI169, AG169)</f>
        <v>0</v>
      </c>
      <c r="M169">
        <f>DB169 - IF(AU169&gt;1, L169*CV169*100.0/(AW169*DP169), 0)</f>
        <v>0</v>
      </c>
      <c r="N169">
        <f>((T169-J169/2)*M169-L169)/(T169+J169/2)</f>
        <v>0</v>
      </c>
      <c r="O169">
        <f>N169*(DI169+DJ169)/1000.0</f>
        <v>0</v>
      </c>
      <c r="P169">
        <f>(DB169 - IF(AU169&gt;1, L169*CV169*100.0/(AW169*DP169), 0))*(DI169+DJ169)/1000.0</f>
        <v>0</v>
      </c>
      <c r="Q169">
        <f>2.0/((1/S169-1/R169)+SIGN(S169)*SQRT((1/S169-1/R169)*(1/S169-1/R169) + 4*CW169/((CW169+1)*(CW169+1))*(2*1/S169*1/R169-1/R169*1/R169)))</f>
        <v>0</v>
      </c>
      <c r="R169">
        <f>IF(LEFT(CX169,1)&lt;&gt;"0",IF(LEFT(CX169,1)="1",3.0,CY169),$D$5+$E$5*(DP169*DI169/($K$5*1000))+$F$5*(DP169*DI169/($K$5*1000))*MAX(MIN(CV169,$J$5),$I$5)*MAX(MIN(CV169,$J$5),$I$5)+$G$5*MAX(MIN(CV169,$J$5),$I$5)*(DP169*DI169/($K$5*1000))+$H$5*(DP169*DI169/($K$5*1000))*(DP169*DI169/($K$5*1000)))</f>
        <v>0</v>
      </c>
      <c r="S169">
        <f>J169*(1000-(1000*0.61365*exp(17.502*W169/(240.97+W169))/(DI169+DJ169)+DD169)/2)/(1000*0.61365*exp(17.502*W169/(240.97+W169))/(DI169+DJ169)-DD169)</f>
        <v>0</v>
      </c>
      <c r="T169">
        <f>1/((CW169+1)/(Q169/1.6)+1/(R169/1.37)) + CW169/((CW169+1)/(Q169/1.6) + CW169/(R169/1.37))</f>
        <v>0</v>
      </c>
      <c r="U169">
        <f>(CR169*CU169)</f>
        <v>0</v>
      </c>
      <c r="V169">
        <f>(DK169+(U169+2*0.95*5.67E-8*(((DK169+$B$7)+273)^4-(DK169+273)^4)-44100*J169)/(1.84*29.3*R169+8*0.95*5.67E-8*(DK169+273)^3))</f>
        <v>0</v>
      </c>
      <c r="W169">
        <f>($C$7*DL169+$D$7*DM169+$E$7*V169)</f>
        <v>0</v>
      </c>
      <c r="X169">
        <f>0.61365*exp(17.502*W169/(240.97+W169))</f>
        <v>0</v>
      </c>
      <c r="Y169">
        <f>(Z169/AA169*100)</f>
        <v>0</v>
      </c>
      <c r="Z169">
        <f>DD169*(DI169+DJ169)/1000</f>
        <v>0</v>
      </c>
      <c r="AA169">
        <f>0.61365*exp(17.502*DK169/(240.97+DK169))</f>
        <v>0</v>
      </c>
      <c r="AB169">
        <f>(X169-DD169*(DI169+DJ169)/1000)</f>
        <v>0</v>
      </c>
      <c r="AC169">
        <f>(-J169*44100)</f>
        <v>0</v>
      </c>
      <c r="AD169">
        <f>2*29.3*R169*0.92*(DK169-W169)</f>
        <v>0</v>
      </c>
      <c r="AE169">
        <f>2*0.95*5.67E-8*(((DK169+$B$7)+273)^4-(W169+273)^4)</f>
        <v>0</v>
      </c>
      <c r="AF169">
        <f>U169+AE169+AC169+AD169</f>
        <v>0</v>
      </c>
      <c r="AG169">
        <f>DH169*AU169*(DC169-DB169*(1000-AU169*DE169)/(1000-AU169*DD169))/(100*CV169)</f>
        <v>0</v>
      </c>
      <c r="AH169">
        <f>1000*DH169*AU169*(DD169-DE169)/(100*CV169*(1000-AU169*DD169))</f>
        <v>0</v>
      </c>
      <c r="AI169">
        <f>(AJ169 - AK169 - DI169*1E3/(8.314*(DK169+273.15)) * AM169/DH169 * AL169) * DH169/(100*CV169) * (1000 - DE169)/1000</f>
        <v>0</v>
      </c>
      <c r="AJ169">
        <v>478.4179508416123</v>
      </c>
      <c r="AK169">
        <v>434.1482666666664</v>
      </c>
      <c r="AL169">
        <v>3.007837271068532</v>
      </c>
      <c r="AM169">
        <v>66.42233892500103</v>
      </c>
      <c r="AN169">
        <f>(AP169 - AO169 + DI169*1E3/(8.314*(DK169+273.15)) * AR169/DH169 * AQ169) * DH169/(100*CV169) * 1000/(1000 - AP169)</f>
        <v>0</v>
      </c>
      <c r="AO169">
        <v>17.91025318393652</v>
      </c>
      <c r="AP169">
        <v>26.74087515151516</v>
      </c>
      <c r="AQ169">
        <v>0.0002060959147721968</v>
      </c>
      <c r="AR169">
        <v>79.01917542628415</v>
      </c>
      <c r="AS169">
        <v>0</v>
      </c>
      <c r="AT169">
        <v>0</v>
      </c>
      <c r="AU169">
        <f>IF(AS169*$H$13&gt;=AW169,1.0,(AW169/(AW169-AS169*$H$13)))</f>
        <v>0</v>
      </c>
      <c r="AV169">
        <f>(AU169-1)*100</f>
        <v>0</v>
      </c>
      <c r="AW169">
        <f>MAX(0,($B$13+$C$13*DP169)/(1+$D$13*DP169)*DI169/(DK169+273)*$E$13)</f>
        <v>0</v>
      </c>
      <c r="AX169" t="s">
        <v>421</v>
      </c>
      <c r="AY169" t="s">
        <v>421</v>
      </c>
      <c r="AZ169">
        <v>0</v>
      </c>
      <c r="BA169">
        <v>0</v>
      </c>
      <c r="BB169">
        <f>1-AZ169/BA169</f>
        <v>0</v>
      </c>
      <c r="BC169">
        <v>0</v>
      </c>
      <c r="BD169" t="s">
        <v>421</v>
      </c>
      <c r="BE169" t="s">
        <v>421</v>
      </c>
      <c r="BF169">
        <v>0</v>
      </c>
      <c r="BG169">
        <v>0</v>
      </c>
      <c r="BH169">
        <f>1-BF169/BG169</f>
        <v>0</v>
      </c>
      <c r="BI169">
        <v>0.5</v>
      </c>
      <c r="BJ169">
        <f>CS169</f>
        <v>0</v>
      </c>
      <c r="BK169">
        <f>L169</f>
        <v>0</v>
      </c>
      <c r="BL169">
        <f>BH169*BI169*BJ169</f>
        <v>0</v>
      </c>
      <c r="BM169">
        <f>(BK169-BC169)/BJ169</f>
        <v>0</v>
      </c>
      <c r="BN169">
        <f>(BA169-BG169)/BG169</f>
        <v>0</v>
      </c>
      <c r="BO169">
        <f>AZ169/(BB169+AZ169/BG169)</f>
        <v>0</v>
      </c>
      <c r="BP169" t="s">
        <v>421</v>
      </c>
      <c r="BQ169">
        <v>0</v>
      </c>
      <c r="BR169">
        <f>IF(BQ169&lt;&gt;0, BQ169, BO169)</f>
        <v>0</v>
      </c>
      <c r="BS169">
        <f>1-BR169/BG169</f>
        <v>0</v>
      </c>
      <c r="BT169">
        <f>(BG169-BF169)/(BG169-BR169)</f>
        <v>0</v>
      </c>
      <c r="BU169">
        <f>(BA169-BG169)/(BA169-BR169)</f>
        <v>0</v>
      </c>
      <c r="BV169">
        <f>(BG169-BF169)/(BG169-AZ169)</f>
        <v>0</v>
      </c>
      <c r="BW169">
        <f>(BA169-BG169)/(BA169-AZ169)</f>
        <v>0</v>
      </c>
      <c r="BX169">
        <f>(BT169*BR169/BF169)</f>
        <v>0</v>
      </c>
      <c r="BY169">
        <f>(1-BX169)</f>
        <v>0</v>
      </c>
      <c r="BZ169">
        <v>1358</v>
      </c>
      <c r="CA169">
        <v>300</v>
      </c>
      <c r="CB169">
        <v>300</v>
      </c>
      <c r="CC169">
        <v>300</v>
      </c>
      <c r="CD169">
        <v>10372.1</v>
      </c>
      <c r="CE169">
        <v>1824.64</v>
      </c>
      <c r="CF169">
        <v>-0.00730157</v>
      </c>
      <c r="CG169">
        <v>0.9</v>
      </c>
      <c r="CH169" t="s">
        <v>421</v>
      </c>
      <c r="CI169" t="s">
        <v>421</v>
      </c>
      <c r="CJ169" t="s">
        <v>421</v>
      </c>
      <c r="CK169" t="s">
        <v>421</v>
      </c>
      <c r="CL169" t="s">
        <v>421</v>
      </c>
      <c r="CM169" t="s">
        <v>421</v>
      </c>
      <c r="CN169" t="s">
        <v>421</v>
      </c>
      <c r="CO169" t="s">
        <v>421</v>
      </c>
      <c r="CP169" t="s">
        <v>421</v>
      </c>
      <c r="CQ169" t="s">
        <v>421</v>
      </c>
      <c r="CR169">
        <f>$B$11*DQ169+$C$11*DR169+$F$11*EC169*(1-EF169)</f>
        <v>0</v>
      </c>
      <c r="CS169">
        <f>CR169*CT169</f>
        <v>0</v>
      </c>
      <c r="CT169">
        <f>($B$11*$D$9+$C$11*$D$9+$F$11*((EP169+EH169)/MAX(EP169+EH169+EQ169, 0.1)*$I$9+EQ169/MAX(EP169+EH169+EQ169, 0.1)*$J$9))/($B$11+$C$11+$F$11)</f>
        <v>0</v>
      </c>
      <c r="CU169">
        <f>($B$11*$K$9+$C$11*$K$9+$F$11*((EP169+EH169)/MAX(EP169+EH169+EQ169, 0.1)*$P$9+EQ169/MAX(EP169+EH169+EQ169, 0.1)*$Q$9))/($B$11+$C$11+$F$11)</f>
        <v>0</v>
      </c>
      <c r="CV169">
        <v>6</v>
      </c>
      <c r="CW169">
        <v>0.5</v>
      </c>
      <c r="CX169" t="s">
        <v>422</v>
      </c>
      <c r="CY169">
        <v>2</v>
      </c>
      <c r="CZ169" t="b">
        <v>1</v>
      </c>
      <c r="DA169">
        <v>1652288314.814285</v>
      </c>
      <c r="DB169">
        <v>402.3264642857143</v>
      </c>
      <c r="DC169">
        <v>455.8628928571429</v>
      </c>
      <c r="DD169">
        <v>26.71804285714285</v>
      </c>
      <c r="DE169">
        <v>17.88164642857143</v>
      </c>
      <c r="DF169">
        <v>402.5791428571429</v>
      </c>
      <c r="DG169">
        <v>26.63192142857142</v>
      </c>
      <c r="DH169">
        <v>400.0703571428571</v>
      </c>
      <c r="DI169">
        <v>90.68946428571428</v>
      </c>
      <c r="DJ169">
        <v>0.09998357857142859</v>
      </c>
      <c r="DK169">
        <v>32.35659285714286</v>
      </c>
      <c r="DL169">
        <v>31.2903</v>
      </c>
      <c r="DM169">
        <v>999.9000000000002</v>
      </c>
      <c r="DN169">
        <v>0</v>
      </c>
      <c r="DO169">
        <v>0</v>
      </c>
      <c r="DP169">
        <v>10002.72285714286</v>
      </c>
      <c r="DQ169">
        <v>0</v>
      </c>
      <c r="DR169">
        <v>730.2888928571427</v>
      </c>
      <c r="DS169">
        <v>-53.53637142857143</v>
      </c>
      <c r="DT169">
        <v>413.371</v>
      </c>
      <c r="DU169">
        <v>464.1635</v>
      </c>
      <c r="DV169">
        <v>8.836386428571428</v>
      </c>
      <c r="DW169">
        <v>455.8628928571429</v>
      </c>
      <c r="DX169">
        <v>17.88164642857143</v>
      </c>
      <c r="DY169">
        <v>2.423043571428571</v>
      </c>
      <c r="DZ169">
        <v>1.6216775</v>
      </c>
      <c r="EA169">
        <v>20.51861785714286</v>
      </c>
      <c r="EB169">
        <v>14.16630714285714</v>
      </c>
      <c r="EC169">
        <v>1499.988214285714</v>
      </c>
      <c r="ED169">
        <v>0.9729932142857142</v>
      </c>
      <c r="EE169">
        <v>0.02700670714285714</v>
      </c>
      <c r="EF169">
        <v>0</v>
      </c>
      <c r="EG169">
        <v>1512.3525</v>
      </c>
      <c r="EH169">
        <v>5.00097</v>
      </c>
      <c r="EI169">
        <v>23552.31428571428</v>
      </c>
      <c r="EJ169">
        <v>12491.45357142857</v>
      </c>
      <c r="EK169">
        <v>40.90378571428571</v>
      </c>
      <c r="EL169">
        <v>42.50885714285715</v>
      </c>
      <c r="EM169">
        <v>41.125</v>
      </c>
      <c r="EN169">
        <v>42.20499999999999</v>
      </c>
      <c r="EO169">
        <v>42.06199999999999</v>
      </c>
      <c r="EP169">
        <v>1454.614642857143</v>
      </c>
      <c r="EQ169">
        <v>40.37142857142857</v>
      </c>
      <c r="ER169">
        <v>0</v>
      </c>
      <c r="ES169">
        <v>1008.200000047684</v>
      </c>
      <c r="ET169">
        <v>0</v>
      </c>
      <c r="EU169">
        <v>1512.374230769231</v>
      </c>
      <c r="EV169">
        <v>72.16649577174783</v>
      </c>
      <c r="EW169">
        <v>1022.352137548964</v>
      </c>
      <c r="EX169">
        <v>23552.25384615385</v>
      </c>
      <c r="EY169">
        <v>15</v>
      </c>
      <c r="EZ169">
        <v>1652287342.6</v>
      </c>
      <c r="FA169" t="s">
        <v>727</v>
      </c>
      <c r="FB169">
        <v>1652287342.6</v>
      </c>
      <c r="FC169">
        <v>1652287335.6</v>
      </c>
      <c r="FD169">
        <v>27</v>
      </c>
      <c r="FE169">
        <v>0.206</v>
      </c>
      <c r="FF169">
        <v>-0.006</v>
      </c>
      <c r="FG169">
        <v>-1.806</v>
      </c>
      <c r="FH169">
        <v>0.04</v>
      </c>
      <c r="FI169">
        <v>1600</v>
      </c>
      <c r="FJ169">
        <v>24</v>
      </c>
      <c r="FK169">
        <v>0.06</v>
      </c>
      <c r="FL169">
        <v>0.04</v>
      </c>
      <c r="FM169">
        <v>-50.17997073170731</v>
      </c>
      <c r="FN169">
        <v>-58.29128780487808</v>
      </c>
      <c r="FO169">
        <v>5.901965239016407</v>
      </c>
      <c r="FP169">
        <v>-1</v>
      </c>
      <c r="FQ169">
        <v>8.853251951219512</v>
      </c>
      <c r="FR169">
        <v>-0.3353360278745436</v>
      </c>
      <c r="FS169">
        <v>0.03830368823988252</v>
      </c>
      <c r="FT169">
        <v>1</v>
      </c>
      <c r="FU169">
        <v>0</v>
      </c>
      <c r="FV169">
        <v>0</v>
      </c>
      <c r="FW169">
        <v>0</v>
      </c>
      <c r="FX169">
        <v>-1</v>
      </c>
      <c r="FY169">
        <v>1</v>
      </c>
      <c r="FZ169">
        <v>1</v>
      </c>
      <c r="GA169" t="s">
        <v>719</v>
      </c>
      <c r="GB169">
        <v>2.69499</v>
      </c>
      <c r="GC169">
        <v>2.70519</v>
      </c>
      <c r="GD169">
        <v>0.0943392</v>
      </c>
      <c r="GE169">
        <v>0.102732</v>
      </c>
      <c r="GF169">
        <v>0.114423</v>
      </c>
      <c r="GG169">
        <v>0.0851542</v>
      </c>
      <c r="GH169">
        <v>28434.4</v>
      </c>
      <c r="GI169">
        <v>28277.1</v>
      </c>
      <c r="GJ169">
        <v>29209.8</v>
      </c>
      <c r="GK169">
        <v>29165.4</v>
      </c>
      <c r="GL169">
        <v>34243.9</v>
      </c>
      <c r="GM169">
        <v>35519.6</v>
      </c>
      <c r="GN169">
        <v>41108.3</v>
      </c>
      <c r="GO169">
        <v>41615.9</v>
      </c>
      <c r="GP169">
        <v>1.72712</v>
      </c>
      <c r="GQ169">
        <v>2.00717</v>
      </c>
      <c r="GR169">
        <v>0.0878237</v>
      </c>
      <c r="GS169">
        <v>0</v>
      </c>
      <c r="GT169">
        <v>29.8639</v>
      </c>
      <c r="GU169">
        <v>999.9</v>
      </c>
      <c r="GV169">
        <v>37</v>
      </c>
      <c r="GW169">
        <v>37.2</v>
      </c>
      <c r="GX169">
        <v>26.0059</v>
      </c>
      <c r="GY169">
        <v>62.7133</v>
      </c>
      <c r="GZ169">
        <v>29.8277</v>
      </c>
      <c r="HA169">
        <v>1</v>
      </c>
      <c r="HB169">
        <v>0.299898</v>
      </c>
      <c r="HC169">
        <v>0</v>
      </c>
      <c r="HD169">
        <v>20.3926</v>
      </c>
      <c r="HE169">
        <v>5.21534</v>
      </c>
      <c r="HF169">
        <v>12.0099</v>
      </c>
      <c r="HG169">
        <v>4.987</v>
      </c>
      <c r="HH169">
        <v>3.2885</v>
      </c>
      <c r="HI169">
        <v>2409</v>
      </c>
      <c r="HJ169">
        <v>9999</v>
      </c>
      <c r="HK169">
        <v>9999</v>
      </c>
      <c r="HL169">
        <v>45.6</v>
      </c>
      <c r="HM169">
        <v>1.86735</v>
      </c>
      <c r="HN169">
        <v>1.8663</v>
      </c>
      <c r="HO169">
        <v>1.86584</v>
      </c>
      <c r="HP169">
        <v>1.86569</v>
      </c>
      <c r="HQ169">
        <v>1.86752</v>
      </c>
      <c r="HR169">
        <v>1.87002</v>
      </c>
      <c r="HS169">
        <v>1.86871</v>
      </c>
      <c r="HT169">
        <v>1.87005</v>
      </c>
      <c r="HU169">
        <v>0</v>
      </c>
      <c r="HV169">
        <v>0</v>
      </c>
      <c r="HW169">
        <v>0</v>
      </c>
      <c r="HX169">
        <v>0</v>
      </c>
      <c r="HY169" t="s">
        <v>425</v>
      </c>
      <c r="HZ169" t="s">
        <v>426</v>
      </c>
      <c r="IA169" t="s">
        <v>427</v>
      </c>
      <c r="IB169" t="s">
        <v>427</v>
      </c>
      <c r="IC169" t="s">
        <v>427</v>
      </c>
      <c r="ID169" t="s">
        <v>427</v>
      </c>
      <c r="IE169">
        <v>0</v>
      </c>
      <c r="IF169">
        <v>100</v>
      </c>
      <c r="IG169">
        <v>100</v>
      </c>
      <c r="IH169">
        <v>-0.274</v>
      </c>
      <c r="II169">
        <v>0.08649999999999999</v>
      </c>
      <c r="IJ169">
        <v>0.04464184116076175</v>
      </c>
      <c r="IK169">
        <v>-0.0004613869835165773</v>
      </c>
      <c r="IL169">
        <v>-7.733014719846753E-07</v>
      </c>
      <c r="IM169">
        <v>2.12217718631011E-10</v>
      </c>
      <c r="IN169">
        <v>-0.1662484685589008</v>
      </c>
      <c r="IO169">
        <v>0.000886434048502425</v>
      </c>
      <c r="IP169">
        <v>0.0004187276611132993</v>
      </c>
      <c r="IQ169">
        <v>-3.612086840460417E-06</v>
      </c>
      <c r="IR169">
        <v>19</v>
      </c>
      <c r="IS169">
        <v>2204</v>
      </c>
      <c r="IT169">
        <v>1</v>
      </c>
      <c r="IU169">
        <v>37</v>
      </c>
      <c r="IV169">
        <v>16.3</v>
      </c>
      <c r="IW169">
        <v>16.4</v>
      </c>
      <c r="IX169">
        <v>1.19995</v>
      </c>
      <c r="IY169">
        <v>2.24121</v>
      </c>
      <c r="IZ169">
        <v>1.39648</v>
      </c>
      <c r="JA169">
        <v>2.34863</v>
      </c>
      <c r="JB169">
        <v>1.49536</v>
      </c>
      <c r="JC169">
        <v>2.37671</v>
      </c>
      <c r="JD169">
        <v>39.3667</v>
      </c>
      <c r="JE169">
        <v>14.9113</v>
      </c>
      <c r="JF169">
        <v>18</v>
      </c>
      <c r="JG169">
        <v>393.372</v>
      </c>
      <c r="JH169">
        <v>555.116</v>
      </c>
      <c r="JI169">
        <v>31.6747</v>
      </c>
      <c r="JJ169">
        <v>31.3426</v>
      </c>
      <c r="JK169">
        <v>30.0004</v>
      </c>
      <c r="JL169">
        <v>31.2298</v>
      </c>
      <c r="JM169">
        <v>31.1307</v>
      </c>
      <c r="JN169">
        <v>24.0823</v>
      </c>
      <c r="JO169">
        <v>32.5383</v>
      </c>
      <c r="JP169">
        <v>0</v>
      </c>
      <c r="JQ169">
        <v>-999.9</v>
      </c>
      <c r="JR169">
        <v>500.262</v>
      </c>
      <c r="JS169">
        <v>17.905</v>
      </c>
      <c r="JT169">
        <v>99.8368</v>
      </c>
      <c r="JU169">
        <v>99.89319999999999</v>
      </c>
    </row>
    <row r="170" spans="1:281">
      <c r="A170">
        <v>154</v>
      </c>
      <c r="B170">
        <v>1652288327.6</v>
      </c>
      <c r="C170">
        <v>6271.099999904633</v>
      </c>
      <c r="D170" t="s">
        <v>791</v>
      </c>
      <c r="E170" t="s">
        <v>792</v>
      </c>
      <c r="F170">
        <v>5</v>
      </c>
      <c r="G170" t="s">
        <v>730</v>
      </c>
      <c r="H170" t="s">
        <v>418</v>
      </c>
      <c r="I170">
        <v>1652288320.1</v>
      </c>
      <c r="J170">
        <f>(K170)/1000</f>
        <v>0</v>
      </c>
      <c r="K170">
        <f>IF(CZ170, AN170, AH170)</f>
        <v>0</v>
      </c>
      <c r="L170">
        <f>IF(CZ170, AI170, AG170)</f>
        <v>0</v>
      </c>
      <c r="M170">
        <f>DB170 - IF(AU170&gt;1, L170*CV170*100.0/(AW170*DP170), 0)</f>
        <v>0</v>
      </c>
      <c r="N170">
        <f>((T170-J170/2)*M170-L170)/(T170+J170/2)</f>
        <v>0</v>
      </c>
      <c r="O170">
        <f>N170*(DI170+DJ170)/1000.0</f>
        <v>0</v>
      </c>
      <c r="P170">
        <f>(DB170 - IF(AU170&gt;1, L170*CV170*100.0/(AW170*DP170), 0))*(DI170+DJ170)/1000.0</f>
        <v>0</v>
      </c>
      <c r="Q170">
        <f>2.0/((1/S170-1/R170)+SIGN(S170)*SQRT((1/S170-1/R170)*(1/S170-1/R170) + 4*CW170/((CW170+1)*(CW170+1))*(2*1/S170*1/R170-1/R170*1/R170)))</f>
        <v>0</v>
      </c>
      <c r="R170">
        <f>IF(LEFT(CX170,1)&lt;&gt;"0",IF(LEFT(CX170,1)="1",3.0,CY170),$D$5+$E$5*(DP170*DI170/($K$5*1000))+$F$5*(DP170*DI170/($K$5*1000))*MAX(MIN(CV170,$J$5),$I$5)*MAX(MIN(CV170,$J$5),$I$5)+$G$5*MAX(MIN(CV170,$J$5),$I$5)*(DP170*DI170/($K$5*1000))+$H$5*(DP170*DI170/($K$5*1000))*(DP170*DI170/($K$5*1000)))</f>
        <v>0</v>
      </c>
      <c r="S170">
        <f>J170*(1000-(1000*0.61365*exp(17.502*W170/(240.97+W170))/(DI170+DJ170)+DD170)/2)/(1000*0.61365*exp(17.502*W170/(240.97+W170))/(DI170+DJ170)-DD170)</f>
        <v>0</v>
      </c>
      <c r="T170">
        <f>1/((CW170+1)/(Q170/1.6)+1/(R170/1.37)) + CW170/((CW170+1)/(Q170/1.6) + CW170/(R170/1.37))</f>
        <v>0</v>
      </c>
      <c r="U170">
        <f>(CR170*CU170)</f>
        <v>0</v>
      </c>
      <c r="V170">
        <f>(DK170+(U170+2*0.95*5.67E-8*(((DK170+$B$7)+273)^4-(DK170+273)^4)-44100*J170)/(1.84*29.3*R170+8*0.95*5.67E-8*(DK170+273)^3))</f>
        <v>0</v>
      </c>
      <c r="W170">
        <f>($C$7*DL170+$D$7*DM170+$E$7*V170)</f>
        <v>0</v>
      </c>
      <c r="X170">
        <f>0.61365*exp(17.502*W170/(240.97+W170))</f>
        <v>0</v>
      </c>
      <c r="Y170">
        <f>(Z170/AA170*100)</f>
        <v>0</v>
      </c>
      <c r="Z170">
        <f>DD170*(DI170+DJ170)/1000</f>
        <v>0</v>
      </c>
      <c r="AA170">
        <f>0.61365*exp(17.502*DK170/(240.97+DK170))</f>
        <v>0</v>
      </c>
      <c r="AB170">
        <f>(X170-DD170*(DI170+DJ170)/1000)</f>
        <v>0</v>
      </c>
      <c r="AC170">
        <f>(-J170*44100)</f>
        <v>0</v>
      </c>
      <c r="AD170">
        <f>2*29.3*R170*0.92*(DK170-W170)</f>
        <v>0</v>
      </c>
      <c r="AE170">
        <f>2*0.95*5.67E-8*(((DK170+$B$7)+273)^4-(W170+273)^4)</f>
        <v>0</v>
      </c>
      <c r="AF170">
        <f>U170+AE170+AC170+AD170</f>
        <v>0</v>
      </c>
      <c r="AG170">
        <f>DH170*AU170*(DC170-DB170*(1000-AU170*DE170)/(1000-AU170*DD170))/(100*CV170)</f>
        <v>0</v>
      </c>
      <c r="AH170">
        <f>1000*DH170*AU170*(DD170-DE170)/(100*CV170*(1000-AU170*DD170))</f>
        <v>0</v>
      </c>
      <c r="AI170">
        <f>(AJ170 - AK170 - DI170*1E3/(8.314*(DK170+273.15)) * AM170/DH170 * AL170) * DH170/(100*CV170) * (1000 - DE170)/1000</f>
        <v>0</v>
      </c>
      <c r="AJ170">
        <v>495.4902773432378</v>
      </c>
      <c r="AK170">
        <v>449.7555696969695</v>
      </c>
      <c r="AL170">
        <v>3.132763301363336</v>
      </c>
      <c r="AM170">
        <v>66.42233892500103</v>
      </c>
      <c r="AN170">
        <f>(AP170 - AO170 + DI170*1E3/(8.314*(DK170+273.15)) * AR170/DH170 * AQ170) * DH170/(100*CV170) * 1000/(1000 - AP170)</f>
        <v>0</v>
      </c>
      <c r="AO170">
        <v>17.9114375767722</v>
      </c>
      <c r="AP170">
        <v>26.74371151515151</v>
      </c>
      <c r="AQ170">
        <v>4.752507185345341E-05</v>
      </c>
      <c r="AR170">
        <v>79.01917542628415</v>
      </c>
      <c r="AS170">
        <v>0</v>
      </c>
      <c r="AT170">
        <v>0</v>
      </c>
      <c r="AU170">
        <f>IF(AS170*$H$13&gt;=AW170,1.0,(AW170/(AW170-AS170*$H$13)))</f>
        <v>0</v>
      </c>
      <c r="AV170">
        <f>(AU170-1)*100</f>
        <v>0</v>
      </c>
      <c r="AW170">
        <f>MAX(0,($B$13+$C$13*DP170)/(1+$D$13*DP170)*DI170/(DK170+273)*$E$13)</f>
        <v>0</v>
      </c>
      <c r="AX170" t="s">
        <v>421</v>
      </c>
      <c r="AY170" t="s">
        <v>421</v>
      </c>
      <c r="AZ170">
        <v>0</v>
      </c>
      <c r="BA170">
        <v>0</v>
      </c>
      <c r="BB170">
        <f>1-AZ170/BA170</f>
        <v>0</v>
      </c>
      <c r="BC170">
        <v>0</v>
      </c>
      <c r="BD170" t="s">
        <v>421</v>
      </c>
      <c r="BE170" t="s">
        <v>421</v>
      </c>
      <c r="BF170">
        <v>0</v>
      </c>
      <c r="BG170">
        <v>0</v>
      </c>
      <c r="BH170">
        <f>1-BF170/BG170</f>
        <v>0</v>
      </c>
      <c r="BI170">
        <v>0.5</v>
      </c>
      <c r="BJ170">
        <f>CS170</f>
        <v>0</v>
      </c>
      <c r="BK170">
        <f>L170</f>
        <v>0</v>
      </c>
      <c r="BL170">
        <f>BH170*BI170*BJ170</f>
        <v>0</v>
      </c>
      <c r="BM170">
        <f>(BK170-BC170)/BJ170</f>
        <v>0</v>
      </c>
      <c r="BN170">
        <f>(BA170-BG170)/BG170</f>
        <v>0</v>
      </c>
      <c r="BO170">
        <f>AZ170/(BB170+AZ170/BG170)</f>
        <v>0</v>
      </c>
      <c r="BP170" t="s">
        <v>421</v>
      </c>
      <c r="BQ170">
        <v>0</v>
      </c>
      <c r="BR170">
        <f>IF(BQ170&lt;&gt;0, BQ170, BO170)</f>
        <v>0</v>
      </c>
      <c r="BS170">
        <f>1-BR170/BG170</f>
        <v>0</v>
      </c>
      <c r="BT170">
        <f>(BG170-BF170)/(BG170-BR170)</f>
        <v>0</v>
      </c>
      <c r="BU170">
        <f>(BA170-BG170)/(BA170-BR170)</f>
        <v>0</v>
      </c>
      <c r="BV170">
        <f>(BG170-BF170)/(BG170-AZ170)</f>
        <v>0</v>
      </c>
      <c r="BW170">
        <f>(BA170-BG170)/(BA170-AZ170)</f>
        <v>0</v>
      </c>
      <c r="BX170">
        <f>(BT170*BR170/BF170)</f>
        <v>0</v>
      </c>
      <c r="BY170">
        <f>(1-BX170)</f>
        <v>0</v>
      </c>
      <c r="BZ170">
        <v>1358</v>
      </c>
      <c r="CA170">
        <v>300</v>
      </c>
      <c r="CB170">
        <v>300</v>
      </c>
      <c r="CC170">
        <v>300</v>
      </c>
      <c r="CD170">
        <v>10372.1</v>
      </c>
      <c r="CE170">
        <v>1824.64</v>
      </c>
      <c r="CF170">
        <v>-0.00730157</v>
      </c>
      <c r="CG170">
        <v>0.9</v>
      </c>
      <c r="CH170" t="s">
        <v>421</v>
      </c>
      <c r="CI170" t="s">
        <v>421</v>
      </c>
      <c r="CJ170" t="s">
        <v>421</v>
      </c>
      <c r="CK170" t="s">
        <v>421</v>
      </c>
      <c r="CL170" t="s">
        <v>421</v>
      </c>
      <c r="CM170" t="s">
        <v>421</v>
      </c>
      <c r="CN170" t="s">
        <v>421</v>
      </c>
      <c r="CO170" t="s">
        <v>421</v>
      </c>
      <c r="CP170" t="s">
        <v>421</v>
      </c>
      <c r="CQ170" t="s">
        <v>421</v>
      </c>
      <c r="CR170">
        <f>$B$11*DQ170+$C$11*DR170+$F$11*EC170*(1-EF170)</f>
        <v>0</v>
      </c>
      <c r="CS170">
        <f>CR170*CT170</f>
        <v>0</v>
      </c>
      <c r="CT170">
        <f>($B$11*$D$9+$C$11*$D$9+$F$11*((EP170+EH170)/MAX(EP170+EH170+EQ170, 0.1)*$I$9+EQ170/MAX(EP170+EH170+EQ170, 0.1)*$J$9))/($B$11+$C$11+$F$11)</f>
        <v>0</v>
      </c>
      <c r="CU170">
        <f>($B$11*$K$9+$C$11*$K$9+$F$11*((EP170+EH170)/MAX(EP170+EH170+EQ170, 0.1)*$P$9+EQ170/MAX(EP170+EH170+EQ170, 0.1)*$Q$9))/($B$11+$C$11+$F$11)</f>
        <v>0</v>
      </c>
      <c r="CV170">
        <v>6</v>
      </c>
      <c r="CW170">
        <v>0.5</v>
      </c>
      <c r="CX170" t="s">
        <v>422</v>
      </c>
      <c r="CY170">
        <v>2</v>
      </c>
      <c r="CZ170" t="b">
        <v>1</v>
      </c>
      <c r="DA170">
        <v>1652288320.1</v>
      </c>
      <c r="DB170">
        <v>416.9286666666667</v>
      </c>
      <c r="DC170">
        <v>473.5441851851851</v>
      </c>
      <c r="DD170">
        <v>26.73194814814815</v>
      </c>
      <c r="DE170">
        <v>17.90951851851852</v>
      </c>
      <c r="DF170">
        <v>417.1958148148148</v>
      </c>
      <c r="DG170">
        <v>26.64561851851852</v>
      </c>
      <c r="DH170">
        <v>400.0597407407407</v>
      </c>
      <c r="DI170">
        <v>90.68935555555555</v>
      </c>
      <c r="DJ170">
        <v>0.0999844740740741</v>
      </c>
      <c r="DK170">
        <v>32.35864444444444</v>
      </c>
      <c r="DL170">
        <v>31.29758518518518</v>
      </c>
      <c r="DM170">
        <v>999.9000000000001</v>
      </c>
      <c r="DN170">
        <v>0</v>
      </c>
      <c r="DO170">
        <v>0</v>
      </c>
      <c r="DP170">
        <v>10001.25037037037</v>
      </c>
      <c r="DQ170">
        <v>0</v>
      </c>
      <c r="DR170">
        <v>761.0005925925926</v>
      </c>
      <c r="DS170">
        <v>-56.61550740740741</v>
      </c>
      <c r="DT170">
        <v>428.3802592592593</v>
      </c>
      <c r="DU170">
        <v>482.1799999999999</v>
      </c>
      <c r="DV170">
        <v>8.822427407407407</v>
      </c>
      <c r="DW170">
        <v>473.5441851851851</v>
      </c>
      <c r="DX170">
        <v>17.90951851851852</v>
      </c>
      <c r="DY170">
        <v>2.424301851851852</v>
      </c>
      <c r="DZ170">
        <v>1.624202592592593</v>
      </c>
      <c r="EA170">
        <v>20.52702962962963</v>
      </c>
      <c r="EB170">
        <v>14.19035925925926</v>
      </c>
      <c r="EC170">
        <v>1499.978518518519</v>
      </c>
      <c r="ED170">
        <v>0.9729935555555554</v>
      </c>
      <c r="EE170">
        <v>0.0270064</v>
      </c>
      <c r="EF170">
        <v>0</v>
      </c>
      <c r="EG170">
        <v>1519.072222222222</v>
      </c>
      <c r="EH170">
        <v>5.00097</v>
      </c>
      <c r="EI170">
        <v>23646.62962962964</v>
      </c>
      <c r="EJ170">
        <v>12491.38148148148</v>
      </c>
      <c r="EK170">
        <v>40.91403703703703</v>
      </c>
      <c r="EL170">
        <v>42.52066666666666</v>
      </c>
      <c r="EM170">
        <v>41.125</v>
      </c>
      <c r="EN170">
        <v>42.21733333333333</v>
      </c>
      <c r="EO170">
        <v>42.06199999999999</v>
      </c>
      <c r="EP170">
        <v>1454.605555555555</v>
      </c>
      <c r="EQ170">
        <v>40.37037037037036</v>
      </c>
      <c r="ER170">
        <v>0</v>
      </c>
      <c r="ES170">
        <v>1013.599999904633</v>
      </c>
      <c r="ET170">
        <v>0</v>
      </c>
      <c r="EU170">
        <v>1519.6016</v>
      </c>
      <c r="EV170">
        <v>82.25538473867513</v>
      </c>
      <c r="EW170">
        <v>1131.792309501229</v>
      </c>
      <c r="EX170">
        <v>23653.052</v>
      </c>
      <c r="EY170">
        <v>15</v>
      </c>
      <c r="EZ170">
        <v>1652287342.6</v>
      </c>
      <c r="FA170" t="s">
        <v>727</v>
      </c>
      <c r="FB170">
        <v>1652287342.6</v>
      </c>
      <c r="FC170">
        <v>1652287335.6</v>
      </c>
      <c r="FD170">
        <v>27</v>
      </c>
      <c r="FE170">
        <v>0.206</v>
      </c>
      <c r="FF170">
        <v>-0.006</v>
      </c>
      <c r="FG170">
        <v>-1.806</v>
      </c>
      <c r="FH170">
        <v>0.04</v>
      </c>
      <c r="FI170">
        <v>1600</v>
      </c>
      <c r="FJ170">
        <v>24</v>
      </c>
      <c r="FK170">
        <v>0.06</v>
      </c>
      <c r="FL170">
        <v>0.04</v>
      </c>
      <c r="FM170">
        <v>-54.33110487804878</v>
      </c>
      <c r="FN170">
        <v>-37.28787386759583</v>
      </c>
      <c r="FO170">
        <v>3.767835720549581</v>
      </c>
      <c r="FP170">
        <v>-1</v>
      </c>
      <c r="FQ170">
        <v>8.837720487804878</v>
      </c>
      <c r="FR170">
        <v>-0.1688379094076602</v>
      </c>
      <c r="FS170">
        <v>0.02943101524410327</v>
      </c>
      <c r="FT170">
        <v>1</v>
      </c>
      <c r="FU170">
        <v>0</v>
      </c>
      <c r="FV170">
        <v>0</v>
      </c>
      <c r="FW170">
        <v>0</v>
      </c>
      <c r="FX170">
        <v>-1</v>
      </c>
      <c r="FY170">
        <v>1</v>
      </c>
      <c r="FZ170">
        <v>1</v>
      </c>
      <c r="GA170" t="s">
        <v>719</v>
      </c>
      <c r="GB170">
        <v>2.69478</v>
      </c>
      <c r="GC170">
        <v>2.70505</v>
      </c>
      <c r="GD170">
        <v>0.09689390000000001</v>
      </c>
      <c r="GE170">
        <v>0.105289</v>
      </c>
      <c r="GF170">
        <v>0.114423</v>
      </c>
      <c r="GG170">
        <v>0.0851528</v>
      </c>
      <c r="GH170">
        <v>28354.1</v>
      </c>
      <c r="GI170">
        <v>28196.8</v>
      </c>
      <c r="GJ170">
        <v>29209.7</v>
      </c>
      <c r="GK170">
        <v>29165.8</v>
      </c>
      <c r="GL170">
        <v>34243.5</v>
      </c>
      <c r="GM170">
        <v>35520.1</v>
      </c>
      <c r="GN170">
        <v>41107.7</v>
      </c>
      <c r="GO170">
        <v>41616.4</v>
      </c>
      <c r="GP170">
        <v>1.72735</v>
      </c>
      <c r="GQ170">
        <v>2.00728</v>
      </c>
      <c r="GR170">
        <v>0.0891089</v>
      </c>
      <c r="GS170">
        <v>0</v>
      </c>
      <c r="GT170">
        <v>29.8619</v>
      </c>
      <c r="GU170">
        <v>999.9</v>
      </c>
      <c r="GV170">
        <v>37</v>
      </c>
      <c r="GW170">
        <v>37.2</v>
      </c>
      <c r="GX170">
        <v>26.0042</v>
      </c>
      <c r="GY170">
        <v>62.6633</v>
      </c>
      <c r="GZ170">
        <v>30.2163</v>
      </c>
      <c r="HA170">
        <v>1</v>
      </c>
      <c r="HB170">
        <v>0.300025</v>
      </c>
      <c r="HC170">
        <v>0</v>
      </c>
      <c r="HD170">
        <v>20.3927</v>
      </c>
      <c r="HE170">
        <v>5.21534</v>
      </c>
      <c r="HF170">
        <v>12.0099</v>
      </c>
      <c r="HG170">
        <v>4.98735</v>
      </c>
      <c r="HH170">
        <v>3.28833</v>
      </c>
      <c r="HI170">
        <v>2409</v>
      </c>
      <c r="HJ170">
        <v>9999</v>
      </c>
      <c r="HK170">
        <v>9999</v>
      </c>
      <c r="HL170">
        <v>45.6</v>
      </c>
      <c r="HM170">
        <v>1.86737</v>
      </c>
      <c r="HN170">
        <v>1.8663</v>
      </c>
      <c r="HO170">
        <v>1.86584</v>
      </c>
      <c r="HP170">
        <v>1.86569</v>
      </c>
      <c r="HQ170">
        <v>1.86752</v>
      </c>
      <c r="HR170">
        <v>1.87005</v>
      </c>
      <c r="HS170">
        <v>1.86873</v>
      </c>
      <c r="HT170">
        <v>1.87006</v>
      </c>
      <c r="HU170">
        <v>0</v>
      </c>
      <c r="HV170">
        <v>0</v>
      </c>
      <c r="HW170">
        <v>0</v>
      </c>
      <c r="HX170">
        <v>0</v>
      </c>
      <c r="HY170" t="s">
        <v>425</v>
      </c>
      <c r="HZ170" t="s">
        <v>426</v>
      </c>
      <c r="IA170" t="s">
        <v>427</v>
      </c>
      <c r="IB170" t="s">
        <v>427</v>
      </c>
      <c r="IC170" t="s">
        <v>427</v>
      </c>
      <c r="ID170" t="s">
        <v>427</v>
      </c>
      <c r="IE170">
        <v>0</v>
      </c>
      <c r="IF170">
        <v>100</v>
      </c>
      <c r="IG170">
        <v>100</v>
      </c>
      <c r="IH170">
        <v>-0.29</v>
      </c>
      <c r="II170">
        <v>0.08649999999999999</v>
      </c>
      <c r="IJ170">
        <v>0.04464184116076175</v>
      </c>
      <c r="IK170">
        <v>-0.0004613869835165773</v>
      </c>
      <c r="IL170">
        <v>-7.733014719846753E-07</v>
      </c>
      <c r="IM170">
        <v>2.12217718631011E-10</v>
      </c>
      <c r="IN170">
        <v>-0.1662484685589008</v>
      </c>
      <c r="IO170">
        <v>0.000886434048502425</v>
      </c>
      <c r="IP170">
        <v>0.0004187276611132993</v>
      </c>
      <c r="IQ170">
        <v>-3.612086840460417E-06</v>
      </c>
      <c r="IR170">
        <v>19</v>
      </c>
      <c r="IS170">
        <v>2204</v>
      </c>
      <c r="IT170">
        <v>1</v>
      </c>
      <c r="IU170">
        <v>37</v>
      </c>
      <c r="IV170">
        <v>16.4</v>
      </c>
      <c r="IW170">
        <v>16.5</v>
      </c>
      <c r="IX170">
        <v>1.23535</v>
      </c>
      <c r="IY170">
        <v>2.23999</v>
      </c>
      <c r="IZ170">
        <v>1.39648</v>
      </c>
      <c r="JA170">
        <v>2.34741</v>
      </c>
      <c r="JB170">
        <v>1.49536</v>
      </c>
      <c r="JC170">
        <v>2.38159</v>
      </c>
      <c r="JD170">
        <v>39.3667</v>
      </c>
      <c r="JE170">
        <v>14.9026</v>
      </c>
      <c r="JF170">
        <v>18</v>
      </c>
      <c r="JG170">
        <v>393.51</v>
      </c>
      <c r="JH170">
        <v>555.203</v>
      </c>
      <c r="JI170">
        <v>31.6762</v>
      </c>
      <c r="JJ170">
        <v>31.3452</v>
      </c>
      <c r="JK170">
        <v>30.0003</v>
      </c>
      <c r="JL170">
        <v>31.2325</v>
      </c>
      <c r="JM170">
        <v>31.1321</v>
      </c>
      <c r="JN170">
        <v>24.7245</v>
      </c>
      <c r="JO170">
        <v>32.5383</v>
      </c>
      <c r="JP170">
        <v>0</v>
      </c>
      <c r="JQ170">
        <v>-999.9</v>
      </c>
      <c r="JR170">
        <v>520.974</v>
      </c>
      <c r="JS170">
        <v>17.9053</v>
      </c>
      <c r="JT170">
        <v>99.8359</v>
      </c>
      <c r="JU170">
        <v>99.8944</v>
      </c>
    </row>
    <row r="171" spans="1:281">
      <c r="A171">
        <v>155</v>
      </c>
      <c r="B171">
        <v>1652288332.6</v>
      </c>
      <c r="C171">
        <v>6276.099999904633</v>
      </c>
      <c r="D171" t="s">
        <v>793</v>
      </c>
      <c r="E171" t="s">
        <v>794</v>
      </c>
      <c r="F171">
        <v>5</v>
      </c>
      <c r="G171" t="s">
        <v>730</v>
      </c>
      <c r="H171" t="s">
        <v>418</v>
      </c>
      <c r="I171">
        <v>1652288324.814285</v>
      </c>
      <c r="J171">
        <f>(K171)/1000</f>
        <v>0</v>
      </c>
      <c r="K171">
        <f>IF(CZ171, AN171, AH171)</f>
        <v>0</v>
      </c>
      <c r="L171">
        <f>IF(CZ171, AI171, AG171)</f>
        <v>0</v>
      </c>
      <c r="M171">
        <f>DB171 - IF(AU171&gt;1, L171*CV171*100.0/(AW171*DP171), 0)</f>
        <v>0</v>
      </c>
      <c r="N171">
        <f>((T171-J171/2)*M171-L171)/(T171+J171/2)</f>
        <v>0</v>
      </c>
      <c r="O171">
        <f>N171*(DI171+DJ171)/1000.0</f>
        <v>0</v>
      </c>
      <c r="P171">
        <f>(DB171 - IF(AU171&gt;1, L171*CV171*100.0/(AW171*DP171), 0))*(DI171+DJ171)/1000.0</f>
        <v>0</v>
      </c>
      <c r="Q171">
        <f>2.0/((1/S171-1/R171)+SIGN(S171)*SQRT((1/S171-1/R171)*(1/S171-1/R171) + 4*CW171/((CW171+1)*(CW171+1))*(2*1/S171*1/R171-1/R171*1/R171)))</f>
        <v>0</v>
      </c>
      <c r="R171">
        <f>IF(LEFT(CX171,1)&lt;&gt;"0",IF(LEFT(CX171,1)="1",3.0,CY171),$D$5+$E$5*(DP171*DI171/($K$5*1000))+$F$5*(DP171*DI171/($K$5*1000))*MAX(MIN(CV171,$J$5),$I$5)*MAX(MIN(CV171,$J$5),$I$5)+$G$5*MAX(MIN(CV171,$J$5),$I$5)*(DP171*DI171/($K$5*1000))+$H$5*(DP171*DI171/($K$5*1000))*(DP171*DI171/($K$5*1000)))</f>
        <v>0</v>
      </c>
      <c r="S171">
        <f>J171*(1000-(1000*0.61365*exp(17.502*W171/(240.97+W171))/(DI171+DJ171)+DD171)/2)/(1000*0.61365*exp(17.502*W171/(240.97+W171))/(DI171+DJ171)-DD171)</f>
        <v>0</v>
      </c>
      <c r="T171">
        <f>1/((CW171+1)/(Q171/1.6)+1/(R171/1.37)) + CW171/((CW171+1)/(Q171/1.6) + CW171/(R171/1.37))</f>
        <v>0</v>
      </c>
      <c r="U171">
        <f>(CR171*CU171)</f>
        <v>0</v>
      </c>
      <c r="V171">
        <f>(DK171+(U171+2*0.95*5.67E-8*(((DK171+$B$7)+273)^4-(DK171+273)^4)-44100*J171)/(1.84*29.3*R171+8*0.95*5.67E-8*(DK171+273)^3))</f>
        <v>0</v>
      </c>
      <c r="W171">
        <f>($C$7*DL171+$D$7*DM171+$E$7*V171)</f>
        <v>0</v>
      </c>
      <c r="X171">
        <f>0.61365*exp(17.502*W171/(240.97+W171))</f>
        <v>0</v>
      </c>
      <c r="Y171">
        <f>(Z171/AA171*100)</f>
        <v>0</v>
      </c>
      <c r="Z171">
        <f>DD171*(DI171+DJ171)/1000</f>
        <v>0</v>
      </c>
      <c r="AA171">
        <f>0.61365*exp(17.502*DK171/(240.97+DK171))</f>
        <v>0</v>
      </c>
      <c r="AB171">
        <f>(X171-DD171*(DI171+DJ171)/1000)</f>
        <v>0</v>
      </c>
      <c r="AC171">
        <f>(-J171*44100)</f>
        <v>0</v>
      </c>
      <c r="AD171">
        <f>2*29.3*R171*0.92*(DK171-W171)</f>
        <v>0</v>
      </c>
      <c r="AE171">
        <f>2*0.95*5.67E-8*(((DK171+$B$7)+273)^4-(W171+273)^4)</f>
        <v>0</v>
      </c>
      <c r="AF171">
        <f>U171+AE171+AC171+AD171</f>
        <v>0</v>
      </c>
      <c r="AG171">
        <f>DH171*AU171*(DC171-DB171*(1000-AU171*DE171)/(1000-AU171*DD171))/(100*CV171)</f>
        <v>0</v>
      </c>
      <c r="AH171">
        <f>1000*DH171*AU171*(DD171-DE171)/(100*CV171*(1000-AU171*DD171))</f>
        <v>0</v>
      </c>
      <c r="AI171">
        <f>(AJ171 - AK171 - DI171*1E3/(8.314*(DK171+273.15)) * AM171/DH171 * AL171) * DH171/(100*CV171) * (1000 - DE171)/1000</f>
        <v>0</v>
      </c>
      <c r="AJ171">
        <v>511.9552472593297</v>
      </c>
      <c r="AK171">
        <v>465.495696969697</v>
      </c>
      <c r="AL171">
        <v>3.144431566566703</v>
      </c>
      <c r="AM171">
        <v>66.42233892500103</v>
      </c>
      <c r="AN171">
        <f>(AP171 - AO171 + DI171*1E3/(8.314*(DK171+273.15)) * AR171/DH171 * AQ171) * DH171/(100*CV171) * 1000/(1000 - AP171)</f>
        <v>0</v>
      </c>
      <c r="AO171">
        <v>17.91150564974881</v>
      </c>
      <c r="AP171">
        <v>26.74308484848484</v>
      </c>
      <c r="AQ171">
        <v>1.25686139319659E-06</v>
      </c>
      <c r="AR171">
        <v>79.01917542628415</v>
      </c>
      <c r="AS171">
        <v>0</v>
      </c>
      <c r="AT171">
        <v>0</v>
      </c>
      <c r="AU171">
        <f>IF(AS171*$H$13&gt;=AW171,1.0,(AW171/(AW171-AS171*$H$13)))</f>
        <v>0</v>
      </c>
      <c r="AV171">
        <f>(AU171-1)*100</f>
        <v>0</v>
      </c>
      <c r="AW171">
        <f>MAX(0,($B$13+$C$13*DP171)/(1+$D$13*DP171)*DI171/(DK171+273)*$E$13)</f>
        <v>0</v>
      </c>
      <c r="AX171" t="s">
        <v>421</v>
      </c>
      <c r="AY171" t="s">
        <v>421</v>
      </c>
      <c r="AZ171">
        <v>0</v>
      </c>
      <c r="BA171">
        <v>0</v>
      </c>
      <c r="BB171">
        <f>1-AZ171/BA171</f>
        <v>0</v>
      </c>
      <c r="BC171">
        <v>0</v>
      </c>
      <c r="BD171" t="s">
        <v>421</v>
      </c>
      <c r="BE171" t="s">
        <v>421</v>
      </c>
      <c r="BF171">
        <v>0</v>
      </c>
      <c r="BG171">
        <v>0</v>
      </c>
      <c r="BH171">
        <f>1-BF171/BG171</f>
        <v>0</v>
      </c>
      <c r="BI171">
        <v>0.5</v>
      </c>
      <c r="BJ171">
        <f>CS171</f>
        <v>0</v>
      </c>
      <c r="BK171">
        <f>L171</f>
        <v>0</v>
      </c>
      <c r="BL171">
        <f>BH171*BI171*BJ171</f>
        <v>0</v>
      </c>
      <c r="BM171">
        <f>(BK171-BC171)/BJ171</f>
        <v>0</v>
      </c>
      <c r="BN171">
        <f>(BA171-BG171)/BG171</f>
        <v>0</v>
      </c>
      <c r="BO171">
        <f>AZ171/(BB171+AZ171/BG171)</f>
        <v>0</v>
      </c>
      <c r="BP171" t="s">
        <v>421</v>
      </c>
      <c r="BQ171">
        <v>0</v>
      </c>
      <c r="BR171">
        <f>IF(BQ171&lt;&gt;0, BQ171, BO171)</f>
        <v>0</v>
      </c>
      <c r="BS171">
        <f>1-BR171/BG171</f>
        <v>0</v>
      </c>
      <c r="BT171">
        <f>(BG171-BF171)/(BG171-BR171)</f>
        <v>0</v>
      </c>
      <c r="BU171">
        <f>(BA171-BG171)/(BA171-BR171)</f>
        <v>0</v>
      </c>
      <c r="BV171">
        <f>(BG171-BF171)/(BG171-AZ171)</f>
        <v>0</v>
      </c>
      <c r="BW171">
        <f>(BA171-BG171)/(BA171-AZ171)</f>
        <v>0</v>
      </c>
      <c r="BX171">
        <f>(BT171*BR171/BF171)</f>
        <v>0</v>
      </c>
      <c r="BY171">
        <f>(1-BX171)</f>
        <v>0</v>
      </c>
      <c r="BZ171">
        <v>1358</v>
      </c>
      <c r="CA171">
        <v>300</v>
      </c>
      <c r="CB171">
        <v>300</v>
      </c>
      <c r="CC171">
        <v>300</v>
      </c>
      <c r="CD171">
        <v>10372.1</v>
      </c>
      <c r="CE171">
        <v>1824.64</v>
      </c>
      <c r="CF171">
        <v>-0.00730157</v>
      </c>
      <c r="CG171">
        <v>0.9</v>
      </c>
      <c r="CH171" t="s">
        <v>421</v>
      </c>
      <c r="CI171" t="s">
        <v>421</v>
      </c>
      <c r="CJ171" t="s">
        <v>421</v>
      </c>
      <c r="CK171" t="s">
        <v>421</v>
      </c>
      <c r="CL171" t="s">
        <v>421</v>
      </c>
      <c r="CM171" t="s">
        <v>421</v>
      </c>
      <c r="CN171" t="s">
        <v>421</v>
      </c>
      <c r="CO171" t="s">
        <v>421</v>
      </c>
      <c r="CP171" t="s">
        <v>421</v>
      </c>
      <c r="CQ171" t="s">
        <v>421</v>
      </c>
      <c r="CR171">
        <f>$B$11*DQ171+$C$11*DR171+$F$11*EC171*(1-EF171)</f>
        <v>0</v>
      </c>
      <c r="CS171">
        <f>CR171*CT171</f>
        <v>0</v>
      </c>
      <c r="CT171">
        <f>($B$11*$D$9+$C$11*$D$9+$F$11*((EP171+EH171)/MAX(EP171+EH171+EQ171, 0.1)*$I$9+EQ171/MAX(EP171+EH171+EQ171, 0.1)*$J$9))/($B$11+$C$11+$F$11)</f>
        <v>0</v>
      </c>
      <c r="CU171">
        <f>($B$11*$K$9+$C$11*$K$9+$F$11*((EP171+EH171)/MAX(EP171+EH171+EQ171, 0.1)*$P$9+EQ171/MAX(EP171+EH171+EQ171, 0.1)*$Q$9))/($B$11+$C$11+$F$11)</f>
        <v>0</v>
      </c>
      <c r="CV171">
        <v>6</v>
      </c>
      <c r="CW171">
        <v>0.5</v>
      </c>
      <c r="CX171" t="s">
        <v>422</v>
      </c>
      <c r="CY171">
        <v>2</v>
      </c>
      <c r="CZ171" t="b">
        <v>1</v>
      </c>
      <c r="DA171">
        <v>1652288324.814285</v>
      </c>
      <c r="DB171">
        <v>430.8907499999999</v>
      </c>
      <c r="DC171">
        <v>489.1666071428571</v>
      </c>
      <c r="DD171">
        <v>26.740375</v>
      </c>
      <c r="DE171">
        <v>17.91097857142857</v>
      </c>
      <c r="DF171">
        <v>431.1719642857143</v>
      </c>
      <c r="DG171">
        <v>26.65392142857143</v>
      </c>
      <c r="DH171">
        <v>400.0650000000001</v>
      </c>
      <c r="DI171">
        <v>90.68902142857142</v>
      </c>
      <c r="DJ171">
        <v>0.09999168214285716</v>
      </c>
      <c r="DK171">
        <v>32.3614107142857</v>
      </c>
      <c r="DL171">
        <v>31.30160714285714</v>
      </c>
      <c r="DM171">
        <v>999.9000000000002</v>
      </c>
      <c r="DN171">
        <v>0</v>
      </c>
      <c r="DO171">
        <v>0</v>
      </c>
      <c r="DP171">
        <v>10001.04714285714</v>
      </c>
      <c r="DQ171">
        <v>0</v>
      </c>
      <c r="DR171">
        <v>783.6600714285714</v>
      </c>
      <c r="DS171">
        <v>-58.27583214285715</v>
      </c>
      <c r="DT171">
        <v>442.7295714285714</v>
      </c>
      <c r="DU171">
        <v>498.0879999999999</v>
      </c>
      <c r="DV171">
        <v>8.829398928571427</v>
      </c>
      <c r="DW171">
        <v>489.1666071428571</v>
      </c>
      <c r="DX171">
        <v>17.91097857142857</v>
      </c>
      <c r="DY171">
        <v>2.425058571428572</v>
      </c>
      <c r="DZ171">
        <v>1.624328928571428</v>
      </c>
      <c r="EA171">
        <v>20.53208571428571</v>
      </c>
      <c r="EB171">
        <v>14.191575</v>
      </c>
      <c r="EC171">
        <v>1500.003214285714</v>
      </c>
      <c r="ED171">
        <v>0.9729934285714285</v>
      </c>
      <c r="EE171">
        <v>0.02700651428571428</v>
      </c>
      <c r="EF171">
        <v>0</v>
      </c>
      <c r="EG171">
        <v>1525.500357142857</v>
      </c>
      <c r="EH171">
        <v>5.00097</v>
      </c>
      <c r="EI171">
        <v>23739.76428571429</v>
      </c>
      <c r="EJ171">
        <v>12491.57857142857</v>
      </c>
      <c r="EK171">
        <v>40.92814285714285</v>
      </c>
      <c r="EL171">
        <v>42.53542857142855</v>
      </c>
      <c r="EM171">
        <v>41.125</v>
      </c>
      <c r="EN171">
        <v>42.223</v>
      </c>
      <c r="EO171">
        <v>42.06199999999999</v>
      </c>
      <c r="EP171">
        <v>1454.6275</v>
      </c>
      <c r="EQ171">
        <v>40.37107142857143</v>
      </c>
      <c r="ER171">
        <v>0</v>
      </c>
      <c r="ES171">
        <v>1018.400000095367</v>
      </c>
      <c r="ET171">
        <v>0</v>
      </c>
      <c r="EU171">
        <v>1526.1124</v>
      </c>
      <c r="EV171">
        <v>81.31538449527187</v>
      </c>
      <c r="EW171">
        <v>1202.738459801245</v>
      </c>
      <c r="EX171">
        <v>23748.376</v>
      </c>
      <c r="EY171">
        <v>15</v>
      </c>
      <c r="EZ171">
        <v>1652287342.6</v>
      </c>
      <c r="FA171" t="s">
        <v>727</v>
      </c>
      <c r="FB171">
        <v>1652287342.6</v>
      </c>
      <c r="FC171">
        <v>1652287335.6</v>
      </c>
      <c r="FD171">
        <v>27</v>
      </c>
      <c r="FE171">
        <v>0.206</v>
      </c>
      <c r="FF171">
        <v>-0.006</v>
      </c>
      <c r="FG171">
        <v>-1.806</v>
      </c>
      <c r="FH171">
        <v>0.04</v>
      </c>
      <c r="FI171">
        <v>1600</v>
      </c>
      <c r="FJ171">
        <v>24</v>
      </c>
      <c r="FK171">
        <v>0.06</v>
      </c>
      <c r="FL171">
        <v>0.04</v>
      </c>
      <c r="FM171">
        <v>-56.90931219512194</v>
      </c>
      <c r="FN171">
        <v>-23.37169756097555</v>
      </c>
      <c r="FO171">
        <v>2.384964025314932</v>
      </c>
      <c r="FP171">
        <v>-1</v>
      </c>
      <c r="FQ171">
        <v>8.824874146341463</v>
      </c>
      <c r="FR171">
        <v>0.07424926829268279</v>
      </c>
      <c r="FS171">
        <v>0.00969295821230101</v>
      </c>
      <c r="FT171">
        <v>1</v>
      </c>
      <c r="FU171">
        <v>0</v>
      </c>
      <c r="FV171">
        <v>0</v>
      </c>
      <c r="FW171">
        <v>0</v>
      </c>
      <c r="FX171">
        <v>-1</v>
      </c>
      <c r="FY171">
        <v>1</v>
      </c>
      <c r="FZ171">
        <v>1</v>
      </c>
      <c r="GA171" t="s">
        <v>719</v>
      </c>
      <c r="GB171">
        <v>2.69479</v>
      </c>
      <c r="GC171">
        <v>2.70509</v>
      </c>
      <c r="GD171">
        <v>0.0994154</v>
      </c>
      <c r="GE171">
        <v>0.107788</v>
      </c>
      <c r="GF171">
        <v>0.11442</v>
      </c>
      <c r="GG171">
        <v>0.0851483</v>
      </c>
      <c r="GH171">
        <v>28274.6</v>
      </c>
      <c r="GI171">
        <v>28118</v>
      </c>
      <c r="GJ171">
        <v>29209.4</v>
      </c>
      <c r="GK171">
        <v>29165.7</v>
      </c>
      <c r="GL171">
        <v>34243.1</v>
      </c>
      <c r="GM171">
        <v>35520.4</v>
      </c>
      <c r="GN171">
        <v>41107.1</v>
      </c>
      <c r="GO171">
        <v>41616.5</v>
      </c>
      <c r="GP171">
        <v>1.72712</v>
      </c>
      <c r="GQ171">
        <v>2.00715</v>
      </c>
      <c r="GR171">
        <v>0.0885539</v>
      </c>
      <c r="GS171">
        <v>0</v>
      </c>
      <c r="GT171">
        <v>29.8614</v>
      </c>
      <c r="GU171">
        <v>999.9</v>
      </c>
      <c r="GV171">
        <v>37</v>
      </c>
      <c r="GW171">
        <v>37.2</v>
      </c>
      <c r="GX171">
        <v>26.0057</v>
      </c>
      <c r="GY171">
        <v>62.7333</v>
      </c>
      <c r="GZ171">
        <v>30.1883</v>
      </c>
      <c r="HA171">
        <v>1</v>
      </c>
      <c r="HB171">
        <v>0.30015</v>
      </c>
      <c r="HC171">
        <v>0</v>
      </c>
      <c r="HD171">
        <v>20.3926</v>
      </c>
      <c r="HE171">
        <v>5.21549</v>
      </c>
      <c r="HF171">
        <v>12.0099</v>
      </c>
      <c r="HG171">
        <v>4.98745</v>
      </c>
      <c r="HH171">
        <v>3.28845</v>
      </c>
      <c r="HI171">
        <v>2409.2</v>
      </c>
      <c r="HJ171">
        <v>9999</v>
      </c>
      <c r="HK171">
        <v>9999</v>
      </c>
      <c r="HL171">
        <v>45.6</v>
      </c>
      <c r="HM171">
        <v>1.86735</v>
      </c>
      <c r="HN171">
        <v>1.8663</v>
      </c>
      <c r="HO171">
        <v>1.86584</v>
      </c>
      <c r="HP171">
        <v>1.86569</v>
      </c>
      <c r="HQ171">
        <v>1.86752</v>
      </c>
      <c r="HR171">
        <v>1.87001</v>
      </c>
      <c r="HS171">
        <v>1.86871</v>
      </c>
      <c r="HT171">
        <v>1.87009</v>
      </c>
      <c r="HU171">
        <v>0</v>
      </c>
      <c r="HV171">
        <v>0</v>
      </c>
      <c r="HW171">
        <v>0</v>
      </c>
      <c r="HX171">
        <v>0</v>
      </c>
      <c r="HY171" t="s">
        <v>425</v>
      </c>
      <c r="HZ171" t="s">
        <v>426</v>
      </c>
      <c r="IA171" t="s">
        <v>427</v>
      </c>
      <c r="IB171" t="s">
        <v>427</v>
      </c>
      <c r="IC171" t="s">
        <v>427</v>
      </c>
      <c r="ID171" t="s">
        <v>427</v>
      </c>
      <c r="IE171">
        <v>0</v>
      </c>
      <c r="IF171">
        <v>100</v>
      </c>
      <c r="IG171">
        <v>100</v>
      </c>
      <c r="IH171">
        <v>-0.305</v>
      </c>
      <c r="II171">
        <v>0.08649999999999999</v>
      </c>
      <c r="IJ171">
        <v>0.04464184116076175</v>
      </c>
      <c r="IK171">
        <v>-0.0004613869835165773</v>
      </c>
      <c r="IL171">
        <v>-7.733014719846753E-07</v>
      </c>
      <c r="IM171">
        <v>2.12217718631011E-10</v>
      </c>
      <c r="IN171">
        <v>-0.1662484685589008</v>
      </c>
      <c r="IO171">
        <v>0.000886434048502425</v>
      </c>
      <c r="IP171">
        <v>0.0004187276611132993</v>
      </c>
      <c r="IQ171">
        <v>-3.612086840460417E-06</v>
      </c>
      <c r="IR171">
        <v>19</v>
      </c>
      <c r="IS171">
        <v>2204</v>
      </c>
      <c r="IT171">
        <v>1</v>
      </c>
      <c r="IU171">
        <v>37</v>
      </c>
      <c r="IV171">
        <v>16.5</v>
      </c>
      <c r="IW171">
        <v>16.6</v>
      </c>
      <c r="IX171">
        <v>1.26587</v>
      </c>
      <c r="IY171">
        <v>2.23877</v>
      </c>
      <c r="IZ171">
        <v>1.39648</v>
      </c>
      <c r="JA171">
        <v>2.34863</v>
      </c>
      <c r="JB171">
        <v>1.49536</v>
      </c>
      <c r="JC171">
        <v>2.39624</v>
      </c>
      <c r="JD171">
        <v>39.3667</v>
      </c>
      <c r="JE171">
        <v>14.9026</v>
      </c>
      <c r="JF171">
        <v>18</v>
      </c>
      <c r="JG171">
        <v>393.397</v>
      </c>
      <c r="JH171">
        <v>555.129</v>
      </c>
      <c r="JI171">
        <v>31.6777</v>
      </c>
      <c r="JJ171">
        <v>31.3461</v>
      </c>
      <c r="JK171">
        <v>30.0001</v>
      </c>
      <c r="JL171">
        <v>31.2341</v>
      </c>
      <c r="JM171">
        <v>31.1341</v>
      </c>
      <c r="JN171">
        <v>25.3348</v>
      </c>
      <c r="JO171">
        <v>32.5383</v>
      </c>
      <c r="JP171">
        <v>0</v>
      </c>
      <c r="JQ171">
        <v>-999.9</v>
      </c>
      <c r="JR171">
        <v>534.3339999999999</v>
      </c>
      <c r="JS171">
        <v>17.9071</v>
      </c>
      <c r="JT171">
        <v>99.83459999999999</v>
      </c>
      <c r="JU171">
        <v>99.89449999999999</v>
      </c>
    </row>
    <row r="172" spans="1:281">
      <c r="A172">
        <v>156</v>
      </c>
      <c r="B172">
        <v>1652288337.6</v>
      </c>
      <c r="C172">
        <v>6281.099999904633</v>
      </c>
      <c r="D172" t="s">
        <v>795</v>
      </c>
      <c r="E172" t="s">
        <v>796</v>
      </c>
      <c r="F172">
        <v>5</v>
      </c>
      <c r="G172" t="s">
        <v>730</v>
      </c>
      <c r="H172" t="s">
        <v>418</v>
      </c>
      <c r="I172">
        <v>1652288330.1</v>
      </c>
      <c r="J172">
        <f>(K172)/1000</f>
        <v>0</v>
      </c>
      <c r="K172">
        <f>IF(CZ172, AN172, AH172)</f>
        <v>0</v>
      </c>
      <c r="L172">
        <f>IF(CZ172, AI172, AG172)</f>
        <v>0</v>
      </c>
      <c r="M172">
        <f>DB172 - IF(AU172&gt;1, L172*CV172*100.0/(AW172*DP172), 0)</f>
        <v>0</v>
      </c>
      <c r="N172">
        <f>((T172-J172/2)*M172-L172)/(T172+J172/2)</f>
        <v>0</v>
      </c>
      <c r="O172">
        <f>N172*(DI172+DJ172)/1000.0</f>
        <v>0</v>
      </c>
      <c r="P172">
        <f>(DB172 - IF(AU172&gt;1, L172*CV172*100.0/(AW172*DP172), 0))*(DI172+DJ172)/1000.0</f>
        <v>0</v>
      </c>
      <c r="Q172">
        <f>2.0/((1/S172-1/R172)+SIGN(S172)*SQRT((1/S172-1/R172)*(1/S172-1/R172) + 4*CW172/((CW172+1)*(CW172+1))*(2*1/S172*1/R172-1/R172*1/R172)))</f>
        <v>0</v>
      </c>
      <c r="R172">
        <f>IF(LEFT(CX172,1)&lt;&gt;"0",IF(LEFT(CX172,1)="1",3.0,CY172),$D$5+$E$5*(DP172*DI172/($K$5*1000))+$F$5*(DP172*DI172/($K$5*1000))*MAX(MIN(CV172,$J$5),$I$5)*MAX(MIN(CV172,$J$5),$I$5)+$G$5*MAX(MIN(CV172,$J$5),$I$5)*(DP172*DI172/($K$5*1000))+$H$5*(DP172*DI172/($K$5*1000))*(DP172*DI172/($K$5*1000)))</f>
        <v>0</v>
      </c>
      <c r="S172">
        <f>J172*(1000-(1000*0.61365*exp(17.502*W172/(240.97+W172))/(DI172+DJ172)+DD172)/2)/(1000*0.61365*exp(17.502*W172/(240.97+W172))/(DI172+DJ172)-DD172)</f>
        <v>0</v>
      </c>
      <c r="T172">
        <f>1/((CW172+1)/(Q172/1.6)+1/(R172/1.37)) + CW172/((CW172+1)/(Q172/1.6) + CW172/(R172/1.37))</f>
        <v>0</v>
      </c>
      <c r="U172">
        <f>(CR172*CU172)</f>
        <v>0</v>
      </c>
      <c r="V172">
        <f>(DK172+(U172+2*0.95*5.67E-8*(((DK172+$B$7)+273)^4-(DK172+273)^4)-44100*J172)/(1.84*29.3*R172+8*0.95*5.67E-8*(DK172+273)^3))</f>
        <v>0</v>
      </c>
      <c r="W172">
        <f>($C$7*DL172+$D$7*DM172+$E$7*V172)</f>
        <v>0</v>
      </c>
      <c r="X172">
        <f>0.61365*exp(17.502*W172/(240.97+W172))</f>
        <v>0</v>
      </c>
      <c r="Y172">
        <f>(Z172/AA172*100)</f>
        <v>0</v>
      </c>
      <c r="Z172">
        <f>DD172*(DI172+DJ172)/1000</f>
        <v>0</v>
      </c>
      <c r="AA172">
        <f>0.61365*exp(17.502*DK172/(240.97+DK172))</f>
        <v>0</v>
      </c>
      <c r="AB172">
        <f>(X172-DD172*(DI172+DJ172)/1000)</f>
        <v>0</v>
      </c>
      <c r="AC172">
        <f>(-J172*44100)</f>
        <v>0</v>
      </c>
      <c r="AD172">
        <f>2*29.3*R172*0.92*(DK172-W172)</f>
        <v>0</v>
      </c>
      <c r="AE172">
        <f>2*0.95*5.67E-8*(((DK172+$B$7)+273)^4-(W172+273)^4)</f>
        <v>0</v>
      </c>
      <c r="AF172">
        <f>U172+AE172+AC172+AD172</f>
        <v>0</v>
      </c>
      <c r="AG172">
        <f>DH172*AU172*(DC172-DB172*(1000-AU172*DE172)/(1000-AU172*DD172))/(100*CV172)</f>
        <v>0</v>
      </c>
      <c r="AH172">
        <f>1000*DH172*AU172*(DD172-DE172)/(100*CV172*(1000-AU172*DD172))</f>
        <v>0</v>
      </c>
      <c r="AI172">
        <f>(AJ172 - AK172 - DI172*1E3/(8.314*(DK172+273.15)) * AM172/DH172 * AL172) * DH172/(100*CV172) * (1000 - DE172)/1000</f>
        <v>0</v>
      </c>
      <c r="AJ172">
        <v>528.8110621908177</v>
      </c>
      <c r="AK172">
        <v>481.3054666666665</v>
      </c>
      <c r="AL172">
        <v>3.171551168457394</v>
      </c>
      <c r="AM172">
        <v>66.42233892500103</v>
      </c>
      <c r="AN172">
        <f>(AP172 - AO172 + DI172*1E3/(8.314*(DK172+273.15)) * AR172/DH172 * AQ172) * DH172/(100*CV172) * 1000/(1000 - AP172)</f>
        <v>0</v>
      </c>
      <c r="AO172">
        <v>17.9103565929537</v>
      </c>
      <c r="AP172">
        <v>26.74387575757576</v>
      </c>
      <c r="AQ172">
        <v>-1.364546974572783E-05</v>
      </c>
      <c r="AR172">
        <v>79.01917542628415</v>
      </c>
      <c r="AS172">
        <v>0</v>
      </c>
      <c r="AT172">
        <v>0</v>
      </c>
      <c r="AU172">
        <f>IF(AS172*$H$13&gt;=AW172,1.0,(AW172/(AW172-AS172*$H$13)))</f>
        <v>0</v>
      </c>
      <c r="AV172">
        <f>(AU172-1)*100</f>
        <v>0</v>
      </c>
      <c r="AW172">
        <f>MAX(0,($B$13+$C$13*DP172)/(1+$D$13*DP172)*DI172/(DK172+273)*$E$13)</f>
        <v>0</v>
      </c>
      <c r="AX172" t="s">
        <v>421</v>
      </c>
      <c r="AY172" t="s">
        <v>421</v>
      </c>
      <c r="AZ172">
        <v>0</v>
      </c>
      <c r="BA172">
        <v>0</v>
      </c>
      <c r="BB172">
        <f>1-AZ172/BA172</f>
        <v>0</v>
      </c>
      <c r="BC172">
        <v>0</v>
      </c>
      <c r="BD172" t="s">
        <v>421</v>
      </c>
      <c r="BE172" t="s">
        <v>421</v>
      </c>
      <c r="BF172">
        <v>0</v>
      </c>
      <c r="BG172">
        <v>0</v>
      </c>
      <c r="BH172">
        <f>1-BF172/BG172</f>
        <v>0</v>
      </c>
      <c r="BI172">
        <v>0.5</v>
      </c>
      <c r="BJ172">
        <f>CS172</f>
        <v>0</v>
      </c>
      <c r="BK172">
        <f>L172</f>
        <v>0</v>
      </c>
      <c r="BL172">
        <f>BH172*BI172*BJ172</f>
        <v>0</v>
      </c>
      <c r="BM172">
        <f>(BK172-BC172)/BJ172</f>
        <v>0</v>
      </c>
      <c r="BN172">
        <f>(BA172-BG172)/BG172</f>
        <v>0</v>
      </c>
      <c r="BO172">
        <f>AZ172/(BB172+AZ172/BG172)</f>
        <v>0</v>
      </c>
      <c r="BP172" t="s">
        <v>421</v>
      </c>
      <c r="BQ172">
        <v>0</v>
      </c>
      <c r="BR172">
        <f>IF(BQ172&lt;&gt;0, BQ172, BO172)</f>
        <v>0</v>
      </c>
      <c r="BS172">
        <f>1-BR172/BG172</f>
        <v>0</v>
      </c>
      <c r="BT172">
        <f>(BG172-BF172)/(BG172-BR172)</f>
        <v>0</v>
      </c>
      <c r="BU172">
        <f>(BA172-BG172)/(BA172-BR172)</f>
        <v>0</v>
      </c>
      <c r="BV172">
        <f>(BG172-BF172)/(BG172-AZ172)</f>
        <v>0</v>
      </c>
      <c r="BW172">
        <f>(BA172-BG172)/(BA172-AZ172)</f>
        <v>0</v>
      </c>
      <c r="BX172">
        <f>(BT172*BR172/BF172)</f>
        <v>0</v>
      </c>
      <c r="BY172">
        <f>(1-BX172)</f>
        <v>0</v>
      </c>
      <c r="BZ172">
        <v>1358</v>
      </c>
      <c r="CA172">
        <v>300</v>
      </c>
      <c r="CB172">
        <v>300</v>
      </c>
      <c r="CC172">
        <v>300</v>
      </c>
      <c r="CD172">
        <v>10372.1</v>
      </c>
      <c r="CE172">
        <v>1824.64</v>
      </c>
      <c r="CF172">
        <v>-0.00730157</v>
      </c>
      <c r="CG172">
        <v>0.9</v>
      </c>
      <c r="CH172" t="s">
        <v>421</v>
      </c>
      <c r="CI172" t="s">
        <v>421</v>
      </c>
      <c r="CJ172" t="s">
        <v>421</v>
      </c>
      <c r="CK172" t="s">
        <v>421</v>
      </c>
      <c r="CL172" t="s">
        <v>421</v>
      </c>
      <c r="CM172" t="s">
        <v>421</v>
      </c>
      <c r="CN172" t="s">
        <v>421</v>
      </c>
      <c r="CO172" t="s">
        <v>421</v>
      </c>
      <c r="CP172" t="s">
        <v>421</v>
      </c>
      <c r="CQ172" t="s">
        <v>421</v>
      </c>
      <c r="CR172">
        <f>$B$11*DQ172+$C$11*DR172+$F$11*EC172*(1-EF172)</f>
        <v>0</v>
      </c>
      <c r="CS172">
        <f>CR172*CT172</f>
        <v>0</v>
      </c>
      <c r="CT172">
        <f>($B$11*$D$9+$C$11*$D$9+$F$11*((EP172+EH172)/MAX(EP172+EH172+EQ172, 0.1)*$I$9+EQ172/MAX(EP172+EH172+EQ172, 0.1)*$J$9))/($B$11+$C$11+$F$11)</f>
        <v>0</v>
      </c>
      <c r="CU172">
        <f>($B$11*$K$9+$C$11*$K$9+$F$11*((EP172+EH172)/MAX(EP172+EH172+EQ172, 0.1)*$P$9+EQ172/MAX(EP172+EH172+EQ172, 0.1)*$Q$9))/($B$11+$C$11+$F$11)</f>
        <v>0</v>
      </c>
      <c r="CV172">
        <v>6</v>
      </c>
      <c r="CW172">
        <v>0.5</v>
      </c>
      <c r="CX172" t="s">
        <v>422</v>
      </c>
      <c r="CY172">
        <v>2</v>
      </c>
      <c r="CZ172" t="b">
        <v>1</v>
      </c>
      <c r="DA172">
        <v>1652288330.1</v>
      </c>
      <c r="DB172">
        <v>446.9310370370371</v>
      </c>
      <c r="DC172">
        <v>506.6054814814815</v>
      </c>
      <c r="DD172">
        <v>26.74382592592593</v>
      </c>
      <c r="DE172">
        <v>17.91122222222223</v>
      </c>
      <c r="DF172">
        <v>447.2285925925925</v>
      </c>
      <c r="DG172">
        <v>26.65731851851852</v>
      </c>
      <c r="DH172">
        <v>400.0638148148147</v>
      </c>
      <c r="DI172">
        <v>90.68804814814816</v>
      </c>
      <c r="DJ172">
        <v>0.100012237037037</v>
      </c>
      <c r="DK172">
        <v>32.36528148148148</v>
      </c>
      <c r="DL172">
        <v>31.30645925925926</v>
      </c>
      <c r="DM172">
        <v>999.9000000000001</v>
      </c>
      <c r="DN172">
        <v>0</v>
      </c>
      <c r="DO172">
        <v>0</v>
      </c>
      <c r="DP172">
        <v>9995.715185185185</v>
      </c>
      <c r="DQ172">
        <v>0</v>
      </c>
      <c r="DR172">
        <v>807.960111111111</v>
      </c>
      <c r="DS172">
        <v>-59.67442222222223</v>
      </c>
      <c r="DT172">
        <v>459.2121851851852</v>
      </c>
      <c r="DU172">
        <v>515.845</v>
      </c>
      <c r="DV172">
        <v>8.832614074074073</v>
      </c>
      <c r="DW172">
        <v>506.6054814814815</v>
      </c>
      <c r="DX172">
        <v>17.91122222222223</v>
      </c>
      <c r="DY172">
        <v>2.425346666666667</v>
      </c>
      <c r="DZ172">
        <v>1.624333703703704</v>
      </c>
      <c r="EA172">
        <v>20.53401481481481</v>
      </c>
      <c r="EB172">
        <v>14.19162222222222</v>
      </c>
      <c r="EC172">
        <v>1500.005185185185</v>
      </c>
      <c r="ED172">
        <v>0.9729933333333333</v>
      </c>
      <c r="EE172">
        <v>0.0270066</v>
      </c>
      <c r="EF172">
        <v>0</v>
      </c>
      <c r="EG172">
        <v>1532.435555555556</v>
      </c>
      <c r="EH172">
        <v>5.00097</v>
      </c>
      <c r="EI172">
        <v>23842.93703703704</v>
      </c>
      <c r="EJ172">
        <v>12491.6</v>
      </c>
      <c r="EK172">
        <v>40.93699999999999</v>
      </c>
      <c r="EL172">
        <v>42.54822222222221</v>
      </c>
      <c r="EM172">
        <v>41.125</v>
      </c>
      <c r="EN172">
        <v>42.236</v>
      </c>
      <c r="EO172">
        <v>42.06199999999999</v>
      </c>
      <c r="EP172">
        <v>1454.627407407407</v>
      </c>
      <c r="EQ172">
        <v>40.37074074074073</v>
      </c>
      <c r="ER172">
        <v>0</v>
      </c>
      <c r="ES172">
        <v>1023.200000047684</v>
      </c>
      <c r="ET172">
        <v>0</v>
      </c>
      <c r="EU172">
        <v>1532.3708</v>
      </c>
      <c r="EV172">
        <v>75.68538460700664</v>
      </c>
      <c r="EW172">
        <v>1198.000000088641</v>
      </c>
      <c r="EX172">
        <v>23841.964</v>
      </c>
      <c r="EY172">
        <v>15</v>
      </c>
      <c r="EZ172">
        <v>1652287342.6</v>
      </c>
      <c r="FA172" t="s">
        <v>727</v>
      </c>
      <c r="FB172">
        <v>1652287342.6</v>
      </c>
      <c r="FC172">
        <v>1652287335.6</v>
      </c>
      <c r="FD172">
        <v>27</v>
      </c>
      <c r="FE172">
        <v>0.206</v>
      </c>
      <c r="FF172">
        <v>-0.006</v>
      </c>
      <c r="FG172">
        <v>-1.806</v>
      </c>
      <c r="FH172">
        <v>0.04</v>
      </c>
      <c r="FI172">
        <v>1600</v>
      </c>
      <c r="FJ172">
        <v>24</v>
      </c>
      <c r="FK172">
        <v>0.06</v>
      </c>
      <c r="FL172">
        <v>0.04</v>
      </c>
      <c r="FM172">
        <v>-58.68866585365854</v>
      </c>
      <c r="FN172">
        <v>-16.11346202090597</v>
      </c>
      <c r="FO172">
        <v>1.617400053474826</v>
      </c>
      <c r="FP172">
        <v>-1</v>
      </c>
      <c r="FQ172">
        <v>8.829357560975611</v>
      </c>
      <c r="FR172">
        <v>0.0424204181184713</v>
      </c>
      <c r="FS172">
        <v>0.005879275208559998</v>
      </c>
      <c r="FT172">
        <v>1</v>
      </c>
      <c r="FU172">
        <v>0</v>
      </c>
      <c r="FV172">
        <v>0</v>
      </c>
      <c r="FW172">
        <v>0</v>
      </c>
      <c r="FX172">
        <v>-1</v>
      </c>
      <c r="FY172">
        <v>1</v>
      </c>
      <c r="FZ172">
        <v>1</v>
      </c>
      <c r="GA172" t="s">
        <v>719</v>
      </c>
      <c r="GB172">
        <v>2.69495</v>
      </c>
      <c r="GC172">
        <v>2.70495</v>
      </c>
      <c r="GD172">
        <v>0.101923</v>
      </c>
      <c r="GE172">
        <v>0.110321</v>
      </c>
      <c r="GF172">
        <v>0.11442</v>
      </c>
      <c r="GG172">
        <v>0.0851541</v>
      </c>
      <c r="GH172">
        <v>28196.1</v>
      </c>
      <c r="GI172">
        <v>28038.5</v>
      </c>
      <c r="GJ172">
        <v>29209.7</v>
      </c>
      <c r="GK172">
        <v>29166.2</v>
      </c>
      <c r="GL172">
        <v>34243.8</v>
      </c>
      <c r="GM172">
        <v>35520.8</v>
      </c>
      <c r="GN172">
        <v>41107.8</v>
      </c>
      <c r="GO172">
        <v>41617.1</v>
      </c>
      <c r="GP172">
        <v>1.72693</v>
      </c>
      <c r="GQ172">
        <v>2.0069</v>
      </c>
      <c r="GR172">
        <v>0.0896193</v>
      </c>
      <c r="GS172">
        <v>0</v>
      </c>
      <c r="GT172">
        <v>29.8633</v>
      </c>
      <c r="GU172">
        <v>999.9</v>
      </c>
      <c r="GV172">
        <v>36.9</v>
      </c>
      <c r="GW172">
        <v>37.2</v>
      </c>
      <c r="GX172">
        <v>25.9359</v>
      </c>
      <c r="GY172">
        <v>62.7133</v>
      </c>
      <c r="GZ172">
        <v>30.2804</v>
      </c>
      <c r="HA172">
        <v>1</v>
      </c>
      <c r="HB172">
        <v>0.300208</v>
      </c>
      <c r="HC172">
        <v>0</v>
      </c>
      <c r="HD172">
        <v>20.3926</v>
      </c>
      <c r="HE172">
        <v>5.21549</v>
      </c>
      <c r="HF172">
        <v>12.0099</v>
      </c>
      <c r="HG172">
        <v>4.9874</v>
      </c>
      <c r="HH172">
        <v>3.28835</v>
      </c>
      <c r="HI172">
        <v>2409.2</v>
      </c>
      <c r="HJ172">
        <v>9999</v>
      </c>
      <c r="HK172">
        <v>9999</v>
      </c>
      <c r="HL172">
        <v>45.6</v>
      </c>
      <c r="HM172">
        <v>1.86731</v>
      </c>
      <c r="HN172">
        <v>1.8663</v>
      </c>
      <c r="HO172">
        <v>1.86584</v>
      </c>
      <c r="HP172">
        <v>1.86569</v>
      </c>
      <c r="HQ172">
        <v>1.86752</v>
      </c>
      <c r="HR172">
        <v>1.87002</v>
      </c>
      <c r="HS172">
        <v>1.8687</v>
      </c>
      <c r="HT172">
        <v>1.87008</v>
      </c>
      <c r="HU172">
        <v>0</v>
      </c>
      <c r="HV172">
        <v>0</v>
      </c>
      <c r="HW172">
        <v>0</v>
      </c>
      <c r="HX172">
        <v>0</v>
      </c>
      <c r="HY172" t="s">
        <v>425</v>
      </c>
      <c r="HZ172" t="s">
        <v>426</v>
      </c>
      <c r="IA172" t="s">
        <v>427</v>
      </c>
      <c r="IB172" t="s">
        <v>427</v>
      </c>
      <c r="IC172" t="s">
        <v>427</v>
      </c>
      <c r="ID172" t="s">
        <v>427</v>
      </c>
      <c r="IE172">
        <v>0</v>
      </c>
      <c r="IF172">
        <v>100</v>
      </c>
      <c r="IG172">
        <v>100</v>
      </c>
      <c r="IH172">
        <v>-0.321</v>
      </c>
      <c r="II172">
        <v>0.08649999999999999</v>
      </c>
      <c r="IJ172">
        <v>0.04464184116076175</v>
      </c>
      <c r="IK172">
        <v>-0.0004613869835165773</v>
      </c>
      <c r="IL172">
        <v>-7.733014719846753E-07</v>
      </c>
      <c r="IM172">
        <v>2.12217718631011E-10</v>
      </c>
      <c r="IN172">
        <v>-0.1662484685589008</v>
      </c>
      <c r="IO172">
        <v>0.000886434048502425</v>
      </c>
      <c r="IP172">
        <v>0.0004187276611132993</v>
      </c>
      <c r="IQ172">
        <v>-3.612086840460417E-06</v>
      </c>
      <c r="IR172">
        <v>19</v>
      </c>
      <c r="IS172">
        <v>2204</v>
      </c>
      <c r="IT172">
        <v>1</v>
      </c>
      <c r="IU172">
        <v>37</v>
      </c>
      <c r="IV172">
        <v>16.6</v>
      </c>
      <c r="IW172">
        <v>16.7</v>
      </c>
      <c r="IX172">
        <v>1.29272</v>
      </c>
      <c r="IY172">
        <v>2.24243</v>
      </c>
      <c r="IZ172">
        <v>1.39648</v>
      </c>
      <c r="JA172">
        <v>2.34863</v>
      </c>
      <c r="JB172">
        <v>1.49536</v>
      </c>
      <c r="JC172">
        <v>2.39624</v>
      </c>
      <c r="JD172">
        <v>39.3667</v>
      </c>
      <c r="JE172">
        <v>14.9113</v>
      </c>
      <c r="JF172">
        <v>18</v>
      </c>
      <c r="JG172">
        <v>393.301</v>
      </c>
      <c r="JH172">
        <v>554.961</v>
      </c>
      <c r="JI172">
        <v>31.6793</v>
      </c>
      <c r="JJ172">
        <v>31.3479</v>
      </c>
      <c r="JK172">
        <v>30.0002</v>
      </c>
      <c r="JL172">
        <v>31.2361</v>
      </c>
      <c r="JM172">
        <v>31.1362</v>
      </c>
      <c r="JN172">
        <v>25.9979</v>
      </c>
      <c r="JO172">
        <v>32.5383</v>
      </c>
      <c r="JP172">
        <v>0</v>
      </c>
      <c r="JQ172">
        <v>-999.9</v>
      </c>
      <c r="JR172">
        <v>554.371</v>
      </c>
      <c r="JS172">
        <v>17.9064</v>
      </c>
      <c r="JT172">
        <v>99.8361</v>
      </c>
      <c r="JU172">
        <v>99.896</v>
      </c>
    </row>
    <row r="173" spans="1:281">
      <c r="A173">
        <v>157</v>
      </c>
      <c r="B173">
        <v>1652288342.6</v>
      </c>
      <c r="C173">
        <v>6286.099999904633</v>
      </c>
      <c r="D173" t="s">
        <v>797</v>
      </c>
      <c r="E173" t="s">
        <v>798</v>
      </c>
      <c r="F173">
        <v>5</v>
      </c>
      <c r="G173" t="s">
        <v>730</v>
      </c>
      <c r="H173" t="s">
        <v>418</v>
      </c>
      <c r="I173">
        <v>1652288334.814285</v>
      </c>
      <c r="J173">
        <f>(K173)/1000</f>
        <v>0</v>
      </c>
      <c r="K173">
        <f>IF(CZ173, AN173, AH173)</f>
        <v>0</v>
      </c>
      <c r="L173">
        <f>IF(CZ173, AI173, AG173)</f>
        <v>0</v>
      </c>
      <c r="M173">
        <f>DB173 - IF(AU173&gt;1, L173*CV173*100.0/(AW173*DP173), 0)</f>
        <v>0</v>
      </c>
      <c r="N173">
        <f>((T173-J173/2)*M173-L173)/(T173+J173/2)</f>
        <v>0</v>
      </c>
      <c r="O173">
        <f>N173*(DI173+DJ173)/1000.0</f>
        <v>0</v>
      </c>
      <c r="P173">
        <f>(DB173 - IF(AU173&gt;1, L173*CV173*100.0/(AW173*DP173), 0))*(DI173+DJ173)/1000.0</f>
        <v>0</v>
      </c>
      <c r="Q173">
        <f>2.0/((1/S173-1/R173)+SIGN(S173)*SQRT((1/S173-1/R173)*(1/S173-1/R173) + 4*CW173/((CW173+1)*(CW173+1))*(2*1/S173*1/R173-1/R173*1/R173)))</f>
        <v>0</v>
      </c>
      <c r="R173">
        <f>IF(LEFT(CX173,1)&lt;&gt;"0",IF(LEFT(CX173,1)="1",3.0,CY173),$D$5+$E$5*(DP173*DI173/($K$5*1000))+$F$5*(DP173*DI173/($K$5*1000))*MAX(MIN(CV173,$J$5),$I$5)*MAX(MIN(CV173,$J$5),$I$5)+$G$5*MAX(MIN(CV173,$J$5),$I$5)*(DP173*DI173/($K$5*1000))+$H$5*(DP173*DI173/($K$5*1000))*(DP173*DI173/($K$5*1000)))</f>
        <v>0</v>
      </c>
      <c r="S173">
        <f>J173*(1000-(1000*0.61365*exp(17.502*W173/(240.97+W173))/(DI173+DJ173)+DD173)/2)/(1000*0.61365*exp(17.502*W173/(240.97+W173))/(DI173+DJ173)-DD173)</f>
        <v>0</v>
      </c>
      <c r="T173">
        <f>1/((CW173+1)/(Q173/1.6)+1/(R173/1.37)) + CW173/((CW173+1)/(Q173/1.6) + CW173/(R173/1.37))</f>
        <v>0</v>
      </c>
      <c r="U173">
        <f>(CR173*CU173)</f>
        <v>0</v>
      </c>
      <c r="V173">
        <f>(DK173+(U173+2*0.95*5.67E-8*(((DK173+$B$7)+273)^4-(DK173+273)^4)-44100*J173)/(1.84*29.3*R173+8*0.95*5.67E-8*(DK173+273)^3))</f>
        <v>0</v>
      </c>
      <c r="W173">
        <f>($C$7*DL173+$D$7*DM173+$E$7*V173)</f>
        <v>0</v>
      </c>
      <c r="X173">
        <f>0.61365*exp(17.502*W173/(240.97+W173))</f>
        <v>0</v>
      </c>
      <c r="Y173">
        <f>(Z173/AA173*100)</f>
        <v>0</v>
      </c>
      <c r="Z173">
        <f>DD173*(DI173+DJ173)/1000</f>
        <v>0</v>
      </c>
      <c r="AA173">
        <f>0.61365*exp(17.502*DK173/(240.97+DK173))</f>
        <v>0</v>
      </c>
      <c r="AB173">
        <f>(X173-DD173*(DI173+DJ173)/1000)</f>
        <v>0</v>
      </c>
      <c r="AC173">
        <f>(-J173*44100)</f>
        <v>0</v>
      </c>
      <c r="AD173">
        <f>2*29.3*R173*0.92*(DK173-W173)</f>
        <v>0</v>
      </c>
      <c r="AE173">
        <f>2*0.95*5.67E-8*(((DK173+$B$7)+273)^4-(W173+273)^4)</f>
        <v>0</v>
      </c>
      <c r="AF173">
        <f>U173+AE173+AC173+AD173</f>
        <v>0</v>
      </c>
      <c r="AG173">
        <f>DH173*AU173*(DC173-DB173*(1000-AU173*DE173)/(1000-AU173*DD173))/(100*CV173)</f>
        <v>0</v>
      </c>
      <c r="AH173">
        <f>1000*DH173*AU173*(DD173-DE173)/(100*CV173*(1000-AU173*DD173))</f>
        <v>0</v>
      </c>
      <c r="AI173">
        <f>(AJ173 - AK173 - DI173*1E3/(8.314*(DK173+273.15)) * AM173/DH173 * AL173) * DH173/(100*CV173) * (1000 - DE173)/1000</f>
        <v>0</v>
      </c>
      <c r="AJ173">
        <v>545.9458053262888</v>
      </c>
      <c r="AK173">
        <v>497.4617575757577</v>
      </c>
      <c r="AL173">
        <v>3.234076660577622</v>
      </c>
      <c r="AM173">
        <v>66.42233892500103</v>
      </c>
      <c r="AN173">
        <f>(AP173 - AO173 + DI173*1E3/(8.314*(DK173+273.15)) * AR173/DH173 * AQ173) * DH173/(100*CV173) * 1000/(1000 - AP173)</f>
        <v>0</v>
      </c>
      <c r="AO173">
        <v>17.91315785202938</v>
      </c>
      <c r="AP173">
        <v>26.73993818181818</v>
      </c>
      <c r="AQ173">
        <v>2.952817549616056E-05</v>
      </c>
      <c r="AR173">
        <v>79.01917542628415</v>
      </c>
      <c r="AS173">
        <v>0</v>
      </c>
      <c r="AT173">
        <v>0</v>
      </c>
      <c r="AU173">
        <f>IF(AS173*$H$13&gt;=AW173,1.0,(AW173/(AW173-AS173*$H$13)))</f>
        <v>0</v>
      </c>
      <c r="AV173">
        <f>(AU173-1)*100</f>
        <v>0</v>
      </c>
      <c r="AW173">
        <f>MAX(0,($B$13+$C$13*DP173)/(1+$D$13*DP173)*DI173/(DK173+273)*$E$13)</f>
        <v>0</v>
      </c>
      <c r="AX173" t="s">
        <v>421</v>
      </c>
      <c r="AY173" t="s">
        <v>421</v>
      </c>
      <c r="AZ173">
        <v>0</v>
      </c>
      <c r="BA173">
        <v>0</v>
      </c>
      <c r="BB173">
        <f>1-AZ173/BA173</f>
        <v>0</v>
      </c>
      <c r="BC173">
        <v>0</v>
      </c>
      <c r="BD173" t="s">
        <v>421</v>
      </c>
      <c r="BE173" t="s">
        <v>421</v>
      </c>
      <c r="BF173">
        <v>0</v>
      </c>
      <c r="BG173">
        <v>0</v>
      </c>
      <c r="BH173">
        <f>1-BF173/BG173</f>
        <v>0</v>
      </c>
      <c r="BI173">
        <v>0.5</v>
      </c>
      <c r="BJ173">
        <f>CS173</f>
        <v>0</v>
      </c>
      <c r="BK173">
        <f>L173</f>
        <v>0</v>
      </c>
      <c r="BL173">
        <f>BH173*BI173*BJ173</f>
        <v>0</v>
      </c>
      <c r="BM173">
        <f>(BK173-BC173)/BJ173</f>
        <v>0</v>
      </c>
      <c r="BN173">
        <f>(BA173-BG173)/BG173</f>
        <v>0</v>
      </c>
      <c r="BO173">
        <f>AZ173/(BB173+AZ173/BG173)</f>
        <v>0</v>
      </c>
      <c r="BP173" t="s">
        <v>421</v>
      </c>
      <c r="BQ173">
        <v>0</v>
      </c>
      <c r="BR173">
        <f>IF(BQ173&lt;&gt;0, BQ173, BO173)</f>
        <v>0</v>
      </c>
      <c r="BS173">
        <f>1-BR173/BG173</f>
        <v>0</v>
      </c>
      <c r="BT173">
        <f>(BG173-BF173)/(BG173-BR173)</f>
        <v>0</v>
      </c>
      <c r="BU173">
        <f>(BA173-BG173)/(BA173-BR173)</f>
        <v>0</v>
      </c>
      <c r="BV173">
        <f>(BG173-BF173)/(BG173-AZ173)</f>
        <v>0</v>
      </c>
      <c r="BW173">
        <f>(BA173-BG173)/(BA173-AZ173)</f>
        <v>0</v>
      </c>
      <c r="BX173">
        <f>(BT173*BR173/BF173)</f>
        <v>0</v>
      </c>
      <c r="BY173">
        <f>(1-BX173)</f>
        <v>0</v>
      </c>
      <c r="BZ173">
        <v>1358</v>
      </c>
      <c r="CA173">
        <v>300</v>
      </c>
      <c r="CB173">
        <v>300</v>
      </c>
      <c r="CC173">
        <v>300</v>
      </c>
      <c r="CD173">
        <v>10372.1</v>
      </c>
      <c r="CE173">
        <v>1824.64</v>
      </c>
      <c r="CF173">
        <v>-0.00730157</v>
      </c>
      <c r="CG173">
        <v>0.9</v>
      </c>
      <c r="CH173" t="s">
        <v>421</v>
      </c>
      <c r="CI173" t="s">
        <v>421</v>
      </c>
      <c r="CJ173" t="s">
        <v>421</v>
      </c>
      <c r="CK173" t="s">
        <v>421</v>
      </c>
      <c r="CL173" t="s">
        <v>421</v>
      </c>
      <c r="CM173" t="s">
        <v>421</v>
      </c>
      <c r="CN173" t="s">
        <v>421</v>
      </c>
      <c r="CO173" t="s">
        <v>421</v>
      </c>
      <c r="CP173" t="s">
        <v>421</v>
      </c>
      <c r="CQ173" t="s">
        <v>421</v>
      </c>
      <c r="CR173">
        <f>$B$11*DQ173+$C$11*DR173+$F$11*EC173*(1-EF173)</f>
        <v>0</v>
      </c>
      <c r="CS173">
        <f>CR173*CT173</f>
        <v>0</v>
      </c>
      <c r="CT173">
        <f>($B$11*$D$9+$C$11*$D$9+$F$11*((EP173+EH173)/MAX(EP173+EH173+EQ173, 0.1)*$I$9+EQ173/MAX(EP173+EH173+EQ173, 0.1)*$J$9))/($B$11+$C$11+$F$11)</f>
        <v>0</v>
      </c>
      <c r="CU173">
        <f>($B$11*$K$9+$C$11*$K$9+$F$11*((EP173+EH173)/MAX(EP173+EH173+EQ173, 0.1)*$P$9+EQ173/MAX(EP173+EH173+EQ173, 0.1)*$Q$9))/($B$11+$C$11+$F$11)</f>
        <v>0</v>
      </c>
      <c r="CV173">
        <v>6</v>
      </c>
      <c r="CW173">
        <v>0.5</v>
      </c>
      <c r="CX173" t="s">
        <v>422</v>
      </c>
      <c r="CY173">
        <v>2</v>
      </c>
      <c r="CZ173" t="b">
        <v>1</v>
      </c>
      <c r="DA173">
        <v>1652288334.814285</v>
      </c>
      <c r="DB173">
        <v>461.4633928571429</v>
      </c>
      <c r="DC173">
        <v>522.2117142857144</v>
      </c>
      <c r="DD173">
        <v>26.74345714285714</v>
      </c>
      <c r="DE173">
        <v>17.91210714285714</v>
      </c>
      <c r="DF173">
        <v>461.7758928571429</v>
      </c>
      <c r="DG173">
        <v>26.65694642857142</v>
      </c>
      <c r="DH173">
        <v>400.0685</v>
      </c>
      <c r="DI173">
        <v>90.68753571428572</v>
      </c>
      <c r="DJ173">
        <v>0.09999348928571429</v>
      </c>
      <c r="DK173">
        <v>32.36978928571428</v>
      </c>
      <c r="DL173">
        <v>31.31316428571429</v>
      </c>
      <c r="DM173">
        <v>999.9000000000002</v>
      </c>
      <c r="DN173">
        <v>0</v>
      </c>
      <c r="DO173">
        <v>0</v>
      </c>
      <c r="DP173">
        <v>9998.616428571429</v>
      </c>
      <c r="DQ173">
        <v>0</v>
      </c>
      <c r="DR173">
        <v>828.8240714285714</v>
      </c>
      <c r="DS173">
        <v>-60.74835357142857</v>
      </c>
      <c r="DT173">
        <v>474.1436785714286</v>
      </c>
      <c r="DU173">
        <v>531.7363571428571</v>
      </c>
      <c r="DV173">
        <v>8.831358928571428</v>
      </c>
      <c r="DW173">
        <v>522.2117142857144</v>
      </c>
      <c r="DX173">
        <v>17.91210714285714</v>
      </c>
      <c r="DY173">
        <v>2.425299285714286</v>
      </c>
      <c r="DZ173">
        <v>1.624404642857143</v>
      </c>
      <c r="EA173">
        <v>20.5337</v>
      </c>
      <c r="EB173">
        <v>14.19229642857143</v>
      </c>
      <c r="EC173">
        <v>1500.003571428571</v>
      </c>
      <c r="ED173">
        <v>0.9729929999999998</v>
      </c>
      <c r="EE173">
        <v>0.0270069</v>
      </c>
      <c r="EF173">
        <v>0</v>
      </c>
      <c r="EG173">
        <v>1537.950714285714</v>
      </c>
      <c r="EH173">
        <v>5.00097</v>
      </c>
      <c r="EI173">
        <v>23926.71785714286</v>
      </c>
      <c r="EJ173">
        <v>12491.57857142857</v>
      </c>
      <c r="EK173">
        <v>40.93699999999999</v>
      </c>
      <c r="EL173">
        <v>42.55757142857141</v>
      </c>
      <c r="EM173">
        <v>41.13164285714284</v>
      </c>
      <c r="EN173">
        <v>42.241</v>
      </c>
      <c r="EO173">
        <v>42.06199999999999</v>
      </c>
      <c r="EP173">
        <v>1454.623928571428</v>
      </c>
      <c r="EQ173">
        <v>40.37107142857143</v>
      </c>
      <c r="ER173">
        <v>0</v>
      </c>
      <c r="ES173">
        <v>1028.599999904633</v>
      </c>
      <c r="ET173">
        <v>0</v>
      </c>
      <c r="EU173">
        <v>1538.333461538462</v>
      </c>
      <c r="EV173">
        <v>64.46871794092898</v>
      </c>
      <c r="EW173">
        <v>1014.020512841262</v>
      </c>
      <c r="EX173">
        <v>23934.91153846154</v>
      </c>
      <c r="EY173">
        <v>15</v>
      </c>
      <c r="EZ173">
        <v>1652287342.6</v>
      </c>
      <c r="FA173" t="s">
        <v>727</v>
      </c>
      <c r="FB173">
        <v>1652287342.6</v>
      </c>
      <c r="FC173">
        <v>1652287335.6</v>
      </c>
      <c r="FD173">
        <v>27</v>
      </c>
      <c r="FE173">
        <v>0.206</v>
      </c>
      <c r="FF173">
        <v>-0.006</v>
      </c>
      <c r="FG173">
        <v>-1.806</v>
      </c>
      <c r="FH173">
        <v>0.04</v>
      </c>
      <c r="FI173">
        <v>1600</v>
      </c>
      <c r="FJ173">
        <v>24</v>
      </c>
      <c r="FK173">
        <v>0.06</v>
      </c>
      <c r="FL173">
        <v>0.04</v>
      </c>
      <c r="FM173">
        <v>-60.2145075</v>
      </c>
      <c r="FN173">
        <v>-13.84902326454029</v>
      </c>
      <c r="FO173">
        <v>1.337744862144404</v>
      </c>
      <c r="FP173">
        <v>-1</v>
      </c>
      <c r="FQ173">
        <v>8.831853749999999</v>
      </c>
      <c r="FR173">
        <v>-0.01339958724205281</v>
      </c>
      <c r="FS173">
        <v>0.001747044200213575</v>
      </c>
      <c r="FT173">
        <v>1</v>
      </c>
      <c r="FU173">
        <v>0</v>
      </c>
      <c r="FV173">
        <v>0</v>
      </c>
      <c r="FW173">
        <v>0</v>
      </c>
      <c r="FX173">
        <v>-1</v>
      </c>
      <c r="FY173">
        <v>1</v>
      </c>
      <c r="FZ173">
        <v>1</v>
      </c>
      <c r="GA173" t="s">
        <v>719</v>
      </c>
      <c r="GB173">
        <v>2.69504</v>
      </c>
      <c r="GC173">
        <v>2.70515</v>
      </c>
      <c r="GD173">
        <v>0.104438</v>
      </c>
      <c r="GE173">
        <v>0.112826</v>
      </c>
      <c r="GF173">
        <v>0.114407</v>
      </c>
      <c r="GG173">
        <v>0.0851581</v>
      </c>
      <c r="GH173">
        <v>28117.1</v>
      </c>
      <c r="GI173">
        <v>27959.3</v>
      </c>
      <c r="GJ173">
        <v>29209.8</v>
      </c>
      <c r="GK173">
        <v>29166</v>
      </c>
      <c r="GL173">
        <v>34244.4</v>
      </c>
      <c r="GM173">
        <v>35520.4</v>
      </c>
      <c r="GN173">
        <v>41107.9</v>
      </c>
      <c r="GO173">
        <v>41616.8</v>
      </c>
      <c r="GP173">
        <v>1.72717</v>
      </c>
      <c r="GQ173">
        <v>2.0071</v>
      </c>
      <c r="GR173">
        <v>0.09002159999999999</v>
      </c>
      <c r="GS173">
        <v>0</v>
      </c>
      <c r="GT173">
        <v>29.8666</v>
      </c>
      <c r="GU173">
        <v>999.9</v>
      </c>
      <c r="GV173">
        <v>36.9</v>
      </c>
      <c r="GW173">
        <v>37.2</v>
      </c>
      <c r="GX173">
        <v>25.9362</v>
      </c>
      <c r="GY173">
        <v>62.6334</v>
      </c>
      <c r="GZ173">
        <v>30.1963</v>
      </c>
      <c r="HA173">
        <v>1</v>
      </c>
      <c r="HB173">
        <v>0.300325</v>
      </c>
      <c r="HC173">
        <v>0</v>
      </c>
      <c r="HD173">
        <v>20.3926</v>
      </c>
      <c r="HE173">
        <v>5.21699</v>
      </c>
      <c r="HF173">
        <v>12.0098</v>
      </c>
      <c r="HG173">
        <v>4.98745</v>
      </c>
      <c r="HH173">
        <v>3.28865</v>
      </c>
      <c r="HI173">
        <v>2409.4</v>
      </c>
      <c r="HJ173">
        <v>9999</v>
      </c>
      <c r="HK173">
        <v>9999</v>
      </c>
      <c r="HL173">
        <v>45.6</v>
      </c>
      <c r="HM173">
        <v>1.8673</v>
      </c>
      <c r="HN173">
        <v>1.8663</v>
      </c>
      <c r="HO173">
        <v>1.86584</v>
      </c>
      <c r="HP173">
        <v>1.86569</v>
      </c>
      <c r="HQ173">
        <v>1.86752</v>
      </c>
      <c r="HR173">
        <v>1.87</v>
      </c>
      <c r="HS173">
        <v>1.86866</v>
      </c>
      <c r="HT173">
        <v>1.87003</v>
      </c>
      <c r="HU173">
        <v>0</v>
      </c>
      <c r="HV173">
        <v>0</v>
      </c>
      <c r="HW173">
        <v>0</v>
      </c>
      <c r="HX173">
        <v>0</v>
      </c>
      <c r="HY173" t="s">
        <v>425</v>
      </c>
      <c r="HZ173" t="s">
        <v>426</v>
      </c>
      <c r="IA173" t="s">
        <v>427</v>
      </c>
      <c r="IB173" t="s">
        <v>427</v>
      </c>
      <c r="IC173" t="s">
        <v>427</v>
      </c>
      <c r="ID173" t="s">
        <v>427</v>
      </c>
      <c r="IE173">
        <v>0</v>
      </c>
      <c r="IF173">
        <v>100</v>
      </c>
      <c r="IG173">
        <v>100</v>
      </c>
      <c r="IH173">
        <v>-0.338</v>
      </c>
      <c r="II173">
        <v>0.08649999999999999</v>
      </c>
      <c r="IJ173">
        <v>0.04464184116076175</v>
      </c>
      <c r="IK173">
        <v>-0.0004613869835165773</v>
      </c>
      <c r="IL173">
        <v>-7.733014719846753E-07</v>
      </c>
      <c r="IM173">
        <v>2.12217718631011E-10</v>
      </c>
      <c r="IN173">
        <v>-0.1662484685589008</v>
      </c>
      <c r="IO173">
        <v>0.000886434048502425</v>
      </c>
      <c r="IP173">
        <v>0.0004187276611132993</v>
      </c>
      <c r="IQ173">
        <v>-3.612086840460417E-06</v>
      </c>
      <c r="IR173">
        <v>19</v>
      </c>
      <c r="IS173">
        <v>2204</v>
      </c>
      <c r="IT173">
        <v>1</v>
      </c>
      <c r="IU173">
        <v>37</v>
      </c>
      <c r="IV173">
        <v>16.7</v>
      </c>
      <c r="IW173">
        <v>16.8</v>
      </c>
      <c r="IX173">
        <v>1.32935</v>
      </c>
      <c r="IY173">
        <v>2.24243</v>
      </c>
      <c r="IZ173">
        <v>1.39648</v>
      </c>
      <c r="JA173">
        <v>2.34863</v>
      </c>
      <c r="JB173">
        <v>1.49536</v>
      </c>
      <c r="JC173">
        <v>2.39502</v>
      </c>
      <c r="JD173">
        <v>39.3667</v>
      </c>
      <c r="JE173">
        <v>14.9026</v>
      </c>
      <c r="JF173">
        <v>18</v>
      </c>
      <c r="JG173">
        <v>393.447</v>
      </c>
      <c r="JH173">
        <v>555.135</v>
      </c>
      <c r="JI173">
        <v>31.681</v>
      </c>
      <c r="JJ173">
        <v>31.3506</v>
      </c>
      <c r="JK173">
        <v>30.0002</v>
      </c>
      <c r="JL173">
        <v>31.2379</v>
      </c>
      <c r="JM173">
        <v>31.1387</v>
      </c>
      <c r="JN173">
        <v>26.5985</v>
      </c>
      <c r="JO173">
        <v>32.5383</v>
      </c>
      <c r="JP173">
        <v>0</v>
      </c>
      <c r="JQ173">
        <v>-999.9</v>
      </c>
      <c r="JR173">
        <v>567.729</v>
      </c>
      <c r="JS173">
        <v>17.9111</v>
      </c>
      <c r="JT173">
        <v>99.83629999999999</v>
      </c>
      <c r="JU173">
        <v>99.8952</v>
      </c>
    </row>
    <row r="174" spans="1:281">
      <c r="A174">
        <v>158</v>
      </c>
      <c r="B174">
        <v>1652288347.6</v>
      </c>
      <c r="C174">
        <v>6291.099999904633</v>
      </c>
      <c r="D174" t="s">
        <v>799</v>
      </c>
      <c r="E174" t="s">
        <v>800</v>
      </c>
      <c r="F174">
        <v>5</v>
      </c>
      <c r="G174" t="s">
        <v>730</v>
      </c>
      <c r="H174" t="s">
        <v>418</v>
      </c>
      <c r="I174">
        <v>1652288340.1</v>
      </c>
      <c r="J174">
        <f>(K174)/1000</f>
        <v>0</v>
      </c>
      <c r="K174">
        <f>IF(CZ174, AN174, AH174)</f>
        <v>0</v>
      </c>
      <c r="L174">
        <f>IF(CZ174, AI174, AG174)</f>
        <v>0</v>
      </c>
      <c r="M174">
        <f>DB174 - IF(AU174&gt;1, L174*CV174*100.0/(AW174*DP174), 0)</f>
        <v>0</v>
      </c>
      <c r="N174">
        <f>((T174-J174/2)*M174-L174)/(T174+J174/2)</f>
        <v>0</v>
      </c>
      <c r="O174">
        <f>N174*(DI174+DJ174)/1000.0</f>
        <v>0</v>
      </c>
      <c r="P174">
        <f>(DB174 - IF(AU174&gt;1, L174*CV174*100.0/(AW174*DP174), 0))*(DI174+DJ174)/1000.0</f>
        <v>0</v>
      </c>
      <c r="Q174">
        <f>2.0/((1/S174-1/R174)+SIGN(S174)*SQRT((1/S174-1/R174)*(1/S174-1/R174) + 4*CW174/((CW174+1)*(CW174+1))*(2*1/S174*1/R174-1/R174*1/R174)))</f>
        <v>0</v>
      </c>
      <c r="R174">
        <f>IF(LEFT(CX174,1)&lt;&gt;"0",IF(LEFT(CX174,1)="1",3.0,CY174),$D$5+$E$5*(DP174*DI174/($K$5*1000))+$F$5*(DP174*DI174/($K$5*1000))*MAX(MIN(CV174,$J$5),$I$5)*MAX(MIN(CV174,$J$5),$I$5)+$G$5*MAX(MIN(CV174,$J$5),$I$5)*(DP174*DI174/($K$5*1000))+$H$5*(DP174*DI174/($K$5*1000))*(DP174*DI174/($K$5*1000)))</f>
        <v>0</v>
      </c>
      <c r="S174">
        <f>J174*(1000-(1000*0.61365*exp(17.502*W174/(240.97+W174))/(DI174+DJ174)+DD174)/2)/(1000*0.61365*exp(17.502*W174/(240.97+W174))/(DI174+DJ174)-DD174)</f>
        <v>0</v>
      </c>
      <c r="T174">
        <f>1/((CW174+1)/(Q174/1.6)+1/(R174/1.37)) + CW174/((CW174+1)/(Q174/1.6) + CW174/(R174/1.37))</f>
        <v>0</v>
      </c>
      <c r="U174">
        <f>(CR174*CU174)</f>
        <v>0</v>
      </c>
      <c r="V174">
        <f>(DK174+(U174+2*0.95*5.67E-8*(((DK174+$B$7)+273)^4-(DK174+273)^4)-44100*J174)/(1.84*29.3*R174+8*0.95*5.67E-8*(DK174+273)^3))</f>
        <v>0</v>
      </c>
      <c r="W174">
        <f>($C$7*DL174+$D$7*DM174+$E$7*V174)</f>
        <v>0</v>
      </c>
      <c r="X174">
        <f>0.61365*exp(17.502*W174/(240.97+W174))</f>
        <v>0</v>
      </c>
      <c r="Y174">
        <f>(Z174/AA174*100)</f>
        <v>0</v>
      </c>
      <c r="Z174">
        <f>DD174*(DI174+DJ174)/1000</f>
        <v>0</v>
      </c>
      <c r="AA174">
        <f>0.61365*exp(17.502*DK174/(240.97+DK174))</f>
        <v>0</v>
      </c>
      <c r="AB174">
        <f>(X174-DD174*(DI174+DJ174)/1000)</f>
        <v>0</v>
      </c>
      <c r="AC174">
        <f>(-J174*44100)</f>
        <v>0</v>
      </c>
      <c r="AD174">
        <f>2*29.3*R174*0.92*(DK174-W174)</f>
        <v>0</v>
      </c>
      <c r="AE174">
        <f>2*0.95*5.67E-8*(((DK174+$B$7)+273)^4-(W174+273)^4)</f>
        <v>0</v>
      </c>
      <c r="AF174">
        <f>U174+AE174+AC174+AD174</f>
        <v>0</v>
      </c>
      <c r="AG174">
        <f>DH174*AU174*(DC174-DB174*(1000-AU174*DE174)/(1000-AU174*DD174))/(100*CV174)</f>
        <v>0</v>
      </c>
      <c r="AH174">
        <f>1000*DH174*AU174*(DD174-DE174)/(100*CV174*(1000-AU174*DD174))</f>
        <v>0</v>
      </c>
      <c r="AI174">
        <f>(AJ174 - AK174 - DI174*1E3/(8.314*(DK174+273.15)) * AM174/DH174 * AL174) * DH174/(100*CV174) * (1000 - DE174)/1000</f>
        <v>0</v>
      </c>
      <c r="AJ174">
        <v>563.0125548485973</v>
      </c>
      <c r="AK174">
        <v>513.7323878787876</v>
      </c>
      <c r="AL174">
        <v>3.258985691557725</v>
      </c>
      <c r="AM174">
        <v>66.42233892500103</v>
      </c>
      <c r="AN174">
        <f>(AP174 - AO174 + DI174*1E3/(8.314*(DK174+273.15)) * AR174/DH174 * AQ174) * DH174/(100*CV174) * 1000/(1000 - AP174)</f>
        <v>0</v>
      </c>
      <c r="AO174">
        <v>17.91351759350397</v>
      </c>
      <c r="AP174">
        <v>26.73220303030303</v>
      </c>
      <c r="AQ174">
        <v>-2.526874040447039E-05</v>
      </c>
      <c r="AR174">
        <v>79.01917542628415</v>
      </c>
      <c r="AS174">
        <v>0</v>
      </c>
      <c r="AT174">
        <v>0</v>
      </c>
      <c r="AU174">
        <f>IF(AS174*$H$13&gt;=AW174,1.0,(AW174/(AW174-AS174*$H$13)))</f>
        <v>0</v>
      </c>
      <c r="AV174">
        <f>(AU174-1)*100</f>
        <v>0</v>
      </c>
      <c r="AW174">
        <f>MAX(0,($B$13+$C$13*DP174)/(1+$D$13*DP174)*DI174/(DK174+273)*$E$13)</f>
        <v>0</v>
      </c>
      <c r="AX174" t="s">
        <v>421</v>
      </c>
      <c r="AY174" t="s">
        <v>421</v>
      </c>
      <c r="AZ174">
        <v>0</v>
      </c>
      <c r="BA174">
        <v>0</v>
      </c>
      <c r="BB174">
        <f>1-AZ174/BA174</f>
        <v>0</v>
      </c>
      <c r="BC174">
        <v>0</v>
      </c>
      <c r="BD174" t="s">
        <v>421</v>
      </c>
      <c r="BE174" t="s">
        <v>421</v>
      </c>
      <c r="BF174">
        <v>0</v>
      </c>
      <c r="BG174">
        <v>0</v>
      </c>
      <c r="BH174">
        <f>1-BF174/BG174</f>
        <v>0</v>
      </c>
      <c r="BI174">
        <v>0.5</v>
      </c>
      <c r="BJ174">
        <f>CS174</f>
        <v>0</v>
      </c>
      <c r="BK174">
        <f>L174</f>
        <v>0</v>
      </c>
      <c r="BL174">
        <f>BH174*BI174*BJ174</f>
        <v>0</v>
      </c>
      <c r="BM174">
        <f>(BK174-BC174)/BJ174</f>
        <v>0</v>
      </c>
      <c r="BN174">
        <f>(BA174-BG174)/BG174</f>
        <v>0</v>
      </c>
      <c r="BO174">
        <f>AZ174/(BB174+AZ174/BG174)</f>
        <v>0</v>
      </c>
      <c r="BP174" t="s">
        <v>421</v>
      </c>
      <c r="BQ174">
        <v>0</v>
      </c>
      <c r="BR174">
        <f>IF(BQ174&lt;&gt;0, BQ174, BO174)</f>
        <v>0</v>
      </c>
      <c r="BS174">
        <f>1-BR174/BG174</f>
        <v>0</v>
      </c>
      <c r="BT174">
        <f>(BG174-BF174)/(BG174-BR174)</f>
        <v>0</v>
      </c>
      <c r="BU174">
        <f>(BA174-BG174)/(BA174-BR174)</f>
        <v>0</v>
      </c>
      <c r="BV174">
        <f>(BG174-BF174)/(BG174-AZ174)</f>
        <v>0</v>
      </c>
      <c r="BW174">
        <f>(BA174-BG174)/(BA174-AZ174)</f>
        <v>0</v>
      </c>
      <c r="BX174">
        <f>(BT174*BR174/BF174)</f>
        <v>0</v>
      </c>
      <c r="BY174">
        <f>(1-BX174)</f>
        <v>0</v>
      </c>
      <c r="BZ174">
        <v>1358</v>
      </c>
      <c r="CA174">
        <v>300</v>
      </c>
      <c r="CB174">
        <v>300</v>
      </c>
      <c r="CC174">
        <v>300</v>
      </c>
      <c r="CD174">
        <v>10372.1</v>
      </c>
      <c r="CE174">
        <v>1824.64</v>
      </c>
      <c r="CF174">
        <v>-0.00730157</v>
      </c>
      <c r="CG174">
        <v>0.9</v>
      </c>
      <c r="CH174" t="s">
        <v>421</v>
      </c>
      <c r="CI174" t="s">
        <v>421</v>
      </c>
      <c r="CJ174" t="s">
        <v>421</v>
      </c>
      <c r="CK174" t="s">
        <v>421</v>
      </c>
      <c r="CL174" t="s">
        <v>421</v>
      </c>
      <c r="CM174" t="s">
        <v>421</v>
      </c>
      <c r="CN174" t="s">
        <v>421</v>
      </c>
      <c r="CO174" t="s">
        <v>421</v>
      </c>
      <c r="CP174" t="s">
        <v>421</v>
      </c>
      <c r="CQ174" t="s">
        <v>421</v>
      </c>
      <c r="CR174">
        <f>$B$11*DQ174+$C$11*DR174+$F$11*EC174*(1-EF174)</f>
        <v>0</v>
      </c>
      <c r="CS174">
        <f>CR174*CT174</f>
        <v>0</v>
      </c>
      <c r="CT174">
        <f>($B$11*$D$9+$C$11*$D$9+$F$11*((EP174+EH174)/MAX(EP174+EH174+EQ174, 0.1)*$I$9+EQ174/MAX(EP174+EH174+EQ174, 0.1)*$J$9))/($B$11+$C$11+$F$11)</f>
        <v>0</v>
      </c>
      <c r="CU174">
        <f>($B$11*$K$9+$C$11*$K$9+$F$11*((EP174+EH174)/MAX(EP174+EH174+EQ174, 0.1)*$P$9+EQ174/MAX(EP174+EH174+EQ174, 0.1)*$Q$9))/($B$11+$C$11+$F$11)</f>
        <v>0</v>
      </c>
      <c r="CV174">
        <v>6</v>
      </c>
      <c r="CW174">
        <v>0.5</v>
      </c>
      <c r="CX174" t="s">
        <v>422</v>
      </c>
      <c r="CY174">
        <v>2</v>
      </c>
      <c r="CZ174" t="b">
        <v>1</v>
      </c>
      <c r="DA174">
        <v>1652288340.1</v>
      </c>
      <c r="DB174">
        <v>477.9149259259261</v>
      </c>
      <c r="DC174">
        <v>539.8888518518519</v>
      </c>
      <c r="DD174">
        <v>26.74071111111111</v>
      </c>
      <c r="DE174">
        <v>17.91293703703704</v>
      </c>
      <c r="DF174">
        <v>478.2445555555555</v>
      </c>
      <c r="DG174">
        <v>26.65423703703704</v>
      </c>
      <c r="DH174">
        <v>400.0622962962963</v>
      </c>
      <c r="DI174">
        <v>90.68692222222225</v>
      </c>
      <c r="DJ174">
        <v>0.1000168888888889</v>
      </c>
      <c r="DK174">
        <v>32.37471481481482</v>
      </c>
      <c r="DL174">
        <v>31.32076296296296</v>
      </c>
      <c r="DM174">
        <v>999.9000000000001</v>
      </c>
      <c r="DN174">
        <v>0</v>
      </c>
      <c r="DO174">
        <v>0</v>
      </c>
      <c r="DP174">
        <v>9996.507407407407</v>
      </c>
      <c r="DQ174">
        <v>0</v>
      </c>
      <c r="DR174">
        <v>853.6262962962963</v>
      </c>
      <c r="DS174">
        <v>-61.97405925925926</v>
      </c>
      <c r="DT174">
        <v>491.0458518518518</v>
      </c>
      <c r="DU174">
        <v>549.7363703703703</v>
      </c>
      <c r="DV174">
        <v>8.827771111111112</v>
      </c>
      <c r="DW174">
        <v>539.8888518518519</v>
      </c>
      <c r="DX174">
        <v>17.91293703703704</v>
      </c>
      <c r="DY174">
        <v>2.425032592592593</v>
      </c>
      <c r="DZ174">
        <v>1.62447</v>
      </c>
      <c r="EA174">
        <v>20.53191851851852</v>
      </c>
      <c r="EB174">
        <v>14.1929</v>
      </c>
      <c r="EC174">
        <v>1499.984444444444</v>
      </c>
      <c r="ED174">
        <v>0.9729926666666665</v>
      </c>
      <c r="EE174">
        <v>0.0270072</v>
      </c>
      <c r="EF174">
        <v>0</v>
      </c>
      <c r="EG174">
        <v>1543.192962962963</v>
      </c>
      <c r="EH174">
        <v>5.00097</v>
      </c>
      <c r="EI174">
        <v>24009.44814814814</v>
      </c>
      <c r="EJ174">
        <v>12491.42592592593</v>
      </c>
      <c r="EK174">
        <v>40.93699999999999</v>
      </c>
      <c r="EL174">
        <v>42.56199999999999</v>
      </c>
      <c r="EM174">
        <v>41.14566666666666</v>
      </c>
      <c r="EN174">
        <v>42.25</v>
      </c>
      <c r="EO174">
        <v>42.06199999999999</v>
      </c>
      <c r="EP174">
        <v>1454.604814814815</v>
      </c>
      <c r="EQ174">
        <v>40.37370370370371</v>
      </c>
      <c r="ER174">
        <v>0</v>
      </c>
      <c r="ES174">
        <v>1033.400000095367</v>
      </c>
      <c r="ET174">
        <v>0</v>
      </c>
      <c r="EU174">
        <v>1543.035384615385</v>
      </c>
      <c r="EV174">
        <v>53.44478629984189</v>
      </c>
      <c r="EW174">
        <v>863.3367518477402</v>
      </c>
      <c r="EX174">
        <v>24009.63846153847</v>
      </c>
      <c r="EY174">
        <v>15</v>
      </c>
      <c r="EZ174">
        <v>1652287342.6</v>
      </c>
      <c r="FA174" t="s">
        <v>727</v>
      </c>
      <c r="FB174">
        <v>1652287342.6</v>
      </c>
      <c r="FC174">
        <v>1652287335.6</v>
      </c>
      <c r="FD174">
        <v>27</v>
      </c>
      <c r="FE174">
        <v>0.206</v>
      </c>
      <c r="FF174">
        <v>-0.006</v>
      </c>
      <c r="FG174">
        <v>-1.806</v>
      </c>
      <c r="FH174">
        <v>0.04</v>
      </c>
      <c r="FI174">
        <v>1600</v>
      </c>
      <c r="FJ174">
        <v>24</v>
      </c>
      <c r="FK174">
        <v>0.06</v>
      </c>
      <c r="FL174">
        <v>0.04</v>
      </c>
      <c r="FM174">
        <v>-61.3035975</v>
      </c>
      <c r="FN174">
        <v>-13.91999887429641</v>
      </c>
      <c r="FO174">
        <v>1.344503034114743</v>
      </c>
      <c r="FP174">
        <v>-1</v>
      </c>
      <c r="FQ174">
        <v>8.829037500000002</v>
      </c>
      <c r="FR174">
        <v>-0.04009283302065512</v>
      </c>
      <c r="FS174">
        <v>0.004452259959840527</v>
      </c>
      <c r="FT174">
        <v>1</v>
      </c>
      <c r="FU174">
        <v>0</v>
      </c>
      <c r="FV174">
        <v>0</v>
      </c>
      <c r="FW174">
        <v>0</v>
      </c>
      <c r="FX174">
        <v>-1</v>
      </c>
      <c r="FY174">
        <v>1</v>
      </c>
      <c r="FZ174">
        <v>1</v>
      </c>
      <c r="GA174" t="s">
        <v>719</v>
      </c>
      <c r="GB174">
        <v>2.6949</v>
      </c>
      <c r="GC174">
        <v>2.70507</v>
      </c>
      <c r="GD174">
        <v>0.106924</v>
      </c>
      <c r="GE174">
        <v>0.115268</v>
      </c>
      <c r="GF174">
        <v>0.11438</v>
      </c>
      <c r="GG174">
        <v>0.0851572</v>
      </c>
      <c r="GH174">
        <v>28039.1</v>
      </c>
      <c r="GI174">
        <v>27882.2</v>
      </c>
      <c r="GJ174">
        <v>29210</v>
      </c>
      <c r="GK174">
        <v>29165.9</v>
      </c>
      <c r="GL174">
        <v>34245.8</v>
      </c>
      <c r="GM174">
        <v>35520.3</v>
      </c>
      <c r="GN174">
        <v>41108.3</v>
      </c>
      <c r="GO174">
        <v>41616.6</v>
      </c>
      <c r="GP174">
        <v>1.72722</v>
      </c>
      <c r="GQ174">
        <v>2.00703</v>
      </c>
      <c r="GR174">
        <v>0.090532</v>
      </c>
      <c r="GS174">
        <v>0</v>
      </c>
      <c r="GT174">
        <v>29.8718</v>
      </c>
      <c r="GU174">
        <v>999.9</v>
      </c>
      <c r="GV174">
        <v>37</v>
      </c>
      <c r="GW174">
        <v>37.2</v>
      </c>
      <c r="GX174">
        <v>26.0069</v>
      </c>
      <c r="GY174">
        <v>62.9434</v>
      </c>
      <c r="GZ174">
        <v>30.3486</v>
      </c>
      <c r="HA174">
        <v>1</v>
      </c>
      <c r="HB174">
        <v>0.300434</v>
      </c>
      <c r="HC174">
        <v>0</v>
      </c>
      <c r="HD174">
        <v>20.3926</v>
      </c>
      <c r="HE174">
        <v>5.21654</v>
      </c>
      <c r="HF174">
        <v>12.0099</v>
      </c>
      <c r="HG174">
        <v>4.9872</v>
      </c>
      <c r="HH174">
        <v>3.28865</v>
      </c>
      <c r="HI174">
        <v>2409.4</v>
      </c>
      <c r="HJ174">
        <v>9999</v>
      </c>
      <c r="HK174">
        <v>9999</v>
      </c>
      <c r="HL174">
        <v>45.6</v>
      </c>
      <c r="HM174">
        <v>1.86732</v>
      </c>
      <c r="HN174">
        <v>1.86629</v>
      </c>
      <c r="HO174">
        <v>1.86584</v>
      </c>
      <c r="HP174">
        <v>1.86569</v>
      </c>
      <c r="HQ174">
        <v>1.86752</v>
      </c>
      <c r="HR174">
        <v>1.87</v>
      </c>
      <c r="HS174">
        <v>1.8687</v>
      </c>
      <c r="HT174">
        <v>1.87005</v>
      </c>
      <c r="HU174">
        <v>0</v>
      </c>
      <c r="HV174">
        <v>0</v>
      </c>
      <c r="HW174">
        <v>0</v>
      </c>
      <c r="HX174">
        <v>0</v>
      </c>
      <c r="HY174" t="s">
        <v>425</v>
      </c>
      <c r="HZ174" t="s">
        <v>426</v>
      </c>
      <c r="IA174" t="s">
        <v>427</v>
      </c>
      <c r="IB174" t="s">
        <v>427</v>
      </c>
      <c r="IC174" t="s">
        <v>427</v>
      </c>
      <c r="ID174" t="s">
        <v>427</v>
      </c>
      <c r="IE174">
        <v>0</v>
      </c>
      <c r="IF174">
        <v>100</v>
      </c>
      <c r="IG174">
        <v>100</v>
      </c>
      <c r="IH174">
        <v>-0.355</v>
      </c>
      <c r="II174">
        <v>0.0863</v>
      </c>
      <c r="IJ174">
        <v>0.04464184116076175</v>
      </c>
      <c r="IK174">
        <v>-0.0004613869835165773</v>
      </c>
      <c r="IL174">
        <v>-7.733014719846753E-07</v>
      </c>
      <c r="IM174">
        <v>2.12217718631011E-10</v>
      </c>
      <c r="IN174">
        <v>-0.1662484685589008</v>
      </c>
      <c r="IO174">
        <v>0.000886434048502425</v>
      </c>
      <c r="IP174">
        <v>0.0004187276611132993</v>
      </c>
      <c r="IQ174">
        <v>-3.612086840460417E-06</v>
      </c>
      <c r="IR174">
        <v>19</v>
      </c>
      <c r="IS174">
        <v>2204</v>
      </c>
      <c r="IT174">
        <v>1</v>
      </c>
      <c r="IU174">
        <v>37</v>
      </c>
      <c r="IV174">
        <v>16.8</v>
      </c>
      <c r="IW174">
        <v>16.9</v>
      </c>
      <c r="IX174">
        <v>1.3623</v>
      </c>
      <c r="IY174">
        <v>2.23999</v>
      </c>
      <c r="IZ174">
        <v>1.39648</v>
      </c>
      <c r="JA174">
        <v>2.34863</v>
      </c>
      <c r="JB174">
        <v>1.49536</v>
      </c>
      <c r="JC174">
        <v>2.39258</v>
      </c>
      <c r="JD174">
        <v>39.3667</v>
      </c>
      <c r="JE174">
        <v>14.8938</v>
      </c>
      <c r="JF174">
        <v>18</v>
      </c>
      <c r="JG174">
        <v>393.487</v>
      </c>
      <c r="JH174">
        <v>555.098</v>
      </c>
      <c r="JI174">
        <v>31.683</v>
      </c>
      <c r="JJ174">
        <v>31.3522</v>
      </c>
      <c r="JK174">
        <v>30.0002</v>
      </c>
      <c r="JL174">
        <v>31.2401</v>
      </c>
      <c r="JM174">
        <v>31.1408</v>
      </c>
      <c r="JN174">
        <v>27.2593</v>
      </c>
      <c r="JO174">
        <v>32.5383</v>
      </c>
      <c r="JP174">
        <v>0</v>
      </c>
      <c r="JQ174">
        <v>-999.9</v>
      </c>
      <c r="JR174">
        <v>587.766</v>
      </c>
      <c r="JS174">
        <v>17.9193</v>
      </c>
      <c r="JT174">
        <v>99.83710000000001</v>
      </c>
      <c r="JU174">
        <v>99.8948</v>
      </c>
    </row>
    <row r="175" spans="1:281">
      <c r="A175">
        <v>159</v>
      </c>
      <c r="B175">
        <v>1652288352.6</v>
      </c>
      <c r="C175">
        <v>6296.099999904633</v>
      </c>
      <c r="D175" t="s">
        <v>801</v>
      </c>
      <c r="E175" t="s">
        <v>802</v>
      </c>
      <c r="F175">
        <v>5</v>
      </c>
      <c r="G175" t="s">
        <v>730</v>
      </c>
      <c r="H175" t="s">
        <v>418</v>
      </c>
      <c r="I175">
        <v>1652288344.814285</v>
      </c>
      <c r="J175">
        <f>(K175)/1000</f>
        <v>0</v>
      </c>
      <c r="K175">
        <f>IF(CZ175, AN175, AH175)</f>
        <v>0</v>
      </c>
      <c r="L175">
        <f>IF(CZ175, AI175, AG175)</f>
        <v>0</v>
      </c>
      <c r="M175">
        <f>DB175 - IF(AU175&gt;1, L175*CV175*100.0/(AW175*DP175), 0)</f>
        <v>0</v>
      </c>
      <c r="N175">
        <f>((T175-J175/2)*M175-L175)/(T175+J175/2)</f>
        <v>0</v>
      </c>
      <c r="O175">
        <f>N175*(DI175+DJ175)/1000.0</f>
        <v>0</v>
      </c>
      <c r="P175">
        <f>(DB175 - IF(AU175&gt;1, L175*CV175*100.0/(AW175*DP175), 0))*(DI175+DJ175)/1000.0</f>
        <v>0</v>
      </c>
      <c r="Q175">
        <f>2.0/((1/S175-1/R175)+SIGN(S175)*SQRT((1/S175-1/R175)*(1/S175-1/R175) + 4*CW175/((CW175+1)*(CW175+1))*(2*1/S175*1/R175-1/R175*1/R175)))</f>
        <v>0</v>
      </c>
      <c r="R175">
        <f>IF(LEFT(CX175,1)&lt;&gt;"0",IF(LEFT(CX175,1)="1",3.0,CY175),$D$5+$E$5*(DP175*DI175/($K$5*1000))+$F$5*(DP175*DI175/($K$5*1000))*MAX(MIN(CV175,$J$5),$I$5)*MAX(MIN(CV175,$J$5),$I$5)+$G$5*MAX(MIN(CV175,$J$5),$I$5)*(DP175*DI175/($K$5*1000))+$H$5*(DP175*DI175/($K$5*1000))*(DP175*DI175/($K$5*1000)))</f>
        <v>0</v>
      </c>
      <c r="S175">
        <f>J175*(1000-(1000*0.61365*exp(17.502*W175/(240.97+W175))/(DI175+DJ175)+DD175)/2)/(1000*0.61365*exp(17.502*W175/(240.97+W175))/(DI175+DJ175)-DD175)</f>
        <v>0</v>
      </c>
      <c r="T175">
        <f>1/((CW175+1)/(Q175/1.6)+1/(R175/1.37)) + CW175/((CW175+1)/(Q175/1.6) + CW175/(R175/1.37))</f>
        <v>0</v>
      </c>
      <c r="U175">
        <f>(CR175*CU175)</f>
        <v>0</v>
      </c>
      <c r="V175">
        <f>(DK175+(U175+2*0.95*5.67E-8*(((DK175+$B$7)+273)^4-(DK175+273)^4)-44100*J175)/(1.84*29.3*R175+8*0.95*5.67E-8*(DK175+273)^3))</f>
        <v>0</v>
      </c>
      <c r="W175">
        <f>($C$7*DL175+$D$7*DM175+$E$7*V175)</f>
        <v>0</v>
      </c>
      <c r="X175">
        <f>0.61365*exp(17.502*W175/(240.97+W175))</f>
        <v>0</v>
      </c>
      <c r="Y175">
        <f>(Z175/AA175*100)</f>
        <v>0</v>
      </c>
      <c r="Z175">
        <f>DD175*(DI175+DJ175)/1000</f>
        <v>0</v>
      </c>
      <c r="AA175">
        <f>0.61365*exp(17.502*DK175/(240.97+DK175))</f>
        <v>0</v>
      </c>
      <c r="AB175">
        <f>(X175-DD175*(DI175+DJ175)/1000)</f>
        <v>0</v>
      </c>
      <c r="AC175">
        <f>(-J175*44100)</f>
        <v>0</v>
      </c>
      <c r="AD175">
        <f>2*29.3*R175*0.92*(DK175-W175)</f>
        <v>0</v>
      </c>
      <c r="AE175">
        <f>2*0.95*5.67E-8*(((DK175+$B$7)+273)^4-(W175+273)^4)</f>
        <v>0</v>
      </c>
      <c r="AF175">
        <f>U175+AE175+AC175+AD175</f>
        <v>0</v>
      </c>
      <c r="AG175">
        <f>DH175*AU175*(DC175-DB175*(1000-AU175*DE175)/(1000-AU175*DD175))/(100*CV175)</f>
        <v>0</v>
      </c>
      <c r="AH175">
        <f>1000*DH175*AU175*(DD175-DE175)/(100*CV175*(1000-AU175*DD175))</f>
        <v>0</v>
      </c>
      <c r="AI175">
        <f>(AJ175 - AK175 - DI175*1E3/(8.314*(DK175+273.15)) * AM175/DH175 * AL175) * DH175/(100*CV175) * (1000 - DE175)/1000</f>
        <v>0</v>
      </c>
      <c r="AJ175">
        <v>579.9946668282826</v>
      </c>
      <c r="AK175">
        <v>529.9993030303031</v>
      </c>
      <c r="AL175">
        <v>3.258171939560906</v>
      </c>
      <c r="AM175">
        <v>66.42233892500103</v>
      </c>
      <c r="AN175">
        <f>(AP175 - AO175 + DI175*1E3/(8.314*(DK175+273.15)) * AR175/DH175 * AQ175) * DH175/(100*CV175) * 1000/(1000 - AP175)</f>
        <v>0</v>
      </c>
      <c r="AO175">
        <v>17.91458526234681</v>
      </c>
      <c r="AP175">
        <v>26.72408909090909</v>
      </c>
      <c r="AQ175">
        <v>-8.137582169278268E-05</v>
      </c>
      <c r="AR175">
        <v>79.01917542628415</v>
      </c>
      <c r="AS175">
        <v>0</v>
      </c>
      <c r="AT175">
        <v>0</v>
      </c>
      <c r="AU175">
        <f>IF(AS175*$H$13&gt;=AW175,1.0,(AW175/(AW175-AS175*$H$13)))</f>
        <v>0</v>
      </c>
      <c r="AV175">
        <f>(AU175-1)*100</f>
        <v>0</v>
      </c>
      <c r="AW175">
        <f>MAX(0,($B$13+$C$13*DP175)/(1+$D$13*DP175)*DI175/(DK175+273)*$E$13)</f>
        <v>0</v>
      </c>
      <c r="AX175" t="s">
        <v>421</v>
      </c>
      <c r="AY175" t="s">
        <v>421</v>
      </c>
      <c r="AZ175">
        <v>0</v>
      </c>
      <c r="BA175">
        <v>0</v>
      </c>
      <c r="BB175">
        <f>1-AZ175/BA175</f>
        <v>0</v>
      </c>
      <c r="BC175">
        <v>0</v>
      </c>
      <c r="BD175" t="s">
        <v>421</v>
      </c>
      <c r="BE175" t="s">
        <v>421</v>
      </c>
      <c r="BF175">
        <v>0</v>
      </c>
      <c r="BG175">
        <v>0</v>
      </c>
      <c r="BH175">
        <f>1-BF175/BG175</f>
        <v>0</v>
      </c>
      <c r="BI175">
        <v>0.5</v>
      </c>
      <c r="BJ175">
        <f>CS175</f>
        <v>0</v>
      </c>
      <c r="BK175">
        <f>L175</f>
        <v>0</v>
      </c>
      <c r="BL175">
        <f>BH175*BI175*BJ175</f>
        <v>0</v>
      </c>
      <c r="BM175">
        <f>(BK175-BC175)/BJ175</f>
        <v>0</v>
      </c>
      <c r="BN175">
        <f>(BA175-BG175)/BG175</f>
        <v>0</v>
      </c>
      <c r="BO175">
        <f>AZ175/(BB175+AZ175/BG175)</f>
        <v>0</v>
      </c>
      <c r="BP175" t="s">
        <v>421</v>
      </c>
      <c r="BQ175">
        <v>0</v>
      </c>
      <c r="BR175">
        <f>IF(BQ175&lt;&gt;0, BQ175, BO175)</f>
        <v>0</v>
      </c>
      <c r="BS175">
        <f>1-BR175/BG175</f>
        <v>0</v>
      </c>
      <c r="BT175">
        <f>(BG175-BF175)/(BG175-BR175)</f>
        <v>0</v>
      </c>
      <c r="BU175">
        <f>(BA175-BG175)/(BA175-BR175)</f>
        <v>0</v>
      </c>
      <c r="BV175">
        <f>(BG175-BF175)/(BG175-AZ175)</f>
        <v>0</v>
      </c>
      <c r="BW175">
        <f>(BA175-BG175)/(BA175-AZ175)</f>
        <v>0</v>
      </c>
      <c r="BX175">
        <f>(BT175*BR175/BF175)</f>
        <v>0</v>
      </c>
      <c r="BY175">
        <f>(1-BX175)</f>
        <v>0</v>
      </c>
      <c r="BZ175">
        <v>1358</v>
      </c>
      <c r="CA175">
        <v>300</v>
      </c>
      <c r="CB175">
        <v>300</v>
      </c>
      <c r="CC175">
        <v>300</v>
      </c>
      <c r="CD175">
        <v>10372.1</v>
      </c>
      <c r="CE175">
        <v>1824.64</v>
      </c>
      <c r="CF175">
        <v>-0.00730157</v>
      </c>
      <c r="CG175">
        <v>0.9</v>
      </c>
      <c r="CH175" t="s">
        <v>421</v>
      </c>
      <c r="CI175" t="s">
        <v>421</v>
      </c>
      <c r="CJ175" t="s">
        <v>421</v>
      </c>
      <c r="CK175" t="s">
        <v>421</v>
      </c>
      <c r="CL175" t="s">
        <v>421</v>
      </c>
      <c r="CM175" t="s">
        <v>421</v>
      </c>
      <c r="CN175" t="s">
        <v>421</v>
      </c>
      <c r="CO175" t="s">
        <v>421</v>
      </c>
      <c r="CP175" t="s">
        <v>421</v>
      </c>
      <c r="CQ175" t="s">
        <v>421</v>
      </c>
      <c r="CR175">
        <f>$B$11*DQ175+$C$11*DR175+$F$11*EC175*(1-EF175)</f>
        <v>0</v>
      </c>
      <c r="CS175">
        <f>CR175*CT175</f>
        <v>0</v>
      </c>
      <c r="CT175">
        <f>($B$11*$D$9+$C$11*$D$9+$F$11*((EP175+EH175)/MAX(EP175+EH175+EQ175, 0.1)*$I$9+EQ175/MAX(EP175+EH175+EQ175, 0.1)*$J$9))/($B$11+$C$11+$F$11)</f>
        <v>0</v>
      </c>
      <c r="CU175">
        <f>($B$11*$K$9+$C$11*$K$9+$F$11*((EP175+EH175)/MAX(EP175+EH175+EQ175, 0.1)*$P$9+EQ175/MAX(EP175+EH175+EQ175, 0.1)*$Q$9))/($B$11+$C$11+$F$11)</f>
        <v>0</v>
      </c>
      <c r="CV175">
        <v>6</v>
      </c>
      <c r="CW175">
        <v>0.5</v>
      </c>
      <c r="CX175" t="s">
        <v>422</v>
      </c>
      <c r="CY175">
        <v>2</v>
      </c>
      <c r="CZ175" t="b">
        <v>1</v>
      </c>
      <c r="DA175">
        <v>1652288344.814285</v>
      </c>
      <c r="DB175">
        <v>492.7626785714286</v>
      </c>
      <c r="DC175">
        <v>555.6985357142858</v>
      </c>
      <c r="DD175">
        <v>26.73550714285715</v>
      </c>
      <c r="DE175">
        <v>17.91376071428571</v>
      </c>
      <c r="DF175">
        <v>493.1081428571429</v>
      </c>
      <c r="DG175">
        <v>26.64911785714285</v>
      </c>
      <c r="DH175">
        <v>400.0657499999999</v>
      </c>
      <c r="DI175">
        <v>90.68570714285715</v>
      </c>
      <c r="DJ175">
        <v>0.09997670714285713</v>
      </c>
      <c r="DK175">
        <v>32.38125357142857</v>
      </c>
      <c r="DL175">
        <v>31.33249642857143</v>
      </c>
      <c r="DM175">
        <v>999.9000000000002</v>
      </c>
      <c r="DN175">
        <v>0</v>
      </c>
      <c r="DO175">
        <v>0</v>
      </c>
      <c r="DP175">
        <v>9999.355714285713</v>
      </c>
      <c r="DQ175">
        <v>0</v>
      </c>
      <c r="DR175">
        <v>874.8949642857143</v>
      </c>
      <c r="DS175">
        <v>-62.93592857142856</v>
      </c>
      <c r="DT175">
        <v>506.2987857142857</v>
      </c>
      <c r="DU175">
        <v>565.8348571428572</v>
      </c>
      <c r="DV175">
        <v>8.821744285714285</v>
      </c>
      <c r="DW175">
        <v>555.6985357142858</v>
      </c>
      <c r="DX175">
        <v>17.91376071428571</v>
      </c>
      <c r="DY175">
        <v>2.424528571428571</v>
      </c>
      <c r="DZ175">
        <v>1.624522857142857</v>
      </c>
      <c r="EA175">
        <v>20.52854285714286</v>
      </c>
      <c r="EB175">
        <v>14.1934</v>
      </c>
      <c r="EC175">
        <v>1499.992857142857</v>
      </c>
      <c r="ED175">
        <v>0.972992357142857</v>
      </c>
      <c r="EE175">
        <v>0.02700747857142857</v>
      </c>
      <c r="EF175">
        <v>0</v>
      </c>
      <c r="EG175">
        <v>1547.010714285715</v>
      </c>
      <c r="EH175">
        <v>5.00097</v>
      </c>
      <c r="EI175">
        <v>24069.64285714286</v>
      </c>
      <c r="EJ175">
        <v>12491.48928571428</v>
      </c>
      <c r="EK175">
        <v>40.93699999999999</v>
      </c>
      <c r="EL175">
        <v>42.56199999999999</v>
      </c>
      <c r="EM175">
        <v>41.15821428571427</v>
      </c>
      <c r="EN175">
        <v>42.25</v>
      </c>
      <c r="EO175">
        <v>42.06199999999999</v>
      </c>
      <c r="EP175">
        <v>1454.613214285714</v>
      </c>
      <c r="EQ175">
        <v>40.37571428571427</v>
      </c>
      <c r="ER175">
        <v>0</v>
      </c>
      <c r="ES175">
        <v>1038.200000047684</v>
      </c>
      <c r="ET175">
        <v>0</v>
      </c>
      <c r="EU175">
        <v>1546.976923076923</v>
      </c>
      <c r="EV175">
        <v>43.98905985808347</v>
      </c>
      <c r="EW175">
        <v>723.3299147230655</v>
      </c>
      <c r="EX175">
        <v>24070.98461538462</v>
      </c>
      <c r="EY175">
        <v>15</v>
      </c>
      <c r="EZ175">
        <v>1652287342.6</v>
      </c>
      <c r="FA175" t="s">
        <v>727</v>
      </c>
      <c r="FB175">
        <v>1652287342.6</v>
      </c>
      <c r="FC175">
        <v>1652287335.6</v>
      </c>
      <c r="FD175">
        <v>27</v>
      </c>
      <c r="FE175">
        <v>0.206</v>
      </c>
      <c r="FF175">
        <v>-0.006</v>
      </c>
      <c r="FG175">
        <v>-1.806</v>
      </c>
      <c r="FH175">
        <v>0.04</v>
      </c>
      <c r="FI175">
        <v>1600</v>
      </c>
      <c r="FJ175">
        <v>24</v>
      </c>
      <c r="FK175">
        <v>0.06</v>
      </c>
      <c r="FL175">
        <v>0.04</v>
      </c>
      <c r="FM175">
        <v>-62.18404</v>
      </c>
      <c r="FN175">
        <v>-12.65238348968106</v>
      </c>
      <c r="FO175">
        <v>1.223388626684097</v>
      </c>
      <c r="FP175">
        <v>-1</v>
      </c>
      <c r="FQ175">
        <v>8.825302750000001</v>
      </c>
      <c r="FR175">
        <v>-0.07169639774862427</v>
      </c>
      <c r="FS175">
        <v>0.007250939934760121</v>
      </c>
      <c r="FT175">
        <v>1</v>
      </c>
      <c r="FU175">
        <v>0</v>
      </c>
      <c r="FV175">
        <v>0</v>
      </c>
      <c r="FW175">
        <v>0</v>
      </c>
      <c r="FX175">
        <v>-1</v>
      </c>
      <c r="FY175">
        <v>1</v>
      </c>
      <c r="FZ175">
        <v>1</v>
      </c>
      <c r="GA175" t="s">
        <v>719</v>
      </c>
      <c r="GB175">
        <v>2.69486</v>
      </c>
      <c r="GC175">
        <v>2.70516</v>
      </c>
      <c r="GD175">
        <v>0.109384</v>
      </c>
      <c r="GE175">
        <v>0.117706</v>
      </c>
      <c r="GF175">
        <v>0.114353</v>
      </c>
      <c r="GG175">
        <v>0.0851469</v>
      </c>
      <c r="GH175">
        <v>27960.7</v>
      </c>
      <c r="GI175">
        <v>27804.8</v>
      </c>
      <c r="GJ175">
        <v>29208.8</v>
      </c>
      <c r="GK175">
        <v>29165.4</v>
      </c>
      <c r="GL175">
        <v>34245.7</v>
      </c>
      <c r="GM175">
        <v>35520.4</v>
      </c>
      <c r="GN175">
        <v>41106.9</v>
      </c>
      <c r="GO175">
        <v>41616.2</v>
      </c>
      <c r="GP175">
        <v>1.727</v>
      </c>
      <c r="GQ175">
        <v>2.00703</v>
      </c>
      <c r="GR175">
        <v>0.09018180000000001</v>
      </c>
      <c r="GS175">
        <v>0</v>
      </c>
      <c r="GT175">
        <v>29.8783</v>
      </c>
      <c r="GU175">
        <v>999.9</v>
      </c>
      <c r="GV175">
        <v>36.9</v>
      </c>
      <c r="GW175">
        <v>37.2</v>
      </c>
      <c r="GX175">
        <v>25.937</v>
      </c>
      <c r="GY175">
        <v>62.8334</v>
      </c>
      <c r="GZ175">
        <v>30.3045</v>
      </c>
      <c r="HA175">
        <v>1</v>
      </c>
      <c r="HB175">
        <v>0.30079</v>
      </c>
      <c r="HC175">
        <v>0</v>
      </c>
      <c r="HD175">
        <v>20.3925</v>
      </c>
      <c r="HE175">
        <v>5.21654</v>
      </c>
      <c r="HF175">
        <v>12.0098</v>
      </c>
      <c r="HG175">
        <v>4.98765</v>
      </c>
      <c r="HH175">
        <v>3.28863</v>
      </c>
      <c r="HI175">
        <v>2409.6</v>
      </c>
      <c r="HJ175">
        <v>9999</v>
      </c>
      <c r="HK175">
        <v>9999</v>
      </c>
      <c r="HL175">
        <v>45.6</v>
      </c>
      <c r="HM175">
        <v>1.86731</v>
      </c>
      <c r="HN175">
        <v>1.8663</v>
      </c>
      <c r="HO175">
        <v>1.86584</v>
      </c>
      <c r="HP175">
        <v>1.86569</v>
      </c>
      <c r="HQ175">
        <v>1.86752</v>
      </c>
      <c r="HR175">
        <v>1.87</v>
      </c>
      <c r="HS175">
        <v>1.8687</v>
      </c>
      <c r="HT175">
        <v>1.87006</v>
      </c>
      <c r="HU175">
        <v>0</v>
      </c>
      <c r="HV175">
        <v>0</v>
      </c>
      <c r="HW175">
        <v>0</v>
      </c>
      <c r="HX175">
        <v>0</v>
      </c>
      <c r="HY175" t="s">
        <v>425</v>
      </c>
      <c r="HZ175" t="s">
        <v>426</v>
      </c>
      <c r="IA175" t="s">
        <v>427</v>
      </c>
      <c r="IB175" t="s">
        <v>427</v>
      </c>
      <c r="IC175" t="s">
        <v>427</v>
      </c>
      <c r="ID175" t="s">
        <v>427</v>
      </c>
      <c r="IE175">
        <v>0</v>
      </c>
      <c r="IF175">
        <v>100</v>
      </c>
      <c r="IG175">
        <v>100</v>
      </c>
      <c r="IH175">
        <v>-0.372</v>
      </c>
      <c r="II175">
        <v>0.0862</v>
      </c>
      <c r="IJ175">
        <v>0.04464184116076175</v>
      </c>
      <c r="IK175">
        <v>-0.0004613869835165773</v>
      </c>
      <c r="IL175">
        <v>-7.733014719846753E-07</v>
      </c>
      <c r="IM175">
        <v>2.12217718631011E-10</v>
      </c>
      <c r="IN175">
        <v>-0.1662484685589008</v>
      </c>
      <c r="IO175">
        <v>0.000886434048502425</v>
      </c>
      <c r="IP175">
        <v>0.0004187276611132993</v>
      </c>
      <c r="IQ175">
        <v>-3.612086840460417E-06</v>
      </c>
      <c r="IR175">
        <v>19</v>
      </c>
      <c r="IS175">
        <v>2204</v>
      </c>
      <c r="IT175">
        <v>1</v>
      </c>
      <c r="IU175">
        <v>37</v>
      </c>
      <c r="IV175">
        <v>16.8</v>
      </c>
      <c r="IW175">
        <v>16.9</v>
      </c>
      <c r="IX175">
        <v>1.38916</v>
      </c>
      <c r="IY175">
        <v>2.23877</v>
      </c>
      <c r="IZ175">
        <v>1.39648</v>
      </c>
      <c r="JA175">
        <v>2.34863</v>
      </c>
      <c r="JB175">
        <v>1.49536</v>
      </c>
      <c r="JC175">
        <v>2.38281</v>
      </c>
      <c r="JD175">
        <v>39.3667</v>
      </c>
      <c r="JE175">
        <v>14.9026</v>
      </c>
      <c r="JF175">
        <v>18</v>
      </c>
      <c r="JG175">
        <v>393.373</v>
      </c>
      <c r="JH175">
        <v>555.11</v>
      </c>
      <c r="JI175">
        <v>31.6852</v>
      </c>
      <c r="JJ175">
        <v>31.3536</v>
      </c>
      <c r="JK175">
        <v>30.0002</v>
      </c>
      <c r="JL175">
        <v>31.2415</v>
      </c>
      <c r="JM175">
        <v>31.1422</v>
      </c>
      <c r="JN175">
        <v>27.853</v>
      </c>
      <c r="JO175">
        <v>32.5383</v>
      </c>
      <c r="JP175">
        <v>0</v>
      </c>
      <c r="JQ175">
        <v>-999.9</v>
      </c>
      <c r="JR175">
        <v>601.123</v>
      </c>
      <c r="JS175">
        <v>17.9347</v>
      </c>
      <c r="JT175">
        <v>99.8334</v>
      </c>
      <c r="JU175">
        <v>99.89360000000001</v>
      </c>
    </row>
    <row r="176" spans="1:281">
      <c r="A176">
        <v>160</v>
      </c>
      <c r="B176">
        <v>1652288357.6</v>
      </c>
      <c r="C176">
        <v>6301.099999904633</v>
      </c>
      <c r="D176" t="s">
        <v>803</v>
      </c>
      <c r="E176" t="s">
        <v>804</v>
      </c>
      <c r="F176">
        <v>5</v>
      </c>
      <c r="G176" t="s">
        <v>730</v>
      </c>
      <c r="H176" t="s">
        <v>418</v>
      </c>
      <c r="I176">
        <v>1652288350.1</v>
      </c>
      <c r="J176">
        <f>(K176)/1000</f>
        <v>0</v>
      </c>
      <c r="K176">
        <f>IF(CZ176, AN176, AH176)</f>
        <v>0</v>
      </c>
      <c r="L176">
        <f>IF(CZ176, AI176, AG176)</f>
        <v>0</v>
      </c>
      <c r="M176">
        <f>DB176 - IF(AU176&gt;1, L176*CV176*100.0/(AW176*DP176), 0)</f>
        <v>0</v>
      </c>
      <c r="N176">
        <f>((T176-J176/2)*M176-L176)/(T176+J176/2)</f>
        <v>0</v>
      </c>
      <c r="O176">
        <f>N176*(DI176+DJ176)/1000.0</f>
        <v>0</v>
      </c>
      <c r="P176">
        <f>(DB176 - IF(AU176&gt;1, L176*CV176*100.0/(AW176*DP176), 0))*(DI176+DJ176)/1000.0</f>
        <v>0</v>
      </c>
      <c r="Q176">
        <f>2.0/((1/S176-1/R176)+SIGN(S176)*SQRT((1/S176-1/R176)*(1/S176-1/R176) + 4*CW176/((CW176+1)*(CW176+1))*(2*1/S176*1/R176-1/R176*1/R176)))</f>
        <v>0</v>
      </c>
      <c r="R176">
        <f>IF(LEFT(CX176,1)&lt;&gt;"0",IF(LEFT(CX176,1)="1",3.0,CY176),$D$5+$E$5*(DP176*DI176/($K$5*1000))+$F$5*(DP176*DI176/($K$5*1000))*MAX(MIN(CV176,$J$5),$I$5)*MAX(MIN(CV176,$J$5),$I$5)+$G$5*MAX(MIN(CV176,$J$5),$I$5)*(DP176*DI176/($K$5*1000))+$H$5*(DP176*DI176/($K$5*1000))*(DP176*DI176/($K$5*1000)))</f>
        <v>0</v>
      </c>
      <c r="S176">
        <f>J176*(1000-(1000*0.61365*exp(17.502*W176/(240.97+W176))/(DI176+DJ176)+DD176)/2)/(1000*0.61365*exp(17.502*W176/(240.97+W176))/(DI176+DJ176)-DD176)</f>
        <v>0</v>
      </c>
      <c r="T176">
        <f>1/((CW176+1)/(Q176/1.6)+1/(R176/1.37)) + CW176/((CW176+1)/(Q176/1.6) + CW176/(R176/1.37))</f>
        <v>0</v>
      </c>
      <c r="U176">
        <f>(CR176*CU176)</f>
        <v>0</v>
      </c>
      <c r="V176">
        <f>(DK176+(U176+2*0.95*5.67E-8*(((DK176+$B$7)+273)^4-(DK176+273)^4)-44100*J176)/(1.84*29.3*R176+8*0.95*5.67E-8*(DK176+273)^3))</f>
        <v>0</v>
      </c>
      <c r="W176">
        <f>($C$7*DL176+$D$7*DM176+$E$7*V176)</f>
        <v>0</v>
      </c>
      <c r="X176">
        <f>0.61365*exp(17.502*W176/(240.97+W176))</f>
        <v>0</v>
      </c>
      <c r="Y176">
        <f>(Z176/AA176*100)</f>
        <v>0</v>
      </c>
      <c r="Z176">
        <f>DD176*(DI176+DJ176)/1000</f>
        <v>0</v>
      </c>
      <c r="AA176">
        <f>0.61365*exp(17.502*DK176/(240.97+DK176))</f>
        <v>0</v>
      </c>
      <c r="AB176">
        <f>(X176-DD176*(DI176+DJ176)/1000)</f>
        <v>0</v>
      </c>
      <c r="AC176">
        <f>(-J176*44100)</f>
        <v>0</v>
      </c>
      <c r="AD176">
        <f>2*29.3*R176*0.92*(DK176-W176)</f>
        <v>0</v>
      </c>
      <c r="AE176">
        <f>2*0.95*5.67E-8*(((DK176+$B$7)+273)^4-(W176+273)^4)</f>
        <v>0</v>
      </c>
      <c r="AF176">
        <f>U176+AE176+AC176+AD176</f>
        <v>0</v>
      </c>
      <c r="AG176">
        <f>DH176*AU176*(DC176-DB176*(1000-AU176*DE176)/(1000-AU176*DD176))/(100*CV176)</f>
        <v>0</v>
      </c>
      <c r="AH176">
        <f>1000*DH176*AU176*(DD176-DE176)/(100*CV176*(1000-AU176*DD176))</f>
        <v>0</v>
      </c>
      <c r="AI176">
        <f>(AJ176 - AK176 - DI176*1E3/(8.314*(DK176+273.15)) * AM176/DH176 * AL176) * DH176/(100*CV176) * (1000 - DE176)/1000</f>
        <v>0</v>
      </c>
      <c r="AJ176">
        <v>597.1193388197701</v>
      </c>
      <c r="AK176">
        <v>546.451909090909</v>
      </c>
      <c r="AL176">
        <v>3.292891759152623</v>
      </c>
      <c r="AM176">
        <v>66.42233892500103</v>
      </c>
      <c r="AN176">
        <f>(AP176 - AO176 + DI176*1E3/(8.314*(DK176+273.15)) * AR176/DH176 * AQ176) * DH176/(100*CV176) * 1000/(1000 - AP176)</f>
        <v>0</v>
      </c>
      <c r="AO176">
        <v>17.91106448614612</v>
      </c>
      <c r="AP176">
        <v>26.70792727272726</v>
      </c>
      <c r="AQ176">
        <v>-9.704945161709749E-05</v>
      </c>
      <c r="AR176">
        <v>79.01917542628415</v>
      </c>
      <c r="AS176">
        <v>0</v>
      </c>
      <c r="AT176">
        <v>0</v>
      </c>
      <c r="AU176">
        <f>IF(AS176*$H$13&gt;=AW176,1.0,(AW176/(AW176-AS176*$H$13)))</f>
        <v>0</v>
      </c>
      <c r="AV176">
        <f>(AU176-1)*100</f>
        <v>0</v>
      </c>
      <c r="AW176">
        <f>MAX(0,($B$13+$C$13*DP176)/(1+$D$13*DP176)*DI176/(DK176+273)*$E$13)</f>
        <v>0</v>
      </c>
      <c r="AX176" t="s">
        <v>421</v>
      </c>
      <c r="AY176" t="s">
        <v>421</v>
      </c>
      <c r="AZ176">
        <v>0</v>
      </c>
      <c r="BA176">
        <v>0</v>
      </c>
      <c r="BB176">
        <f>1-AZ176/BA176</f>
        <v>0</v>
      </c>
      <c r="BC176">
        <v>0</v>
      </c>
      <c r="BD176" t="s">
        <v>421</v>
      </c>
      <c r="BE176" t="s">
        <v>421</v>
      </c>
      <c r="BF176">
        <v>0</v>
      </c>
      <c r="BG176">
        <v>0</v>
      </c>
      <c r="BH176">
        <f>1-BF176/BG176</f>
        <v>0</v>
      </c>
      <c r="BI176">
        <v>0.5</v>
      </c>
      <c r="BJ176">
        <f>CS176</f>
        <v>0</v>
      </c>
      <c r="BK176">
        <f>L176</f>
        <v>0</v>
      </c>
      <c r="BL176">
        <f>BH176*BI176*BJ176</f>
        <v>0</v>
      </c>
      <c r="BM176">
        <f>(BK176-BC176)/BJ176</f>
        <v>0</v>
      </c>
      <c r="BN176">
        <f>(BA176-BG176)/BG176</f>
        <v>0</v>
      </c>
      <c r="BO176">
        <f>AZ176/(BB176+AZ176/BG176)</f>
        <v>0</v>
      </c>
      <c r="BP176" t="s">
        <v>421</v>
      </c>
      <c r="BQ176">
        <v>0</v>
      </c>
      <c r="BR176">
        <f>IF(BQ176&lt;&gt;0, BQ176, BO176)</f>
        <v>0</v>
      </c>
      <c r="BS176">
        <f>1-BR176/BG176</f>
        <v>0</v>
      </c>
      <c r="BT176">
        <f>(BG176-BF176)/(BG176-BR176)</f>
        <v>0</v>
      </c>
      <c r="BU176">
        <f>(BA176-BG176)/(BA176-BR176)</f>
        <v>0</v>
      </c>
      <c r="BV176">
        <f>(BG176-BF176)/(BG176-AZ176)</f>
        <v>0</v>
      </c>
      <c r="BW176">
        <f>(BA176-BG176)/(BA176-AZ176)</f>
        <v>0</v>
      </c>
      <c r="BX176">
        <f>(BT176*BR176/BF176)</f>
        <v>0</v>
      </c>
      <c r="BY176">
        <f>(1-BX176)</f>
        <v>0</v>
      </c>
      <c r="BZ176">
        <v>1358</v>
      </c>
      <c r="CA176">
        <v>300</v>
      </c>
      <c r="CB176">
        <v>300</v>
      </c>
      <c r="CC176">
        <v>300</v>
      </c>
      <c r="CD176">
        <v>10372.1</v>
      </c>
      <c r="CE176">
        <v>1824.64</v>
      </c>
      <c r="CF176">
        <v>-0.00730157</v>
      </c>
      <c r="CG176">
        <v>0.9</v>
      </c>
      <c r="CH176" t="s">
        <v>421</v>
      </c>
      <c r="CI176" t="s">
        <v>421</v>
      </c>
      <c r="CJ176" t="s">
        <v>421</v>
      </c>
      <c r="CK176" t="s">
        <v>421</v>
      </c>
      <c r="CL176" t="s">
        <v>421</v>
      </c>
      <c r="CM176" t="s">
        <v>421</v>
      </c>
      <c r="CN176" t="s">
        <v>421</v>
      </c>
      <c r="CO176" t="s">
        <v>421</v>
      </c>
      <c r="CP176" t="s">
        <v>421</v>
      </c>
      <c r="CQ176" t="s">
        <v>421</v>
      </c>
      <c r="CR176">
        <f>$B$11*DQ176+$C$11*DR176+$F$11*EC176*(1-EF176)</f>
        <v>0</v>
      </c>
      <c r="CS176">
        <f>CR176*CT176</f>
        <v>0</v>
      </c>
      <c r="CT176">
        <f>($B$11*$D$9+$C$11*$D$9+$F$11*((EP176+EH176)/MAX(EP176+EH176+EQ176, 0.1)*$I$9+EQ176/MAX(EP176+EH176+EQ176, 0.1)*$J$9))/($B$11+$C$11+$F$11)</f>
        <v>0</v>
      </c>
      <c r="CU176">
        <f>($B$11*$K$9+$C$11*$K$9+$F$11*((EP176+EH176)/MAX(EP176+EH176+EQ176, 0.1)*$P$9+EQ176/MAX(EP176+EH176+EQ176, 0.1)*$Q$9))/($B$11+$C$11+$F$11)</f>
        <v>0</v>
      </c>
      <c r="CV176">
        <v>6</v>
      </c>
      <c r="CW176">
        <v>0.5</v>
      </c>
      <c r="CX176" t="s">
        <v>422</v>
      </c>
      <c r="CY176">
        <v>2</v>
      </c>
      <c r="CZ176" t="b">
        <v>1</v>
      </c>
      <c r="DA176">
        <v>1652288350.1</v>
      </c>
      <c r="DB176">
        <v>509.5305925925927</v>
      </c>
      <c r="DC176">
        <v>573.4015555555555</v>
      </c>
      <c r="DD176">
        <v>26.72595555555556</v>
      </c>
      <c r="DE176">
        <v>17.9120925925926</v>
      </c>
      <c r="DF176">
        <v>509.8942592592593</v>
      </c>
      <c r="DG176">
        <v>26.63972222222222</v>
      </c>
      <c r="DH176">
        <v>400.0700740740741</v>
      </c>
      <c r="DI176">
        <v>90.68400740740742</v>
      </c>
      <c r="DJ176">
        <v>0.0999961925925926</v>
      </c>
      <c r="DK176">
        <v>32.38841481481482</v>
      </c>
      <c r="DL176">
        <v>31.34147037037037</v>
      </c>
      <c r="DM176">
        <v>999.9000000000001</v>
      </c>
      <c r="DN176">
        <v>0</v>
      </c>
      <c r="DO176">
        <v>0</v>
      </c>
      <c r="DP176">
        <v>9998.912222222223</v>
      </c>
      <c r="DQ176">
        <v>0</v>
      </c>
      <c r="DR176">
        <v>894.681037037037</v>
      </c>
      <c r="DS176">
        <v>-63.87092222222223</v>
      </c>
      <c r="DT176">
        <v>523.5222222222221</v>
      </c>
      <c r="DU176">
        <v>583.8597037037036</v>
      </c>
      <c r="DV176">
        <v>8.813858148148149</v>
      </c>
      <c r="DW176">
        <v>573.4015555555555</v>
      </c>
      <c r="DX176">
        <v>17.9120925925926</v>
      </c>
      <c r="DY176">
        <v>2.423617777777778</v>
      </c>
      <c r="DZ176">
        <v>1.624341851851852</v>
      </c>
      <c r="EA176">
        <v>20.52244074074074</v>
      </c>
      <c r="EB176">
        <v>14.19167037037037</v>
      </c>
      <c r="EC176">
        <v>1499.978148148148</v>
      </c>
      <c r="ED176">
        <v>0.9729919999999999</v>
      </c>
      <c r="EE176">
        <v>0.0270078</v>
      </c>
      <c r="EF176">
        <v>0</v>
      </c>
      <c r="EG176">
        <v>1550.47</v>
      </c>
      <c r="EH176">
        <v>5.00097</v>
      </c>
      <c r="EI176">
        <v>24125.50740740741</v>
      </c>
      <c r="EJ176">
        <v>12491.37037037037</v>
      </c>
      <c r="EK176">
        <v>40.93699999999999</v>
      </c>
      <c r="EL176">
        <v>42.56199999999999</v>
      </c>
      <c r="EM176">
        <v>41.16403703703703</v>
      </c>
      <c r="EN176">
        <v>42.25</v>
      </c>
      <c r="EO176">
        <v>42.06199999999999</v>
      </c>
      <c r="EP176">
        <v>1454.598148148148</v>
      </c>
      <c r="EQ176">
        <v>40.37666666666666</v>
      </c>
      <c r="ER176">
        <v>0</v>
      </c>
      <c r="ES176">
        <v>1043.599999904633</v>
      </c>
      <c r="ET176">
        <v>0</v>
      </c>
      <c r="EU176">
        <v>1550.6608</v>
      </c>
      <c r="EV176">
        <v>33.58769237985461</v>
      </c>
      <c r="EW176">
        <v>510.0769238835362</v>
      </c>
      <c r="EX176">
        <v>24128.808</v>
      </c>
      <c r="EY176">
        <v>15</v>
      </c>
      <c r="EZ176">
        <v>1652287342.6</v>
      </c>
      <c r="FA176" t="s">
        <v>727</v>
      </c>
      <c r="FB176">
        <v>1652287342.6</v>
      </c>
      <c r="FC176">
        <v>1652287335.6</v>
      </c>
      <c r="FD176">
        <v>27</v>
      </c>
      <c r="FE176">
        <v>0.206</v>
      </c>
      <c r="FF176">
        <v>-0.006</v>
      </c>
      <c r="FG176">
        <v>-1.806</v>
      </c>
      <c r="FH176">
        <v>0.04</v>
      </c>
      <c r="FI176">
        <v>1600</v>
      </c>
      <c r="FJ176">
        <v>24</v>
      </c>
      <c r="FK176">
        <v>0.06</v>
      </c>
      <c r="FL176">
        <v>0.04</v>
      </c>
      <c r="FM176">
        <v>-63.23437804878048</v>
      </c>
      <c r="FN176">
        <v>-10.91558885017423</v>
      </c>
      <c r="FO176">
        <v>1.079214178772909</v>
      </c>
      <c r="FP176">
        <v>-1</v>
      </c>
      <c r="FQ176">
        <v>8.81916707317073</v>
      </c>
      <c r="FR176">
        <v>-0.08869317073172064</v>
      </c>
      <c r="FS176">
        <v>0.008835268638896795</v>
      </c>
      <c r="FT176">
        <v>1</v>
      </c>
      <c r="FU176">
        <v>0</v>
      </c>
      <c r="FV176">
        <v>0</v>
      </c>
      <c r="FW176">
        <v>0</v>
      </c>
      <c r="FX176">
        <v>-1</v>
      </c>
      <c r="FY176">
        <v>1</v>
      </c>
      <c r="FZ176">
        <v>1</v>
      </c>
      <c r="GA176" t="s">
        <v>719</v>
      </c>
      <c r="GB176">
        <v>2.69493</v>
      </c>
      <c r="GC176">
        <v>2.70507</v>
      </c>
      <c r="GD176">
        <v>0.111824</v>
      </c>
      <c r="GE176">
        <v>0.120074</v>
      </c>
      <c r="GF176">
        <v>0.114305</v>
      </c>
      <c r="GG176">
        <v>0.08512119999999999</v>
      </c>
      <c r="GH176">
        <v>27883.6</v>
      </c>
      <c r="GI176">
        <v>27729.9</v>
      </c>
      <c r="GJ176">
        <v>29208.3</v>
      </c>
      <c r="GK176">
        <v>29165.2</v>
      </c>
      <c r="GL176">
        <v>34247.2</v>
      </c>
      <c r="GM176">
        <v>35521.2</v>
      </c>
      <c r="GN176">
        <v>41106.4</v>
      </c>
      <c r="GO176">
        <v>41616</v>
      </c>
      <c r="GP176">
        <v>1.72707</v>
      </c>
      <c r="GQ176">
        <v>2.00707</v>
      </c>
      <c r="GR176">
        <v>0.0901744</v>
      </c>
      <c r="GS176">
        <v>0</v>
      </c>
      <c r="GT176">
        <v>29.8867</v>
      </c>
      <c r="GU176">
        <v>999.9</v>
      </c>
      <c r="GV176">
        <v>36.9</v>
      </c>
      <c r="GW176">
        <v>37.2</v>
      </c>
      <c r="GX176">
        <v>25.9368</v>
      </c>
      <c r="GY176">
        <v>63.0234</v>
      </c>
      <c r="GZ176">
        <v>30.2925</v>
      </c>
      <c r="HA176">
        <v>1</v>
      </c>
      <c r="HB176">
        <v>0.300777</v>
      </c>
      <c r="HC176">
        <v>0</v>
      </c>
      <c r="HD176">
        <v>20.3924</v>
      </c>
      <c r="HE176">
        <v>5.21594</v>
      </c>
      <c r="HF176">
        <v>12.0098</v>
      </c>
      <c r="HG176">
        <v>4.98745</v>
      </c>
      <c r="HH176">
        <v>3.28855</v>
      </c>
      <c r="HI176">
        <v>2409.6</v>
      </c>
      <c r="HJ176">
        <v>9999</v>
      </c>
      <c r="HK176">
        <v>9999</v>
      </c>
      <c r="HL176">
        <v>45.6</v>
      </c>
      <c r="HM176">
        <v>1.86732</v>
      </c>
      <c r="HN176">
        <v>1.8663</v>
      </c>
      <c r="HO176">
        <v>1.86584</v>
      </c>
      <c r="HP176">
        <v>1.8657</v>
      </c>
      <c r="HQ176">
        <v>1.86752</v>
      </c>
      <c r="HR176">
        <v>1.87</v>
      </c>
      <c r="HS176">
        <v>1.86869</v>
      </c>
      <c r="HT176">
        <v>1.87</v>
      </c>
      <c r="HU176">
        <v>0</v>
      </c>
      <c r="HV176">
        <v>0</v>
      </c>
      <c r="HW176">
        <v>0</v>
      </c>
      <c r="HX176">
        <v>0</v>
      </c>
      <c r="HY176" t="s">
        <v>425</v>
      </c>
      <c r="HZ176" t="s">
        <v>426</v>
      </c>
      <c r="IA176" t="s">
        <v>427</v>
      </c>
      <c r="IB176" t="s">
        <v>427</v>
      </c>
      <c r="IC176" t="s">
        <v>427</v>
      </c>
      <c r="ID176" t="s">
        <v>427</v>
      </c>
      <c r="IE176">
        <v>0</v>
      </c>
      <c r="IF176">
        <v>100</v>
      </c>
      <c r="IG176">
        <v>100</v>
      </c>
      <c r="IH176">
        <v>-0.389</v>
      </c>
      <c r="II176">
        <v>0.0859</v>
      </c>
      <c r="IJ176">
        <v>0.04464184116076175</v>
      </c>
      <c r="IK176">
        <v>-0.0004613869835165773</v>
      </c>
      <c r="IL176">
        <v>-7.733014719846753E-07</v>
      </c>
      <c r="IM176">
        <v>2.12217718631011E-10</v>
      </c>
      <c r="IN176">
        <v>-0.1662484685589008</v>
      </c>
      <c r="IO176">
        <v>0.000886434048502425</v>
      </c>
      <c r="IP176">
        <v>0.0004187276611132993</v>
      </c>
      <c r="IQ176">
        <v>-3.612086840460417E-06</v>
      </c>
      <c r="IR176">
        <v>19</v>
      </c>
      <c r="IS176">
        <v>2204</v>
      </c>
      <c r="IT176">
        <v>1</v>
      </c>
      <c r="IU176">
        <v>37</v>
      </c>
      <c r="IV176">
        <v>16.9</v>
      </c>
      <c r="IW176">
        <v>17</v>
      </c>
      <c r="IX176">
        <v>1.42456</v>
      </c>
      <c r="IY176">
        <v>2.23755</v>
      </c>
      <c r="IZ176">
        <v>1.39648</v>
      </c>
      <c r="JA176">
        <v>2.34863</v>
      </c>
      <c r="JB176">
        <v>1.49536</v>
      </c>
      <c r="JC176">
        <v>2.37061</v>
      </c>
      <c r="JD176">
        <v>39.3667</v>
      </c>
      <c r="JE176">
        <v>14.9026</v>
      </c>
      <c r="JF176">
        <v>18</v>
      </c>
      <c r="JG176">
        <v>393.426</v>
      </c>
      <c r="JH176">
        <v>555.1660000000001</v>
      </c>
      <c r="JI176">
        <v>31.6871</v>
      </c>
      <c r="JJ176">
        <v>31.3562</v>
      </c>
      <c r="JK176">
        <v>30.0001</v>
      </c>
      <c r="JL176">
        <v>31.2433</v>
      </c>
      <c r="JM176">
        <v>31.1442</v>
      </c>
      <c r="JN176">
        <v>28.5109</v>
      </c>
      <c r="JO176">
        <v>32.5383</v>
      </c>
      <c r="JP176">
        <v>0</v>
      </c>
      <c r="JQ176">
        <v>-999.9</v>
      </c>
      <c r="JR176">
        <v>621.217</v>
      </c>
      <c r="JS176">
        <v>17.95</v>
      </c>
      <c r="JT176">
        <v>99.8321</v>
      </c>
      <c r="JU176">
        <v>99.8929</v>
      </c>
    </row>
    <row r="177" spans="1:281">
      <c r="A177">
        <v>161</v>
      </c>
      <c r="B177">
        <v>1652288362.6</v>
      </c>
      <c r="C177">
        <v>6306.099999904633</v>
      </c>
      <c r="D177" t="s">
        <v>805</v>
      </c>
      <c r="E177" t="s">
        <v>806</v>
      </c>
      <c r="F177">
        <v>5</v>
      </c>
      <c r="G177" t="s">
        <v>730</v>
      </c>
      <c r="H177" t="s">
        <v>418</v>
      </c>
      <c r="I177">
        <v>1652288354.814285</v>
      </c>
      <c r="J177">
        <f>(K177)/1000</f>
        <v>0</v>
      </c>
      <c r="K177">
        <f>IF(CZ177, AN177, AH177)</f>
        <v>0</v>
      </c>
      <c r="L177">
        <f>IF(CZ177, AI177, AG177)</f>
        <v>0</v>
      </c>
      <c r="M177">
        <f>DB177 - IF(AU177&gt;1, L177*CV177*100.0/(AW177*DP177), 0)</f>
        <v>0</v>
      </c>
      <c r="N177">
        <f>((T177-J177/2)*M177-L177)/(T177+J177/2)</f>
        <v>0</v>
      </c>
      <c r="O177">
        <f>N177*(DI177+DJ177)/1000.0</f>
        <v>0</v>
      </c>
      <c r="P177">
        <f>(DB177 - IF(AU177&gt;1, L177*CV177*100.0/(AW177*DP177), 0))*(DI177+DJ177)/1000.0</f>
        <v>0</v>
      </c>
      <c r="Q177">
        <f>2.0/((1/S177-1/R177)+SIGN(S177)*SQRT((1/S177-1/R177)*(1/S177-1/R177) + 4*CW177/((CW177+1)*(CW177+1))*(2*1/S177*1/R177-1/R177*1/R177)))</f>
        <v>0</v>
      </c>
      <c r="R177">
        <f>IF(LEFT(CX177,1)&lt;&gt;"0",IF(LEFT(CX177,1)="1",3.0,CY177),$D$5+$E$5*(DP177*DI177/($K$5*1000))+$F$5*(DP177*DI177/($K$5*1000))*MAX(MIN(CV177,$J$5),$I$5)*MAX(MIN(CV177,$J$5),$I$5)+$G$5*MAX(MIN(CV177,$J$5),$I$5)*(DP177*DI177/($K$5*1000))+$H$5*(DP177*DI177/($K$5*1000))*(DP177*DI177/($K$5*1000)))</f>
        <v>0</v>
      </c>
      <c r="S177">
        <f>J177*(1000-(1000*0.61365*exp(17.502*W177/(240.97+W177))/(DI177+DJ177)+DD177)/2)/(1000*0.61365*exp(17.502*W177/(240.97+W177))/(DI177+DJ177)-DD177)</f>
        <v>0</v>
      </c>
      <c r="T177">
        <f>1/((CW177+1)/(Q177/1.6)+1/(R177/1.37)) + CW177/((CW177+1)/(Q177/1.6) + CW177/(R177/1.37))</f>
        <v>0</v>
      </c>
      <c r="U177">
        <f>(CR177*CU177)</f>
        <v>0</v>
      </c>
      <c r="V177">
        <f>(DK177+(U177+2*0.95*5.67E-8*(((DK177+$B$7)+273)^4-(DK177+273)^4)-44100*J177)/(1.84*29.3*R177+8*0.95*5.67E-8*(DK177+273)^3))</f>
        <v>0</v>
      </c>
      <c r="W177">
        <f>($C$7*DL177+$D$7*DM177+$E$7*V177)</f>
        <v>0</v>
      </c>
      <c r="X177">
        <f>0.61365*exp(17.502*W177/(240.97+W177))</f>
        <v>0</v>
      </c>
      <c r="Y177">
        <f>(Z177/AA177*100)</f>
        <v>0</v>
      </c>
      <c r="Z177">
        <f>DD177*(DI177+DJ177)/1000</f>
        <v>0</v>
      </c>
      <c r="AA177">
        <f>0.61365*exp(17.502*DK177/(240.97+DK177))</f>
        <v>0</v>
      </c>
      <c r="AB177">
        <f>(X177-DD177*(DI177+DJ177)/1000)</f>
        <v>0</v>
      </c>
      <c r="AC177">
        <f>(-J177*44100)</f>
        <v>0</v>
      </c>
      <c r="AD177">
        <f>2*29.3*R177*0.92*(DK177-W177)</f>
        <v>0</v>
      </c>
      <c r="AE177">
        <f>2*0.95*5.67E-8*(((DK177+$B$7)+273)^4-(W177+273)^4)</f>
        <v>0</v>
      </c>
      <c r="AF177">
        <f>U177+AE177+AC177+AD177</f>
        <v>0</v>
      </c>
      <c r="AG177">
        <f>DH177*AU177*(DC177-DB177*(1000-AU177*DE177)/(1000-AU177*DD177))/(100*CV177)</f>
        <v>0</v>
      </c>
      <c r="AH177">
        <f>1000*DH177*AU177*(DD177-DE177)/(100*CV177*(1000-AU177*DD177))</f>
        <v>0</v>
      </c>
      <c r="AI177">
        <f>(AJ177 - AK177 - DI177*1E3/(8.314*(DK177+273.15)) * AM177/DH177 * AL177) * DH177/(100*CV177) * (1000 - DE177)/1000</f>
        <v>0</v>
      </c>
      <c r="AJ177">
        <v>614.2516717617777</v>
      </c>
      <c r="AK177">
        <v>562.9319272727271</v>
      </c>
      <c r="AL177">
        <v>3.297466155898146</v>
      </c>
      <c r="AM177">
        <v>66.42233892500103</v>
      </c>
      <c r="AN177">
        <f>(AP177 - AO177 + DI177*1E3/(8.314*(DK177+273.15)) * AR177/DH177 * AQ177) * DH177/(100*CV177) * 1000/(1000 - AP177)</f>
        <v>0</v>
      </c>
      <c r="AO177">
        <v>17.90352009529409</v>
      </c>
      <c r="AP177">
        <v>26.69390303030303</v>
      </c>
      <c r="AQ177">
        <v>-0.0008092828861773409</v>
      </c>
      <c r="AR177">
        <v>79.01917542628415</v>
      </c>
      <c r="AS177">
        <v>0</v>
      </c>
      <c r="AT177">
        <v>0</v>
      </c>
      <c r="AU177">
        <f>IF(AS177*$H$13&gt;=AW177,1.0,(AW177/(AW177-AS177*$H$13)))</f>
        <v>0</v>
      </c>
      <c r="AV177">
        <f>(AU177-1)*100</f>
        <v>0</v>
      </c>
      <c r="AW177">
        <f>MAX(0,($B$13+$C$13*DP177)/(1+$D$13*DP177)*DI177/(DK177+273)*$E$13)</f>
        <v>0</v>
      </c>
      <c r="AX177" t="s">
        <v>421</v>
      </c>
      <c r="AY177" t="s">
        <v>421</v>
      </c>
      <c r="AZ177">
        <v>0</v>
      </c>
      <c r="BA177">
        <v>0</v>
      </c>
      <c r="BB177">
        <f>1-AZ177/BA177</f>
        <v>0</v>
      </c>
      <c r="BC177">
        <v>0</v>
      </c>
      <c r="BD177" t="s">
        <v>421</v>
      </c>
      <c r="BE177" t="s">
        <v>421</v>
      </c>
      <c r="BF177">
        <v>0</v>
      </c>
      <c r="BG177">
        <v>0</v>
      </c>
      <c r="BH177">
        <f>1-BF177/BG177</f>
        <v>0</v>
      </c>
      <c r="BI177">
        <v>0.5</v>
      </c>
      <c r="BJ177">
        <f>CS177</f>
        <v>0</v>
      </c>
      <c r="BK177">
        <f>L177</f>
        <v>0</v>
      </c>
      <c r="BL177">
        <f>BH177*BI177*BJ177</f>
        <v>0</v>
      </c>
      <c r="BM177">
        <f>(BK177-BC177)/BJ177</f>
        <v>0</v>
      </c>
      <c r="BN177">
        <f>(BA177-BG177)/BG177</f>
        <v>0</v>
      </c>
      <c r="BO177">
        <f>AZ177/(BB177+AZ177/BG177)</f>
        <v>0</v>
      </c>
      <c r="BP177" t="s">
        <v>421</v>
      </c>
      <c r="BQ177">
        <v>0</v>
      </c>
      <c r="BR177">
        <f>IF(BQ177&lt;&gt;0, BQ177, BO177)</f>
        <v>0</v>
      </c>
      <c r="BS177">
        <f>1-BR177/BG177</f>
        <v>0</v>
      </c>
      <c r="BT177">
        <f>(BG177-BF177)/(BG177-BR177)</f>
        <v>0</v>
      </c>
      <c r="BU177">
        <f>(BA177-BG177)/(BA177-BR177)</f>
        <v>0</v>
      </c>
      <c r="BV177">
        <f>(BG177-BF177)/(BG177-AZ177)</f>
        <v>0</v>
      </c>
      <c r="BW177">
        <f>(BA177-BG177)/(BA177-AZ177)</f>
        <v>0</v>
      </c>
      <c r="BX177">
        <f>(BT177*BR177/BF177)</f>
        <v>0</v>
      </c>
      <c r="BY177">
        <f>(1-BX177)</f>
        <v>0</v>
      </c>
      <c r="BZ177">
        <v>1358</v>
      </c>
      <c r="CA177">
        <v>300</v>
      </c>
      <c r="CB177">
        <v>300</v>
      </c>
      <c r="CC177">
        <v>300</v>
      </c>
      <c r="CD177">
        <v>10372.1</v>
      </c>
      <c r="CE177">
        <v>1824.64</v>
      </c>
      <c r="CF177">
        <v>-0.00730157</v>
      </c>
      <c r="CG177">
        <v>0.9</v>
      </c>
      <c r="CH177" t="s">
        <v>421</v>
      </c>
      <c r="CI177" t="s">
        <v>421</v>
      </c>
      <c r="CJ177" t="s">
        <v>421</v>
      </c>
      <c r="CK177" t="s">
        <v>421</v>
      </c>
      <c r="CL177" t="s">
        <v>421</v>
      </c>
      <c r="CM177" t="s">
        <v>421</v>
      </c>
      <c r="CN177" t="s">
        <v>421</v>
      </c>
      <c r="CO177" t="s">
        <v>421</v>
      </c>
      <c r="CP177" t="s">
        <v>421</v>
      </c>
      <c r="CQ177" t="s">
        <v>421</v>
      </c>
      <c r="CR177">
        <f>$B$11*DQ177+$C$11*DR177+$F$11*EC177*(1-EF177)</f>
        <v>0</v>
      </c>
      <c r="CS177">
        <f>CR177*CT177</f>
        <v>0</v>
      </c>
      <c r="CT177">
        <f>($B$11*$D$9+$C$11*$D$9+$F$11*((EP177+EH177)/MAX(EP177+EH177+EQ177, 0.1)*$I$9+EQ177/MAX(EP177+EH177+EQ177, 0.1)*$J$9))/($B$11+$C$11+$F$11)</f>
        <v>0</v>
      </c>
      <c r="CU177">
        <f>($B$11*$K$9+$C$11*$K$9+$F$11*((EP177+EH177)/MAX(EP177+EH177+EQ177, 0.1)*$P$9+EQ177/MAX(EP177+EH177+EQ177, 0.1)*$Q$9))/($B$11+$C$11+$F$11)</f>
        <v>0</v>
      </c>
      <c r="CV177">
        <v>6</v>
      </c>
      <c r="CW177">
        <v>0.5</v>
      </c>
      <c r="CX177" t="s">
        <v>422</v>
      </c>
      <c r="CY177">
        <v>2</v>
      </c>
      <c r="CZ177" t="b">
        <v>1</v>
      </c>
      <c r="DA177">
        <v>1652288354.814285</v>
      </c>
      <c r="DB177">
        <v>524.5503214285715</v>
      </c>
      <c r="DC177">
        <v>589.2389999999999</v>
      </c>
      <c r="DD177">
        <v>26.71504642857143</v>
      </c>
      <c r="DE177">
        <v>17.90785</v>
      </c>
      <c r="DF177">
        <v>524.9304285714285</v>
      </c>
      <c r="DG177">
        <v>26.62898571428572</v>
      </c>
      <c r="DH177">
        <v>400.0729642857142</v>
      </c>
      <c r="DI177">
        <v>90.6819357142857</v>
      </c>
      <c r="DJ177">
        <v>0.09999062857142858</v>
      </c>
      <c r="DK177">
        <v>32.39372857142857</v>
      </c>
      <c r="DL177">
        <v>31.34662857142857</v>
      </c>
      <c r="DM177">
        <v>999.9000000000002</v>
      </c>
      <c r="DN177">
        <v>0</v>
      </c>
      <c r="DO177">
        <v>0</v>
      </c>
      <c r="DP177">
        <v>10002.31964285714</v>
      </c>
      <c r="DQ177">
        <v>0</v>
      </c>
      <c r="DR177">
        <v>908.7548571428571</v>
      </c>
      <c r="DS177">
        <v>-64.68867142857142</v>
      </c>
      <c r="DT177">
        <v>538.9482857142857</v>
      </c>
      <c r="DU177">
        <v>599.9834285714286</v>
      </c>
      <c r="DV177">
        <v>8.807197500000001</v>
      </c>
      <c r="DW177">
        <v>589.2389999999999</v>
      </c>
      <c r="DX177">
        <v>17.90785</v>
      </c>
      <c r="DY177">
        <v>2.422573214285715</v>
      </c>
      <c r="DZ177">
        <v>1.623919642857143</v>
      </c>
      <c r="EA177">
        <v>20.51545714285714</v>
      </c>
      <c r="EB177">
        <v>14.18765714285714</v>
      </c>
      <c r="EC177">
        <v>1500</v>
      </c>
      <c r="ED177">
        <v>0.9729923571428569</v>
      </c>
      <c r="EE177">
        <v>0.02700747857142857</v>
      </c>
      <c r="EF177">
        <v>0</v>
      </c>
      <c r="EG177">
        <v>1552.840357142857</v>
      </c>
      <c r="EH177">
        <v>5.00097</v>
      </c>
      <c r="EI177">
        <v>24158.54285714286</v>
      </c>
      <c r="EJ177">
        <v>12491.56071428571</v>
      </c>
      <c r="EK177">
        <v>40.93257142857141</v>
      </c>
      <c r="EL177">
        <v>42.56199999999999</v>
      </c>
      <c r="EM177">
        <v>41.16264285714284</v>
      </c>
      <c r="EN177">
        <v>42.25</v>
      </c>
      <c r="EO177">
        <v>42.06199999999999</v>
      </c>
      <c r="EP177">
        <v>1454.62</v>
      </c>
      <c r="EQ177">
        <v>40.3742857142857</v>
      </c>
      <c r="ER177">
        <v>0</v>
      </c>
      <c r="ES177">
        <v>1048.400000095367</v>
      </c>
      <c r="ET177">
        <v>0</v>
      </c>
      <c r="EU177">
        <v>1553.062</v>
      </c>
      <c r="EV177">
        <v>25.25692304385746</v>
      </c>
      <c r="EW177">
        <v>296.0769226623148</v>
      </c>
      <c r="EX177">
        <v>24160.168</v>
      </c>
      <c r="EY177">
        <v>15</v>
      </c>
      <c r="EZ177">
        <v>1652287342.6</v>
      </c>
      <c r="FA177" t="s">
        <v>727</v>
      </c>
      <c r="FB177">
        <v>1652287342.6</v>
      </c>
      <c r="FC177">
        <v>1652287335.6</v>
      </c>
      <c r="FD177">
        <v>27</v>
      </c>
      <c r="FE177">
        <v>0.206</v>
      </c>
      <c r="FF177">
        <v>-0.006</v>
      </c>
      <c r="FG177">
        <v>-1.806</v>
      </c>
      <c r="FH177">
        <v>0.04</v>
      </c>
      <c r="FI177">
        <v>1600</v>
      </c>
      <c r="FJ177">
        <v>24</v>
      </c>
      <c r="FK177">
        <v>0.06</v>
      </c>
      <c r="FL177">
        <v>0.04</v>
      </c>
      <c r="FM177">
        <v>-64.13100243902439</v>
      </c>
      <c r="FN177">
        <v>-10.37569965156796</v>
      </c>
      <c r="FO177">
        <v>1.024851387557931</v>
      </c>
      <c r="FP177">
        <v>-1</v>
      </c>
      <c r="FQ177">
        <v>8.811960975609756</v>
      </c>
      <c r="FR177">
        <v>-0.08439825783973216</v>
      </c>
      <c r="FS177">
        <v>0.008404508025205627</v>
      </c>
      <c r="FT177">
        <v>1</v>
      </c>
      <c r="FU177">
        <v>0</v>
      </c>
      <c r="FV177">
        <v>0</v>
      </c>
      <c r="FW177">
        <v>0</v>
      </c>
      <c r="FX177">
        <v>-1</v>
      </c>
      <c r="FY177">
        <v>1</v>
      </c>
      <c r="FZ177">
        <v>1</v>
      </c>
      <c r="GA177" t="s">
        <v>719</v>
      </c>
      <c r="GB177">
        <v>2.69495</v>
      </c>
      <c r="GC177">
        <v>2.70512</v>
      </c>
      <c r="GD177">
        <v>0.114241</v>
      </c>
      <c r="GE177">
        <v>0.122449</v>
      </c>
      <c r="GF177">
        <v>0.114254</v>
      </c>
      <c r="GG177">
        <v>0.0850909</v>
      </c>
      <c r="GH177">
        <v>27807.8</v>
      </c>
      <c r="GI177">
        <v>27654.9</v>
      </c>
      <c r="GJ177">
        <v>29208.5</v>
      </c>
      <c r="GK177">
        <v>29165.1</v>
      </c>
      <c r="GL177">
        <v>34249.6</v>
      </c>
      <c r="GM177">
        <v>35522.5</v>
      </c>
      <c r="GN177">
        <v>41106.8</v>
      </c>
      <c r="GO177">
        <v>41616</v>
      </c>
      <c r="GP177">
        <v>1.72695</v>
      </c>
      <c r="GQ177">
        <v>2.0069</v>
      </c>
      <c r="GR177">
        <v>0.0889823</v>
      </c>
      <c r="GS177">
        <v>0</v>
      </c>
      <c r="GT177">
        <v>29.8951</v>
      </c>
      <c r="GU177">
        <v>999.9</v>
      </c>
      <c r="GV177">
        <v>36.9</v>
      </c>
      <c r="GW177">
        <v>37.2</v>
      </c>
      <c r="GX177">
        <v>25.9359</v>
      </c>
      <c r="GY177">
        <v>62.8234</v>
      </c>
      <c r="GZ177">
        <v>30.1522</v>
      </c>
      <c r="HA177">
        <v>1</v>
      </c>
      <c r="HB177">
        <v>0.300793</v>
      </c>
      <c r="HC177">
        <v>0</v>
      </c>
      <c r="HD177">
        <v>20.3923</v>
      </c>
      <c r="HE177">
        <v>5.21579</v>
      </c>
      <c r="HF177">
        <v>12.0095</v>
      </c>
      <c r="HG177">
        <v>4.98715</v>
      </c>
      <c r="HH177">
        <v>3.28848</v>
      </c>
      <c r="HI177">
        <v>2409.8</v>
      </c>
      <c r="HJ177">
        <v>9999</v>
      </c>
      <c r="HK177">
        <v>9999</v>
      </c>
      <c r="HL177">
        <v>45.6</v>
      </c>
      <c r="HM177">
        <v>1.86732</v>
      </c>
      <c r="HN177">
        <v>1.8663</v>
      </c>
      <c r="HO177">
        <v>1.86584</v>
      </c>
      <c r="HP177">
        <v>1.86569</v>
      </c>
      <c r="HQ177">
        <v>1.86752</v>
      </c>
      <c r="HR177">
        <v>1.86999</v>
      </c>
      <c r="HS177">
        <v>1.86868</v>
      </c>
      <c r="HT177">
        <v>1.87001</v>
      </c>
      <c r="HU177">
        <v>0</v>
      </c>
      <c r="HV177">
        <v>0</v>
      </c>
      <c r="HW177">
        <v>0</v>
      </c>
      <c r="HX177">
        <v>0</v>
      </c>
      <c r="HY177" t="s">
        <v>425</v>
      </c>
      <c r="HZ177" t="s">
        <v>426</v>
      </c>
      <c r="IA177" t="s">
        <v>427</v>
      </c>
      <c r="IB177" t="s">
        <v>427</v>
      </c>
      <c r="IC177" t="s">
        <v>427</v>
      </c>
      <c r="ID177" t="s">
        <v>427</v>
      </c>
      <c r="IE177">
        <v>0</v>
      </c>
      <c r="IF177">
        <v>100</v>
      </c>
      <c r="IG177">
        <v>100</v>
      </c>
      <c r="IH177">
        <v>-0.408</v>
      </c>
      <c r="II177">
        <v>0.0857</v>
      </c>
      <c r="IJ177">
        <v>0.04464184116076175</v>
      </c>
      <c r="IK177">
        <v>-0.0004613869835165773</v>
      </c>
      <c r="IL177">
        <v>-7.733014719846753E-07</v>
      </c>
      <c r="IM177">
        <v>2.12217718631011E-10</v>
      </c>
      <c r="IN177">
        <v>-0.1662484685589008</v>
      </c>
      <c r="IO177">
        <v>0.000886434048502425</v>
      </c>
      <c r="IP177">
        <v>0.0004187276611132993</v>
      </c>
      <c r="IQ177">
        <v>-3.612086840460417E-06</v>
      </c>
      <c r="IR177">
        <v>19</v>
      </c>
      <c r="IS177">
        <v>2204</v>
      </c>
      <c r="IT177">
        <v>1</v>
      </c>
      <c r="IU177">
        <v>37</v>
      </c>
      <c r="IV177">
        <v>17</v>
      </c>
      <c r="IW177">
        <v>17.1</v>
      </c>
      <c r="IX177">
        <v>1.45386</v>
      </c>
      <c r="IY177">
        <v>2.23877</v>
      </c>
      <c r="IZ177">
        <v>1.39648</v>
      </c>
      <c r="JA177">
        <v>2.34863</v>
      </c>
      <c r="JB177">
        <v>1.49536</v>
      </c>
      <c r="JC177">
        <v>2.35107</v>
      </c>
      <c r="JD177">
        <v>39.3667</v>
      </c>
      <c r="JE177">
        <v>14.9026</v>
      </c>
      <c r="JF177">
        <v>18</v>
      </c>
      <c r="JG177">
        <v>393.37</v>
      </c>
      <c r="JH177">
        <v>555.0599999999999</v>
      </c>
      <c r="JI177">
        <v>31.6891</v>
      </c>
      <c r="JJ177">
        <v>31.3584</v>
      </c>
      <c r="JK177">
        <v>30.0001</v>
      </c>
      <c r="JL177">
        <v>31.2456</v>
      </c>
      <c r="JM177">
        <v>31.1469</v>
      </c>
      <c r="JN177">
        <v>29.0985</v>
      </c>
      <c r="JO177">
        <v>32.5383</v>
      </c>
      <c r="JP177">
        <v>0</v>
      </c>
      <c r="JQ177">
        <v>-999.9</v>
      </c>
      <c r="JR177">
        <v>634.61</v>
      </c>
      <c r="JS177">
        <v>17.9838</v>
      </c>
      <c r="JT177">
        <v>99.8329</v>
      </c>
      <c r="JU177">
        <v>99.8929</v>
      </c>
    </row>
    <row r="178" spans="1:281">
      <c r="A178">
        <v>162</v>
      </c>
      <c r="B178">
        <v>1652288367.6</v>
      </c>
      <c r="C178">
        <v>6311.099999904633</v>
      </c>
      <c r="D178" t="s">
        <v>807</v>
      </c>
      <c r="E178" t="s">
        <v>808</v>
      </c>
      <c r="F178">
        <v>5</v>
      </c>
      <c r="G178" t="s">
        <v>730</v>
      </c>
      <c r="H178" t="s">
        <v>418</v>
      </c>
      <c r="I178">
        <v>1652288360.1</v>
      </c>
      <c r="J178">
        <f>(K178)/1000</f>
        <v>0</v>
      </c>
      <c r="K178">
        <f>IF(CZ178, AN178, AH178)</f>
        <v>0</v>
      </c>
      <c r="L178">
        <f>IF(CZ178, AI178, AG178)</f>
        <v>0</v>
      </c>
      <c r="M178">
        <f>DB178 - IF(AU178&gt;1, L178*CV178*100.0/(AW178*DP178), 0)</f>
        <v>0</v>
      </c>
      <c r="N178">
        <f>((T178-J178/2)*M178-L178)/(T178+J178/2)</f>
        <v>0</v>
      </c>
      <c r="O178">
        <f>N178*(DI178+DJ178)/1000.0</f>
        <v>0</v>
      </c>
      <c r="P178">
        <f>(DB178 - IF(AU178&gt;1, L178*CV178*100.0/(AW178*DP178), 0))*(DI178+DJ178)/1000.0</f>
        <v>0</v>
      </c>
      <c r="Q178">
        <f>2.0/((1/S178-1/R178)+SIGN(S178)*SQRT((1/S178-1/R178)*(1/S178-1/R178) + 4*CW178/((CW178+1)*(CW178+1))*(2*1/S178*1/R178-1/R178*1/R178)))</f>
        <v>0</v>
      </c>
      <c r="R178">
        <f>IF(LEFT(CX178,1)&lt;&gt;"0",IF(LEFT(CX178,1)="1",3.0,CY178),$D$5+$E$5*(DP178*DI178/($K$5*1000))+$F$5*(DP178*DI178/($K$5*1000))*MAX(MIN(CV178,$J$5),$I$5)*MAX(MIN(CV178,$J$5),$I$5)+$G$5*MAX(MIN(CV178,$J$5),$I$5)*(DP178*DI178/($K$5*1000))+$H$5*(DP178*DI178/($K$5*1000))*(DP178*DI178/($K$5*1000)))</f>
        <v>0</v>
      </c>
      <c r="S178">
        <f>J178*(1000-(1000*0.61365*exp(17.502*W178/(240.97+W178))/(DI178+DJ178)+DD178)/2)/(1000*0.61365*exp(17.502*W178/(240.97+W178))/(DI178+DJ178)-DD178)</f>
        <v>0</v>
      </c>
      <c r="T178">
        <f>1/((CW178+1)/(Q178/1.6)+1/(R178/1.37)) + CW178/((CW178+1)/(Q178/1.6) + CW178/(R178/1.37))</f>
        <v>0</v>
      </c>
      <c r="U178">
        <f>(CR178*CU178)</f>
        <v>0</v>
      </c>
      <c r="V178">
        <f>(DK178+(U178+2*0.95*5.67E-8*(((DK178+$B$7)+273)^4-(DK178+273)^4)-44100*J178)/(1.84*29.3*R178+8*0.95*5.67E-8*(DK178+273)^3))</f>
        <v>0</v>
      </c>
      <c r="W178">
        <f>($C$7*DL178+$D$7*DM178+$E$7*V178)</f>
        <v>0</v>
      </c>
      <c r="X178">
        <f>0.61365*exp(17.502*W178/(240.97+W178))</f>
        <v>0</v>
      </c>
      <c r="Y178">
        <f>(Z178/AA178*100)</f>
        <v>0</v>
      </c>
      <c r="Z178">
        <f>DD178*(DI178+DJ178)/1000</f>
        <v>0</v>
      </c>
      <c r="AA178">
        <f>0.61365*exp(17.502*DK178/(240.97+DK178))</f>
        <v>0</v>
      </c>
      <c r="AB178">
        <f>(X178-DD178*(DI178+DJ178)/1000)</f>
        <v>0</v>
      </c>
      <c r="AC178">
        <f>(-J178*44100)</f>
        <v>0</v>
      </c>
      <c r="AD178">
        <f>2*29.3*R178*0.92*(DK178-W178)</f>
        <v>0</v>
      </c>
      <c r="AE178">
        <f>2*0.95*5.67E-8*(((DK178+$B$7)+273)^4-(W178+273)^4)</f>
        <v>0</v>
      </c>
      <c r="AF178">
        <f>U178+AE178+AC178+AD178</f>
        <v>0</v>
      </c>
      <c r="AG178">
        <f>DH178*AU178*(DC178-DB178*(1000-AU178*DE178)/(1000-AU178*DD178))/(100*CV178)</f>
        <v>0</v>
      </c>
      <c r="AH178">
        <f>1000*DH178*AU178*(DD178-DE178)/(100*CV178*(1000-AU178*DD178))</f>
        <v>0</v>
      </c>
      <c r="AI178">
        <f>(AJ178 - AK178 - DI178*1E3/(8.314*(DK178+273.15)) * AM178/DH178 * AL178) * DH178/(100*CV178) * (1000 - DE178)/1000</f>
        <v>0</v>
      </c>
      <c r="AJ178">
        <v>631.3084747588842</v>
      </c>
      <c r="AK178">
        <v>579.4349575757577</v>
      </c>
      <c r="AL178">
        <v>3.294821325264662</v>
      </c>
      <c r="AM178">
        <v>66.42233892500103</v>
      </c>
      <c r="AN178">
        <f>(AP178 - AO178 + DI178*1E3/(8.314*(DK178+273.15)) * AR178/DH178 * AQ178) * DH178/(100*CV178) * 1000/(1000 - AP178)</f>
        <v>0</v>
      </c>
      <c r="AO178">
        <v>17.89588185710847</v>
      </c>
      <c r="AP178">
        <v>26.67056181818181</v>
      </c>
      <c r="AQ178">
        <v>-0.006584814844839378</v>
      </c>
      <c r="AR178">
        <v>79.01917542628415</v>
      </c>
      <c r="AS178">
        <v>0</v>
      </c>
      <c r="AT178">
        <v>0</v>
      </c>
      <c r="AU178">
        <f>IF(AS178*$H$13&gt;=AW178,1.0,(AW178/(AW178-AS178*$H$13)))</f>
        <v>0</v>
      </c>
      <c r="AV178">
        <f>(AU178-1)*100</f>
        <v>0</v>
      </c>
      <c r="AW178">
        <f>MAX(0,($B$13+$C$13*DP178)/(1+$D$13*DP178)*DI178/(DK178+273)*$E$13)</f>
        <v>0</v>
      </c>
      <c r="AX178" t="s">
        <v>421</v>
      </c>
      <c r="AY178" t="s">
        <v>421</v>
      </c>
      <c r="AZ178">
        <v>0</v>
      </c>
      <c r="BA178">
        <v>0</v>
      </c>
      <c r="BB178">
        <f>1-AZ178/BA178</f>
        <v>0</v>
      </c>
      <c r="BC178">
        <v>0</v>
      </c>
      <c r="BD178" t="s">
        <v>421</v>
      </c>
      <c r="BE178" t="s">
        <v>421</v>
      </c>
      <c r="BF178">
        <v>0</v>
      </c>
      <c r="BG178">
        <v>0</v>
      </c>
      <c r="BH178">
        <f>1-BF178/BG178</f>
        <v>0</v>
      </c>
      <c r="BI178">
        <v>0.5</v>
      </c>
      <c r="BJ178">
        <f>CS178</f>
        <v>0</v>
      </c>
      <c r="BK178">
        <f>L178</f>
        <v>0</v>
      </c>
      <c r="BL178">
        <f>BH178*BI178*BJ178</f>
        <v>0</v>
      </c>
      <c r="BM178">
        <f>(BK178-BC178)/BJ178</f>
        <v>0</v>
      </c>
      <c r="BN178">
        <f>(BA178-BG178)/BG178</f>
        <v>0</v>
      </c>
      <c r="BO178">
        <f>AZ178/(BB178+AZ178/BG178)</f>
        <v>0</v>
      </c>
      <c r="BP178" t="s">
        <v>421</v>
      </c>
      <c r="BQ178">
        <v>0</v>
      </c>
      <c r="BR178">
        <f>IF(BQ178&lt;&gt;0, BQ178, BO178)</f>
        <v>0</v>
      </c>
      <c r="BS178">
        <f>1-BR178/BG178</f>
        <v>0</v>
      </c>
      <c r="BT178">
        <f>(BG178-BF178)/(BG178-BR178)</f>
        <v>0</v>
      </c>
      <c r="BU178">
        <f>(BA178-BG178)/(BA178-BR178)</f>
        <v>0</v>
      </c>
      <c r="BV178">
        <f>(BG178-BF178)/(BG178-AZ178)</f>
        <v>0</v>
      </c>
      <c r="BW178">
        <f>(BA178-BG178)/(BA178-AZ178)</f>
        <v>0</v>
      </c>
      <c r="BX178">
        <f>(BT178*BR178/BF178)</f>
        <v>0</v>
      </c>
      <c r="BY178">
        <f>(1-BX178)</f>
        <v>0</v>
      </c>
      <c r="BZ178">
        <v>1358</v>
      </c>
      <c r="CA178">
        <v>300</v>
      </c>
      <c r="CB178">
        <v>300</v>
      </c>
      <c r="CC178">
        <v>300</v>
      </c>
      <c r="CD178">
        <v>10372.1</v>
      </c>
      <c r="CE178">
        <v>1824.64</v>
      </c>
      <c r="CF178">
        <v>-0.00730157</v>
      </c>
      <c r="CG178">
        <v>0.9</v>
      </c>
      <c r="CH178" t="s">
        <v>421</v>
      </c>
      <c r="CI178" t="s">
        <v>421</v>
      </c>
      <c r="CJ178" t="s">
        <v>421</v>
      </c>
      <c r="CK178" t="s">
        <v>421</v>
      </c>
      <c r="CL178" t="s">
        <v>421</v>
      </c>
      <c r="CM178" t="s">
        <v>421</v>
      </c>
      <c r="CN178" t="s">
        <v>421</v>
      </c>
      <c r="CO178" t="s">
        <v>421</v>
      </c>
      <c r="CP178" t="s">
        <v>421</v>
      </c>
      <c r="CQ178" t="s">
        <v>421</v>
      </c>
      <c r="CR178">
        <f>$B$11*DQ178+$C$11*DR178+$F$11*EC178*(1-EF178)</f>
        <v>0</v>
      </c>
      <c r="CS178">
        <f>CR178*CT178</f>
        <v>0</v>
      </c>
      <c r="CT178">
        <f>($B$11*$D$9+$C$11*$D$9+$F$11*((EP178+EH178)/MAX(EP178+EH178+EQ178, 0.1)*$I$9+EQ178/MAX(EP178+EH178+EQ178, 0.1)*$J$9))/($B$11+$C$11+$F$11)</f>
        <v>0</v>
      </c>
      <c r="CU178">
        <f>($B$11*$K$9+$C$11*$K$9+$F$11*((EP178+EH178)/MAX(EP178+EH178+EQ178, 0.1)*$P$9+EQ178/MAX(EP178+EH178+EQ178, 0.1)*$Q$9))/($B$11+$C$11+$F$11)</f>
        <v>0</v>
      </c>
      <c r="CV178">
        <v>6</v>
      </c>
      <c r="CW178">
        <v>0.5</v>
      </c>
      <c r="CX178" t="s">
        <v>422</v>
      </c>
      <c r="CY178">
        <v>2</v>
      </c>
      <c r="CZ178" t="b">
        <v>1</v>
      </c>
      <c r="DA178">
        <v>1652288360.1</v>
      </c>
      <c r="DB178">
        <v>541.4862222222223</v>
      </c>
      <c r="DC178">
        <v>606.9971481481481</v>
      </c>
      <c r="DD178">
        <v>26.6985962962963</v>
      </c>
      <c r="DE178">
        <v>17.90077037037037</v>
      </c>
      <c r="DF178">
        <v>541.885</v>
      </c>
      <c r="DG178">
        <v>26.61278148148148</v>
      </c>
      <c r="DH178">
        <v>400.0838148148148</v>
      </c>
      <c r="DI178">
        <v>90.68104444444445</v>
      </c>
      <c r="DJ178">
        <v>0.1000149666666667</v>
      </c>
      <c r="DK178">
        <v>32.39855925925926</v>
      </c>
      <c r="DL178">
        <v>31.349</v>
      </c>
      <c r="DM178">
        <v>999.9000000000001</v>
      </c>
      <c r="DN178">
        <v>0</v>
      </c>
      <c r="DO178">
        <v>0</v>
      </c>
      <c r="DP178">
        <v>10000.76074074074</v>
      </c>
      <c r="DQ178">
        <v>0</v>
      </c>
      <c r="DR178">
        <v>918.6687407407409</v>
      </c>
      <c r="DS178">
        <v>-65.511</v>
      </c>
      <c r="DT178">
        <v>556.3395185185185</v>
      </c>
      <c r="DU178">
        <v>618.0609629629629</v>
      </c>
      <c r="DV178">
        <v>8.797827037037038</v>
      </c>
      <c r="DW178">
        <v>606.9971481481481</v>
      </c>
      <c r="DX178">
        <v>17.90077037037037</v>
      </c>
      <c r="DY178">
        <v>2.421057037037037</v>
      </c>
      <c r="DZ178">
        <v>1.623261851851852</v>
      </c>
      <c r="EA178">
        <v>20.5053074074074</v>
      </c>
      <c r="EB178">
        <v>14.1814</v>
      </c>
      <c r="EC178">
        <v>1500.001111111111</v>
      </c>
      <c r="ED178">
        <v>0.9729924444444442</v>
      </c>
      <c r="EE178">
        <v>0.0270074</v>
      </c>
      <c r="EF178">
        <v>0</v>
      </c>
      <c r="EG178">
        <v>1554.808148148148</v>
      </c>
      <c r="EH178">
        <v>5.00097</v>
      </c>
      <c r="EI178">
        <v>24181.29259259259</v>
      </c>
      <c r="EJ178">
        <v>12491.57407407407</v>
      </c>
      <c r="EK178">
        <v>40.9324074074074</v>
      </c>
      <c r="EL178">
        <v>42.56199999999999</v>
      </c>
      <c r="EM178">
        <v>41.16633333333333</v>
      </c>
      <c r="EN178">
        <v>42.25</v>
      </c>
      <c r="EO178">
        <v>42.06199999999999</v>
      </c>
      <c r="EP178">
        <v>1454.621851851852</v>
      </c>
      <c r="EQ178">
        <v>40.37296296296296</v>
      </c>
      <c r="ER178">
        <v>0</v>
      </c>
      <c r="ES178">
        <v>1053.200000047684</v>
      </c>
      <c r="ET178">
        <v>0</v>
      </c>
      <c r="EU178">
        <v>1554.7672</v>
      </c>
      <c r="EV178">
        <v>17.94615384951443</v>
      </c>
      <c r="EW178">
        <v>168.3153847823182</v>
      </c>
      <c r="EX178">
        <v>24180.236</v>
      </c>
      <c r="EY178">
        <v>15</v>
      </c>
      <c r="EZ178">
        <v>1652287342.6</v>
      </c>
      <c r="FA178" t="s">
        <v>727</v>
      </c>
      <c r="FB178">
        <v>1652287342.6</v>
      </c>
      <c r="FC178">
        <v>1652287335.6</v>
      </c>
      <c r="FD178">
        <v>27</v>
      </c>
      <c r="FE178">
        <v>0.206</v>
      </c>
      <c r="FF178">
        <v>-0.006</v>
      </c>
      <c r="FG178">
        <v>-1.806</v>
      </c>
      <c r="FH178">
        <v>0.04</v>
      </c>
      <c r="FI178">
        <v>1600</v>
      </c>
      <c r="FJ178">
        <v>24</v>
      </c>
      <c r="FK178">
        <v>0.06</v>
      </c>
      <c r="FL178">
        <v>0.04</v>
      </c>
      <c r="FM178">
        <v>-64.94688292682928</v>
      </c>
      <c r="FN178">
        <v>-9.64278397212547</v>
      </c>
      <c r="FO178">
        <v>0.9545098606608275</v>
      </c>
      <c r="FP178">
        <v>-1</v>
      </c>
      <c r="FQ178">
        <v>8.80340243902439</v>
      </c>
      <c r="FR178">
        <v>-0.09999365853657485</v>
      </c>
      <c r="FS178">
        <v>0.01015246282279495</v>
      </c>
      <c r="FT178">
        <v>1</v>
      </c>
      <c r="FU178">
        <v>0</v>
      </c>
      <c r="FV178">
        <v>0</v>
      </c>
      <c r="FW178">
        <v>0</v>
      </c>
      <c r="FX178">
        <v>-1</v>
      </c>
      <c r="FY178">
        <v>1</v>
      </c>
      <c r="FZ178">
        <v>1</v>
      </c>
      <c r="GA178" t="s">
        <v>719</v>
      </c>
      <c r="GB178">
        <v>2.69505</v>
      </c>
      <c r="GC178">
        <v>2.70508</v>
      </c>
      <c r="GD178">
        <v>0.116627</v>
      </c>
      <c r="GE178">
        <v>0.124768</v>
      </c>
      <c r="GF178">
        <v>0.114188</v>
      </c>
      <c r="GG178">
        <v>0.08508590000000001</v>
      </c>
      <c r="GH178">
        <v>27732.6</v>
      </c>
      <c r="GI178">
        <v>27581.8</v>
      </c>
      <c r="GJ178">
        <v>29208.2</v>
      </c>
      <c r="GK178">
        <v>29165.2</v>
      </c>
      <c r="GL178">
        <v>34251.7</v>
      </c>
      <c r="GM178">
        <v>35522.9</v>
      </c>
      <c r="GN178">
        <v>41106.1</v>
      </c>
      <c r="GO178">
        <v>41616.2</v>
      </c>
      <c r="GP178">
        <v>1.72705</v>
      </c>
      <c r="GQ178">
        <v>2.00672</v>
      </c>
      <c r="GR178">
        <v>0.08942559999999999</v>
      </c>
      <c r="GS178">
        <v>0</v>
      </c>
      <c r="GT178">
        <v>29.9048</v>
      </c>
      <c r="GU178">
        <v>999.9</v>
      </c>
      <c r="GV178">
        <v>36.9</v>
      </c>
      <c r="GW178">
        <v>37.2</v>
      </c>
      <c r="GX178">
        <v>25.9366</v>
      </c>
      <c r="GY178">
        <v>62.8334</v>
      </c>
      <c r="GZ178">
        <v>30.1723</v>
      </c>
      <c r="HA178">
        <v>1</v>
      </c>
      <c r="HB178">
        <v>0.300945</v>
      </c>
      <c r="HC178">
        <v>0</v>
      </c>
      <c r="HD178">
        <v>20.3925</v>
      </c>
      <c r="HE178">
        <v>5.21549</v>
      </c>
      <c r="HF178">
        <v>12.0099</v>
      </c>
      <c r="HG178">
        <v>4.9872</v>
      </c>
      <c r="HH178">
        <v>3.28848</v>
      </c>
      <c r="HI178">
        <v>2409.8</v>
      </c>
      <c r="HJ178">
        <v>9999</v>
      </c>
      <c r="HK178">
        <v>9999</v>
      </c>
      <c r="HL178">
        <v>45.6</v>
      </c>
      <c r="HM178">
        <v>1.86732</v>
      </c>
      <c r="HN178">
        <v>1.8663</v>
      </c>
      <c r="HO178">
        <v>1.86584</v>
      </c>
      <c r="HP178">
        <v>1.86569</v>
      </c>
      <c r="HQ178">
        <v>1.86752</v>
      </c>
      <c r="HR178">
        <v>1.87004</v>
      </c>
      <c r="HS178">
        <v>1.86869</v>
      </c>
      <c r="HT178">
        <v>1.87002</v>
      </c>
      <c r="HU178">
        <v>0</v>
      </c>
      <c r="HV178">
        <v>0</v>
      </c>
      <c r="HW178">
        <v>0</v>
      </c>
      <c r="HX178">
        <v>0</v>
      </c>
      <c r="HY178" t="s">
        <v>425</v>
      </c>
      <c r="HZ178" t="s">
        <v>426</v>
      </c>
      <c r="IA178" t="s">
        <v>427</v>
      </c>
      <c r="IB178" t="s">
        <v>427</v>
      </c>
      <c r="IC178" t="s">
        <v>427</v>
      </c>
      <c r="ID178" t="s">
        <v>427</v>
      </c>
      <c r="IE178">
        <v>0</v>
      </c>
      <c r="IF178">
        <v>100</v>
      </c>
      <c r="IG178">
        <v>100</v>
      </c>
      <c r="IH178">
        <v>-0.426</v>
      </c>
      <c r="II178">
        <v>0.0854</v>
      </c>
      <c r="IJ178">
        <v>0.04464184116076175</v>
      </c>
      <c r="IK178">
        <v>-0.0004613869835165773</v>
      </c>
      <c r="IL178">
        <v>-7.733014719846753E-07</v>
      </c>
      <c r="IM178">
        <v>2.12217718631011E-10</v>
      </c>
      <c r="IN178">
        <v>-0.1662484685589008</v>
      </c>
      <c r="IO178">
        <v>0.000886434048502425</v>
      </c>
      <c r="IP178">
        <v>0.0004187276611132993</v>
      </c>
      <c r="IQ178">
        <v>-3.612086840460417E-06</v>
      </c>
      <c r="IR178">
        <v>19</v>
      </c>
      <c r="IS178">
        <v>2204</v>
      </c>
      <c r="IT178">
        <v>1</v>
      </c>
      <c r="IU178">
        <v>37</v>
      </c>
      <c r="IV178">
        <v>17.1</v>
      </c>
      <c r="IW178">
        <v>17.2</v>
      </c>
      <c r="IX178">
        <v>1.48071</v>
      </c>
      <c r="IY178">
        <v>2.23877</v>
      </c>
      <c r="IZ178">
        <v>1.39648</v>
      </c>
      <c r="JA178">
        <v>2.34741</v>
      </c>
      <c r="JB178">
        <v>1.49536</v>
      </c>
      <c r="JC178">
        <v>2.33643</v>
      </c>
      <c r="JD178">
        <v>39.3667</v>
      </c>
      <c r="JE178">
        <v>14.8938</v>
      </c>
      <c r="JF178">
        <v>18</v>
      </c>
      <c r="JG178">
        <v>393.433</v>
      </c>
      <c r="JH178">
        <v>554.9299999999999</v>
      </c>
      <c r="JI178">
        <v>31.6911</v>
      </c>
      <c r="JJ178">
        <v>31.3591</v>
      </c>
      <c r="JK178">
        <v>30.0003</v>
      </c>
      <c r="JL178">
        <v>31.2469</v>
      </c>
      <c r="JM178">
        <v>31.1469</v>
      </c>
      <c r="JN178">
        <v>29.7481</v>
      </c>
      <c r="JO178">
        <v>32.254</v>
      </c>
      <c r="JP178">
        <v>0</v>
      </c>
      <c r="JQ178">
        <v>-999.9</v>
      </c>
      <c r="JR178">
        <v>654.658</v>
      </c>
      <c r="JS178">
        <v>18.0143</v>
      </c>
      <c r="JT178">
        <v>99.83159999999999</v>
      </c>
      <c r="JU178">
        <v>99.89319999999999</v>
      </c>
    </row>
    <row r="179" spans="1:281">
      <c r="A179">
        <v>163</v>
      </c>
      <c r="B179">
        <v>1652288372.6</v>
      </c>
      <c r="C179">
        <v>6316.099999904633</v>
      </c>
      <c r="D179" t="s">
        <v>809</v>
      </c>
      <c r="E179" t="s">
        <v>810</v>
      </c>
      <c r="F179">
        <v>5</v>
      </c>
      <c r="G179" t="s">
        <v>730</v>
      </c>
      <c r="H179" t="s">
        <v>418</v>
      </c>
      <c r="I179">
        <v>1652288364.814285</v>
      </c>
      <c r="J179">
        <f>(K179)/1000</f>
        <v>0</v>
      </c>
      <c r="K179">
        <f>IF(CZ179, AN179, AH179)</f>
        <v>0</v>
      </c>
      <c r="L179">
        <f>IF(CZ179, AI179, AG179)</f>
        <v>0</v>
      </c>
      <c r="M179">
        <f>DB179 - IF(AU179&gt;1, L179*CV179*100.0/(AW179*DP179), 0)</f>
        <v>0</v>
      </c>
      <c r="N179">
        <f>((T179-J179/2)*M179-L179)/(T179+J179/2)</f>
        <v>0</v>
      </c>
      <c r="O179">
        <f>N179*(DI179+DJ179)/1000.0</f>
        <v>0</v>
      </c>
      <c r="P179">
        <f>(DB179 - IF(AU179&gt;1, L179*CV179*100.0/(AW179*DP179), 0))*(DI179+DJ179)/1000.0</f>
        <v>0</v>
      </c>
      <c r="Q179">
        <f>2.0/((1/S179-1/R179)+SIGN(S179)*SQRT((1/S179-1/R179)*(1/S179-1/R179) + 4*CW179/((CW179+1)*(CW179+1))*(2*1/S179*1/R179-1/R179*1/R179)))</f>
        <v>0</v>
      </c>
      <c r="R179">
        <f>IF(LEFT(CX179,1)&lt;&gt;"0",IF(LEFT(CX179,1)="1",3.0,CY179),$D$5+$E$5*(DP179*DI179/($K$5*1000))+$F$5*(DP179*DI179/($K$5*1000))*MAX(MIN(CV179,$J$5),$I$5)*MAX(MIN(CV179,$J$5),$I$5)+$G$5*MAX(MIN(CV179,$J$5),$I$5)*(DP179*DI179/($K$5*1000))+$H$5*(DP179*DI179/($K$5*1000))*(DP179*DI179/($K$5*1000)))</f>
        <v>0</v>
      </c>
      <c r="S179">
        <f>J179*(1000-(1000*0.61365*exp(17.502*W179/(240.97+W179))/(DI179+DJ179)+DD179)/2)/(1000*0.61365*exp(17.502*W179/(240.97+W179))/(DI179+DJ179)-DD179)</f>
        <v>0</v>
      </c>
      <c r="T179">
        <f>1/((CW179+1)/(Q179/1.6)+1/(R179/1.37)) + CW179/((CW179+1)/(Q179/1.6) + CW179/(R179/1.37))</f>
        <v>0</v>
      </c>
      <c r="U179">
        <f>(CR179*CU179)</f>
        <v>0</v>
      </c>
      <c r="V179">
        <f>(DK179+(U179+2*0.95*5.67E-8*(((DK179+$B$7)+273)^4-(DK179+273)^4)-44100*J179)/(1.84*29.3*R179+8*0.95*5.67E-8*(DK179+273)^3))</f>
        <v>0</v>
      </c>
      <c r="W179">
        <f>($C$7*DL179+$D$7*DM179+$E$7*V179)</f>
        <v>0</v>
      </c>
      <c r="X179">
        <f>0.61365*exp(17.502*W179/(240.97+W179))</f>
        <v>0</v>
      </c>
      <c r="Y179">
        <f>(Z179/AA179*100)</f>
        <v>0</v>
      </c>
      <c r="Z179">
        <f>DD179*(DI179+DJ179)/1000</f>
        <v>0</v>
      </c>
      <c r="AA179">
        <f>0.61365*exp(17.502*DK179/(240.97+DK179))</f>
        <v>0</v>
      </c>
      <c r="AB179">
        <f>(X179-DD179*(DI179+DJ179)/1000)</f>
        <v>0</v>
      </c>
      <c r="AC179">
        <f>(-J179*44100)</f>
        <v>0</v>
      </c>
      <c r="AD179">
        <f>2*29.3*R179*0.92*(DK179-W179)</f>
        <v>0</v>
      </c>
      <c r="AE179">
        <f>2*0.95*5.67E-8*(((DK179+$B$7)+273)^4-(W179+273)^4)</f>
        <v>0</v>
      </c>
      <c r="AF179">
        <f>U179+AE179+AC179+AD179</f>
        <v>0</v>
      </c>
      <c r="AG179">
        <f>DH179*AU179*(DC179-DB179*(1000-AU179*DE179)/(1000-AU179*DD179))/(100*CV179)</f>
        <v>0</v>
      </c>
      <c r="AH179">
        <f>1000*DH179*AU179*(DD179-DE179)/(100*CV179*(1000-AU179*DD179))</f>
        <v>0</v>
      </c>
      <c r="AI179">
        <f>(AJ179 - AK179 - DI179*1E3/(8.314*(DK179+273.15)) * AM179/DH179 * AL179) * DH179/(100*CV179) * (1000 - DE179)/1000</f>
        <v>0</v>
      </c>
      <c r="AJ179">
        <v>648.3607863382232</v>
      </c>
      <c r="AK179">
        <v>595.9509878787877</v>
      </c>
      <c r="AL179">
        <v>3.291921184440559</v>
      </c>
      <c r="AM179">
        <v>66.42233892500103</v>
      </c>
      <c r="AN179">
        <f>(AP179 - AO179 + DI179*1E3/(8.314*(DK179+273.15)) * AR179/DH179 * AQ179) * DH179/(100*CV179) * 1000/(1000 - AP179)</f>
        <v>0</v>
      </c>
      <c r="AO179">
        <v>17.90053787703262</v>
      </c>
      <c r="AP179">
        <v>26.64855333333334</v>
      </c>
      <c r="AQ179">
        <v>-0.005286237619751884</v>
      </c>
      <c r="AR179">
        <v>79.01917542628415</v>
      </c>
      <c r="AS179">
        <v>0</v>
      </c>
      <c r="AT179">
        <v>0</v>
      </c>
      <c r="AU179">
        <f>IF(AS179*$H$13&gt;=AW179,1.0,(AW179/(AW179-AS179*$H$13)))</f>
        <v>0</v>
      </c>
      <c r="AV179">
        <f>(AU179-1)*100</f>
        <v>0</v>
      </c>
      <c r="AW179">
        <f>MAX(0,($B$13+$C$13*DP179)/(1+$D$13*DP179)*DI179/(DK179+273)*$E$13)</f>
        <v>0</v>
      </c>
      <c r="AX179" t="s">
        <v>421</v>
      </c>
      <c r="AY179" t="s">
        <v>421</v>
      </c>
      <c r="AZ179">
        <v>0</v>
      </c>
      <c r="BA179">
        <v>0</v>
      </c>
      <c r="BB179">
        <f>1-AZ179/BA179</f>
        <v>0</v>
      </c>
      <c r="BC179">
        <v>0</v>
      </c>
      <c r="BD179" t="s">
        <v>421</v>
      </c>
      <c r="BE179" t="s">
        <v>421</v>
      </c>
      <c r="BF179">
        <v>0</v>
      </c>
      <c r="BG179">
        <v>0</v>
      </c>
      <c r="BH179">
        <f>1-BF179/BG179</f>
        <v>0</v>
      </c>
      <c r="BI179">
        <v>0.5</v>
      </c>
      <c r="BJ179">
        <f>CS179</f>
        <v>0</v>
      </c>
      <c r="BK179">
        <f>L179</f>
        <v>0</v>
      </c>
      <c r="BL179">
        <f>BH179*BI179*BJ179</f>
        <v>0</v>
      </c>
      <c r="BM179">
        <f>(BK179-BC179)/BJ179</f>
        <v>0</v>
      </c>
      <c r="BN179">
        <f>(BA179-BG179)/BG179</f>
        <v>0</v>
      </c>
      <c r="BO179">
        <f>AZ179/(BB179+AZ179/BG179)</f>
        <v>0</v>
      </c>
      <c r="BP179" t="s">
        <v>421</v>
      </c>
      <c r="BQ179">
        <v>0</v>
      </c>
      <c r="BR179">
        <f>IF(BQ179&lt;&gt;0, BQ179, BO179)</f>
        <v>0</v>
      </c>
      <c r="BS179">
        <f>1-BR179/BG179</f>
        <v>0</v>
      </c>
      <c r="BT179">
        <f>(BG179-BF179)/(BG179-BR179)</f>
        <v>0</v>
      </c>
      <c r="BU179">
        <f>(BA179-BG179)/(BA179-BR179)</f>
        <v>0</v>
      </c>
      <c r="BV179">
        <f>(BG179-BF179)/(BG179-AZ179)</f>
        <v>0</v>
      </c>
      <c r="BW179">
        <f>(BA179-BG179)/(BA179-AZ179)</f>
        <v>0</v>
      </c>
      <c r="BX179">
        <f>(BT179*BR179/BF179)</f>
        <v>0</v>
      </c>
      <c r="BY179">
        <f>(1-BX179)</f>
        <v>0</v>
      </c>
      <c r="BZ179">
        <v>1358</v>
      </c>
      <c r="CA179">
        <v>300</v>
      </c>
      <c r="CB179">
        <v>300</v>
      </c>
      <c r="CC179">
        <v>300</v>
      </c>
      <c r="CD179">
        <v>10372.1</v>
      </c>
      <c r="CE179">
        <v>1824.64</v>
      </c>
      <c r="CF179">
        <v>-0.00730157</v>
      </c>
      <c r="CG179">
        <v>0.9</v>
      </c>
      <c r="CH179" t="s">
        <v>421</v>
      </c>
      <c r="CI179" t="s">
        <v>421</v>
      </c>
      <c r="CJ179" t="s">
        <v>421</v>
      </c>
      <c r="CK179" t="s">
        <v>421</v>
      </c>
      <c r="CL179" t="s">
        <v>421</v>
      </c>
      <c r="CM179" t="s">
        <v>421</v>
      </c>
      <c r="CN179" t="s">
        <v>421</v>
      </c>
      <c r="CO179" t="s">
        <v>421</v>
      </c>
      <c r="CP179" t="s">
        <v>421</v>
      </c>
      <c r="CQ179" t="s">
        <v>421</v>
      </c>
      <c r="CR179">
        <f>$B$11*DQ179+$C$11*DR179+$F$11*EC179*(1-EF179)</f>
        <v>0</v>
      </c>
      <c r="CS179">
        <f>CR179*CT179</f>
        <v>0</v>
      </c>
      <c r="CT179">
        <f>($B$11*$D$9+$C$11*$D$9+$F$11*((EP179+EH179)/MAX(EP179+EH179+EQ179, 0.1)*$I$9+EQ179/MAX(EP179+EH179+EQ179, 0.1)*$J$9))/($B$11+$C$11+$F$11)</f>
        <v>0</v>
      </c>
      <c r="CU179">
        <f>($B$11*$K$9+$C$11*$K$9+$F$11*((EP179+EH179)/MAX(EP179+EH179+EQ179, 0.1)*$P$9+EQ179/MAX(EP179+EH179+EQ179, 0.1)*$Q$9))/($B$11+$C$11+$F$11)</f>
        <v>0</v>
      </c>
      <c r="CV179">
        <v>6</v>
      </c>
      <c r="CW179">
        <v>0.5</v>
      </c>
      <c r="CX179" t="s">
        <v>422</v>
      </c>
      <c r="CY179">
        <v>2</v>
      </c>
      <c r="CZ179" t="b">
        <v>1</v>
      </c>
      <c r="DA179">
        <v>1652288364.814285</v>
      </c>
      <c r="DB179">
        <v>556.6372857142858</v>
      </c>
      <c r="DC179">
        <v>622.8115714285714</v>
      </c>
      <c r="DD179">
        <v>26.6795</v>
      </c>
      <c r="DE179">
        <v>17.90275714285714</v>
      </c>
      <c r="DF179">
        <v>557.0529285714285</v>
      </c>
      <c r="DG179">
        <v>26.593975</v>
      </c>
      <c r="DH179">
        <v>400.0657857142857</v>
      </c>
      <c r="DI179">
        <v>90.6807357142857</v>
      </c>
      <c r="DJ179">
        <v>0.09996822142857144</v>
      </c>
      <c r="DK179">
        <v>32.40309642857142</v>
      </c>
      <c r="DL179">
        <v>31.35363928571428</v>
      </c>
      <c r="DM179">
        <v>999.9000000000002</v>
      </c>
      <c r="DN179">
        <v>0</v>
      </c>
      <c r="DO179">
        <v>0</v>
      </c>
      <c r="DP179">
        <v>10000.555</v>
      </c>
      <c r="DQ179">
        <v>0</v>
      </c>
      <c r="DR179">
        <v>924.6506785714286</v>
      </c>
      <c r="DS179">
        <v>-66.17442500000001</v>
      </c>
      <c r="DT179">
        <v>571.8947857142857</v>
      </c>
      <c r="DU179">
        <v>634.1651428571428</v>
      </c>
      <c r="DV179">
        <v>8.776749285714287</v>
      </c>
      <c r="DW179">
        <v>622.8115714285714</v>
      </c>
      <c r="DX179">
        <v>17.90275714285714</v>
      </c>
      <c r="DY179">
        <v>2.419317142857143</v>
      </c>
      <c r="DZ179">
        <v>1.623436428571429</v>
      </c>
      <c r="EA179">
        <v>20.49365357142857</v>
      </c>
      <c r="EB179">
        <v>14.18305714285714</v>
      </c>
      <c r="EC179">
        <v>1500.025714285714</v>
      </c>
      <c r="ED179">
        <v>0.9729929999999998</v>
      </c>
      <c r="EE179">
        <v>0.0270069</v>
      </c>
      <c r="EF179">
        <v>0</v>
      </c>
      <c r="EG179">
        <v>1555.893214285714</v>
      </c>
      <c r="EH179">
        <v>5.00097</v>
      </c>
      <c r="EI179">
        <v>24191.90714285714</v>
      </c>
      <c r="EJ179">
        <v>12491.78214285714</v>
      </c>
      <c r="EK179">
        <v>40.93257142857142</v>
      </c>
      <c r="EL179">
        <v>42.56649999999998</v>
      </c>
      <c r="EM179">
        <v>41.17592857142856</v>
      </c>
      <c r="EN179">
        <v>42.25</v>
      </c>
      <c r="EO179">
        <v>42.06199999999999</v>
      </c>
      <c r="EP179">
        <v>1454.646428571428</v>
      </c>
      <c r="EQ179">
        <v>40.37285714285714</v>
      </c>
      <c r="ER179">
        <v>0</v>
      </c>
      <c r="ES179">
        <v>1058.599999904633</v>
      </c>
      <c r="ET179">
        <v>0</v>
      </c>
      <c r="EU179">
        <v>1555.938461538461</v>
      </c>
      <c r="EV179">
        <v>10.73025641170587</v>
      </c>
      <c r="EW179">
        <v>131.0495728706328</v>
      </c>
      <c r="EX179">
        <v>24192.09230769231</v>
      </c>
      <c r="EY179">
        <v>15</v>
      </c>
      <c r="EZ179">
        <v>1652287342.6</v>
      </c>
      <c r="FA179" t="s">
        <v>727</v>
      </c>
      <c r="FB179">
        <v>1652287342.6</v>
      </c>
      <c r="FC179">
        <v>1652287335.6</v>
      </c>
      <c r="FD179">
        <v>27</v>
      </c>
      <c r="FE179">
        <v>0.206</v>
      </c>
      <c r="FF179">
        <v>-0.006</v>
      </c>
      <c r="FG179">
        <v>-1.806</v>
      </c>
      <c r="FH179">
        <v>0.04</v>
      </c>
      <c r="FI179">
        <v>1600</v>
      </c>
      <c r="FJ179">
        <v>24</v>
      </c>
      <c r="FK179">
        <v>0.06</v>
      </c>
      <c r="FL179">
        <v>0.04</v>
      </c>
      <c r="FM179">
        <v>-65.80324250000001</v>
      </c>
      <c r="FN179">
        <v>-8.432655534709141</v>
      </c>
      <c r="FO179">
        <v>0.8162335051587579</v>
      </c>
      <c r="FP179">
        <v>-1</v>
      </c>
      <c r="FQ179">
        <v>8.784769499999999</v>
      </c>
      <c r="FR179">
        <v>-0.2477682551594775</v>
      </c>
      <c r="FS179">
        <v>0.02647850335177565</v>
      </c>
      <c r="FT179">
        <v>1</v>
      </c>
      <c r="FU179">
        <v>0</v>
      </c>
      <c r="FV179">
        <v>0</v>
      </c>
      <c r="FW179">
        <v>0</v>
      </c>
      <c r="FX179">
        <v>-1</v>
      </c>
      <c r="FY179">
        <v>1</v>
      </c>
      <c r="FZ179">
        <v>1</v>
      </c>
      <c r="GA179" t="s">
        <v>719</v>
      </c>
      <c r="GB179">
        <v>2.695</v>
      </c>
      <c r="GC179">
        <v>2.70516</v>
      </c>
      <c r="GD179">
        <v>0.118978</v>
      </c>
      <c r="GE179">
        <v>0.127044</v>
      </c>
      <c r="GF179">
        <v>0.114131</v>
      </c>
      <c r="GG179">
        <v>0.0852686</v>
      </c>
      <c r="GH179">
        <v>27658.8</v>
      </c>
      <c r="GI179">
        <v>27510</v>
      </c>
      <c r="GJ179">
        <v>29208.3</v>
      </c>
      <c r="GK179">
        <v>29165.2</v>
      </c>
      <c r="GL179">
        <v>34254.3</v>
      </c>
      <c r="GM179">
        <v>35515.9</v>
      </c>
      <c r="GN179">
        <v>41106.5</v>
      </c>
      <c r="GO179">
        <v>41616.3</v>
      </c>
      <c r="GP179">
        <v>1.7267</v>
      </c>
      <c r="GQ179">
        <v>2.00735</v>
      </c>
      <c r="GR179">
        <v>0.0893697</v>
      </c>
      <c r="GS179">
        <v>0</v>
      </c>
      <c r="GT179">
        <v>29.9139</v>
      </c>
      <c r="GU179">
        <v>999.9</v>
      </c>
      <c r="GV179">
        <v>36.9</v>
      </c>
      <c r="GW179">
        <v>37.2</v>
      </c>
      <c r="GX179">
        <v>25.9376</v>
      </c>
      <c r="GY179">
        <v>62.7234</v>
      </c>
      <c r="GZ179">
        <v>30.0601</v>
      </c>
      <c r="HA179">
        <v>1</v>
      </c>
      <c r="HB179">
        <v>0.301075</v>
      </c>
      <c r="HC179">
        <v>0</v>
      </c>
      <c r="HD179">
        <v>20.3924</v>
      </c>
      <c r="HE179">
        <v>5.21459</v>
      </c>
      <c r="HF179">
        <v>12.0099</v>
      </c>
      <c r="HG179">
        <v>4.9869</v>
      </c>
      <c r="HH179">
        <v>3.28835</v>
      </c>
      <c r="HI179">
        <v>2410.1</v>
      </c>
      <c r="HJ179">
        <v>9999</v>
      </c>
      <c r="HK179">
        <v>9999</v>
      </c>
      <c r="HL179">
        <v>45.7</v>
      </c>
      <c r="HM179">
        <v>1.86735</v>
      </c>
      <c r="HN179">
        <v>1.8663</v>
      </c>
      <c r="HO179">
        <v>1.86584</v>
      </c>
      <c r="HP179">
        <v>1.86569</v>
      </c>
      <c r="HQ179">
        <v>1.86752</v>
      </c>
      <c r="HR179">
        <v>1.87006</v>
      </c>
      <c r="HS179">
        <v>1.8687</v>
      </c>
      <c r="HT179">
        <v>1.87008</v>
      </c>
      <c r="HU179">
        <v>0</v>
      </c>
      <c r="HV179">
        <v>0</v>
      </c>
      <c r="HW179">
        <v>0</v>
      </c>
      <c r="HX179">
        <v>0</v>
      </c>
      <c r="HY179" t="s">
        <v>425</v>
      </c>
      <c r="HZ179" t="s">
        <v>426</v>
      </c>
      <c r="IA179" t="s">
        <v>427</v>
      </c>
      <c r="IB179" t="s">
        <v>427</v>
      </c>
      <c r="IC179" t="s">
        <v>427</v>
      </c>
      <c r="ID179" t="s">
        <v>427</v>
      </c>
      <c r="IE179">
        <v>0</v>
      </c>
      <c r="IF179">
        <v>100</v>
      </c>
      <c r="IG179">
        <v>100</v>
      </c>
      <c r="IH179">
        <v>-0.444</v>
      </c>
      <c r="II179">
        <v>0.08500000000000001</v>
      </c>
      <c r="IJ179">
        <v>0.04464184116076175</v>
      </c>
      <c r="IK179">
        <v>-0.0004613869835165773</v>
      </c>
      <c r="IL179">
        <v>-7.733014719846753E-07</v>
      </c>
      <c r="IM179">
        <v>2.12217718631011E-10</v>
      </c>
      <c r="IN179">
        <v>-0.1662484685589008</v>
      </c>
      <c r="IO179">
        <v>0.000886434048502425</v>
      </c>
      <c r="IP179">
        <v>0.0004187276611132993</v>
      </c>
      <c r="IQ179">
        <v>-3.612086840460417E-06</v>
      </c>
      <c r="IR179">
        <v>19</v>
      </c>
      <c r="IS179">
        <v>2204</v>
      </c>
      <c r="IT179">
        <v>1</v>
      </c>
      <c r="IU179">
        <v>37</v>
      </c>
      <c r="IV179">
        <v>17.2</v>
      </c>
      <c r="IW179">
        <v>17.3</v>
      </c>
      <c r="IX179">
        <v>1.51611</v>
      </c>
      <c r="IY179">
        <v>2.24243</v>
      </c>
      <c r="IZ179">
        <v>1.39648</v>
      </c>
      <c r="JA179">
        <v>2.34863</v>
      </c>
      <c r="JB179">
        <v>1.49536</v>
      </c>
      <c r="JC179">
        <v>2.323</v>
      </c>
      <c r="JD179">
        <v>39.3667</v>
      </c>
      <c r="JE179">
        <v>14.885</v>
      </c>
      <c r="JF179">
        <v>18</v>
      </c>
      <c r="JG179">
        <v>393.255</v>
      </c>
      <c r="JH179">
        <v>555.42</v>
      </c>
      <c r="JI179">
        <v>31.6932</v>
      </c>
      <c r="JJ179">
        <v>31.3617</v>
      </c>
      <c r="JK179">
        <v>30.0003</v>
      </c>
      <c r="JL179">
        <v>31.2488</v>
      </c>
      <c r="JM179">
        <v>31.1496</v>
      </c>
      <c r="JN179">
        <v>30.34</v>
      </c>
      <c r="JO179">
        <v>31.5553</v>
      </c>
      <c r="JP179">
        <v>0</v>
      </c>
      <c r="JQ179">
        <v>-999.9</v>
      </c>
      <c r="JR179">
        <v>668.014</v>
      </c>
      <c r="JS179">
        <v>18.1821</v>
      </c>
      <c r="JT179">
        <v>99.8323</v>
      </c>
      <c r="JU179">
        <v>99.8935</v>
      </c>
    </row>
    <row r="180" spans="1:281">
      <c r="A180">
        <v>164</v>
      </c>
      <c r="B180">
        <v>1652288377.6</v>
      </c>
      <c r="C180">
        <v>6321.099999904633</v>
      </c>
      <c r="D180" t="s">
        <v>811</v>
      </c>
      <c r="E180" t="s">
        <v>812</v>
      </c>
      <c r="F180">
        <v>5</v>
      </c>
      <c r="G180" t="s">
        <v>730</v>
      </c>
      <c r="H180" t="s">
        <v>418</v>
      </c>
      <c r="I180">
        <v>1652288370.1</v>
      </c>
      <c r="J180">
        <f>(K180)/1000</f>
        <v>0</v>
      </c>
      <c r="K180">
        <f>IF(CZ180, AN180, AH180)</f>
        <v>0</v>
      </c>
      <c r="L180">
        <f>IF(CZ180, AI180, AG180)</f>
        <v>0</v>
      </c>
      <c r="M180">
        <f>DB180 - IF(AU180&gt;1, L180*CV180*100.0/(AW180*DP180), 0)</f>
        <v>0</v>
      </c>
      <c r="N180">
        <f>((T180-J180/2)*M180-L180)/(T180+J180/2)</f>
        <v>0</v>
      </c>
      <c r="O180">
        <f>N180*(DI180+DJ180)/1000.0</f>
        <v>0</v>
      </c>
      <c r="P180">
        <f>(DB180 - IF(AU180&gt;1, L180*CV180*100.0/(AW180*DP180), 0))*(DI180+DJ180)/1000.0</f>
        <v>0</v>
      </c>
      <c r="Q180">
        <f>2.0/((1/S180-1/R180)+SIGN(S180)*SQRT((1/S180-1/R180)*(1/S180-1/R180) + 4*CW180/((CW180+1)*(CW180+1))*(2*1/S180*1/R180-1/R180*1/R180)))</f>
        <v>0</v>
      </c>
      <c r="R180">
        <f>IF(LEFT(CX180,1)&lt;&gt;"0",IF(LEFT(CX180,1)="1",3.0,CY180),$D$5+$E$5*(DP180*DI180/($K$5*1000))+$F$5*(DP180*DI180/($K$5*1000))*MAX(MIN(CV180,$J$5),$I$5)*MAX(MIN(CV180,$J$5),$I$5)+$G$5*MAX(MIN(CV180,$J$5),$I$5)*(DP180*DI180/($K$5*1000))+$H$5*(DP180*DI180/($K$5*1000))*(DP180*DI180/($K$5*1000)))</f>
        <v>0</v>
      </c>
      <c r="S180">
        <f>J180*(1000-(1000*0.61365*exp(17.502*W180/(240.97+W180))/(DI180+DJ180)+DD180)/2)/(1000*0.61365*exp(17.502*W180/(240.97+W180))/(DI180+DJ180)-DD180)</f>
        <v>0</v>
      </c>
      <c r="T180">
        <f>1/((CW180+1)/(Q180/1.6)+1/(R180/1.37)) + CW180/((CW180+1)/(Q180/1.6) + CW180/(R180/1.37))</f>
        <v>0</v>
      </c>
      <c r="U180">
        <f>(CR180*CU180)</f>
        <v>0</v>
      </c>
      <c r="V180">
        <f>(DK180+(U180+2*0.95*5.67E-8*(((DK180+$B$7)+273)^4-(DK180+273)^4)-44100*J180)/(1.84*29.3*R180+8*0.95*5.67E-8*(DK180+273)^3))</f>
        <v>0</v>
      </c>
      <c r="W180">
        <f>($C$7*DL180+$D$7*DM180+$E$7*V180)</f>
        <v>0</v>
      </c>
      <c r="X180">
        <f>0.61365*exp(17.502*W180/(240.97+W180))</f>
        <v>0</v>
      </c>
      <c r="Y180">
        <f>(Z180/AA180*100)</f>
        <v>0</v>
      </c>
      <c r="Z180">
        <f>DD180*(DI180+DJ180)/1000</f>
        <v>0</v>
      </c>
      <c r="AA180">
        <f>0.61365*exp(17.502*DK180/(240.97+DK180))</f>
        <v>0</v>
      </c>
      <c r="AB180">
        <f>(X180-DD180*(DI180+DJ180)/1000)</f>
        <v>0</v>
      </c>
      <c r="AC180">
        <f>(-J180*44100)</f>
        <v>0</v>
      </c>
      <c r="AD180">
        <f>2*29.3*R180*0.92*(DK180-W180)</f>
        <v>0</v>
      </c>
      <c r="AE180">
        <f>2*0.95*5.67E-8*(((DK180+$B$7)+273)^4-(W180+273)^4)</f>
        <v>0</v>
      </c>
      <c r="AF180">
        <f>U180+AE180+AC180+AD180</f>
        <v>0</v>
      </c>
      <c r="AG180">
        <f>DH180*AU180*(DC180-DB180*(1000-AU180*DE180)/(1000-AU180*DD180))/(100*CV180)</f>
        <v>0</v>
      </c>
      <c r="AH180">
        <f>1000*DH180*AU180*(DD180-DE180)/(100*CV180*(1000-AU180*DD180))</f>
        <v>0</v>
      </c>
      <c r="AI180">
        <f>(AJ180 - AK180 - DI180*1E3/(8.314*(DK180+273.15)) * AM180/DH180 * AL180) * DH180/(100*CV180) * (1000 - DE180)/1000</f>
        <v>0</v>
      </c>
      <c r="AJ180">
        <v>665.3591583846511</v>
      </c>
      <c r="AK180">
        <v>612.5195818181817</v>
      </c>
      <c r="AL180">
        <v>3.313150602876961</v>
      </c>
      <c r="AM180">
        <v>66.42233892500103</v>
      </c>
      <c r="AN180">
        <f>(AP180 - AO180 + DI180*1E3/(8.314*(DK180+273.15)) * AR180/DH180 * AQ180) * DH180/(100*CV180) * 1000/(1000 - AP180)</f>
        <v>0</v>
      </c>
      <c r="AO180">
        <v>17.97704674491267</v>
      </c>
      <c r="AP180">
        <v>26.65271636363635</v>
      </c>
      <c r="AQ180">
        <v>-0.001138642732255657</v>
      </c>
      <c r="AR180">
        <v>79.01917542628415</v>
      </c>
      <c r="AS180">
        <v>0</v>
      </c>
      <c r="AT180">
        <v>0</v>
      </c>
      <c r="AU180">
        <f>IF(AS180*$H$13&gt;=AW180,1.0,(AW180/(AW180-AS180*$H$13)))</f>
        <v>0</v>
      </c>
      <c r="AV180">
        <f>(AU180-1)*100</f>
        <v>0</v>
      </c>
      <c r="AW180">
        <f>MAX(0,($B$13+$C$13*DP180)/(1+$D$13*DP180)*DI180/(DK180+273)*$E$13)</f>
        <v>0</v>
      </c>
      <c r="AX180" t="s">
        <v>421</v>
      </c>
      <c r="AY180" t="s">
        <v>421</v>
      </c>
      <c r="AZ180">
        <v>0</v>
      </c>
      <c r="BA180">
        <v>0</v>
      </c>
      <c r="BB180">
        <f>1-AZ180/BA180</f>
        <v>0</v>
      </c>
      <c r="BC180">
        <v>0</v>
      </c>
      <c r="BD180" t="s">
        <v>421</v>
      </c>
      <c r="BE180" t="s">
        <v>421</v>
      </c>
      <c r="BF180">
        <v>0</v>
      </c>
      <c r="BG180">
        <v>0</v>
      </c>
      <c r="BH180">
        <f>1-BF180/BG180</f>
        <v>0</v>
      </c>
      <c r="BI180">
        <v>0.5</v>
      </c>
      <c r="BJ180">
        <f>CS180</f>
        <v>0</v>
      </c>
      <c r="BK180">
        <f>L180</f>
        <v>0</v>
      </c>
      <c r="BL180">
        <f>BH180*BI180*BJ180</f>
        <v>0</v>
      </c>
      <c r="BM180">
        <f>(BK180-BC180)/BJ180</f>
        <v>0</v>
      </c>
      <c r="BN180">
        <f>(BA180-BG180)/BG180</f>
        <v>0</v>
      </c>
      <c r="BO180">
        <f>AZ180/(BB180+AZ180/BG180)</f>
        <v>0</v>
      </c>
      <c r="BP180" t="s">
        <v>421</v>
      </c>
      <c r="BQ180">
        <v>0</v>
      </c>
      <c r="BR180">
        <f>IF(BQ180&lt;&gt;0, BQ180, BO180)</f>
        <v>0</v>
      </c>
      <c r="BS180">
        <f>1-BR180/BG180</f>
        <v>0</v>
      </c>
      <c r="BT180">
        <f>(BG180-BF180)/(BG180-BR180)</f>
        <v>0</v>
      </c>
      <c r="BU180">
        <f>(BA180-BG180)/(BA180-BR180)</f>
        <v>0</v>
      </c>
      <c r="BV180">
        <f>(BG180-BF180)/(BG180-AZ180)</f>
        <v>0</v>
      </c>
      <c r="BW180">
        <f>(BA180-BG180)/(BA180-AZ180)</f>
        <v>0</v>
      </c>
      <c r="BX180">
        <f>(BT180*BR180/BF180)</f>
        <v>0</v>
      </c>
      <c r="BY180">
        <f>(1-BX180)</f>
        <v>0</v>
      </c>
      <c r="BZ180">
        <v>1358</v>
      </c>
      <c r="CA180">
        <v>300</v>
      </c>
      <c r="CB180">
        <v>300</v>
      </c>
      <c r="CC180">
        <v>300</v>
      </c>
      <c r="CD180">
        <v>10372.1</v>
      </c>
      <c r="CE180">
        <v>1824.64</v>
      </c>
      <c r="CF180">
        <v>-0.00730157</v>
      </c>
      <c r="CG180">
        <v>0.9</v>
      </c>
      <c r="CH180" t="s">
        <v>421</v>
      </c>
      <c r="CI180" t="s">
        <v>421</v>
      </c>
      <c r="CJ180" t="s">
        <v>421</v>
      </c>
      <c r="CK180" t="s">
        <v>421</v>
      </c>
      <c r="CL180" t="s">
        <v>421</v>
      </c>
      <c r="CM180" t="s">
        <v>421</v>
      </c>
      <c r="CN180" t="s">
        <v>421</v>
      </c>
      <c r="CO180" t="s">
        <v>421</v>
      </c>
      <c r="CP180" t="s">
        <v>421</v>
      </c>
      <c r="CQ180" t="s">
        <v>421</v>
      </c>
      <c r="CR180">
        <f>$B$11*DQ180+$C$11*DR180+$F$11*EC180*(1-EF180)</f>
        <v>0</v>
      </c>
      <c r="CS180">
        <f>CR180*CT180</f>
        <v>0</v>
      </c>
      <c r="CT180">
        <f>($B$11*$D$9+$C$11*$D$9+$F$11*((EP180+EH180)/MAX(EP180+EH180+EQ180, 0.1)*$I$9+EQ180/MAX(EP180+EH180+EQ180, 0.1)*$J$9))/($B$11+$C$11+$F$11)</f>
        <v>0</v>
      </c>
      <c r="CU180">
        <f>($B$11*$K$9+$C$11*$K$9+$F$11*((EP180+EH180)/MAX(EP180+EH180+EQ180, 0.1)*$P$9+EQ180/MAX(EP180+EH180+EQ180, 0.1)*$Q$9))/($B$11+$C$11+$F$11)</f>
        <v>0</v>
      </c>
      <c r="CV180">
        <v>6</v>
      </c>
      <c r="CW180">
        <v>0.5</v>
      </c>
      <c r="CX180" t="s">
        <v>422</v>
      </c>
      <c r="CY180">
        <v>2</v>
      </c>
      <c r="CZ180" t="b">
        <v>1</v>
      </c>
      <c r="DA180">
        <v>1652288370.1</v>
      </c>
      <c r="DB180">
        <v>573.6579629629629</v>
      </c>
      <c r="DC180">
        <v>640.4952222222222</v>
      </c>
      <c r="DD180">
        <v>26.66057777777778</v>
      </c>
      <c r="DE180">
        <v>17.9487037037037</v>
      </c>
      <c r="DF180">
        <v>574.0929259259259</v>
      </c>
      <c r="DG180">
        <v>26.57532962962962</v>
      </c>
      <c r="DH180">
        <v>400.0704814814816</v>
      </c>
      <c r="DI180">
        <v>90.68150370370371</v>
      </c>
      <c r="DJ180">
        <v>0.09998022592592591</v>
      </c>
      <c r="DK180">
        <v>32.40729259259259</v>
      </c>
      <c r="DL180">
        <v>31.3579</v>
      </c>
      <c r="DM180">
        <v>999.9000000000001</v>
      </c>
      <c r="DN180">
        <v>0</v>
      </c>
      <c r="DO180">
        <v>0</v>
      </c>
      <c r="DP180">
        <v>9996.040000000001</v>
      </c>
      <c r="DQ180">
        <v>0</v>
      </c>
      <c r="DR180">
        <v>928.5182962962963</v>
      </c>
      <c r="DS180">
        <v>-66.83731481481483</v>
      </c>
      <c r="DT180">
        <v>589.3706666666667</v>
      </c>
      <c r="DU180">
        <v>652.2024444444445</v>
      </c>
      <c r="DV180">
        <v>8.711871851851852</v>
      </c>
      <c r="DW180">
        <v>640.4952222222222</v>
      </c>
      <c r="DX180">
        <v>17.9487037037037</v>
      </c>
      <c r="DY180">
        <v>2.417621481481481</v>
      </c>
      <c r="DZ180">
        <v>1.627615555555556</v>
      </c>
      <c r="EA180">
        <v>20.48228148148148</v>
      </c>
      <c r="EB180">
        <v>14.22266296296296</v>
      </c>
      <c r="EC180">
        <v>1500.024814814815</v>
      </c>
      <c r="ED180">
        <v>0.9729928888888887</v>
      </c>
      <c r="EE180">
        <v>0.027007</v>
      </c>
      <c r="EF180">
        <v>0</v>
      </c>
      <c r="EG180">
        <v>1556.695925925926</v>
      </c>
      <c r="EH180">
        <v>5.00097</v>
      </c>
      <c r="EI180">
        <v>24199.38148148148</v>
      </c>
      <c r="EJ180">
        <v>12491.77407407408</v>
      </c>
      <c r="EK180">
        <v>40.93699999999999</v>
      </c>
      <c r="EL180">
        <v>42.56666666666666</v>
      </c>
      <c r="EM180">
        <v>41.1824074074074</v>
      </c>
      <c r="EN180">
        <v>42.25</v>
      </c>
      <c r="EO180">
        <v>42.06199999999999</v>
      </c>
      <c r="EP180">
        <v>1454.645555555556</v>
      </c>
      <c r="EQ180">
        <v>40.37370370370371</v>
      </c>
      <c r="ER180">
        <v>0</v>
      </c>
      <c r="ES180">
        <v>1063.400000095367</v>
      </c>
      <c r="ET180">
        <v>0</v>
      </c>
      <c r="EU180">
        <v>1556.656538461539</v>
      </c>
      <c r="EV180">
        <v>6.059145288529218</v>
      </c>
      <c r="EW180">
        <v>41.79145296444182</v>
      </c>
      <c r="EX180">
        <v>24198.73846153847</v>
      </c>
      <c r="EY180">
        <v>15</v>
      </c>
      <c r="EZ180">
        <v>1652287342.6</v>
      </c>
      <c r="FA180" t="s">
        <v>727</v>
      </c>
      <c r="FB180">
        <v>1652287342.6</v>
      </c>
      <c r="FC180">
        <v>1652287335.6</v>
      </c>
      <c r="FD180">
        <v>27</v>
      </c>
      <c r="FE180">
        <v>0.206</v>
      </c>
      <c r="FF180">
        <v>-0.006</v>
      </c>
      <c r="FG180">
        <v>-1.806</v>
      </c>
      <c r="FH180">
        <v>0.04</v>
      </c>
      <c r="FI180">
        <v>1600</v>
      </c>
      <c r="FJ180">
        <v>24</v>
      </c>
      <c r="FK180">
        <v>0.06</v>
      </c>
      <c r="FL180">
        <v>0.04</v>
      </c>
      <c r="FM180">
        <v>-66.4910825</v>
      </c>
      <c r="FN180">
        <v>-7.595228893057929</v>
      </c>
      <c r="FO180">
        <v>0.7344676857723211</v>
      </c>
      <c r="FP180">
        <v>-1</v>
      </c>
      <c r="FQ180">
        <v>8.73735375</v>
      </c>
      <c r="FR180">
        <v>-0.7123894559099456</v>
      </c>
      <c r="FS180">
        <v>0.07663568847761146</v>
      </c>
      <c r="FT180">
        <v>0</v>
      </c>
      <c r="FU180">
        <v>0</v>
      </c>
      <c r="FV180">
        <v>0</v>
      </c>
      <c r="FW180">
        <v>0</v>
      </c>
      <c r="FX180">
        <v>-1</v>
      </c>
      <c r="FY180">
        <v>0</v>
      </c>
      <c r="FZ180">
        <v>1</v>
      </c>
      <c r="GA180" t="s">
        <v>710</v>
      </c>
      <c r="GB180">
        <v>2.69503</v>
      </c>
      <c r="GC180">
        <v>2.70513</v>
      </c>
      <c r="GD180">
        <v>0.121304</v>
      </c>
      <c r="GE180">
        <v>0.129335</v>
      </c>
      <c r="GF180">
        <v>0.114151</v>
      </c>
      <c r="GG180">
        <v>0.08576209999999999</v>
      </c>
      <c r="GH180">
        <v>27585.9</v>
      </c>
      <c r="GI180">
        <v>27438.3</v>
      </c>
      <c r="GJ180">
        <v>29208.5</v>
      </c>
      <c r="GK180">
        <v>29165.8</v>
      </c>
      <c r="GL180">
        <v>34253.5</v>
      </c>
      <c r="GM180">
        <v>35497.3</v>
      </c>
      <c r="GN180">
        <v>41106.5</v>
      </c>
      <c r="GO180">
        <v>41617</v>
      </c>
      <c r="GP180">
        <v>1.72695</v>
      </c>
      <c r="GQ180">
        <v>2.0076</v>
      </c>
      <c r="GR180">
        <v>0.08859110000000001</v>
      </c>
      <c r="GS180">
        <v>0</v>
      </c>
      <c r="GT180">
        <v>29.9203</v>
      </c>
      <c r="GU180">
        <v>999.9</v>
      </c>
      <c r="GV180">
        <v>36.9</v>
      </c>
      <c r="GW180">
        <v>37.2</v>
      </c>
      <c r="GX180">
        <v>25.9381</v>
      </c>
      <c r="GY180">
        <v>62.8834</v>
      </c>
      <c r="GZ180">
        <v>30.0721</v>
      </c>
      <c r="HA180">
        <v>1</v>
      </c>
      <c r="HB180">
        <v>0.301372</v>
      </c>
      <c r="HC180">
        <v>0</v>
      </c>
      <c r="HD180">
        <v>20.3924</v>
      </c>
      <c r="HE180">
        <v>5.21579</v>
      </c>
      <c r="HF180">
        <v>12.0098</v>
      </c>
      <c r="HG180">
        <v>4.9871</v>
      </c>
      <c r="HH180">
        <v>3.28842</v>
      </c>
      <c r="HI180">
        <v>2410.1</v>
      </c>
      <c r="HJ180">
        <v>9999</v>
      </c>
      <c r="HK180">
        <v>9999</v>
      </c>
      <c r="HL180">
        <v>45.7</v>
      </c>
      <c r="HM180">
        <v>1.86736</v>
      </c>
      <c r="HN180">
        <v>1.8663</v>
      </c>
      <c r="HO180">
        <v>1.86584</v>
      </c>
      <c r="HP180">
        <v>1.86569</v>
      </c>
      <c r="HQ180">
        <v>1.86752</v>
      </c>
      <c r="HR180">
        <v>1.87006</v>
      </c>
      <c r="HS180">
        <v>1.86869</v>
      </c>
      <c r="HT180">
        <v>1.87007</v>
      </c>
      <c r="HU180">
        <v>0</v>
      </c>
      <c r="HV180">
        <v>0</v>
      </c>
      <c r="HW180">
        <v>0</v>
      </c>
      <c r="HX180">
        <v>0</v>
      </c>
      <c r="HY180" t="s">
        <v>425</v>
      </c>
      <c r="HZ180" t="s">
        <v>426</v>
      </c>
      <c r="IA180" t="s">
        <v>427</v>
      </c>
      <c r="IB180" t="s">
        <v>427</v>
      </c>
      <c r="IC180" t="s">
        <v>427</v>
      </c>
      <c r="ID180" t="s">
        <v>427</v>
      </c>
      <c r="IE180">
        <v>0</v>
      </c>
      <c r="IF180">
        <v>100</v>
      </c>
      <c r="IG180">
        <v>100</v>
      </c>
      <c r="IH180">
        <v>-0.463</v>
      </c>
      <c r="II180">
        <v>0.0852</v>
      </c>
      <c r="IJ180">
        <v>0.04464184116076175</v>
      </c>
      <c r="IK180">
        <v>-0.0004613869835165773</v>
      </c>
      <c r="IL180">
        <v>-7.733014719846753E-07</v>
      </c>
      <c r="IM180">
        <v>2.12217718631011E-10</v>
      </c>
      <c r="IN180">
        <v>-0.1662484685589008</v>
      </c>
      <c r="IO180">
        <v>0.000886434048502425</v>
      </c>
      <c r="IP180">
        <v>0.0004187276611132993</v>
      </c>
      <c r="IQ180">
        <v>-3.612086840460417E-06</v>
      </c>
      <c r="IR180">
        <v>19</v>
      </c>
      <c r="IS180">
        <v>2204</v>
      </c>
      <c r="IT180">
        <v>1</v>
      </c>
      <c r="IU180">
        <v>37</v>
      </c>
      <c r="IV180">
        <v>17.2</v>
      </c>
      <c r="IW180">
        <v>17.4</v>
      </c>
      <c r="IX180">
        <v>1.54785</v>
      </c>
      <c r="IY180">
        <v>2.23877</v>
      </c>
      <c r="IZ180">
        <v>1.39648</v>
      </c>
      <c r="JA180">
        <v>2.34863</v>
      </c>
      <c r="JB180">
        <v>1.49536</v>
      </c>
      <c r="JC180">
        <v>2.31812</v>
      </c>
      <c r="JD180">
        <v>39.3667</v>
      </c>
      <c r="JE180">
        <v>14.8938</v>
      </c>
      <c r="JF180">
        <v>18</v>
      </c>
      <c r="JG180">
        <v>393.406</v>
      </c>
      <c r="JH180">
        <v>555.631</v>
      </c>
      <c r="JI180">
        <v>31.695</v>
      </c>
      <c r="JJ180">
        <v>31.364</v>
      </c>
      <c r="JK180">
        <v>30.0003</v>
      </c>
      <c r="JL180">
        <v>31.2515</v>
      </c>
      <c r="JM180">
        <v>31.1522</v>
      </c>
      <c r="JN180">
        <v>30.9818</v>
      </c>
      <c r="JO180">
        <v>31.2673</v>
      </c>
      <c r="JP180">
        <v>0</v>
      </c>
      <c r="JQ180">
        <v>-999.9</v>
      </c>
      <c r="JR180">
        <v>688.049</v>
      </c>
      <c r="JS180">
        <v>18.2236</v>
      </c>
      <c r="JT180">
        <v>99.83240000000001</v>
      </c>
      <c r="JU180">
        <v>99.89530000000001</v>
      </c>
    </row>
    <row r="181" spans="1:281">
      <c r="A181">
        <v>165</v>
      </c>
      <c r="B181">
        <v>1652288382.6</v>
      </c>
      <c r="C181">
        <v>6326.099999904633</v>
      </c>
      <c r="D181" t="s">
        <v>813</v>
      </c>
      <c r="E181" t="s">
        <v>814</v>
      </c>
      <c r="F181">
        <v>5</v>
      </c>
      <c r="G181" t="s">
        <v>730</v>
      </c>
      <c r="H181" t="s">
        <v>418</v>
      </c>
      <c r="I181">
        <v>1652288374.814285</v>
      </c>
      <c r="J181">
        <f>(K181)/1000</f>
        <v>0</v>
      </c>
      <c r="K181">
        <f>IF(CZ181, AN181, AH181)</f>
        <v>0</v>
      </c>
      <c r="L181">
        <f>IF(CZ181, AI181, AG181)</f>
        <v>0</v>
      </c>
      <c r="M181">
        <f>DB181 - IF(AU181&gt;1, L181*CV181*100.0/(AW181*DP181), 0)</f>
        <v>0</v>
      </c>
      <c r="N181">
        <f>((T181-J181/2)*M181-L181)/(T181+J181/2)</f>
        <v>0</v>
      </c>
      <c r="O181">
        <f>N181*(DI181+DJ181)/1000.0</f>
        <v>0</v>
      </c>
      <c r="P181">
        <f>(DB181 - IF(AU181&gt;1, L181*CV181*100.0/(AW181*DP181), 0))*(DI181+DJ181)/1000.0</f>
        <v>0</v>
      </c>
      <c r="Q181">
        <f>2.0/((1/S181-1/R181)+SIGN(S181)*SQRT((1/S181-1/R181)*(1/S181-1/R181) + 4*CW181/((CW181+1)*(CW181+1))*(2*1/S181*1/R181-1/R181*1/R181)))</f>
        <v>0</v>
      </c>
      <c r="R181">
        <f>IF(LEFT(CX181,1)&lt;&gt;"0",IF(LEFT(CX181,1)="1",3.0,CY181),$D$5+$E$5*(DP181*DI181/($K$5*1000))+$F$5*(DP181*DI181/($K$5*1000))*MAX(MIN(CV181,$J$5),$I$5)*MAX(MIN(CV181,$J$5),$I$5)+$G$5*MAX(MIN(CV181,$J$5),$I$5)*(DP181*DI181/($K$5*1000))+$H$5*(DP181*DI181/($K$5*1000))*(DP181*DI181/($K$5*1000)))</f>
        <v>0</v>
      </c>
      <c r="S181">
        <f>J181*(1000-(1000*0.61365*exp(17.502*W181/(240.97+W181))/(DI181+DJ181)+DD181)/2)/(1000*0.61365*exp(17.502*W181/(240.97+W181))/(DI181+DJ181)-DD181)</f>
        <v>0</v>
      </c>
      <c r="T181">
        <f>1/((CW181+1)/(Q181/1.6)+1/(R181/1.37)) + CW181/((CW181+1)/(Q181/1.6) + CW181/(R181/1.37))</f>
        <v>0</v>
      </c>
      <c r="U181">
        <f>(CR181*CU181)</f>
        <v>0</v>
      </c>
      <c r="V181">
        <f>(DK181+(U181+2*0.95*5.67E-8*(((DK181+$B$7)+273)^4-(DK181+273)^4)-44100*J181)/(1.84*29.3*R181+8*0.95*5.67E-8*(DK181+273)^3))</f>
        <v>0</v>
      </c>
      <c r="W181">
        <f>($C$7*DL181+$D$7*DM181+$E$7*V181)</f>
        <v>0</v>
      </c>
      <c r="X181">
        <f>0.61365*exp(17.502*W181/(240.97+W181))</f>
        <v>0</v>
      </c>
      <c r="Y181">
        <f>(Z181/AA181*100)</f>
        <v>0</v>
      </c>
      <c r="Z181">
        <f>DD181*(DI181+DJ181)/1000</f>
        <v>0</v>
      </c>
      <c r="AA181">
        <f>0.61365*exp(17.502*DK181/(240.97+DK181))</f>
        <v>0</v>
      </c>
      <c r="AB181">
        <f>(X181-DD181*(DI181+DJ181)/1000)</f>
        <v>0</v>
      </c>
      <c r="AC181">
        <f>(-J181*44100)</f>
        <v>0</v>
      </c>
      <c r="AD181">
        <f>2*29.3*R181*0.92*(DK181-W181)</f>
        <v>0</v>
      </c>
      <c r="AE181">
        <f>2*0.95*5.67E-8*(((DK181+$B$7)+273)^4-(W181+273)^4)</f>
        <v>0</v>
      </c>
      <c r="AF181">
        <f>U181+AE181+AC181+AD181</f>
        <v>0</v>
      </c>
      <c r="AG181">
        <f>DH181*AU181*(DC181-DB181*(1000-AU181*DE181)/(1000-AU181*DD181))/(100*CV181)</f>
        <v>0</v>
      </c>
      <c r="AH181">
        <f>1000*DH181*AU181*(DD181-DE181)/(100*CV181*(1000-AU181*DD181))</f>
        <v>0</v>
      </c>
      <c r="AI181">
        <f>(AJ181 - AK181 - DI181*1E3/(8.314*(DK181+273.15)) * AM181/DH181 * AL181) * DH181/(100*CV181) * (1000 - DE181)/1000</f>
        <v>0</v>
      </c>
      <c r="AJ181">
        <v>682.7744958137075</v>
      </c>
      <c r="AK181">
        <v>629.3736242424242</v>
      </c>
      <c r="AL181">
        <v>3.376122265357161</v>
      </c>
      <c r="AM181">
        <v>66.42233892500103</v>
      </c>
      <c r="AN181">
        <f>(AP181 - AO181 + DI181*1E3/(8.314*(DK181+273.15)) * AR181/DH181 * AQ181) * DH181/(100*CV181) * 1000/(1000 - AP181)</f>
        <v>0</v>
      </c>
      <c r="AO181">
        <v>18.09661278441116</v>
      </c>
      <c r="AP181">
        <v>26.67297151515151</v>
      </c>
      <c r="AQ181">
        <v>0.006715659030949393</v>
      </c>
      <c r="AR181">
        <v>79.01917542628415</v>
      </c>
      <c r="AS181">
        <v>0</v>
      </c>
      <c r="AT181">
        <v>0</v>
      </c>
      <c r="AU181">
        <f>IF(AS181*$H$13&gt;=AW181,1.0,(AW181/(AW181-AS181*$H$13)))</f>
        <v>0</v>
      </c>
      <c r="AV181">
        <f>(AU181-1)*100</f>
        <v>0</v>
      </c>
      <c r="AW181">
        <f>MAX(0,($B$13+$C$13*DP181)/(1+$D$13*DP181)*DI181/(DK181+273)*$E$13)</f>
        <v>0</v>
      </c>
      <c r="AX181" t="s">
        <v>421</v>
      </c>
      <c r="AY181" t="s">
        <v>421</v>
      </c>
      <c r="AZ181">
        <v>0</v>
      </c>
      <c r="BA181">
        <v>0</v>
      </c>
      <c r="BB181">
        <f>1-AZ181/BA181</f>
        <v>0</v>
      </c>
      <c r="BC181">
        <v>0</v>
      </c>
      <c r="BD181" t="s">
        <v>421</v>
      </c>
      <c r="BE181" t="s">
        <v>421</v>
      </c>
      <c r="BF181">
        <v>0</v>
      </c>
      <c r="BG181">
        <v>0</v>
      </c>
      <c r="BH181">
        <f>1-BF181/BG181</f>
        <v>0</v>
      </c>
      <c r="BI181">
        <v>0.5</v>
      </c>
      <c r="BJ181">
        <f>CS181</f>
        <v>0</v>
      </c>
      <c r="BK181">
        <f>L181</f>
        <v>0</v>
      </c>
      <c r="BL181">
        <f>BH181*BI181*BJ181</f>
        <v>0</v>
      </c>
      <c r="BM181">
        <f>(BK181-BC181)/BJ181</f>
        <v>0</v>
      </c>
      <c r="BN181">
        <f>(BA181-BG181)/BG181</f>
        <v>0</v>
      </c>
      <c r="BO181">
        <f>AZ181/(BB181+AZ181/BG181)</f>
        <v>0</v>
      </c>
      <c r="BP181" t="s">
        <v>421</v>
      </c>
      <c r="BQ181">
        <v>0</v>
      </c>
      <c r="BR181">
        <f>IF(BQ181&lt;&gt;0, BQ181, BO181)</f>
        <v>0</v>
      </c>
      <c r="BS181">
        <f>1-BR181/BG181</f>
        <v>0</v>
      </c>
      <c r="BT181">
        <f>(BG181-BF181)/(BG181-BR181)</f>
        <v>0</v>
      </c>
      <c r="BU181">
        <f>(BA181-BG181)/(BA181-BR181)</f>
        <v>0</v>
      </c>
      <c r="BV181">
        <f>(BG181-BF181)/(BG181-AZ181)</f>
        <v>0</v>
      </c>
      <c r="BW181">
        <f>(BA181-BG181)/(BA181-AZ181)</f>
        <v>0</v>
      </c>
      <c r="BX181">
        <f>(BT181*BR181/BF181)</f>
        <v>0</v>
      </c>
      <c r="BY181">
        <f>(1-BX181)</f>
        <v>0</v>
      </c>
      <c r="BZ181">
        <v>1358</v>
      </c>
      <c r="CA181">
        <v>300</v>
      </c>
      <c r="CB181">
        <v>300</v>
      </c>
      <c r="CC181">
        <v>300</v>
      </c>
      <c r="CD181">
        <v>10372.1</v>
      </c>
      <c r="CE181">
        <v>1824.64</v>
      </c>
      <c r="CF181">
        <v>-0.00730157</v>
      </c>
      <c r="CG181">
        <v>0.9</v>
      </c>
      <c r="CH181" t="s">
        <v>421</v>
      </c>
      <c r="CI181" t="s">
        <v>421</v>
      </c>
      <c r="CJ181" t="s">
        <v>421</v>
      </c>
      <c r="CK181" t="s">
        <v>421</v>
      </c>
      <c r="CL181" t="s">
        <v>421</v>
      </c>
      <c r="CM181" t="s">
        <v>421</v>
      </c>
      <c r="CN181" t="s">
        <v>421</v>
      </c>
      <c r="CO181" t="s">
        <v>421</v>
      </c>
      <c r="CP181" t="s">
        <v>421</v>
      </c>
      <c r="CQ181" t="s">
        <v>421</v>
      </c>
      <c r="CR181">
        <f>$B$11*DQ181+$C$11*DR181+$F$11*EC181*(1-EF181)</f>
        <v>0</v>
      </c>
      <c r="CS181">
        <f>CR181*CT181</f>
        <v>0</v>
      </c>
      <c r="CT181">
        <f>($B$11*$D$9+$C$11*$D$9+$F$11*((EP181+EH181)/MAX(EP181+EH181+EQ181, 0.1)*$I$9+EQ181/MAX(EP181+EH181+EQ181, 0.1)*$J$9))/($B$11+$C$11+$F$11)</f>
        <v>0</v>
      </c>
      <c r="CU181">
        <f>($B$11*$K$9+$C$11*$K$9+$F$11*((EP181+EH181)/MAX(EP181+EH181+EQ181, 0.1)*$P$9+EQ181/MAX(EP181+EH181+EQ181, 0.1)*$Q$9))/($B$11+$C$11+$F$11)</f>
        <v>0</v>
      </c>
      <c r="CV181">
        <v>6</v>
      </c>
      <c r="CW181">
        <v>0.5</v>
      </c>
      <c r="CX181" t="s">
        <v>422</v>
      </c>
      <c r="CY181">
        <v>2</v>
      </c>
      <c r="CZ181" t="b">
        <v>1</v>
      </c>
      <c r="DA181">
        <v>1652288374.814285</v>
      </c>
      <c r="DB181">
        <v>588.8896428571427</v>
      </c>
      <c r="DC181">
        <v>656.3306785714285</v>
      </c>
      <c r="DD181">
        <v>26.65721071428572</v>
      </c>
      <c r="DE181">
        <v>18.01708214285714</v>
      </c>
      <c r="DF181">
        <v>589.3421785714287</v>
      </c>
      <c r="DG181">
        <v>26.57201071428572</v>
      </c>
      <c r="DH181">
        <v>400.0677857142857</v>
      </c>
      <c r="DI181">
        <v>90.68093571428571</v>
      </c>
      <c r="DJ181">
        <v>0.09996906071428573</v>
      </c>
      <c r="DK181">
        <v>32.40887857142857</v>
      </c>
      <c r="DL181">
        <v>31.36034285714286</v>
      </c>
      <c r="DM181">
        <v>999.9000000000002</v>
      </c>
      <c r="DN181">
        <v>0</v>
      </c>
      <c r="DO181">
        <v>0</v>
      </c>
      <c r="DP181">
        <v>9995.808928571427</v>
      </c>
      <c r="DQ181">
        <v>0</v>
      </c>
      <c r="DR181">
        <v>930.7087499999999</v>
      </c>
      <c r="DS181">
        <v>-67.44097857142857</v>
      </c>
      <c r="DT181">
        <v>605.0177857142857</v>
      </c>
      <c r="DU181">
        <v>668.3741785714286</v>
      </c>
      <c r="DV181">
        <v>8.640117142857141</v>
      </c>
      <c r="DW181">
        <v>656.3306785714285</v>
      </c>
      <c r="DX181">
        <v>18.01708214285714</v>
      </c>
      <c r="DY181">
        <v>2.4173</v>
      </c>
      <c r="DZ181">
        <v>1.633805714285714</v>
      </c>
      <c r="EA181">
        <v>20.480125</v>
      </c>
      <c r="EB181">
        <v>14.28123571428571</v>
      </c>
      <c r="EC181">
        <v>1500.008571428572</v>
      </c>
      <c r="ED181">
        <v>0.9729929999999998</v>
      </c>
      <c r="EE181">
        <v>0.0270069</v>
      </c>
      <c r="EF181">
        <v>0</v>
      </c>
      <c r="EG181">
        <v>1556.834285714286</v>
      </c>
      <c r="EH181">
        <v>5.00097</v>
      </c>
      <c r="EI181">
        <v>24199.73214285714</v>
      </c>
      <c r="EJ181">
        <v>12491.63928571428</v>
      </c>
      <c r="EK181">
        <v>40.93699999999999</v>
      </c>
      <c r="EL181">
        <v>42.57099999999998</v>
      </c>
      <c r="EM181">
        <v>41.18699999999999</v>
      </c>
      <c r="EN181">
        <v>42.25</v>
      </c>
      <c r="EO181">
        <v>42.06199999999999</v>
      </c>
      <c r="EP181">
        <v>1454.628571428571</v>
      </c>
      <c r="EQ181">
        <v>40.37285714285714</v>
      </c>
      <c r="ER181">
        <v>0</v>
      </c>
      <c r="ES181">
        <v>1068.200000047684</v>
      </c>
      <c r="ET181">
        <v>0</v>
      </c>
      <c r="EU181">
        <v>1556.840769230769</v>
      </c>
      <c r="EV181">
        <v>0.03623931171648976</v>
      </c>
      <c r="EW181">
        <v>-30.30085481612726</v>
      </c>
      <c r="EX181">
        <v>24199.54230769231</v>
      </c>
      <c r="EY181">
        <v>15</v>
      </c>
      <c r="EZ181">
        <v>1652287342.6</v>
      </c>
      <c r="FA181" t="s">
        <v>727</v>
      </c>
      <c r="FB181">
        <v>1652287342.6</v>
      </c>
      <c r="FC181">
        <v>1652287335.6</v>
      </c>
      <c r="FD181">
        <v>27</v>
      </c>
      <c r="FE181">
        <v>0.206</v>
      </c>
      <c r="FF181">
        <v>-0.006</v>
      </c>
      <c r="FG181">
        <v>-1.806</v>
      </c>
      <c r="FH181">
        <v>0.04</v>
      </c>
      <c r="FI181">
        <v>1600</v>
      </c>
      <c r="FJ181">
        <v>24</v>
      </c>
      <c r="FK181">
        <v>0.06</v>
      </c>
      <c r="FL181">
        <v>0.04</v>
      </c>
      <c r="FM181">
        <v>-67.0136625</v>
      </c>
      <c r="FN181">
        <v>-7.727636397748437</v>
      </c>
      <c r="FO181">
        <v>0.7464091621515284</v>
      </c>
      <c r="FP181">
        <v>-1</v>
      </c>
      <c r="FQ181">
        <v>8.688927250000001</v>
      </c>
      <c r="FR181">
        <v>-0.9493565853658528</v>
      </c>
      <c r="FS181">
        <v>0.09511307956815147</v>
      </c>
      <c r="FT181">
        <v>0</v>
      </c>
      <c r="FU181">
        <v>0</v>
      </c>
      <c r="FV181">
        <v>0</v>
      </c>
      <c r="FW181">
        <v>0</v>
      </c>
      <c r="FX181">
        <v>-1</v>
      </c>
      <c r="FY181">
        <v>0</v>
      </c>
      <c r="FZ181">
        <v>1</v>
      </c>
      <c r="GA181" t="s">
        <v>710</v>
      </c>
      <c r="GB181">
        <v>2.69498</v>
      </c>
      <c r="GC181">
        <v>2.70521</v>
      </c>
      <c r="GD181">
        <v>0.123632</v>
      </c>
      <c r="GE181">
        <v>0.131562</v>
      </c>
      <c r="GF181">
        <v>0.114204</v>
      </c>
      <c r="GG181">
        <v>0.0859096</v>
      </c>
      <c r="GH181">
        <v>27513</v>
      </c>
      <c r="GI181">
        <v>27367.7</v>
      </c>
      <c r="GJ181">
        <v>29208.8</v>
      </c>
      <c r="GK181">
        <v>29165.5</v>
      </c>
      <c r="GL181">
        <v>34251.7</v>
      </c>
      <c r="GM181">
        <v>35491.2</v>
      </c>
      <c r="GN181">
        <v>41106.8</v>
      </c>
      <c r="GO181">
        <v>41616.6</v>
      </c>
      <c r="GP181">
        <v>1.7266</v>
      </c>
      <c r="GQ181">
        <v>2.00738</v>
      </c>
      <c r="GR181">
        <v>0.08796900000000001</v>
      </c>
      <c r="GS181">
        <v>0</v>
      </c>
      <c r="GT181">
        <v>29.9241</v>
      </c>
      <c r="GU181">
        <v>999.9</v>
      </c>
      <c r="GV181">
        <v>36.8</v>
      </c>
      <c r="GW181">
        <v>37.2</v>
      </c>
      <c r="GX181">
        <v>25.8695</v>
      </c>
      <c r="GY181">
        <v>62.9234</v>
      </c>
      <c r="GZ181">
        <v>29.9279</v>
      </c>
      <c r="HA181">
        <v>1</v>
      </c>
      <c r="HB181">
        <v>0.301402</v>
      </c>
      <c r="HC181">
        <v>0</v>
      </c>
      <c r="HD181">
        <v>20.3925</v>
      </c>
      <c r="HE181">
        <v>5.21684</v>
      </c>
      <c r="HF181">
        <v>12.0099</v>
      </c>
      <c r="HG181">
        <v>4.9875</v>
      </c>
      <c r="HH181">
        <v>3.2886</v>
      </c>
      <c r="HI181">
        <v>2410.3</v>
      </c>
      <c r="HJ181">
        <v>9999</v>
      </c>
      <c r="HK181">
        <v>9999</v>
      </c>
      <c r="HL181">
        <v>45.7</v>
      </c>
      <c r="HM181">
        <v>1.86736</v>
      </c>
      <c r="HN181">
        <v>1.8663</v>
      </c>
      <c r="HO181">
        <v>1.86584</v>
      </c>
      <c r="HP181">
        <v>1.8657</v>
      </c>
      <c r="HQ181">
        <v>1.86752</v>
      </c>
      <c r="HR181">
        <v>1.87004</v>
      </c>
      <c r="HS181">
        <v>1.86869</v>
      </c>
      <c r="HT181">
        <v>1.87006</v>
      </c>
      <c r="HU181">
        <v>0</v>
      </c>
      <c r="HV181">
        <v>0</v>
      </c>
      <c r="HW181">
        <v>0</v>
      </c>
      <c r="HX181">
        <v>0</v>
      </c>
      <c r="HY181" t="s">
        <v>425</v>
      </c>
      <c r="HZ181" t="s">
        <v>426</v>
      </c>
      <c r="IA181" t="s">
        <v>427</v>
      </c>
      <c r="IB181" t="s">
        <v>427</v>
      </c>
      <c r="IC181" t="s">
        <v>427</v>
      </c>
      <c r="ID181" t="s">
        <v>427</v>
      </c>
      <c r="IE181">
        <v>0</v>
      </c>
      <c r="IF181">
        <v>100</v>
      </c>
      <c r="IG181">
        <v>100</v>
      </c>
      <c r="IH181">
        <v>-0.482</v>
      </c>
      <c r="II181">
        <v>0.0854</v>
      </c>
      <c r="IJ181">
        <v>0.04464184116076175</v>
      </c>
      <c r="IK181">
        <v>-0.0004613869835165773</v>
      </c>
      <c r="IL181">
        <v>-7.733014719846753E-07</v>
      </c>
      <c r="IM181">
        <v>2.12217718631011E-10</v>
      </c>
      <c r="IN181">
        <v>-0.1662484685589008</v>
      </c>
      <c r="IO181">
        <v>0.000886434048502425</v>
      </c>
      <c r="IP181">
        <v>0.0004187276611132993</v>
      </c>
      <c r="IQ181">
        <v>-3.612086840460417E-06</v>
      </c>
      <c r="IR181">
        <v>19</v>
      </c>
      <c r="IS181">
        <v>2204</v>
      </c>
      <c r="IT181">
        <v>1</v>
      </c>
      <c r="IU181">
        <v>37</v>
      </c>
      <c r="IV181">
        <v>17.3</v>
      </c>
      <c r="IW181">
        <v>17.4</v>
      </c>
      <c r="IX181">
        <v>1.57471</v>
      </c>
      <c r="IY181">
        <v>2.24243</v>
      </c>
      <c r="IZ181">
        <v>1.39648</v>
      </c>
      <c r="JA181">
        <v>2.34863</v>
      </c>
      <c r="JB181">
        <v>1.49536</v>
      </c>
      <c r="JC181">
        <v>2.31079</v>
      </c>
      <c r="JD181">
        <v>39.3667</v>
      </c>
      <c r="JE181">
        <v>14.8938</v>
      </c>
      <c r="JF181">
        <v>18</v>
      </c>
      <c r="JG181">
        <v>393.229</v>
      </c>
      <c r="JH181">
        <v>555.4880000000001</v>
      </c>
      <c r="JI181">
        <v>31.6967</v>
      </c>
      <c r="JJ181">
        <v>31.3653</v>
      </c>
      <c r="JK181">
        <v>30.0001</v>
      </c>
      <c r="JL181">
        <v>31.2537</v>
      </c>
      <c r="JM181">
        <v>31.1549</v>
      </c>
      <c r="JN181">
        <v>31.562</v>
      </c>
      <c r="JO181">
        <v>30.9834</v>
      </c>
      <c r="JP181">
        <v>0</v>
      </c>
      <c r="JQ181">
        <v>-999.9</v>
      </c>
      <c r="JR181">
        <v>701.408</v>
      </c>
      <c r="JS181">
        <v>18.2747</v>
      </c>
      <c r="JT181">
        <v>99.83329999999999</v>
      </c>
      <c r="JU181">
        <v>99.8943</v>
      </c>
    </row>
    <row r="182" spans="1:281">
      <c r="A182">
        <v>166</v>
      </c>
      <c r="B182">
        <v>1652288387.6</v>
      </c>
      <c r="C182">
        <v>6331.099999904633</v>
      </c>
      <c r="D182" t="s">
        <v>815</v>
      </c>
      <c r="E182" t="s">
        <v>816</v>
      </c>
      <c r="F182">
        <v>5</v>
      </c>
      <c r="G182" t="s">
        <v>730</v>
      </c>
      <c r="H182" t="s">
        <v>418</v>
      </c>
      <c r="I182">
        <v>1652288380.1</v>
      </c>
      <c r="J182">
        <f>(K182)/1000</f>
        <v>0</v>
      </c>
      <c r="K182">
        <f>IF(CZ182, AN182, AH182)</f>
        <v>0</v>
      </c>
      <c r="L182">
        <f>IF(CZ182, AI182, AG182)</f>
        <v>0</v>
      </c>
      <c r="M182">
        <f>DB182 - IF(AU182&gt;1, L182*CV182*100.0/(AW182*DP182), 0)</f>
        <v>0</v>
      </c>
      <c r="N182">
        <f>((T182-J182/2)*M182-L182)/(T182+J182/2)</f>
        <v>0</v>
      </c>
      <c r="O182">
        <f>N182*(DI182+DJ182)/1000.0</f>
        <v>0</v>
      </c>
      <c r="P182">
        <f>(DB182 - IF(AU182&gt;1, L182*CV182*100.0/(AW182*DP182), 0))*(DI182+DJ182)/1000.0</f>
        <v>0</v>
      </c>
      <c r="Q182">
        <f>2.0/((1/S182-1/R182)+SIGN(S182)*SQRT((1/S182-1/R182)*(1/S182-1/R182) + 4*CW182/((CW182+1)*(CW182+1))*(2*1/S182*1/R182-1/R182*1/R182)))</f>
        <v>0</v>
      </c>
      <c r="R182">
        <f>IF(LEFT(CX182,1)&lt;&gt;"0",IF(LEFT(CX182,1)="1",3.0,CY182),$D$5+$E$5*(DP182*DI182/($K$5*1000))+$F$5*(DP182*DI182/($K$5*1000))*MAX(MIN(CV182,$J$5),$I$5)*MAX(MIN(CV182,$J$5),$I$5)+$G$5*MAX(MIN(CV182,$J$5),$I$5)*(DP182*DI182/($K$5*1000))+$H$5*(DP182*DI182/($K$5*1000))*(DP182*DI182/($K$5*1000)))</f>
        <v>0</v>
      </c>
      <c r="S182">
        <f>J182*(1000-(1000*0.61365*exp(17.502*W182/(240.97+W182))/(DI182+DJ182)+DD182)/2)/(1000*0.61365*exp(17.502*W182/(240.97+W182))/(DI182+DJ182)-DD182)</f>
        <v>0</v>
      </c>
      <c r="T182">
        <f>1/((CW182+1)/(Q182/1.6)+1/(R182/1.37)) + CW182/((CW182+1)/(Q182/1.6) + CW182/(R182/1.37))</f>
        <v>0</v>
      </c>
      <c r="U182">
        <f>(CR182*CU182)</f>
        <v>0</v>
      </c>
      <c r="V182">
        <f>(DK182+(U182+2*0.95*5.67E-8*(((DK182+$B$7)+273)^4-(DK182+273)^4)-44100*J182)/(1.84*29.3*R182+8*0.95*5.67E-8*(DK182+273)^3))</f>
        <v>0</v>
      </c>
      <c r="W182">
        <f>($C$7*DL182+$D$7*DM182+$E$7*V182)</f>
        <v>0</v>
      </c>
      <c r="X182">
        <f>0.61365*exp(17.502*W182/(240.97+W182))</f>
        <v>0</v>
      </c>
      <c r="Y182">
        <f>(Z182/AA182*100)</f>
        <v>0</v>
      </c>
      <c r="Z182">
        <f>DD182*(DI182+DJ182)/1000</f>
        <v>0</v>
      </c>
      <c r="AA182">
        <f>0.61365*exp(17.502*DK182/(240.97+DK182))</f>
        <v>0</v>
      </c>
      <c r="AB182">
        <f>(X182-DD182*(DI182+DJ182)/1000)</f>
        <v>0</v>
      </c>
      <c r="AC182">
        <f>(-J182*44100)</f>
        <v>0</v>
      </c>
      <c r="AD182">
        <f>2*29.3*R182*0.92*(DK182-W182)</f>
        <v>0</v>
      </c>
      <c r="AE182">
        <f>2*0.95*5.67E-8*(((DK182+$B$7)+273)^4-(W182+273)^4)</f>
        <v>0</v>
      </c>
      <c r="AF182">
        <f>U182+AE182+AC182+AD182</f>
        <v>0</v>
      </c>
      <c r="AG182">
        <f>DH182*AU182*(DC182-DB182*(1000-AU182*DE182)/(1000-AU182*DD182))/(100*CV182)</f>
        <v>0</v>
      </c>
      <c r="AH182">
        <f>1000*DH182*AU182*(DD182-DE182)/(100*CV182*(1000-AU182*DD182))</f>
        <v>0</v>
      </c>
      <c r="AI182">
        <f>(AJ182 - AK182 - DI182*1E3/(8.314*(DK182+273.15)) * AM182/DH182 * AL182) * DH182/(100*CV182) * (1000 - DE182)/1000</f>
        <v>0</v>
      </c>
      <c r="AJ182">
        <v>699.768633882058</v>
      </c>
      <c r="AK182">
        <v>646.0707333333334</v>
      </c>
      <c r="AL182">
        <v>3.340459375047287</v>
      </c>
      <c r="AM182">
        <v>66.42233892500103</v>
      </c>
      <c r="AN182">
        <f>(AP182 - AO182 + DI182*1E3/(8.314*(DK182+273.15)) * AR182/DH182 * AQ182) * DH182/(100*CV182) * 1000/(1000 - AP182)</f>
        <v>0</v>
      </c>
      <c r="AO182">
        <v>18.14330255940702</v>
      </c>
      <c r="AP182">
        <v>26.67348606060606</v>
      </c>
      <c r="AQ182">
        <v>8.829619324153882E-05</v>
      </c>
      <c r="AR182">
        <v>79.01917542628415</v>
      </c>
      <c r="AS182">
        <v>0</v>
      </c>
      <c r="AT182">
        <v>0</v>
      </c>
      <c r="AU182">
        <f>IF(AS182*$H$13&gt;=AW182,1.0,(AW182/(AW182-AS182*$H$13)))</f>
        <v>0</v>
      </c>
      <c r="AV182">
        <f>(AU182-1)*100</f>
        <v>0</v>
      </c>
      <c r="AW182">
        <f>MAX(0,($B$13+$C$13*DP182)/(1+$D$13*DP182)*DI182/(DK182+273)*$E$13)</f>
        <v>0</v>
      </c>
      <c r="AX182" t="s">
        <v>421</v>
      </c>
      <c r="AY182" t="s">
        <v>421</v>
      </c>
      <c r="AZ182">
        <v>0</v>
      </c>
      <c r="BA182">
        <v>0</v>
      </c>
      <c r="BB182">
        <f>1-AZ182/BA182</f>
        <v>0</v>
      </c>
      <c r="BC182">
        <v>0</v>
      </c>
      <c r="BD182" t="s">
        <v>421</v>
      </c>
      <c r="BE182" t="s">
        <v>421</v>
      </c>
      <c r="BF182">
        <v>0</v>
      </c>
      <c r="BG182">
        <v>0</v>
      </c>
      <c r="BH182">
        <f>1-BF182/BG182</f>
        <v>0</v>
      </c>
      <c r="BI182">
        <v>0.5</v>
      </c>
      <c r="BJ182">
        <f>CS182</f>
        <v>0</v>
      </c>
      <c r="BK182">
        <f>L182</f>
        <v>0</v>
      </c>
      <c r="BL182">
        <f>BH182*BI182*BJ182</f>
        <v>0</v>
      </c>
      <c r="BM182">
        <f>(BK182-BC182)/BJ182</f>
        <v>0</v>
      </c>
      <c r="BN182">
        <f>(BA182-BG182)/BG182</f>
        <v>0</v>
      </c>
      <c r="BO182">
        <f>AZ182/(BB182+AZ182/BG182)</f>
        <v>0</v>
      </c>
      <c r="BP182" t="s">
        <v>421</v>
      </c>
      <c r="BQ182">
        <v>0</v>
      </c>
      <c r="BR182">
        <f>IF(BQ182&lt;&gt;0, BQ182, BO182)</f>
        <v>0</v>
      </c>
      <c r="BS182">
        <f>1-BR182/BG182</f>
        <v>0</v>
      </c>
      <c r="BT182">
        <f>(BG182-BF182)/(BG182-BR182)</f>
        <v>0</v>
      </c>
      <c r="BU182">
        <f>(BA182-BG182)/(BA182-BR182)</f>
        <v>0</v>
      </c>
      <c r="BV182">
        <f>(BG182-BF182)/(BG182-AZ182)</f>
        <v>0</v>
      </c>
      <c r="BW182">
        <f>(BA182-BG182)/(BA182-AZ182)</f>
        <v>0</v>
      </c>
      <c r="BX182">
        <f>(BT182*BR182/BF182)</f>
        <v>0</v>
      </c>
      <c r="BY182">
        <f>(1-BX182)</f>
        <v>0</v>
      </c>
      <c r="BZ182">
        <v>1358</v>
      </c>
      <c r="CA182">
        <v>300</v>
      </c>
      <c r="CB182">
        <v>300</v>
      </c>
      <c r="CC182">
        <v>300</v>
      </c>
      <c r="CD182">
        <v>10372.1</v>
      </c>
      <c r="CE182">
        <v>1824.64</v>
      </c>
      <c r="CF182">
        <v>-0.00730157</v>
      </c>
      <c r="CG182">
        <v>0.9</v>
      </c>
      <c r="CH182" t="s">
        <v>421</v>
      </c>
      <c r="CI182" t="s">
        <v>421</v>
      </c>
      <c r="CJ182" t="s">
        <v>421</v>
      </c>
      <c r="CK182" t="s">
        <v>421</v>
      </c>
      <c r="CL182" t="s">
        <v>421</v>
      </c>
      <c r="CM182" t="s">
        <v>421</v>
      </c>
      <c r="CN182" t="s">
        <v>421</v>
      </c>
      <c r="CO182" t="s">
        <v>421</v>
      </c>
      <c r="CP182" t="s">
        <v>421</v>
      </c>
      <c r="CQ182" t="s">
        <v>421</v>
      </c>
      <c r="CR182">
        <f>$B$11*DQ182+$C$11*DR182+$F$11*EC182*(1-EF182)</f>
        <v>0</v>
      </c>
      <c r="CS182">
        <f>CR182*CT182</f>
        <v>0</v>
      </c>
      <c r="CT182">
        <f>($B$11*$D$9+$C$11*$D$9+$F$11*((EP182+EH182)/MAX(EP182+EH182+EQ182, 0.1)*$I$9+EQ182/MAX(EP182+EH182+EQ182, 0.1)*$J$9))/($B$11+$C$11+$F$11)</f>
        <v>0</v>
      </c>
      <c r="CU182">
        <f>($B$11*$K$9+$C$11*$K$9+$F$11*((EP182+EH182)/MAX(EP182+EH182+EQ182, 0.1)*$P$9+EQ182/MAX(EP182+EH182+EQ182, 0.1)*$Q$9))/($B$11+$C$11+$F$11)</f>
        <v>0</v>
      </c>
      <c r="CV182">
        <v>6</v>
      </c>
      <c r="CW182">
        <v>0.5</v>
      </c>
      <c r="CX182" t="s">
        <v>422</v>
      </c>
      <c r="CY182">
        <v>2</v>
      </c>
      <c r="CZ182" t="b">
        <v>1</v>
      </c>
      <c r="DA182">
        <v>1652288380.1</v>
      </c>
      <c r="DB182">
        <v>606.0375555555556</v>
      </c>
      <c r="DC182">
        <v>674.0736296296295</v>
      </c>
      <c r="DD182">
        <v>26.66327777777778</v>
      </c>
      <c r="DE182">
        <v>18.10811111111111</v>
      </c>
      <c r="DF182">
        <v>606.509962962963</v>
      </c>
      <c r="DG182">
        <v>26.57797407407407</v>
      </c>
      <c r="DH182">
        <v>400.0847777777778</v>
      </c>
      <c r="DI182">
        <v>90.68065185185186</v>
      </c>
      <c r="DJ182">
        <v>0.1000278888888889</v>
      </c>
      <c r="DK182">
        <v>32.40859259259259</v>
      </c>
      <c r="DL182">
        <v>31.35831111111111</v>
      </c>
      <c r="DM182">
        <v>999.9000000000001</v>
      </c>
      <c r="DN182">
        <v>0</v>
      </c>
      <c r="DO182">
        <v>0</v>
      </c>
      <c r="DP182">
        <v>9994.357777777777</v>
      </c>
      <c r="DQ182">
        <v>0</v>
      </c>
      <c r="DR182">
        <v>932.1444444444444</v>
      </c>
      <c r="DS182">
        <v>-68.03602222222223</v>
      </c>
      <c r="DT182">
        <v>622.6393333333333</v>
      </c>
      <c r="DU182">
        <v>686.5058148148149</v>
      </c>
      <c r="DV182">
        <v>8.555147407407407</v>
      </c>
      <c r="DW182">
        <v>674.0736296296295</v>
      </c>
      <c r="DX182">
        <v>18.10811111111111</v>
      </c>
      <c r="DY182">
        <v>2.417842592592593</v>
      </c>
      <c r="DZ182">
        <v>1.642054814814815</v>
      </c>
      <c r="EA182">
        <v>20.48376666666666</v>
      </c>
      <c r="EB182">
        <v>14.35914814814815</v>
      </c>
      <c r="EC182">
        <v>1500.023333333333</v>
      </c>
      <c r="ED182">
        <v>0.9729931111111111</v>
      </c>
      <c r="EE182">
        <v>0.0270068</v>
      </c>
      <c r="EF182">
        <v>0</v>
      </c>
      <c r="EG182">
        <v>1556.614444444445</v>
      </c>
      <c r="EH182">
        <v>5.00097</v>
      </c>
      <c r="EI182">
        <v>24194.78518518518</v>
      </c>
      <c r="EJ182">
        <v>12491.75925925926</v>
      </c>
      <c r="EK182">
        <v>40.93699999999999</v>
      </c>
      <c r="EL182">
        <v>42.57366666666666</v>
      </c>
      <c r="EM182">
        <v>41.18699999999999</v>
      </c>
      <c r="EN182">
        <v>42.25459259259259</v>
      </c>
      <c r="EO182">
        <v>42.06666666666666</v>
      </c>
      <c r="EP182">
        <v>1454.644444444444</v>
      </c>
      <c r="EQ182">
        <v>40.37259259259259</v>
      </c>
      <c r="ER182">
        <v>0</v>
      </c>
      <c r="ES182">
        <v>1073.599999904633</v>
      </c>
      <c r="ET182">
        <v>0</v>
      </c>
      <c r="EU182">
        <v>1556.5692</v>
      </c>
      <c r="EV182">
        <v>-7.610769250423303</v>
      </c>
      <c r="EW182">
        <v>-85.71538484009123</v>
      </c>
      <c r="EX182">
        <v>24193.7</v>
      </c>
      <c r="EY182">
        <v>15</v>
      </c>
      <c r="EZ182">
        <v>1652287342.6</v>
      </c>
      <c r="FA182" t="s">
        <v>727</v>
      </c>
      <c r="FB182">
        <v>1652287342.6</v>
      </c>
      <c r="FC182">
        <v>1652287335.6</v>
      </c>
      <c r="FD182">
        <v>27</v>
      </c>
      <c r="FE182">
        <v>0.206</v>
      </c>
      <c r="FF182">
        <v>-0.006</v>
      </c>
      <c r="FG182">
        <v>-1.806</v>
      </c>
      <c r="FH182">
        <v>0.04</v>
      </c>
      <c r="FI182">
        <v>1600</v>
      </c>
      <c r="FJ182">
        <v>24</v>
      </c>
      <c r="FK182">
        <v>0.06</v>
      </c>
      <c r="FL182">
        <v>0.04</v>
      </c>
      <c r="FM182">
        <v>-67.61876341463415</v>
      </c>
      <c r="FN182">
        <v>-6.954039721254341</v>
      </c>
      <c r="FO182">
        <v>0.6930918479084276</v>
      </c>
      <c r="FP182">
        <v>-1</v>
      </c>
      <c r="FQ182">
        <v>8.617819024390243</v>
      </c>
      <c r="FR182">
        <v>-0.9522660627177753</v>
      </c>
      <c r="FS182">
        <v>0.09719008490543804</v>
      </c>
      <c r="FT182">
        <v>0</v>
      </c>
      <c r="FU182">
        <v>0</v>
      </c>
      <c r="FV182">
        <v>0</v>
      </c>
      <c r="FW182">
        <v>0</v>
      </c>
      <c r="FX182">
        <v>-1</v>
      </c>
      <c r="FY182">
        <v>0</v>
      </c>
      <c r="FZ182">
        <v>1</v>
      </c>
      <c r="GA182" t="s">
        <v>710</v>
      </c>
      <c r="GB182">
        <v>2.69488</v>
      </c>
      <c r="GC182">
        <v>2.70503</v>
      </c>
      <c r="GD182">
        <v>0.125919</v>
      </c>
      <c r="GE182">
        <v>0.133784</v>
      </c>
      <c r="GF182">
        <v>0.114201</v>
      </c>
      <c r="GG182">
        <v>0.0862048</v>
      </c>
      <c r="GH182">
        <v>27440.7</v>
      </c>
      <c r="GI182">
        <v>27297.4</v>
      </c>
      <c r="GJ182">
        <v>29208.4</v>
      </c>
      <c r="GK182">
        <v>29165.2</v>
      </c>
      <c r="GL182">
        <v>34251.3</v>
      </c>
      <c r="GM182">
        <v>35479.3</v>
      </c>
      <c r="GN182">
        <v>41106.1</v>
      </c>
      <c r="GO182">
        <v>41616.2</v>
      </c>
      <c r="GP182">
        <v>1.72668</v>
      </c>
      <c r="GQ182">
        <v>2.00755</v>
      </c>
      <c r="GR182">
        <v>0.08829679999999999</v>
      </c>
      <c r="GS182">
        <v>0</v>
      </c>
      <c r="GT182">
        <v>29.926</v>
      </c>
      <c r="GU182">
        <v>999.9</v>
      </c>
      <c r="GV182">
        <v>36.8</v>
      </c>
      <c r="GW182">
        <v>37.2</v>
      </c>
      <c r="GX182">
        <v>25.8676</v>
      </c>
      <c r="GY182">
        <v>62.6934</v>
      </c>
      <c r="GZ182">
        <v>29.996</v>
      </c>
      <c r="HA182">
        <v>1</v>
      </c>
      <c r="HB182">
        <v>0.301489</v>
      </c>
      <c r="HC182">
        <v>0</v>
      </c>
      <c r="HD182">
        <v>20.3924</v>
      </c>
      <c r="HE182">
        <v>5.21669</v>
      </c>
      <c r="HF182">
        <v>12.0099</v>
      </c>
      <c r="HG182">
        <v>4.98745</v>
      </c>
      <c r="HH182">
        <v>3.28865</v>
      </c>
      <c r="HI182">
        <v>2410.3</v>
      </c>
      <c r="HJ182">
        <v>9999</v>
      </c>
      <c r="HK182">
        <v>9999</v>
      </c>
      <c r="HL182">
        <v>45.7</v>
      </c>
      <c r="HM182">
        <v>1.86735</v>
      </c>
      <c r="HN182">
        <v>1.8663</v>
      </c>
      <c r="HO182">
        <v>1.86584</v>
      </c>
      <c r="HP182">
        <v>1.86569</v>
      </c>
      <c r="HQ182">
        <v>1.86752</v>
      </c>
      <c r="HR182">
        <v>1.87005</v>
      </c>
      <c r="HS182">
        <v>1.8687</v>
      </c>
      <c r="HT182">
        <v>1.87006</v>
      </c>
      <c r="HU182">
        <v>0</v>
      </c>
      <c r="HV182">
        <v>0</v>
      </c>
      <c r="HW182">
        <v>0</v>
      </c>
      <c r="HX182">
        <v>0</v>
      </c>
      <c r="HY182" t="s">
        <v>425</v>
      </c>
      <c r="HZ182" t="s">
        <v>426</v>
      </c>
      <c r="IA182" t="s">
        <v>427</v>
      </c>
      <c r="IB182" t="s">
        <v>427</v>
      </c>
      <c r="IC182" t="s">
        <v>427</v>
      </c>
      <c r="ID182" t="s">
        <v>427</v>
      </c>
      <c r="IE182">
        <v>0</v>
      </c>
      <c r="IF182">
        <v>100</v>
      </c>
      <c r="IG182">
        <v>100</v>
      </c>
      <c r="IH182">
        <v>-0.501</v>
      </c>
      <c r="II182">
        <v>0.08550000000000001</v>
      </c>
      <c r="IJ182">
        <v>0.04464184116076175</v>
      </c>
      <c r="IK182">
        <v>-0.0004613869835165773</v>
      </c>
      <c r="IL182">
        <v>-7.733014719846753E-07</v>
      </c>
      <c r="IM182">
        <v>2.12217718631011E-10</v>
      </c>
      <c r="IN182">
        <v>-0.1662484685589008</v>
      </c>
      <c r="IO182">
        <v>0.000886434048502425</v>
      </c>
      <c r="IP182">
        <v>0.0004187276611132993</v>
      </c>
      <c r="IQ182">
        <v>-3.612086840460417E-06</v>
      </c>
      <c r="IR182">
        <v>19</v>
      </c>
      <c r="IS182">
        <v>2204</v>
      </c>
      <c r="IT182">
        <v>1</v>
      </c>
      <c r="IU182">
        <v>37</v>
      </c>
      <c r="IV182">
        <v>17.4</v>
      </c>
      <c r="IW182">
        <v>17.5</v>
      </c>
      <c r="IX182">
        <v>1.60889</v>
      </c>
      <c r="IY182">
        <v>2.23511</v>
      </c>
      <c r="IZ182">
        <v>1.39648</v>
      </c>
      <c r="JA182">
        <v>2.34863</v>
      </c>
      <c r="JB182">
        <v>1.49536</v>
      </c>
      <c r="JC182">
        <v>2.30591</v>
      </c>
      <c r="JD182">
        <v>39.3667</v>
      </c>
      <c r="JE182">
        <v>14.8938</v>
      </c>
      <c r="JF182">
        <v>18</v>
      </c>
      <c r="JG182">
        <v>393.282</v>
      </c>
      <c r="JH182">
        <v>555.644</v>
      </c>
      <c r="JI182">
        <v>31.6985</v>
      </c>
      <c r="JJ182">
        <v>31.3672</v>
      </c>
      <c r="JK182">
        <v>30.0002</v>
      </c>
      <c r="JL182">
        <v>31.2558</v>
      </c>
      <c r="JM182">
        <v>31.1576</v>
      </c>
      <c r="JN182">
        <v>32.1971</v>
      </c>
      <c r="JO182">
        <v>30.9834</v>
      </c>
      <c r="JP182">
        <v>0</v>
      </c>
      <c r="JQ182">
        <v>-999.9</v>
      </c>
      <c r="JR182">
        <v>721.446</v>
      </c>
      <c r="JS182">
        <v>18.3369</v>
      </c>
      <c r="JT182">
        <v>99.8317</v>
      </c>
      <c r="JU182">
        <v>99.8933</v>
      </c>
    </row>
    <row r="183" spans="1:281">
      <c r="A183">
        <v>167</v>
      </c>
      <c r="B183">
        <v>1652288392.6</v>
      </c>
      <c r="C183">
        <v>6336.099999904633</v>
      </c>
      <c r="D183" t="s">
        <v>817</v>
      </c>
      <c r="E183" t="s">
        <v>818</v>
      </c>
      <c r="F183">
        <v>5</v>
      </c>
      <c r="G183" t="s">
        <v>730</v>
      </c>
      <c r="H183" t="s">
        <v>418</v>
      </c>
      <c r="I183">
        <v>1652288384.814285</v>
      </c>
      <c r="J183">
        <f>(K183)/1000</f>
        <v>0</v>
      </c>
      <c r="K183">
        <f>IF(CZ183, AN183, AH183)</f>
        <v>0</v>
      </c>
      <c r="L183">
        <f>IF(CZ183, AI183, AG183)</f>
        <v>0</v>
      </c>
      <c r="M183">
        <f>DB183 - IF(AU183&gt;1, L183*CV183*100.0/(AW183*DP183), 0)</f>
        <v>0</v>
      </c>
      <c r="N183">
        <f>((T183-J183/2)*M183-L183)/(T183+J183/2)</f>
        <v>0</v>
      </c>
      <c r="O183">
        <f>N183*(DI183+DJ183)/1000.0</f>
        <v>0</v>
      </c>
      <c r="P183">
        <f>(DB183 - IF(AU183&gt;1, L183*CV183*100.0/(AW183*DP183), 0))*(DI183+DJ183)/1000.0</f>
        <v>0</v>
      </c>
      <c r="Q183">
        <f>2.0/((1/S183-1/R183)+SIGN(S183)*SQRT((1/S183-1/R183)*(1/S183-1/R183) + 4*CW183/((CW183+1)*(CW183+1))*(2*1/S183*1/R183-1/R183*1/R183)))</f>
        <v>0</v>
      </c>
      <c r="R183">
        <f>IF(LEFT(CX183,1)&lt;&gt;"0",IF(LEFT(CX183,1)="1",3.0,CY183),$D$5+$E$5*(DP183*DI183/($K$5*1000))+$F$5*(DP183*DI183/($K$5*1000))*MAX(MIN(CV183,$J$5),$I$5)*MAX(MIN(CV183,$J$5),$I$5)+$G$5*MAX(MIN(CV183,$J$5),$I$5)*(DP183*DI183/($K$5*1000))+$H$5*(DP183*DI183/($K$5*1000))*(DP183*DI183/($K$5*1000)))</f>
        <v>0</v>
      </c>
      <c r="S183">
        <f>J183*(1000-(1000*0.61365*exp(17.502*W183/(240.97+W183))/(DI183+DJ183)+DD183)/2)/(1000*0.61365*exp(17.502*W183/(240.97+W183))/(DI183+DJ183)-DD183)</f>
        <v>0</v>
      </c>
      <c r="T183">
        <f>1/((CW183+1)/(Q183/1.6)+1/(R183/1.37)) + CW183/((CW183+1)/(Q183/1.6) + CW183/(R183/1.37))</f>
        <v>0</v>
      </c>
      <c r="U183">
        <f>(CR183*CU183)</f>
        <v>0</v>
      </c>
      <c r="V183">
        <f>(DK183+(U183+2*0.95*5.67E-8*(((DK183+$B$7)+273)^4-(DK183+273)^4)-44100*J183)/(1.84*29.3*R183+8*0.95*5.67E-8*(DK183+273)^3))</f>
        <v>0</v>
      </c>
      <c r="W183">
        <f>($C$7*DL183+$D$7*DM183+$E$7*V183)</f>
        <v>0</v>
      </c>
      <c r="X183">
        <f>0.61365*exp(17.502*W183/(240.97+W183))</f>
        <v>0</v>
      </c>
      <c r="Y183">
        <f>(Z183/AA183*100)</f>
        <v>0</v>
      </c>
      <c r="Z183">
        <f>DD183*(DI183+DJ183)/1000</f>
        <v>0</v>
      </c>
      <c r="AA183">
        <f>0.61365*exp(17.502*DK183/(240.97+DK183))</f>
        <v>0</v>
      </c>
      <c r="AB183">
        <f>(X183-DD183*(DI183+DJ183)/1000)</f>
        <v>0</v>
      </c>
      <c r="AC183">
        <f>(-J183*44100)</f>
        <v>0</v>
      </c>
      <c r="AD183">
        <f>2*29.3*R183*0.92*(DK183-W183)</f>
        <v>0</v>
      </c>
      <c r="AE183">
        <f>2*0.95*5.67E-8*(((DK183+$B$7)+273)^4-(W183+273)^4)</f>
        <v>0</v>
      </c>
      <c r="AF183">
        <f>U183+AE183+AC183+AD183</f>
        <v>0</v>
      </c>
      <c r="AG183">
        <f>DH183*AU183*(DC183-DB183*(1000-AU183*DE183)/(1000-AU183*DD183))/(100*CV183)</f>
        <v>0</v>
      </c>
      <c r="AH183">
        <f>1000*DH183*AU183*(DD183-DE183)/(100*CV183*(1000-AU183*DD183))</f>
        <v>0</v>
      </c>
      <c r="AI183">
        <f>(AJ183 - AK183 - DI183*1E3/(8.314*(DK183+273.15)) * AM183/DH183 * AL183) * DH183/(100*CV183) * (1000 - DE183)/1000</f>
        <v>0</v>
      </c>
      <c r="AJ183">
        <v>717.0199553209156</v>
      </c>
      <c r="AK183">
        <v>662.7382181818181</v>
      </c>
      <c r="AL183">
        <v>3.326581917485003</v>
      </c>
      <c r="AM183">
        <v>66.42233892500103</v>
      </c>
      <c r="AN183">
        <f>(AP183 - AO183 + DI183*1E3/(8.314*(DK183+273.15)) * AR183/DH183 * AQ183) * DH183/(100*CV183) * 1000/(1000 - AP183)</f>
        <v>0</v>
      </c>
      <c r="AO183">
        <v>18.2337470614466</v>
      </c>
      <c r="AP183">
        <v>26.6832812121212</v>
      </c>
      <c r="AQ183">
        <v>0.0008234836149729961</v>
      </c>
      <c r="AR183">
        <v>79.01917542628415</v>
      </c>
      <c r="AS183">
        <v>0</v>
      </c>
      <c r="AT183">
        <v>0</v>
      </c>
      <c r="AU183">
        <f>IF(AS183*$H$13&gt;=AW183,1.0,(AW183/(AW183-AS183*$H$13)))</f>
        <v>0</v>
      </c>
      <c r="AV183">
        <f>(AU183-1)*100</f>
        <v>0</v>
      </c>
      <c r="AW183">
        <f>MAX(0,($B$13+$C$13*DP183)/(1+$D$13*DP183)*DI183/(DK183+273)*$E$13)</f>
        <v>0</v>
      </c>
      <c r="AX183" t="s">
        <v>421</v>
      </c>
      <c r="AY183" t="s">
        <v>421</v>
      </c>
      <c r="AZ183">
        <v>0</v>
      </c>
      <c r="BA183">
        <v>0</v>
      </c>
      <c r="BB183">
        <f>1-AZ183/BA183</f>
        <v>0</v>
      </c>
      <c r="BC183">
        <v>0</v>
      </c>
      <c r="BD183" t="s">
        <v>421</v>
      </c>
      <c r="BE183" t="s">
        <v>421</v>
      </c>
      <c r="BF183">
        <v>0</v>
      </c>
      <c r="BG183">
        <v>0</v>
      </c>
      <c r="BH183">
        <f>1-BF183/BG183</f>
        <v>0</v>
      </c>
      <c r="BI183">
        <v>0.5</v>
      </c>
      <c r="BJ183">
        <f>CS183</f>
        <v>0</v>
      </c>
      <c r="BK183">
        <f>L183</f>
        <v>0</v>
      </c>
      <c r="BL183">
        <f>BH183*BI183*BJ183</f>
        <v>0</v>
      </c>
      <c r="BM183">
        <f>(BK183-BC183)/BJ183</f>
        <v>0</v>
      </c>
      <c r="BN183">
        <f>(BA183-BG183)/BG183</f>
        <v>0</v>
      </c>
      <c r="BO183">
        <f>AZ183/(BB183+AZ183/BG183)</f>
        <v>0</v>
      </c>
      <c r="BP183" t="s">
        <v>421</v>
      </c>
      <c r="BQ183">
        <v>0</v>
      </c>
      <c r="BR183">
        <f>IF(BQ183&lt;&gt;0, BQ183, BO183)</f>
        <v>0</v>
      </c>
      <c r="BS183">
        <f>1-BR183/BG183</f>
        <v>0</v>
      </c>
      <c r="BT183">
        <f>(BG183-BF183)/(BG183-BR183)</f>
        <v>0</v>
      </c>
      <c r="BU183">
        <f>(BA183-BG183)/(BA183-BR183)</f>
        <v>0</v>
      </c>
      <c r="BV183">
        <f>(BG183-BF183)/(BG183-AZ183)</f>
        <v>0</v>
      </c>
      <c r="BW183">
        <f>(BA183-BG183)/(BA183-AZ183)</f>
        <v>0</v>
      </c>
      <c r="BX183">
        <f>(BT183*BR183/BF183)</f>
        <v>0</v>
      </c>
      <c r="BY183">
        <f>(1-BX183)</f>
        <v>0</v>
      </c>
      <c r="BZ183">
        <v>1358</v>
      </c>
      <c r="CA183">
        <v>300</v>
      </c>
      <c r="CB183">
        <v>300</v>
      </c>
      <c r="CC183">
        <v>300</v>
      </c>
      <c r="CD183">
        <v>10372.1</v>
      </c>
      <c r="CE183">
        <v>1824.64</v>
      </c>
      <c r="CF183">
        <v>-0.00730157</v>
      </c>
      <c r="CG183">
        <v>0.9</v>
      </c>
      <c r="CH183" t="s">
        <v>421</v>
      </c>
      <c r="CI183" t="s">
        <v>421</v>
      </c>
      <c r="CJ183" t="s">
        <v>421</v>
      </c>
      <c r="CK183" t="s">
        <v>421</v>
      </c>
      <c r="CL183" t="s">
        <v>421</v>
      </c>
      <c r="CM183" t="s">
        <v>421</v>
      </c>
      <c r="CN183" t="s">
        <v>421</v>
      </c>
      <c r="CO183" t="s">
        <v>421</v>
      </c>
      <c r="CP183" t="s">
        <v>421</v>
      </c>
      <c r="CQ183" t="s">
        <v>421</v>
      </c>
      <c r="CR183">
        <f>$B$11*DQ183+$C$11*DR183+$F$11*EC183*(1-EF183)</f>
        <v>0</v>
      </c>
      <c r="CS183">
        <f>CR183*CT183</f>
        <v>0</v>
      </c>
      <c r="CT183">
        <f>($B$11*$D$9+$C$11*$D$9+$F$11*((EP183+EH183)/MAX(EP183+EH183+EQ183, 0.1)*$I$9+EQ183/MAX(EP183+EH183+EQ183, 0.1)*$J$9))/($B$11+$C$11+$F$11)</f>
        <v>0</v>
      </c>
      <c r="CU183">
        <f>($B$11*$K$9+$C$11*$K$9+$F$11*((EP183+EH183)/MAX(EP183+EH183+EQ183, 0.1)*$P$9+EQ183/MAX(EP183+EH183+EQ183, 0.1)*$Q$9))/($B$11+$C$11+$F$11)</f>
        <v>0</v>
      </c>
      <c r="CV183">
        <v>6</v>
      </c>
      <c r="CW183">
        <v>0.5</v>
      </c>
      <c r="CX183" t="s">
        <v>422</v>
      </c>
      <c r="CY183">
        <v>2</v>
      </c>
      <c r="CZ183" t="b">
        <v>1</v>
      </c>
      <c r="DA183">
        <v>1652288384.814285</v>
      </c>
      <c r="DB183">
        <v>621.3803571428571</v>
      </c>
      <c r="DC183">
        <v>689.9266428571427</v>
      </c>
      <c r="DD183">
        <v>26.67337142857142</v>
      </c>
      <c r="DE183">
        <v>18.17198214285714</v>
      </c>
      <c r="DF183">
        <v>621.87075</v>
      </c>
      <c r="DG183">
        <v>26.58791785714286</v>
      </c>
      <c r="DH183">
        <v>400.0778214285714</v>
      </c>
      <c r="DI183">
        <v>90.68032500000001</v>
      </c>
      <c r="DJ183">
        <v>0.0999971142857143</v>
      </c>
      <c r="DK183">
        <v>32.40905714285714</v>
      </c>
      <c r="DL183">
        <v>31.36185357142857</v>
      </c>
      <c r="DM183">
        <v>999.9000000000002</v>
      </c>
      <c r="DN183">
        <v>0</v>
      </c>
      <c r="DO183">
        <v>0</v>
      </c>
      <c r="DP183">
        <v>9995.743214285714</v>
      </c>
      <c r="DQ183">
        <v>0</v>
      </c>
      <c r="DR183">
        <v>932.898</v>
      </c>
      <c r="DS183">
        <v>-68.54621428571429</v>
      </c>
      <c r="DT183">
        <v>638.4089999999999</v>
      </c>
      <c r="DU183">
        <v>702.6967500000001</v>
      </c>
      <c r="DV183">
        <v>8.501377499999998</v>
      </c>
      <c r="DW183">
        <v>689.9266428571427</v>
      </c>
      <c r="DX183">
        <v>18.17198214285714</v>
      </c>
      <c r="DY183">
        <v>2.418749285714286</v>
      </c>
      <c r="DZ183">
        <v>1.647841071428571</v>
      </c>
      <c r="EA183">
        <v>20.48984285714286</v>
      </c>
      <c r="EB183">
        <v>14.41354285714286</v>
      </c>
      <c r="EC183">
        <v>1500.039285714285</v>
      </c>
      <c r="ED183">
        <v>0.9729934285714285</v>
      </c>
      <c r="EE183">
        <v>0.02700651428571429</v>
      </c>
      <c r="EF183">
        <v>0</v>
      </c>
      <c r="EG183">
        <v>1555.744642857143</v>
      </c>
      <c r="EH183">
        <v>5.00097</v>
      </c>
      <c r="EI183">
        <v>24184.2</v>
      </c>
      <c r="EJ183">
        <v>12491.88928571429</v>
      </c>
      <c r="EK183">
        <v>40.93699999999999</v>
      </c>
      <c r="EL183">
        <v>42.59125</v>
      </c>
      <c r="EM183">
        <v>41.18699999999999</v>
      </c>
      <c r="EN183">
        <v>42.27435714285713</v>
      </c>
      <c r="EO183">
        <v>42.06649999999998</v>
      </c>
      <c r="EP183">
        <v>1454.662500000001</v>
      </c>
      <c r="EQ183">
        <v>40.37214285714285</v>
      </c>
      <c r="ER183">
        <v>0</v>
      </c>
      <c r="ES183">
        <v>1078.400000095367</v>
      </c>
      <c r="ET183">
        <v>0</v>
      </c>
      <c r="EU183">
        <v>1555.6956</v>
      </c>
      <c r="EV183">
        <v>-12.65999998789164</v>
      </c>
      <c r="EW183">
        <v>-182.6923074315216</v>
      </c>
      <c r="EX183">
        <v>24182.352</v>
      </c>
      <c r="EY183">
        <v>15</v>
      </c>
      <c r="EZ183">
        <v>1652287342.6</v>
      </c>
      <c r="FA183" t="s">
        <v>727</v>
      </c>
      <c r="FB183">
        <v>1652287342.6</v>
      </c>
      <c r="FC183">
        <v>1652287335.6</v>
      </c>
      <c r="FD183">
        <v>27</v>
      </c>
      <c r="FE183">
        <v>0.206</v>
      </c>
      <c r="FF183">
        <v>-0.006</v>
      </c>
      <c r="FG183">
        <v>-1.806</v>
      </c>
      <c r="FH183">
        <v>0.04</v>
      </c>
      <c r="FI183">
        <v>1600</v>
      </c>
      <c r="FJ183">
        <v>24</v>
      </c>
      <c r="FK183">
        <v>0.06</v>
      </c>
      <c r="FL183">
        <v>0.04</v>
      </c>
      <c r="FM183">
        <v>-68.18295853658537</v>
      </c>
      <c r="FN183">
        <v>-6.439348432055875</v>
      </c>
      <c r="FO183">
        <v>0.6425801458888545</v>
      </c>
      <c r="FP183">
        <v>-1</v>
      </c>
      <c r="FQ183">
        <v>8.541477073170732</v>
      </c>
      <c r="FR183">
        <v>-0.7660306620209092</v>
      </c>
      <c r="FS183">
        <v>0.07882059828106418</v>
      </c>
      <c r="FT183">
        <v>0</v>
      </c>
      <c r="FU183">
        <v>0</v>
      </c>
      <c r="FV183">
        <v>0</v>
      </c>
      <c r="FW183">
        <v>0</v>
      </c>
      <c r="FX183">
        <v>-1</v>
      </c>
      <c r="FY183">
        <v>0</v>
      </c>
      <c r="FZ183">
        <v>1</v>
      </c>
      <c r="GA183" t="s">
        <v>710</v>
      </c>
      <c r="GB183">
        <v>2.69483</v>
      </c>
      <c r="GC183">
        <v>2.7051</v>
      </c>
      <c r="GD183">
        <v>0.128161</v>
      </c>
      <c r="GE183">
        <v>0.135946</v>
      </c>
      <c r="GF183">
        <v>0.114224</v>
      </c>
      <c r="GG183">
        <v>0.0863063</v>
      </c>
      <c r="GH183">
        <v>27369.9</v>
      </c>
      <c r="GI183">
        <v>27229.1</v>
      </c>
      <c r="GJ183">
        <v>29208.1</v>
      </c>
      <c r="GK183">
        <v>29165.1</v>
      </c>
      <c r="GL183">
        <v>34250.3</v>
      </c>
      <c r="GM183">
        <v>35475.1</v>
      </c>
      <c r="GN183">
        <v>41105.9</v>
      </c>
      <c r="GO183">
        <v>41615.8</v>
      </c>
      <c r="GP183">
        <v>1.72645</v>
      </c>
      <c r="GQ183">
        <v>2.00763</v>
      </c>
      <c r="GR183">
        <v>0.0888854</v>
      </c>
      <c r="GS183">
        <v>0</v>
      </c>
      <c r="GT183">
        <v>29.9285</v>
      </c>
      <c r="GU183">
        <v>999.9</v>
      </c>
      <c r="GV183">
        <v>36.8</v>
      </c>
      <c r="GW183">
        <v>37.2</v>
      </c>
      <c r="GX183">
        <v>25.8669</v>
      </c>
      <c r="GY183">
        <v>62.7334</v>
      </c>
      <c r="GZ183">
        <v>29.8958</v>
      </c>
      <c r="HA183">
        <v>1</v>
      </c>
      <c r="HB183">
        <v>0.301819</v>
      </c>
      <c r="HC183">
        <v>0</v>
      </c>
      <c r="HD183">
        <v>20.3923</v>
      </c>
      <c r="HE183">
        <v>5.21654</v>
      </c>
      <c r="HF183">
        <v>12.0099</v>
      </c>
      <c r="HG183">
        <v>4.9875</v>
      </c>
      <c r="HH183">
        <v>3.28863</v>
      </c>
      <c r="HI183">
        <v>2410.3</v>
      </c>
      <c r="HJ183">
        <v>9999</v>
      </c>
      <c r="HK183">
        <v>9999</v>
      </c>
      <c r="HL183">
        <v>45.7</v>
      </c>
      <c r="HM183">
        <v>1.86737</v>
      </c>
      <c r="HN183">
        <v>1.8663</v>
      </c>
      <c r="HO183">
        <v>1.86586</v>
      </c>
      <c r="HP183">
        <v>1.86569</v>
      </c>
      <c r="HQ183">
        <v>1.86752</v>
      </c>
      <c r="HR183">
        <v>1.87007</v>
      </c>
      <c r="HS183">
        <v>1.86873</v>
      </c>
      <c r="HT183">
        <v>1.87008</v>
      </c>
      <c r="HU183">
        <v>0</v>
      </c>
      <c r="HV183">
        <v>0</v>
      </c>
      <c r="HW183">
        <v>0</v>
      </c>
      <c r="HX183">
        <v>0</v>
      </c>
      <c r="HY183" t="s">
        <v>425</v>
      </c>
      <c r="HZ183" t="s">
        <v>426</v>
      </c>
      <c r="IA183" t="s">
        <v>427</v>
      </c>
      <c r="IB183" t="s">
        <v>427</v>
      </c>
      <c r="IC183" t="s">
        <v>427</v>
      </c>
      <c r="ID183" t="s">
        <v>427</v>
      </c>
      <c r="IE183">
        <v>0</v>
      </c>
      <c r="IF183">
        <v>100</v>
      </c>
      <c r="IG183">
        <v>100</v>
      </c>
      <c r="IH183">
        <v>-0.52</v>
      </c>
      <c r="II183">
        <v>0.08550000000000001</v>
      </c>
      <c r="IJ183">
        <v>0.04464184116076175</v>
      </c>
      <c r="IK183">
        <v>-0.0004613869835165773</v>
      </c>
      <c r="IL183">
        <v>-7.733014719846753E-07</v>
      </c>
      <c r="IM183">
        <v>2.12217718631011E-10</v>
      </c>
      <c r="IN183">
        <v>-0.1662484685589008</v>
      </c>
      <c r="IO183">
        <v>0.000886434048502425</v>
      </c>
      <c r="IP183">
        <v>0.0004187276611132993</v>
      </c>
      <c r="IQ183">
        <v>-3.612086840460417E-06</v>
      </c>
      <c r="IR183">
        <v>19</v>
      </c>
      <c r="IS183">
        <v>2204</v>
      </c>
      <c r="IT183">
        <v>1</v>
      </c>
      <c r="IU183">
        <v>37</v>
      </c>
      <c r="IV183">
        <v>17.5</v>
      </c>
      <c r="IW183">
        <v>17.6</v>
      </c>
      <c r="IX183">
        <v>1.63696</v>
      </c>
      <c r="IY183">
        <v>2.23633</v>
      </c>
      <c r="IZ183">
        <v>1.39648</v>
      </c>
      <c r="JA183">
        <v>2.34863</v>
      </c>
      <c r="JB183">
        <v>1.49536</v>
      </c>
      <c r="JC183">
        <v>2.30713</v>
      </c>
      <c r="JD183">
        <v>39.3667</v>
      </c>
      <c r="JE183">
        <v>14.8938</v>
      </c>
      <c r="JF183">
        <v>18</v>
      </c>
      <c r="JG183">
        <v>393.176</v>
      </c>
      <c r="JH183">
        <v>555.724</v>
      </c>
      <c r="JI183">
        <v>31.7004</v>
      </c>
      <c r="JJ183">
        <v>31.3699</v>
      </c>
      <c r="JK183">
        <v>30.0004</v>
      </c>
      <c r="JL183">
        <v>31.2585</v>
      </c>
      <c r="JM183">
        <v>31.1603</v>
      </c>
      <c r="JN183">
        <v>32.775</v>
      </c>
      <c r="JO183">
        <v>30.7129</v>
      </c>
      <c r="JP183">
        <v>0</v>
      </c>
      <c r="JQ183">
        <v>-999.9</v>
      </c>
      <c r="JR183">
        <v>734.804</v>
      </c>
      <c r="JS183">
        <v>18.3848</v>
      </c>
      <c r="JT183">
        <v>99.831</v>
      </c>
      <c r="JU183">
        <v>99.8927</v>
      </c>
    </row>
    <row r="184" spans="1:281">
      <c r="A184">
        <v>168</v>
      </c>
      <c r="B184">
        <v>1652288397.6</v>
      </c>
      <c r="C184">
        <v>6341.099999904633</v>
      </c>
      <c r="D184" t="s">
        <v>819</v>
      </c>
      <c r="E184" t="s">
        <v>820</v>
      </c>
      <c r="F184">
        <v>5</v>
      </c>
      <c r="G184" t="s">
        <v>730</v>
      </c>
      <c r="H184" t="s">
        <v>418</v>
      </c>
      <c r="I184">
        <v>1652288390.1</v>
      </c>
      <c r="J184">
        <f>(K184)/1000</f>
        <v>0</v>
      </c>
      <c r="K184">
        <f>IF(CZ184, AN184, AH184)</f>
        <v>0</v>
      </c>
      <c r="L184">
        <f>IF(CZ184, AI184, AG184)</f>
        <v>0</v>
      </c>
      <c r="M184">
        <f>DB184 - IF(AU184&gt;1, L184*CV184*100.0/(AW184*DP184), 0)</f>
        <v>0</v>
      </c>
      <c r="N184">
        <f>((T184-J184/2)*M184-L184)/(T184+J184/2)</f>
        <v>0</v>
      </c>
      <c r="O184">
        <f>N184*(DI184+DJ184)/1000.0</f>
        <v>0</v>
      </c>
      <c r="P184">
        <f>(DB184 - IF(AU184&gt;1, L184*CV184*100.0/(AW184*DP184), 0))*(DI184+DJ184)/1000.0</f>
        <v>0</v>
      </c>
      <c r="Q184">
        <f>2.0/((1/S184-1/R184)+SIGN(S184)*SQRT((1/S184-1/R184)*(1/S184-1/R184) + 4*CW184/((CW184+1)*(CW184+1))*(2*1/S184*1/R184-1/R184*1/R184)))</f>
        <v>0</v>
      </c>
      <c r="R184">
        <f>IF(LEFT(CX184,1)&lt;&gt;"0",IF(LEFT(CX184,1)="1",3.0,CY184),$D$5+$E$5*(DP184*DI184/($K$5*1000))+$F$5*(DP184*DI184/($K$5*1000))*MAX(MIN(CV184,$J$5),$I$5)*MAX(MIN(CV184,$J$5),$I$5)+$G$5*MAX(MIN(CV184,$J$5),$I$5)*(DP184*DI184/($K$5*1000))+$H$5*(DP184*DI184/($K$5*1000))*(DP184*DI184/($K$5*1000)))</f>
        <v>0</v>
      </c>
      <c r="S184">
        <f>J184*(1000-(1000*0.61365*exp(17.502*W184/(240.97+W184))/(DI184+DJ184)+DD184)/2)/(1000*0.61365*exp(17.502*W184/(240.97+W184))/(DI184+DJ184)-DD184)</f>
        <v>0</v>
      </c>
      <c r="T184">
        <f>1/((CW184+1)/(Q184/1.6)+1/(R184/1.37)) + CW184/((CW184+1)/(Q184/1.6) + CW184/(R184/1.37))</f>
        <v>0</v>
      </c>
      <c r="U184">
        <f>(CR184*CU184)</f>
        <v>0</v>
      </c>
      <c r="V184">
        <f>(DK184+(U184+2*0.95*5.67E-8*(((DK184+$B$7)+273)^4-(DK184+273)^4)-44100*J184)/(1.84*29.3*R184+8*0.95*5.67E-8*(DK184+273)^3))</f>
        <v>0</v>
      </c>
      <c r="W184">
        <f>($C$7*DL184+$D$7*DM184+$E$7*V184)</f>
        <v>0</v>
      </c>
      <c r="X184">
        <f>0.61365*exp(17.502*W184/(240.97+W184))</f>
        <v>0</v>
      </c>
      <c r="Y184">
        <f>(Z184/AA184*100)</f>
        <v>0</v>
      </c>
      <c r="Z184">
        <f>DD184*(DI184+DJ184)/1000</f>
        <v>0</v>
      </c>
      <c r="AA184">
        <f>0.61365*exp(17.502*DK184/(240.97+DK184))</f>
        <v>0</v>
      </c>
      <c r="AB184">
        <f>(X184-DD184*(DI184+DJ184)/1000)</f>
        <v>0</v>
      </c>
      <c r="AC184">
        <f>(-J184*44100)</f>
        <v>0</v>
      </c>
      <c r="AD184">
        <f>2*29.3*R184*0.92*(DK184-W184)</f>
        <v>0</v>
      </c>
      <c r="AE184">
        <f>2*0.95*5.67E-8*(((DK184+$B$7)+273)^4-(W184+273)^4)</f>
        <v>0</v>
      </c>
      <c r="AF184">
        <f>U184+AE184+AC184+AD184</f>
        <v>0</v>
      </c>
      <c r="AG184">
        <f>DH184*AU184*(DC184-DB184*(1000-AU184*DE184)/(1000-AU184*DD184))/(100*CV184)</f>
        <v>0</v>
      </c>
      <c r="AH184">
        <f>1000*DH184*AU184*(DD184-DE184)/(100*CV184*(1000-AU184*DD184))</f>
        <v>0</v>
      </c>
      <c r="AI184">
        <f>(AJ184 - AK184 - DI184*1E3/(8.314*(DK184+273.15)) * AM184/DH184 * AL184) * DH184/(100*CV184) * (1000 - DE184)/1000</f>
        <v>0</v>
      </c>
      <c r="AJ184">
        <v>733.9320235301377</v>
      </c>
      <c r="AK184">
        <v>679.4414484848483</v>
      </c>
      <c r="AL184">
        <v>3.33506234071647</v>
      </c>
      <c r="AM184">
        <v>66.42233892500103</v>
      </c>
      <c r="AN184">
        <f>(AP184 - AO184 + DI184*1E3/(8.314*(DK184+273.15)) * AR184/DH184 * AQ184) * DH184/(100*CV184) * 1000/(1000 - AP184)</f>
        <v>0</v>
      </c>
      <c r="AO184">
        <v>18.26713698568375</v>
      </c>
      <c r="AP184">
        <v>26.65834484848485</v>
      </c>
      <c r="AQ184">
        <v>-0.00524595073892976</v>
      </c>
      <c r="AR184">
        <v>79.01917542628415</v>
      </c>
      <c r="AS184">
        <v>0</v>
      </c>
      <c r="AT184">
        <v>0</v>
      </c>
      <c r="AU184">
        <f>IF(AS184*$H$13&gt;=AW184,1.0,(AW184/(AW184-AS184*$H$13)))</f>
        <v>0</v>
      </c>
      <c r="AV184">
        <f>(AU184-1)*100</f>
        <v>0</v>
      </c>
      <c r="AW184">
        <f>MAX(0,($B$13+$C$13*DP184)/(1+$D$13*DP184)*DI184/(DK184+273)*$E$13)</f>
        <v>0</v>
      </c>
      <c r="AX184" t="s">
        <v>421</v>
      </c>
      <c r="AY184" t="s">
        <v>421</v>
      </c>
      <c r="AZ184">
        <v>0</v>
      </c>
      <c r="BA184">
        <v>0</v>
      </c>
      <c r="BB184">
        <f>1-AZ184/BA184</f>
        <v>0</v>
      </c>
      <c r="BC184">
        <v>0</v>
      </c>
      <c r="BD184" t="s">
        <v>421</v>
      </c>
      <c r="BE184" t="s">
        <v>421</v>
      </c>
      <c r="BF184">
        <v>0</v>
      </c>
      <c r="BG184">
        <v>0</v>
      </c>
      <c r="BH184">
        <f>1-BF184/BG184</f>
        <v>0</v>
      </c>
      <c r="BI184">
        <v>0.5</v>
      </c>
      <c r="BJ184">
        <f>CS184</f>
        <v>0</v>
      </c>
      <c r="BK184">
        <f>L184</f>
        <v>0</v>
      </c>
      <c r="BL184">
        <f>BH184*BI184*BJ184</f>
        <v>0</v>
      </c>
      <c r="BM184">
        <f>(BK184-BC184)/BJ184</f>
        <v>0</v>
      </c>
      <c r="BN184">
        <f>(BA184-BG184)/BG184</f>
        <v>0</v>
      </c>
      <c r="BO184">
        <f>AZ184/(BB184+AZ184/BG184)</f>
        <v>0</v>
      </c>
      <c r="BP184" t="s">
        <v>421</v>
      </c>
      <c r="BQ184">
        <v>0</v>
      </c>
      <c r="BR184">
        <f>IF(BQ184&lt;&gt;0, BQ184, BO184)</f>
        <v>0</v>
      </c>
      <c r="BS184">
        <f>1-BR184/BG184</f>
        <v>0</v>
      </c>
      <c r="BT184">
        <f>(BG184-BF184)/(BG184-BR184)</f>
        <v>0</v>
      </c>
      <c r="BU184">
        <f>(BA184-BG184)/(BA184-BR184)</f>
        <v>0</v>
      </c>
      <c r="BV184">
        <f>(BG184-BF184)/(BG184-AZ184)</f>
        <v>0</v>
      </c>
      <c r="BW184">
        <f>(BA184-BG184)/(BA184-AZ184)</f>
        <v>0</v>
      </c>
      <c r="BX184">
        <f>(BT184*BR184/BF184)</f>
        <v>0</v>
      </c>
      <c r="BY184">
        <f>(1-BX184)</f>
        <v>0</v>
      </c>
      <c r="BZ184">
        <v>1358</v>
      </c>
      <c r="CA184">
        <v>300</v>
      </c>
      <c r="CB184">
        <v>300</v>
      </c>
      <c r="CC184">
        <v>300</v>
      </c>
      <c r="CD184">
        <v>10372.1</v>
      </c>
      <c r="CE184">
        <v>1824.64</v>
      </c>
      <c r="CF184">
        <v>-0.00730157</v>
      </c>
      <c r="CG184">
        <v>0.9</v>
      </c>
      <c r="CH184" t="s">
        <v>421</v>
      </c>
      <c r="CI184" t="s">
        <v>421</v>
      </c>
      <c r="CJ184" t="s">
        <v>421</v>
      </c>
      <c r="CK184" t="s">
        <v>421</v>
      </c>
      <c r="CL184" t="s">
        <v>421</v>
      </c>
      <c r="CM184" t="s">
        <v>421</v>
      </c>
      <c r="CN184" t="s">
        <v>421</v>
      </c>
      <c r="CO184" t="s">
        <v>421</v>
      </c>
      <c r="CP184" t="s">
        <v>421</v>
      </c>
      <c r="CQ184" t="s">
        <v>421</v>
      </c>
      <c r="CR184">
        <f>$B$11*DQ184+$C$11*DR184+$F$11*EC184*(1-EF184)</f>
        <v>0</v>
      </c>
      <c r="CS184">
        <f>CR184*CT184</f>
        <v>0</v>
      </c>
      <c r="CT184">
        <f>($B$11*$D$9+$C$11*$D$9+$F$11*((EP184+EH184)/MAX(EP184+EH184+EQ184, 0.1)*$I$9+EQ184/MAX(EP184+EH184+EQ184, 0.1)*$J$9))/($B$11+$C$11+$F$11)</f>
        <v>0</v>
      </c>
      <c r="CU184">
        <f>($B$11*$K$9+$C$11*$K$9+$F$11*((EP184+EH184)/MAX(EP184+EH184+EQ184, 0.1)*$P$9+EQ184/MAX(EP184+EH184+EQ184, 0.1)*$Q$9))/($B$11+$C$11+$F$11)</f>
        <v>0</v>
      </c>
      <c r="CV184">
        <v>6</v>
      </c>
      <c r="CW184">
        <v>0.5</v>
      </c>
      <c r="CX184" t="s">
        <v>422</v>
      </c>
      <c r="CY184">
        <v>2</v>
      </c>
      <c r="CZ184" t="b">
        <v>1</v>
      </c>
      <c r="DA184">
        <v>1652288390.1</v>
      </c>
      <c r="DB184">
        <v>638.5860370370372</v>
      </c>
      <c r="DC184">
        <v>707.6007037037037</v>
      </c>
      <c r="DD184">
        <v>26.67431481481481</v>
      </c>
      <c r="DE184">
        <v>18.23158148148148</v>
      </c>
      <c r="DF184">
        <v>639.0967777777778</v>
      </c>
      <c r="DG184">
        <v>26.58884814814814</v>
      </c>
      <c r="DH184">
        <v>400.0858148148148</v>
      </c>
      <c r="DI184">
        <v>90.68158148148149</v>
      </c>
      <c r="DJ184">
        <v>0.09999891481481482</v>
      </c>
      <c r="DK184">
        <v>32.41059259259259</v>
      </c>
      <c r="DL184">
        <v>31.36617407407407</v>
      </c>
      <c r="DM184">
        <v>999.9000000000001</v>
      </c>
      <c r="DN184">
        <v>0</v>
      </c>
      <c r="DO184">
        <v>0</v>
      </c>
      <c r="DP184">
        <v>9999.744074074073</v>
      </c>
      <c r="DQ184">
        <v>0</v>
      </c>
      <c r="DR184">
        <v>933.4050740740742</v>
      </c>
      <c r="DS184">
        <v>-69.01462222222223</v>
      </c>
      <c r="DT184">
        <v>656.0865925925924</v>
      </c>
      <c r="DU184">
        <v>720.7414814814815</v>
      </c>
      <c r="DV184">
        <v>8.442724074074075</v>
      </c>
      <c r="DW184">
        <v>707.6007037037037</v>
      </c>
      <c r="DX184">
        <v>18.23158148148148</v>
      </c>
      <c r="DY184">
        <v>2.418868518518519</v>
      </c>
      <c r="DZ184">
        <v>1.653268148148148</v>
      </c>
      <c r="EA184">
        <v>20.49064444444444</v>
      </c>
      <c r="EB184">
        <v>14.46441481481482</v>
      </c>
      <c r="EC184">
        <v>1500.037777777777</v>
      </c>
      <c r="ED184">
        <v>0.9729937777777776</v>
      </c>
      <c r="EE184">
        <v>0.0270062</v>
      </c>
      <c r="EF184">
        <v>0</v>
      </c>
      <c r="EG184">
        <v>1554.498888888889</v>
      </c>
      <c r="EH184">
        <v>5.00097</v>
      </c>
      <c r="EI184">
        <v>24164.72962962963</v>
      </c>
      <c r="EJ184">
        <v>12491.87037037037</v>
      </c>
      <c r="EK184">
        <v>40.93699999999999</v>
      </c>
      <c r="EL184">
        <v>42.60866666666666</v>
      </c>
      <c r="EM184">
        <v>41.18699999999999</v>
      </c>
      <c r="EN184">
        <v>42.29592592592592</v>
      </c>
      <c r="EO184">
        <v>42.06666666666666</v>
      </c>
      <c r="EP184">
        <v>1454.663333333333</v>
      </c>
      <c r="EQ184">
        <v>40.37148148148147</v>
      </c>
      <c r="ER184">
        <v>0</v>
      </c>
      <c r="ES184">
        <v>1083.200000047684</v>
      </c>
      <c r="ET184">
        <v>0</v>
      </c>
      <c r="EU184">
        <v>1554.546</v>
      </c>
      <c r="EV184">
        <v>-17.23769232554244</v>
      </c>
      <c r="EW184">
        <v>-264.3615385324415</v>
      </c>
      <c r="EX184">
        <v>24164.7</v>
      </c>
      <c r="EY184">
        <v>15</v>
      </c>
      <c r="EZ184">
        <v>1652287342.6</v>
      </c>
      <c r="FA184" t="s">
        <v>727</v>
      </c>
      <c r="FB184">
        <v>1652287342.6</v>
      </c>
      <c r="FC184">
        <v>1652287335.6</v>
      </c>
      <c r="FD184">
        <v>27</v>
      </c>
      <c r="FE184">
        <v>0.206</v>
      </c>
      <c r="FF184">
        <v>-0.006</v>
      </c>
      <c r="FG184">
        <v>-1.806</v>
      </c>
      <c r="FH184">
        <v>0.04</v>
      </c>
      <c r="FI184">
        <v>1600</v>
      </c>
      <c r="FJ184">
        <v>24</v>
      </c>
      <c r="FK184">
        <v>0.06</v>
      </c>
      <c r="FL184">
        <v>0.04</v>
      </c>
      <c r="FM184">
        <v>-68.70178780487805</v>
      </c>
      <c r="FN184">
        <v>-5.450830662021059</v>
      </c>
      <c r="FO184">
        <v>0.5406187341416671</v>
      </c>
      <c r="FP184">
        <v>-1</v>
      </c>
      <c r="FQ184">
        <v>8.480089024390246</v>
      </c>
      <c r="FR184">
        <v>-0.6432263414634152</v>
      </c>
      <c r="FS184">
        <v>0.06454742778139601</v>
      </c>
      <c r="FT184">
        <v>0</v>
      </c>
      <c r="FU184">
        <v>0</v>
      </c>
      <c r="FV184">
        <v>0</v>
      </c>
      <c r="FW184">
        <v>0</v>
      </c>
      <c r="FX184">
        <v>-1</v>
      </c>
      <c r="FY184">
        <v>0</v>
      </c>
      <c r="FZ184">
        <v>1</v>
      </c>
      <c r="GA184" t="s">
        <v>710</v>
      </c>
      <c r="GB184">
        <v>2.6949</v>
      </c>
      <c r="GC184">
        <v>2.70515</v>
      </c>
      <c r="GD184">
        <v>0.130391</v>
      </c>
      <c r="GE184">
        <v>0.138109</v>
      </c>
      <c r="GF184">
        <v>0.114147</v>
      </c>
      <c r="GG184">
        <v>0.0864682</v>
      </c>
      <c r="GH184">
        <v>27299.5</v>
      </c>
      <c r="GI184">
        <v>27160.9</v>
      </c>
      <c r="GJ184">
        <v>29207.6</v>
      </c>
      <c r="GK184">
        <v>29165.1</v>
      </c>
      <c r="GL184">
        <v>34252.8</v>
      </c>
      <c r="GM184">
        <v>35468.7</v>
      </c>
      <c r="GN184">
        <v>41105.2</v>
      </c>
      <c r="GO184">
        <v>41615.7</v>
      </c>
      <c r="GP184">
        <v>1.72657</v>
      </c>
      <c r="GQ184">
        <v>2.00822</v>
      </c>
      <c r="GR184">
        <v>0.0887066</v>
      </c>
      <c r="GS184">
        <v>0</v>
      </c>
      <c r="GT184">
        <v>29.9312</v>
      </c>
      <c r="GU184">
        <v>999.9</v>
      </c>
      <c r="GV184">
        <v>36.8</v>
      </c>
      <c r="GW184">
        <v>37.2</v>
      </c>
      <c r="GX184">
        <v>25.8688</v>
      </c>
      <c r="GY184">
        <v>62.7734</v>
      </c>
      <c r="GZ184">
        <v>29.8438</v>
      </c>
      <c r="HA184">
        <v>1</v>
      </c>
      <c r="HB184">
        <v>0.302081</v>
      </c>
      <c r="HC184">
        <v>0</v>
      </c>
      <c r="HD184">
        <v>20.3922</v>
      </c>
      <c r="HE184">
        <v>5.21624</v>
      </c>
      <c r="HF184">
        <v>12.0099</v>
      </c>
      <c r="HG184">
        <v>4.98705</v>
      </c>
      <c r="HH184">
        <v>3.28865</v>
      </c>
      <c r="HI184">
        <v>2410.5</v>
      </c>
      <c r="HJ184">
        <v>9999</v>
      </c>
      <c r="HK184">
        <v>9999</v>
      </c>
      <c r="HL184">
        <v>45.7</v>
      </c>
      <c r="HM184">
        <v>1.86736</v>
      </c>
      <c r="HN184">
        <v>1.8663</v>
      </c>
      <c r="HO184">
        <v>1.86585</v>
      </c>
      <c r="HP184">
        <v>1.86572</v>
      </c>
      <c r="HQ184">
        <v>1.86752</v>
      </c>
      <c r="HR184">
        <v>1.87006</v>
      </c>
      <c r="HS184">
        <v>1.86871</v>
      </c>
      <c r="HT184">
        <v>1.87006</v>
      </c>
      <c r="HU184">
        <v>0</v>
      </c>
      <c r="HV184">
        <v>0</v>
      </c>
      <c r="HW184">
        <v>0</v>
      </c>
      <c r="HX184">
        <v>0</v>
      </c>
      <c r="HY184" t="s">
        <v>425</v>
      </c>
      <c r="HZ184" t="s">
        <v>426</v>
      </c>
      <c r="IA184" t="s">
        <v>427</v>
      </c>
      <c r="IB184" t="s">
        <v>427</v>
      </c>
      <c r="IC184" t="s">
        <v>427</v>
      </c>
      <c r="ID184" t="s">
        <v>427</v>
      </c>
      <c r="IE184">
        <v>0</v>
      </c>
      <c r="IF184">
        <v>100</v>
      </c>
      <c r="IG184">
        <v>100</v>
      </c>
      <c r="IH184">
        <v>-0.54</v>
      </c>
      <c r="II184">
        <v>0.0852</v>
      </c>
      <c r="IJ184">
        <v>0.04464184116076175</v>
      </c>
      <c r="IK184">
        <v>-0.0004613869835165773</v>
      </c>
      <c r="IL184">
        <v>-7.733014719846753E-07</v>
      </c>
      <c r="IM184">
        <v>2.12217718631011E-10</v>
      </c>
      <c r="IN184">
        <v>-0.1662484685589008</v>
      </c>
      <c r="IO184">
        <v>0.000886434048502425</v>
      </c>
      <c r="IP184">
        <v>0.0004187276611132993</v>
      </c>
      <c r="IQ184">
        <v>-3.612086840460417E-06</v>
      </c>
      <c r="IR184">
        <v>19</v>
      </c>
      <c r="IS184">
        <v>2204</v>
      </c>
      <c r="IT184">
        <v>1</v>
      </c>
      <c r="IU184">
        <v>37</v>
      </c>
      <c r="IV184">
        <v>17.6</v>
      </c>
      <c r="IW184">
        <v>17.7</v>
      </c>
      <c r="IX184">
        <v>1.66382</v>
      </c>
      <c r="IY184">
        <v>2.23755</v>
      </c>
      <c r="IZ184">
        <v>1.39648</v>
      </c>
      <c r="JA184">
        <v>2.34863</v>
      </c>
      <c r="JB184">
        <v>1.49536</v>
      </c>
      <c r="JC184">
        <v>2.29126</v>
      </c>
      <c r="JD184">
        <v>39.3917</v>
      </c>
      <c r="JE184">
        <v>14.885</v>
      </c>
      <c r="JF184">
        <v>18</v>
      </c>
      <c r="JG184">
        <v>393.256</v>
      </c>
      <c r="JH184">
        <v>556.197</v>
      </c>
      <c r="JI184">
        <v>31.7022</v>
      </c>
      <c r="JJ184">
        <v>31.3722</v>
      </c>
      <c r="JK184">
        <v>30.0002</v>
      </c>
      <c r="JL184">
        <v>31.2606</v>
      </c>
      <c r="JM184">
        <v>31.163</v>
      </c>
      <c r="JN184">
        <v>33.4094</v>
      </c>
      <c r="JO184">
        <v>30.1634</v>
      </c>
      <c r="JP184">
        <v>0</v>
      </c>
      <c r="JQ184">
        <v>-999.9</v>
      </c>
      <c r="JR184">
        <v>754.838</v>
      </c>
      <c r="JS184">
        <v>18.4714</v>
      </c>
      <c r="JT184">
        <v>99.82940000000001</v>
      </c>
      <c r="JU184">
        <v>99.8925</v>
      </c>
    </row>
    <row r="185" spans="1:281">
      <c r="A185">
        <v>169</v>
      </c>
      <c r="B185">
        <v>1652288402.6</v>
      </c>
      <c r="C185">
        <v>6346.099999904633</v>
      </c>
      <c r="D185" t="s">
        <v>821</v>
      </c>
      <c r="E185" t="s">
        <v>822</v>
      </c>
      <c r="F185">
        <v>5</v>
      </c>
      <c r="G185" t="s">
        <v>730</v>
      </c>
      <c r="H185" t="s">
        <v>418</v>
      </c>
      <c r="I185">
        <v>1652288394.814285</v>
      </c>
      <c r="J185">
        <f>(K185)/1000</f>
        <v>0</v>
      </c>
      <c r="K185">
        <f>IF(CZ185, AN185, AH185)</f>
        <v>0</v>
      </c>
      <c r="L185">
        <f>IF(CZ185, AI185, AG185)</f>
        <v>0</v>
      </c>
      <c r="M185">
        <f>DB185 - IF(AU185&gt;1, L185*CV185*100.0/(AW185*DP185), 0)</f>
        <v>0</v>
      </c>
      <c r="N185">
        <f>((T185-J185/2)*M185-L185)/(T185+J185/2)</f>
        <v>0</v>
      </c>
      <c r="O185">
        <f>N185*(DI185+DJ185)/1000.0</f>
        <v>0</v>
      </c>
      <c r="P185">
        <f>(DB185 - IF(AU185&gt;1, L185*CV185*100.0/(AW185*DP185), 0))*(DI185+DJ185)/1000.0</f>
        <v>0</v>
      </c>
      <c r="Q185">
        <f>2.0/((1/S185-1/R185)+SIGN(S185)*SQRT((1/S185-1/R185)*(1/S185-1/R185) + 4*CW185/((CW185+1)*(CW185+1))*(2*1/S185*1/R185-1/R185*1/R185)))</f>
        <v>0</v>
      </c>
      <c r="R185">
        <f>IF(LEFT(CX185,1)&lt;&gt;"0",IF(LEFT(CX185,1)="1",3.0,CY185),$D$5+$E$5*(DP185*DI185/($K$5*1000))+$F$5*(DP185*DI185/($K$5*1000))*MAX(MIN(CV185,$J$5),$I$5)*MAX(MIN(CV185,$J$5),$I$5)+$G$5*MAX(MIN(CV185,$J$5),$I$5)*(DP185*DI185/($K$5*1000))+$H$5*(DP185*DI185/($K$5*1000))*(DP185*DI185/($K$5*1000)))</f>
        <v>0</v>
      </c>
      <c r="S185">
        <f>J185*(1000-(1000*0.61365*exp(17.502*W185/(240.97+W185))/(DI185+DJ185)+DD185)/2)/(1000*0.61365*exp(17.502*W185/(240.97+W185))/(DI185+DJ185)-DD185)</f>
        <v>0</v>
      </c>
      <c r="T185">
        <f>1/((CW185+1)/(Q185/1.6)+1/(R185/1.37)) + CW185/((CW185+1)/(Q185/1.6) + CW185/(R185/1.37))</f>
        <v>0</v>
      </c>
      <c r="U185">
        <f>(CR185*CU185)</f>
        <v>0</v>
      </c>
      <c r="V185">
        <f>(DK185+(U185+2*0.95*5.67E-8*(((DK185+$B$7)+273)^4-(DK185+273)^4)-44100*J185)/(1.84*29.3*R185+8*0.95*5.67E-8*(DK185+273)^3))</f>
        <v>0</v>
      </c>
      <c r="W185">
        <f>($C$7*DL185+$D$7*DM185+$E$7*V185)</f>
        <v>0</v>
      </c>
      <c r="X185">
        <f>0.61365*exp(17.502*W185/(240.97+W185))</f>
        <v>0</v>
      </c>
      <c r="Y185">
        <f>(Z185/AA185*100)</f>
        <v>0</v>
      </c>
      <c r="Z185">
        <f>DD185*(DI185+DJ185)/1000</f>
        <v>0</v>
      </c>
      <c r="AA185">
        <f>0.61365*exp(17.502*DK185/(240.97+DK185))</f>
        <v>0</v>
      </c>
      <c r="AB185">
        <f>(X185-DD185*(DI185+DJ185)/1000)</f>
        <v>0</v>
      </c>
      <c r="AC185">
        <f>(-J185*44100)</f>
        <v>0</v>
      </c>
      <c r="AD185">
        <f>2*29.3*R185*0.92*(DK185-W185)</f>
        <v>0</v>
      </c>
      <c r="AE185">
        <f>2*0.95*5.67E-8*(((DK185+$B$7)+273)^4-(W185+273)^4)</f>
        <v>0</v>
      </c>
      <c r="AF185">
        <f>U185+AE185+AC185+AD185</f>
        <v>0</v>
      </c>
      <c r="AG185">
        <f>DH185*AU185*(DC185-DB185*(1000-AU185*DE185)/(1000-AU185*DD185))/(100*CV185)</f>
        <v>0</v>
      </c>
      <c r="AH185">
        <f>1000*DH185*AU185*(DD185-DE185)/(100*CV185*(1000-AU185*DD185))</f>
        <v>0</v>
      </c>
      <c r="AI185">
        <f>(AJ185 - AK185 - DI185*1E3/(8.314*(DK185+273.15)) * AM185/DH185 * AL185) * DH185/(100*CV185) * (1000 - DE185)/1000</f>
        <v>0</v>
      </c>
      <c r="AJ185">
        <v>751.1305264242349</v>
      </c>
      <c r="AK185">
        <v>696.2589636363633</v>
      </c>
      <c r="AL185">
        <v>3.364352196845864</v>
      </c>
      <c r="AM185">
        <v>66.42233892500103</v>
      </c>
      <c r="AN185">
        <f>(AP185 - AO185 + DI185*1E3/(8.314*(DK185+273.15)) * AR185/DH185 * AQ185) * DH185/(100*CV185) * 1000/(1000 - AP185)</f>
        <v>0</v>
      </c>
      <c r="AO185">
        <v>18.3138093626677</v>
      </c>
      <c r="AP185">
        <v>26.62571151515151</v>
      </c>
      <c r="AQ185">
        <v>-0.008301809254752258</v>
      </c>
      <c r="AR185">
        <v>79.01917542628415</v>
      </c>
      <c r="AS185">
        <v>0</v>
      </c>
      <c r="AT185">
        <v>0</v>
      </c>
      <c r="AU185">
        <f>IF(AS185*$H$13&gt;=AW185,1.0,(AW185/(AW185-AS185*$H$13)))</f>
        <v>0</v>
      </c>
      <c r="AV185">
        <f>(AU185-1)*100</f>
        <v>0</v>
      </c>
      <c r="AW185">
        <f>MAX(0,($B$13+$C$13*DP185)/(1+$D$13*DP185)*DI185/(DK185+273)*$E$13)</f>
        <v>0</v>
      </c>
      <c r="AX185" t="s">
        <v>421</v>
      </c>
      <c r="AY185" t="s">
        <v>421</v>
      </c>
      <c r="AZ185">
        <v>0</v>
      </c>
      <c r="BA185">
        <v>0</v>
      </c>
      <c r="BB185">
        <f>1-AZ185/BA185</f>
        <v>0</v>
      </c>
      <c r="BC185">
        <v>0</v>
      </c>
      <c r="BD185" t="s">
        <v>421</v>
      </c>
      <c r="BE185" t="s">
        <v>421</v>
      </c>
      <c r="BF185">
        <v>0</v>
      </c>
      <c r="BG185">
        <v>0</v>
      </c>
      <c r="BH185">
        <f>1-BF185/BG185</f>
        <v>0</v>
      </c>
      <c r="BI185">
        <v>0.5</v>
      </c>
      <c r="BJ185">
        <f>CS185</f>
        <v>0</v>
      </c>
      <c r="BK185">
        <f>L185</f>
        <v>0</v>
      </c>
      <c r="BL185">
        <f>BH185*BI185*BJ185</f>
        <v>0</v>
      </c>
      <c r="BM185">
        <f>(BK185-BC185)/BJ185</f>
        <v>0</v>
      </c>
      <c r="BN185">
        <f>(BA185-BG185)/BG185</f>
        <v>0</v>
      </c>
      <c r="BO185">
        <f>AZ185/(BB185+AZ185/BG185)</f>
        <v>0</v>
      </c>
      <c r="BP185" t="s">
        <v>421</v>
      </c>
      <c r="BQ185">
        <v>0</v>
      </c>
      <c r="BR185">
        <f>IF(BQ185&lt;&gt;0, BQ185, BO185)</f>
        <v>0</v>
      </c>
      <c r="BS185">
        <f>1-BR185/BG185</f>
        <v>0</v>
      </c>
      <c r="BT185">
        <f>(BG185-BF185)/(BG185-BR185)</f>
        <v>0</v>
      </c>
      <c r="BU185">
        <f>(BA185-BG185)/(BA185-BR185)</f>
        <v>0</v>
      </c>
      <c r="BV185">
        <f>(BG185-BF185)/(BG185-AZ185)</f>
        <v>0</v>
      </c>
      <c r="BW185">
        <f>(BA185-BG185)/(BA185-AZ185)</f>
        <v>0</v>
      </c>
      <c r="BX185">
        <f>(BT185*BR185/BF185)</f>
        <v>0</v>
      </c>
      <c r="BY185">
        <f>(1-BX185)</f>
        <v>0</v>
      </c>
      <c r="BZ185">
        <v>1358</v>
      </c>
      <c r="CA185">
        <v>300</v>
      </c>
      <c r="CB185">
        <v>300</v>
      </c>
      <c r="CC185">
        <v>300</v>
      </c>
      <c r="CD185">
        <v>10372.1</v>
      </c>
      <c r="CE185">
        <v>1824.64</v>
      </c>
      <c r="CF185">
        <v>-0.00730157</v>
      </c>
      <c r="CG185">
        <v>0.9</v>
      </c>
      <c r="CH185" t="s">
        <v>421</v>
      </c>
      <c r="CI185" t="s">
        <v>421</v>
      </c>
      <c r="CJ185" t="s">
        <v>421</v>
      </c>
      <c r="CK185" t="s">
        <v>421</v>
      </c>
      <c r="CL185" t="s">
        <v>421</v>
      </c>
      <c r="CM185" t="s">
        <v>421</v>
      </c>
      <c r="CN185" t="s">
        <v>421</v>
      </c>
      <c r="CO185" t="s">
        <v>421</v>
      </c>
      <c r="CP185" t="s">
        <v>421</v>
      </c>
      <c r="CQ185" t="s">
        <v>421</v>
      </c>
      <c r="CR185">
        <f>$B$11*DQ185+$C$11*DR185+$F$11*EC185*(1-EF185)</f>
        <v>0</v>
      </c>
      <c r="CS185">
        <f>CR185*CT185</f>
        <v>0</v>
      </c>
      <c r="CT185">
        <f>($B$11*$D$9+$C$11*$D$9+$F$11*((EP185+EH185)/MAX(EP185+EH185+EQ185, 0.1)*$I$9+EQ185/MAX(EP185+EH185+EQ185, 0.1)*$J$9))/($B$11+$C$11+$F$11)</f>
        <v>0</v>
      </c>
      <c r="CU185">
        <f>($B$11*$K$9+$C$11*$K$9+$F$11*((EP185+EH185)/MAX(EP185+EH185+EQ185, 0.1)*$P$9+EQ185/MAX(EP185+EH185+EQ185, 0.1)*$Q$9))/($B$11+$C$11+$F$11)</f>
        <v>0</v>
      </c>
      <c r="CV185">
        <v>6</v>
      </c>
      <c r="CW185">
        <v>0.5</v>
      </c>
      <c r="CX185" t="s">
        <v>422</v>
      </c>
      <c r="CY185">
        <v>2</v>
      </c>
      <c r="CZ185" t="b">
        <v>1</v>
      </c>
      <c r="DA185">
        <v>1652288394.814285</v>
      </c>
      <c r="DB185">
        <v>653.9435714285715</v>
      </c>
      <c r="DC185">
        <v>723.4010357142859</v>
      </c>
      <c r="DD185">
        <v>26.66221071428572</v>
      </c>
      <c r="DE185">
        <v>18.28726428571429</v>
      </c>
      <c r="DF185">
        <v>654.4727142857142</v>
      </c>
      <c r="DG185">
        <v>26.57693571428571</v>
      </c>
      <c r="DH185">
        <v>400.0823571428572</v>
      </c>
      <c r="DI185">
        <v>90.68140000000001</v>
      </c>
      <c r="DJ185">
        <v>0.09996944642857142</v>
      </c>
      <c r="DK185">
        <v>32.41281071428571</v>
      </c>
      <c r="DL185">
        <v>31.37095357142857</v>
      </c>
      <c r="DM185">
        <v>999.9000000000002</v>
      </c>
      <c r="DN185">
        <v>0</v>
      </c>
      <c r="DO185">
        <v>0</v>
      </c>
      <c r="DP185">
        <v>10002.47357142857</v>
      </c>
      <c r="DQ185">
        <v>0</v>
      </c>
      <c r="DR185">
        <v>934.0022142857142</v>
      </c>
      <c r="DS185">
        <v>-69.45748928571429</v>
      </c>
      <c r="DT185">
        <v>671.8564285714286</v>
      </c>
      <c r="DU185">
        <v>736.8771428571429</v>
      </c>
      <c r="DV185">
        <v>8.374940714285714</v>
      </c>
      <c r="DW185">
        <v>723.4010357142859</v>
      </c>
      <c r="DX185">
        <v>18.28726428571429</v>
      </c>
      <c r="DY185">
        <v>2.417766071428571</v>
      </c>
      <c r="DZ185">
        <v>1.658314285714286</v>
      </c>
      <c r="EA185">
        <v>20.48325357142857</v>
      </c>
      <c r="EB185">
        <v>14.51157142857143</v>
      </c>
      <c r="EC185">
        <v>1500.028928571428</v>
      </c>
      <c r="ED185">
        <v>0.9729934285714285</v>
      </c>
      <c r="EE185">
        <v>0.02700651428571428</v>
      </c>
      <c r="EF185">
        <v>0</v>
      </c>
      <c r="EG185">
        <v>1552.938928571429</v>
      </c>
      <c r="EH185">
        <v>5.00097</v>
      </c>
      <c r="EI185">
        <v>24145.87142857143</v>
      </c>
      <c r="EJ185">
        <v>12491.8</v>
      </c>
      <c r="EK185">
        <v>40.93699999999999</v>
      </c>
      <c r="EL185">
        <v>42.62275</v>
      </c>
      <c r="EM185">
        <v>41.18699999999999</v>
      </c>
      <c r="EN185">
        <v>42.3097857142857</v>
      </c>
      <c r="EO185">
        <v>42.07324999999999</v>
      </c>
      <c r="EP185">
        <v>1454.655</v>
      </c>
      <c r="EQ185">
        <v>40.37214285714286</v>
      </c>
      <c r="ER185">
        <v>0</v>
      </c>
      <c r="ES185">
        <v>1088.599999904633</v>
      </c>
      <c r="ET185">
        <v>0</v>
      </c>
      <c r="EU185">
        <v>1552.823846153846</v>
      </c>
      <c r="EV185">
        <v>-22.25572649688466</v>
      </c>
      <c r="EW185">
        <v>-270.8478629883083</v>
      </c>
      <c r="EX185">
        <v>24143.68076923077</v>
      </c>
      <c r="EY185">
        <v>15</v>
      </c>
      <c r="EZ185">
        <v>1652287342.6</v>
      </c>
      <c r="FA185" t="s">
        <v>727</v>
      </c>
      <c r="FB185">
        <v>1652287342.6</v>
      </c>
      <c r="FC185">
        <v>1652287335.6</v>
      </c>
      <c r="FD185">
        <v>27</v>
      </c>
      <c r="FE185">
        <v>0.206</v>
      </c>
      <c r="FF185">
        <v>-0.006</v>
      </c>
      <c r="FG185">
        <v>-1.806</v>
      </c>
      <c r="FH185">
        <v>0.04</v>
      </c>
      <c r="FI185">
        <v>1600</v>
      </c>
      <c r="FJ185">
        <v>24</v>
      </c>
      <c r="FK185">
        <v>0.06</v>
      </c>
      <c r="FL185">
        <v>0.04</v>
      </c>
      <c r="FM185">
        <v>-69.2159975</v>
      </c>
      <c r="FN185">
        <v>-5.583193621012961</v>
      </c>
      <c r="FO185">
        <v>0.5401331338140165</v>
      </c>
      <c r="FP185">
        <v>-1</v>
      </c>
      <c r="FQ185">
        <v>8.407777749999999</v>
      </c>
      <c r="FR185">
        <v>-0.8235506566604024</v>
      </c>
      <c r="FS185">
        <v>0.08105387361155234</v>
      </c>
      <c r="FT185">
        <v>0</v>
      </c>
      <c r="FU185">
        <v>0</v>
      </c>
      <c r="FV185">
        <v>0</v>
      </c>
      <c r="FW185">
        <v>0</v>
      </c>
      <c r="FX185">
        <v>-1</v>
      </c>
      <c r="FY185">
        <v>0</v>
      </c>
      <c r="FZ185">
        <v>1</v>
      </c>
      <c r="GA185" t="s">
        <v>710</v>
      </c>
      <c r="GB185">
        <v>2.69483</v>
      </c>
      <c r="GC185">
        <v>2.70518</v>
      </c>
      <c r="GD185">
        <v>0.1326</v>
      </c>
      <c r="GE185">
        <v>0.140242</v>
      </c>
      <c r="GF185">
        <v>0.114055</v>
      </c>
      <c r="GG185">
        <v>0.08681990000000001</v>
      </c>
      <c r="GH185">
        <v>27229.6</v>
      </c>
      <c r="GI185">
        <v>27092.9</v>
      </c>
      <c r="GJ185">
        <v>29207.2</v>
      </c>
      <c r="GK185">
        <v>29164.5</v>
      </c>
      <c r="GL185">
        <v>34255.5</v>
      </c>
      <c r="GM185">
        <v>35454.2</v>
      </c>
      <c r="GN185">
        <v>41104.1</v>
      </c>
      <c r="GO185">
        <v>41614.7</v>
      </c>
      <c r="GP185">
        <v>1.72625</v>
      </c>
      <c r="GQ185">
        <v>2.00822</v>
      </c>
      <c r="GR185">
        <v>0.0885203</v>
      </c>
      <c r="GS185">
        <v>0</v>
      </c>
      <c r="GT185">
        <v>29.9337</v>
      </c>
      <c r="GU185">
        <v>999.9</v>
      </c>
      <c r="GV185">
        <v>36.7</v>
      </c>
      <c r="GW185">
        <v>37.2</v>
      </c>
      <c r="GX185">
        <v>25.7958</v>
      </c>
      <c r="GY185">
        <v>62.7234</v>
      </c>
      <c r="GZ185">
        <v>29.7316</v>
      </c>
      <c r="HA185">
        <v>1</v>
      </c>
      <c r="HB185">
        <v>0.302436</v>
      </c>
      <c r="HC185">
        <v>0</v>
      </c>
      <c r="HD185">
        <v>20.3923</v>
      </c>
      <c r="HE185">
        <v>5.21639</v>
      </c>
      <c r="HF185">
        <v>12.0099</v>
      </c>
      <c r="HG185">
        <v>4.9873</v>
      </c>
      <c r="HH185">
        <v>3.28858</v>
      </c>
      <c r="HI185">
        <v>2410.5</v>
      </c>
      <c r="HJ185">
        <v>9999</v>
      </c>
      <c r="HK185">
        <v>9999</v>
      </c>
      <c r="HL185">
        <v>45.7</v>
      </c>
      <c r="HM185">
        <v>1.86736</v>
      </c>
      <c r="HN185">
        <v>1.8663</v>
      </c>
      <c r="HO185">
        <v>1.86585</v>
      </c>
      <c r="HP185">
        <v>1.8657</v>
      </c>
      <c r="HQ185">
        <v>1.86752</v>
      </c>
      <c r="HR185">
        <v>1.87006</v>
      </c>
      <c r="HS185">
        <v>1.86873</v>
      </c>
      <c r="HT185">
        <v>1.87007</v>
      </c>
      <c r="HU185">
        <v>0</v>
      </c>
      <c r="HV185">
        <v>0</v>
      </c>
      <c r="HW185">
        <v>0</v>
      </c>
      <c r="HX185">
        <v>0</v>
      </c>
      <c r="HY185" t="s">
        <v>425</v>
      </c>
      <c r="HZ185" t="s">
        <v>426</v>
      </c>
      <c r="IA185" t="s">
        <v>427</v>
      </c>
      <c r="IB185" t="s">
        <v>427</v>
      </c>
      <c r="IC185" t="s">
        <v>427</v>
      </c>
      <c r="ID185" t="s">
        <v>427</v>
      </c>
      <c r="IE185">
        <v>0</v>
      </c>
      <c r="IF185">
        <v>100</v>
      </c>
      <c r="IG185">
        <v>100</v>
      </c>
      <c r="IH185">
        <v>-0.5600000000000001</v>
      </c>
      <c r="II185">
        <v>0.0847</v>
      </c>
      <c r="IJ185">
        <v>0.04464184116076175</v>
      </c>
      <c r="IK185">
        <v>-0.0004613869835165773</v>
      </c>
      <c r="IL185">
        <v>-7.733014719846753E-07</v>
      </c>
      <c r="IM185">
        <v>2.12217718631011E-10</v>
      </c>
      <c r="IN185">
        <v>-0.1662484685589008</v>
      </c>
      <c r="IO185">
        <v>0.000886434048502425</v>
      </c>
      <c r="IP185">
        <v>0.0004187276611132993</v>
      </c>
      <c r="IQ185">
        <v>-3.612086840460417E-06</v>
      </c>
      <c r="IR185">
        <v>19</v>
      </c>
      <c r="IS185">
        <v>2204</v>
      </c>
      <c r="IT185">
        <v>1</v>
      </c>
      <c r="IU185">
        <v>37</v>
      </c>
      <c r="IV185">
        <v>17.7</v>
      </c>
      <c r="IW185">
        <v>17.8</v>
      </c>
      <c r="IX185">
        <v>1.698</v>
      </c>
      <c r="IY185">
        <v>2.23633</v>
      </c>
      <c r="IZ185">
        <v>1.39648</v>
      </c>
      <c r="JA185">
        <v>2.34863</v>
      </c>
      <c r="JB185">
        <v>1.49536</v>
      </c>
      <c r="JC185">
        <v>2.28882</v>
      </c>
      <c r="JD185">
        <v>39.3667</v>
      </c>
      <c r="JE185">
        <v>14.885</v>
      </c>
      <c r="JF185">
        <v>18</v>
      </c>
      <c r="JG185">
        <v>393.092</v>
      </c>
      <c r="JH185">
        <v>556.215</v>
      </c>
      <c r="JI185">
        <v>31.7039</v>
      </c>
      <c r="JJ185">
        <v>31.3742</v>
      </c>
      <c r="JK185">
        <v>30.0004</v>
      </c>
      <c r="JL185">
        <v>31.2626</v>
      </c>
      <c r="JM185">
        <v>31.1651</v>
      </c>
      <c r="JN185">
        <v>33.9788</v>
      </c>
      <c r="JO185">
        <v>29.8846</v>
      </c>
      <c r="JP185">
        <v>0</v>
      </c>
      <c r="JQ185">
        <v>-999.9</v>
      </c>
      <c r="JR185">
        <v>768.1950000000001</v>
      </c>
      <c r="JS185">
        <v>18.5543</v>
      </c>
      <c r="JT185">
        <v>99.8272</v>
      </c>
      <c r="JU185">
        <v>99.8903</v>
      </c>
    </row>
    <row r="186" spans="1:281">
      <c r="A186">
        <v>170</v>
      </c>
      <c r="B186">
        <v>1652288407.6</v>
      </c>
      <c r="C186">
        <v>6351.099999904633</v>
      </c>
      <c r="D186" t="s">
        <v>823</v>
      </c>
      <c r="E186" t="s">
        <v>824</v>
      </c>
      <c r="F186">
        <v>5</v>
      </c>
      <c r="G186" t="s">
        <v>730</v>
      </c>
      <c r="H186" t="s">
        <v>418</v>
      </c>
      <c r="I186">
        <v>1652288400.1</v>
      </c>
      <c r="J186">
        <f>(K186)/1000</f>
        <v>0</v>
      </c>
      <c r="K186">
        <f>IF(CZ186, AN186, AH186)</f>
        <v>0</v>
      </c>
      <c r="L186">
        <f>IF(CZ186, AI186, AG186)</f>
        <v>0</v>
      </c>
      <c r="M186">
        <f>DB186 - IF(AU186&gt;1, L186*CV186*100.0/(AW186*DP186), 0)</f>
        <v>0</v>
      </c>
      <c r="N186">
        <f>((T186-J186/2)*M186-L186)/(T186+J186/2)</f>
        <v>0</v>
      </c>
      <c r="O186">
        <f>N186*(DI186+DJ186)/1000.0</f>
        <v>0</v>
      </c>
      <c r="P186">
        <f>(DB186 - IF(AU186&gt;1, L186*CV186*100.0/(AW186*DP186), 0))*(DI186+DJ186)/1000.0</f>
        <v>0</v>
      </c>
      <c r="Q186">
        <f>2.0/((1/S186-1/R186)+SIGN(S186)*SQRT((1/S186-1/R186)*(1/S186-1/R186) + 4*CW186/((CW186+1)*(CW186+1))*(2*1/S186*1/R186-1/R186*1/R186)))</f>
        <v>0</v>
      </c>
      <c r="R186">
        <f>IF(LEFT(CX186,1)&lt;&gt;"0",IF(LEFT(CX186,1)="1",3.0,CY186),$D$5+$E$5*(DP186*DI186/($K$5*1000))+$F$5*(DP186*DI186/($K$5*1000))*MAX(MIN(CV186,$J$5),$I$5)*MAX(MIN(CV186,$J$5),$I$5)+$G$5*MAX(MIN(CV186,$J$5),$I$5)*(DP186*DI186/($K$5*1000))+$H$5*(DP186*DI186/($K$5*1000))*(DP186*DI186/($K$5*1000)))</f>
        <v>0</v>
      </c>
      <c r="S186">
        <f>J186*(1000-(1000*0.61365*exp(17.502*W186/(240.97+W186))/(DI186+DJ186)+DD186)/2)/(1000*0.61365*exp(17.502*W186/(240.97+W186))/(DI186+DJ186)-DD186)</f>
        <v>0</v>
      </c>
      <c r="T186">
        <f>1/((CW186+1)/(Q186/1.6)+1/(R186/1.37)) + CW186/((CW186+1)/(Q186/1.6) + CW186/(R186/1.37))</f>
        <v>0</v>
      </c>
      <c r="U186">
        <f>(CR186*CU186)</f>
        <v>0</v>
      </c>
      <c r="V186">
        <f>(DK186+(U186+2*0.95*5.67E-8*(((DK186+$B$7)+273)^4-(DK186+273)^4)-44100*J186)/(1.84*29.3*R186+8*0.95*5.67E-8*(DK186+273)^3))</f>
        <v>0</v>
      </c>
      <c r="W186">
        <f>($C$7*DL186+$D$7*DM186+$E$7*V186)</f>
        <v>0</v>
      </c>
      <c r="X186">
        <f>0.61365*exp(17.502*W186/(240.97+W186))</f>
        <v>0</v>
      </c>
      <c r="Y186">
        <f>(Z186/AA186*100)</f>
        <v>0</v>
      </c>
      <c r="Z186">
        <f>DD186*(DI186+DJ186)/1000</f>
        <v>0</v>
      </c>
      <c r="AA186">
        <f>0.61365*exp(17.502*DK186/(240.97+DK186))</f>
        <v>0</v>
      </c>
      <c r="AB186">
        <f>(X186-DD186*(DI186+DJ186)/1000)</f>
        <v>0</v>
      </c>
      <c r="AC186">
        <f>(-J186*44100)</f>
        <v>0</v>
      </c>
      <c r="AD186">
        <f>2*29.3*R186*0.92*(DK186-W186)</f>
        <v>0</v>
      </c>
      <c r="AE186">
        <f>2*0.95*5.67E-8*(((DK186+$B$7)+273)^4-(W186+273)^4)</f>
        <v>0</v>
      </c>
      <c r="AF186">
        <f>U186+AE186+AC186+AD186</f>
        <v>0</v>
      </c>
      <c r="AG186">
        <f>DH186*AU186*(DC186-DB186*(1000-AU186*DE186)/(1000-AU186*DD186))/(100*CV186)</f>
        <v>0</v>
      </c>
      <c r="AH186">
        <f>1000*DH186*AU186*(DD186-DE186)/(100*CV186*(1000-AU186*DD186))</f>
        <v>0</v>
      </c>
      <c r="AI186">
        <f>(AJ186 - AK186 - DI186*1E3/(8.314*(DK186+273.15)) * AM186/DH186 * AL186) * DH186/(100*CV186) * (1000 - DE186)/1000</f>
        <v>0</v>
      </c>
      <c r="AJ186">
        <v>768.3364989287146</v>
      </c>
      <c r="AK186">
        <v>713.0045090909089</v>
      </c>
      <c r="AL186">
        <v>3.358075600215467</v>
      </c>
      <c r="AM186">
        <v>66.42233892500103</v>
      </c>
      <c r="AN186">
        <f>(AP186 - AO186 + DI186*1E3/(8.314*(DK186+273.15)) * AR186/DH186 * AQ186) * DH186/(100*CV186) * 1000/(1000 - AP186)</f>
        <v>0</v>
      </c>
      <c r="AO186">
        <v>18.42724529128139</v>
      </c>
      <c r="AP186">
        <v>26.60866424242425</v>
      </c>
      <c r="AQ186">
        <v>-0.0003774455899032568</v>
      </c>
      <c r="AR186">
        <v>79.01917542628415</v>
      </c>
      <c r="AS186">
        <v>0</v>
      </c>
      <c r="AT186">
        <v>0</v>
      </c>
      <c r="AU186">
        <f>IF(AS186*$H$13&gt;=AW186,1.0,(AW186/(AW186-AS186*$H$13)))</f>
        <v>0</v>
      </c>
      <c r="AV186">
        <f>(AU186-1)*100</f>
        <v>0</v>
      </c>
      <c r="AW186">
        <f>MAX(0,($B$13+$C$13*DP186)/(1+$D$13*DP186)*DI186/(DK186+273)*$E$13)</f>
        <v>0</v>
      </c>
      <c r="AX186" t="s">
        <v>421</v>
      </c>
      <c r="AY186" t="s">
        <v>421</v>
      </c>
      <c r="AZ186">
        <v>0</v>
      </c>
      <c r="BA186">
        <v>0</v>
      </c>
      <c r="BB186">
        <f>1-AZ186/BA186</f>
        <v>0</v>
      </c>
      <c r="BC186">
        <v>0</v>
      </c>
      <c r="BD186" t="s">
        <v>421</v>
      </c>
      <c r="BE186" t="s">
        <v>421</v>
      </c>
      <c r="BF186">
        <v>0</v>
      </c>
      <c r="BG186">
        <v>0</v>
      </c>
      <c r="BH186">
        <f>1-BF186/BG186</f>
        <v>0</v>
      </c>
      <c r="BI186">
        <v>0.5</v>
      </c>
      <c r="BJ186">
        <f>CS186</f>
        <v>0</v>
      </c>
      <c r="BK186">
        <f>L186</f>
        <v>0</v>
      </c>
      <c r="BL186">
        <f>BH186*BI186*BJ186</f>
        <v>0</v>
      </c>
      <c r="BM186">
        <f>(BK186-BC186)/BJ186</f>
        <v>0</v>
      </c>
      <c r="BN186">
        <f>(BA186-BG186)/BG186</f>
        <v>0</v>
      </c>
      <c r="BO186">
        <f>AZ186/(BB186+AZ186/BG186)</f>
        <v>0</v>
      </c>
      <c r="BP186" t="s">
        <v>421</v>
      </c>
      <c r="BQ186">
        <v>0</v>
      </c>
      <c r="BR186">
        <f>IF(BQ186&lt;&gt;0, BQ186, BO186)</f>
        <v>0</v>
      </c>
      <c r="BS186">
        <f>1-BR186/BG186</f>
        <v>0</v>
      </c>
      <c r="BT186">
        <f>(BG186-BF186)/(BG186-BR186)</f>
        <v>0</v>
      </c>
      <c r="BU186">
        <f>(BA186-BG186)/(BA186-BR186)</f>
        <v>0</v>
      </c>
      <c r="BV186">
        <f>(BG186-BF186)/(BG186-AZ186)</f>
        <v>0</v>
      </c>
      <c r="BW186">
        <f>(BA186-BG186)/(BA186-AZ186)</f>
        <v>0</v>
      </c>
      <c r="BX186">
        <f>(BT186*BR186/BF186)</f>
        <v>0</v>
      </c>
      <c r="BY186">
        <f>(1-BX186)</f>
        <v>0</v>
      </c>
      <c r="BZ186">
        <v>1358</v>
      </c>
      <c r="CA186">
        <v>300</v>
      </c>
      <c r="CB186">
        <v>300</v>
      </c>
      <c r="CC186">
        <v>300</v>
      </c>
      <c r="CD186">
        <v>10372.1</v>
      </c>
      <c r="CE186">
        <v>1824.64</v>
      </c>
      <c r="CF186">
        <v>-0.00730157</v>
      </c>
      <c r="CG186">
        <v>0.9</v>
      </c>
      <c r="CH186" t="s">
        <v>421</v>
      </c>
      <c r="CI186" t="s">
        <v>421</v>
      </c>
      <c r="CJ186" t="s">
        <v>421</v>
      </c>
      <c r="CK186" t="s">
        <v>421</v>
      </c>
      <c r="CL186" t="s">
        <v>421</v>
      </c>
      <c r="CM186" t="s">
        <v>421</v>
      </c>
      <c r="CN186" t="s">
        <v>421</v>
      </c>
      <c r="CO186" t="s">
        <v>421</v>
      </c>
      <c r="CP186" t="s">
        <v>421</v>
      </c>
      <c r="CQ186" t="s">
        <v>421</v>
      </c>
      <c r="CR186">
        <f>$B$11*DQ186+$C$11*DR186+$F$11*EC186*(1-EF186)</f>
        <v>0</v>
      </c>
      <c r="CS186">
        <f>CR186*CT186</f>
        <v>0</v>
      </c>
      <c r="CT186">
        <f>($B$11*$D$9+$C$11*$D$9+$F$11*((EP186+EH186)/MAX(EP186+EH186+EQ186, 0.1)*$I$9+EQ186/MAX(EP186+EH186+EQ186, 0.1)*$J$9))/($B$11+$C$11+$F$11)</f>
        <v>0</v>
      </c>
      <c r="CU186">
        <f>($B$11*$K$9+$C$11*$K$9+$F$11*((EP186+EH186)/MAX(EP186+EH186+EQ186, 0.1)*$P$9+EQ186/MAX(EP186+EH186+EQ186, 0.1)*$Q$9))/($B$11+$C$11+$F$11)</f>
        <v>0</v>
      </c>
      <c r="CV186">
        <v>6</v>
      </c>
      <c r="CW186">
        <v>0.5</v>
      </c>
      <c r="CX186" t="s">
        <v>422</v>
      </c>
      <c r="CY186">
        <v>2</v>
      </c>
      <c r="CZ186" t="b">
        <v>1</v>
      </c>
      <c r="DA186">
        <v>1652288400.1</v>
      </c>
      <c r="DB186">
        <v>671.1651851851851</v>
      </c>
      <c r="DC186">
        <v>741.1171481481482</v>
      </c>
      <c r="DD186">
        <v>26.6409</v>
      </c>
      <c r="DE186">
        <v>18.36129259259259</v>
      </c>
      <c r="DF186">
        <v>671.7151481481482</v>
      </c>
      <c r="DG186">
        <v>26.55596296296297</v>
      </c>
      <c r="DH186">
        <v>400.0840740740741</v>
      </c>
      <c r="DI186">
        <v>90.68180370370372</v>
      </c>
      <c r="DJ186">
        <v>0.09997905185185187</v>
      </c>
      <c r="DK186">
        <v>32.41635185185186</v>
      </c>
      <c r="DL186">
        <v>31.37626296296296</v>
      </c>
      <c r="DM186">
        <v>999.9000000000001</v>
      </c>
      <c r="DN186">
        <v>0</v>
      </c>
      <c r="DO186">
        <v>0</v>
      </c>
      <c r="DP186">
        <v>10006.63407407407</v>
      </c>
      <c r="DQ186">
        <v>0</v>
      </c>
      <c r="DR186">
        <v>934.1737777777778</v>
      </c>
      <c r="DS186">
        <v>-69.95205925925926</v>
      </c>
      <c r="DT186">
        <v>689.5345925925926</v>
      </c>
      <c r="DU186">
        <v>754.9805925925925</v>
      </c>
      <c r="DV186">
        <v>8.27961</v>
      </c>
      <c r="DW186">
        <v>741.1171481481482</v>
      </c>
      <c r="DX186">
        <v>18.36129259259259</v>
      </c>
      <c r="DY186">
        <v>2.415844814814815</v>
      </c>
      <c r="DZ186">
        <v>1.665035185185185</v>
      </c>
      <c r="EA186">
        <v>20.47037037037037</v>
      </c>
      <c r="EB186">
        <v>14.57412222222222</v>
      </c>
      <c r="EC186">
        <v>1499.995555555555</v>
      </c>
      <c r="ED186">
        <v>0.9729935555555554</v>
      </c>
      <c r="EE186">
        <v>0.0270064</v>
      </c>
      <c r="EF186">
        <v>0</v>
      </c>
      <c r="EG186">
        <v>1550.820740740741</v>
      </c>
      <c r="EH186">
        <v>5.00097</v>
      </c>
      <c r="EI186">
        <v>24111.61481481481</v>
      </c>
      <c r="EJ186">
        <v>12491.51851851851</v>
      </c>
      <c r="EK186">
        <v>40.93699999999999</v>
      </c>
      <c r="EL186">
        <v>42.625</v>
      </c>
      <c r="EM186">
        <v>41.18699999999999</v>
      </c>
      <c r="EN186">
        <v>42.31199999999999</v>
      </c>
      <c r="EO186">
        <v>42.09</v>
      </c>
      <c r="EP186">
        <v>1454.622592592593</v>
      </c>
      <c r="EQ186">
        <v>40.37111111111111</v>
      </c>
      <c r="ER186">
        <v>0</v>
      </c>
      <c r="ES186">
        <v>1093.400000095367</v>
      </c>
      <c r="ET186">
        <v>0</v>
      </c>
      <c r="EU186">
        <v>1550.872307692308</v>
      </c>
      <c r="EV186">
        <v>-28.00752137928538</v>
      </c>
      <c r="EW186">
        <v>-431.8769231333858</v>
      </c>
      <c r="EX186">
        <v>24112.05384615385</v>
      </c>
      <c r="EY186">
        <v>15</v>
      </c>
      <c r="EZ186">
        <v>1652287342.6</v>
      </c>
      <c r="FA186" t="s">
        <v>727</v>
      </c>
      <c r="FB186">
        <v>1652287342.6</v>
      </c>
      <c r="FC186">
        <v>1652287335.6</v>
      </c>
      <c r="FD186">
        <v>27</v>
      </c>
      <c r="FE186">
        <v>0.206</v>
      </c>
      <c r="FF186">
        <v>-0.006</v>
      </c>
      <c r="FG186">
        <v>-1.806</v>
      </c>
      <c r="FH186">
        <v>0.04</v>
      </c>
      <c r="FI186">
        <v>1600</v>
      </c>
      <c r="FJ186">
        <v>24</v>
      </c>
      <c r="FK186">
        <v>0.06</v>
      </c>
      <c r="FL186">
        <v>0.04</v>
      </c>
      <c r="FM186">
        <v>-69.70680999999999</v>
      </c>
      <c r="FN186">
        <v>-5.570172607879876</v>
      </c>
      <c r="FO186">
        <v>0.5391110877175501</v>
      </c>
      <c r="FP186">
        <v>-1</v>
      </c>
      <c r="FQ186">
        <v>8.32380075</v>
      </c>
      <c r="FR186">
        <v>-1.084625178236423</v>
      </c>
      <c r="FS186">
        <v>0.1069319538395212</v>
      </c>
      <c r="FT186">
        <v>0</v>
      </c>
      <c r="FU186">
        <v>0</v>
      </c>
      <c r="FV186">
        <v>0</v>
      </c>
      <c r="FW186">
        <v>0</v>
      </c>
      <c r="FX186">
        <v>-1</v>
      </c>
      <c r="FY186">
        <v>0</v>
      </c>
      <c r="FZ186">
        <v>1</v>
      </c>
      <c r="GA186" t="s">
        <v>710</v>
      </c>
      <c r="GB186">
        <v>2.69505</v>
      </c>
      <c r="GC186">
        <v>2.7053</v>
      </c>
      <c r="GD186">
        <v>0.134784</v>
      </c>
      <c r="GE186">
        <v>0.142357</v>
      </c>
      <c r="GF186">
        <v>0.114005</v>
      </c>
      <c r="GG186">
        <v>0.0871036</v>
      </c>
      <c r="GH186">
        <v>27160.3</v>
      </c>
      <c r="GI186">
        <v>27025.5</v>
      </c>
      <c r="GJ186">
        <v>29206.5</v>
      </c>
      <c r="GK186">
        <v>29163.8</v>
      </c>
      <c r="GL186">
        <v>34256.9</v>
      </c>
      <c r="GM186">
        <v>35442.3</v>
      </c>
      <c r="GN186">
        <v>41103.3</v>
      </c>
      <c r="GO186">
        <v>41613.8</v>
      </c>
      <c r="GP186">
        <v>1.72628</v>
      </c>
      <c r="GQ186">
        <v>2.00815</v>
      </c>
      <c r="GR186">
        <v>0.08942559999999999</v>
      </c>
      <c r="GS186">
        <v>0</v>
      </c>
      <c r="GT186">
        <v>29.9364</v>
      </c>
      <c r="GU186">
        <v>999.9</v>
      </c>
      <c r="GV186">
        <v>36.7</v>
      </c>
      <c r="GW186">
        <v>37.2</v>
      </c>
      <c r="GX186">
        <v>25.7949</v>
      </c>
      <c r="GY186">
        <v>62.7034</v>
      </c>
      <c r="GZ186">
        <v>29.6234</v>
      </c>
      <c r="HA186">
        <v>1</v>
      </c>
      <c r="HB186">
        <v>0.30296</v>
      </c>
      <c r="HC186">
        <v>0</v>
      </c>
      <c r="HD186">
        <v>20.3922</v>
      </c>
      <c r="HE186">
        <v>5.21579</v>
      </c>
      <c r="HF186">
        <v>12.0099</v>
      </c>
      <c r="HG186">
        <v>4.98705</v>
      </c>
      <c r="HH186">
        <v>3.28848</v>
      </c>
      <c r="HI186">
        <v>2410.7</v>
      </c>
      <c r="HJ186">
        <v>9999</v>
      </c>
      <c r="HK186">
        <v>9999</v>
      </c>
      <c r="HL186">
        <v>45.7</v>
      </c>
      <c r="HM186">
        <v>1.86735</v>
      </c>
      <c r="HN186">
        <v>1.8663</v>
      </c>
      <c r="HO186">
        <v>1.86586</v>
      </c>
      <c r="HP186">
        <v>1.8657</v>
      </c>
      <c r="HQ186">
        <v>1.86752</v>
      </c>
      <c r="HR186">
        <v>1.87007</v>
      </c>
      <c r="HS186">
        <v>1.86872</v>
      </c>
      <c r="HT186">
        <v>1.87008</v>
      </c>
      <c r="HU186">
        <v>0</v>
      </c>
      <c r="HV186">
        <v>0</v>
      </c>
      <c r="HW186">
        <v>0</v>
      </c>
      <c r="HX186">
        <v>0</v>
      </c>
      <c r="HY186" t="s">
        <v>425</v>
      </c>
      <c r="HZ186" t="s">
        <v>426</v>
      </c>
      <c r="IA186" t="s">
        <v>427</v>
      </c>
      <c r="IB186" t="s">
        <v>427</v>
      </c>
      <c r="IC186" t="s">
        <v>427</v>
      </c>
      <c r="ID186" t="s">
        <v>427</v>
      </c>
      <c r="IE186">
        <v>0</v>
      </c>
      <c r="IF186">
        <v>100</v>
      </c>
      <c r="IG186">
        <v>100</v>
      </c>
      <c r="IH186">
        <v>-0.58</v>
      </c>
      <c r="II186">
        <v>0.0844</v>
      </c>
      <c r="IJ186">
        <v>0.04464184116076175</v>
      </c>
      <c r="IK186">
        <v>-0.0004613869835165773</v>
      </c>
      <c r="IL186">
        <v>-7.733014719846753E-07</v>
      </c>
      <c r="IM186">
        <v>2.12217718631011E-10</v>
      </c>
      <c r="IN186">
        <v>-0.1662484685589008</v>
      </c>
      <c r="IO186">
        <v>0.000886434048502425</v>
      </c>
      <c r="IP186">
        <v>0.0004187276611132993</v>
      </c>
      <c r="IQ186">
        <v>-3.612086840460417E-06</v>
      </c>
      <c r="IR186">
        <v>19</v>
      </c>
      <c r="IS186">
        <v>2204</v>
      </c>
      <c r="IT186">
        <v>1</v>
      </c>
      <c r="IU186">
        <v>37</v>
      </c>
      <c r="IV186">
        <v>17.8</v>
      </c>
      <c r="IW186">
        <v>17.9</v>
      </c>
      <c r="IX186">
        <v>1.72852</v>
      </c>
      <c r="IY186">
        <v>2.23511</v>
      </c>
      <c r="IZ186">
        <v>1.39648</v>
      </c>
      <c r="JA186">
        <v>2.34741</v>
      </c>
      <c r="JB186">
        <v>1.49536</v>
      </c>
      <c r="JC186">
        <v>2.30835</v>
      </c>
      <c r="JD186">
        <v>39.3917</v>
      </c>
      <c r="JE186">
        <v>14.885</v>
      </c>
      <c r="JF186">
        <v>18</v>
      </c>
      <c r="JG186">
        <v>393.121</v>
      </c>
      <c r="JH186">
        <v>556.184</v>
      </c>
      <c r="JI186">
        <v>31.7058</v>
      </c>
      <c r="JJ186">
        <v>31.3763</v>
      </c>
      <c r="JK186">
        <v>30.0006</v>
      </c>
      <c r="JL186">
        <v>31.2651</v>
      </c>
      <c r="JM186">
        <v>31.1678</v>
      </c>
      <c r="JN186">
        <v>34.6086</v>
      </c>
      <c r="JO186">
        <v>29.5827</v>
      </c>
      <c r="JP186">
        <v>0</v>
      </c>
      <c r="JQ186">
        <v>-999.9</v>
      </c>
      <c r="JR186">
        <v>788.231</v>
      </c>
      <c r="JS186">
        <v>18.6421</v>
      </c>
      <c r="JT186">
        <v>99.8252</v>
      </c>
      <c r="JU186">
        <v>99.8879</v>
      </c>
    </row>
    <row r="187" spans="1:281">
      <c r="A187">
        <v>171</v>
      </c>
      <c r="B187">
        <v>1652288412.6</v>
      </c>
      <c r="C187">
        <v>6356.099999904633</v>
      </c>
      <c r="D187" t="s">
        <v>825</v>
      </c>
      <c r="E187" t="s">
        <v>826</v>
      </c>
      <c r="F187">
        <v>5</v>
      </c>
      <c r="G187" t="s">
        <v>730</v>
      </c>
      <c r="H187" t="s">
        <v>418</v>
      </c>
      <c r="I187">
        <v>1652288404.814285</v>
      </c>
      <c r="J187">
        <f>(K187)/1000</f>
        <v>0</v>
      </c>
      <c r="K187">
        <f>IF(CZ187, AN187, AH187)</f>
        <v>0</v>
      </c>
      <c r="L187">
        <f>IF(CZ187, AI187, AG187)</f>
        <v>0</v>
      </c>
      <c r="M187">
        <f>DB187 - IF(AU187&gt;1, L187*CV187*100.0/(AW187*DP187), 0)</f>
        <v>0</v>
      </c>
      <c r="N187">
        <f>((T187-J187/2)*M187-L187)/(T187+J187/2)</f>
        <v>0</v>
      </c>
      <c r="O187">
        <f>N187*(DI187+DJ187)/1000.0</f>
        <v>0</v>
      </c>
      <c r="P187">
        <f>(DB187 - IF(AU187&gt;1, L187*CV187*100.0/(AW187*DP187), 0))*(DI187+DJ187)/1000.0</f>
        <v>0</v>
      </c>
      <c r="Q187">
        <f>2.0/((1/S187-1/R187)+SIGN(S187)*SQRT((1/S187-1/R187)*(1/S187-1/R187) + 4*CW187/((CW187+1)*(CW187+1))*(2*1/S187*1/R187-1/R187*1/R187)))</f>
        <v>0</v>
      </c>
      <c r="R187">
        <f>IF(LEFT(CX187,1)&lt;&gt;"0",IF(LEFT(CX187,1)="1",3.0,CY187),$D$5+$E$5*(DP187*DI187/($K$5*1000))+$F$5*(DP187*DI187/($K$5*1000))*MAX(MIN(CV187,$J$5),$I$5)*MAX(MIN(CV187,$J$5),$I$5)+$G$5*MAX(MIN(CV187,$J$5),$I$5)*(DP187*DI187/($K$5*1000))+$H$5*(DP187*DI187/($K$5*1000))*(DP187*DI187/($K$5*1000)))</f>
        <v>0</v>
      </c>
      <c r="S187">
        <f>J187*(1000-(1000*0.61365*exp(17.502*W187/(240.97+W187))/(DI187+DJ187)+DD187)/2)/(1000*0.61365*exp(17.502*W187/(240.97+W187))/(DI187+DJ187)-DD187)</f>
        <v>0</v>
      </c>
      <c r="T187">
        <f>1/((CW187+1)/(Q187/1.6)+1/(R187/1.37)) + CW187/((CW187+1)/(Q187/1.6) + CW187/(R187/1.37))</f>
        <v>0</v>
      </c>
      <c r="U187">
        <f>(CR187*CU187)</f>
        <v>0</v>
      </c>
      <c r="V187">
        <f>(DK187+(U187+2*0.95*5.67E-8*(((DK187+$B$7)+273)^4-(DK187+273)^4)-44100*J187)/(1.84*29.3*R187+8*0.95*5.67E-8*(DK187+273)^3))</f>
        <v>0</v>
      </c>
      <c r="W187">
        <f>($C$7*DL187+$D$7*DM187+$E$7*V187)</f>
        <v>0</v>
      </c>
      <c r="X187">
        <f>0.61365*exp(17.502*W187/(240.97+W187))</f>
        <v>0</v>
      </c>
      <c r="Y187">
        <f>(Z187/AA187*100)</f>
        <v>0</v>
      </c>
      <c r="Z187">
        <f>DD187*(DI187+DJ187)/1000</f>
        <v>0</v>
      </c>
      <c r="AA187">
        <f>0.61365*exp(17.502*DK187/(240.97+DK187))</f>
        <v>0</v>
      </c>
      <c r="AB187">
        <f>(X187-DD187*(DI187+DJ187)/1000)</f>
        <v>0</v>
      </c>
      <c r="AC187">
        <f>(-J187*44100)</f>
        <v>0</v>
      </c>
      <c r="AD187">
        <f>2*29.3*R187*0.92*(DK187-W187)</f>
        <v>0</v>
      </c>
      <c r="AE187">
        <f>2*0.95*5.67E-8*(((DK187+$B$7)+273)^4-(W187+273)^4)</f>
        <v>0</v>
      </c>
      <c r="AF187">
        <f>U187+AE187+AC187+AD187</f>
        <v>0</v>
      </c>
      <c r="AG187">
        <f>DH187*AU187*(DC187-DB187*(1000-AU187*DE187)/(1000-AU187*DD187))/(100*CV187)</f>
        <v>0</v>
      </c>
      <c r="AH187">
        <f>1000*DH187*AU187*(DD187-DE187)/(100*CV187*(1000-AU187*DD187))</f>
        <v>0</v>
      </c>
      <c r="AI187">
        <f>(AJ187 - AK187 - DI187*1E3/(8.314*(DK187+273.15)) * AM187/DH187 * AL187) * DH187/(100*CV187) * (1000 - DE187)/1000</f>
        <v>0</v>
      </c>
      <c r="AJ187">
        <v>785.405686344882</v>
      </c>
      <c r="AK187">
        <v>729.8149636363632</v>
      </c>
      <c r="AL187">
        <v>3.370287994215255</v>
      </c>
      <c r="AM187">
        <v>66.42233892500103</v>
      </c>
      <c r="AN187">
        <f>(AP187 - AO187 + DI187*1E3/(8.314*(DK187+273.15)) * AR187/DH187 * AQ187) * DH187/(100*CV187) * 1000/(1000 - AP187)</f>
        <v>0</v>
      </c>
      <c r="AO187">
        <v>18.50247789103781</v>
      </c>
      <c r="AP187">
        <v>26.58350606060606</v>
      </c>
      <c r="AQ187">
        <v>-0.001343072153345833</v>
      </c>
      <c r="AR187">
        <v>79.01917542628415</v>
      </c>
      <c r="AS187">
        <v>0</v>
      </c>
      <c r="AT187">
        <v>0</v>
      </c>
      <c r="AU187">
        <f>IF(AS187*$H$13&gt;=AW187,1.0,(AW187/(AW187-AS187*$H$13)))</f>
        <v>0</v>
      </c>
      <c r="AV187">
        <f>(AU187-1)*100</f>
        <v>0</v>
      </c>
      <c r="AW187">
        <f>MAX(0,($B$13+$C$13*DP187)/(1+$D$13*DP187)*DI187/(DK187+273)*$E$13)</f>
        <v>0</v>
      </c>
      <c r="AX187" t="s">
        <v>421</v>
      </c>
      <c r="AY187" t="s">
        <v>421</v>
      </c>
      <c r="AZ187">
        <v>0</v>
      </c>
      <c r="BA187">
        <v>0</v>
      </c>
      <c r="BB187">
        <f>1-AZ187/BA187</f>
        <v>0</v>
      </c>
      <c r="BC187">
        <v>0</v>
      </c>
      <c r="BD187" t="s">
        <v>421</v>
      </c>
      <c r="BE187" t="s">
        <v>421</v>
      </c>
      <c r="BF187">
        <v>0</v>
      </c>
      <c r="BG187">
        <v>0</v>
      </c>
      <c r="BH187">
        <f>1-BF187/BG187</f>
        <v>0</v>
      </c>
      <c r="BI187">
        <v>0.5</v>
      </c>
      <c r="BJ187">
        <f>CS187</f>
        <v>0</v>
      </c>
      <c r="BK187">
        <f>L187</f>
        <v>0</v>
      </c>
      <c r="BL187">
        <f>BH187*BI187*BJ187</f>
        <v>0</v>
      </c>
      <c r="BM187">
        <f>(BK187-BC187)/BJ187</f>
        <v>0</v>
      </c>
      <c r="BN187">
        <f>(BA187-BG187)/BG187</f>
        <v>0</v>
      </c>
      <c r="BO187">
        <f>AZ187/(BB187+AZ187/BG187)</f>
        <v>0</v>
      </c>
      <c r="BP187" t="s">
        <v>421</v>
      </c>
      <c r="BQ187">
        <v>0</v>
      </c>
      <c r="BR187">
        <f>IF(BQ187&lt;&gt;0, BQ187, BO187)</f>
        <v>0</v>
      </c>
      <c r="BS187">
        <f>1-BR187/BG187</f>
        <v>0</v>
      </c>
      <c r="BT187">
        <f>(BG187-BF187)/(BG187-BR187)</f>
        <v>0</v>
      </c>
      <c r="BU187">
        <f>(BA187-BG187)/(BA187-BR187)</f>
        <v>0</v>
      </c>
      <c r="BV187">
        <f>(BG187-BF187)/(BG187-AZ187)</f>
        <v>0</v>
      </c>
      <c r="BW187">
        <f>(BA187-BG187)/(BA187-AZ187)</f>
        <v>0</v>
      </c>
      <c r="BX187">
        <f>(BT187*BR187/BF187)</f>
        <v>0</v>
      </c>
      <c r="BY187">
        <f>(1-BX187)</f>
        <v>0</v>
      </c>
      <c r="BZ187">
        <v>1358</v>
      </c>
      <c r="CA187">
        <v>300</v>
      </c>
      <c r="CB187">
        <v>300</v>
      </c>
      <c r="CC187">
        <v>300</v>
      </c>
      <c r="CD187">
        <v>10372.1</v>
      </c>
      <c r="CE187">
        <v>1824.64</v>
      </c>
      <c r="CF187">
        <v>-0.00730157</v>
      </c>
      <c r="CG187">
        <v>0.9</v>
      </c>
      <c r="CH187" t="s">
        <v>421</v>
      </c>
      <c r="CI187" t="s">
        <v>421</v>
      </c>
      <c r="CJ187" t="s">
        <v>421</v>
      </c>
      <c r="CK187" t="s">
        <v>421</v>
      </c>
      <c r="CL187" t="s">
        <v>421</v>
      </c>
      <c r="CM187" t="s">
        <v>421</v>
      </c>
      <c r="CN187" t="s">
        <v>421</v>
      </c>
      <c r="CO187" t="s">
        <v>421</v>
      </c>
      <c r="CP187" t="s">
        <v>421</v>
      </c>
      <c r="CQ187" t="s">
        <v>421</v>
      </c>
      <c r="CR187">
        <f>$B$11*DQ187+$C$11*DR187+$F$11*EC187*(1-EF187)</f>
        <v>0</v>
      </c>
      <c r="CS187">
        <f>CR187*CT187</f>
        <v>0</v>
      </c>
      <c r="CT187">
        <f>($B$11*$D$9+$C$11*$D$9+$F$11*((EP187+EH187)/MAX(EP187+EH187+EQ187, 0.1)*$I$9+EQ187/MAX(EP187+EH187+EQ187, 0.1)*$J$9))/($B$11+$C$11+$F$11)</f>
        <v>0</v>
      </c>
      <c r="CU187">
        <f>($B$11*$K$9+$C$11*$K$9+$F$11*((EP187+EH187)/MAX(EP187+EH187+EQ187, 0.1)*$P$9+EQ187/MAX(EP187+EH187+EQ187, 0.1)*$Q$9))/($B$11+$C$11+$F$11)</f>
        <v>0</v>
      </c>
      <c r="CV187">
        <v>6</v>
      </c>
      <c r="CW187">
        <v>0.5</v>
      </c>
      <c r="CX187" t="s">
        <v>422</v>
      </c>
      <c r="CY187">
        <v>2</v>
      </c>
      <c r="CZ187" t="b">
        <v>1</v>
      </c>
      <c r="DA187">
        <v>1652288404.814285</v>
      </c>
      <c r="DB187">
        <v>686.5640000000001</v>
      </c>
      <c r="DC187">
        <v>756.9317142857142</v>
      </c>
      <c r="DD187">
        <v>26.61794285714286</v>
      </c>
      <c r="DE187">
        <v>18.4392</v>
      </c>
      <c r="DF187">
        <v>687.1327500000001</v>
      </c>
      <c r="DG187">
        <v>26.53335714285714</v>
      </c>
      <c r="DH187">
        <v>400.0801785714285</v>
      </c>
      <c r="DI187">
        <v>90.68139642857143</v>
      </c>
      <c r="DJ187">
        <v>0.09999587142857143</v>
      </c>
      <c r="DK187">
        <v>32.419925</v>
      </c>
      <c r="DL187">
        <v>31.38357857142858</v>
      </c>
      <c r="DM187">
        <v>999.9000000000002</v>
      </c>
      <c r="DN187">
        <v>0</v>
      </c>
      <c r="DO187">
        <v>0</v>
      </c>
      <c r="DP187">
        <v>10004.15035714286</v>
      </c>
      <c r="DQ187">
        <v>0</v>
      </c>
      <c r="DR187">
        <v>933.8318571428571</v>
      </c>
      <c r="DS187">
        <v>-70.36772499999999</v>
      </c>
      <c r="DT187">
        <v>705.3383571428574</v>
      </c>
      <c r="DU187">
        <v>771.1523928571427</v>
      </c>
      <c r="DV187">
        <v>8.178751428571427</v>
      </c>
      <c r="DW187">
        <v>756.9317142857142</v>
      </c>
      <c r="DX187">
        <v>18.4392</v>
      </c>
      <c r="DY187">
        <v>2.413752857142857</v>
      </c>
      <c r="DZ187">
        <v>1.6720925</v>
      </c>
      <c r="EA187">
        <v>20.45633214285714</v>
      </c>
      <c r="EB187">
        <v>14.63960357142857</v>
      </c>
      <c r="EC187">
        <v>1500.010714285714</v>
      </c>
      <c r="ED187">
        <v>0.9729938571428569</v>
      </c>
      <c r="EE187">
        <v>0.02700612857142857</v>
      </c>
      <c r="EF187">
        <v>0</v>
      </c>
      <c r="EG187">
        <v>1548.497142857143</v>
      </c>
      <c r="EH187">
        <v>5.00097</v>
      </c>
      <c r="EI187">
        <v>24073.20357142857</v>
      </c>
      <c r="EJ187">
        <v>12491.65357142857</v>
      </c>
      <c r="EK187">
        <v>40.93699999999999</v>
      </c>
      <c r="EL187">
        <v>42.625</v>
      </c>
      <c r="EM187">
        <v>41.18699999999999</v>
      </c>
      <c r="EN187">
        <v>42.31199999999999</v>
      </c>
      <c r="EO187">
        <v>42.09799999999999</v>
      </c>
      <c r="EP187">
        <v>1454.638571428572</v>
      </c>
      <c r="EQ187">
        <v>40.37142857142856</v>
      </c>
      <c r="ER187">
        <v>0</v>
      </c>
      <c r="ES187">
        <v>1098.200000047684</v>
      </c>
      <c r="ET187">
        <v>0</v>
      </c>
      <c r="EU187">
        <v>1548.515384615385</v>
      </c>
      <c r="EV187">
        <v>-31.42974360959288</v>
      </c>
      <c r="EW187">
        <v>-621.8051284138522</v>
      </c>
      <c r="EX187">
        <v>24073.16923076923</v>
      </c>
      <c r="EY187">
        <v>15</v>
      </c>
      <c r="EZ187">
        <v>1652287342.6</v>
      </c>
      <c r="FA187" t="s">
        <v>727</v>
      </c>
      <c r="FB187">
        <v>1652287342.6</v>
      </c>
      <c r="FC187">
        <v>1652287335.6</v>
      </c>
      <c r="FD187">
        <v>27</v>
      </c>
      <c r="FE187">
        <v>0.206</v>
      </c>
      <c r="FF187">
        <v>-0.006</v>
      </c>
      <c r="FG187">
        <v>-1.806</v>
      </c>
      <c r="FH187">
        <v>0.04</v>
      </c>
      <c r="FI187">
        <v>1600</v>
      </c>
      <c r="FJ187">
        <v>24</v>
      </c>
      <c r="FK187">
        <v>0.06</v>
      </c>
      <c r="FL187">
        <v>0.04</v>
      </c>
      <c r="FM187">
        <v>-70.05145999999999</v>
      </c>
      <c r="FN187">
        <v>-5.500606378986868</v>
      </c>
      <c r="FO187">
        <v>0.5329832383855989</v>
      </c>
      <c r="FP187">
        <v>-1</v>
      </c>
      <c r="FQ187">
        <v>8.251458500000002</v>
      </c>
      <c r="FR187">
        <v>-1.27721560975612</v>
      </c>
      <c r="FS187">
        <v>0.1233727373561518</v>
      </c>
      <c r="FT187">
        <v>0</v>
      </c>
      <c r="FU187">
        <v>0</v>
      </c>
      <c r="FV187">
        <v>0</v>
      </c>
      <c r="FW187">
        <v>0</v>
      </c>
      <c r="FX187">
        <v>-1</v>
      </c>
      <c r="FY187">
        <v>0</v>
      </c>
      <c r="FZ187">
        <v>1</v>
      </c>
      <c r="GA187" t="s">
        <v>710</v>
      </c>
      <c r="GB187">
        <v>2.69487</v>
      </c>
      <c r="GC187">
        <v>2.7051</v>
      </c>
      <c r="GD187">
        <v>0.136943</v>
      </c>
      <c r="GE187">
        <v>0.144437</v>
      </c>
      <c r="GF187">
        <v>0.113925</v>
      </c>
      <c r="GG187">
        <v>0.0874205</v>
      </c>
      <c r="GH187">
        <v>27092.2</v>
      </c>
      <c r="GI187">
        <v>26959.6</v>
      </c>
      <c r="GJ187">
        <v>29206.2</v>
      </c>
      <c r="GK187">
        <v>29163.5</v>
      </c>
      <c r="GL187">
        <v>34259.5</v>
      </c>
      <c r="GM187">
        <v>35429.6</v>
      </c>
      <c r="GN187">
        <v>41102.8</v>
      </c>
      <c r="GO187">
        <v>41613.4</v>
      </c>
      <c r="GP187">
        <v>1.72623</v>
      </c>
      <c r="GQ187">
        <v>2.00842</v>
      </c>
      <c r="GR187">
        <v>0.0896826</v>
      </c>
      <c r="GS187">
        <v>0</v>
      </c>
      <c r="GT187">
        <v>29.9396</v>
      </c>
      <c r="GU187">
        <v>999.9</v>
      </c>
      <c r="GV187">
        <v>36.7</v>
      </c>
      <c r="GW187">
        <v>37.2</v>
      </c>
      <c r="GX187">
        <v>25.7966</v>
      </c>
      <c r="GY187">
        <v>62.8934</v>
      </c>
      <c r="GZ187">
        <v>29.5913</v>
      </c>
      <c r="HA187">
        <v>1</v>
      </c>
      <c r="HB187">
        <v>0.303316</v>
      </c>
      <c r="HC187">
        <v>0</v>
      </c>
      <c r="HD187">
        <v>20.3921</v>
      </c>
      <c r="HE187">
        <v>5.21549</v>
      </c>
      <c r="HF187">
        <v>12.0098</v>
      </c>
      <c r="HG187">
        <v>4.9868</v>
      </c>
      <c r="HH187">
        <v>3.28842</v>
      </c>
      <c r="HI187">
        <v>2410.7</v>
      </c>
      <c r="HJ187">
        <v>9999</v>
      </c>
      <c r="HK187">
        <v>9999</v>
      </c>
      <c r="HL187">
        <v>45.7</v>
      </c>
      <c r="HM187">
        <v>1.86735</v>
      </c>
      <c r="HN187">
        <v>1.8663</v>
      </c>
      <c r="HO187">
        <v>1.86585</v>
      </c>
      <c r="HP187">
        <v>1.86569</v>
      </c>
      <c r="HQ187">
        <v>1.86752</v>
      </c>
      <c r="HR187">
        <v>1.87006</v>
      </c>
      <c r="HS187">
        <v>1.86874</v>
      </c>
      <c r="HT187">
        <v>1.87011</v>
      </c>
      <c r="HU187">
        <v>0</v>
      </c>
      <c r="HV187">
        <v>0</v>
      </c>
      <c r="HW187">
        <v>0</v>
      </c>
      <c r="HX187">
        <v>0</v>
      </c>
      <c r="HY187" t="s">
        <v>425</v>
      </c>
      <c r="HZ187" t="s">
        <v>426</v>
      </c>
      <c r="IA187" t="s">
        <v>427</v>
      </c>
      <c r="IB187" t="s">
        <v>427</v>
      </c>
      <c r="IC187" t="s">
        <v>427</v>
      </c>
      <c r="ID187" t="s">
        <v>427</v>
      </c>
      <c r="IE187">
        <v>0</v>
      </c>
      <c r="IF187">
        <v>100</v>
      </c>
      <c r="IG187">
        <v>100</v>
      </c>
      <c r="IH187">
        <v>-0.6</v>
      </c>
      <c r="II187">
        <v>0.08400000000000001</v>
      </c>
      <c r="IJ187">
        <v>0.04464184116076175</v>
      </c>
      <c r="IK187">
        <v>-0.0004613869835165773</v>
      </c>
      <c r="IL187">
        <v>-7.733014719846753E-07</v>
      </c>
      <c r="IM187">
        <v>2.12217718631011E-10</v>
      </c>
      <c r="IN187">
        <v>-0.1662484685589008</v>
      </c>
      <c r="IO187">
        <v>0.000886434048502425</v>
      </c>
      <c r="IP187">
        <v>0.0004187276611132993</v>
      </c>
      <c r="IQ187">
        <v>-3.612086840460417E-06</v>
      </c>
      <c r="IR187">
        <v>19</v>
      </c>
      <c r="IS187">
        <v>2204</v>
      </c>
      <c r="IT187">
        <v>1</v>
      </c>
      <c r="IU187">
        <v>37</v>
      </c>
      <c r="IV187">
        <v>17.8</v>
      </c>
      <c r="IW187">
        <v>17.9</v>
      </c>
      <c r="IX187">
        <v>1.75415</v>
      </c>
      <c r="IY187">
        <v>2.23145</v>
      </c>
      <c r="IZ187">
        <v>1.39648</v>
      </c>
      <c r="JA187">
        <v>2.34863</v>
      </c>
      <c r="JB187">
        <v>1.49536</v>
      </c>
      <c r="JC187">
        <v>2.29736</v>
      </c>
      <c r="JD187">
        <v>39.3917</v>
      </c>
      <c r="JE187">
        <v>14.8938</v>
      </c>
      <c r="JF187">
        <v>18</v>
      </c>
      <c r="JG187">
        <v>393.107</v>
      </c>
      <c r="JH187">
        <v>556.408</v>
      </c>
      <c r="JI187">
        <v>31.7075</v>
      </c>
      <c r="JJ187">
        <v>31.3781</v>
      </c>
      <c r="JK187">
        <v>30.0004</v>
      </c>
      <c r="JL187">
        <v>31.2674</v>
      </c>
      <c r="JM187">
        <v>31.1698</v>
      </c>
      <c r="JN187">
        <v>35.1709</v>
      </c>
      <c r="JO187">
        <v>29.2986</v>
      </c>
      <c r="JP187">
        <v>0</v>
      </c>
      <c r="JQ187">
        <v>-999.9</v>
      </c>
      <c r="JR187">
        <v>801.5890000000001</v>
      </c>
      <c r="JS187">
        <v>18.7395</v>
      </c>
      <c r="JT187">
        <v>99.82389999999999</v>
      </c>
      <c r="JU187">
        <v>99.8869</v>
      </c>
    </row>
    <row r="188" spans="1:281">
      <c r="A188">
        <v>172</v>
      </c>
      <c r="B188">
        <v>1652288417.6</v>
      </c>
      <c r="C188">
        <v>6361.099999904633</v>
      </c>
      <c r="D188" t="s">
        <v>827</v>
      </c>
      <c r="E188" t="s">
        <v>828</v>
      </c>
      <c r="F188">
        <v>5</v>
      </c>
      <c r="G188" t="s">
        <v>730</v>
      </c>
      <c r="H188" t="s">
        <v>418</v>
      </c>
      <c r="I188">
        <v>1652288410.1</v>
      </c>
      <c r="J188">
        <f>(K188)/1000</f>
        <v>0</v>
      </c>
      <c r="K188">
        <f>IF(CZ188, AN188, AH188)</f>
        <v>0</v>
      </c>
      <c r="L188">
        <f>IF(CZ188, AI188, AG188)</f>
        <v>0</v>
      </c>
      <c r="M188">
        <f>DB188 - IF(AU188&gt;1, L188*CV188*100.0/(AW188*DP188), 0)</f>
        <v>0</v>
      </c>
      <c r="N188">
        <f>((T188-J188/2)*M188-L188)/(T188+J188/2)</f>
        <v>0</v>
      </c>
      <c r="O188">
        <f>N188*(DI188+DJ188)/1000.0</f>
        <v>0</v>
      </c>
      <c r="P188">
        <f>(DB188 - IF(AU188&gt;1, L188*CV188*100.0/(AW188*DP188), 0))*(DI188+DJ188)/1000.0</f>
        <v>0</v>
      </c>
      <c r="Q188">
        <f>2.0/((1/S188-1/R188)+SIGN(S188)*SQRT((1/S188-1/R188)*(1/S188-1/R188) + 4*CW188/((CW188+1)*(CW188+1))*(2*1/S188*1/R188-1/R188*1/R188)))</f>
        <v>0</v>
      </c>
      <c r="R188">
        <f>IF(LEFT(CX188,1)&lt;&gt;"0",IF(LEFT(CX188,1)="1",3.0,CY188),$D$5+$E$5*(DP188*DI188/($K$5*1000))+$F$5*(DP188*DI188/($K$5*1000))*MAX(MIN(CV188,$J$5),$I$5)*MAX(MIN(CV188,$J$5),$I$5)+$G$5*MAX(MIN(CV188,$J$5),$I$5)*(DP188*DI188/($K$5*1000))+$H$5*(DP188*DI188/($K$5*1000))*(DP188*DI188/($K$5*1000)))</f>
        <v>0</v>
      </c>
      <c r="S188">
        <f>J188*(1000-(1000*0.61365*exp(17.502*W188/(240.97+W188))/(DI188+DJ188)+DD188)/2)/(1000*0.61365*exp(17.502*W188/(240.97+W188))/(DI188+DJ188)-DD188)</f>
        <v>0</v>
      </c>
      <c r="T188">
        <f>1/((CW188+1)/(Q188/1.6)+1/(R188/1.37)) + CW188/((CW188+1)/(Q188/1.6) + CW188/(R188/1.37))</f>
        <v>0</v>
      </c>
      <c r="U188">
        <f>(CR188*CU188)</f>
        <v>0</v>
      </c>
      <c r="V188">
        <f>(DK188+(U188+2*0.95*5.67E-8*(((DK188+$B$7)+273)^4-(DK188+273)^4)-44100*J188)/(1.84*29.3*R188+8*0.95*5.67E-8*(DK188+273)^3))</f>
        <v>0</v>
      </c>
      <c r="W188">
        <f>($C$7*DL188+$D$7*DM188+$E$7*V188)</f>
        <v>0</v>
      </c>
      <c r="X188">
        <f>0.61365*exp(17.502*W188/(240.97+W188))</f>
        <v>0</v>
      </c>
      <c r="Y188">
        <f>(Z188/AA188*100)</f>
        <v>0</v>
      </c>
      <c r="Z188">
        <f>DD188*(DI188+DJ188)/1000</f>
        <v>0</v>
      </c>
      <c r="AA188">
        <f>0.61365*exp(17.502*DK188/(240.97+DK188))</f>
        <v>0</v>
      </c>
      <c r="AB188">
        <f>(X188-DD188*(DI188+DJ188)/1000)</f>
        <v>0</v>
      </c>
      <c r="AC188">
        <f>(-J188*44100)</f>
        <v>0</v>
      </c>
      <c r="AD188">
        <f>2*29.3*R188*0.92*(DK188-W188)</f>
        <v>0</v>
      </c>
      <c r="AE188">
        <f>2*0.95*5.67E-8*(((DK188+$B$7)+273)^4-(W188+273)^4)</f>
        <v>0</v>
      </c>
      <c r="AF188">
        <f>U188+AE188+AC188+AD188</f>
        <v>0</v>
      </c>
      <c r="AG188">
        <f>DH188*AU188*(DC188-DB188*(1000-AU188*DE188)/(1000-AU188*DD188))/(100*CV188)</f>
        <v>0</v>
      </c>
      <c r="AH188">
        <f>1000*DH188*AU188*(DD188-DE188)/(100*CV188*(1000-AU188*DD188))</f>
        <v>0</v>
      </c>
      <c r="AI188">
        <f>(AJ188 - AK188 - DI188*1E3/(8.314*(DK188+273.15)) * AM188/DH188 * AL188) * DH188/(100*CV188) * (1000 - DE188)/1000</f>
        <v>0</v>
      </c>
      <c r="AJ188">
        <v>802.7368396763001</v>
      </c>
      <c r="AK188">
        <v>746.6911393939394</v>
      </c>
      <c r="AL188">
        <v>3.370696927764021</v>
      </c>
      <c r="AM188">
        <v>66.42233892500103</v>
      </c>
      <c r="AN188">
        <f>(AP188 - AO188 + DI188*1E3/(8.314*(DK188+273.15)) * AR188/DH188 * AQ188) * DH188/(100*CV188) * 1000/(1000 - AP188)</f>
        <v>0</v>
      </c>
      <c r="AO188">
        <v>18.606786608864</v>
      </c>
      <c r="AP188">
        <v>26.55985636363635</v>
      </c>
      <c r="AQ188">
        <v>-0.0027924338133388</v>
      </c>
      <c r="AR188">
        <v>79.01917542628415</v>
      </c>
      <c r="AS188">
        <v>0</v>
      </c>
      <c r="AT188">
        <v>0</v>
      </c>
      <c r="AU188">
        <f>IF(AS188*$H$13&gt;=AW188,1.0,(AW188/(AW188-AS188*$H$13)))</f>
        <v>0</v>
      </c>
      <c r="AV188">
        <f>(AU188-1)*100</f>
        <v>0</v>
      </c>
      <c r="AW188">
        <f>MAX(0,($B$13+$C$13*DP188)/(1+$D$13*DP188)*DI188/(DK188+273)*$E$13)</f>
        <v>0</v>
      </c>
      <c r="AX188" t="s">
        <v>421</v>
      </c>
      <c r="AY188" t="s">
        <v>421</v>
      </c>
      <c r="AZ188">
        <v>0</v>
      </c>
      <c r="BA188">
        <v>0</v>
      </c>
      <c r="BB188">
        <f>1-AZ188/BA188</f>
        <v>0</v>
      </c>
      <c r="BC188">
        <v>0</v>
      </c>
      <c r="BD188" t="s">
        <v>421</v>
      </c>
      <c r="BE188" t="s">
        <v>421</v>
      </c>
      <c r="BF188">
        <v>0</v>
      </c>
      <c r="BG188">
        <v>0</v>
      </c>
      <c r="BH188">
        <f>1-BF188/BG188</f>
        <v>0</v>
      </c>
      <c r="BI188">
        <v>0.5</v>
      </c>
      <c r="BJ188">
        <f>CS188</f>
        <v>0</v>
      </c>
      <c r="BK188">
        <f>L188</f>
        <v>0</v>
      </c>
      <c r="BL188">
        <f>BH188*BI188*BJ188</f>
        <v>0</v>
      </c>
      <c r="BM188">
        <f>(BK188-BC188)/BJ188</f>
        <v>0</v>
      </c>
      <c r="BN188">
        <f>(BA188-BG188)/BG188</f>
        <v>0</v>
      </c>
      <c r="BO188">
        <f>AZ188/(BB188+AZ188/BG188)</f>
        <v>0</v>
      </c>
      <c r="BP188" t="s">
        <v>421</v>
      </c>
      <c r="BQ188">
        <v>0</v>
      </c>
      <c r="BR188">
        <f>IF(BQ188&lt;&gt;0, BQ188, BO188)</f>
        <v>0</v>
      </c>
      <c r="BS188">
        <f>1-BR188/BG188</f>
        <v>0</v>
      </c>
      <c r="BT188">
        <f>(BG188-BF188)/(BG188-BR188)</f>
        <v>0</v>
      </c>
      <c r="BU188">
        <f>(BA188-BG188)/(BA188-BR188)</f>
        <v>0</v>
      </c>
      <c r="BV188">
        <f>(BG188-BF188)/(BG188-AZ188)</f>
        <v>0</v>
      </c>
      <c r="BW188">
        <f>(BA188-BG188)/(BA188-AZ188)</f>
        <v>0</v>
      </c>
      <c r="BX188">
        <f>(BT188*BR188/BF188)</f>
        <v>0</v>
      </c>
      <c r="BY188">
        <f>(1-BX188)</f>
        <v>0</v>
      </c>
      <c r="BZ188">
        <v>1358</v>
      </c>
      <c r="CA188">
        <v>300</v>
      </c>
      <c r="CB188">
        <v>300</v>
      </c>
      <c r="CC188">
        <v>300</v>
      </c>
      <c r="CD188">
        <v>10372.1</v>
      </c>
      <c r="CE188">
        <v>1824.64</v>
      </c>
      <c r="CF188">
        <v>-0.00730157</v>
      </c>
      <c r="CG188">
        <v>0.9</v>
      </c>
      <c r="CH188" t="s">
        <v>421</v>
      </c>
      <c r="CI188" t="s">
        <v>421</v>
      </c>
      <c r="CJ188" t="s">
        <v>421</v>
      </c>
      <c r="CK188" t="s">
        <v>421</v>
      </c>
      <c r="CL188" t="s">
        <v>421</v>
      </c>
      <c r="CM188" t="s">
        <v>421</v>
      </c>
      <c r="CN188" t="s">
        <v>421</v>
      </c>
      <c r="CO188" t="s">
        <v>421</v>
      </c>
      <c r="CP188" t="s">
        <v>421</v>
      </c>
      <c r="CQ188" t="s">
        <v>421</v>
      </c>
      <c r="CR188">
        <f>$B$11*DQ188+$C$11*DR188+$F$11*EC188*(1-EF188)</f>
        <v>0</v>
      </c>
      <c r="CS188">
        <f>CR188*CT188</f>
        <v>0</v>
      </c>
      <c r="CT188">
        <f>($B$11*$D$9+$C$11*$D$9+$F$11*((EP188+EH188)/MAX(EP188+EH188+EQ188, 0.1)*$I$9+EQ188/MAX(EP188+EH188+EQ188, 0.1)*$J$9))/($B$11+$C$11+$F$11)</f>
        <v>0</v>
      </c>
      <c r="CU188">
        <f>($B$11*$K$9+$C$11*$K$9+$F$11*((EP188+EH188)/MAX(EP188+EH188+EQ188, 0.1)*$P$9+EQ188/MAX(EP188+EH188+EQ188, 0.1)*$Q$9))/($B$11+$C$11+$F$11)</f>
        <v>0</v>
      </c>
      <c r="CV188">
        <v>6</v>
      </c>
      <c r="CW188">
        <v>0.5</v>
      </c>
      <c r="CX188" t="s">
        <v>422</v>
      </c>
      <c r="CY188">
        <v>2</v>
      </c>
      <c r="CZ188" t="b">
        <v>1</v>
      </c>
      <c r="DA188">
        <v>1652288410.1</v>
      </c>
      <c r="DB188">
        <v>703.8478888888889</v>
      </c>
      <c r="DC188">
        <v>774.7023703703703</v>
      </c>
      <c r="DD188">
        <v>26.59345925925926</v>
      </c>
      <c r="DE188">
        <v>18.53781111111111</v>
      </c>
      <c r="DF188">
        <v>704.437962962963</v>
      </c>
      <c r="DG188">
        <v>26.50924814814815</v>
      </c>
      <c r="DH188">
        <v>400.0732222222222</v>
      </c>
      <c r="DI188">
        <v>90.68084814814814</v>
      </c>
      <c r="DJ188">
        <v>0.0999970962962963</v>
      </c>
      <c r="DK188">
        <v>32.42461481481482</v>
      </c>
      <c r="DL188">
        <v>31.39243333333333</v>
      </c>
      <c r="DM188">
        <v>999.9000000000001</v>
      </c>
      <c r="DN188">
        <v>0</v>
      </c>
      <c r="DO188">
        <v>0</v>
      </c>
      <c r="DP188">
        <v>10003.54259259259</v>
      </c>
      <c r="DQ188">
        <v>0</v>
      </c>
      <c r="DR188">
        <v>933.2639259259259</v>
      </c>
      <c r="DS188">
        <v>-70.85446296296296</v>
      </c>
      <c r="DT188">
        <v>723.0767777777778</v>
      </c>
      <c r="DU188">
        <v>789.336037037037</v>
      </c>
      <c r="DV188">
        <v>8.055653333333332</v>
      </c>
      <c r="DW188">
        <v>774.7023703703703</v>
      </c>
      <c r="DX188">
        <v>18.53781111111111</v>
      </c>
      <c r="DY188">
        <v>2.411517407407407</v>
      </c>
      <c r="DZ188">
        <v>1.681024074074074</v>
      </c>
      <c r="EA188">
        <v>20.44132222222222</v>
      </c>
      <c r="EB188">
        <v>14.72218888888889</v>
      </c>
      <c r="EC188">
        <v>1500.011851851852</v>
      </c>
      <c r="ED188">
        <v>0.9729946666666663</v>
      </c>
      <c r="EE188">
        <v>0.0270054</v>
      </c>
      <c r="EF188">
        <v>0</v>
      </c>
      <c r="EG188">
        <v>1545.521851851852</v>
      </c>
      <c r="EH188">
        <v>5.00097</v>
      </c>
      <c r="EI188">
        <v>24018.06666666667</v>
      </c>
      <c r="EJ188">
        <v>12491.66296296296</v>
      </c>
      <c r="EK188">
        <v>40.93699999999999</v>
      </c>
      <c r="EL188">
        <v>42.625</v>
      </c>
      <c r="EM188">
        <v>41.18699999999999</v>
      </c>
      <c r="EN188">
        <v>42.31199999999999</v>
      </c>
      <c r="EO188">
        <v>42.104</v>
      </c>
      <c r="EP188">
        <v>1454.641111111111</v>
      </c>
      <c r="EQ188">
        <v>40.37037037037036</v>
      </c>
      <c r="ER188">
        <v>0</v>
      </c>
      <c r="ES188">
        <v>1103.599999904633</v>
      </c>
      <c r="ET188">
        <v>0</v>
      </c>
      <c r="EU188">
        <v>1545.2744</v>
      </c>
      <c r="EV188">
        <v>-36.49846159696141</v>
      </c>
      <c r="EW188">
        <v>-595.5307700338934</v>
      </c>
      <c r="EX188">
        <v>24014.252</v>
      </c>
      <c r="EY188">
        <v>15</v>
      </c>
      <c r="EZ188">
        <v>1652287342.6</v>
      </c>
      <c r="FA188" t="s">
        <v>727</v>
      </c>
      <c r="FB188">
        <v>1652287342.6</v>
      </c>
      <c r="FC188">
        <v>1652287335.6</v>
      </c>
      <c r="FD188">
        <v>27</v>
      </c>
      <c r="FE188">
        <v>0.206</v>
      </c>
      <c r="FF188">
        <v>-0.006</v>
      </c>
      <c r="FG188">
        <v>-1.806</v>
      </c>
      <c r="FH188">
        <v>0.04</v>
      </c>
      <c r="FI188">
        <v>1600</v>
      </c>
      <c r="FJ188">
        <v>24</v>
      </c>
      <c r="FK188">
        <v>0.06</v>
      </c>
      <c r="FL188">
        <v>0.04</v>
      </c>
      <c r="FM188">
        <v>-70.5320536585366</v>
      </c>
      <c r="FN188">
        <v>-5.308607665505409</v>
      </c>
      <c r="FO188">
        <v>0.5276026628095124</v>
      </c>
      <c r="FP188">
        <v>-1</v>
      </c>
      <c r="FQ188">
        <v>8.136369999999999</v>
      </c>
      <c r="FR188">
        <v>-1.38358787456444</v>
      </c>
      <c r="FS188">
        <v>0.1366778266849348</v>
      </c>
      <c r="FT188">
        <v>0</v>
      </c>
      <c r="FU188">
        <v>0</v>
      </c>
      <c r="FV188">
        <v>0</v>
      </c>
      <c r="FW188">
        <v>0</v>
      </c>
      <c r="FX188">
        <v>-1</v>
      </c>
      <c r="FY188">
        <v>0</v>
      </c>
      <c r="FZ188">
        <v>1</v>
      </c>
      <c r="GA188" t="s">
        <v>710</v>
      </c>
      <c r="GB188">
        <v>2.69492</v>
      </c>
      <c r="GC188">
        <v>2.70512</v>
      </c>
      <c r="GD188">
        <v>0.139083</v>
      </c>
      <c r="GE188">
        <v>0.14651</v>
      </c>
      <c r="GF188">
        <v>0.113853</v>
      </c>
      <c r="GG188">
        <v>0.08766500000000001</v>
      </c>
      <c r="GH188">
        <v>27023.9</v>
      </c>
      <c r="GI188">
        <v>26893.5</v>
      </c>
      <c r="GJ188">
        <v>29205.2</v>
      </c>
      <c r="GK188">
        <v>29162.7</v>
      </c>
      <c r="GL188">
        <v>34261.2</v>
      </c>
      <c r="GM188">
        <v>35419.4</v>
      </c>
      <c r="GN188">
        <v>41101.3</v>
      </c>
      <c r="GO188">
        <v>41612.6</v>
      </c>
      <c r="GP188">
        <v>1.726</v>
      </c>
      <c r="GQ188">
        <v>2.00863</v>
      </c>
      <c r="GR188">
        <v>0.0894442</v>
      </c>
      <c r="GS188">
        <v>0</v>
      </c>
      <c r="GT188">
        <v>29.9435</v>
      </c>
      <c r="GU188">
        <v>999.9</v>
      </c>
      <c r="GV188">
        <v>36.7</v>
      </c>
      <c r="GW188">
        <v>37.2</v>
      </c>
      <c r="GX188">
        <v>25.7961</v>
      </c>
      <c r="GY188">
        <v>62.7834</v>
      </c>
      <c r="GZ188">
        <v>29.5633</v>
      </c>
      <c r="HA188">
        <v>1</v>
      </c>
      <c r="HB188">
        <v>0.303834</v>
      </c>
      <c r="HC188">
        <v>0</v>
      </c>
      <c r="HD188">
        <v>20.3922</v>
      </c>
      <c r="HE188">
        <v>5.21549</v>
      </c>
      <c r="HF188">
        <v>12.0099</v>
      </c>
      <c r="HG188">
        <v>4.987</v>
      </c>
      <c r="HH188">
        <v>3.28833</v>
      </c>
      <c r="HI188">
        <v>2411</v>
      </c>
      <c r="HJ188">
        <v>9999</v>
      </c>
      <c r="HK188">
        <v>9999</v>
      </c>
      <c r="HL188">
        <v>45.7</v>
      </c>
      <c r="HM188">
        <v>1.86736</v>
      </c>
      <c r="HN188">
        <v>1.8663</v>
      </c>
      <c r="HO188">
        <v>1.86585</v>
      </c>
      <c r="HP188">
        <v>1.8657</v>
      </c>
      <c r="HQ188">
        <v>1.86753</v>
      </c>
      <c r="HR188">
        <v>1.87007</v>
      </c>
      <c r="HS188">
        <v>1.86872</v>
      </c>
      <c r="HT188">
        <v>1.87009</v>
      </c>
      <c r="HU188">
        <v>0</v>
      </c>
      <c r="HV188">
        <v>0</v>
      </c>
      <c r="HW188">
        <v>0</v>
      </c>
      <c r="HX188">
        <v>0</v>
      </c>
      <c r="HY188" t="s">
        <v>425</v>
      </c>
      <c r="HZ188" t="s">
        <v>426</v>
      </c>
      <c r="IA188" t="s">
        <v>427</v>
      </c>
      <c r="IB188" t="s">
        <v>427</v>
      </c>
      <c r="IC188" t="s">
        <v>427</v>
      </c>
      <c r="ID188" t="s">
        <v>427</v>
      </c>
      <c r="IE188">
        <v>0</v>
      </c>
      <c r="IF188">
        <v>100</v>
      </c>
      <c r="IG188">
        <v>100</v>
      </c>
      <c r="IH188">
        <v>-0.621</v>
      </c>
      <c r="II188">
        <v>0.0837</v>
      </c>
      <c r="IJ188">
        <v>0.04464184116076175</v>
      </c>
      <c r="IK188">
        <v>-0.0004613869835165773</v>
      </c>
      <c r="IL188">
        <v>-7.733014719846753E-07</v>
      </c>
      <c r="IM188">
        <v>2.12217718631011E-10</v>
      </c>
      <c r="IN188">
        <v>-0.1662484685589008</v>
      </c>
      <c r="IO188">
        <v>0.000886434048502425</v>
      </c>
      <c r="IP188">
        <v>0.0004187276611132993</v>
      </c>
      <c r="IQ188">
        <v>-3.612086840460417E-06</v>
      </c>
      <c r="IR188">
        <v>19</v>
      </c>
      <c r="IS188">
        <v>2204</v>
      </c>
      <c r="IT188">
        <v>1</v>
      </c>
      <c r="IU188">
        <v>37</v>
      </c>
      <c r="IV188">
        <v>17.9</v>
      </c>
      <c r="IW188">
        <v>18</v>
      </c>
      <c r="IX188">
        <v>1.78833</v>
      </c>
      <c r="IY188">
        <v>2.229</v>
      </c>
      <c r="IZ188">
        <v>1.39648</v>
      </c>
      <c r="JA188">
        <v>2.34863</v>
      </c>
      <c r="JB188">
        <v>1.49536</v>
      </c>
      <c r="JC188">
        <v>2.31567</v>
      </c>
      <c r="JD188">
        <v>39.3917</v>
      </c>
      <c r="JE188">
        <v>14.8938</v>
      </c>
      <c r="JF188">
        <v>18</v>
      </c>
      <c r="JG188">
        <v>392.997</v>
      </c>
      <c r="JH188">
        <v>556.582</v>
      </c>
      <c r="JI188">
        <v>31.7092</v>
      </c>
      <c r="JJ188">
        <v>31.3809</v>
      </c>
      <c r="JK188">
        <v>30.0005</v>
      </c>
      <c r="JL188">
        <v>31.2694</v>
      </c>
      <c r="JM188">
        <v>31.1725</v>
      </c>
      <c r="JN188">
        <v>35.7903</v>
      </c>
      <c r="JO188">
        <v>29.0242</v>
      </c>
      <c r="JP188">
        <v>0</v>
      </c>
      <c r="JQ188">
        <v>-999.9</v>
      </c>
      <c r="JR188">
        <v>821.627</v>
      </c>
      <c r="JS188">
        <v>18.8406</v>
      </c>
      <c r="JT188">
        <v>99.82040000000001</v>
      </c>
      <c r="JU188">
        <v>99.8847</v>
      </c>
    </row>
    <row r="189" spans="1:281">
      <c r="A189">
        <v>173</v>
      </c>
      <c r="B189">
        <v>1652288422.6</v>
      </c>
      <c r="C189">
        <v>6366.099999904633</v>
      </c>
      <c r="D189" t="s">
        <v>829</v>
      </c>
      <c r="E189" t="s">
        <v>830</v>
      </c>
      <c r="F189">
        <v>5</v>
      </c>
      <c r="G189" t="s">
        <v>730</v>
      </c>
      <c r="H189" t="s">
        <v>418</v>
      </c>
      <c r="I189">
        <v>1652288414.814285</v>
      </c>
      <c r="J189">
        <f>(K189)/1000</f>
        <v>0</v>
      </c>
      <c r="K189">
        <f>IF(CZ189, AN189, AH189)</f>
        <v>0</v>
      </c>
      <c r="L189">
        <f>IF(CZ189, AI189, AG189)</f>
        <v>0</v>
      </c>
      <c r="M189">
        <f>DB189 - IF(AU189&gt;1, L189*CV189*100.0/(AW189*DP189), 0)</f>
        <v>0</v>
      </c>
      <c r="N189">
        <f>((T189-J189/2)*M189-L189)/(T189+J189/2)</f>
        <v>0</v>
      </c>
      <c r="O189">
        <f>N189*(DI189+DJ189)/1000.0</f>
        <v>0</v>
      </c>
      <c r="P189">
        <f>(DB189 - IF(AU189&gt;1, L189*CV189*100.0/(AW189*DP189), 0))*(DI189+DJ189)/1000.0</f>
        <v>0</v>
      </c>
      <c r="Q189">
        <f>2.0/((1/S189-1/R189)+SIGN(S189)*SQRT((1/S189-1/R189)*(1/S189-1/R189) + 4*CW189/((CW189+1)*(CW189+1))*(2*1/S189*1/R189-1/R189*1/R189)))</f>
        <v>0</v>
      </c>
      <c r="R189">
        <f>IF(LEFT(CX189,1)&lt;&gt;"0",IF(LEFT(CX189,1)="1",3.0,CY189),$D$5+$E$5*(DP189*DI189/($K$5*1000))+$F$5*(DP189*DI189/($K$5*1000))*MAX(MIN(CV189,$J$5),$I$5)*MAX(MIN(CV189,$J$5),$I$5)+$G$5*MAX(MIN(CV189,$J$5),$I$5)*(DP189*DI189/($K$5*1000))+$H$5*(DP189*DI189/($K$5*1000))*(DP189*DI189/($K$5*1000)))</f>
        <v>0</v>
      </c>
      <c r="S189">
        <f>J189*(1000-(1000*0.61365*exp(17.502*W189/(240.97+W189))/(DI189+DJ189)+DD189)/2)/(1000*0.61365*exp(17.502*W189/(240.97+W189))/(DI189+DJ189)-DD189)</f>
        <v>0</v>
      </c>
      <c r="T189">
        <f>1/((CW189+1)/(Q189/1.6)+1/(R189/1.37)) + CW189/((CW189+1)/(Q189/1.6) + CW189/(R189/1.37))</f>
        <v>0</v>
      </c>
      <c r="U189">
        <f>(CR189*CU189)</f>
        <v>0</v>
      </c>
      <c r="V189">
        <f>(DK189+(U189+2*0.95*5.67E-8*(((DK189+$B$7)+273)^4-(DK189+273)^4)-44100*J189)/(1.84*29.3*R189+8*0.95*5.67E-8*(DK189+273)^3))</f>
        <v>0</v>
      </c>
      <c r="W189">
        <f>($C$7*DL189+$D$7*DM189+$E$7*V189)</f>
        <v>0</v>
      </c>
      <c r="X189">
        <f>0.61365*exp(17.502*W189/(240.97+W189))</f>
        <v>0</v>
      </c>
      <c r="Y189">
        <f>(Z189/AA189*100)</f>
        <v>0</v>
      </c>
      <c r="Z189">
        <f>DD189*(DI189+DJ189)/1000</f>
        <v>0</v>
      </c>
      <c r="AA189">
        <f>0.61365*exp(17.502*DK189/(240.97+DK189))</f>
        <v>0</v>
      </c>
      <c r="AB189">
        <f>(X189-DD189*(DI189+DJ189)/1000)</f>
        <v>0</v>
      </c>
      <c r="AC189">
        <f>(-J189*44100)</f>
        <v>0</v>
      </c>
      <c r="AD189">
        <f>2*29.3*R189*0.92*(DK189-W189)</f>
        <v>0</v>
      </c>
      <c r="AE189">
        <f>2*0.95*5.67E-8*(((DK189+$B$7)+273)^4-(W189+273)^4)</f>
        <v>0</v>
      </c>
      <c r="AF189">
        <f>U189+AE189+AC189+AD189</f>
        <v>0</v>
      </c>
      <c r="AG189">
        <f>DH189*AU189*(DC189-DB189*(1000-AU189*DE189)/(1000-AU189*DD189))/(100*CV189)</f>
        <v>0</v>
      </c>
      <c r="AH189">
        <f>1000*DH189*AU189*(DD189-DE189)/(100*CV189*(1000-AU189*DD189))</f>
        <v>0</v>
      </c>
      <c r="AI189">
        <f>(AJ189 - AK189 - DI189*1E3/(8.314*(DK189+273.15)) * AM189/DH189 * AL189) * DH189/(100*CV189) * (1000 - DE189)/1000</f>
        <v>0</v>
      </c>
      <c r="AJ189">
        <v>819.8709901900975</v>
      </c>
      <c r="AK189">
        <v>763.5995757575756</v>
      </c>
      <c r="AL189">
        <v>3.380089599603266</v>
      </c>
      <c r="AM189">
        <v>66.42233892500103</v>
      </c>
      <c r="AN189">
        <f>(AP189 - AO189 + DI189*1E3/(8.314*(DK189+273.15)) * AR189/DH189 * AQ189) * DH189/(100*CV189) * 1000/(1000 - AP189)</f>
        <v>0</v>
      </c>
      <c r="AO189">
        <v>18.68400225023045</v>
      </c>
      <c r="AP189">
        <v>26.52554848484846</v>
      </c>
      <c r="AQ189">
        <v>-0.008127983597650903</v>
      </c>
      <c r="AR189">
        <v>79.01917542628415</v>
      </c>
      <c r="AS189">
        <v>0</v>
      </c>
      <c r="AT189">
        <v>0</v>
      </c>
      <c r="AU189">
        <f>IF(AS189*$H$13&gt;=AW189,1.0,(AW189/(AW189-AS189*$H$13)))</f>
        <v>0</v>
      </c>
      <c r="AV189">
        <f>(AU189-1)*100</f>
        <v>0</v>
      </c>
      <c r="AW189">
        <f>MAX(0,($B$13+$C$13*DP189)/(1+$D$13*DP189)*DI189/(DK189+273)*$E$13)</f>
        <v>0</v>
      </c>
      <c r="AX189" t="s">
        <v>421</v>
      </c>
      <c r="AY189" t="s">
        <v>421</v>
      </c>
      <c r="AZ189">
        <v>0</v>
      </c>
      <c r="BA189">
        <v>0</v>
      </c>
      <c r="BB189">
        <f>1-AZ189/BA189</f>
        <v>0</v>
      </c>
      <c r="BC189">
        <v>0</v>
      </c>
      <c r="BD189" t="s">
        <v>421</v>
      </c>
      <c r="BE189" t="s">
        <v>421</v>
      </c>
      <c r="BF189">
        <v>0</v>
      </c>
      <c r="BG189">
        <v>0</v>
      </c>
      <c r="BH189">
        <f>1-BF189/BG189</f>
        <v>0</v>
      </c>
      <c r="BI189">
        <v>0.5</v>
      </c>
      <c r="BJ189">
        <f>CS189</f>
        <v>0</v>
      </c>
      <c r="BK189">
        <f>L189</f>
        <v>0</v>
      </c>
      <c r="BL189">
        <f>BH189*BI189*BJ189</f>
        <v>0</v>
      </c>
      <c r="BM189">
        <f>(BK189-BC189)/BJ189</f>
        <v>0</v>
      </c>
      <c r="BN189">
        <f>(BA189-BG189)/BG189</f>
        <v>0</v>
      </c>
      <c r="BO189">
        <f>AZ189/(BB189+AZ189/BG189)</f>
        <v>0</v>
      </c>
      <c r="BP189" t="s">
        <v>421</v>
      </c>
      <c r="BQ189">
        <v>0</v>
      </c>
      <c r="BR189">
        <f>IF(BQ189&lt;&gt;0, BQ189, BO189)</f>
        <v>0</v>
      </c>
      <c r="BS189">
        <f>1-BR189/BG189</f>
        <v>0</v>
      </c>
      <c r="BT189">
        <f>(BG189-BF189)/(BG189-BR189)</f>
        <v>0</v>
      </c>
      <c r="BU189">
        <f>(BA189-BG189)/(BA189-BR189)</f>
        <v>0</v>
      </c>
      <c r="BV189">
        <f>(BG189-BF189)/(BG189-AZ189)</f>
        <v>0</v>
      </c>
      <c r="BW189">
        <f>(BA189-BG189)/(BA189-AZ189)</f>
        <v>0</v>
      </c>
      <c r="BX189">
        <f>(BT189*BR189/BF189)</f>
        <v>0</v>
      </c>
      <c r="BY189">
        <f>(1-BX189)</f>
        <v>0</v>
      </c>
      <c r="BZ189">
        <v>1358</v>
      </c>
      <c r="CA189">
        <v>300</v>
      </c>
      <c r="CB189">
        <v>300</v>
      </c>
      <c r="CC189">
        <v>300</v>
      </c>
      <c r="CD189">
        <v>10372.1</v>
      </c>
      <c r="CE189">
        <v>1824.64</v>
      </c>
      <c r="CF189">
        <v>-0.00730157</v>
      </c>
      <c r="CG189">
        <v>0.9</v>
      </c>
      <c r="CH189" t="s">
        <v>421</v>
      </c>
      <c r="CI189" t="s">
        <v>421</v>
      </c>
      <c r="CJ189" t="s">
        <v>421</v>
      </c>
      <c r="CK189" t="s">
        <v>421</v>
      </c>
      <c r="CL189" t="s">
        <v>421</v>
      </c>
      <c r="CM189" t="s">
        <v>421</v>
      </c>
      <c r="CN189" t="s">
        <v>421</v>
      </c>
      <c r="CO189" t="s">
        <v>421</v>
      </c>
      <c r="CP189" t="s">
        <v>421</v>
      </c>
      <c r="CQ189" t="s">
        <v>421</v>
      </c>
      <c r="CR189">
        <f>$B$11*DQ189+$C$11*DR189+$F$11*EC189*(1-EF189)</f>
        <v>0</v>
      </c>
      <c r="CS189">
        <f>CR189*CT189</f>
        <v>0</v>
      </c>
      <c r="CT189">
        <f>($B$11*$D$9+$C$11*$D$9+$F$11*((EP189+EH189)/MAX(EP189+EH189+EQ189, 0.1)*$I$9+EQ189/MAX(EP189+EH189+EQ189, 0.1)*$J$9))/($B$11+$C$11+$F$11)</f>
        <v>0</v>
      </c>
      <c r="CU189">
        <f>($B$11*$K$9+$C$11*$K$9+$F$11*((EP189+EH189)/MAX(EP189+EH189+EQ189, 0.1)*$P$9+EQ189/MAX(EP189+EH189+EQ189, 0.1)*$Q$9))/($B$11+$C$11+$F$11)</f>
        <v>0</v>
      </c>
      <c r="CV189">
        <v>6</v>
      </c>
      <c r="CW189">
        <v>0.5</v>
      </c>
      <c r="CX189" t="s">
        <v>422</v>
      </c>
      <c r="CY189">
        <v>2</v>
      </c>
      <c r="CZ189" t="b">
        <v>1</v>
      </c>
      <c r="DA189">
        <v>1652288414.814285</v>
      </c>
      <c r="DB189">
        <v>719.3468214285715</v>
      </c>
      <c r="DC189">
        <v>790.5226785714285</v>
      </c>
      <c r="DD189">
        <v>26.568825</v>
      </c>
      <c r="DE189">
        <v>18.62475714285714</v>
      </c>
      <c r="DF189">
        <v>719.9561428571427</v>
      </c>
      <c r="DG189">
        <v>26.48498214285715</v>
      </c>
      <c r="DH189">
        <v>400.0708928571428</v>
      </c>
      <c r="DI189">
        <v>90.68033928571428</v>
      </c>
      <c r="DJ189">
        <v>0.09999794642857145</v>
      </c>
      <c r="DK189">
        <v>32.42837857142857</v>
      </c>
      <c r="DL189">
        <v>31.39697857142857</v>
      </c>
      <c r="DM189">
        <v>999.9000000000002</v>
      </c>
      <c r="DN189">
        <v>0</v>
      </c>
      <c r="DO189">
        <v>0</v>
      </c>
      <c r="DP189">
        <v>10000.60285714286</v>
      </c>
      <c r="DQ189">
        <v>0</v>
      </c>
      <c r="DR189">
        <v>933.0198928571427</v>
      </c>
      <c r="DS189">
        <v>-71.17580357142857</v>
      </c>
      <c r="DT189">
        <v>738.9803928571429</v>
      </c>
      <c r="DU189">
        <v>805.5268571428572</v>
      </c>
      <c r="DV189">
        <v>7.944069285714286</v>
      </c>
      <c r="DW189">
        <v>790.5226785714285</v>
      </c>
      <c r="DX189">
        <v>18.62475714285714</v>
      </c>
      <c r="DY189">
        <v>2.409269642857143</v>
      </c>
      <c r="DZ189">
        <v>1.688898214285714</v>
      </c>
      <c r="EA189">
        <v>20.42621428571428</v>
      </c>
      <c r="EB189">
        <v>14.79462142857143</v>
      </c>
      <c r="EC189">
        <v>1500.005357142857</v>
      </c>
      <c r="ED189">
        <v>0.9729947142857139</v>
      </c>
      <c r="EE189">
        <v>0.02700535714285715</v>
      </c>
      <c r="EF189">
        <v>0</v>
      </c>
      <c r="EG189">
        <v>1542.433571428571</v>
      </c>
      <c r="EH189">
        <v>5.00097</v>
      </c>
      <c r="EI189">
        <v>23969.81428571428</v>
      </c>
      <c r="EJ189">
        <v>12491.61428571429</v>
      </c>
      <c r="EK189">
        <v>40.93699999999999</v>
      </c>
      <c r="EL189">
        <v>42.625</v>
      </c>
      <c r="EM189">
        <v>41.18699999999999</v>
      </c>
      <c r="EN189">
        <v>42.31199999999999</v>
      </c>
      <c r="EO189">
        <v>42.10475</v>
      </c>
      <c r="EP189">
        <v>1454.635</v>
      </c>
      <c r="EQ189">
        <v>40.37035714285713</v>
      </c>
      <c r="ER189">
        <v>0</v>
      </c>
      <c r="ES189">
        <v>1108.400000095367</v>
      </c>
      <c r="ET189">
        <v>0</v>
      </c>
      <c r="EU189">
        <v>1542.1632</v>
      </c>
      <c r="EV189">
        <v>-41.31230762471582</v>
      </c>
      <c r="EW189">
        <v>-626.2999986217133</v>
      </c>
      <c r="EX189">
        <v>23964.7</v>
      </c>
      <c r="EY189">
        <v>15</v>
      </c>
      <c r="EZ189">
        <v>1652287342.6</v>
      </c>
      <c r="FA189" t="s">
        <v>727</v>
      </c>
      <c r="FB189">
        <v>1652287342.6</v>
      </c>
      <c r="FC189">
        <v>1652287335.6</v>
      </c>
      <c r="FD189">
        <v>27</v>
      </c>
      <c r="FE189">
        <v>0.206</v>
      </c>
      <c r="FF189">
        <v>-0.006</v>
      </c>
      <c r="FG189">
        <v>-1.806</v>
      </c>
      <c r="FH189">
        <v>0.04</v>
      </c>
      <c r="FI189">
        <v>1600</v>
      </c>
      <c r="FJ189">
        <v>24</v>
      </c>
      <c r="FK189">
        <v>0.06</v>
      </c>
      <c r="FL189">
        <v>0.04</v>
      </c>
      <c r="FM189">
        <v>-70.93407804878048</v>
      </c>
      <c r="FN189">
        <v>-4.589510801393858</v>
      </c>
      <c r="FO189">
        <v>0.4595242102022986</v>
      </c>
      <c r="FP189">
        <v>-1</v>
      </c>
      <c r="FQ189">
        <v>8.017654634146341</v>
      </c>
      <c r="FR189">
        <v>-1.394205365853643</v>
      </c>
      <c r="FS189">
        <v>0.1379010971161642</v>
      </c>
      <c r="FT189">
        <v>0</v>
      </c>
      <c r="FU189">
        <v>0</v>
      </c>
      <c r="FV189">
        <v>0</v>
      </c>
      <c r="FW189">
        <v>0</v>
      </c>
      <c r="FX189">
        <v>-1</v>
      </c>
      <c r="FY189">
        <v>0</v>
      </c>
      <c r="FZ189">
        <v>1</v>
      </c>
      <c r="GA189" t="s">
        <v>710</v>
      </c>
      <c r="GB189">
        <v>2.69497</v>
      </c>
      <c r="GC189">
        <v>2.70522</v>
      </c>
      <c r="GD189">
        <v>0.141219</v>
      </c>
      <c r="GE189">
        <v>0.148543</v>
      </c>
      <c r="GF189">
        <v>0.113759</v>
      </c>
      <c r="GG189">
        <v>0.08807180000000001</v>
      </c>
      <c r="GH189">
        <v>26957.3</v>
      </c>
      <c r="GI189">
        <v>26829.4</v>
      </c>
      <c r="GJ189">
        <v>29205.7</v>
      </c>
      <c r="GK189">
        <v>29162.7</v>
      </c>
      <c r="GL189">
        <v>34265.5</v>
      </c>
      <c r="GM189">
        <v>35403.3</v>
      </c>
      <c r="GN189">
        <v>41102.1</v>
      </c>
      <c r="GO189">
        <v>41612.3</v>
      </c>
      <c r="GP189">
        <v>1.72602</v>
      </c>
      <c r="GQ189">
        <v>2.0086</v>
      </c>
      <c r="GR189">
        <v>0.08961189999999999</v>
      </c>
      <c r="GS189">
        <v>0</v>
      </c>
      <c r="GT189">
        <v>29.9467</v>
      </c>
      <c r="GU189">
        <v>999.9</v>
      </c>
      <c r="GV189">
        <v>36.7</v>
      </c>
      <c r="GW189">
        <v>37.3</v>
      </c>
      <c r="GX189">
        <v>25.9373</v>
      </c>
      <c r="GY189">
        <v>62.6134</v>
      </c>
      <c r="GZ189">
        <v>29.4311</v>
      </c>
      <c r="HA189">
        <v>1</v>
      </c>
      <c r="HB189">
        <v>0.304045</v>
      </c>
      <c r="HC189">
        <v>0</v>
      </c>
      <c r="HD189">
        <v>20.3923</v>
      </c>
      <c r="HE189">
        <v>5.21534</v>
      </c>
      <c r="HF189">
        <v>12.0099</v>
      </c>
      <c r="HG189">
        <v>4.98695</v>
      </c>
      <c r="HH189">
        <v>3.28828</v>
      </c>
      <c r="HI189">
        <v>2411</v>
      </c>
      <c r="HJ189">
        <v>9999</v>
      </c>
      <c r="HK189">
        <v>9999</v>
      </c>
      <c r="HL189">
        <v>45.7</v>
      </c>
      <c r="HM189">
        <v>1.86736</v>
      </c>
      <c r="HN189">
        <v>1.86629</v>
      </c>
      <c r="HO189">
        <v>1.86584</v>
      </c>
      <c r="HP189">
        <v>1.8657</v>
      </c>
      <c r="HQ189">
        <v>1.86752</v>
      </c>
      <c r="HR189">
        <v>1.87007</v>
      </c>
      <c r="HS189">
        <v>1.86873</v>
      </c>
      <c r="HT189">
        <v>1.87009</v>
      </c>
      <c r="HU189">
        <v>0</v>
      </c>
      <c r="HV189">
        <v>0</v>
      </c>
      <c r="HW189">
        <v>0</v>
      </c>
      <c r="HX189">
        <v>0</v>
      </c>
      <c r="HY189" t="s">
        <v>425</v>
      </c>
      <c r="HZ189" t="s">
        <v>426</v>
      </c>
      <c r="IA189" t="s">
        <v>427</v>
      </c>
      <c r="IB189" t="s">
        <v>427</v>
      </c>
      <c r="IC189" t="s">
        <v>427</v>
      </c>
      <c r="ID189" t="s">
        <v>427</v>
      </c>
      <c r="IE189">
        <v>0</v>
      </c>
      <c r="IF189">
        <v>100</v>
      </c>
      <c r="IG189">
        <v>100</v>
      </c>
      <c r="IH189">
        <v>-0.642</v>
      </c>
      <c r="II189">
        <v>0.08309999999999999</v>
      </c>
      <c r="IJ189">
        <v>0.04464184116076175</v>
      </c>
      <c r="IK189">
        <v>-0.0004613869835165773</v>
      </c>
      <c r="IL189">
        <v>-7.733014719846753E-07</v>
      </c>
      <c r="IM189">
        <v>2.12217718631011E-10</v>
      </c>
      <c r="IN189">
        <v>-0.1662484685589008</v>
      </c>
      <c r="IO189">
        <v>0.000886434048502425</v>
      </c>
      <c r="IP189">
        <v>0.0004187276611132993</v>
      </c>
      <c r="IQ189">
        <v>-3.612086840460417E-06</v>
      </c>
      <c r="IR189">
        <v>19</v>
      </c>
      <c r="IS189">
        <v>2204</v>
      </c>
      <c r="IT189">
        <v>1</v>
      </c>
      <c r="IU189">
        <v>37</v>
      </c>
      <c r="IV189">
        <v>18</v>
      </c>
      <c r="IW189">
        <v>18.1</v>
      </c>
      <c r="IX189">
        <v>1.81519</v>
      </c>
      <c r="IY189">
        <v>2.23389</v>
      </c>
      <c r="IZ189">
        <v>1.39648</v>
      </c>
      <c r="JA189">
        <v>2.34863</v>
      </c>
      <c r="JB189">
        <v>1.49536</v>
      </c>
      <c r="JC189">
        <v>2.31445</v>
      </c>
      <c r="JD189">
        <v>39.3917</v>
      </c>
      <c r="JE189">
        <v>14.8938</v>
      </c>
      <c r="JF189">
        <v>18</v>
      </c>
      <c r="JG189">
        <v>393.023</v>
      </c>
      <c r="JH189">
        <v>556.582</v>
      </c>
      <c r="JI189">
        <v>31.7108</v>
      </c>
      <c r="JJ189">
        <v>31.3831</v>
      </c>
      <c r="JK189">
        <v>30.0004</v>
      </c>
      <c r="JL189">
        <v>31.2715</v>
      </c>
      <c r="JM189">
        <v>31.1745</v>
      </c>
      <c r="JN189">
        <v>36.3459</v>
      </c>
      <c r="JO189">
        <v>28.717</v>
      </c>
      <c r="JP189">
        <v>0</v>
      </c>
      <c r="JQ189">
        <v>-999.9</v>
      </c>
      <c r="JR189">
        <v>834.99</v>
      </c>
      <c r="JS189">
        <v>18.9577</v>
      </c>
      <c r="JT189">
        <v>99.8222</v>
      </c>
      <c r="JU189">
        <v>99.8843</v>
      </c>
    </row>
    <row r="190" spans="1:281">
      <c r="A190">
        <v>174</v>
      </c>
      <c r="B190">
        <v>1652288427.6</v>
      </c>
      <c r="C190">
        <v>6371.099999904633</v>
      </c>
      <c r="D190" t="s">
        <v>831</v>
      </c>
      <c r="E190" t="s">
        <v>832</v>
      </c>
      <c r="F190">
        <v>5</v>
      </c>
      <c r="G190" t="s">
        <v>730</v>
      </c>
      <c r="H190" t="s">
        <v>418</v>
      </c>
      <c r="I190">
        <v>1652288420.1</v>
      </c>
      <c r="J190">
        <f>(K190)/1000</f>
        <v>0</v>
      </c>
      <c r="K190">
        <f>IF(CZ190, AN190, AH190)</f>
        <v>0</v>
      </c>
      <c r="L190">
        <f>IF(CZ190, AI190, AG190)</f>
        <v>0</v>
      </c>
      <c r="M190">
        <f>DB190 - IF(AU190&gt;1, L190*CV190*100.0/(AW190*DP190), 0)</f>
        <v>0</v>
      </c>
      <c r="N190">
        <f>((T190-J190/2)*M190-L190)/(T190+J190/2)</f>
        <v>0</v>
      </c>
      <c r="O190">
        <f>N190*(DI190+DJ190)/1000.0</f>
        <v>0</v>
      </c>
      <c r="P190">
        <f>(DB190 - IF(AU190&gt;1, L190*CV190*100.0/(AW190*DP190), 0))*(DI190+DJ190)/1000.0</f>
        <v>0</v>
      </c>
      <c r="Q190">
        <f>2.0/((1/S190-1/R190)+SIGN(S190)*SQRT((1/S190-1/R190)*(1/S190-1/R190) + 4*CW190/((CW190+1)*(CW190+1))*(2*1/S190*1/R190-1/R190*1/R190)))</f>
        <v>0</v>
      </c>
      <c r="R190">
        <f>IF(LEFT(CX190,1)&lt;&gt;"0",IF(LEFT(CX190,1)="1",3.0,CY190),$D$5+$E$5*(DP190*DI190/($K$5*1000))+$F$5*(DP190*DI190/($K$5*1000))*MAX(MIN(CV190,$J$5),$I$5)*MAX(MIN(CV190,$J$5),$I$5)+$G$5*MAX(MIN(CV190,$J$5),$I$5)*(DP190*DI190/($K$5*1000))+$H$5*(DP190*DI190/($K$5*1000))*(DP190*DI190/($K$5*1000)))</f>
        <v>0</v>
      </c>
      <c r="S190">
        <f>J190*(1000-(1000*0.61365*exp(17.502*W190/(240.97+W190))/(DI190+DJ190)+DD190)/2)/(1000*0.61365*exp(17.502*W190/(240.97+W190))/(DI190+DJ190)-DD190)</f>
        <v>0</v>
      </c>
      <c r="T190">
        <f>1/((CW190+1)/(Q190/1.6)+1/(R190/1.37)) + CW190/((CW190+1)/(Q190/1.6) + CW190/(R190/1.37))</f>
        <v>0</v>
      </c>
      <c r="U190">
        <f>(CR190*CU190)</f>
        <v>0</v>
      </c>
      <c r="V190">
        <f>(DK190+(U190+2*0.95*5.67E-8*(((DK190+$B$7)+273)^4-(DK190+273)^4)-44100*J190)/(1.84*29.3*R190+8*0.95*5.67E-8*(DK190+273)^3))</f>
        <v>0</v>
      </c>
      <c r="W190">
        <f>($C$7*DL190+$D$7*DM190+$E$7*V190)</f>
        <v>0</v>
      </c>
      <c r="X190">
        <f>0.61365*exp(17.502*W190/(240.97+W190))</f>
        <v>0</v>
      </c>
      <c r="Y190">
        <f>(Z190/AA190*100)</f>
        <v>0</v>
      </c>
      <c r="Z190">
        <f>DD190*(DI190+DJ190)/1000</f>
        <v>0</v>
      </c>
      <c r="AA190">
        <f>0.61365*exp(17.502*DK190/(240.97+DK190))</f>
        <v>0</v>
      </c>
      <c r="AB190">
        <f>(X190-DD190*(DI190+DJ190)/1000)</f>
        <v>0</v>
      </c>
      <c r="AC190">
        <f>(-J190*44100)</f>
        <v>0</v>
      </c>
      <c r="AD190">
        <f>2*29.3*R190*0.92*(DK190-W190)</f>
        <v>0</v>
      </c>
      <c r="AE190">
        <f>2*0.95*5.67E-8*(((DK190+$B$7)+273)^4-(W190+273)^4)</f>
        <v>0</v>
      </c>
      <c r="AF190">
        <f>U190+AE190+AC190+AD190</f>
        <v>0</v>
      </c>
      <c r="AG190">
        <f>DH190*AU190*(DC190-DB190*(1000-AU190*DE190)/(1000-AU190*DD190))/(100*CV190)</f>
        <v>0</v>
      </c>
      <c r="AH190">
        <f>1000*DH190*AU190*(DD190-DE190)/(100*CV190*(1000-AU190*DD190))</f>
        <v>0</v>
      </c>
      <c r="AI190">
        <f>(AJ190 - AK190 - DI190*1E3/(8.314*(DK190+273.15)) * AM190/DH190 * AL190) * DH190/(100*CV190) * (1000 - DE190)/1000</f>
        <v>0</v>
      </c>
      <c r="AJ190">
        <v>836.8642440105357</v>
      </c>
      <c r="AK190">
        <v>780.5648060606057</v>
      </c>
      <c r="AL190">
        <v>3.393644794092122</v>
      </c>
      <c r="AM190">
        <v>66.42233892500103</v>
      </c>
      <c r="AN190">
        <f>(AP190 - AO190 + DI190*1E3/(8.314*(DK190+273.15)) * AR190/DH190 * AQ190) * DH190/(100*CV190) * 1000/(1000 - AP190)</f>
        <v>0</v>
      </c>
      <c r="AO190">
        <v>18.79631319299271</v>
      </c>
      <c r="AP190">
        <v>26.49904181818182</v>
      </c>
      <c r="AQ190">
        <v>-0.001834643361070663</v>
      </c>
      <c r="AR190">
        <v>79.01917542628415</v>
      </c>
      <c r="AS190">
        <v>0</v>
      </c>
      <c r="AT190">
        <v>0</v>
      </c>
      <c r="AU190">
        <f>IF(AS190*$H$13&gt;=AW190,1.0,(AW190/(AW190-AS190*$H$13)))</f>
        <v>0</v>
      </c>
      <c r="AV190">
        <f>(AU190-1)*100</f>
        <v>0</v>
      </c>
      <c r="AW190">
        <f>MAX(0,($B$13+$C$13*DP190)/(1+$D$13*DP190)*DI190/(DK190+273)*$E$13)</f>
        <v>0</v>
      </c>
      <c r="AX190" t="s">
        <v>421</v>
      </c>
      <c r="AY190" t="s">
        <v>421</v>
      </c>
      <c r="AZ190">
        <v>0</v>
      </c>
      <c r="BA190">
        <v>0</v>
      </c>
      <c r="BB190">
        <f>1-AZ190/BA190</f>
        <v>0</v>
      </c>
      <c r="BC190">
        <v>0</v>
      </c>
      <c r="BD190" t="s">
        <v>421</v>
      </c>
      <c r="BE190" t="s">
        <v>421</v>
      </c>
      <c r="BF190">
        <v>0</v>
      </c>
      <c r="BG190">
        <v>0</v>
      </c>
      <c r="BH190">
        <f>1-BF190/BG190</f>
        <v>0</v>
      </c>
      <c r="BI190">
        <v>0.5</v>
      </c>
      <c r="BJ190">
        <f>CS190</f>
        <v>0</v>
      </c>
      <c r="BK190">
        <f>L190</f>
        <v>0</v>
      </c>
      <c r="BL190">
        <f>BH190*BI190*BJ190</f>
        <v>0</v>
      </c>
      <c r="BM190">
        <f>(BK190-BC190)/BJ190</f>
        <v>0</v>
      </c>
      <c r="BN190">
        <f>(BA190-BG190)/BG190</f>
        <v>0</v>
      </c>
      <c r="BO190">
        <f>AZ190/(BB190+AZ190/BG190)</f>
        <v>0</v>
      </c>
      <c r="BP190" t="s">
        <v>421</v>
      </c>
      <c r="BQ190">
        <v>0</v>
      </c>
      <c r="BR190">
        <f>IF(BQ190&lt;&gt;0, BQ190, BO190)</f>
        <v>0</v>
      </c>
      <c r="BS190">
        <f>1-BR190/BG190</f>
        <v>0</v>
      </c>
      <c r="BT190">
        <f>(BG190-BF190)/(BG190-BR190)</f>
        <v>0</v>
      </c>
      <c r="BU190">
        <f>(BA190-BG190)/(BA190-BR190)</f>
        <v>0</v>
      </c>
      <c r="BV190">
        <f>(BG190-BF190)/(BG190-AZ190)</f>
        <v>0</v>
      </c>
      <c r="BW190">
        <f>(BA190-BG190)/(BA190-AZ190)</f>
        <v>0</v>
      </c>
      <c r="BX190">
        <f>(BT190*BR190/BF190)</f>
        <v>0</v>
      </c>
      <c r="BY190">
        <f>(1-BX190)</f>
        <v>0</v>
      </c>
      <c r="BZ190">
        <v>1358</v>
      </c>
      <c r="CA190">
        <v>300</v>
      </c>
      <c r="CB190">
        <v>300</v>
      </c>
      <c r="CC190">
        <v>300</v>
      </c>
      <c r="CD190">
        <v>10372.1</v>
      </c>
      <c r="CE190">
        <v>1824.64</v>
      </c>
      <c r="CF190">
        <v>-0.00730157</v>
      </c>
      <c r="CG190">
        <v>0.9</v>
      </c>
      <c r="CH190" t="s">
        <v>421</v>
      </c>
      <c r="CI190" t="s">
        <v>421</v>
      </c>
      <c r="CJ190" t="s">
        <v>421</v>
      </c>
      <c r="CK190" t="s">
        <v>421</v>
      </c>
      <c r="CL190" t="s">
        <v>421</v>
      </c>
      <c r="CM190" t="s">
        <v>421</v>
      </c>
      <c r="CN190" t="s">
        <v>421</v>
      </c>
      <c r="CO190" t="s">
        <v>421</v>
      </c>
      <c r="CP190" t="s">
        <v>421</v>
      </c>
      <c r="CQ190" t="s">
        <v>421</v>
      </c>
      <c r="CR190">
        <f>$B$11*DQ190+$C$11*DR190+$F$11*EC190*(1-EF190)</f>
        <v>0</v>
      </c>
      <c r="CS190">
        <f>CR190*CT190</f>
        <v>0</v>
      </c>
      <c r="CT190">
        <f>($B$11*$D$9+$C$11*$D$9+$F$11*((EP190+EH190)/MAX(EP190+EH190+EQ190, 0.1)*$I$9+EQ190/MAX(EP190+EH190+EQ190, 0.1)*$J$9))/($B$11+$C$11+$F$11)</f>
        <v>0</v>
      </c>
      <c r="CU190">
        <f>($B$11*$K$9+$C$11*$K$9+$F$11*((EP190+EH190)/MAX(EP190+EH190+EQ190, 0.1)*$P$9+EQ190/MAX(EP190+EH190+EQ190, 0.1)*$Q$9))/($B$11+$C$11+$F$11)</f>
        <v>0</v>
      </c>
      <c r="CV190">
        <v>6</v>
      </c>
      <c r="CW190">
        <v>0.5</v>
      </c>
      <c r="CX190" t="s">
        <v>422</v>
      </c>
      <c r="CY190">
        <v>2</v>
      </c>
      <c r="CZ190" t="b">
        <v>1</v>
      </c>
      <c r="DA190">
        <v>1652288420.1</v>
      </c>
      <c r="DB190">
        <v>736.764</v>
      </c>
      <c r="DC190">
        <v>808.2347777777779</v>
      </c>
      <c r="DD190">
        <v>26.5395962962963</v>
      </c>
      <c r="DE190">
        <v>18.72972222222222</v>
      </c>
      <c r="DF190">
        <v>737.3950370370369</v>
      </c>
      <c r="DG190">
        <v>26.4562</v>
      </c>
      <c r="DH190">
        <v>400.0804444444444</v>
      </c>
      <c r="DI190">
        <v>90.68035925925926</v>
      </c>
      <c r="DJ190">
        <v>0.1000223518518518</v>
      </c>
      <c r="DK190">
        <v>32.43304814814815</v>
      </c>
      <c r="DL190">
        <v>31.40182592592592</v>
      </c>
      <c r="DM190">
        <v>999.9000000000001</v>
      </c>
      <c r="DN190">
        <v>0</v>
      </c>
      <c r="DO190">
        <v>0</v>
      </c>
      <c r="DP190">
        <v>9998.122222222222</v>
      </c>
      <c r="DQ190">
        <v>0</v>
      </c>
      <c r="DR190">
        <v>932.2678518518519</v>
      </c>
      <c r="DS190">
        <v>-71.47085185185185</v>
      </c>
      <c r="DT190">
        <v>756.850185185185</v>
      </c>
      <c r="DU190">
        <v>823.6631851851853</v>
      </c>
      <c r="DV190">
        <v>7.809874074074075</v>
      </c>
      <c r="DW190">
        <v>808.2347777777779</v>
      </c>
      <c r="DX190">
        <v>18.72972222222222</v>
      </c>
      <c r="DY190">
        <v>2.40662</v>
      </c>
      <c r="DZ190">
        <v>1.698417777777778</v>
      </c>
      <c r="EA190">
        <v>20.40838518518519</v>
      </c>
      <c r="EB190">
        <v>14.88182962962963</v>
      </c>
      <c r="EC190">
        <v>1499.994814814815</v>
      </c>
      <c r="ED190">
        <v>0.9729948888888886</v>
      </c>
      <c r="EE190">
        <v>0.0270052</v>
      </c>
      <c r="EF190">
        <v>0</v>
      </c>
      <c r="EG190">
        <v>1538.68962962963</v>
      </c>
      <c r="EH190">
        <v>5.00097</v>
      </c>
      <c r="EI190">
        <v>23913.87037037037</v>
      </c>
      <c r="EJ190">
        <v>12491.52962962963</v>
      </c>
      <c r="EK190">
        <v>40.93699999999999</v>
      </c>
      <c r="EL190">
        <v>42.625</v>
      </c>
      <c r="EM190">
        <v>41.18699999999999</v>
      </c>
      <c r="EN190">
        <v>42.31199999999999</v>
      </c>
      <c r="EO190">
        <v>42.111</v>
      </c>
      <c r="EP190">
        <v>1454.624814814815</v>
      </c>
      <c r="EQ190">
        <v>40.36999999999999</v>
      </c>
      <c r="ER190">
        <v>0</v>
      </c>
      <c r="ES190">
        <v>1113.200000047684</v>
      </c>
      <c r="ET190">
        <v>0</v>
      </c>
      <c r="EU190">
        <v>1538.732</v>
      </c>
      <c r="EV190">
        <v>-44.44384616277227</v>
      </c>
      <c r="EW190">
        <v>-660.5615381399623</v>
      </c>
      <c r="EX190">
        <v>23913.868</v>
      </c>
      <c r="EY190">
        <v>15</v>
      </c>
      <c r="EZ190">
        <v>1652287342.6</v>
      </c>
      <c r="FA190" t="s">
        <v>727</v>
      </c>
      <c r="FB190">
        <v>1652287342.6</v>
      </c>
      <c r="FC190">
        <v>1652287335.6</v>
      </c>
      <c r="FD190">
        <v>27</v>
      </c>
      <c r="FE190">
        <v>0.206</v>
      </c>
      <c r="FF190">
        <v>-0.006</v>
      </c>
      <c r="FG190">
        <v>-1.806</v>
      </c>
      <c r="FH190">
        <v>0.04</v>
      </c>
      <c r="FI190">
        <v>1600</v>
      </c>
      <c r="FJ190">
        <v>24</v>
      </c>
      <c r="FK190">
        <v>0.06</v>
      </c>
      <c r="FL190">
        <v>0.04</v>
      </c>
      <c r="FM190">
        <v>-71.23659512195123</v>
      </c>
      <c r="FN190">
        <v>-3.400664111498076</v>
      </c>
      <c r="FO190">
        <v>0.3538271673662839</v>
      </c>
      <c r="FP190">
        <v>-1</v>
      </c>
      <c r="FQ190">
        <v>7.897868536585366</v>
      </c>
      <c r="FR190">
        <v>-1.505243205574899</v>
      </c>
      <c r="FS190">
        <v>0.1487284922030084</v>
      </c>
      <c r="FT190">
        <v>0</v>
      </c>
      <c r="FU190">
        <v>0</v>
      </c>
      <c r="FV190">
        <v>0</v>
      </c>
      <c r="FW190">
        <v>0</v>
      </c>
      <c r="FX190">
        <v>-1</v>
      </c>
      <c r="FY190">
        <v>0</v>
      </c>
      <c r="FZ190">
        <v>1</v>
      </c>
      <c r="GA190" t="s">
        <v>710</v>
      </c>
      <c r="GB190">
        <v>2.6949</v>
      </c>
      <c r="GC190">
        <v>2.70507</v>
      </c>
      <c r="GD190">
        <v>0.143325</v>
      </c>
      <c r="GE190">
        <v>0.150567</v>
      </c>
      <c r="GF190">
        <v>0.113677</v>
      </c>
      <c r="GG190">
        <v>0.0884498</v>
      </c>
      <c r="GH190">
        <v>26890.9</v>
      </c>
      <c r="GI190">
        <v>26765.1</v>
      </c>
      <c r="GJ190">
        <v>29205.4</v>
      </c>
      <c r="GK190">
        <v>29162.3</v>
      </c>
      <c r="GL190">
        <v>34268.3</v>
      </c>
      <c r="GM190">
        <v>35388</v>
      </c>
      <c r="GN190">
        <v>41101.5</v>
      </c>
      <c r="GO190">
        <v>41611.7</v>
      </c>
      <c r="GP190">
        <v>1.72575</v>
      </c>
      <c r="GQ190">
        <v>2.00895</v>
      </c>
      <c r="GR190">
        <v>0.0904016</v>
      </c>
      <c r="GS190">
        <v>0</v>
      </c>
      <c r="GT190">
        <v>29.9474</v>
      </c>
      <c r="GU190">
        <v>999.9</v>
      </c>
      <c r="GV190">
        <v>36.6</v>
      </c>
      <c r="GW190">
        <v>37.3</v>
      </c>
      <c r="GX190">
        <v>25.869</v>
      </c>
      <c r="GY190">
        <v>62.8334</v>
      </c>
      <c r="GZ190">
        <v>29.5112</v>
      </c>
      <c r="HA190">
        <v>1</v>
      </c>
      <c r="HB190">
        <v>0.30439</v>
      </c>
      <c r="HC190">
        <v>0</v>
      </c>
      <c r="HD190">
        <v>20.3923</v>
      </c>
      <c r="HE190">
        <v>5.21564</v>
      </c>
      <c r="HF190">
        <v>12.0099</v>
      </c>
      <c r="HG190">
        <v>4.987</v>
      </c>
      <c r="HH190">
        <v>3.28833</v>
      </c>
      <c r="HI190">
        <v>2411.2</v>
      </c>
      <c r="HJ190">
        <v>9999</v>
      </c>
      <c r="HK190">
        <v>9999</v>
      </c>
      <c r="HL190">
        <v>45.7</v>
      </c>
      <c r="HM190">
        <v>1.86732</v>
      </c>
      <c r="HN190">
        <v>1.8663</v>
      </c>
      <c r="HO190">
        <v>1.86584</v>
      </c>
      <c r="HP190">
        <v>1.8657</v>
      </c>
      <c r="HQ190">
        <v>1.86753</v>
      </c>
      <c r="HR190">
        <v>1.87005</v>
      </c>
      <c r="HS190">
        <v>1.86871</v>
      </c>
      <c r="HT190">
        <v>1.87011</v>
      </c>
      <c r="HU190">
        <v>0</v>
      </c>
      <c r="HV190">
        <v>0</v>
      </c>
      <c r="HW190">
        <v>0</v>
      </c>
      <c r="HX190">
        <v>0</v>
      </c>
      <c r="HY190" t="s">
        <v>425</v>
      </c>
      <c r="HZ190" t="s">
        <v>426</v>
      </c>
      <c r="IA190" t="s">
        <v>427</v>
      </c>
      <c r="IB190" t="s">
        <v>427</v>
      </c>
      <c r="IC190" t="s">
        <v>427</v>
      </c>
      <c r="ID190" t="s">
        <v>427</v>
      </c>
      <c r="IE190">
        <v>0</v>
      </c>
      <c r="IF190">
        <v>100</v>
      </c>
      <c r="IG190">
        <v>100</v>
      </c>
      <c r="IH190">
        <v>-0.663</v>
      </c>
      <c r="II190">
        <v>0.0827</v>
      </c>
      <c r="IJ190">
        <v>0.04464184116076175</v>
      </c>
      <c r="IK190">
        <v>-0.0004613869835165773</v>
      </c>
      <c r="IL190">
        <v>-7.733014719846753E-07</v>
      </c>
      <c r="IM190">
        <v>2.12217718631011E-10</v>
      </c>
      <c r="IN190">
        <v>-0.1662484685589008</v>
      </c>
      <c r="IO190">
        <v>0.000886434048502425</v>
      </c>
      <c r="IP190">
        <v>0.0004187276611132993</v>
      </c>
      <c r="IQ190">
        <v>-3.612086840460417E-06</v>
      </c>
      <c r="IR190">
        <v>19</v>
      </c>
      <c r="IS190">
        <v>2204</v>
      </c>
      <c r="IT190">
        <v>1</v>
      </c>
      <c r="IU190">
        <v>37</v>
      </c>
      <c r="IV190">
        <v>18.1</v>
      </c>
      <c r="IW190">
        <v>18.2</v>
      </c>
      <c r="IX190">
        <v>1.84204</v>
      </c>
      <c r="IY190">
        <v>2.229</v>
      </c>
      <c r="IZ190">
        <v>1.39648</v>
      </c>
      <c r="JA190">
        <v>2.34863</v>
      </c>
      <c r="JB190">
        <v>1.49536</v>
      </c>
      <c r="JC190">
        <v>2.30957</v>
      </c>
      <c r="JD190">
        <v>39.3917</v>
      </c>
      <c r="JE190">
        <v>14.8938</v>
      </c>
      <c r="JF190">
        <v>18</v>
      </c>
      <c r="JG190">
        <v>392.886</v>
      </c>
      <c r="JH190">
        <v>556.8680000000001</v>
      </c>
      <c r="JI190">
        <v>31.7124</v>
      </c>
      <c r="JJ190">
        <v>31.3845</v>
      </c>
      <c r="JK190">
        <v>30.0004</v>
      </c>
      <c r="JL190">
        <v>31.2735</v>
      </c>
      <c r="JM190">
        <v>31.1772</v>
      </c>
      <c r="JN190">
        <v>36.9674</v>
      </c>
      <c r="JO190">
        <v>28.1656</v>
      </c>
      <c r="JP190">
        <v>0</v>
      </c>
      <c r="JQ190">
        <v>-999.9</v>
      </c>
      <c r="JR190">
        <v>855.028</v>
      </c>
      <c r="JS190">
        <v>19.0839</v>
      </c>
      <c r="JT190">
        <v>99.821</v>
      </c>
      <c r="JU190">
        <v>99.88290000000001</v>
      </c>
    </row>
    <row r="191" spans="1:281">
      <c r="A191">
        <v>175</v>
      </c>
      <c r="B191">
        <v>1652288432.6</v>
      </c>
      <c r="C191">
        <v>6376.099999904633</v>
      </c>
      <c r="D191" t="s">
        <v>833</v>
      </c>
      <c r="E191" t="s">
        <v>834</v>
      </c>
      <c r="F191">
        <v>5</v>
      </c>
      <c r="G191" t="s">
        <v>730</v>
      </c>
      <c r="H191" t="s">
        <v>418</v>
      </c>
      <c r="I191">
        <v>1652288424.814285</v>
      </c>
      <c r="J191">
        <f>(K191)/1000</f>
        <v>0</v>
      </c>
      <c r="K191">
        <f>IF(CZ191, AN191, AH191)</f>
        <v>0</v>
      </c>
      <c r="L191">
        <f>IF(CZ191, AI191, AG191)</f>
        <v>0</v>
      </c>
      <c r="M191">
        <f>DB191 - IF(AU191&gt;1, L191*CV191*100.0/(AW191*DP191), 0)</f>
        <v>0</v>
      </c>
      <c r="N191">
        <f>((T191-J191/2)*M191-L191)/(T191+J191/2)</f>
        <v>0</v>
      </c>
      <c r="O191">
        <f>N191*(DI191+DJ191)/1000.0</f>
        <v>0</v>
      </c>
      <c r="P191">
        <f>(DB191 - IF(AU191&gt;1, L191*CV191*100.0/(AW191*DP191), 0))*(DI191+DJ191)/1000.0</f>
        <v>0</v>
      </c>
      <c r="Q191">
        <f>2.0/((1/S191-1/R191)+SIGN(S191)*SQRT((1/S191-1/R191)*(1/S191-1/R191) + 4*CW191/((CW191+1)*(CW191+1))*(2*1/S191*1/R191-1/R191*1/R191)))</f>
        <v>0</v>
      </c>
      <c r="R191">
        <f>IF(LEFT(CX191,1)&lt;&gt;"0",IF(LEFT(CX191,1)="1",3.0,CY191),$D$5+$E$5*(DP191*DI191/($K$5*1000))+$F$5*(DP191*DI191/($K$5*1000))*MAX(MIN(CV191,$J$5),$I$5)*MAX(MIN(CV191,$J$5),$I$5)+$G$5*MAX(MIN(CV191,$J$5),$I$5)*(DP191*DI191/($K$5*1000))+$H$5*(DP191*DI191/($K$5*1000))*(DP191*DI191/($K$5*1000)))</f>
        <v>0</v>
      </c>
      <c r="S191">
        <f>J191*(1000-(1000*0.61365*exp(17.502*W191/(240.97+W191))/(DI191+DJ191)+DD191)/2)/(1000*0.61365*exp(17.502*W191/(240.97+W191))/(DI191+DJ191)-DD191)</f>
        <v>0</v>
      </c>
      <c r="T191">
        <f>1/((CW191+1)/(Q191/1.6)+1/(R191/1.37)) + CW191/((CW191+1)/(Q191/1.6) + CW191/(R191/1.37))</f>
        <v>0</v>
      </c>
      <c r="U191">
        <f>(CR191*CU191)</f>
        <v>0</v>
      </c>
      <c r="V191">
        <f>(DK191+(U191+2*0.95*5.67E-8*(((DK191+$B$7)+273)^4-(DK191+273)^4)-44100*J191)/(1.84*29.3*R191+8*0.95*5.67E-8*(DK191+273)^3))</f>
        <v>0</v>
      </c>
      <c r="W191">
        <f>($C$7*DL191+$D$7*DM191+$E$7*V191)</f>
        <v>0</v>
      </c>
      <c r="X191">
        <f>0.61365*exp(17.502*W191/(240.97+W191))</f>
        <v>0</v>
      </c>
      <c r="Y191">
        <f>(Z191/AA191*100)</f>
        <v>0</v>
      </c>
      <c r="Z191">
        <f>DD191*(DI191+DJ191)/1000</f>
        <v>0</v>
      </c>
      <c r="AA191">
        <f>0.61365*exp(17.502*DK191/(240.97+DK191))</f>
        <v>0</v>
      </c>
      <c r="AB191">
        <f>(X191-DD191*(DI191+DJ191)/1000)</f>
        <v>0</v>
      </c>
      <c r="AC191">
        <f>(-J191*44100)</f>
        <v>0</v>
      </c>
      <c r="AD191">
        <f>2*29.3*R191*0.92*(DK191-W191)</f>
        <v>0</v>
      </c>
      <c r="AE191">
        <f>2*0.95*5.67E-8*(((DK191+$B$7)+273)^4-(W191+273)^4)</f>
        <v>0</v>
      </c>
      <c r="AF191">
        <f>U191+AE191+AC191+AD191</f>
        <v>0</v>
      </c>
      <c r="AG191">
        <f>DH191*AU191*(DC191-DB191*(1000-AU191*DE191)/(1000-AU191*DD191))/(100*CV191)</f>
        <v>0</v>
      </c>
      <c r="AH191">
        <f>1000*DH191*AU191*(DD191-DE191)/(100*CV191*(1000-AU191*DD191))</f>
        <v>0</v>
      </c>
      <c r="AI191">
        <f>(AJ191 - AK191 - DI191*1E3/(8.314*(DK191+273.15)) * AM191/DH191 * AL191) * DH191/(100*CV191) * (1000 - DE191)/1000</f>
        <v>0</v>
      </c>
      <c r="AJ191">
        <v>854.1064806190265</v>
      </c>
      <c r="AK191">
        <v>797.4600363636364</v>
      </c>
      <c r="AL191">
        <v>3.375521482075651</v>
      </c>
      <c r="AM191">
        <v>66.42233892500103</v>
      </c>
      <c r="AN191">
        <f>(AP191 - AO191 + DI191*1E3/(8.314*(DK191+273.15)) * AR191/DH191 * AQ191) * DH191/(100*CV191) * 1000/(1000 - AP191)</f>
        <v>0</v>
      </c>
      <c r="AO191">
        <v>18.92336386477077</v>
      </c>
      <c r="AP191">
        <v>26.47683454545455</v>
      </c>
      <c r="AQ191">
        <v>-0.003503603643009909</v>
      </c>
      <c r="AR191">
        <v>79.01917542628415</v>
      </c>
      <c r="AS191">
        <v>0</v>
      </c>
      <c r="AT191">
        <v>0</v>
      </c>
      <c r="AU191">
        <f>IF(AS191*$H$13&gt;=AW191,1.0,(AW191/(AW191-AS191*$H$13)))</f>
        <v>0</v>
      </c>
      <c r="AV191">
        <f>(AU191-1)*100</f>
        <v>0</v>
      </c>
      <c r="AW191">
        <f>MAX(0,($B$13+$C$13*DP191)/(1+$D$13*DP191)*DI191/(DK191+273)*$E$13)</f>
        <v>0</v>
      </c>
      <c r="AX191" t="s">
        <v>421</v>
      </c>
      <c r="AY191" t="s">
        <v>421</v>
      </c>
      <c r="AZ191">
        <v>0</v>
      </c>
      <c r="BA191">
        <v>0</v>
      </c>
      <c r="BB191">
        <f>1-AZ191/BA191</f>
        <v>0</v>
      </c>
      <c r="BC191">
        <v>0</v>
      </c>
      <c r="BD191" t="s">
        <v>421</v>
      </c>
      <c r="BE191" t="s">
        <v>421</v>
      </c>
      <c r="BF191">
        <v>0</v>
      </c>
      <c r="BG191">
        <v>0</v>
      </c>
      <c r="BH191">
        <f>1-BF191/BG191</f>
        <v>0</v>
      </c>
      <c r="BI191">
        <v>0.5</v>
      </c>
      <c r="BJ191">
        <f>CS191</f>
        <v>0</v>
      </c>
      <c r="BK191">
        <f>L191</f>
        <v>0</v>
      </c>
      <c r="BL191">
        <f>BH191*BI191*BJ191</f>
        <v>0</v>
      </c>
      <c r="BM191">
        <f>(BK191-BC191)/BJ191</f>
        <v>0</v>
      </c>
      <c r="BN191">
        <f>(BA191-BG191)/BG191</f>
        <v>0</v>
      </c>
      <c r="BO191">
        <f>AZ191/(BB191+AZ191/BG191)</f>
        <v>0</v>
      </c>
      <c r="BP191" t="s">
        <v>421</v>
      </c>
      <c r="BQ191">
        <v>0</v>
      </c>
      <c r="BR191">
        <f>IF(BQ191&lt;&gt;0, BQ191, BO191)</f>
        <v>0</v>
      </c>
      <c r="BS191">
        <f>1-BR191/BG191</f>
        <v>0</v>
      </c>
      <c r="BT191">
        <f>(BG191-BF191)/(BG191-BR191)</f>
        <v>0</v>
      </c>
      <c r="BU191">
        <f>(BA191-BG191)/(BA191-BR191)</f>
        <v>0</v>
      </c>
      <c r="BV191">
        <f>(BG191-BF191)/(BG191-AZ191)</f>
        <v>0</v>
      </c>
      <c r="BW191">
        <f>(BA191-BG191)/(BA191-AZ191)</f>
        <v>0</v>
      </c>
      <c r="BX191">
        <f>(BT191*BR191/BF191)</f>
        <v>0</v>
      </c>
      <c r="BY191">
        <f>(1-BX191)</f>
        <v>0</v>
      </c>
      <c r="BZ191">
        <v>1358</v>
      </c>
      <c r="CA191">
        <v>300</v>
      </c>
      <c r="CB191">
        <v>300</v>
      </c>
      <c r="CC191">
        <v>300</v>
      </c>
      <c r="CD191">
        <v>10372.1</v>
      </c>
      <c r="CE191">
        <v>1824.64</v>
      </c>
      <c r="CF191">
        <v>-0.00730157</v>
      </c>
      <c r="CG191">
        <v>0.9</v>
      </c>
      <c r="CH191" t="s">
        <v>421</v>
      </c>
      <c r="CI191" t="s">
        <v>421</v>
      </c>
      <c r="CJ191" t="s">
        <v>421</v>
      </c>
      <c r="CK191" t="s">
        <v>421</v>
      </c>
      <c r="CL191" t="s">
        <v>421</v>
      </c>
      <c r="CM191" t="s">
        <v>421</v>
      </c>
      <c r="CN191" t="s">
        <v>421</v>
      </c>
      <c r="CO191" t="s">
        <v>421</v>
      </c>
      <c r="CP191" t="s">
        <v>421</v>
      </c>
      <c r="CQ191" t="s">
        <v>421</v>
      </c>
      <c r="CR191">
        <f>$B$11*DQ191+$C$11*DR191+$F$11*EC191*(1-EF191)</f>
        <v>0</v>
      </c>
      <c r="CS191">
        <f>CR191*CT191</f>
        <v>0</v>
      </c>
      <c r="CT191">
        <f>($B$11*$D$9+$C$11*$D$9+$F$11*((EP191+EH191)/MAX(EP191+EH191+EQ191, 0.1)*$I$9+EQ191/MAX(EP191+EH191+EQ191, 0.1)*$J$9))/($B$11+$C$11+$F$11)</f>
        <v>0</v>
      </c>
      <c r="CU191">
        <f>($B$11*$K$9+$C$11*$K$9+$F$11*((EP191+EH191)/MAX(EP191+EH191+EQ191, 0.1)*$P$9+EQ191/MAX(EP191+EH191+EQ191, 0.1)*$Q$9))/($B$11+$C$11+$F$11)</f>
        <v>0</v>
      </c>
      <c r="CV191">
        <v>6</v>
      </c>
      <c r="CW191">
        <v>0.5</v>
      </c>
      <c r="CX191" t="s">
        <v>422</v>
      </c>
      <c r="CY191">
        <v>2</v>
      </c>
      <c r="CZ191" t="b">
        <v>1</v>
      </c>
      <c r="DA191">
        <v>1652288424.814285</v>
      </c>
      <c r="DB191">
        <v>752.3167500000001</v>
      </c>
      <c r="DC191">
        <v>823.9953214285713</v>
      </c>
      <c r="DD191">
        <v>26.51306428571429</v>
      </c>
      <c r="DE191">
        <v>18.83464285714286</v>
      </c>
      <c r="DF191">
        <v>752.967392857143</v>
      </c>
      <c r="DG191">
        <v>26.430075</v>
      </c>
      <c r="DH191">
        <v>400.0818571428571</v>
      </c>
      <c r="DI191">
        <v>90.68089999999999</v>
      </c>
      <c r="DJ191">
        <v>0.1000265392857143</v>
      </c>
      <c r="DK191">
        <v>32.43714642857143</v>
      </c>
      <c r="DL191">
        <v>31.408925</v>
      </c>
      <c r="DM191">
        <v>999.9000000000002</v>
      </c>
      <c r="DN191">
        <v>0</v>
      </c>
      <c r="DO191">
        <v>0</v>
      </c>
      <c r="DP191">
        <v>9999.704642857143</v>
      </c>
      <c r="DQ191">
        <v>0</v>
      </c>
      <c r="DR191">
        <v>931.6641785714285</v>
      </c>
      <c r="DS191">
        <v>-71.67869285714285</v>
      </c>
      <c r="DT191">
        <v>772.8058214285714</v>
      </c>
      <c r="DU191">
        <v>839.8146785714287</v>
      </c>
      <c r="DV191">
        <v>7.678422142857142</v>
      </c>
      <c r="DW191">
        <v>823.9953214285713</v>
      </c>
      <c r="DX191">
        <v>18.83464285714286</v>
      </c>
      <c r="DY191">
        <v>2.404228571428571</v>
      </c>
      <c r="DZ191">
        <v>1.7079425</v>
      </c>
      <c r="EA191">
        <v>20.39227500000001</v>
      </c>
      <c r="EB191">
        <v>14.96859285714286</v>
      </c>
      <c r="EC191">
        <v>1499.995714285714</v>
      </c>
      <c r="ED191">
        <v>0.9729951428571425</v>
      </c>
      <c r="EE191">
        <v>0.02700497142857143</v>
      </c>
      <c r="EF191">
        <v>0</v>
      </c>
      <c r="EG191">
        <v>1535.034642857143</v>
      </c>
      <c r="EH191">
        <v>5.00097</v>
      </c>
      <c r="EI191">
        <v>23855.13928571429</v>
      </c>
      <c r="EJ191">
        <v>12491.52857142857</v>
      </c>
      <c r="EK191">
        <v>40.93699999999999</v>
      </c>
      <c r="EL191">
        <v>42.625</v>
      </c>
      <c r="EM191">
        <v>41.18699999999999</v>
      </c>
      <c r="EN191">
        <v>42.31424999999999</v>
      </c>
      <c r="EO191">
        <v>42.116</v>
      </c>
      <c r="EP191">
        <v>1454.625714285714</v>
      </c>
      <c r="EQ191">
        <v>40.36999999999999</v>
      </c>
      <c r="ER191">
        <v>0</v>
      </c>
      <c r="ES191">
        <v>1118.599999904633</v>
      </c>
      <c r="ET191">
        <v>0</v>
      </c>
      <c r="EU191">
        <v>1534.794230769231</v>
      </c>
      <c r="EV191">
        <v>-48.01743591130187</v>
      </c>
      <c r="EW191">
        <v>-800.0649571250492</v>
      </c>
      <c r="EX191">
        <v>23850.07307692307</v>
      </c>
      <c r="EY191">
        <v>15</v>
      </c>
      <c r="EZ191">
        <v>1652287342.6</v>
      </c>
      <c r="FA191" t="s">
        <v>727</v>
      </c>
      <c r="FB191">
        <v>1652287342.6</v>
      </c>
      <c r="FC191">
        <v>1652287335.6</v>
      </c>
      <c r="FD191">
        <v>27</v>
      </c>
      <c r="FE191">
        <v>0.206</v>
      </c>
      <c r="FF191">
        <v>-0.006</v>
      </c>
      <c r="FG191">
        <v>-1.806</v>
      </c>
      <c r="FH191">
        <v>0.04</v>
      </c>
      <c r="FI191">
        <v>1600</v>
      </c>
      <c r="FJ191">
        <v>24</v>
      </c>
      <c r="FK191">
        <v>0.06</v>
      </c>
      <c r="FL191">
        <v>0.04</v>
      </c>
      <c r="FM191">
        <v>-71.53066341463413</v>
      </c>
      <c r="FN191">
        <v>-2.757420209059378</v>
      </c>
      <c r="FO191">
        <v>0.2851795478556792</v>
      </c>
      <c r="FP191">
        <v>-1</v>
      </c>
      <c r="FQ191">
        <v>7.76409487804878</v>
      </c>
      <c r="FR191">
        <v>-1.637524181184654</v>
      </c>
      <c r="FS191">
        <v>0.1619447947660387</v>
      </c>
      <c r="FT191">
        <v>0</v>
      </c>
      <c r="FU191">
        <v>0</v>
      </c>
      <c r="FV191">
        <v>0</v>
      </c>
      <c r="FW191">
        <v>0</v>
      </c>
      <c r="FX191">
        <v>-1</v>
      </c>
      <c r="FY191">
        <v>0</v>
      </c>
      <c r="FZ191">
        <v>1</v>
      </c>
      <c r="GA191" t="s">
        <v>710</v>
      </c>
      <c r="GB191">
        <v>2.69484</v>
      </c>
      <c r="GC191">
        <v>2.70516</v>
      </c>
      <c r="GD191">
        <v>0.145397</v>
      </c>
      <c r="GE191">
        <v>0.15257</v>
      </c>
      <c r="GF191">
        <v>0.11361</v>
      </c>
      <c r="GG191">
        <v>0.088833</v>
      </c>
      <c r="GH191">
        <v>26824.7</v>
      </c>
      <c r="GI191">
        <v>26701.8</v>
      </c>
      <c r="GJ191">
        <v>29204.3</v>
      </c>
      <c r="GK191">
        <v>29162.2</v>
      </c>
      <c r="GL191">
        <v>34269.9</v>
      </c>
      <c r="GM191">
        <v>35373</v>
      </c>
      <c r="GN191">
        <v>41100.2</v>
      </c>
      <c r="GO191">
        <v>41611.6</v>
      </c>
      <c r="GP191">
        <v>1.72567</v>
      </c>
      <c r="GQ191">
        <v>2.0091</v>
      </c>
      <c r="GR191">
        <v>0.0908561</v>
      </c>
      <c r="GS191">
        <v>0</v>
      </c>
      <c r="GT191">
        <v>29.9492</v>
      </c>
      <c r="GU191">
        <v>999.9</v>
      </c>
      <c r="GV191">
        <v>36.6</v>
      </c>
      <c r="GW191">
        <v>37.2</v>
      </c>
      <c r="GX191">
        <v>25.7265</v>
      </c>
      <c r="GY191">
        <v>62.9634</v>
      </c>
      <c r="GZ191">
        <v>29.5152</v>
      </c>
      <c r="HA191">
        <v>1</v>
      </c>
      <c r="HB191">
        <v>0.304703</v>
      </c>
      <c r="HC191">
        <v>0</v>
      </c>
      <c r="HD191">
        <v>20.3923</v>
      </c>
      <c r="HE191">
        <v>5.21579</v>
      </c>
      <c r="HF191">
        <v>12.0099</v>
      </c>
      <c r="HG191">
        <v>4.98725</v>
      </c>
      <c r="HH191">
        <v>3.28855</v>
      </c>
      <c r="HI191">
        <v>2411.2</v>
      </c>
      <c r="HJ191">
        <v>9999</v>
      </c>
      <c r="HK191">
        <v>9999</v>
      </c>
      <c r="HL191">
        <v>45.7</v>
      </c>
      <c r="HM191">
        <v>1.86736</v>
      </c>
      <c r="HN191">
        <v>1.8663</v>
      </c>
      <c r="HO191">
        <v>1.86586</v>
      </c>
      <c r="HP191">
        <v>1.8657</v>
      </c>
      <c r="HQ191">
        <v>1.86752</v>
      </c>
      <c r="HR191">
        <v>1.87006</v>
      </c>
      <c r="HS191">
        <v>1.86872</v>
      </c>
      <c r="HT191">
        <v>1.87008</v>
      </c>
      <c r="HU191">
        <v>0</v>
      </c>
      <c r="HV191">
        <v>0</v>
      </c>
      <c r="HW191">
        <v>0</v>
      </c>
      <c r="HX191">
        <v>0</v>
      </c>
      <c r="HY191" t="s">
        <v>425</v>
      </c>
      <c r="HZ191" t="s">
        <v>426</v>
      </c>
      <c r="IA191" t="s">
        <v>427</v>
      </c>
      <c r="IB191" t="s">
        <v>427</v>
      </c>
      <c r="IC191" t="s">
        <v>427</v>
      </c>
      <c r="ID191" t="s">
        <v>427</v>
      </c>
      <c r="IE191">
        <v>0</v>
      </c>
      <c r="IF191">
        <v>100</v>
      </c>
      <c r="IG191">
        <v>100</v>
      </c>
      <c r="IH191">
        <v>-0.6830000000000001</v>
      </c>
      <c r="II191">
        <v>0.0824</v>
      </c>
      <c r="IJ191">
        <v>0.04464184116076175</v>
      </c>
      <c r="IK191">
        <v>-0.0004613869835165773</v>
      </c>
      <c r="IL191">
        <v>-7.733014719846753E-07</v>
      </c>
      <c r="IM191">
        <v>2.12217718631011E-10</v>
      </c>
      <c r="IN191">
        <v>-0.1662484685589008</v>
      </c>
      <c r="IO191">
        <v>0.000886434048502425</v>
      </c>
      <c r="IP191">
        <v>0.0004187276611132993</v>
      </c>
      <c r="IQ191">
        <v>-3.612086840460417E-06</v>
      </c>
      <c r="IR191">
        <v>19</v>
      </c>
      <c r="IS191">
        <v>2204</v>
      </c>
      <c r="IT191">
        <v>1</v>
      </c>
      <c r="IU191">
        <v>37</v>
      </c>
      <c r="IV191">
        <v>18.2</v>
      </c>
      <c r="IW191">
        <v>18.3</v>
      </c>
      <c r="IX191">
        <v>1.87378</v>
      </c>
      <c r="IY191">
        <v>2.23022</v>
      </c>
      <c r="IZ191">
        <v>1.39648</v>
      </c>
      <c r="JA191">
        <v>2.34863</v>
      </c>
      <c r="JB191">
        <v>1.49536</v>
      </c>
      <c r="JC191">
        <v>2.31201</v>
      </c>
      <c r="JD191">
        <v>39.3917</v>
      </c>
      <c r="JE191">
        <v>14.8938</v>
      </c>
      <c r="JF191">
        <v>18</v>
      </c>
      <c r="JG191">
        <v>392.86</v>
      </c>
      <c r="JH191">
        <v>556.999</v>
      </c>
      <c r="JI191">
        <v>31.7134</v>
      </c>
      <c r="JJ191">
        <v>31.3866</v>
      </c>
      <c r="JK191">
        <v>30.0004</v>
      </c>
      <c r="JL191">
        <v>31.276</v>
      </c>
      <c r="JM191">
        <v>31.1793</v>
      </c>
      <c r="JN191">
        <v>37.5224</v>
      </c>
      <c r="JO191">
        <v>27.8927</v>
      </c>
      <c r="JP191">
        <v>0</v>
      </c>
      <c r="JQ191">
        <v>-999.9</v>
      </c>
      <c r="JR191">
        <v>868.383</v>
      </c>
      <c r="JS191">
        <v>19.2083</v>
      </c>
      <c r="JT191">
        <v>99.8176</v>
      </c>
      <c r="JU191">
        <v>99.8826</v>
      </c>
    </row>
    <row r="192" spans="1:281">
      <c r="A192">
        <v>176</v>
      </c>
      <c r="B192">
        <v>1652288437.6</v>
      </c>
      <c r="C192">
        <v>6381.099999904633</v>
      </c>
      <c r="D192" t="s">
        <v>835</v>
      </c>
      <c r="E192" t="s">
        <v>836</v>
      </c>
      <c r="F192">
        <v>5</v>
      </c>
      <c r="G192" t="s">
        <v>730</v>
      </c>
      <c r="H192" t="s">
        <v>418</v>
      </c>
      <c r="I192">
        <v>1652288430.1</v>
      </c>
      <c r="J192">
        <f>(K192)/1000</f>
        <v>0</v>
      </c>
      <c r="K192">
        <f>IF(CZ192, AN192, AH192)</f>
        <v>0</v>
      </c>
      <c r="L192">
        <f>IF(CZ192, AI192, AG192)</f>
        <v>0</v>
      </c>
      <c r="M192">
        <f>DB192 - IF(AU192&gt;1, L192*CV192*100.0/(AW192*DP192), 0)</f>
        <v>0</v>
      </c>
      <c r="N192">
        <f>((T192-J192/2)*M192-L192)/(T192+J192/2)</f>
        <v>0</v>
      </c>
      <c r="O192">
        <f>N192*(DI192+DJ192)/1000.0</f>
        <v>0</v>
      </c>
      <c r="P192">
        <f>(DB192 - IF(AU192&gt;1, L192*CV192*100.0/(AW192*DP192), 0))*(DI192+DJ192)/1000.0</f>
        <v>0</v>
      </c>
      <c r="Q192">
        <f>2.0/((1/S192-1/R192)+SIGN(S192)*SQRT((1/S192-1/R192)*(1/S192-1/R192) + 4*CW192/((CW192+1)*(CW192+1))*(2*1/S192*1/R192-1/R192*1/R192)))</f>
        <v>0</v>
      </c>
      <c r="R192">
        <f>IF(LEFT(CX192,1)&lt;&gt;"0",IF(LEFT(CX192,1)="1",3.0,CY192),$D$5+$E$5*(DP192*DI192/($K$5*1000))+$F$5*(DP192*DI192/($K$5*1000))*MAX(MIN(CV192,$J$5),$I$5)*MAX(MIN(CV192,$J$5),$I$5)+$G$5*MAX(MIN(CV192,$J$5),$I$5)*(DP192*DI192/($K$5*1000))+$H$5*(DP192*DI192/($K$5*1000))*(DP192*DI192/($K$5*1000)))</f>
        <v>0</v>
      </c>
      <c r="S192">
        <f>J192*(1000-(1000*0.61365*exp(17.502*W192/(240.97+W192))/(DI192+DJ192)+DD192)/2)/(1000*0.61365*exp(17.502*W192/(240.97+W192))/(DI192+DJ192)-DD192)</f>
        <v>0</v>
      </c>
      <c r="T192">
        <f>1/((CW192+1)/(Q192/1.6)+1/(R192/1.37)) + CW192/((CW192+1)/(Q192/1.6) + CW192/(R192/1.37))</f>
        <v>0</v>
      </c>
      <c r="U192">
        <f>(CR192*CU192)</f>
        <v>0</v>
      </c>
      <c r="V192">
        <f>(DK192+(U192+2*0.95*5.67E-8*(((DK192+$B$7)+273)^4-(DK192+273)^4)-44100*J192)/(1.84*29.3*R192+8*0.95*5.67E-8*(DK192+273)^3))</f>
        <v>0</v>
      </c>
      <c r="W192">
        <f>($C$7*DL192+$D$7*DM192+$E$7*V192)</f>
        <v>0</v>
      </c>
      <c r="X192">
        <f>0.61365*exp(17.502*W192/(240.97+W192))</f>
        <v>0</v>
      </c>
      <c r="Y192">
        <f>(Z192/AA192*100)</f>
        <v>0</v>
      </c>
      <c r="Z192">
        <f>DD192*(DI192+DJ192)/1000</f>
        <v>0</v>
      </c>
      <c r="AA192">
        <f>0.61365*exp(17.502*DK192/(240.97+DK192))</f>
        <v>0</v>
      </c>
      <c r="AB192">
        <f>(X192-DD192*(DI192+DJ192)/1000)</f>
        <v>0</v>
      </c>
      <c r="AC192">
        <f>(-J192*44100)</f>
        <v>0</v>
      </c>
      <c r="AD192">
        <f>2*29.3*R192*0.92*(DK192-W192)</f>
        <v>0</v>
      </c>
      <c r="AE192">
        <f>2*0.95*5.67E-8*(((DK192+$B$7)+273)^4-(W192+273)^4)</f>
        <v>0</v>
      </c>
      <c r="AF192">
        <f>U192+AE192+AC192+AD192</f>
        <v>0</v>
      </c>
      <c r="AG192">
        <f>DH192*AU192*(DC192-DB192*(1000-AU192*DE192)/(1000-AU192*DD192))/(100*CV192)</f>
        <v>0</v>
      </c>
      <c r="AH192">
        <f>1000*DH192*AU192*(DD192-DE192)/(100*CV192*(1000-AU192*DD192))</f>
        <v>0</v>
      </c>
      <c r="AI192">
        <f>(AJ192 - AK192 - DI192*1E3/(8.314*(DK192+273.15)) * AM192/DH192 * AL192) * DH192/(100*CV192) * (1000 - DE192)/1000</f>
        <v>0</v>
      </c>
      <c r="AJ192">
        <v>871.251888574452</v>
      </c>
      <c r="AK192">
        <v>814.450690909091</v>
      </c>
      <c r="AL192">
        <v>3.39431146761023</v>
      </c>
      <c r="AM192">
        <v>66.42233892500103</v>
      </c>
      <c r="AN192">
        <f>(AP192 - AO192 + DI192*1E3/(8.314*(DK192+273.15)) * AR192/DH192 * AQ192) * DH192/(100*CV192) * 1000/(1000 - AP192)</f>
        <v>0</v>
      </c>
      <c r="AO192">
        <v>19.03416110930077</v>
      </c>
      <c r="AP192">
        <v>26.44590424242425</v>
      </c>
      <c r="AQ192">
        <v>-0.006134517465690189</v>
      </c>
      <c r="AR192">
        <v>79.01917542628415</v>
      </c>
      <c r="AS192">
        <v>0</v>
      </c>
      <c r="AT192">
        <v>0</v>
      </c>
      <c r="AU192">
        <f>IF(AS192*$H$13&gt;=AW192,1.0,(AW192/(AW192-AS192*$H$13)))</f>
        <v>0</v>
      </c>
      <c r="AV192">
        <f>(AU192-1)*100</f>
        <v>0</v>
      </c>
      <c r="AW192">
        <f>MAX(0,($B$13+$C$13*DP192)/(1+$D$13*DP192)*DI192/(DK192+273)*$E$13)</f>
        <v>0</v>
      </c>
      <c r="AX192" t="s">
        <v>421</v>
      </c>
      <c r="AY192" t="s">
        <v>421</v>
      </c>
      <c r="AZ192">
        <v>0</v>
      </c>
      <c r="BA192">
        <v>0</v>
      </c>
      <c r="BB192">
        <f>1-AZ192/BA192</f>
        <v>0</v>
      </c>
      <c r="BC192">
        <v>0</v>
      </c>
      <c r="BD192" t="s">
        <v>421</v>
      </c>
      <c r="BE192" t="s">
        <v>421</v>
      </c>
      <c r="BF192">
        <v>0</v>
      </c>
      <c r="BG192">
        <v>0</v>
      </c>
      <c r="BH192">
        <f>1-BF192/BG192</f>
        <v>0</v>
      </c>
      <c r="BI192">
        <v>0.5</v>
      </c>
      <c r="BJ192">
        <f>CS192</f>
        <v>0</v>
      </c>
      <c r="BK192">
        <f>L192</f>
        <v>0</v>
      </c>
      <c r="BL192">
        <f>BH192*BI192*BJ192</f>
        <v>0</v>
      </c>
      <c r="BM192">
        <f>(BK192-BC192)/BJ192</f>
        <v>0</v>
      </c>
      <c r="BN192">
        <f>(BA192-BG192)/BG192</f>
        <v>0</v>
      </c>
      <c r="BO192">
        <f>AZ192/(BB192+AZ192/BG192)</f>
        <v>0</v>
      </c>
      <c r="BP192" t="s">
        <v>421</v>
      </c>
      <c r="BQ192">
        <v>0</v>
      </c>
      <c r="BR192">
        <f>IF(BQ192&lt;&gt;0, BQ192, BO192)</f>
        <v>0</v>
      </c>
      <c r="BS192">
        <f>1-BR192/BG192</f>
        <v>0</v>
      </c>
      <c r="BT192">
        <f>(BG192-BF192)/(BG192-BR192)</f>
        <v>0</v>
      </c>
      <c r="BU192">
        <f>(BA192-BG192)/(BA192-BR192)</f>
        <v>0</v>
      </c>
      <c r="BV192">
        <f>(BG192-BF192)/(BG192-AZ192)</f>
        <v>0</v>
      </c>
      <c r="BW192">
        <f>(BA192-BG192)/(BA192-AZ192)</f>
        <v>0</v>
      </c>
      <c r="BX192">
        <f>(BT192*BR192/BF192)</f>
        <v>0</v>
      </c>
      <c r="BY192">
        <f>(1-BX192)</f>
        <v>0</v>
      </c>
      <c r="BZ192">
        <v>1358</v>
      </c>
      <c r="CA192">
        <v>300</v>
      </c>
      <c r="CB192">
        <v>300</v>
      </c>
      <c r="CC192">
        <v>300</v>
      </c>
      <c r="CD192">
        <v>10372.1</v>
      </c>
      <c r="CE192">
        <v>1824.64</v>
      </c>
      <c r="CF192">
        <v>-0.00730157</v>
      </c>
      <c r="CG192">
        <v>0.9</v>
      </c>
      <c r="CH192" t="s">
        <v>421</v>
      </c>
      <c r="CI192" t="s">
        <v>421</v>
      </c>
      <c r="CJ192" t="s">
        <v>421</v>
      </c>
      <c r="CK192" t="s">
        <v>421</v>
      </c>
      <c r="CL192" t="s">
        <v>421</v>
      </c>
      <c r="CM192" t="s">
        <v>421</v>
      </c>
      <c r="CN192" t="s">
        <v>421</v>
      </c>
      <c r="CO192" t="s">
        <v>421</v>
      </c>
      <c r="CP192" t="s">
        <v>421</v>
      </c>
      <c r="CQ192" t="s">
        <v>421</v>
      </c>
      <c r="CR192">
        <f>$B$11*DQ192+$C$11*DR192+$F$11*EC192*(1-EF192)</f>
        <v>0</v>
      </c>
      <c r="CS192">
        <f>CR192*CT192</f>
        <v>0</v>
      </c>
      <c r="CT192">
        <f>($B$11*$D$9+$C$11*$D$9+$F$11*((EP192+EH192)/MAX(EP192+EH192+EQ192, 0.1)*$I$9+EQ192/MAX(EP192+EH192+EQ192, 0.1)*$J$9))/($B$11+$C$11+$F$11)</f>
        <v>0</v>
      </c>
      <c r="CU192">
        <f>($B$11*$K$9+$C$11*$K$9+$F$11*((EP192+EH192)/MAX(EP192+EH192+EQ192, 0.1)*$P$9+EQ192/MAX(EP192+EH192+EQ192, 0.1)*$Q$9))/($B$11+$C$11+$F$11)</f>
        <v>0</v>
      </c>
      <c r="CV192">
        <v>6</v>
      </c>
      <c r="CW192">
        <v>0.5</v>
      </c>
      <c r="CX192" t="s">
        <v>422</v>
      </c>
      <c r="CY192">
        <v>2</v>
      </c>
      <c r="CZ192" t="b">
        <v>1</v>
      </c>
      <c r="DA192">
        <v>1652288430.1</v>
      </c>
      <c r="DB192">
        <v>769.7700740740743</v>
      </c>
      <c r="DC192">
        <v>841.6516666666665</v>
      </c>
      <c r="DD192">
        <v>26.48471111111111</v>
      </c>
      <c r="DE192">
        <v>18.95465925925926</v>
      </c>
      <c r="DF192">
        <v>770.4428148148147</v>
      </c>
      <c r="DG192">
        <v>26.40214814814815</v>
      </c>
      <c r="DH192">
        <v>400.0822222222222</v>
      </c>
      <c r="DI192">
        <v>90.68122962962964</v>
      </c>
      <c r="DJ192">
        <v>0.1000437962962963</v>
      </c>
      <c r="DK192">
        <v>32.4409074074074</v>
      </c>
      <c r="DL192">
        <v>31.42028148148149</v>
      </c>
      <c r="DM192">
        <v>999.9000000000001</v>
      </c>
      <c r="DN192">
        <v>0</v>
      </c>
      <c r="DO192">
        <v>0</v>
      </c>
      <c r="DP192">
        <v>10004.27777777778</v>
      </c>
      <c r="DQ192">
        <v>0</v>
      </c>
      <c r="DR192">
        <v>931.5116296296297</v>
      </c>
      <c r="DS192">
        <v>-71.88170370370371</v>
      </c>
      <c r="DT192">
        <v>790.7114444444445</v>
      </c>
      <c r="DU192">
        <v>857.9147037037036</v>
      </c>
      <c r="DV192">
        <v>7.530046296296296</v>
      </c>
      <c r="DW192">
        <v>841.6516666666665</v>
      </c>
      <c r="DX192">
        <v>18.95465925925926</v>
      </c>
      <c r="DY192">
        <v>2.401665925925926</v>
      </c>
      <c r="DZ192">
        <v>1.718832962962963</v>
      </c>
      <c r="EA192">
        <v>20.375</v>
      </c>
      <c r="EB192">
        <v>15.06735555555555</v>
      </c>
      <c r="EC192">
        <v>1499.98</v>
      </c>
      <c r="ED192">
        <v>0.9729951111111108</v>
      </c>
      <c r="EE192">
        <v>0.027005</v>
      </c>
      <c r="EF192">
        <v>0</v>
      </c>
      <c r="EG192">
        <v>1530.697407407407</v>
      </c>
      <c r="EH192">
        <v>5.00097</v>
      </c>
      <c r="EI192">
        <v>23784.73333333333</v>
      </c>
      <c r="EJ192">
        <v>12491.41481481482</v>
      </c>
      <c r="EK192">
        <v>40.94166666666666</v>
      </c>
      <c r="EL192">
        <v>42.63188888888889</v>
      </c>
      <c r="EM192">
        <v>41.18699999999999</v>
      </c>
      <c r="EN192">
        <v>42.33066666666667</v>
      </c>
      <c r="EO192">
        <v>42.12033333333333</v>
      </c>
      <c r="EP192">
        <v>1454.61</v>
      </c>
      <c r="EQ192">
        <v>40.36999999999999</v>
      </c>
      <c r="ER192">
        <v>0</v>
      </c>
      <c r="ES192">
        <v>1123.400000095367</v>
      </c>
      <c r="ET192">
        <v>0</v>
      </c>
      <c r="EU192">
        <v>1530.838461538462</v>
      </c>
      <c r="EV192">
        <v>-51.13709402778425</v>
      </c>
      <c r="EW192">
        <v>-851.2102565666569</v>
      </c>
      <c r="EX192">
        <v>23786.59615384616</v>
      </c>
      <c r="EY192">
        <v>15</v>
      </c>
      <c r="EZ192">
        <v>1652287342.6</v>
      </c>
      <c r="FA192" t="s">
        <v>727</v>
      </c>
      <c r="FB192">
        <v>1652287342.6</v>
      </c>
      <c r="FC192">
        <v>1652287335.6</v>
      </c>
      <c r="FD192">
        <v>27</v>
      </c>
      <c r="FE192">
        <v>0.206</v>
      </c>
      <c r="FF192">
        <v>-0.006</v>
      </c>
      <c r="FG192">
        <v>-1.806</v>
      </c>
      <c r="FH192">
        <v>0.04</v>
      </c>
      <c r="FI192">
        <v>1600</v>
      </c>
      <c r="FJ192">
        <v>24</v>
      </c>
      <c r="FK192">
        <v>0.06</v>
      </c>
      <c r="FL192">
        <v>0.04</v>
      </c>
      <c r="FM192">
        <v>-71.74969268292683</v>
      </c>
      <c r="FN192">
        <v>-2.522477351916349</v>
      </c>
      <c r="FO192">
        <v>0.2578316224907582</v>
      </c>
      <c r="FP192">
        <v>-1</v>
      </c>
      <c r="FQ192">
        <v>7.628638536585366</v>
      </c>
      <c r="FR192">
        <v>-1.710072961672469</v>
      </c>
      <c r="FS192">
        <v>0.1688132726339094</v>
      </c>
      <c r="FT192">
        <v>0</v>
      </c>
      <c r="FU192">
        <v>0</v>
      </c>
      <c r="FV192">
        <v>0</v>
      </c>
      <c r="FW192">
        <v>0</v>
      </c>
      <c r="FX192">
        <v>-1</v>
      </c>
      <c r="FY192">
        <v>0</v>
      </c>
      <c r="FZ192">
        <v>1</v>
      </c>
      <c r="GA192" t="s">
        <v>710</v>
      </c>
      <c r="GB192">
        <v>2.69492</v>
      </c>
      <c r="GC192">
        <v>2.70535</v>
      </c>
      <c r="GD192">
        <v>0.147464</v>
      </c>
      <c r="GE192">
        <v>0.154534</v>
      </c>
      <c r="GF192">
        <v>0.113519</v>
      </c>
      <c r="GG192">
        <v>0.0892295</v>
      </c>
      <c r="GH192">
        <v>26759.9</v>
      </c>
      <c r="GI192">
        <v>26639.7</v>
      </c>
      <c r="GJ192">
        <v>29204.5</v>
      </c>
      <c r="GK192">
        <v>29162.1</v>
      </c>
      <c r="GL192">
        <v>34273.6</v>
      </c>
      <c r="GM192">
        <v>35357.6</v>
      </c>
      <c r="GN192">
        <v>41100.3</v>
      </c>
      <c r="GO192">
        <v>41611.6</v>
      </c>
      <c r="GP192">
        <v>1.72558</v>
      </c>
      <c r="GQ192">
        <v>2.00927</v>
      </c>
      <c r="GR192">
        <v>0.0911951</v>
      </c>
      <c r="GS192">
        <v>0</v>
      </c>
      <c r="GT192">
        <v>29.9479</v>
      </c>
      <c r="GU192">
        <v>999.9</v>
      </c>
      <c r="GV192">
        <v>36.6</v>
      </c>
      <c r="GW192">
        <v>37.3</v>
      </c>
      <c r="GX192">
        <v>25.867</v>
      </c>
      <c r="GY192">
        <v>62.7634</v>
      </c>
      <c r="GZ192">
        <v>29.4511</v>
      </c>
      <c r="HA192">
        <v>1</v>
      </c>
      <c r="HB192">
        <v>0.304868</v>
      </c>
      <c r="HC192">
        <v>0</v>
      </c>
      <c r="HD192">
        <v>20.3924</v>
      </c>
      <c r="HE192">
        <v>5.21624</v>
      </c>
      <c r="HF192">
        <v>12.0099</v>
      </c>
      <c r="HG192">
        <v>4.98715</v>
      </c>
      <c r="HH192">
        <v>3.28855</v>
      </c>
      <c r="HI192">
        <v>2411.4</v>
      </c>
      <c r="HJ192">
        <v>9999</v>
      </c>
      <c r="HK192">
        <v>9999</v>
      </c>
      <c r="HL192">
        <v>45.7</v>
      </c>
      <c r="HM192">
        <v>1.86735</v>
      </c>
      <c r="HN192">
        <v>1.8663</v>
      </c>
      <c r="HO192">
        <v>1.86585</v>
      </c>
      <c r="HP192">
        <v>1.86571</v>
      </c>
      <c r="HQ192">
        <v>1.86752</v>
      </c>
      <c r="HR192">
        <v>1.87006</v>
      </c>
      <c r="HS192">
        <v>1.86873</v>
      </c>
      <c r="HT192">
        <v>1.8701</v>
      </c>
      <c r="HU192">
        <v>0</v>
      </c>
      <c r="HV192">
        <v>0</v>
      </c>
      <c r="HW192">
        <v>0</v>
      </c>
      <c r="HX192">
        <v>0</v>
      </c>
      <c r="HY192" t="s">
        <v>425</v>
      </c>
      <c r="HZ192" t="s">
        <v>426</v>
      </c>
      <c r="IA192" t="s">
        <v>427</v>
      </c>
      <c r="IB192" t="s">
        <v>427</v>
      </c>
      <c r="IC192" t="s">
        <v>427</v>
      </c>
      <c r="ID192" t="s">
        <v>427</v>
      </c>
      <c r="IE192">
        <v>0</v>
      </c>
      <c r="IF192">
        <v>100</v>
      </c>
      <c r="IG192">
        <v>100</v>
      </c>
      <c r="IH192">
        <v>-0.705</v>
      </c>
      <c r="II192">
        <v>0.0819</v>
      </c>
      <c r="IJ192">
        <v>0.04464184116076175</v>
      </c>
      <c r="IK192">
        <v>-0.0004613869835165773</v>
      </c>
      <c r="IL192">
        <v>-7.733014719846753E-07</v>
      </c>
      <c r="IM192">
        <v>2.12217718631011E-10</v>
      </c>
      <c r="IN192">
        <v>-0.1662484685589008</v>
      </c>
      <c r="IO192">
        <v>0.000886434048502425</v>
      </c>
      <c r="IP192">
        <v>0.0004187276611132993</v>
      </c>
      <c r="IQ192">
        <v>-3.612086840460417E-06</v>
      </c>
      <c r="IR192">
        <v>19</v>
      </c>
      <c r="IS192">
        <v>2204</v>
      </c>
      <c r="IT192">
        <v>1</v>
      </c>
      <c r="IU192">
        <v>37</v>
      </c>
      <c r="IV192">
        <v>18.2</v>
      </c>
      <c r="IW192">
        <v>18.4</v>
      </c>
      <c r="IX192">
        <v>1.90552</v>
      </c>
      <c r="IY192">
        <v>2.22656</v>
      </c>
      <c r="IZ192">
        <v>1.39648</v>
      </c>
      <c r="JA192">
        <v>2.34863</v>
      </c>
      <c r="JB192">
        <v>1.49536</v>
      </c>
      <c r="JC192">
        <v>2.34741</v>
      </c>
      <c r="JD192">
        <v>39.3917</v>
      </c>
      <c r="JE192">
        <v>14.885</v>
      </c>
      <c r="JF192">
        <v>18</v>
      </c>
      <c r="JG192">
        <v>392.822</v>
      </c>
      <c r="JH192">
        <v>557.154</v>
      </c>
      <c r="JI192">
        <v>31.7143</v>
      </c>
      <c r="JJ192">
        <v>31.3892</v>
      </c>
      <c r="JK192">
        <v>30.0003</v>
      </c>
      <c r="JL192">
        <v>31.2787</v>
      </c>
      <c r="JM192">
        <v>31.182</v>
      </c>
      <c r="JN192">
        <v>38.1424</v>
      </c>
      <c r="JO192">
        <v>27.2801</v>
      </c>
      <c r="JP192">
        <v>0</v>
      </c>
      <c r="JQ192">
        <v>-999.9</v>
      </c>
      <c r="JR192">
        <v>888.4160000000001</v>
      </c>
      <c r="JS192">
        <v>19.3424</v>
      </c>
      <c r="JT192">
        <v>99.818</v>
      </c>
      <c r="JU192">
        <v>99.88249999999999</v>
      </c>
    </row>
    <row r="193" spans="1:281">
      <c r="A193">
        <v>177</v>
      </c>
      <c r="B193">
        <v>1652288442.6</v>
      </c>
      <c r="C193">
        <v>6386.099999904633</v>
      </c>
      <c r="D193" t="s">
        <v>837</v>
      </c>
      <c r="E193" t="s">
        <v>838</v>
      </c>
      <c r="F193">
        <v>5</v>
      </c>
      <c r="G193" t="s">
        <v>730</v>
      </c>
      <c r="H193" t="s">
        <v>418</v>
      </c>
      <c r="I193">
        <v>1652288434.814285</v>
      </c>
      <c r="J193">
        <f>(K193)/1000</f>
        <v>0</v>
      </c>
      <c r="K193">
        <f>IF(CZ193, AN193, AH193)</f>
        <v>0</v>
      </c>
      <c r="L193">
        <f>IF(CZ193, AI193, AG193)</f>
        <v>0</v>
      </c>
      <c r="M193">
        <f>DB193 - IF(AU193&gt;1, L193*CV193*100.0/(AW193*DP193), 0)</f>
        <v>0</v>
      </c>
      <c r="N193">
        <f>((T193-J193/2)*M193-L193)/(T193+J193/2)</f>
        <v>0</v>
      </c>
      <c r="O193">
        <f>N193*(DI193+DJ193)/1000.0</f>
        <v>0</v>
      </c>
      <c r="P193">
        <f>(DB193 - IF(AU193&gt;1, L193*CV193*100.0/(AW193*DP193), 0))*(DI193+DJ193)/1000.0</f>
        <v>0</v>
      </c>
      <c r="Q193">
        <f>2.0/((1/S193-1/R193)+SIGN(S193)*SQRT((1/S193-1/R193)*(1/S193-1/R193) + 4*CW193/((CW193+1)*(CW193+1))*(2*1/S193*1/R193-1/R193*1/R193)))</f>
        <v>0</v>
      </c>
      <c r="R193">
        <f>IF(LEFT(CX193,1)&lt;&gt;"0",IF(LEFT(CX193,1)="1",3.0,CY193),$D$5+$E$5*(DP193*DI193/($K$5*1000))+$F$5*(DP193*DI193/($K$5*1000))*MAX(MIN(CV193,$J$5),$I$5)*MAX(MIN(CV193,$J$5),$I$5)+$G$5*MAX(MIN(CV193,$J$5),$I$5)*(DP193*DI193/($K$5*1000))+$H$5*(DP193*DI193/($K$5*1000))*(DP193*DI193/($K$5*1000)))</f>
        <v>0</v>
      </c>
      <c r="S193">
        <f>J193*(1000-(1000*0.61365*exp(17.502*W193/(240.97+W193))/(DI193+DJ193)+DD193)/2)/(1000*0.61365*exp(17.502*W193/(240.97+W193))/(DI193+DJ193)-DD193)</f>
        <v>0</v>
      </c>
      <c r="T193">
        <f>1/((CW193+1)/(Q193/1.6)+1/(R193/1.37)) + CW193/((CW193+1)/(Q193/1.6) + CW193/(R193/1.37))</f>
        <v>0</v>
      </c>
      <c r="U193">
        <f>(CR193*CU193)</f>
        <v>0</v>
      </c>
      <c r="V193">
        <f>(DK193+(U193+2*0.95*5.67E-8*(((DK193+$B$7)+273)^4-(DK193+273)^4)-44100*J193)/(1.84*29.3*R193+8*0.95*5.67E-8*(DK193+273)^3))</f>
        <v>0</v>
      </c>
      <c r="W193">
        <f>($C$7*DL193+$D$7*DM193+$E$7*V193)</f>
        <v>0</v>
      </c>
      <c r="X193">
        <f>0.61365*exp(17.502*W193/(240.97+W193))</f>
        <v>0</v>
      </c>
      <c r="Y193">
        <f>(Z193/AA193*100)</f>
        <v>0</v>
      </c>
      <c r="Z193">
        <f>DD193*(DI193+DJ193)/1000</f>
        <v>0</v>
      </c>
      <c r="AA193">
        <f>0.61365*exp(17.502*DK193/(240.97+DK193))</f>
        <v>0</v>
      </c>
      <c r="AB193">
        <f>(X193-DD193*(DI193+DJ193)/1000)</f>
        <v>0</v>
      </c>
      <c r="AC193">
        <f>(-J193*44100)</f>
        <v>0</v>
      </c>
      <c r="AD193">
        <f>2*29.3*R193*0.92*(DK193-W193)</f>
        <v>0</v>
      </c>
      <c r="AE193">
        <f>2*0.95*5.67E-8*(((DK193+$B$7)+273)^4-(W193+273)^4)</f>
        <v>0</v>
      </c>
      <c r="AF193">
        <f>U193+AE193+AC193+AD193</f>
        <v>0</v>
      </c>
      <c r="AG193">
        <f>DH193*AU193*(DC193-DB193*(1000-AU193*DE193)/(1000-AU193*DD193))/(100*CV193)</f>
        <v>0</v>
      </c>
      <c r="AH193">
        <f>1000*DH193*AU193*(DD193-DE193)/(100*CV193*(1000-AU193*DD193))</f>
        <v>0</v>
      </c>
      <c r="AI193">
        <f>(AJ193 - AK193 - DI193*1E3/(8.314*(DK193+273.15)) * AM193/DH193 * AL193) * DH193/(100*CV193) * (1000 - DE193)/1000</f>
        <v>0</v>
      </c>
      <c r="AJ193">
        <v>888.3815893238886</v>
      </c>
      <c r="AK193">
        <v>831.3166727272727</v>
      </c>
      <c r="AL193">
        <v>3.379964636522179</v>
      </c>
      <c r="AM193">
        <v>66.42233892500103</v>
      </c>
      <c r="AN193">
        <f>(AP193 - AO193 + DI193*1E3/(8.314*(DK193+273.15)) * AR193/DH193 * AQ193) * DH193/(100*CV193) * 1000/(1000 - AP193)</f>
        <v>0</v>
      </c>
      <c r="AO193">
        <v>19.15718267537945</v>
      </c>
      <c r="AP193">
        <v>26.42398363636362</v>
      </c>
      <c r="AQ193">
        <v>-0.005548485001916166</v>
      </c>
      <c r="AR193">
        <v>79.01917542628415</v>
      </c>
      <c r="AS193">
        <v>0</v>
      </c>
      <c r="AT193">
        <v>0</v>
      </c>
      <c r="AU193">
        <f>IF(AS193*$H$13&gt;=AW193,1.0,(AW193/(AW193-AS193*$H$13)))</f>
        <v>0</v>
      </c>
      <c r="AV193">
        <f>(AU193-1)*100</f>
        <v>0</v>
      </c>
      <c r="AW193">
        <f>MAX(0,($B$13+$C$13*DP193)/(1+$D$13*DP193)*DI193/(DK193+273)*$E$13)</f>
        <v>0</v>
      </c>
      <c r="AX193" t="s">
        <v>421</v>
      </c>
      <c r="AY193" t="s">
        <v>421</v>
      </c>
      <c r="AZ193">
        <v>0</v>
      </c>
      <c r="BA193">
        <v>0</v>
      </c>
      <c r="BB193">
        <f>1-AZ193/BA193</f>
        <v>0</v>
      </c>
      <c r="BC193">
        <v>0</v>
      </c>
      <c r="BD193" t="s">
        <v>421</v>
      </c>
      <c r="BE193" t="s">
        <v>421</v>
      </c>
      <c r="BF193">
        <v>0</v>
      </c>
      <c r="BG193">
        <v>0</v>
      </c>
      <c r="BH193">
        <f>1-BF193/BG193</f>
        <v>0</v>
      </c>
      <c r="BI193">
        <v>0.5</v>
      </c>
      <c r="BJ193">
        <f>CS193</f>
        <v>0</v>
      </c>
      <c r="BK193">
        <f>L193</f>
        <v>0</v>
      </c>
      <c r="BL193">
        <f>BH193*BI193*BJ193</f>
        <v>0</v>
      </c>
      <c r="BM193">
        <f>(BK193-BC193)/BJ193</f>
        <v>0</v>
      </c>
      <c r="BN193">
        <f>(BA193-BG193)/BG193</f>
        <v>0</v>
      </c>
      <c r="BO193">
        <f>AZ193/(BB193+AZ193/BG193)</f>
        <v>0</v>
      </c>
      <c r="BP193" t="s">
        <v>421</v>
      </c>
      <c r="BQ193">
        <v>0</v>
      </c>
      <c r="BR193">
        <f>IF(BQ193&lt;&gt;0, BQ193, BO193)</f>
        <v>0</v>
      </c>
      <c r="BS193">
        <f>1-BR193/BG193</f>
        <v>0</v>
      </c>
      <c r="BT193">
        <f>(BG193-BF193)/(BG193-BR193)</f>
        <v>0</v>
      </c>
      <c r="BU193">
        <f>(BA193-BG193)/(BA193-BR193)</f>
        <v>0</v>
      </c>
      <c r="BV193">
        <f>(BG193-BF193)/(BG193-AZ193)</f>
        <v>0</v>
      </c>
      <c r="BW193">
        <f>(BA193-BG193)/(BA193-AZ193)</f>
        <v>0</v>
      </c>
      <c r="BX193">
        <f>(BT193*BR193/BF193)</f>
        <v>0</v>
      </c>
      <c r="BY193">
        <f>(1-BX193)</f>
        <v>0</v>
      </c>
      <c r="BZ193">
        <v>1358</v>
      </c>
      <c r="CA193">
        <v>300</v>
      </c>
      <c r="CB193">
        <v>300</v>
      </c>
      <c r="CC193">
        <v>300</v>
      </c>
      <c r="CD193">
        <v>10372.1</v>
      </c>
      <c r="CE193">
        <v>1824.64</v>
      </c>
      <c r="CF193">
        <v>-0.00730157</v>
      </c>
      <c r="CG193">
        <v>0.9</v>
      </c>
      <c r="CH193" t="s">
        <v>421</v>
      </c>
      <c r="CI193" t="s">
        <v>421</v>
      </c>
      <c r="CJ193" t="s">
        <v>421</v>
      </c>
      <c r="CK193" t="s">
        <v>421</v>
      </c>
      <c r="CL193" t="s">
        <v>421</v>
      </c>
      <c r="CM193" t="s">
        <v>421</v>
      </c>
      <c r="CN193" t="s">
        <v>421</v>
      </c>
      <c r="CO193" t="s">
        <v>421</v>
      </c>
      <c r="CP193" t="s">
        <v>421</v>
      </c>
      <c r="CQ193" t="s">
        <v>421</v>
      </c>
      <c r="CR193">
        <f>$B$11*DQ193+$C$11*DR193+$F$11*EC193*(1-EF193)</f>
        <v>0</v>
      </c>
      <c r="CS193">
        <f>CR193*CT193</f>
        <v>0</v>
      </c>
      <c r="CT193">
        <f>($B$11*$D$9+$C$11*$D$9+$F$11*((EP193+EH193)/MAX(EP193+EH193+EQ193, 0.1)*$I$9+EQ193/MAX(EP193+EH193+EQ193, 0.1)*$J$9))/($B$11+$C$11+$F$11)</f>
        <v>0</v>
      </c>
      <c r="CU193">
        <f>($B$11*$K$9+$C$11*$K$9+$F$11*((EP193+EH193)/MAX(EP193+EH193+EQ193, 0.1)*$P$9+EQ193/MAX(EP193+EH193+EQ193, 0.1)*$Q$9))/($B$11+$C$11+$F$11)</f>
        <v>0</v>
      </c>
      <c r="CV193">
        <v>6</v>
      </c>
      <c r="CW193">
        <v>0.5</v>
      </c>
      <c r="CX193" t="s">
        <v>422</v>
      </c>
      <c r="CY193">
        <v>2</v>
      </c>
      <c r="CZ193" t="b">
        <v>1</v>
      </c>
      <c r="DA193">
        <v>1652288434.814285</v>
      </c>
      <c r="DB193">
        <v>785.3250357142858</v>
      </c>
      <c r="DC193">
        <v>857.4406785714285</v>
      </c>
      <c r="DD193">
        <v>26.45936785714286</v>
      </c>
      <c r="DE193">
        <v>19.07335357142858</v>
      </c>
      <c r="DF193">
        <v>786.0177857142857</v>
      </c>
      <c r="DG193">
        <v>26.37718928571428</v>
      </c>
      <c r="DH193">
        <v>400.0790714285714</v>
      </c>
      <c r="DI193">
        <v>90.68107499999999</v>
      </c>
      <c r="DJ193">
        <v>0.1000135392857143</v>
      </c>
      <c r="DK193">
        <v>32.44334642857142</v>
      </c>
      <c r="DL193">
        <v>31.427625</v>
      </c>
      <c r="DM193">
        <v>999.9000000000002</v>
      </c>
      <c r="DN193">
        <v>0</v>
      </c>
      <c r="DO193">
        <v>0</v>
      </c>
      <c r="DP193">
        <v>10007.7875</v>
      </c>
      <c r="DQ193">
        <v>0</v>
      </c>
      <c r="DR193">
        <v>932.6199642857144</v>
      </c>
      <c r="DS193">
        <v>-72.11566071428572</v>
      </c>
      <c r="DT193">
        <v>806.6685714285715</v>
      </c>
      <c r="DU193">
        <v>874.1146785714284</v>
      </c>
      <c r="DV193">
        <v>7.386005714285714</v>
      </c>
      <c r="DW193">
        <v>857.4406785714285</v>
      </c>
      <c r="DX193">
        <v>19.07335357142858</v>
      </c>
      <c r="DY193">
        <v>2.399362857142858</v>
      </c>
      <c r="DZ193">
        <v>1.7295925</v>
      </c>
      <c r="EA193">
        <v>20.35946785714286</v>
      </c>
      <c r="EB193">
        <v>15.16437142857143</v>
      </c>
      <c r="EC193">
        <v>1499.994285714286</v>
      </c>
      <c r="ED193">
        <v>0.9729955714285712</v>
      </c>
      <c r="EE193">
        <v>0.02700458571428572</v>
      </c>
      <c r="EF193">
        <v>0</v>
      </c>
      <c r="EG193">
        <v>1526.713571428572</v>
      </c>
      <c r="EH193">
        <v>5.00097</v>
      </c>
      <c r="EI193">
        <v>23719.78571428571</v>
      </c>
      <c r="EJ193">
        <v>12491.53571428572</v>
      </c>
      <c r="EK193">
        <v>40.9415</v>
      </c>
      <c r="EL193">
        <v>42.64049999999999</v>
      </c>
      <c r="EM193">
        <v>41.18699999999999</v>
      </c>
      <c r="EN193">
        <v>42.34575</v>
      </c>
      <c r="EO193">
        <v>42.125</v>
      </c>
      <c r="EP193">
        <v>1454.624285714286</v>
      </c>
      <c r="EQ193">
        <v>40.36999999999999</v>
      </c>
      <c r="ER193">
        <v>0</v>
      </c>
      <c r="ES193">
        <v>1128.200000047684</v>
      </c>
      <c r="ET193">
        <v>0</v>
      </c>
      <c r="EU193">
        <v>1526.761538461539</v>
      </c>
      <c r="EV193">
        <v>-51.37162396659094</v>
      </c>
      <c r="EW193">
        <v>-801.7333339620898</v>
      </c>
      <c r="EX193">
        <v>23720.28076923077</v>
      </c>
      <c r="EY193">
        <v>15</v>
      </c>
      <c r="EZ193">
        <v>1652287342.6</v>
      </c>
      <c r="FA193" t="s">
        <v>727</v>
      </c>
      <c r="FB193">
        <v>1652287342.6</v>
      </c>
      <c r="FC193">
        <v>1652287335.6</v>
      </c>
      <c r="FD193">
        <v>27</v>
      </c>
      <c r="FE193">
        <v>0.206</v>
      </c>
      <c r="FF193">
        <v>-0.006</v>
      </c>
      <c r="FG193">
        <v>-1.806</v>
      </c>
      <c r="FH193">
        <v>0.04</v>
      </c>
      <c r="FI193">
        <v>1600</v>
      </c>
      <c r="FJ193">
        <v>24</v>
      </c>
      <c r="FK193">
        <v>0.06</v>
      </c>
      <c r="FL193">
        <v>0.04</v>
      </c>
      <c r="FM193">
        <v>-71.95348292682927</v>
      </c>
      <c r="FN193">
        <v>-2.734802090592325</v>
      </c>
      <c r="FO193">
        <v>0.2779689532606105</v>
      </c>
      <c r="FP193">
        <v>-1</v>
      </c>
      <c r="FQ193">
        <v>7.482206341463415</v>
      </c>
      <c r="FR193">
        <v>-1.769798675958196</v>
      </c>
      <c r="FS193">
        <v>0.1747675929628538</v>
      </c>
      <c r="FT193">
        <v>0</v>
      </c>
      <c r="FU193">
        <v>0</v>
      </c>
      <c r="FV193">
        <v>0</v>
      </c>
      <c r="FW193">
        <v>0</v>
      </c>
      <c r="FX193">
        <v>-1</v>
      </c>
      <c r="FY193">
        <v>0</v>
      </c>
      <c r="FZ193">
        <v>1</v>
      </c>
      <c r="GA193" t="s">
        <v>710</v>
      </c>
      <c r="GB193">
        <v>2.69469</v>
      </c>
      <c r="GC193">
        <v>2.70516</v>
      </c>
      <c r="GD193">
        <v>0.149504</v>
      </c>
      <c r="GE193">
        <v>0.156512</v>
      </c>
      <c r="GF193">
        <v>0.113457</v>
      </c>
      <c r="GG193">
        <v>0.08972579999999999</v>
      </c>
      <c r="GH193">
        <v>26695</v>
      </c>
      <c r="GI193">
        <v>26577.1</v>
      </c>
      <c r="GJ193">
        <v>29203.7</v>
      </c>
      <c r="GK193">
        <v>29161.9</v>
      </c>
      <c r="GL193">
        <v>34275.2</v>
      </c>
      <c r="GM193">
        <v>35338</v>
      </c>
      <c r="GN193">
        <v>41099.3</v>
      </c>
      <c r="GO193">
        <v>41611.4</v>
      </c>
      <c r="GP193">
        <v>1.72535</v>
      </c>
      <c r="GQ193">
        <v>2.00938</v>
      </c>
      <c r="GR193">
        <v>0.0918992</v>
      </c>
      <c r="GS193">
        <v>0</v>
      </c>
      <c r="GT193">
        <v>29.9453</v>
      </c>
      <c r="GU193">
        <v>999.9</v>
      </c>
      <c r="GV193">
        <v>36.6</v>
      </c>
      <c r="GW193">
        <v>37.3</v>
      </c>
      <c r="GX193">
        <v>25.8668</v>
      </c>
      <c r="GY193">
        <v>62.9234</v>
      </c>
      <c r="GZ193">
        <v>29.4752</v>
      </c>
      <c r="HA193">
        <v>1</v>
      </c>
      <c r="HB193">
        <v>0.305076</v>
      </c>
      <c r="HC193">
        <v>0</v>
      </c>
      <c r="HD193">
        <v>20.3924</v>
      </c>
      <c r="HE193">
        <v>5.21699</v>
      </c>
      <c r="HF193">
        <v>12.0099</v>
      </c>
      <c r="HG193">
        <v>4.98755</v>
      </c>
      <c r="HH193">
        <v>3.28865</v>
      </c>
      <c r="HI193">
        <v>2411.4</v>
      </c>
      <c r="HJ193">
        <v>9999</v>
      </c>
      <c r="HK193">
        <v>9999</v>
      </c>
      <c r="HL193">
        <v>45.7</v>
      </c>
      <c r="HM193">
        <v>1.86736</v>
      </c>
      <c r="HN193">
        <v>1.8663</v>
      </c>
      <c r="HO193">
        <v>1.86591</v>
      </c>
      <c r="HP193">
        <v>1.8657</v>
      </c>
      <c r="HQ193">
        <v>1.86753</v>
      </c>
      <c r="HR193">
        <v>1.87006</v>
      </c>
      <c r="HS193">
        <v>1.86873</v>
      </c>
      <c r="HT193">
        <v>1.87011</v>
      </c>
      <c r="HU193">
        <v>0</v>
      </c>
      <c r="HV193">
        <v>0</v>
      </c>
      <c r="HW193">
        <v>0</v>
      </c>
      <c r="HX193">
        <v>0</v>
      </c>
      <c r="HY193" t="s">
        <v>425</v>
      </c>
      <c r="HZ193" t="s">
        <v>426</v>
      </c>
      <c r="IA193" t="s">
        <v>427</v>
      </c>
      <c r="IB193" t="s">
        <v>427</v>
      </c>
      <c r="IC193" t="s">
        <v>427</v>
      </c>
      <c r="ID193" t="s">
        <v>427</v>
      </c>
      <c r="IE193">
        <v>0</v>
      </c>
      <c r="IF193">
        <v>100</v>
      </c>
      <c r="IG193">
        <v>100</v>
      </c>
      <c r="IH193">
        <v>-0.726</v>
      </c>
      <c r="II193">
        <v>0.08160000000000001</v>
      </c>
      <c r="IJ193">
        <v>0.04464184116076175</v>
      </c>
      <c r="IK193">
        <v>-0.0004613869835165773</v>
      </c>
      <c r="IL193">
        <v>-7.733014719846753E-07</v>
      </c>
      <c r="IM193">
        <v>2.12217718631011E-10</v>
      </c>
      <c r="IN193">
        <v>-0.1662484685589008</v>
      </c>
      <c r="IO193">
        <v>0.000886434048502425</v>
      </c>
      <c r="IP193">
        <v>0.0004187276611132993</v>
      </c>
      <c r="IQ193">
        <v>-3.612086840460417E-06</v>
      </c>
      <c r="IR193">
        <v>19</v>
      </c>
      <c r="IS193">
        <v>2204</v>
      </c>
      <c r="IT193">
        <v>1</v>
      </c>
      <c r="IU193">
        <v>37</v>
      </c>
      <c r="IV193">
        <v>18.3</v>
      </c>
      <c r="IW193">
        <v>18.4</v>
      </c>
      <c r="IX193">
        <v>1.93115</v>
      </c>
      <c r="IY193">
        <v>2.22168</v>
      </c>
      <c r="IZ193">
        <v>1.39648</v>
      </c>
      <c r="JA193">
        <v>2.34741</v>
      </c>
      <c r="JB193">
        <v>1.49536</v>
      </c>
      <c r="JC193">
        <v>2.32056</v>
      </c>
      <c r="JD193">
        <v>39.3917</v>
      </c>
      <c r="JE193">
        <v>14.885</v>
      </c>
      <c r="JF193">
        <v>18</v>
      </c>
      <c r="JG193">
        <v>392.713</v>
      </c>
      <c r="JH193">
        <v>557.253</v>
      </c>
      <c r="JI193">
        <v>31.7158</v>
      </c>
      <c r="JJ193">
        <v>31.3914</v>
      </c>
      <c r="JK193">
        <v>30.0001</v>
      </c>
      <c r="JL193">
        <v>31.281</v>
      </c>
      <c r="JM193">
        <v>31.1846</v>
      </c>
      <c r="JN193">
        <v>38.6927</v>
      </c>
      <c r="JO193">
        <v>27.0053</v>
      </c>
      <c r="JP193">
        <v>0</v>
      </c>
      <c r="JQ193">
        <v>-999.9</v>
      </c>
      <c r="JR193">
        <v>901.774</v>
      </c>
      <c r="JS193">
        <v>19.4779</v>
      </c>
      <c r="JT193">
        <v>99.8155</v>
      </c>
      <c r="JU193">
        <v>99.8819</v>
      </c>
    </row>
    <row r="194" spans="1:281">
      <c r="A194">
        <v>178</v>
      </c>
      <c r="B194">
        <v>1652288447.6</v>
      </c>
      <c r="C194">
        <v>6391.099999904633</v>
      </c>
      <c r="D194" t="s">
        <v>839</v>
      </c>
      <c r="E194" t="s">
        <v>840</v>
      </c>
      <c r="F194">
        <v>5</v>
      </c>
      <c r="G194" t="s">
        <v>730</v>
      </c>
      <c r="H194" t="s">
        <v>418</v>
      </c>
      <c r="I194">
        <v>1652288440.1</v>
      </c>
      <c r="J194">
        <f>(K194)/1000</f>
        <v>0</v>
      </c>
      <c r="K194">
        <f>IF(CZ194, AN194, AH194)</f>
        <v>0</v>
      </c>
      <c r="L194">
        <f>IF(CZ194, AI194, AG194)</f>
        <v>0</v>
      </c>
      <c r="M194">
        <f>DB194 - IF(AU194&gt;1, L194*CV194*100.0/(AW194*DP194), 0)</f>
        <v>0</v>
      </c>
      <c r="N194">
        <f>((T194-J194/2)*M194-L194)/(T194+J194/2)</f>
        <v>0</v>
      </c>
      <c r="O194">
        <f>N194*(DI194+DJ194)/1000.0</f>
        <v>0</v>
      </c>
      <c r="P194">
        <f>(DB194 - IF(AU194&gt;1, L194*CV194*100.0/(AW194*DP194), 0))*(DI194+DJ194)/1000.0</f>
        <v>0</v>
      </c>
      <c r="Q194">
        <f>2.0/((1/S194-1/R194)+SIGN(S194)*SQRT((1/S194-1/R194)*(1/S194-1/R194) + 4*CW194/((CW194+1)*(CW194+1))*(2*1/S194*1/R194-1/R194*1/R194)))</f>
        <v>0</v>
      </c>
      <c r="R194">
        <f>IF(LEFT(CX194,1)&lt;&gt;"0",IF(LEFT(CX194,1)="1",3.0,CY194),$D$5+$E$5*(DP194*DI194/($K$5*1000))+$F$5*(DP194*DI194/($K$5*1000))*MAX(MIN(CV194,$J$5),$I$5)*MAX(MIN(CV194,$J$5),$I$5)+$G$5*MAX(MIN(CV194,$J$5),$I$5)*(DP194*DI194/($K$5*1000))+$H$5*(DP194*DI194/($K$5*1000))*(DP194*DI194/($K$5*1000)))</f>
        <v>0</v>
      </c>
      <c r="S194">
        <f>J194*(1000-(1000*0.61365*exp(17.502*W194/(240.97+W194))/(DI194+DJ194)+DD194)/2)/(1000*0.61365*exp(17.502*W194/(240.97+W194))/(DI194+DJ194)-DD194)</f>
        <v>0</v>
      </c>
      <c r="T194">
        <f>1/((CW194+1)/(Q194/1.6)+1/(R194/1.37)) + CW194/((CW194+1)/(Q194/1.6) + CW194/(R194/1.37))</f>
        <v>0</v>
      </c>
      <c r="U194">
        <f>(CR194*CU194)</f>
        <v>0</v>
      </c>
      <c r="V194">
        <f>(DK194+(U194+2*0.95*5.67E-8*(((DK194+$B$7)+273)^4-(DK194+273)^4)-44100*J194)/(1.84*29.3*R194+8*0.95*5.67E-8*(DK194+273)^3))</f>
        <v>0</v>
      </c>
      <c r="W194">
        <f>($C$7*DL194+$D$7*DM194+$E$7*V194)</f>
        <v>0</v>
      </c>
      <c r="X194">
        <f>0.61365*exp(17.502*W194/(240.97+W194))</f>
        <v>0</v>
      </c>
      <c r="Y194">
        <f>(Z194/AA194*100)</f>
        <v>0</v>
      </c>
      <c r="Z194">
        <f>DD194*(DI194+DJ194)/1000</f>
        <v>0</v>
      </c>
      <c r="AA194">
        <f>0.61365*exp(17.502*DK194/(240.97+DK194))</f>
        <v>0</v>
      </c>
      <c r="AB194">
        <f>(X194-DD194*(DI194+DJ194)/1000)</f>
        <v>0</v>
      </c>
      <c r="AC194">
        <f>(-J194*44100)</f>
        <v>0</v>
      </c>
      <c r="AD194">
        <f>2*29.3*R194*0.92*(DK194-W194)</f>
        <v>0</v>
      </c>
      <c r="AE194">
        <f>2*0.95*5.67E-8*(((DK194+$B$7)+273)^4-(W194+273)^4)</f>
        <v>0</v>
      </c>
      <c r="AF194">
        <f>U194+AE194+AC194+AD194</f>
        <v>0</v>
      </c>
      <c r="AG194">
        <f>DH194*AU194*(DC194-DB194*(1000-AU194*DE194)/(1000-AU194*DD194))/(100*CV194)</f>
        <v>0</v>
      </c>
      <c r="AH194">
        <f>1000*DH194*AU194*(DD194-DE194)/(100*CV194*(1000-AU194*DD194))</f>
        <v>0</v>
      </c>
      <c r="AI194">
        <f>(AJ194 - AK194 - DI194*1E3/(8.314*(DK194+273.15)) * AM194/DH194 * AL194) * DH194/(100*CV194) * (1000 - DE194)/1000</f>
        <v>0</v>
      </c>
      <c r="AJ194">
        <v>905.7181337916097</v>
      </c>
      <c r="AK194">
        <v>848.3853636363633</v>
      </c>
      <c r="AL194">
        <v>3.414536292150967</v>
      </c>
      <c r="AM194">
        <v>66.42233892500103</v>
      </c>
      <c r="AN194">
        <f>(AP194 - AO194 + DI194*1E3/(8.314*(DK194+273.15)) * AR194/DH194 * AQ194) * DH194/(100*CV194) * 1000/(1000 - AP194)</f>
        <v>0</v>
      </c>
      <c r="AO194">
        <v>19.31287848582631</v>
      </c>
      <c r="AP194">
        <v>26.40835575757574</v>
      </c>
      <c r="AQ194">
        <v>-0.0006317319520065042</v>
      </c>
      <c r="AR194">
        <v>79.01917542628415</v>
      </c>
      <c r="AS194">
        <v>0</v>
      </c>
      <c r="AT194">
        <v>0</v>
      </c>
      <c r="AU194">
        <f>IF(AS194*$H$13&gt;=AW194,1.0,(AW194/(AW194-AS194*$H$13)))</f>
        <v>0</v>
      </c>
      <c r="AV194">
        <f>(AU194-1)*100</f>
        <v>0</v>
      </c>
      <c r="AW194">
        <f>MAX(0,($B$13+$C$13*DP194)/(1+$D$13*DP194)*DI194/(DK194+273)*$E$13)</f>
        <v>0</v>
      </c>
      <c r="AX194" t="s">
        <v>421</v>
      </c>
      <c r="AY194" t="s">
        <v>421</v>
      </c>
      <c r="AZ194">
        <v>0</v>
      </c>
      <c r="BA194">
        <v>0</v>
      </c>
      <c r="BB194">
        <f>1-AZ194/BA194</f>
        <v>0</v>
      </c>
      <c r="BC194">
        <v>0</v>
      </c>
      <c r="BD194" t="s">
        <v>421</v>
      </c>
      <c r="BE194" t="s">
        <v>421</v>
      </c>
      <c r="BF194">
        <v>0</v>
      </c>
      <c r="BG194">
        <v>0</v>
      </c>
      <c r="BH194">
        <f>1-BF194/BG194</f>
        <v>0</v>
      </c>
      <c r="BI194">
        <v>0.5</v>
      </c>
      <c r="BJ194">
        <f>CS194</f>
        <v>0</v>
      </c>
      <c r="BK194">
        <f>L194</f>
        <v>0</v>
      </c>
      <c r="BL194">
        <f>BH194*BI194*BJ194</f>
        <v>0</v>
      </c>
      <c r="BM194">
        <f>(BK194-BC194)/BJ194</f>
        <v>0</v>
      </c>
      <c r="BN194">
        <f>(BA194-BG194)/BG194</f>
        <v>0</v>
      </c>
      <c r="BO194">
        <f>AZ194/(BB194+AZ194/BG194)</f>
        <v>0</v>
      </c>
      <c r="BP194" t="s">
        <v>421</v>
      </c>
      <c r="BQ194">
        <v>0</v>
      </c>
      <c r="BR194">
        <f>IF(BQ194&lt;&gt;0, BQ194, BO194)</f>
        <v>0</v>
      </c>
      <c r="BS194">
        <f>1-BR194/BG194</f>
        <v>0</v>
      </c>
      <c r="BT194">
        <f>(BG194-BF194)/(BG194-BR194)</f>
        <v>0</v>
      </c>
      <c r="BU194">
        <f>(BA194-BG194)/(BA194-BR194)</f>
        <v>0</v>
      </c>
      <c r="BV194">
        <f>(BG194-BF194)/(BG194-AZ194)</f>
        <v>0</v>
      </c>
      <c r="BW194">
        <f>(BA194-BG194)/(BA194-AZ194)</f>
        <v>0</v>
      </c>
      <c r="BX194">
        <f>(BT194*BR194/BF194)</f>
        <v>0</v>
      </c>
      <c r="BY194">
        <f>(1-BX194)</f>
        <v>0</v>
      </c>
      <c r="BZ194">
        <v>1358</v>
      </c>
      <c r="CA194">
        <v>300</v>
      </c>
      <c r="CB194">
        <v>300</v>
      </c>
      <c r="CC194">
        <v>300</v>
      </c>
      <c r="CD194">
        <v>10372.1</v>
      </c>
      <c r="CE194">
        <v>1824.64</v>
      </c>
      <c r="CF194">
        <v>-0.00730157</v>
      </c>
      <c r="CG194">
        <v>0.9</v>
      </c>
      <c r="CH194" t="s">
        <v>421</v>
      </c>
      <c r="CI194" t="s">
        <v>421</v>
      </c>
      <c r="CJ194" t="s">
        <v>421</v>
      </c>
      <c r="CK194" t="s">
        <v>421</v>
      </c>
      <c r="CL194" t="s">
        <v>421</v>
      </c>
      <c r="CM194" t="s">
        <v>421</v>
      </c>
      <c r="CN194" t="s">
        <v>421</v>
      </c>
      <c r="CO194" t="s">
        <v>421</v>
      </c>
      <c r="CP194" t="s">
        <v>421</v>
      </c>
      <c r="CQ194" t="s">
        <v>421</v>
      </c>
      <c r="CR194">
        <f>$B$11*DQ194+$C$11*DR194+$F$11*EC194*(1-EF194)</f>
        <v>0</v>
      </c>
      <c r="CS194">
        <f>CR194*CT194</f>
        <v>0</v>
      </c>
      <c r="CT194">
        <f>($B$11*$D$9+$C$11*$D$9+$F$11*((EP194+EH194)/MAX(EP194+EH194+EQ194, 0.1)*$I$9+EQ194/MAX(EP194+EH194+EQ194, 0.1)*$J$9))/($B$11+$C$11+$F$11)</f>
        <v>0</v>
      </c>
      <c r="CU194">
        <f>($B$11*$K$9+$C$11*$K$9+$F$11*((EP194+EH194)/MAX(EP194+EH194+EQ194, 0.1)*$P$9+EQ194/MAX(EP194+EH194+EQ194, 0.1)*$Q$9))/($B$11+$C$11+$F$11)</f>
        <v>0</v>
      </c>
      <c r="CV194">
        <v>6</v>
      </c>
      <c r="CW194">
        <v>0.5</v>
      </c>
      <c r="CX194" t="s">
        <v>422</v>
      </c>
      <c r="CY194">
        <v>2</v>
      </c>
      <c r="CZ194" t="b">
        <v>1</v>
      </c>
      <c r="DA194">
        <v>1652288440.1</v>
      </c>
      <c r="DB194">
        <v>802.8021481481483</v>
      </c>
      <c r="DC194">
        <v>875.1492592592592</v>
      </c>
      <c r="DD194">
        <v>26.43488148148148</v>
      </c>
      <c r="DE194">
        <v>19.20790370370371</v>
      </c>
      <c r="DF194">
        <v>803.5174814814814</v>
      </c>
      <c r="DG194">
        <v>26.35305925925926</v>
      </c>
      <c r="DH194">
        <v>400.0792222222222</v>
      </c>
      <c r="DI194">
        <v>90.68091851851852</v>
      </c>
      <c r="DJ194">
        <v>0.09998577037037036</v>
      </c>
      <c r="DK194">
        <v>32.44498518518518</v>
      </c>
      <c r="DL194">
        <v>31.43436666666667</v>
      </c>
      <c r="DM194">
        <v>999.9000000000001</v>
      </c>
      <c r="DN194">
        <v>0</v>
      </c>
      <c r="DO194">
        <v>0</v>
      </c>
      <c r="DP194">
        <v>10007.05666666667</v>
      </c>
      <c r="DQ194">
        <v>0</v>
      </c>
      <c r="DR194">
        <v>933.5775185185184</v>
      </c>
      <c r="DS194">
        <v>-72.34711481481482</v>
      </c>
      <c r="DT194">
        <v>824.600074074074</v>
      </c>
      <c r="DU194">
        <v>892.29</v>
      </c>
      <c r="DV194">
        <v>7.226967037037037</v>
      </c>
      <c r="DW194">
        <v>875.1492592592592</v>
      </c>
      <c r="DX194">
        <v>19.20790370370371</v>
      </c>
      <c r="DY194">
        <v>2.397137777777778</v>
      </c>
      <c r="DZ194">
        <v>1.741791111111111</v>
      </c>
      <c r="EA194">
        <v>20.34445185185185</v>
      </c>
      <c r="EB194">
        <v>15.27371111111111</v>
      </c>
      <c r="EC194">
        <v>1499.98</v>
      </c>
      <c r="ED194">
        <v>0.9729955555555554</v>
      </c>
      <c r="EE194">
        <v>0.0270046</v>
      </c>
      <c r="EF194">
        <v>0</v>
      </c>
      <c r="EG194">
        <v>1522.085185185185</v>
      </c>
      <c r="EH194">
        <v>5.00097</v>
      </c>
      <c r="EI194">
        <v>23648.62962962964</v>
      </c>
      <c r="EJ194">
        <v>12491.42962962963</v>
      </c>
      <c r="EK194">
        <v>40.94166666666666</v>
      </c>
      <c r="EL194">
        <v>42.65714814814814</v>
      </c>
      <c r="EM194">
        <v>41.18699999999999</v>
      </c>
      <c r="EN194">
        <v>42.36566666666667</v>
      </c>
      <c r="EO194">
        <v>42.125</v>
      </c>
      <c r="EP194">
        <v>1454.61</v>
      </c>
      <c r="EQ194">
        <v>40.36999999999999</v>
      </c>
      <c r="ER194">
        <v>0</v>
      </c>
      <c r="ES194">
        <v>1133.599999904633</v>
      </c>
      <c r="ET194">
        <v>0</v>
      </c>
      <c r="EU194">
        <v>1521.71</v>
      </c>
      <c r="EV194">
        <v>-53.46076930076875</v>
      </c>
      <c r="EW194">
        <v>-812.31538581943</v>
      </c>
      <c r="EX194">
        <v>23643.26</v>
      </c>
      <c r="EY194">
        <v>15</v>
      </c>
      <c r="EZ194">
        <v>1652287342.6</v>
      </c>
      <c r="FA194" t="s">
        <v>727</v>
      </c>
      <c r="FB194">
        <v>1652287342.6</v>
      </c>
      <c r="FC194">
        <v>1652287335.6</v>
      </c>
      <c r="FD194">
        <v>27</v>
      </c>
      <c r="FE194">
        <v>0.206</v>
      </c>
      <c r="FF194">
        <v>-0.006</v>
      </c>
      <c r="FG194">
        <v>-1.806</v>
      </c>
      <c r="FH194">
        <v>0.04</v>
      </c>
      <c r="FI194">
        <v>1600</v>
      </c>
      <c r="FJ194">
        <v>24</v>
      </c>
      <c r="FK194">
        <v>0.06</v>
      </c>
      <c r="FL194">
        <v>0.04</v>
      </c>
      <c r="FM194">
        <v>-72.20266097560976</v>
      </c>
      <c r="FN194">
        <v>-2.760800696864037</v>
      </c>
      <c r="FO194">
        <v>0.2798164745913067</v>
      </c>
      <c r="FP194">
        <v>-1</v>
      </c>
      <c r="FQ194">
        <v>7.330041951219513</v>
      </c>
      <c r="FR194">
        <v>-1.824509059233432</v>
      </c>
      <c r="FS194">
        <v>0.1801846872330329</v>
      </c>
      <c r="FT194">
        <v>0</v>
      </c>
      <c r="FU194">
        <v>0</v>
      </c>
      <c r="FV194">
        <v>0</v>
      </c>
      <c r="FW194">
        <v>0</v>
      </c>
      <c r="FX194">
        <v>-1</v>
      </c>
      <c r="FY194">
        <v>0</v>
      </c>
      <c r="FZ194">
        <v>1</v>
      </c>
      <c r="GA194" t="s">
        <v>710</v>
      </c>
      <c r="GB194">
        <v>2.69477</v>
      </c>
      <c r="GC194">
        <v>2.70513</v>
      </c>
      <c r="GD194">
        <v>0.151531</v>
      </c>
      <c r="GE194">
        <v>0.158449</v>
      </c>
      <c r="GF194">
        <v>0.113408</v>
      </c>
      <c r="GG194">
        <v>0.0900572</v>
      </c>
      <c r="GH194">
        <v>26631.4</v>
      </c>
      <c r="GI194">
        <v>26516.2</v>
      </c>
      <c r="GJ194">
        <v>29203.8</v>
      </c>
      <c r="GK194">
        <v>29162.2</v>
      </c>
      <c r="GL194">
        <v>34277</v>
      </c>
      <c r="GM194">
        <v>35325.1</v>
      </c>
      <c r="GN194">
        <v>41099.1</v>
      </c>
      <c r="GO194">
        <v>41611.4</v>
      </c>
      <c r="GP194">
        <v>1.72532</v>
      </c>
      <c r="GQ194">
        <v>2.00997</v>
      </c>
      <c r="GR194">
        <v>0.0926033</v>
      </c>
      <c r="GS194">
        <v>0</v>
      </c>
      <c r="GT194">
        <v>29.9408</v>
      </c>
      <c r="GU194">
        <v>999.9</v>
      </c>
      <c r="GV194">
        <v>36.6</v>
      </c>
      <c r="GW194">
        <v>37.2</v>
      </c>
      <c r="GX194">
        <v>25.727</v>
      </c>
      <c r="GY194">
        <v>62.6634</v>
      </c>
      <c r="GZ194">
        <v>29.5032</v>
      </c>
      <c r="HA194">
        <v>1</v>
      </c>
      <c r="HB194">
        <v>0.305236</v>
      </c>
      <c r="HC194">
        <v>0</v>
      </c>
      <c r="HD194">
        <v>20.3922</v>
      </c>
      <c r="HE194">
        <v>5.21549</v>
      </c>
      <c r="HF194">
        <v>12.0099</v>
      </c>
      <c r="HG194">
        <v>4.987</v>
      </c>
      <c r="HH194">
        <v>3.28848</v>
      </c>
      <c r="HI194">
        <v>2411.6</v>
      </c>
      <c r="HJ194">
        <v>9999</v>
      </c>
      <c r="HK194">
        <v>9999</v>
      </c>
      <c r="HL194">
        <v>45.7</v>
      </c>
      <c r="HM194">
        <v>1.86736</v>
      </c>
      <c r="HN194">
        <v>1.8663</v>
      </c>
      <c r="HO194">
        <v>1.8659</v>
      </c>
      <c r="HP194">
        <v>1.8657</v>
      </c>
      <c r="HQ194">
        <v>1.86752</v>
      </c>
      <c r="HR194">
        <v>1.87007</v>
      </c>
      <c r="HS194">
        <v>1.86873</v>
      </c>
      <c r="HT194">
        <v>1.87008</v>
      </c>
      <c r="HU194">
        <v>0</v>
      </c>
      <c r="HV194">
        <v>0</v>
      </c>
      <c r="HW194">
        <v>0</v>
      </c>
      <c r="HX194">
        <v>0</v>
      </c>
      <c r="HY194" t="s">
        <v>425</v>
      </c>
      <c r="HZ194" t="s">
        <v>426</v>
      </c>
      <c r="IA194" t="s">
        <v>427</v>
      </c>
      <c r="IB194" t="s">
        <v>427</v>
      </c>
      <c r="IC194" t="s">
        <v>427</v>
      </c>
      <c r="ID194" t="s">
        <v>427</v>
      </c>
      <c r="IE194">
        <v>0</v>
      </c>
      <c r="IF194">
        <v>100</v>
      </c>
      <c r="IG194">
        <v>100</v>
      </c>
      <c r="IH194">
        <v>-0.748</v>
      </c>
      <c r="II194">
        <v>0.0814</v>
      </c>
      <c r="IJ194">
        <v>0.04464184116076175</v>
      </c>
      <c r="IK194">
        <v>-0.0004613869835165773</v>
      </c>
      <c r="IL194">
        <v>-7.733014719846753E-07</v>
      </c>
      <c r="IM194">
        <v>2.12217718631011E-10</v>
      </c>
      <c r="IN194">
        <v>-0.1662484685589008</v>
      </c>
      <c r="IO194">
        <v>0.000886434048502425</v>
      </c>
      <c r="IP194">
        <v>0.0004187276611132993</v>
      </c>
      <c r="IQ194">
        <v>-3.612086840460417E-06</v>
      </c>
      <c r="IR194">
        <v>19</v>
      </c>
      <c r="IS194">
        <v>2204</v>
      </c>
      <c r="IT194">
        <v>1</v>
      </c>
      <c r="IU194">
        <v>37</v>
      </c>
      <c r="IV194">
        <v>18.4</v>
      </c>
      <c r="IW194">
        <v>18.5</v>
      </c>
      <c r="IX194">
        <v>1.96411</v>
      </c>
      <c r="IY194">
        <v>2.2229</v>
      </c>
      <c r="IZ194">
        <v>1.39648</v>
      </c>
      <c r="JA194">
        <v>2.34863</v>
      </c>
      <c r="JB194">
        <v>1.49536</v>
      </c>
      <c r="JC194">
        <v>2.36572</v>
      </c>
      <c r="JD194">
        <v>39.3917</v>
      </c>
      <c r="JE194">
        <v>14.885</v>
      </c>
      <c r="JF194">
        <v>18</v>
      </c>
      <c r="JG194">
        <v>392.716</v>
      </c>
      <c r="JH194">
        <v>557.727</v>
      </c>
      <c r="JI194">
        <v>31.7172</v>
      </c>
      <c r="JJ194">
        <v>31.3928</v>
      </c>
      <c r="JK194">
        <v>30.0003</v>
      </c>
      <c r="JL194">
        <v>31.2837</v>
      </c>
      <c r="JM194">
        <v>31.1873</v>
      </c>
      <c r="JN194">
        <v>39.3063</v>
      </c>
      <c r="JO194">
        <v>26.3994</v>
      </c>
      <c r="JP194">
        <v>0</v>
      </c>
      <c r="JQ194">
        <v>-999.9</v>
      </c>
      <c r="JR194">
        <v>921.8099999999999</v>
      </c>
      <c r="JS194">
        <v>19.618</v>
      </c>
      <c r="JT194">
        <v>99.8154</v>
      </c>
      <c r="JU194">
        <v>99.8823</v>
      </c>
    </row>
    <row r="195" spans="1:281">
      <c r="A195">
        <v>179</v>
      </c>
      <c r="B195">
        <v>1652288452.6</v>
      </c>
      <c r="C195">
        <v>6396.099999904633</v>
      </c>
      <c r="D195" t="s">
        <v>841</v>
      </c>
      <c r="E195" t="s">
        <v>842</v>
      </c>
      <c r="F195">
        <v>5</v>
      </c>
      <c r="G195" t="s">
        <v>730</v>
      </c>
      <c r="H195" t="s">
        <v>418</v>
      </c>
      <c r="I195">
        <v>1652288444.814285</v>
      </c>
      <c r="J195">
        <f>(K195)/1000</f>
        <v>0</v>
      </c>
      <c r="K195">
        <f>IF(CZ195, AN195, AH195)</f>
        <v>0</v>
      </c>
      <c r="L195">
        <f>IF(CZ195, AI195, AG195)</f>
        <v>0</v>
      </c>
      <c r="M195">
        <f>DB195 - IF(AU195&gt;1, L195*CV195*100.0/(AW195*DP195), 0)</f>
        <v>0</v>
      </c>
      <c r="N195">
        <f>((T195-J195/2)*M195-L195)/(T195+J195/2)</f>
        <v>0</v>
      </c>
      <c r="O195">
        <f>N195*(DI195+DJ195)/1000.0</f>
        <v>0</v>
      </c>
      <c r="P195">
        <f>(DB195 - IF(AU195&gt;1, L195*CV195*100.0/(AW195*DP195), 0))*(DI195+DJ195)/1000.0</f>
        <v>0</v>
      </c>
      <c r="Q195">
        <f>2.0/((1/S195-1/R195)+SIGN(S195)*SQRT((1/S195-1/R195)*(1/S195-1/R195) + 4*CW195/((CW195+1)*(CW195+1))*(2*1/S195*1/R195-1/R195*1/R195)))</f>
        <v>0</v>
      </c>
      <c r="R195">
        <f>IF(LEFT(CX195,1)&lt;&gt;"0",IF(LEFT(CX195,1)="1",3.0,CY195),$D$5+$E$5*(DP195*DI195/($K$5*1000))+$F$5*(DP195*DI195/($K$5*1000))*MAX(MIN(CV195,$J$5),$I$5)*MAX(MIN(CV195,$J$5),$I$5)+$G$5*MAX(MIN(CV195,$J$5),$I$5)*(DP195*DI195/($K$5*1000))+$H$5*(DP195*DI195/($K$5*1000))*(DP195*DI195/($K$5*1000)))</f>
        <v>0</v>
      </c>
      <c r="S195">
        <f>J195*(1000-(1000*0.61365*exp(17.502*W195/(240.97+W195))/(DI195+DJ195)+DD195)/2)/(1000*0.61365*exp(17.502*W195/(240.97+W195))/(DI195+DJ195)-DD195)</f>
        <v>0</v>
      </c>
      <c r="T195">
        <f>1/((CW195+1)/(Q195/1.6)+1/(R195/1.37)) + CW195/((CW195+1)/(Q195/1.6) + CW195/(R195/1.37))</f>
        <v>0</v>
      </c>
      <c r="U195">
        <f>(CR195*CU195)</f>
        <v>0</v>
      </c>
      <c r="V195">
        <f>(DK195+(U195+2*0.95*5.67E-8*(((DK195+$B$7)+273)^4-(DK195+273)^4)-44100*J195)/(1.84*29.3*R195+8*0.95*5.67E-8*(DK195+273)^3))</f>
        <v>0</v>
      </c>
      <c r="W195">
        <f>($C$7*DL195+$D$7*DM195+$E$7*V195)</f>
        <v>0</v>
      </c>
      <c r="X195">
        <f>0.61365*exp(17.502*W195/(240.97+W195))</f>
        <v>0</v>
      </c>
      <c r="Y195">
        <f>(Z195/AA195*100)</f>
        <v>0</v>
      </c>
      <c r="Z195">
        <f>DD195*(DI195+DJ195)/1000</f>
        <v>0</v>
      </c>
      <c r="AA195">
        <f>0.61365*exp(17.502*DK195/(240.97+DK195))</f>
        <v>0</v>
      </c>
      <c r="AB195">
        <f>(X195-DD195*(DI195+DJ195)/1000)</f>
        <v>0</v>
      </c>
      <c r="AC195">
        <f>(-J195*44100)</f>
        <v>0</v>
      </c>
      <c r="AD195">
        <f>2*29.3*R195*0.92*(DK195-W195)</f>
        <v>0</v>
      </c>
      <c r="AE195">
        <f>2*0.95*5.67E-8*(((DK195+$B$7)+273)^4-(W195+273)^4)</f>
        <v>0</v>
      </c>
      <c r="AF195">
        <f>U195+AE195+AC195+AD195</f>
        <v>0</v>
      </c>
      <c r="AG195">
        <f>DH195*AU195*(DC195-DB195*(1000-AU195*DE195)/(1000-AU195*DD195))/(100*CV195)</f>
        <v>0</v>
      </c>
      <c r="AH195">
        <f>1000*DH195*AU195*(DD195-DE195)/(100*CV195*(1000-AU195*DD195))</f>
        <v>0</v>
      </c>
      <c r="AI195">
        <f>(AJ195 - AK195 - DI195*1E3/(8.314*(DK195+273.15)) * AM195/DH195 * AL195) * DH195/(100*CV195) * (1000 - DE195)/1000</f>
        <v>0</v>
      </c>
      <c r="AJ195">
        <v>922.830087802871</v>
      </c>
      <c r="AK195">
        <v>865.439151515151</v>
      </c>
      <c r="AL195">
        <v>3.410054274950824</v>
      </c>
      <c r="AM195">
        <v>66.42233892500103</v>
      </c>
      <c r="AN195">
        <f>(AP195 - AO195 + DI195*1E3/(8.314*(DK195+273.15)) * AR195/DH195 * AQ195) * DH195/(100*CV195) * 1000/(1000 - AP195)</f>
        <v>0</v>
      </c>
      <c r="AO195">
        <v>19.40338584981708</v>
      </c>
      <c r="AP195">
        <v>26.38597454545454</v>
      </c>
      <c r="AQ195">
        <v>-0.003828610765668245</v>
      </c>
      <c r="AR195">
        <v>79.01917542628415</v>
      </c>
      <c r="AS195">
        <v>0</v>
      </c>
      <c r="AT195">
        <v>0</v>
      </c>
      <c r="AU195">
        <f>IF(AS195*$H$13&gt;=AW195,1.0,(AW195/(AW195-AS195*$H$13)))</f>
        <v>0</v>
      </c>
      <c r="AV195">
        <f>(AU195-1)*100</f>
        <v>0</v>
      </c>
      <c r="AW195">
        <f>MAX(0,($B$13+$C$13*DP195)/(1+$D$13*DP195)*DI195/(DK195+273)*$E$13)</f>
        <v>0</v>
      </c>
      <c r="AX195" t="s">
        <v>421</v>
      </c>
      <c r="AY195" t="s">
        <v>421</v>
      </c>
      <c r="AZ195">
        <v>0</v>
      </c>
      <c r="BA195">
        <v>0</v>
      </c>
      <c r="BB195">
        <f>1-AZ195/BA195</f>
        <v>0</v>
      </c>
      <c r="BC195">
        <v>0</v>
      </c>
      <c r="BD195" t="s">
        <v>421</v>
      </c>
      <c r="BE195" t="s">
        <v>421</v>
      </c>
      <c r="BF195">
        <v>0</v>
      </c>
      <c r="BG195">
        <v>0</v>
      </c>
      <c r="BH195">
        <f>1-BF195/BG195</f>
        <v>0</v>
      </c>
      <c r="BI195">
        <v>0.5</v>
      </c>
      <c r="BJ195">
        <f>CS195</f>
        <v>0</v>
      </c>
      <c r="BK195">
        <f>L195</f>
        <v>0</v>
      </c>
      <c r="BL195">
        <f>BH195*BI195*BJ195</f>
        <v>0</v>
      </c>
      <c r="BM195">
        <f>(BK195-BC195)/BJ195</f>
        <v>0</v>
      </c>
      <c r="BN195">
        <f>(BA195-BG195)/BG195</f>
        <v>0</v>
      </c>
      <c r="BO195">
        <f>AZ195/(BB195+AZ195/BG195)</f>
        <v>0</v>
      </c>
      <c r="BP195" t="s">
        <v>421</v>
      </c>
      <c r="BQ195">
        <v>0</v>
      </c>
      <c r="BR195">
        <f>IF(BQ195&lt;&gt;0, BQ195, BO195)</f>
        <v>0</v>
      </c>
      <c r="BS195">
        <f>1-BR195/BG195</f>
        <v>0</v>
      </c>
      <c r="BT195">
        <f>(BG195-BF195)/(BG195-BR195)</f>
        <v>0</v>
      </c>
      <c r="BU195">
        <f>(BA195-BG195)/(BA195-BR195)</f>
        <v>0</v>
      </c>
      <c r="BV195">
        <f>(BG195-BF195)/(BG195-AZ195)</f>
        <v>0</v>
      </c>
      <c r="BW195">
        <f>(BA195-BG195)/(BA195-AZ195)</f>
        <v>0</v>
      </c>
      <c r="BX195">
        <f>(BT195*BR195/BF195)</f>
        <v>0</v>
      </c>
      <c r="BY195">
        <f>(1-BX195)</f>
        <v>0</v>
      </c>
      <c r="BZ195">
        <v>1358</v>
      </c>
      <c r="CA195">
        <v>300</v>
      </c>
      <c r="CB195">
        <v>300</v>
      </c>
      <c r="CC195">
        <v>300</v>
      </c>
      <c r="CD195">
        <v>10372.1</v>
      </c>
      <c r="CE195">
        <v>1824.64</v>
      </c>
      <c r="CF195">
        <v>-0.00730157</v>
      </c>
      <c r="CG195">
        <v>0.9</v>
      </c>
      <c r="CH195" t="s">
        <v>421</v>
      </c>
      <c r="CI195" t="s">
        <v>421</v>
      </c>
      <c r="CJ195" t="s">
        <v>421</v>
      </c>
      <c r="CK195" t="s">
        <v>421</v>
      </c>
      <c r="CL195" t="s">
        <v>421</v>
      </c>
      <c r="CM195" t="s">
        <v>421</v>
      </c>
      <c r="CN195" t="s">
        <v>421</v>
      </c>
      <c r="CO195" t="s">
        <v>421</v>
      </c>
      <c r="CP195" t="s">
        <v>421</v>
      </c>
      <c r="CQ195" t="s">
        <v>421</v>
      </c>
      <c r="CR195">
        <f>$B$11*DQ195+$C$11*DR195+$F$11*EC195*(1-EF195)</f>
        <v>0</v>
      </c>
      <c r="CS195">
        <f>CR195*CT195</f>
        <v>0</v>
      </c>
      <c r="CT195">
        <f>($B$11*$D$9+$C$11*$D$9+$F$11*((EP195+EH195)/MAX(EP195+EH195+EQ195, 0.1)*$I$9+EQ195/MAX(EP195+EH195+EQ195, 0.1)*$J$9))/($B$11+$C$11+$F$11)</f>
        <v>0</v>
      </c>
      <c r="CU195">
        <f>($B$11*$K$9+$C$11*$K$9+$F$11*((EP195+EH195)/MAX(EP195+EH195+EQ195, 0.1)*$P$9+EQ195/MAX(EP195+EH195+EQ195, 0.1)*$Q$9))/($B$11+$C$11+$F$11)</f>
        <v>0</v>
      </c>
      <c r="CV195">
        <v>6</v>
      </c>
      <c r="CW195">
        <v>0.5</v>
      </c>
      <c r="CX195" t="s">
        <v>422</v>
      </c>
      <c r="CY195">
        <v>2</v>
      </c>
      <c r="CZ195" t="b">
        <v>1</v>
      </c>
      <c r="DA195">
        <v>1652288444.814285</v>
      </c>
      <c r="DB195">
        <v>818.4012142857142</v>
      </c>
      <c r="DC195">
        <v>890.9482857142858</v>
      </c>
      <c r="DD195">
        <v>26.414675</v>
      </c>
      <c r="DE195">
        <v>19.33032142857143</v>
      </c>
      <c r="DF195">
        <v>819.1368571428571</v>
      </c>
      <c r="DG195">
        <v>26.33316428571429</v>
      </c>
      <c r="DH195">
        <v>400.083</v>
      </c>
      <c r="DI195">
        <v>90.68015357142858</v>
      </c>
      <c r="DJ195">
        <v>0.1000044928571429</v>
      </c>
      <c r="DK195">
        <v>32.44731785714286</v>
      </c>
      <c r="DL195">
        <v>31.44120357142857</v>
      </c>
      <c r="DM195">
        <v>999.9000000000002</v>
      </c>
      <c r="DN195">
        <v>0</v>
      </c>
      <c r="DO195">
        <v>0</v>
      </c>
      <c r="DP195">
        <v>10001.7875</v>
      </c>
      <c r="DQ195">
        <v>0</v>
      </c>
      <c r="DR195">
        <v>934.8800714285715</v>
      </c>
      <c r="DS195">
        <v>-72.54701428571427</v>
      </c>
      <c r="DT195">
        <v>840.6053928571429</v>
      </c>
      <c r="DU195">
        <v>908.5118214285714</v>
      </c>
      <c r="DV195">
        <v>7.084345</v>
      </c>
      <c r="DW195">
        <v>890.9482857142858</v>
      </c>
      <c r="DX195">
        <v>19.33032142857143</v>
      </c>
      <c r="DY195">
        <v>2.395285357142857</v>
      </c>
      <c r="DZ195">
        <v>1.752876071428572</v>
      </c>
      <c r="EA195">
        <v>20.33193214285714</v>
      </c>
      <c r="EB195">
        <v>15.37253571428572</v>
      </c>
      <c r="EC195">
        <v>1499.992857142857</v>
      </c>
      <c r="ED195">
        <v>0.9729959999999996</v>
      </c>
      <c r="EE195">
        <v>0.0270042</v>
      </c>
      <c r="EF195">
        <v>0</v>
      </c>
      <c r="EG195">
        <v>1517.896428571429</v>
      </c>
      <c r="EH195">
        <v>5.00097</v>
      </c>
      <c r="EI195">
        <v>23591.20357142857</v>
      </c>
      <c r="EJ195">
        <v>12491.52857142857</v>
      </c>
      <c r="EK195">
        <v>40.93699999999999</v>
      </c>
      <c r="EL195">
        <v>42.67149999999999</v>
      </c>
      <c r="EM195">
        <v>41.18699999999999</v>
      </c>
      <c r="EN195">
        <v>42.3705</v>
      </c>
      <c r="EO195">
        <v>42.125</v>
      </c>
      <c r="EP195">
        <v>1454.622857142857</v>
      </c>
      <c r="EQ195">
        <v>40.36999999999999</v>
      </c>
      <c r="ER195">
        <v>0</v>
      </c>
      <c r="ES195">
        <v>1138.400000095367</v>
      </c>
      <c r="ET195">
        <v>0</v>
      </c>
      <c r="EU195">
        <v>1517.3992</v>
      </c>
      <c r="EV195">
        <v>-55.5376922136702</v>
      </c>
      <c r="EW195">
        <v>-716.2076912372042</v>
      </c>
      <c r="EX195">
        <v>23584.164</v>
      </c>
      <c r="EY195">
        <v>15</v>
      </c>
      <c r="EZ195">
        <v>1652287342.6</v>
      </c>
      <c r="FA195" t="s">
        <v>727</v>
      </c>
      <c r="FB195">
        <v>1652287342.6</v>
      </c>
      <c r="FC195">
        <v>1652287335.6</v>
      </c>
      <c r="FD195">
        <v>27</v>
      </c>
      <c r="FE195">
        <v>0.206</v>
      </c>
      <c r="FF195">
        <v>-0.006</v>
      </c>
      <c r="FG195">
        <v>-1.806</v>
      </c>
      <c r="FH195">
        <v>0.04</v>
      </c>
      <c r="FI195">
        <v>1600</v>
      </c>
      <c r="FJ195">
        <v>24</v>
      </c>
      <c r="FK195">
        <v>0.06</v>
      </c>
      <c r="FL195">
        <v>0.04</v>
      </c>
      <c r="FM195">
        <v>-72.43162749999999</v>
      </c>
      <c r="FN195">
        <v>-2.571328705440723</v>
      </c>
      <c r="FO195">
        <v>0.2560053075499617</v>
      </c>
      <c r="FP195">
        <v>-1</v>
      </c>
      <c r="FQ195">
        <v>7.161559249999999</v>
      </c>
      <c r="FR195">
        <v>-1.821028480300211</v>
      </c>
      <c r="FS195">
        <v>0.1756088349199365</v>
      </c>
      <c r="FT195">
        <v>0</v>
      </c>
      <c r="FU195">
        <v>0</v>
      </c>
      <c r="FV195">
        <v>0</v>
      </c>
      <c r="FW195">
        <v>0</v>
      </c>
      <c r="FX195">
        <v>-1</v>
      </c>
      <c r="FY195">
        <v>0</v>
      </c>
      <c r="FZ195">
        <v>1</v>
      </c>
      <c r="GA195" t="s">
        <v>710</v>
      </c>
      <c r="GB195">
        <v>2.69492</v>
      </c>
      <c r="GC195">
        <v>2.70508</v>
      </c>
      <c r="GD195">
        <v>0.153539</v>
      </c>
      <c r="GE195">
        <v>0.160372</v>
      </c>
      <c r="GF195">
        <v>0.11334</v>
      </c>
      <c r="GG195">
        <v>0.0906136</v>
      </c>
      <c r="GH195">
        <v>26568.6</v>
      </c>
      <c r="GI195">
        <v>26455.3</v>
      </c>
      <c r="GJ195">
        <v>29204.2</v>
      </c>
      <c r="GK195">
        <v>29161.9</v>
      </c>
      <c r="GL195">
        <v>34280.3</v>
      </c>
      <c r="GM195">
        <v>35302.8</v>
      </c>
      <c r="GN195">
        <v>41099.8</v>
      </c>
      <c r="GO195">
        <v>41610.8</v>
      </c>
      <c r="GP195">
        <v>1.7251</v>
      </c>
      <c r="GQ195">
        <v>2.01</v>
      </c>
      <c r="GR195">
        <v>0.0938252</v>
      </c>
      <c r="GS195">
        <v>0</v>
      </c>
      <c r="GT195">
        <v>29.9376</v>
      </c>
      <c r="GU195">
        <v>999.9</v>
      </c>
      <c r="GV195">
        <v>36.5</v>
      </c>
      <c r="GW195">
        <v>37.2</v>
      </c>
      <c r="GX195">
        <v>25.6563</v>
      </c>
      <c r="GY195">
        <v>62.8234</v>
      </c>
      <c r="GZ195">
        <v>29.5833</v>
      </c>
      <c r="HA195">
        <v>1</v>
      </c>
      <c r="HB195">
        <v>0.305259</v>
      </c>
      <c r="HC195">
        <v>0</v>
      </c>
      <c r="HD195">
        <v>20.3924</v>
      </c>
      <c r="HE195">
        <v>5.21549</v>
      </c>
      <c r="HF195">
        <v>12.0099</v>
      </c>
      <c r="HG195">
        <v>4.98705</v>
      </c>
      <c r="HH195">
        <v>3.2885</v>
      </c>
      <c r="HI195">
        <v>2411.6</v>
      </c>
      <c r="HJ195">
        <v>9999</v>
      </c>
      <c r="HK195">
        <v>9999</v>
      </c>
      <c r="HL195">
        <v>45.7</v>
      </c>
      <c r="HM195">
        <v>1.86734</v>
      </c>
      <c r="HN195">
        <v>1.8663</v>
      </c>
      <c r="HO195">
        <v>1.86589</v>
      </c>
      <c r="HP195">
        <v>1.86572</v>
      </c>
      <c r="HQ195">
        <v>1.86752</v>
      </c>
      <c r="HR195">
        <v>1.87006</v>
      </c>
      <c r="HS195">
        <v>1.8687</v>
      </c>
      <c r="HT195">
        <v>1.87008</v>
      </c>
      <c r="HU195">
        <v>0</v>
      </c>
      <c r="HV195">
        <v>0</v>
      </c>
      <c r="HW195">
        <v>0</v>
      </c>
      <c r="HX195">
        <v>0</v>
      </c>
      <c r="HY195" t="s">
        <v>425</v>
      </c>
      <c r="HZ195" t="s">
        <v>426</v>
      </c>
      <c r="IA195" t="s">
        <v>427</v>
      </c>
      <c r="IB195" t="s">
        <v>427</v>
      </c>
      <c r="IC195" t="s">
        <v>427</v>
      </c>
      <c r="ID195" t="s">
        <v>427</v>
      </c>
      <c r="IE195">
        <v>0</v>
      </c>
      <c r="IF195">
        <v>100</v>
      </c>
      <c r="IG195">
        <v>100</v>
      </c>
      <c r="IH195">
        <v>-0.77</v>
      </c>
      <c r="II195">
        <v>0.081</v>
      </c>
      <c r="IJ195">
        <v>0.04464184116076175</v>
      </c>
      <c r="IK195">
        <v>-0.0004613869835165773</v>
      </c>
      <c r="IL195">
        <v>-7.733014719846753E-07</v>
      </c>
      <c r="IM195">
        <v>2.12217718631011E-10</v>
      </c>
      <c r="IN195">
        <v>-0.1662484685589008</v>
      </c>
      <c r="IO195">
        <v>0.000886434048502425</v>
      </c>
      <c r="IP195">
        <v>0.0004187276611132993</v>
      </c>
      <c r="IQ195">
        <v>-3.612086840460417E-06</v>
      </c>
      <c r="IR195">
        <v>19</v>
      </c>
      <c r="IS195">
        <v>2204</v>
      </c>
      <c r="IT195">
        <v>1</v>
      </c>
      <c r="IU195">
        <v>37</v>
      </c>
      <c r="IV195">
        <v>18.5</v>
      </c>
      <c r="IW195">
        <v>18.6</v>
      </c>
      <c r="IX195">
        <v>1.99097</v>
      </c>
      <c r="IY195">
        <v>2.2229</v>
      </c>
      <c r="IZ195">
        <v>1.39648</v>
      </c>
      <c r="JA195">
        <v>2.34863</v>
      </c>
      <c r="JB195">
        <v>1.49536</v>
      </c>
      <c r="JC195">
        <v>2.3645</v>
      </c>
      <c r="JD195">
        <v>39.3917</v>
      </c>
      <c r="JE195">
        <v>14.8938</v>
      </c>
      <c r="JF195">
        <v>18</v>
      </c>
      <c r="JG195">
        <v>392.602</v>
      </c>
      <c r="JH195">
        <v>557.771</v>
      </c>
      <c r="JI195">
        <v>31.7187</v>
      </c>
      <c r="JJ195">
        <v>31.3948</v>
      </c>
      <c r="JK195">
        <v>30.0002</v>
      </c>
      <c r="JL195">
        <v>31.2851</v>
      </c>
      <c r="JM195">
        <v>31.19</v>
      </c>
      <c r="JN195">
        <v>39.8499</v>
      </c>
      <c r="JO195">
        <v>26.1155</v>
      </c>
      <c r="JP195">
        <v>0</v>
      </c>
      <c r="JQ195">
        <v>-999.9</v>
      </c>
      <c r="JR195">
        <v>935.179</v>
      </c>
      <c r="JS195">
        <v>19.7667</v>
      </c>
      <c r="JT195">
        <v>99.8169</v>
      </c>
      <c r="JU195">
        <v>99.881</v>
      </c>
    </row>
    <row r="196" spans="1:281">
      <c r="A196">
        <v>180</v>
      </c>
      <c r="B196">
        <v>1652288457.6</v>
      </c>
      <c r="C196">
        <v>6401.099999904633</v>
      </c>
      <c r="D196" t="s">
        <v>843</v>
      </c>
      <c r="E196" t="s">
        <v>844</v>
      </c>
      <c r="F196">
        <v>5</v>
      </c>
      <c r="G196" t="s">
        <v>730</v>
      </c>
      <c r="H196" t="s">
        <v>418</v>
      </c>
      <c r="I196">
        <v>1652288450.1</v>
      </c>
      <c r="J196">
        <f>(K196)/1000</f>
        <v>0</v>
      </c>
      <c r="K196">
        <f>IF(CZ196, AN196, AH196)</f>
        <v>0</v>
      </c>
      <c r="L196">
        <f>IF(CZ196, AI196, AG196)</f>
        <v>0</v>
      </c>
      <c r="M196">
        <f>DB196 - IF(AU196&gt;1, L196*CV196*100.0/(AW196*DP196), 0)</f>
        <v>0</v>
      </c>
      <c r="N196">
        <f>((T196-J196/2)*M196-L196)/(T196+J196/2)</f>
        <v>0</v>
      </c>
      <c r="O196">
        <f>N196*(DI196+DJ196)/1000.0</f>
        <v>0</v>
      </c>
      <c r="P196">
        <f>(DB196 - IF(AU196&gt;1, L196*CV196*100.0/(AW196*DP196), 0))*(DI196+DJ196)/1000.0</f>
        <v>0</v>
      </c>
      <c r="Q196">
        <f>2.0/((1/S196-1/R196)+SIGN(S196)*SQRT((1/S196-1/R196)*(1/S196-1/R196) + 4*CW196/((CW196+1)*(CW196+1))*(2*1/S196*1/R196-1/R196*1/R196)))</f>
        <v>0</v>
      </c>
      <c r="R196">
        <f>IF(LEFT(CX196,1)&lt;&gt;"0",IF(LEFT(CX196,1)="1",3.0,CY196),$D$5+$E$5*(DP196*DI196/($K$5*1000))+$F$5*(DP196*DI196/($K$5*1000))*MAX(MIN(CV196,$J$5),$I$5)*MAX(MIN(CV196,$J$5),$I$5)+$G$5*MAX(MIN(CV196,$J$5),$I$5)*(DP196*DI196/($K$5*1000))+$H$5*(DP196*DI196/($K$5*1000))*(DP196*DI196/($K$5*1000)))</f>
        <v>0</v>
      </c>
      <c r="S196">
        <f>J196*(1000-(1000*0.61365*exp(17.502*W196/(240.97+W196))/(DI196+DJ196)+DD196)/2)/(1000*0.61365*exp(17.502*W196/(240.97+W196))/(DI196+DJ196)-DD196)</f>
        <v>0</v>
      </c>
      <c r="T196">
        <f>1/((CW196+1)/(Q196/1.6)+1/(R196/1.37)) + CW196/((CW196+1)/(Q196/1.6) + CW196/(R196/1.37))</f>
        <v>0</v>
      </c>
      <c r="U196">
        <f>(CR196*CU196)</f>
        <v>0</v>
      </c>
      <c r="V196">
        <f>(DK196+(U196+2*0.95*5.67E-8*(((DK196+$B$7)+273)^4-(DK196+273)^4)-44100*J196)/(1.84*29.3*R196+8*0.95*5.67E-8*(DK196+273)^3))</f>
        <v>0</v>
      </c>
      <c r="W196">
        <f>($C$7*DL196+$D$7*DM196+$E$7*V196)</f>
        <v>0</v>
      </c>
      <c r="X196">
        <f>0.61365*exp(17.502*W196/(240.97+W196))</f>
        <v>0</v>
      </c>
      <c r="Y196">
        <f>(Z196/AA196*100)</f>
        <v>0</v>
      </c>
      <c r="Z196">
        <f>DD196*(DI196+DJ196)/1000</f>
        <v>0</v>
      </c>
      <c r="AA196">
        <f>0.61365*exp(17.502*DK196/(240.97+DK196))</f>
        <v>0</v>
      </c>
      <c r="AB196">
        <f>(X196-DD196*(DI196+DJ196)/1000)</f>
        <v>0</v>
      </c>
      <c r="AC196">
        <f>(-J196*44100)</f>
        <v>0</v>
      </c>
      <c r="AD196">
        <f>2*29.3*R196*0.92*(DK196-W196)</f>
        <v>0</v>
      </c>
      <c r="AE196">
        <f>2*0.95*5.67E-8*(((DK196+$B$7)+273)^4-(W196+273)^4)</f>
        <v>0</v>
      </c>
      <c r="AF196">
        <f>U196+AE196+AC196+AD196</f>
        <v>0</v>
      </c>
      <c r="AG196">
        <f>DH196*AU196*(DC196-DB196*(1000-AU196*DE196)/(1000-AU196*DD196))/(100*CV196)</f>
        <v>0</v>
      </c>
      <c r="AH196">
        <f>1000*DH196*AU196*(DD196-DE196)/(100*CV196*(1000-AU196*DD196))</f>
        <v>0</v>
      </c>
      <c r="AI196">
        <f>(AJ196 - AK196 - DI196*1E3/(8.314*(DK196+273.15)) * AM196/DH196 * AL196) * DH196/(100*CV196) * (1000 - DE196)/1000</f>
        <v>0</v>
      </c>
      <c r="AJ196">
        <v>940.0424666732811</v>
      </c>
      <c r="AK196">
        <v>882.4485272727275</v>
      </c>
      <c r="AL196">
        <v>3.407173270152301</v>
      </c>
      <c r="AM196">
        <v>66.42233892500103</v>
      </c>
      <c r="AN196">
        <f>(AP196 - AO196 + DI196*1E3/(8.314*(DK196+273.15)) * AR196/DH196 * AQ196) * DH196/(100*CV196) * 1000/(1000 - AP196)</f>
        <v>0</v>
      </c>
      <c r="AO196">
        <v>19.58290183791541</v>
      </c>
      <c r="AP196">
        <v>26.38035454545453</v>
      </c>
      <c r="AQ196">
        <v>-0.0007123274022928595</v>
      </c>
      <c r="AR196">
        <v>79.01917542628415</v>
      </c>
      <c r="AS196">
        <v>0</v>
      </c>
      <c r="AT196">
        <v>0</v>
      </c>
      <c r="AU196">
        <f>IF(AS196*$H$13&gt;=AW196,1.0,(AW196/(AW196-AS196*$H$13)))</f>
        <v>0</v>
      </c>
      <c r="AV196">
        <f>(AU196-1)*100</f>
        <v>0</v>
      </c>
      <c r="AW196">
        <f>MAX(0,($B$13+$C$13*DP196)/(1+$D$13*DP196)*DI196/(DK196+273)*$E$13)</f>
        <v>0</v>
      </c>
      <c r="AX196" t="s">
        <v>421</v>
      </c>
      <c r="AY196" t="s">
        <v>421</v>
      </c>
      <c r="AZ196">
        <v>0</v>
      </c>
      <c r="BA196">
        <v>0</v>
      </c>
      <c r="BB196">
        <f>1-AZ196/BA196</f>
        <v>0</v>
      </c>
      <c r="BC196">
        <v>0</v>
      </c>
      <c r="BD196" t="s">
        <v>421</v>
      </c>
      <c r="BE196" t="s">
        <v>421</v>
      </c>
      <c r="BF196">
        <v>0</v>
      </c>
      <c r="BG196">
        <v>0</v>
      </c>
      <c r="BH196">
        <f>1-BF196/BG196</f>
        <v>0</v>
      </c>
      <c r="BI196">
        <v>0.5</v>
      </c>
      <c r="BJ196">
        <f>CS196</f>
        <v>0</v>
      </c>
      <c r="BK196">
        <f>L196</f>
        <v>0</v>
      </c>
      <c r="BL196">
        <f>BH196*BI196*BJ196</f>
        <v>0</v>
      </c>
      <c r="BM196">
        <f>(BK196-BC196)/BJ196</f>
        <v>0</v>
      </c>
      <c r="BN196">
        <f>(BA196-BG196)/BG196</f>
        <v>0</v>
      </c>
      <c r="BO196">
        <f>AZ196/(BB196+AZ196/BG196)</f>
        <v>0</v>
      </c>
      <c r="BP196" t="s">
        <v>421</v>
      </c>
      <c r="BQ196">
        <v>0</v>
      </c>
      <c r="BR196">
        <f>IF(BQ196&lt;&gt;0, BQ196, BO196)</f>
        <v>0</v>
      </c>
      <c r="BS196">
        <f>1-BR196/BG196</f>
        <v>0</v>
      </c>
      <c r="BT196">
        <f>(BG196-BF196)/(BG196-BR196)</f>
        <v>0</v>
      </c>
      <c r="BU196">
        <f>(BA196-BG196)/(BA196-BR196)</f>
        <v>0</v>
      </c>
      <c r="BV196">
        <f>(BG196-BF196)/(BG196-AZ196)</f>
        <v>0</v>
      </c>
      <c r="BW196">
        <f>(BA196-BG196)/(BA196-AZ196)</f>
        <v>0</v>
      </c>
      <c r="BX196">
        <f>(BT196*BR196/BF196)</f>
        <v>0</v>
      </c>
      <c r="BY196">
        <f>(1-BX196)</f>
        <v>0</v>
      </c>
      <c r="BZ196">
        <v>1358</v>
      </c>
      <c r="CA196">
        <v>300</v>
      </c>
      <c r="CB196">
        <v>300</v>
      </c>
      <c r="CC196">
        <v>300</v>
      </c>
      <c r="CD196">
        <v>10372.1</v>
      </c>
      <c r="CE196">
        <v>1824.64</v>
      </c>
      <c r="CF196">
        <v>-0.00730157</v>
      </c>
      <c r="CG196">
        <v>0.9</v>
      </c>
      <c r="CH196" t="s">
        <v>421</v>
      </c>
      <c r="CI196" t="s">
        <v>421</v>
      </c>
      <c r="CJ196" t="s">
        <v>421</v>
      </c>
      <c r="CK196" t="s">
        <v>421</v>
      </c>
      <c r="CL196" t="s">
        <v>421</v>
      </c>
      <c r="CM196" t="s">
        <v>421</v>
      </c>
      <c r="CN196" t="s">
        <v>421</v>
      </c>
      <c r="CO196" t="s">
        <v>421</v>
      </c>
      <c r="CP196" t="s">
        <v>421</v>
      </c>
      <c r="CQ196" t="s">
        <v>421</v>
      </c>
      <c r="CR196">
        <f>$B$11*DQ196+$C$11*DR196+$F$11*EC196*(1-EF196)</f>
        <v>0</v>
      </c>
      <c r="CS196">
        <f>CR196*CT196</f>
        <v>0</v>
      </c>
      <c r="CT196">
        <f>($B$11*$D$9+$C$11*$D$9+$F$11*((EP196+EH196)/MAX(EP196+EH196+EQ196, 0.1)*$I$9+EQ196/MAX(EP196+EH196+EQ196, 0.1)*$J$9))/($B$11+$C$11+$F$11)</f>
        <v>0</v>
      </c>
      <c r="CU196">
        <f>($B$11*$K$9+$C$11*$K$9+$F$11*((EP196+EH196)/MAX(EP196+EH196+EQ196, 0.1)*$P$9+EQ196/MAX(EP196+EH196+EQ196, 0.1)*$Q$9))/($B$11+$C$11+$F$11)</f>
        <v>0</v>
      </c>
      <c r="CV196">
        <v>6</v>
      </c>
      <c r="CW196">
        <v>0.5</v>
      </c>
      <c r="CX196" t="s">
        <v>422</v>
      </c>
      <c r="CY196">
        <v>2</v>
      </c>
      <c r="CZ196" t="b">
        <v>1</v>
      </c>
      <c r="DA196">
        <v>1652288450.1</v>
      </c>
      <c r="DB196">
        <v>835.9371481481483</v>
      </c>
      <c r="DC196">
        <v>908.6642962962964</v>
      </c>
      <c r="DD196">
        <v>26.39666666666667</v>
      </c>
      <c r="DE196">
        <v>19.4761037037037</v>
      </c>
      <c r="DF196">
        <v>836.6956296296295</v>
      </c>
      <c r="DG196">
        <v>26.31542592592593</v>
      </c>
      <c r="DH196">
        <v>400.0662962962963</v>
      </c>
      <c r="DI196">
        <v>90.68014074074074</v>
      </c>
      <c r="DJ196">
        <v>0.09997211851851853</v>
      </c>
      <c r="DK196">
        <v>32.4509074074074</v>
      </c>
      <c r="DL196">
        <v>31.4517074074074</v>
      </c>
      <c r="DM196">
        <v>999.9000000000001</v>
      </c>
      <c r="DN196">
        <v>0</v>
      </c>
      <c r="DO196">
        <v>0</v>
      </c>
      <c r="DP196">
        <v>10002.93407407407</v>
      </c>
      <c r="DQ196">
        <v>0</v>
      </c>
      <c r="DR196">
        <v>936.4276666666666</v>
      </c>
      <c r="DS196">
        <v>-72.72722592592594</v>
      </c>
      <c r="DT196">
        <v>858.6011851851852</v>
      </c>
      <c r="DU196">
        <v>926.7147777777778</v>
      </c>
      <c r="DV196">
        <v>6.920544814814815</v>
      </c>
      <c r="DW196">
        <v>908.6642962962964</v>
      </c>
      <c r="DX196">
        <v>19.4761037037037</v>
      </c>
      <c r="DY196">
        <v>2.393651851851851</v>
      </c>
      <c r="DZ196">
        <v>1.766095925925926</v>
      </c>
      <c r="EA196">
        <v>20.32089259259259</v>
      </c>
      <c r="EB196">
        <v>15.48964444444445</v>
      </c>
      <c r="EC196">
        <v>1499.981111111112</v>
      </c>
      <c r="ED196">
        <v>0.9729959999999997</v>
      </c>
      <c r="EE196">
        <v>0.0270042</v>
      </c>
      <c r="EF196">
        <v>0</v>
      </c>
      <c r="EG196">
        <v>1512.99</v>
      </c>
      <c r="EH196">
        <v>5.00097</v>
      </c>
      <c r="EI196">
        <v>23529.03703703704</v>
      </c>
      <c r="EJ196">
        <v>12491.42222222222</v>
      </c>
      <c r="EK196">
        <v>40.94166666666666</v>
      </c>
      <c r="EL196">
        <v>42.68240740740739</v>
      </c>
      <c r="EM196">
        <v>41.18699999999999</v>
      </c>
      <c r="EN196">
        <v>42.375</v>
      </c>
      <c r="EO196">
        <v>42.125</v>
      </c>
      <c r="EP196">
        <v>1454.611111111111</v>
      </c>
      <c r="EQ196">
        <v>40.36999999999999</v>
      </c>
      <c r="ER196">
        <v>0</v>
      </c>
      <c r="ES196">
        <v>1143.200000047684</v>
      </c>
      <c r="ET196">
        <v>0</v>
      </c>
      <c r="EU196">
        <v>1512.9328</v>
      </c>
      <c r="EV196">
        <v>-55.21923076525415</v>
      </c>
      <c r="EW196">
        <v>-627.4615384554252</v>
      </c>
      <c r="EX196">
        <v>23527.79600000001</v>
      </c>
      <c r="EY196">
        <v>15</v>
      </c>
      <c r="EZ196">
        <v>1652287342.6</v>
      </c>
      <c r="FA196" t="s">
        <v>727</v>
      </c>
      <c r="FB196">
        <v>1652287342.6</v>
      </c>
      <c r="FC196">
        <v>1652287335.6</v>
      </c>
      <c r="FD196">
        <v>27</v>
      </c>
      <c r="FE196">
        <v>0.206</v>
      </c>
      <c r="FF196">
        <v>-0.006</v>
      </c>
      <c r="FG196">
        <v>-1.806</v>
      </c>
      <c r="FH196">
        <v>0.04</v>
      </c>
      <c r="FI196">
        <v>1600</v>
      </c>
      <c r="FJ196">
        <v>24</v>
      </c>
      <c r="FK196">
        <v>0.06</v>
      </c>
      <c r="FL196">
        <v>0.04</v>
      </c>
      <c r="FM196">
        <v>-72.58603658536586</v>
      </c>
      <c r="FN196">
        <v>-2.13925087108019</v>
      </c>
      <c r="FO196">
        <v>0.2228743272220511</v>
      </c>
      <c r="FP196">
        <v>-1</v>
      </c>
      <c r="FQ196">
        <v>7.026898536585366</v>
      </c>
      <c r="FR196">
        <v>-1.847696236933789</v>
      </c>
      <c r="FS196">
        <v>0.1827220689751004</v>
      </c>
      <c r="FT196">
        <v>0</v>
      </c>
      <c r="FU196">
        <v>0</v>
      </c>
      <c r="FV196">
        <v>0</v>
      </c>
      <c r="FW196">
        <v>0</v>
      </c>
      <c r="FX196">
        <v>-1</v>
      </c>
      <c r="FY196">
        <v>0</v>
      </c>
      <c r="FZ196">
        <v>1</v>
      </c>
      <c r="GA196" t="s">
        <v>710</v>
      </c>
      <c r="GB196">
        <v>2.69507</v>
      </c>
      <c r="GC196">
        <v>2.70533</v>
      </c>
      <c r="GD196">
        <v>0.155537</v>
      </c>
      <c r="GE196">
        <v>0.162286</v>
      </c>
      <c r="GF196">
        <v>0.113331</v>
      </c>
      <c r="GG196">
        <v>0.091005</v>
      </c>
      <c r="GH196">
        <v>26505.6</v>
      </c>
      <c r="GI196">
        <v>26394.7</v>
      </c>
      <c r="GJ196">
        <v>29204</v>
      </c>
      <c r="GK196">
        <v>29161.7</v>
      </c>
      <c r="GL196">
        <v>34280.4</v>
      </c>
      <c r="GM196">
        <v>35287.5</v>
      </c>
      <c r="GN196">
        <v>41099.6</v>
      </c>
      <c r="GO196">
        <v>41610.7</v>
      </c>
      <c r="GP196">
        <v>1.72518</v>
      </c>
      <c r="GQ196">
        <v>2.0102</v>
      </c>
      <c r="GR196">
        <v>0.0937693</v>
      </c>
      <c r="GS196">
        <v>0</v>
      </c>
      <c r="GT196">
        <v>29.9363</v>
      </c>
      <c r="GU196">
        <v>999.9</v>
      </c>
      <c r="GV196">
        <v>36.5</v>
      </c>
      <c r="GW196">
        <v>37.3</v>
      </c>
      <c r="GX196">
        <v>25.7966</v>
      </c>
      <c r="GY196">
        <v>62.7434</v>
      </c>
      <c r="GZ196">
        <v>29.6955</v>
      </c>
      <c r="HA196">
        <v>1</v>
      </c>
      <c r="HB196">
        <v>0.305526</v>
      </c>
      <c r="HC196">
        <v>0</v>
      </c>
      <c r="HD196">
        <v>20.3925</v>
      </c>
      <c r="HE196">
        <v>5.21654</v>
      </c>
      <c r="HF196">
        <v>12.0099</v>
      </c>
      <c r="HG196">
        <v>4.98715</v>
      </c>
      <c r="HH196">
        <v>3.28855</v>
      </c>
      <c r="HI196">
        <v>2411.8</v>
      </c>
      <c r="HJ196">
        <v>9999</v>
      </c>
      <c r="HK196">
        <v>9999</v>
      </c>
      <c r="HL196">
        <v>45.7</v>
      </c>
      <c r="HM196">
        <v>1.86735</v>
      </c>
      <c r="HN196">
        <v>1.8663</v>
      </c>
      <c r="HO196">
        <v>1.86589</v>
      </c>
      <c r="HP196">
        <v>1.86572</v>
      </c>
      <c r="HQ196">
        <v>1.86752</v>
      </c>
      <c r="HR196">
        <v>1.87006</v>
      </c>
      <c r="HS196">
        <v>1.86872</v>
      </c>
      <c r="HT196">
        <v>1.87006</v>
      </c>
      <c r="HU196">
        <v>0</v>
      </c>
      <c r="HV196">
        <v>0</v>
      </c>
      <c r="HW196">
        <v>0</v>
      </c>
      <c r="HX196">
        <v>0</v>
      </c>
      <c r="HY196" t="s">
        <v>425</v>
      </c>
      <c r="HZ196" t="s">
        <v>426</v>
      </c>
      <c r="IA196" t="s">
        <v>427</v>
      </c>
      <c r="IB196" t="s">
        <v>427</v>
      </c>
      <c r="IC196" t="s">
        <v>427</v>
      </c>
      <c r="ID196" t="s">
        <v>427</v>
      </c>
      <c r="IE196">
        <v>0</v>
      </c>
      <c r="IF196">
        <v>100</v>
      </c>
      <c r="IG196">
        <v>100</v>
      </c>
      <c r="IH196">
        <v>-0.792</v>
      </c>
      <c r="II196">
        <v>0.081</v>
      </c>
      <c r="IJ196">
        <v>0.04464184116076175</v>
      </c>
      <c r="IK196">
        <v>-0.0004613869835165773</v>
      </c>
      <c r="IL196">
        <v>-7.733014719846753E-07</v>
      </c>
      <c r="IM196">
        <v>2.12217718631011E-10</v>
      </c>
      <c r="IN196">
        <v>-0.1662484685589008</v>
      </c>
      <c r="IO196">
        <v>0.000886434048502425</v>
      </c>
      <c r="IP196">
        <v>0.0004187276611132993</v>
      </c>
      <c r="IQ196">
        <v>-3.612086840460417E-06</v>
      </c>
      <c r="IR196">
        <v>19</v>
      </c>
      <c r="IS196">
        <v>2204</v>
      </c>
      <c r="IT196">
        <v>1</v>
      </c>
      <c r="IU196">
        <v>37</v>
      </c>
      <c r="IV196">
        <v>18.6</v>
      </c>
      <c r="IW196">
        <v>18.7</v>
      </c>
      <c r="IX196">
        <v>2.01416</v>
      </c>
      <c r="IY196">
        <v>2.22168</v>
      </c>
      <c r="IZ196">
        <v>1.39648</v>
      </c>
      <c r="JA196">
        <v>2.34863</v>
      </c>
      <c r="JB196">
        <v>1.49536</v>
      </c>
      <c r="JC196">
        <v>2.37915</v>
      </c>
      <c r="JD196">
        <v>39.3917</v>
      </c>
      <c r="JE196">
        <v>14.8938</v>
      </c>
      <c r="JF196">
        <v>18</v>
      </c>
      <c r="JG196">
        <v>392.659</v>
      </c>
      <c r="JH196">
        <v>557.939</v>
      </c>
      <c r="JI196">
        <v>31.7201</v>
      </c>
      <c r="JJ196">
        <v>31.3974</v>
      </c>
      <c r="JK196">
        <v>30.0003</v>
      </c>
      <c r="JL196">
        <v>31.2878</v>
      </c>
      <c r="JM196">
        <v>31.1921</v>
      </c>
      <c r="JN196">
        <v>40.3559</v>
      </c>
      <c r="JO196">
        <v>25.5085</v>
      </c>
      <c r="JP196">
        <v>0</v>
      </c>
      <c r="JQ196">
        <v>-999.9</v>
      </c>
      <c r="JR196">
        <v>955.359</v>
      </c>
      <c r="JS196">
        <v>19.902</v>
      </c>
      <c r="JT196">
        <v>99.81619999999999</v>
      </c>
      <c r="JU196">
        <v>99.8805</v>
      </c>
    </row>
    <row r="197" spans="1:281">
      <c r="A197">
        <v>181</v>
      </c>
      <c r="B197">
        <v>1652288462.6</v>
      </c>
      <c r="C197">
        <v>6406.099999904633</v>
      </c>
      <c r="D197" t="s">
        <v>845</v>
      </c>
      <c r="E197" t="s">
        <v>846</v>
      </c>
      <c r="F197">
        <v>5</v>
      </c>
      <c r="G197" t="s">
        <v>730</v>
      </c>
      <c r="H197" t="s">
        <v>418</v>
      </c>
      <c r="I197">
        <v>1652288454.814285</v>
      </c>
      <c r="J197">
        <f>(K197)/1000</f>
        <v>0</v>
      </c>
      <c r="K197">
        <f>IF(CZ197, AN197, AH197)</f>
        <v>0</v>
      </c>
      <c r="L197">
        <f>IF(CZ197, AI197, AG197)</f>
        <v>0</v>
      </c>
      <c r="M197">
        <f>DB197 - IF(AU197&gt;1, L197*CV197*100.0/(AW197*DP197), 0)</f>
        <v>0</v>
      </c>
      <c r="N197">
        <f>((T197-J197/2)*M197-L197)/(T197+J197/2)</f>
        <v>0</v>
      </c>
      <c r="O197">
        <f>N197*(DI197+DJ197)/1000.0</f>
        <v>0</v>
      </c>
      <c r="P197">
        <f>(DB197 - IF(AU197&gt;1, L197*CV197*100.0/(AW197*DP197), 0))*(DI197+DJ197)/1000.0</f>
        <v>0</v>
      </c>
      <c r="Q197">
        <f>2.0/((1/S197-1/R197)+SIGN(S197)*SQRT((1/S197-1/R197)*(1/S197-1/R197) + 4*CW197/((CW197+1)*(CW197+1))*(2*1/S197*1/R197-1/R197*1/R197)))</f>
        <v>0</v>
      </c>
      <c r="R197">
        <f>IF(LEFT(CX197,1)&lt;&gt;"0",IF(LEFT(CX197,1)="1",3.0,CY197),$D$5+$E$5*(DP197*DI197/($K$5*1000))+$F$5*(DP197*DI197/($K$5*1000))*MAX(MIN(CV197,$J$5),$I$5)*MAX(MIN(CV197,$J$5),$I$5)+$G$5*MAX(MIN(CV197,$J$5),$I$5)*(DP197*DI197/($K$5*1000))+$H$5*(DP197*DI197/($K$5*1000))*(DP197*DI197/($K$5*1000)))</f>
        <v>0</v>
      </c>
      <c r="S197">
        <f>J197*(1000-(1000*0.61365*exp(17.502*W197/(240.97+W197))/(DI197+DJ197)+DD197)/2)/(1000*0.61365*exp(17.502*W197/(240.97+W197))/(DI197+DJ197)-DD197)</f>
        <v>0</v>
      </c>
      <c r="T197">
        <f>1/((CW197+1)/(Q197/1.6)+1/(R197/1.37)) + CW197/((CW197+1)/(Q197/1.6) + CW197/(R197/1.37))</f>
        <v>0</v>
      </c>
      <c r="U197">
        <f>(CR197*CU197)</f>
        <v>0</v>
      </c>
      <c r="V197">
        <f>(DK197+(U197+2*0.95*5.67E-8*(((DK197+$B$7)+273)^4-(DK197+273)^4)-44100*J197)/(1.84*29.3*R197+8*0.95*5.67E-8*(DK197+273)^3))</f>
        <v>0</v>
      </c>
      <c r="W197">
        <f>($C$7*DL197+$D$7*DM197+$E$7*V197)</f>
        <v>0</v>
      </c>
      <c r="X197">
        <f>0.61365*exp(17.502*W197/(240.97+W197))</f>
        <v>0</v>
      </c>
      <c r="Y197">
        <f>(Z197/AA197*100)</f>
        <v>0</v>
      </c>
      <c r="Z197">
        <f>DD197*(DI197+DJ197)/1000</f>
        <v>0</v>
      </c>
      <c r="AA197">
        <f>0.61365*exp(17.502*DK197/(240.97+DK197))</f>
        <v>0</v>
      </c>
      <c r="AB197">
        <f>(X197-DD197*(DI197+DJ197)/1000)</f>
        <v>0</v>
      </c>
      <c r="AC197">
        <f>(-J197*44100)</f>
        <v>0</v>
      </c>
      <c r="AD197">
        <f>2*29.3*R197*0.92*(DK197-W197)</f>
        <v>0</v>
      </c>
      <c r="AE197">
        <f>2*0.95*5.67E-8*(((DK197+$B$7)+273)^4-(W197+273)^4)</f>
        <v>0</v>
      </c>
      <c r="AF197">
        <f>U197+AE197+AC197+AD197</f>
        <v>0</v>
      </c>
      <c r="AG197">
        <f>DH197*AU197*(DC197-DB197*(1000-AU197*DE197)/(1000-AU197*DD197))/(100*CV197)</f>
        <v>0</v>
      </c>
      <c r="AH197">
        <f>1000*DH197*AU197*(DD197-DE197)/(100*CV197*(1000-AU197*DD197))</f>
        <v>0</v>
      </c>
      <c r="AI197">
        <f>(AJ197 - AK197 - DI197*1E3/(8.314*(DK197+273.15)) * AM197/DH197 * AL197) * DH197/(100*CV197) * (1000 - DE197)/1000</f>
        <v>0</v>
      </c>
      <c r="AJ197">
        <v>956.9279176822843</v>
      </c>
      <c r="AK197">
        <v>899.3859696969694</v>
      </c>
      <c r="AL197">
        <v>3.38568499885604</v>
      </c>
      <c r="AM197">
        <v>66.42233892500103</v>
      </c>
      <c r="AN197">
        <f>(AP197 - AO197 + DI197*1E3/(8.314*(DK197+273.15)) * AR197/DH197 * AQ197) * DH197/(100*CV197) * 1000/(1000 - AP197)</f>
        <v>0</v>
      </c>
      <c r="AO197">
        <v>19.70474834551359</v>
      </c>
      <c r="AP197">
        <v>26.36677212121211</v>
      </c>
      <c r="AQ197">
        <v>-0.005390424219738617</v>
      </c>
      <c r="AR197">
        <v>79.01917542628415</v>
      </c>
      <c r="AS197">
        <v>0</v>
      </c>
      <c r="AT197">
        <v>0</v>
      </c>
      <c r="AU197">
        <f>IF(AS197*$H$13&gt;=AW197,1.0,(AW197/(AW197-AS197*$H$13)))</f>
        <v>0</v>
      </c>
      <c r="AV197">
        <f>(AU197-1)*100</f>
        <v>0</v>
      </c>
      <c r="AW197">
        <f>MAX(0,($B$13+$C$13*DP197)/(1+$D$13*DP197)*DI197/(DK197+273)*$E$13)</f>
        <v>0</v>
      </c>
      <c r="AX197" t="s">
        <v>421</v>
      </c>
      <c r="AY197" t="s">
        <v>421</v>
      </c>
      <c r="AZ197">
        <v>0</v>
      </c>
      <c r="BA197">
        <v>0</v>
      </c>
      <c r="BB197">
        <f>1-AZ197/BA197</f>
        <v>0</v>
      </c>
      <c r="BC197">
        <v>0</v>
      </c>
      <c r="BD197" t="s">
        <v>421</v>
      </c>
      <c r="BE197" t="s">
        <v>421</v>
      </c>
      <c r="BF197">
        <v>0</v>
      </c>
      <c r="BG197">
        <v>0</v>
      </c>
      <c r="BH197">
        <f>1-BF197/BG197</f>
        <v>0</v>
      </c>
      <c r="BI197">
        <v>0.5</v>
      </c>
      <c r="BJ197">
        <f>CS197</f>
        <v>0</v>
      </c>
      <c r="BK197">
        <f>L197</f>
        <v>0</v>
      </c>
      <c r="BL197">
        <f>BH197*BI197*BJ197</f>
        <v>0</v>
      </c>
      <c r="BM197">
        <f>(BK197-BC197)/BJ197</f>
        <v>0</v>
      </c>
      <c r="BN197">
        <f>(BA197-BG197)/BG197</f>
        <v>0</v>
      </c>
      <c r="BO197">
        <f>AZ197/(BB197+AZ197/BG197)</f>
        <v>0</v>
      </c>
      <c r="BP197" t="s">
        <v>421</v>
      </c>
      <c r="BQ197">
        <v>0</v>
      </c>
      <c r="BR197">
        <f>IF(BQ197&lt;&gt;0, BQ197, BO197)</f>
        <v>0</v>
      </c>
      <c r="BS197">
        <f>1-BR197/BG197</f>
        <v>0</v>
      </c>
      <c r="BT197">
        <f>(BG197-BF197)/(BG197-BR197)</f>
        <v>0</v>
      </c>
      <c r="BU197">
        <f>(BA197-BG197)/(BA197-BR197)</f>
        <v>0</v>
      </c>
      <c r="BV197">
        <f>(BG197-BF197)/(BG197-AZ197)</f>
        <v>0</v>
      </c>
      <c r="BW197">
        <f>(BA197-BG197)/(BA197-AZ197)</f>
        <v>0</v>
      </c>
      <c r="BX197">
        <f>(BT197*BR197/BF197)</f>
        <v>0</v>
      </c>
      <c r="BY197">
        <f>(1-BX197)</f>
        <v>0</v>
      </c>
      <c r="BZ197">
        <v>1358</v>
      </c>
      <c r="CA197">
        <v>300</v>
      </c>
      <c r="CB197">
        <v>300</v>
      </c>
      <c r="CC197">
        <v>300</v>
      </c>
      <c r="CD197">
        <v>10372.1</v>
      </c>
      <c r="CE197">
        <v>1824.64</v>
      </c>
      <c r="CF197">
        <v>-0.00730157</v>
      </c>
      <c r="CG197">
        <v>0.9</v>
      </c>
      <c r="CH197" t="s">
        <v>421</v>
      </c>
      <c r="CI197" t="s">
        <v>421</v>
      </c>
      <c r="CJ197" t="s">
        <v>421</v>
      </c>
      <c r="CK197" t="s">
        <v>421</v>
      </c>
      <c r="CL197" t="s">
        <v>421</v>
      </c>
      <c r="CM197" t="s">
        <v>421</v>
      </c>
      <c r="CN197" t="s">
        <v>421</v>
      </c>
      <c r="CO197" t="s">
        <v>421</v>
      </c>
      <c r="CP197" t="s">
        <v>421</v>
      </c>
      <c r="CQ197" t="s">
        <v>421</v>
      </c>
      <c r="CR197">
        <f>$B$11*DQ197+$C$11*DR197+$F$11*EC197*(1-EF197)</f>
        <v>0</v>
      </c>
      <c r="CS197">
        <f>CR197*CT197</f>
        <v>0</v>
      </c>
      <c r="CT197">
        <f>($B$11*$D$9+$C$11*$D$9+$F$11*((EP197+EH197)/MAX(EP197+EH197+EQ197, 0.1)*$I$9+EQ197/MAX(EP197+EH197+EQ197, 0.1)*$J$9))/($B$11+$C$11+$F$11)</f>
        <v>0</v>
      </c>
      <c r="CU197">
        <f>($B$11*$K$9+$C$11*$K$9+$F$11*((EP197+EH197)/MAX(EP197+EH197+EQ197, 0.1)*$P$9+EQ197/MAX(EP197+EH197+EQ197, 0.1)*$Q$9))/($B$11+$C$11+$F$11)</f>
        <v>0</v>
      </c>
      <c r="CV197">
        <v>6</v>
      </c>
      <c r="CW197">
        <v>0.5</v>
      </c>
      <c r="CX197" t="s">
        <v>422</v>
      </c>
      <c r="CY197">
        <v>2</v>
      </c>
      <c r="CZ197" t="b">
        <v>1</v>
      </c>
      <c r="DA197">
        <v>1652288454.814285</v>
      </c>
      <c r="DB197">
        <v>851.57625</v>
      </c>
      <c r="DC197">
        <v>924.2250714285716</v>
      </c>
      <c r="DD197">
        <v>26.38309285714286</v>
      </c>
      <c r="DE197">
        <v>19.60519642857142</v>
      </c>
      <c r="DF197">
        <v>852.3553214285714</v>
      </c>
      <c r="DG197">
        <v>26.30206428571429</v>
      </c>
      <c r="DH197">
        <v>400.0741071428571</v>
      </c>
      <c r="DI197">
        <v>90.67990357142857</v>
      </c>
      <c r="DJ197">
        <v>0.1000174857142857</v>
      </c>
      <c r="DK197">
        <v>32.455375</v>
      </c>
      <c r="DL197">
        <v>31.46144642857143</v>
      </c>
      <c r="DM197">
        <v>999.9000000000002</v>
      </c>
      <c r="DN197">
        <v>0</v>
      </c>
      <c r="DO197">
        <v>0</v>
      </c>
      <c r="DP197">
        <v>9999.729285714286</v>
      </c>
      <c r="DQ197">
        <v>0</v>
      </c>
      <c r="DR197">
        <v>937.8072500000001</v>
      </c>
      <c r="DS197">
        <v>-72.648825</v>
      </c>
      <c r="DT197">
        <v>874.6521428571428</v>
      </c>
      <c r="DU197">
        <v>942.7089999999999</v>
      </c>
      <c r="DV197">
        <v>6.777876071428572</v>
      </c>
      <c r="DW197">
        <v>924.2250714285716</v>
      </c>
      <c r="DX197">
        <v>19.60519642857142</v>
      </c>
      <c r="DY197">
        <v>2.392415357142857</v>
      </c>
      <c r="DZ197">
        <v>1.7777975</v>
      </c>
      <c r="EA197">
        <v>20.31252857142857</v>
      </c>
      <c r="EB197">
        <v>15.59261428571429</v>
      </c>
      <c r="EC197">
        <v>1499.9975</v>
      </c>
      <c r="ED197">
        <v>0.9729961785714283</v>
      </c>
      <c r="EE197">
        <v>0.02700401071428572</v>
      </c>
      <c r="EF197">
        <v>0</v>
      </c>
      <c r="EG197">
        <v>1508.599285714286</v>
      </c>
      <c r="EH197">
        <v>5.00097</v>
      </c>
      <c r="EI197">
        <v>23472.35714285714</v>
      </c>
      <c r="EJ197">
        <v>12491.55714285714</v>
      </c>
      <c r="EK197">
        <v>40.94599999999999</v>
      </c>
      <c r="EL197">
        <v>42.68699999999998</v>
      </c>
      <c r="EM197">
        <v>41.18699999999999</v>
      </c>
      <c r="EN197">
        <v>42.375</v>
      </c>
      <c r="EO197">
        <v>42.125</v>
      </c>
      <c r="EP197">
        <v>1454.627142857142</v>
      </c>
      <c r="EQ197">
        <v>40.37035714285714</v>
      </c>
      <c r="ER197">
        <v>0</v>
      </c>
      <c r="ES197">
        <v>1148.599999904633</v>
      </c>
      <c r="ET197">
        <v>0</v>
      </c>
      <c r="EU197">
        <v>1508.225384615384</v>
      </c>
      <c r="EV197">
        <v>-55.31213674637293</v>
      </c>
      <c r="EW197">
        <v>-748.3350423903248</v>
      </c>
      <c r="EX197">
        <v>23466.67692307692</v>
      </c>
      <c r="EY197">
        <v>15</v>
      </c>
      <c r="EZ197">
        <v>1652287342.6</v>
      </c>
      <c r="FA197" t="s">
        <v>727</v>
      </c>
      <c r="FB197">
        <v>1652287342.6</v>
      </c>
      <c r="FC197">
        <v>1652287335.6</v>
      </c>
      <c r="FD197">
        <v>27</v>
      </c>
      <c r="FE197">
        <v>0.206</v>
      </c>
      <c r="FF197">
        <v>-0.006</v>
      </c>
      <c r="FG197">
        <v>-1.806</v>
      </c>
      <c r="FH197">
        <v>0.04</v>
      </c>
      <c r="FI197">
        <v>1600</v>
      </c>
      <c r="FJ197">
        <v>24</v>
      </c>
      <c r="FK197">
        <v>0.06</v>
      </c>
      <c r="FL197">
        <v>0.04</v>
      </c>
      <c r="FM197">
        <v>-72.644255</v>
      </c>
      <c r="FN197">
        <v>0.5756285178237217</v>
      </c>
      <c r="FO197">
        <v>0.2261313500490365</v>
      </c>
      <c r="FP197">
        <v>-1</v>
      </c>
      <c r="FQ197">
        <v>6.8513815</v>
      </c>
      <c r="FR197">
        <v>-1.842137110694196</v>
      </c>
      <c r="FS197">
        <v>0.177779514013145</v>
      </c>
      <c r="FT197">
        <v>0</v>
      </c>
      <c r="FU197">
        <v>0</v>
      </c>
      <c r="FV197">
        <v>0</v>
      </c>
      <c r="FW197">
        <v>0</v>
      </c>
      <c r="FX197">
        <v>-1</v>
      </c>
      <c r="FY197">
        <v>0</v>
      </c>
      <c r="FZ197">
        <v>1</v>
      </c>
      <c r="GA197" t="s">
        <v>710</v>
      </c>
      <c r="GB197">
        <v>2.6947</v>
      </c>
      <c r="GC197">
        <v>2.70501</v>
      </c>
      <c r="GD197">
        <v>0.157471</v>
      </c>
      <c r="GE197">
        <v>0.164037</v>
      </c>
      <c r="GF197">
        <v>0.113285</v>
      </c>
      <c r="GG197">
        <v>0.09147520000000001</v>
      </c>
      <c r="GH197">
        <v>26445.1</v>
      </c>
      <c r="GI197">
        <v>26339.8</v>
      </c>
      <c r="GJ197">
        <v>29204.2</v>
      </c>
      <c r="GK197">
        <v>29162.1</v>
      </c>
      <c r="GL197">
        <v>34282.8</v>
      </c>
      <c r="GM197">
        <v>35269.6</v>
      </c>
      <c r="GN197">
        <v>41100.2</v>
      </c>
      <c r="GO197">
        <v>41611.2</v>
      </c>
      <c r="GP197">
        <v>1.72485</v>
      </c>
      <c r="GQ197">
        <v>2.0107</v>
      </c>
      <c r="GR197">
        <v>0.09484960000000001</v>
      </c>
      <c r="GS197">
        <v>0</v>
      </c>
      <c r="GT197">
        <v>29.9364</v>
      </c>
      <c r="GU197">
        <v>999.9</v>
      </c>
      <c r="GV197">
        <v>36.5</v>
      </c>
      <c r="GW197">
        <v>37.3</v>
      </c>
      <c r="GX197">
        <v>25.7961</v>
      </c>
      <c r="GY197">
        <v>62.6034</v>
      </c>
      <c r="GZ197">
        <v>29.6955</v>
      </c>
      <c r="HA197">
        <v>1</v>
      </c>
      <c r="HB197">
        <v>0.305407</v>
      </c>
      <c r="HC197">
        <v>0</v>
      </c>
      <c r="HD197">
        <v>20.3923</v>
      </c>
      <c r="HE197">
        <v>5.21549</v>
      </c>
      <c r="HF197">
        <v>12.0099</v>
      </c>
      <c r="HG197">
        <v>4.9871</v>
      </c>
      <c r="HH197">
        <v>3.28838</v>
      </c>
      <c r="HI197">
        <v>2411.8</v>
      </c>
      <c r="HJ197">
        <v>9999</v>
      </c>
      <c r="HK197">
        <v>9999</v>
      </c>
      <c r="HL197">
        <v>45.7</v>
      </c>
      <c r="HM197">
        <v>1.86736</v>
      </c>
      <c r="HN197">
        <v>1.8663</v>
      </c>
      <c r="HO197">
        <v>1.86586</v>
      </c>
      <c r="HP197">
        <v>1.86569</v>
      </c>
      <c r="HQ197">
        <v>1.86752</v>
      </c>
      <c r="HR197">
        <v>1.87009</v>
      </c>
      <c r="HS197">
        <v>1.8687</v>
      </c>
      <c r="HT197">
        <v>1.87007</v>
      </c>
      <c r="HU197">
        <v>0</v>
      </c>
      <c r="HV197">
        <v>0</v>
      </c>
      <c r="HW197">
        <v>0</v>
      </c>
      <c r="HX197">
        <v>0</v>
      </c>
      <c r="HY197" t="s">
        <v>425</v>
      </c>
      <c r="HZ197" t="s">
        <v>426</v>
      </c>
      <c r="IA197" t="s">
        <v>427</v>
      </c>
      <c r="IB197" t="s">
        <v>427</v>
      </c>
      <c r="IC197" t="s">
        <v>427</v>
      </c>
      <c r="ID197" t="s">
        <v>427</v>
      </c>
      <c r="IE197">
        <v>0</v>
      </c>
      <c r="IF197">
        <v>100</v>
      </c>
      <c r="IG197">
        <v>100</v>
      </c>
      <c r="IH197">
        <v>-0.8129999999999999</v>
      </c>
      <c r="II197">
        <v>0.0808</v>
      </c>
      <c r="IJ197">
        <v>0.04464184116076175</v>
      </c>
      <c r="IK197">
        <v>-0.0004613869835165773</v>
      </c>
      <c r="IL197">
        <v>-7.733014719846753E-07</v>
      </c>
      <c r="IM197">
        <v>2.12217718631011E-10</v>
      </c>
      <c r="IN197">
        <v>-0.1662484685589008</v>
      </c>
      <c r="IO197">
        <v>0.000886434048502425</v>
      </c>
      <c r="IP197">
        <v>0.0004187276611132993</v>
      </c>
      <c r="IQ197">
        <v>-3.612086840460417E-06</v>
      </c>
      <c r="IR197">
        <v>19</v>
      </c>
      <c r="IS197">
        <v>2204</v>
      </c>
      <c r="IT197">
        <v>1</v>
      </c>
      <c r="IU197">
        <v>37</v>
      </c>
      <c r="IV197">
        <v>18.7</v>
      </c>
      <c r="IW197">
        <v>18.8</v>
      </c>
      <c r="IX197">
        <v>2.0459</v>
      </c>
      <c r="IY197">
        <v>2.22168</v>
      </c>
      <c r="IZ197">
        <v>1.39648</v>
      </c>
      <c r="JA197">
        <v>2.34863</v>
      </c>
      <c r="JB197">
        <v>1.49536</v>
      </c>
      <c r="JC197">
        <v>2.37915</v>
      </c>
      <c r="JD197">
        <v>39.3917</v>
      </c>
      <c r="JE197">
        <v>14.8938</v>
      </c>
      <c r="JF197">
        <v>18</v>
      </c>
      <c r="JG197">
        <v>392.494</v>
      </c>
      <c r="JH197">
        <v>558.338</v>
      </c>
      <c r="JI197">
        <v>31.7216</v>
      </c>
      <c r="JJ197">
        <v>31.399</v>
      </c>
      <c r="JK197">
        <v>30.0001</v>
      </c>
      <c r="JL197">
        <v>31.2896</v>
      </c>
      <c r="JM197">
        <v>31.1948</v>
      </c>
      <c r="JN197">
        <v>40.9671</v>
      </c>
      <c r="JO197">
        <v>24.898</v>
      </c>
      <c r="JP197">
        <v>0</v>
      </c>
      <c r="JQ197">
        <v>-999.9</v>
      </c>
      <c r="JR197">
        <v>969.025</v>
      </c>
      <c r="JS197">
        <v>20.0428</v>
      </c>
      <c r="JT197">
        <v>99.8175</v>
      </c>
      <c r="JU197">
        <v>99.8819</v>
      </c>
    </row>
    <row r="198" spans="1:281">
      <c r="A198">
        <v>182</v>
      </c>
      <c r="B198">
        <v>1652288467.6</v>
      </c>
      <c r="C198">
        <v>6411.099999904633</v>
      </c>
      <c r="D198" t="s">
        <v>847</v>
      </c>
      <c r="E198" t="s">
        <v>848</v>
      </c>
      <c r="F198">
        <v>5</v>
      </c>
      <c r="G198" t="s">
        <v>730</v>
      </c>
      <c r="H198" t="s">
        <v>418</v>
      </c>
      <c r="I198">
        <v>1652288460.1</v>
      </c>
      <c r="J198">
        <f>(K198)/1000</f>
        <v>0</v>
      </c>
      <c r="K198">
        <f>IF(CZ198, AN198, AH198)</f>
        <v>0</v>
      </c>
      <c r="L198">
        <f>IF(CZ198, AI198, AG198)</f>
        <v>0</v>
      </c>
      <c r="M198">
        <f>DB198 - IF(AU198&gt;1, L198*CV198*100.0/(AW198*DP198), 0)</f>
        <v>0</v>
      </c>
      <c r="N198">
        <f>((T198-J198/2)*M198-L198)/(T198+J198/2)</f>
        <v>0</v>
      </c>
      <c r="O198">
        <f>N198*(DI198+DJ198)/1000.0</f>
        <v>0</v>
      </c>
      <c r="P198">
        <f>(DB198 - IF(AU198&gt;1, L198*CV198*100.0/(AW198*DP198), 0))*(DI198+DJ198)/1000.0</f>
        <v>0</v>
      </c>
      <c r="Q198">
        <f>2.0/((1/S198-1/R198)+SIGN(S198)*SQRT((1/S198-1/R198)*(1/S198-1/R198) + 4*CW198/((CW198+1)*(CW198+1))*(2*1/S198*1/R198-1/R198*1/R198)))</f>
        <v>0</v>
      </c>
      <c r="R198">
        <f>IF(LEFT(CX198,1)&lt;&gt;"0",IF(LEFT(CX198,1)="1",3.0,CY198),$D$5+$E$5*(DP198*DI198/($K$5*1000))+$F$5*(DP198*DI198/($K$5*1000))*MAX(MIN(CV198,$J$5),$I$5)*MAX(MIN(CV198,$J$5),$I$5)+$G$5*MAX(MIN(CV198,$J$5),$I$5)*(DP198*DI198/($K$5*1000))+$H$5*(DP198*DI198/($K$5*1000))*(DP198*DI198/($K$5*1000)))</f>
        <v>0</v>
      </c>
      <c r="S198">
        <f>J198*(1000-(1000*0.61365*exp(17.502*W198/(240.97+W198))/(DI198+DJ198)+DD198)/2)/(1000*0.61365*exp(17.502*W198/(240.97+W198))/(DI198+DJ198)-DD198)</f>
        <v>0</v>
      </c>
      <c r="T198">
        <f>1/((CW198+1)/(Q198/1.6)+1/(R198/1.37)) + CW198/((CW198+1)/(Q198/1.6) + CW198/(R198/1.37))</f>
        <v>0</v>
      </c>
      <c r="U198">
        <f>(CR198*CU198)</f>
        <v>0</v>
      </c>
      <c r="V198">
        <f>(DK198+(U198+2*0.95*5.67E-8*(((DK198+$B$7)+273)^4-(DK198+273)^4)-44100*J198)/(1.84*29.3*R198+8*0.95*5.67E-8*(DK198+273)^3))</f>
        <v>0</v>
      </c>
      <c r="W198">
        <f>($C$7*DL198+$D$7*DM198+$E$7*V198)</f>
        <v>0</v>
      </c>
      <c r="X198">
        <f>0.61365*exp(17.502*W198/(240.97+W198))</f>
        <v>0</v>
      </c>
      <c r="Y198">
        <f>(Z198/AA198*100)</f>
        <v>0</v>
      </c>
      <c r="Z198">
        <f>DD198*(DI198+DJ198)/1000</f>
        <v>0</v>
      </c>
      <c r="AA198">
        <f>0.61365*exp(17.502*DK198/(240.97+DK198))</f>
        <v>0</v>
      </c>
      <c r="AB198">
        <f>(X198-DD198*(DI198+DJ198)/1000)</f>
        <v>0</v>
      </c>
      <c r="AC198">
        <f>(-J198*44100)</f>
        <v>0</v>
      </c>
      <c r="AD198">
        <f>2*29.3*R198*0.92*(DK198-W198)</f>
        <v>0</v>
      </c>
      <c r="AE198">
        <f>2*0.95*5.67E-8*(((DK198+$B$7)+273)^4-(W198+273)^4)</f>
        <v>0</v>
      </c>
      <c r="AF198">
        <f>U198+AE198+AC198+AD198</f>
        <v>0</v>
      </c>
      <c r="AG198">
        <f>DH198*AU198*(DC198-DB198*(1000-AU198*DE198)/(1000-AU198*DD198))/(100*CV198)</f>
        <v>0</v>
      </c>
      <c r="AH198">
        <f>1000*DH198*AU198*(DD198-DE198)/(100*CV198*(1000-AU198*DD198))</f>
        <v>0</v>
      </c>
      <c r="AI198">
        <f>(AJ198 - AK198 - DI198*1E3/(8.314*(DK198+273.15)) * AM198/DH198 * AL198) * DH198/(100*CV198) * (1000 - DE198)/1000</f>
        <v>0</v>
      </c>
      <c r="AJ198">
        <v>973.2870890020877</v>
      </c>
      <c r="AK198">
        <v>915.8800727272725</v>
      </c>
      <c r="AL198">
        <v>3.300910952274161</v>
      </c>
      <c r="AM198">
        <v>66.42233892500103</v>
      </c>
      <c r="AN198">
        <f>(AP198 - AO198 + DI198*1E3/(8.314*(DK198+273.15)) * AR198/DH198 * AQ198) * DH198/(100*CV198) * 1000/(1000 - AP198)</f>
        <v>0</v>
      </c>
      <c r="AO198">
        <v>19.8415492434316</v>
      </c>
      <c r="AP198">
        <v>26.36097272727273</v>
      </c>
      <c r="AQ198">
        <v>-0.0004200806316307642</v>
      </c>
      <c r="AR198">
        <v>79.01917542628415</v>
      </c>
      <c r="AS198">
        <v>0</v>
      </c>
      <c r="AT198">
        <v>0</v>
      </c>
      <c r="AU198">
        <f>IF(AS198*$H$13&gt;=AW198,1.0,(AW198/(AW198-AS198*$H$13)))</f>
        <v>0</v>
      </c>
      <c r="AV198">
        <f>(AU198-1)*100</f>
        <v>0</v>
      </c>
      <c r="AW198">
        <f>MAX(0,($B$13+$C$13*DP198)/(1+$D$13*DP198)*DI198/(DK198+273)*$E$13)</f>
        <v>0</v>
      </c>
      <c r="AX198" t="s">
        <v>421</v>
      </c>
      <c r="AY198" t="s">
        <v>421</v>
      </c>
      <c r="AZ198">
        <v>0</v>
      </c>
      <c r="BA198">
        <v>0</v>
      </c>
      <c r="BB198">
        <f>1-AZ198/BA198</f>
        <v>0</v>
      </c>
      <c r="BC198">
        <v>0</v>
      </c>
      <c r="BD198" t="s">
        <v>421</v>
      </c>
      <c r="BE198" t="s">
        <v>421</v>
      </c>
      <c r="BF198">
        <v>0</v>
      </c>
      <c r="BG198">
        <v>0</v>
      </c>
      <c r="BH198">
        <f>1-BF198/BG198</f>
        <v>0</v>
      </c>
      <c r="BI198">
        <v>0.5</v>
      </c>
      <c r="BJ198">
        <f>CS198</f>
        <v>0</v>
      </c>
      <c r="BK198">
        <f>L198</f>
        <v>0</v>
      </c>
      <c r="BL198">
        <f>BH198*BI198*BJ198</f>
        <v>0</v>
      </c>
      <c r="BM198">
        <f>(BK198-BC198)/BJ198</f>
        <v>0</v>
      </c>
      <c r="BN198">
        <f>(BA198-BG198)/BG198</f>
        <v>0</v>
      </c>
      <c r="BO198">
        <f>AZ198/(BB198+AZ198/BG198)</f>
        <v>0</v>
      </c>
      <c r="BP198" t="s">
        <v>421</v>
      </c>
      <c r="BQ198">
        <v>0</v>
      </c>
      <c r="BR198">
        <f>IF(BQ198&lt;&gt;0, BQ198, BO198)</f>
        <v>0</v>
      </c>
      <c r="BS198">
        <f>1-BR198/BG198</f>
        <v>0</v>
      </c>
      <c r="BT198">
        <f>(BG198-BF198)/(BG198-BR198)</f>
        <v>0</v>
      </c>
      <c r="BU198">
        <f>(BA198-BG198)/(BA198-BR198)</f>
        <v>0</v>
      </c>
      <c r="BV198">
        <f>(BG198-BF198)/(BG198-AZ198)</f>
        <v>0</v>
      </c>
      <c r="BW198">
        <f>(BA198-BG198)/(BA198-AZ198)</f>
        <v>0</v>
      </c>
      <c r="BX198">
        <f>(BT198*BR198/BF198)</f>
        <v>0</v>
      </c>
      <c r="BY198">
        <f>(1-BX198)</f>
        <v>0</v>
      </c>
      <c r="BZ198">
        <v>1358</v>
      </c>
      <c r="CA198">
        <v>300</v>
      </c>
      <c r="CB198">
        <v>300</v>
      </c>
      <c r="CC198">
        <v>300</v>
      </c>
      <c r="CD198">
        <v>10372.1</v>
      </c>
      <c r="CE198">
        <v>1824.64</v>
      </c>
      <c r="CF198">
        <v>-0.00730157</v>
      </c>
      <c r="CG198">
        <v>0.9</v>
      </c>
      <c r="CH198" t="s">
        <v>421</v>
      </c>
      <c r="CI198" t="s">
        <v>421</v>
      </c>
      <c r="CJ198" t="s">
        <v>421</v>
      </c>
      <c r="CK198" t="s">
        <v>421</v>
      </c>
      <c r="CL198" t="s">
        <v>421</v>
      </c>
      <c r="CM198" t="s">
        <v>421</v>
      </c>
      <c r="CN198" t="s">
        <v>421</v>
      </c>
      <c r="CO198" t="s">
        <v>421</v>
      </c>
      <c r="CP198" t="s">
        <v>421</v>
      </c>
      <c r="CQ198" t="s">
        <v>421</v>
      </c>
      <c r="CR198">
        <f>$B$11*DQ198+$C$11*DR198+$F$11*EC198*(1-EF198)</f>
        <v>0</v>
      </c>
      <c r="CS198">
        <f>CR198*CT198</f>
        <v>0</v>
      </c>
      <c r="CT198">
        <f>($B$11*$D$9+$C$11*$D$9+$F$11*((EP198+EH198)/MAX(EP198+EH198+EQ198, 0.1)*$I$9+EQ198/MAX(EP198+EH198+EQ198, 0.1)*$J$9))/($B$11+$C$11+$F$11)</f>
        <v>0</v>
      </c>
      <c r="CU198">
        <f>($B$11*$K$9+$C$11*$K$9+$F$11*((EP198+EH198)/MAX(EP198+EH198+EQ198, 0.1)*$P$9+EQ198/MAX(EP198+EH198+EQ198, 0.1)*$Q$9))/($B$11+$C$11+$F$11)</f>
        <v>0</v>
      </c>
      <c r="CV198">
        <v>6</v>
      </c>
      <c r="CW198">
        <v>0.5</v>
      </c>
      <c r="CX198" t="s">
        <v>422</v>
      </c>
      <c r="CY198">
        <v>2</v>
      </c>
      <c r="CZ198" t="b">
        <v>1</v>
      </c>
      <c r="DA198">
        <v>1652288460.1</v>
      </c>
      <c r="DB198">
        <v>868.976037037037</v>
      </c>
      <c r="DC198">
        <v>941.5165185185185</v>
      </c>
      <c r="DD198">
        <v>26.37188148148148</v>
      </c>
      <c r="DE198">
        <v>19.75877407407407</v>
      </c>
      <c r="DF198">
        <v>869.778111111111</v>
      </c>
      <c r="DG198">
        <v>26.29102222222222</v>
      </c>
      <c r="DH198">
        <v>400.0716666666667</v>
      </c>
      <c r="DI198">
        <v>90.67913333333334</v>
      </c>
      <c r="DJ198">
        <v>0.09998918148148149</v>
      </c>
      <c r="DK198">
        <v>32.46081851851851</v>
      </c>
      <c r="DL198">
        <v>31.47196666666667</v>
      </c>
      <c r="DM198">
        <v>999.9000000000001</v>
      </c>
      <c r="DN198">
        <v>0</v>
      </c>
      <c r="DO198">
        <v>0</v>
      </c>
      <c r="DP198">
        <v>9994.13925925926</v>
      </c>
      <c r="DQ198">
        <v>0</v>
      </c>
      <c r="DR198">
        <v>938.5604444444443</v>
      </c>
      <c r="DS198">
        <v>-72.54047777777777</v>
      </c>
      <c r="DT198">
        <v>892.5131111111112</v>
      </c>
      <c r="DU198">
        <v>960.4962962962964</v>
      </c>
      <c r="DV198">
        <v>6.613084074074074</v>
      </c>
      <c r="DW198">
        <v>941.5165185185185</v>
      </c>
      <c r="DX198">
        <v>19.75877407407407</v>
      </c>
      <c r="DY198">
        <v>2.391378518518518</v>
      </c>
      <c r="DZ198">
        <v>1.791708518518519</v>
      </c>
      <c r="EA198">
        <v>20.30551481481482</v>
      </c>
      <c r="EB198">
        <v>15.7144</v>
      </c>
      <c r="EC198">
        <v>1499.988148148148</v>
      </c>
      <c r="ED198">
        <v>0.9729961851851849</v>
      </c>
      <c r="EE198">
        <v>0.02700400370370371</v>
      </c>
      <c r="EF198">
        <v>0</v>
      </c>
      <c r="EG198">
        <v>1503.622592592593</v>
      </c>
      <c r="EH198">
        <v>5.00097</v>
      </c>
      <c r="EI198">
        <v>23402.27037037037</v>
      </c>
      <c r="EJ198">
        <v>12491.48148148148</v>
      </c>
      <c r="EK198">
        <v>40.95566666666667</v>
      </c>
      <c r="EL198">
        <v>42.68699999999998</v>
      </c>
      <c r="EM198">
        <v>41.18699999999999</v>
      </c>
      <c r="EN198">
        <v>42.375</v>
      </c>
      <c r="EO198">
        <v>42.125</v>
      </c>
      <c r="EP198">
        <v>1454.617777777778</v>
      </c>
      <c r="EQ198">
        <v>40.37037037037036</v>
      </c>
      <c r="ER198">
        <v>0</v>
      </c>
      <c r="ES198">
        <v>1153.400000095367</v>
      </c>
      <c r="ET198">
        <v>0</v>
      </c>
      <c r="EU198">
        <v>1503.713076923077</v>
      </c>
      <c r="EV198">
        <v>-56.01094016456081</v>
      </c>
      <c r="EW198">
        <v>-847.7504270439111</v>
      </c>
      <c r="EX198">
        <v>23403.40384615385</v>
      </c>
      <c r="EY198">
        <v>15</v>
      </c>
      <c r="EZ198">
        <v>1652287342.6</v>
      </c>
      <c r="FA198" t="s">
        <v>727</v>
      </c>
      <c r="FB198">
        <v>1652287342.6</v>
      </c>
      <c r="FC198">
        <v>1652287335.6</v>
      </c>
      <c r="FD198">
        <v>27</v>
      </c>
      <c r="FE198">
        <v>0.206</v>
      </c>
      <c r="FF198">
        <v>-0.006</v>
      </c>
      <c r="FG198">
        <v>-1.806</v>
      </c>
      <c r="FH198">
        <v>0.04</v>
      </c>
      <c r="FI198">
        <v>1600</v>
      </c>
      <c r="FJ198">
        <v>24</v>
      </c>
      <c r="FK198">
        <v>0.06</v>
      </c>
      <c r="FL198">
        <v>0.04</v>
      </c>
      <c r="FM198">
        <v>-72.588815</v>
      </c>
      <c r="FN198">
        <v>1.660417260788025</v>
      </c>
      <c r="FO198">
        <v>0.2707383372834368</v>
      </c>
      <c r="FP198">
        <v>-1</v>
      </c>
      <c r="FQ198">
        <v>6.732494249999999</v>
      </c>
      <c r="FR198">
        <v>-1.868241388367737</v>
      </c>
      <c r="FS198">
        <v>0.180168030764166</v>
      </c>
      <c r="FT198">
        <v>0</v>
      </c>
      <c r="FU198">
        <v>0</v>
      </c>
      <c r="FV198">
        <v>0</v>
      </c>
      <c r="FW198">
        <v>0</v>
      </c>
      <c r="FX198">
        <v>-1</v>
      </c>
      <c r="FY198">
        <v>0</v>
      </c>
      <c r="FZ198">
        <v>1</v>
      </c>
      <c r="GA198" t="s">
        <v>710</v>
      </c>
      <c r="GB198">
        <v>2.69469</v>
      </c>
      <c r="GC198">
        <v>2.70487</v>
      </c>
      <c r="GD198">
        <v>0.159368</v>
      </c>
      <c r="GE198">
        <v>0.165905</v>
      </c>
      <c r="GF198">
        <v>0.11327</v>
      </c>
      <c r="GG198">
        <v>0.0919505</v>
      </c>
      <c r="GH198">
        <v>26385.4</v>
      </c>
      <c r="GI198">
        <v>26280.9</v>
      </c>
      <c r="GJ198">
        <v>29204.2</v>
      </c>
      <c r="GK198">
        <v>29162.2</v>
      </c>
      <c r="GL198">
        <v>34283.4</v>
      </c>
      <c r="GM198">
        <v>35251.1</v>
      </c>
      <c r="GN198">
        <v>41100.2</v>
      </c>
      <c r="GO198">
        <v>41611.3</v>
      </c>
      <c r="GP198">
        <v>1.72485</v>
      </c>
      <c r="GQ198">
        <v>2.01057</v>
      </c>
      <c r="GR198">
        <v>0.09551270000000001</v>
      </c>
      <c r="GS198">
        <v>0</v>
      </c>
      <c r="GT198">
        <v>29.9389</v>
      </c>
      <c r="GU198">
        <v>999.9</v>
      </c>
      <c r="GV198">
        <v>36.5</v>
      </c>
      <c r="GW198">
        <v>37.3</v>
      </c>
      <c r="GX198">
        <v>25.7974</v>
      </c>
      <c r="GY198">
        <v>62.7934</v>
      </c>
      <c r="GZ198">
        <v>29.8478</v>
      </c>
      <c r="HA198">
        <v>1</v>
      </c>
      <c r="HB198">
        <v>0.305645</v>
      </c>
      <c r="HC198">
        <v>0</v>
      </c>
      <c r="HD198">
        <v>20.3924</v>
      </c>
      <c r="HE198">
        <v>5.21654</v>
      </c>
      <c r="HF198">
        <v>12.0098</v>
      </c>
      <c r="HG198">
        <v>4.98735</v>
      </c>
      <c r="HH198">
        <v>3.28865</v>
      </c>
      <c r="HI198">
        <v>2412.1</v>
      </c>
      <c r="HJ198">
        <v>9999</v>
      </c>
      <c r="HK198">
        <v>9999</v>
      </c>
      <c r="HL198">
        <v>45.7</v>
      </c>
      <c r="HM198">
        <v>1.86735</v>
      </c>
      <c r="HN198">
        <v>1.8663</v>
      </c>
      <c r="HO198">
        <v>1.86585</v>
      </c>
      <c r="HP198">
        <v>1.86569</v>
      </c>
      <c r="HQ198">
        <v>1.86752</v>
      </c>
      <c r="HR198">
        <v>1.87002</v>
      </c>
      <c r="HS198">
        <v>1.8687</v>
      </c>
      <c r="HT198">
        <v>1.87004</v>
      </c>
      <c r="HU198">
        <v>0</v>
      </c>
      <c r="HV198">
        <v>0</v>
      </c>
      <c r="HW198">
        <v>0</v>
      </c>
      <c r="HX198">
        <v>0</v>
      </c>
      <c r="HY198" t="s">
        <v>425</v>
      </c>
      <c r="HZ198" t="s">
        <v>426</v>
      </c>
      <c r="IA198" t="s">
        <v>427</v>
      </c>
      <c r="IB198" t="s">
        <v>427</v>
      </c>
      <c r="IC198" t="s">
        <v>427</v>
      </c>
      <c r="ID198" t="s">
        <v>427</v>
      </c>
      <c r="IE198">
        <v>0</v>
      </c>
      <c r="IF198">
        <v>100</v>
      </c>
      <c r="IG198">
        <v>100</v>
      </c>
      <c r="IH198">
        <v>-0.834</v>
      </c>
      <c r="II198">
        <v>0.08069999999999999</v>
      </c>
      <c r="IJ198">
        <v>0.04464184116076175</v>
      </c>
      <c r="IK198">
        <v>-0.0004613869835165773</v>
      </c>
      <c r="IL198">
        <v>-7.733014719846753E-07</v>
      </c>
      <c r="IM198">
        <v>2.12217718631011E-10</v>
      </c>
      <c r="IN198">
        <v>-0.1662484685589008</v>
      </c>
      <c r="IO198">
        <v>0.000886434048502425</v>
      </c>
      <c r="IP198">
        <v>0.0004187276611132993</v>
      </c>
      <c r="IQ198">
        <v>-3.612086840460417E-06</v>
      </c>
      <c r="IR198">
        <v>19</v>
      </c>
      <c r="IS198">
        <v>2204</v>
      </c>
      <c r="IT198">
        <v>1</v>
      </c>
      <c r="IU198">
        <v>37</v>
      </c>
      <c r="IV198">
        <v>18.8</v>
      </c>
      <c r="IW198">
        <v>18.9</v>
      </c>
      <c r="IX198">
        <v>2.07397</v>
      </c>
      <c r="IY198">
        <v>2.21924</v>
      </c>
      <c r="IZ198">
        <v>1.39648</v>
      </c>
      <c r="JA198">
        <v>2.34863</v>
      </c>
      <c r="JB198">
        <v>1.49536</v>
      </c>
      <c r="JC198">
        <v>2.39258</v>
      </c>
      <c r="JD198">
        <v>39.3917</v>
      </c>
      <c r="JE198">
        <v>14.885</v>
      </c>
      <c r="JF198">
        <v>18</v>
      </c>
      <c r="JG198">
        <v>392.51</v>
      </c>
      <c r="JH198">
        <v>558.2569999999999</v>
      </c>
      <c r="JI198">
        <v>31.7232</v>
      </c>
      <c r="JJ198">
        <v>31.4001</v>
      </c>
      <c r="JK198">
        <v>30.0001</v>
      </c>
      <c r="JL198">
        <v>31.2923</v>
      </c>
      <c r="JM198">
        <v>31.1961</v>
      </c>
      <c r="JN198">
        <v>41.5081</v>
      </c>
      <c r="JO198">
        <v>24.2545</v>
      </c>
      <c r="JP198">
        <v>0</v>
      </c>
      <c r="JQ198">
        <v>-999.9</v>
      </c>
      <c r="JR198">
        <v>989.078</v>
      </c>
      <c r="JS198">
        <v>20.1886</v>
      </c>
      <c r="JT198">
        <v>99.81740000000001</v>
      </c>
      <c r="JU198">
        <v>99.88209999999999</v>
      </c>
    </row>
    <row r="199" spans="1:281">
      <c r="A199">
        <v>183</v>
      </c>
      <c r="B199">
        <v>1652288472.6</v>
      </c>
      <c r="C199">
        <v>6416.099999904633</v>
      </c>
      <c r="D199" t="s">
        <v>849</v>
      </c>
      <c r="E199" t="s">
        <v>850</v>
      </c>
      <c r="F199">
        <v>5</v>
      </c>
      <c r="G199" t="s">
        <v>730</v>
      </c>
      <c r="H199" t="s">
        <v>418</v>
      </c>
      <c r="I199">
        <v>1652288464.814285</v>
      </c>
      <c r="J199">
        <f>(K199)/1000</f>
        <v>0</v>
      </c>
      <c r="K199">
        <f>IF(CZ199, AN199, AH199)</f>
        <v>0</v>
      </c>
      <c r="L199">
        <f>IF(CZ199, AI199, AG199)</f>
        <v>0</v>
      </c>
      <c r="M199">
        <f>DB199 - IF(AU199&gt;1, L199*CV199*100.0/(AW199*DP199), 0)</f>
        <v>0</v>
      </c>
      <c r="N199">
        <f>((T199-J199/2)*M199-L199)/(T199+J199/2)</f>
        <v>0</v>
      </c>
      <c r="O199">
        <f>N199*(DI199+DJ199)/1000.0</f>
        <v>0</v>
      </c>
      <c r="P199">
        <f>(DB199 - IF(AU199&gt;1, L199*CV199*100.0/(AW199*DP199), 0))*(DI199+DJ199)/1000.0</f>
        <v>0</v>
      </c>
      <c r="Q199">
        <f>2.0/((1/S199-1/R199)+SIGN(S199)*SQRT((1/S199-1/R199)*(1/S199-1/R199) + 4*CW199/((CW199+1)*(CW199+1))*(2*1/S199*1/R199-1/R199*1/R199)))</f>
        <v>0</v>
      </c>
      <c r="R199">
        <f>IF(LEFT(CX199,1)&lt;&gt;"0",IF(LEFT(CX199,1)="1",3.0,CY199),$D$5+$E$5*(DP199*DI199/($K$5*1000))+$F$5*(DP199*DI199/($K$5*1000))*MAX(MIN(CV199,$J$5),$I$5)*MAX(MIN(CV199,$J$5),$I$5)+$G$5*MAX(MIN(CV199,$J$5),$I$5)*(DP199*DI199/($K$5*1000))+$H$5*(DP199*DI199/($K$5*1000))*(DP199*DI199/($K$5*1000)))</f>
        <v>0</v>
      </c>
      <c r="S199">
        <f>J199*(1000-(1000*0.61365*exp(17.502*W199/(240.97+W199))/(DI199+DJ199)+DD199)/2)/(1000*0.61365*exp(17.502*W199/(240.97+W199))/(DI199+DJ199)-DD199)</f>
        <v>0</v>
      </c>
      <c r="T199">
        <f>1/((CW199+1)/(Q199/1.6)+1/(R199/1.37)) + CW199/((CW199+1)/(Q199/1.6) + CW199/(R199/1.37))</f>
        <v>0</v>
      </c>
      <c r="U199">
        <f>(CR199*CU199)</f>
        <v>0</v>
      </c>
      <c r="V199">
        <f>(DK199+(U199+2*0.95*5.67E-8*(((DK199+$B$7)+273)^4-(DK199+273)^4)-44100*J199)/(1.84*29.3*R199+8*0.95*5.67E-8*(DK199+273)^3))</f>
        <v>0</v>
      </c>
      <c r="W199">
        <f>($C$7*DL199+$D$7*DM199+$E$7*V199)</f>
        <v>0</v>
      </c>
      <c r="X199">
        <f>0.61365*exp(17.502*W199/(240.97+W199))</f>
        <v>0</v>
      </c>
      <c r="Y199">
        <f>(Z199/AA199*100)</f>
        <v>0</v>
      </c>
      <c r="Z199">
        <f>DD199*(DI199+DJ199)/1000</f>
        <v>0</v>
      </c>
      <c r="AA199">
        <f>0.61365*exp(17.502*DK199/(240.97+DK199))</f>
        <v>0</v>
      </c>
      <c r="AB199">
        <f>(X199-DD199*(DI199+DJ199)/1000)</f>
        <v>0</v>
      </c>
      <c r="AC199">
        <f>(-J199*44100)</f>
        <v>0</v>
      </c>
      <c r="AD199">
        <f>2*29.3*R199*0.92*(DK199-W199)</f>
        <v>0</v>
      </c>
      <c r="AE199">
        <f>2*0.95*5.67E-8*(((DK199+$B$7)+273)^4-(W199+273)^4)</f>
        <v>0</v>
      </c>
      <c r="AF199">
        <f>U199+AE199+AC199+AD199</f>
        <v>0</v>
      </c>
      <c r="AG199">
        <f>DH199*AU199*(DC199-DB199*(1000-AU199*DE199)/(1000-AU199*DD199))/(100*CV199)</f>
        <v>0</v>
      </c>
      <c r="AH199">
        <f>1000*DH199*AU199*(DD199-DE199)/(100*CV199*(1000-AU199*DD199))</f>
        <v>0</v>
      </c>
      <c r="AI199">
        <f>(AJ199 - AK199 - DI199*1E3/(8.314*(DK199+273.15)) * AM199/DH199 * AL199) * DH199/(100*CV199) * (1000 - DE199)/1000</f>
        <v>0</v>
      </c>
      <c r="AJ199">
        <v>990.3847058039919</v>
      </c>
      <c r="AK199">
        <v>932.7051272727273</v>
      </c>
      <c r="AL199">
        <v>3.372150328080203</v>
      </c>
      <c r="AM199">
        <v>66.42233892500103</v>
      </c>
      <c r="AN199">
        <f>(AP199 - AO199 + DI199*1E3/(8.314*(DK199+273.15)) * AR199/DH199 * AQ199) * DH199/(100*CV199) * 1000/(1000 - AP199)</f>
        <v>0</v>
      </c>
      <c r="AO199">
        <v>19.98042205826365</v>
      </c>
      <c r="AP199">
        <v>26.35179090909091</v>
      </c>
      <c r="AQ199">
        <v>-0.0003882161464196375</v>
      </c>
      <c r="AR199">
        <v>79.01917542628415</v>
      </c>
      <c r="AS199">
        <v>0</v>
      </c>
      <c r="AT199">
        <v>0</v>
      </c>
      <c r="AU199">
        <f>IF(AS199*$H$13&gt;=AW199,1.0,(AW199/(AW199-AS199*$H$13)))</f>
        <v>0</v>
      </c>
      <c r="AV199">
        <f>(AU199-1)*100</f>
        <v>0</v>
      </c>
      <c r="AW199">
        <f>MAX(0,($B$13+$C$13*DP199)/(1+$D$13*DP199)*DI199/(DK199+273)*$E$13)</f>
        <v>0</v>
      </c>
      <c r="AX199" t="s">
        <v>421</v>
      </c>
      <c r="AY199" t="s">
        <v>421</v>
      </c>
      <c r="AZ199">
        <v>0</v>
      </c>
      <c r="BA199">
        <v>0</v>
      </c>
      <c r="BB199">
        <f>1-AZ199/BA199</f>
        <v>0</v>
      </c>
      <c r="BC199">
        <v>0</v>
      </c>
      <c r="BD199" t="s">
        <v>421</v>
      </c>
      <c r="BE199" t="s">
        <v>421</v>
      </c>
      <c r="BF199">
        <v>0</v>
      </c>
      <c r="BG199">
        <v>0</v>
      </c>
      <c r="BH199">
        <f>1-BF199/BG199</f>
        <v>0</v>
      </c>
      <c r="BI199">
        <v>0.5</v>
      </c>
      <c r="BJ199">
        <f>CS199</f>
        <v>0</v>
      </c>
      <c r="BK199">
        <f>L199</f>
        <v>0</v>
      </c>
      <c r="BL199">
        <f>BH199*BI199*BJ199</f>
        <v>0</v>
      </c>
      <c r="BM199">
        <f>(BK199-BC199)/BJ199</f>
        <v>0</v>
      </c>
      <c r="BN199">
        <f>(BA199-BG199)/BG199</f>
        <v>0</v>
      </c>
      <c r="BO199">
        <f>AZ199/(BB199+AZ199/BG199)</f>
        <v>0</v>
      </c>
      <c r="BP199" t="s">
        <v>421</v>
      </c>
      <c r="BQ199">
        <v>0</v>
      </c>
      <c r="BR199">
        <f>IF(BQ199&lt;&gt;0, BQ199, BO199)</f>
        <v>0</v>
      </c>
      <c r="BS199">
        <f>1-BR199/BG199</f>
        <v>0</v>
      </c>
      <c r="BT199">
        <f>(BG199-BF199)/(BG199-BR199)</f>
        <v>0</v>
      </c>
      <c r="BU199">
        <f>(BA199-BG199)/(BA199-BR199)</f>
        <v>0</v>
      </c>
      <c r="BV199">
        <f>(BG199-BF199)/(BG199-AZ199)</f>
        <v>0</v>
      </c>
      <c r="BW199">
        <f>(BA199-BG199)/(BA199-AZ199)</f>
        <v>0</v>
      </c>
      <c r="BX199">
        <f>(BT199*BR199/BF199)</f>
        <v>0</v>
      </c>
      <c r="BY199">
        <f>(1-BX199)</f>
        <v>0</v>
      </c>
      <c r="BZ199">
        <v>1358</v>
      </c>
      <c r="CA199">
        <v>300</v>
      </c>
      <c r="CB199">
        <v>300</v>
      </c>
      <c r="CC199">
        <v>300</v>
      </c>
      <c r="CD199">
        <v>10372.1</v>
      </c>
      <c r="CE199">
        <v>1824.64</v>
      </c>
      <c r="CF199">
        <v>-0.00730157</v>
      </c>
      <c r="CG199">
        <v>0.9</v>
      </c>
      <c r="CH199" t="s">
        <v>421</v>
      </c>
      <c r="CI199" t="s">
        <v>421</v>
      </c>
      <c r="CJ199" t="s">
        <v>421</v>
      </c>
      <c r="CK199" t="s">
        <v>421</v>
      </c>
      <c r="CL199" t="s">
        <v>421</v>
      </c>
      <c r="CM199" t="s">
        <v>421</v>
      </c>
      <c r="CN199" t="s">
        <v>421</v>
      </c>
      <c r="CO199" t="s">
        <v>421</v>
      </c>
      <c r="CP199" t="s">
        <v>421</v>
      </c>
      <c r="CQ199" t="s">
        <v>421</v>
      </c>
      <c r="CR199">
        <f>$B$11*DQ199+$C$11*DR199+$F$11*EC199*(1-EF199)</f>
        <v>0</v>
      </c>
      <c r="CS199">
        <f>CR199*CT199</f>
        <v>0</v>
      </c>
      <c r="CT199">
        <f>($B$11*$D$9+$C$11*$D$9+$F$11*((EP199+EH199)/MAX(EP199+EH199+EQ199, 0.1)*$I$9+EQ199/MAX(EP199+EH199+EQ199, 0.1)*$J$9))/($B$11+$C$11+$F$11)</f>
        <v>0</v>
      </c>
      <c r="CU199">
        <f>($B$11*$K$9+$C$11*$K$9+$F$11*((EP199+EH199)/MAX(EP199+EH199+EQ199, 0.1)*$P$9+EQ199/MAX(EP199+EH199+EQ199, 0.1)*$Q$9))/($B$11+$C$11+$F$11)</f>
        <v>0</v>
      </c>
      <c r="CV199">
        <v>6</v>
      </c>
      <c r="CW199">
        <v>0.5</v>
      </c>
      <c r="CX199" t="s">
        <v>422</v>
      </c>
      <c r="CY199">
        <v>2</v>
      </c>
      <c r="CZ199" t="b">
        <v>1</v>
      </c>
      <c r="DA199">
        <v>1652288464.814285</v>
      </c>
      <c r="DB199">
        <v>884.383607142857</v>
      </c>
      <c r="DC199">
        <v>956.9204642857145</v>
      </c>
      <c r="DD199">
        <v>26.36415714285715</v>
      </c>
      <c r="DE199">
        <v>19.88473928571428</v>
      </c>
      <c r="DF199">
        <v>885.2061785714286</v>
      </c>
      <c r="DG199">
        <v>26.28342142857143</v>
      </c>
      <c r="DH199">
        <v>400.0720714285714</v>
      </c>
      <c r="DI199">
        <v>90.6780357142857</v>
      </c>
      <c r="DJ199">
        <v>0.1000105392857143</v>
      </c>
      <c r="DK199">
        <v>32.46561071428572</v>
      </c>
      <c r="DL199">
        <v>31.48185</v>
      </c>
      <c r="DM199">
        <v>999.9000000000002</v>
      </c>
      <c r="DN199">
        <v>0</v>
      </c>
      <c r="DO199">
        <v>0</v>
      </c>
      <c r="DP199">
        <v>9984.129285714285</v>
      </c>
      <c r="DQ199">
        <v>0</v>
      </c>
      <c r="DR199">
        <v>938.7813214285713</v>
      </c>
      <c r="DS199">
        <v>-72.53685</v>
      </c>
      <c r="DT199">
        <v>908.330857142857</v>
      </c>
      <c r="DU199">
        <v>976.3364999999998</v>
      </c>
      <c r="DV199">
        <v>6.479397857142858</v>
      </c>
      <c r="DW199">
        <v>956.9204642857145</v>
      </c>
      <c r="DX199">
        <v>19.88473928571428</v>
      </c>
      <c r="DY199">
        <v>2.390648928571429</v>
      </c>
      <c r="DZ199">
        <v>1.803109285714286</v>
      </c>
      <c r="EA199">
        <v>20.300575</v>
      </c>
      <c r="EB199">
        <v>15.81351428571429</v>
      </c>
      <c r="EC199">
        <v>1499.995714285714</v>
      </c>
      <c r="ED199">
        <v>0.9729963571428569</v>
      </c>
      <c r="EE199">
        <v>0.02700382142857143</v>
      </c>
      <c r="EF199">
        <v>0</v>
      </c>
      <c r="EG199">
        <v>1499.321428571429</v>
      </c>
      <c r="EH199">
        <v>5.00097</v>
      </c>
      <c r="EI199">
        <v>23338.67500000001</v>
      </c>
      <c r="EJ199">
        <v>12491.54642857143</v>
      </c>
      <c r="EK199">
        <v>40.95499999999999</v>
      </c>
      <c r="EL199">
        <v>42.68699999999998</v>
      </c>
      <c r="EM199">
        <v>41.18699999999999</v>
      </c>
      <c r="EN199">
        <v>42.375</v>
      </c>
      <c r="EO199">
        <v>42.125</v>
      </c>
      <c r="EP199">
        <v>1454.625</v>
      </c>
      <c r="EQ199">
        <v>40.37071428571427</v>
      </c>
      <c r="ER199">
        <v>0</v>
      </c>
      <c r="ES199">
        <v>1158.200000047684</v>
      </c>
      <c r="ET199">
        <v>0</v>
      </c>
      <c r="EU199">
        <v>1499.325384615385</v>
      </c>
      <c r="EV199">
        <v>-54.65367524279795</v>
      </c>
      <c r="EW199">
        <v>-782.9606840072097</v>
      </c>
      <c r="EX199">
        <v>23339.13076923077</v>
      </c>
      <c r="EY199">
        <v>15</v>
      </c>
      <c r="EZ199">
        <v>1652287342.6</v>
      </c>
      <c r="FA199" t="s">
        <v>727</v>
      </c>
      <c r="FB199">
        <v>1652287342.6</v>
      </c>
      <c r="FC199">
        <v>1652287335.6</v>
      </c>
      <c r="FD199">
        <v>27</v>
      </c>
      <c r="FE199">
        <v>0.206</v>
      </c>
      <c r="FF199">
        <v>-0.006</v>
      </c>
      <c r="FG199">
        <v>-1.806</v>
      </c>
      <c r="FH199">
        <v>0.04</v>
      </c>
      <c r="FI199">
        <v>1600</v>
      </c>
      <c r="FJ199">
        <v>24</v>
      </c>
      <c r="FK199">
        <v>0.06</v>
      </c>
      <c r="FL199">
        <v>0.04</v>
      </c>
      <c r="FM199">
        <v>-72.597835</v>
      </c>
      <c r="FN199">
        <v>0.2687459662289202</v>
      </c>
      <c r="FO199">
        <v>0.2835093901002221</v>
      </c>
      <c r="FP199">
        <v>-1</v>
      </c>
      <c r="FQ199">
        <v>6.549930000000001</v>
      </c>
      <c r="FR199">
        <v>-1.720945891182018</v>
      </c>
      <c r="FS199">
        <v>0.1657274995135085</v>
      </c>
      <c r="FT199">
        <v>0</v>
      </c>
      <c r="FU199">
        <v>0</v>
      </c>
      <c r="FV199">
        <v>0</v>
      </c>
      <c r="FW199">
        <v>0</v>
      </c>
      <c r="FX199">
        <v>-1</v>
      </c>
      <c r="FY199">
        <v>0</v>
      </c>
      <c r="FZ199">
        <v>1</v>
      </c>
      <c r="GA199" t="s">
        <v>710</v>
      </c>
      <c r="GB199">
        <v>2.69494</v>
      </c>
      <c r="GC199">
        <v>2.70499</v>
      </c>
      <c r="GD199">
        <v>0.16128</v>
      </c>
      <c r="GE199">
        <v>0.167766</v>
      </c>
      <c r="GF199">
        <v>0.113241</v>
      </c>
      <c r="GG199">
        <v>0.0924212</v>
      </c>
      <c r="GH199">
        <v>26325.4</v>
      </c>
      <c r="GI199">
        <v>26222.3</v>
      </c>
      <c r="GJ199">
        <v>29204.4</v>
      </c>
      <c r="GK199">
        <v>29162.3</v>
      </c>
      <c r="GL199">
        <v>34284.9</v>
      </c>
      <c r="GM199">
        <v>35232.8</v>
      </c>
      <c r="GN199">
        <v>41100.6</v>
      </c>
      <c r="GO199">
        <v>41611.4</v>
      </c>
      <c r="GP199">
        <v>1.72473</v>
      </c>
      <c r="GQ199">
        <v>2.01087</v>
      </c>
      <c r="GR199">
        <v>0.0961982</v>
      </c>
      <c r="GS199">
        <v>0</v>
      </c>
      <c r="GT199">
        <v>29.939</v>
      </c>
      <c r="GU199">
        <v>999.9</v>
      </c>
      <c r="GV199">
        <v>36.5</v>
      </c>
      <c r="GW199">
        <v>37.3</v>
      </c>
      <c r="GX199">
        <v>25.7967</v>
      </c>
      <c r="GY199">
        <v>62.9234</v>
      </c>
      <c r="GZ199">
        <v>30.024</v>
      </c>
      <c r="HA199">
        <v>1</v>
      </c>
      <c r="HB199">
        <v>0.305661</v>
      </c>
      <c r="HC199">
        <v>0</v>
      </c>
      <c r="HD199">
        <v>20.3925</v>
      </c>
      <c r="HE199">
        <v>5.21609</v>
      </c>
      <c r="HF199">
        <v>12.0099</v>
      </c>
      <c r="HG199">
        <v>4.9874</v>
      </c>
      <c r="HH199">
        <v>3.2886</v>
      </c>
      <c r="HI199">
        <v>2412.1</v>
      </c>
      <c r="HJ199">
        <v>9999</v>
      </c>
      <c r="HK199">
        <v>9999</v>
      </c>
      <c r="HL199">
        <v>45.7</v>
      </c>
      <c r="HM199">
        <v>1.86735</v>
      </c>
      <c r="HN199">
        <v>1.8663</v>
      </c>
      <c r="HO199">
        <v>1.86586</v>
      </c>
      <c r="HP199">
        <v>1.86569</v>
      </c>
      <c r="HQ199">
        <v>1.86753</v>
      </c>
      <c r="HR199">
        <v>1.87004</v>
      </c>
      <c r="HS199">
        <v>1.86869</v>
      </c>
      <c r="HT199">
        <v>1.87003</v>
      </c>
      <c r="HU199">
        <v>0</v>
      </c>
      <c r="HV199">
        <v>0</v>
      </c>
      <c r="HW199">
        <v>0</v>
      </c>
      <c r="HX199">
        <v>0</v>
      </c>
      <c r="HY199" t="s">
        <v>425</v>
      </c>
      <c r="HZ199" t="s">
        <v>426</v>
      </c>
      <c r="IA199" t="s">
        <v>427</v>
      </c>
      <c r="IB199" t="s">
        <v>427</v>
      </c>
      <c r="IC199" t="s">
        <v>427</v>
      </c>
      <c r="ID199" t="s">
        <v>427</v>
      </c>
      <c r="IE199">
        <v>0</v>
      </c>
      <c r="IF199">
        <v>100</v>
      </c>
      <c r="IG199">
        <v>100</v>
      </c>
      <c r="IH199">
        <v>-0.857</v>
      </c>
      <c r="II199">
        <v>0.0806</v>
      </c>
      <c r="IJ199">
        <v>0.04464184116076175</v>
      </c>
      <c r="IK199">
        <v>-0.0004613869835165773</v>
      </c>
      <c r="IL199">
        <v>-7.733014719846753E-07</v>
      </c>
      <c r="IM199">
        <v>2.12217718631011E-10</v>
      </c>
      <c r="IN199">
        <v>-0.1662484685589008</v>
      </c>
      <c r="IO199">
        <v>0.000886434048502425</v>
      </c>
      <c r="IP199">
        <v>0.0004187276611132993</v>
      </c>
      <c r="IQ199">
        <v>-3.612086840460417E-06</v>
      </c>
      <c r="IR199">
        <v>19</v>
      </c>
      <c r="IS199">
        <v>2204</v>
      </c>
      <c r="IT199">
        <v>1</v>
      </c>
      <c r="IU199">
        <v>37</v>
      </c>
      <c r="IV199">
        <v>18.8</v>
      </c>
      <c r="IW199">
        <v>18.9</v>
      </c>
      <c r="IX199">
        <v>2.10205</v>
      </c>
      <c r="IY199">
        <v>2.2229</v>
      </c>
      <c r="IZ199">
        <v>1.39648</v>
      </c>
      <c r="JA199">
        <v>2.34741</v>
      </c>
      <c r="JB199">
        <v>1.49536</v>
      </c>
      <c r="JC199">
        <v>2.38647</v>
      </c>
      <c r="JD199">
        <v>39.3917</v>
      </c>
      <c r="JE199">
        <v>14.885</v>
      </c>
      <c r="JF199">
        <v>18</v>
      </c>
      <c r="JG199">
        <v>392.455</v>
      </c>
      <c r="JH199">
        <v>558.5</v>
      </c>
      <c r="JI199">
        <v>31.7247</v>
      </c>
      <c r="JJ199">
        <v>31.4029</v>
      </c>
      <c r="JK199">
        <v>30.0001</v>
      </c>
      <c r="JL199">
        <v>31.2946</v>
      </c>
      <c r="JM199">
        <v>31.1981</v>
      </c>
      <c r="JN199">
        <v>42.1198</v>
      </c>
      <c r="JO199">
        <v>23.9615</v>
      </c>
      <c r="JP199">
        <v>0</v>
      </c>
      <c r="JQ199">
        <v>-999.9</v>
      </c>
      <c r="JR199">
        <v>1002.46</v>
      </c>
      <c r="JS199">
        <v>20.3396</v>
      </c>
      <c r="JT199">
        <v>99.8182</v>
      </c>
      <c r="JU199">
        <v>99.88249999999999</v>
      </c>
    </row>
    <row r="200" spans="1:281">
      <c r="A200">
        <v>184</v>
      </c>
      <c r="B200">
        <v>1652288477.6</v>
      </c>
      <c r="C200">
        <v>6421.099999904633</v>
      </c>
      <c r="D200" t="s">
        <v>851</v>
      </c>
      <c r="E200" t="s">
        <v>852</v>
      </c>
      <c r="F200">
        <v>5</v>
      </c>
      <c r="G200" t="s">
        <v>730</v>
      </c>
      <c r="H200" t="s">
        <v>418</v>
      </c>
      <c r="I200">
        <v>1652288470.1</v>
      </c>
      <c r="J200">
        <f>(K200)/1000</f>
        <v>0</v>
      </c>
      <c r="K200">
        <f>IF(CZ200, AN200, AH200)</f>
        <v>0</v>
      </c>
      <c r="L200">
        <f>IF(CZ200, AI200, AG200)</f>
        <v>0</v>
      </c>
      <c r="M200">
        <f>DB200 - IF(AU200&gt;1, L200*CV200*100.0/(AW200*DP200), 0)</f>
        <v>0</v>
      </c>
      <c r="N200">
        <f>((T200-J200/2)*M200-L200)/(T200+J200/2)</f>
        <v>0</v>
      </c>
      <c r="O200">
        <f>N200*(DI200+DJ200)/1000.0</f>
        <v>0</v>
      </c>
      <c r="P200">
        <f>(DB200 - IF(AU200&gt;1, L200*CV200*100.0/(AW200*DP200), 0))*(DI200+DJ200)/1000.0</f>
        <v>0</v>
      </c>
      <c r="Q200">
        <f>2.0/((1/S200-1/R200)+SIGN(S200)*SQRT((1/S200-1/R200)*(1/S200-1/R200) + 4*CW200/((CW200+1)*(CW200+1))*(2*1/S200*1/R200-1/R200*1/R200)))</f>
        <v>0</v>
      </c>
      <c r="R200">
        <f>IF(LEFT(CX200,1)&lt;&gt;"0",IF(LEFT(CX200,1)="1",3.0,CY200),$D$5+$E$5*(DP200*DI200/($K$5*1000))+$F$5*(DP200*DI200/($K$5*1000))*MAX(MIN(CV200,$J$5),$I$5)*MAX(MIN(CV200,$J$5),$I$5)+$G$5*MAX(MIN(CV200,$J$5),$I$5)*(DP200*DI200/($K$5*1000))+$H$5*(DP200*DI200/($K$5*1000))*(DP200*DI200/($K$5*1000)))</f>
        <v>0</v>
      </c>
      <c r="S200">
        <f>J200*(1000-(1000*0.61365*exp(17.502*W200/(240.97+W200))/(DI200+DJ200)+DD200)/2)/(1000*0.61365*exp(17.502*W200/(240.97+W200))/(DI200+DJ200)-DD200)</f>
        <v>0</v>
      </c>
      <c r="T200">
        <f>1/((CW200+1)/(Q200/1.6)+1/(R200/1.37)) + CW200/((CW200+1)/(Q200/1.6) + CW200/(R200/1.37))</f>
        <v>0</v>
      </c>
      <c r="U200">
        <f>(CR200*CU200)</f>
        <v>0</v>
      </c>
      <c r="V200">
        <f>(DK200+(U200+2*0.95*5.67E-8*(((DK200+$B$7)+273)^4-(DK200+273)^4)-44100*J200)/(1.84*29.3*R200+8*0.95*5.67E-8*(DK200+273)^3))</f>
        <v>0</v>
      </c>
      <c r="W200">
        <f>($C$7*DL200+$D$7*DM200+$E$7*V200)</f>
        <v>0</v>
      </c>
      <c r="X200">
        <f>0.61365*exp(17.502*W200/(240.97+W200))</f>
        <v>0</v>
      </c>
      <c r="Y200">
        <f>(Z200/AA200*100)</f>
        <v>0</v>
      </c>
      <c r="Z200">
        <f>DD200*(DI200+DJ200)/1000</f>
        <v>0</v>
      </c>
      <c r="AA200">
        <f>0.61365*exp(17.502*DK200/(240.97+DK200))</f>
        <v>0</v>
      </c>
      <c r="AB200">
        <f>(X200-DD200*(DI200+DJ200)/1000)</f>
        <v>0</v>
      </c>
      <c r="AC200">
        <f>(-J200*44100)</f>
        <v>0</v>
      </c>
      <c r="AD200">
        <f>2*29.3*R200*0.92*(DK200-W200)</f>
        <v>0</v>
      </c>
      <c r="AE200">
        <f>2*0.95*5.67E-8*(((DK200+$B$7)+273)^4-(W200+273)^4)</f>
        <v>0</v>
      </c>
      <c r="AF200">
        <f>U200+AE200+AC200+AD200</f>
        <v>0</v>
      </c>
      <c r="AG200">
        <f>DH200*AU200*(DC200-DB200*(1000-AU200*DE200)/(1000-AU200*DD200))/(100*CV200)</f>
        <v>0</v>
      </c>
      <c r="AH200">
        <f>1000*DH200*AU200*(DD200-DE200)/(100*CV200*(1000-AU200*DD200))</f>
        <v>0</v>
      </c>
      <c r="AI200">
        <f>(AJ200 - AK200 - DI200*1E3/(8.314*(DK200+273.15)) * AM200/DH200 * AL200) * DH200/(100*CV200) * (1000 - DE200)/1000</f>
        <v>0</v>
      </c>
      <c r="AJ200">
        <v>1007.570955258285</v>
      </c>
      <c r="AK200">
        <v>949.6401636363634</v>
      </c>
      <c r="AL200">
        <v>3.391488248457631</v>
      </c>
      <c r="AM200">
        <v>66.42233892500103</v>
      </c>
      <c r="AN200">
        <f>(AP200 - AO200 + DI200*1E3/(8.314*(DK200+273.15)) * AR200/DH200 * AQ200) * DH200/(100*CV200) * 1000/(1000 - AP200)</f>
        <v>0</v>
      </c>
      <c r="AO200">
        <v>20.14558128510683</v>
      </c>
      <c r="AP200">
        <v>26.35370121212121</v>
      </c>
      <c r="AQ200">
        <v>-0.0001550984087986175</v>
      </c>
      <c r="AR200">
        <v>79.01917542628415</v>
      </c>
      <c r="AS200">
        <v>0</v>
      </c>
      <c r="AT200">
        <v>0</v>
      </c>
      <c r="AU200">
        <f>IF(AS200*$H$13&gt;=AW200,1.0,(AW200/(AW200-AS200*$H$13)))</f>
        <v>0</v>
      </c>
      <c r="AV200">
        <f>(AU200-1)*100</f>
        <v>0</v>
      </c>
      <c r="AW200">
        <f>MAX(0,($B$13+$C$13*DP200)/(1+$D$13*DP200)*DI200/(DK200+273)*$E$13)</f>
        <v>0</v>
      </c>
      <c r="AX200" t="s">
        <v>421</v>
      </c>
      <c r="AY200" t="s">
        <v>421</v>
      </c>
      <c r="AZ200">
        <v>0</v>
      </c>
      <c r="BA200">
        <v>0</v>
      </c>
      <c r="BB200">
        <f>1-AZ200/BA200</f>
        <v>0</v>
      </c>
      <c r="BC200">
        <v>0</v>
      </c>
      <c r="BD200" t="s">
        <v>421</v>
      </c>
      <c r="BE200" t="s">
        <v>421</v>
      </c>
      <c r="BF200">
        <v>0</v>
      </c>
      <c r="BG200">
        <v>0</v>
      </c>
      <c r="BH200">
        <f>1-BF200/BG200</f>
        <v>0</v>
      </c>
      <c r="BI200">
        <v>0.5</v>
      </c>
      <c r="BJ200">
        <f>CS200</f>
        <v>0</v>
      </c>
      <c r="BK200">
        <f>L200</f>
        <v>0</v>
      </c>
      <c r="BL200">
        <f>BH200*BI200*BJ200</f>
        <v>0</v>
      </c>
      <c r="BM200">
        <f>(BK200-BC200)/BJ200</f>
        <v>0</v>
      </c>
      <c r="BN200">
        <f>(BA200-BG200)/BG200</f>
        <v>0</v>
      </c>
      <c r="BO200">
        <f>AZ200/(BB200+AZ200/BG200)</f>
        <v>0</v>
      </c>
      <c r="BP200" t="s">
        <v>421</v>
      </c>
      <c r="BQ200">
        <v>0</v>
      </c>
      <c r="BR200">
        <f>IF(BQ200&lt;&gt;0, BQ200, BO200)</f>
        <v>0</v>
      </c>
      <c r="BS200">
        <f>1-BR200/BG200</f>
        <v>0</v>
      </c>
      <c r="BT200">
        <f>(BG200-BF200)/(BG200-BR200)</f>
        <v>0</v>
      </c>
      <c r="BU200">
        <f>(BA200-BG200)/(BA200-BR200)</f>
        <v>0</v>
      </c>
      <c r="BV200">
        <f>(BG200-BF200)/(BG200-AZ200)</f>
        <v>0</v>
      </c>
      <c r="BW200">
        <f>(BA200-BG200)/(BA200-AZ200)</f>
        <v>0</v>
      </c>
      <c r="BX200">
        <f>(BT200*BR200/BF200)</f>
        <v>0</v>
      </c>
      <c r="BY200">
        <f>(1-BX200)</f>
        <v>0</v>
      </c>
      <c r="BZ200">
        <v>1358</v>
      </c>
      <c r="CA200">
        <v>300</v>
      </c>
      <c r="CB200">
        <v>300</v>
      </c>
      <c r="CC200">
        <v>300</v>
      </c>
      <c r="CD200">
        <v>10372.1</v>
      </c>
      <c r="CE200">
        <v>1824.64</v>
      </c>
      <c r="CF200">
        <v>-0.00730157</v>
      </c>
      <c r="CG200">
        <v>0.9</v>
      </c>
      <c r="CH200" t="s">
        <v>421</v>
      </c>
      <c r="CI200" t="s">
        <v>421</v>
      </c>
      <c r="CJ200" t="s">
        <v>421</v>
      </c>
      <c r="CK200" t="s">
        <v>421</v>
      </c>
      <c r="CL200" t="s">
        <v>421</v>
      </c>
      <c r="CM200" t="s">
        <v>421</v>
      </c>
      <c r="CN200" t="s">
        <v>421</v>
      </c>
      <c r="CO200" t="s">
        <v>421</v>
      </c>
      <c r="CP200" t="s">
        <v>421</v>
      </c>
      <c r="CQ200" t="s">
        <v>421</v>
      </c>
      <c r="CR200">
        <f>$B$11*DQ200+$C$11*DR200+$F$11*EC200*(1-EF200)</f>
        <v>0</v>
      </c>
      <c r="CS200">
        <f>CR200*CT200</f>
        <v>0</v>
      </c>
      <c r="CT200">
        <f>($B$11*$D$9+$C$11*$D$9+$F$11*((EP200+EH200)/MAX(EP200+EH200+EQ200, 0.1)*$I$9+EQ200/MAX(EP200+EH200+EQ200, 0.1)*$J$9))/($B$11+$C$11+$F$11)</f>
        <v>0</v>
      </c>
      <c r="CU200">
        <f>($B$11*$K$9+$C$11*$K$9+$F$11*((EP200+EH200)/MAX(EP200+EH200+EQ200, 0.1)*$P$9+EQ200/MAX(EP200+EH200+EQ200, 0.1)*$Q$9))/($B$11+$C$11+$F$11)</f>
        <v>0</v>
      </c>
      <c r="CV200">
        <v>6</v>
      </c>
      <c r="CW200">
        <v>0.5</v>
      </c>
      <c r="CX200" t="s">
        <v>422</v>
      </c>
      <c r="CY200">
        <v>2</v>
      </c>
      <c r="CZ200" t="b">
        <v>1</v>
      </c>
      <c r="DA200">
        <v>1652288470.1</v>
      </c>
      <c r="DB200">
        <v>901.6242222222222</v>
      </c>
      <c r="DC200">
        <v>974.3556296296296</v>
      </c>
      <c r="DD200">
        <v>26.35715185185186</v>
      </c>
      <c r="DE200">
        <v>20.03563703703703</v>
      </c>
      <c r="DF200">
        <v>902.4697407407408</v>
      </c>
      <c r="DG200">
        <v>26.27652592592592</v>
      </c>
      <c r="DH200">
        <v>400.0561481481482</v>
      </c>
      <c r="DI200">
        <v>90.6768</v>
      </c>
      <c r="DJ200">
        <v>0.09994484444444446</v>
      </c>
      <c r="DK200">
        <v>32.47062962962963</v>
      </c>
      <c r="DL200">
        <v>31.49396666666667</v>
      </c>
      <c r="DM200">
        <v>999.9000000000001</v>
      </c>
      <c r="DN200">
        <v>0</v>
      </c>
      <c r="DO200">
        <v>0</v>
      </c>
      <c r="DP200">
        <v>9986.948148148147</v>
      </c>
      <c r="DQ200">
        <v>0</v>
      </c>
      <c r="DR200">
        <v>939.5572592592592</v>
      </c>
      <c r="DS200">
        <v>-72.73147037037037</v>
      </c>
      <c r="DT200">
        <v>926.0315925925926</v>
      </c>
      <c r="DU200">
        <v>994.2784074074074</v>
      </c>
      <c r="DV200">
        <v>6.32149888888889</v>
      </c>
      <c r="DW200">
        <v>974.3556296296296</v>
      </c>
      <c r="DX200">
        <v>20.03563703703703</v>
      </c>
      <c r="DY200">
        <v>2.389981481481481</v>
      </c>
      <c r="DZ200">
        <v>1.816767777777778</v>
      </c>
      <c r="EA200">
        <v>20.29605185185185</v>
      </c>
      <c r="EB200">
        <v>15.93154444444444</v>
      </c>
      <c r="EC200">
        <v>1499.972222222222</v>
      </c>
      <c r="ED200">
        <v>0.9729963703703701</v>
      </c>
      <c r="EE200">
        <v>0.02700380740740741</v>
      </c>
      <c r="EF200">
        <v>0</v>
      </c>
      <c r="EG200">
        <v>1494.57962962963</v>
      </c>
      <c r="EH200">
        <v>5.00097</v>
      </c>
      <c r="EI200">
        <v>23266.6962962963</v>
      </c>
      <c r="EJ200">
        <v>12491.34444444445</v>
      </c>
      <c r="EK200">
        <v>40.95566666666667</v>
      </c>
      <c r="EL200">
        <v>42.68699999999998</v>
      </c>
      <c r="EM200">
        <v>41.19166666666666</v>
      </c>
      <c r="EN200">
        <v>42.375</v>
      </c>
      <c r="EO200">
        <v>42.125</v>
      </c>
      <c r="EP200">
        <v>1454.601851851852</v>
      </c>
      <c r="EQ200">
        <v>40.37037037037036</v>
      </c>
      <c r="ER200">
        <v>0</v>
      </c>
      <c r="ES200">
        <v>1163.599999904633</v>
      </c>
      <c r="ET200">
        <v>0</v>
      </c>
      <c r="EU200">
        <v>1494.1752</v>
      </c>
      <c r="EV200">
        <v>-52.13230777096314</v>
      </c>
      <c r="EW200">
        <v>-788.2692320184088</v>
      </c>
      <c r="EX200">
        <v>23261.616</v>
      </c>
      <c r="EY200">
        <v>15</v>
      </c>
      <c r="EZ200">
        <v>1652287342.6</v>
      </c>
      <c r="FA200" t="s">
        <v>727</v>
      </c>
      <c r="FB200">
        <v>1652287342.6</v>
      </c>
      <c r="FC200">
        <v>1652287335.6</v>
      </c>
      <c r="FD200">
        <v>27</v>
      </c>
      <c r="FE200">
        <v>0.206</v>
      </c>
      <c r="FF200">
        <v>-0.006</v>
      </c>
      <c r="FG200">
        <v>-1.806</v>
      </c>
      <c r="FH200">
        <v>0.04</v>
      </c>
      <c r="FI200">
        <v>1600</v>
      </c>
      <c r="FJ200">
        <v>24</v>
      </c>
      <c r="FK200">
        <v>0.06</v>
      </c>
      <c r="FL200">
        <v>0.04</v>
      </c>
      <c r="FM200">
        <v>-72.64141707317074</v>
      </c>
      <c r="FN200">
        <v>-1.786367247386889</v>
      </c>
      <c r="FO200">
        <v>0.3178434673050659</v>
      </c>
      <c r="FP200">
        <v>-1</v>
      </c>
      <c r="FQ200">
        <v>6.424194390243903</v>
      </c>
      <c r="FR200">
        <v>-1.798378954703838</v>
      </c>
      <c r="FS200">
        <v>0.1775675097594973</v>
      </c>
      <c r="FT200">
        <v>0</v>
      </c>
      <c r="FU200">
        <v>0</v>
      </c>
      <c r="FV200">
        <v>0</v>
      </c>
      <c r="FW200">
        <v>0</v>
      </c>
      <c r="FX200">
        <v>-1</v>
      </c>
      <c r="FY200">
        <v>0</v>
      </c>
      <c r="FZ200">
        <v>1</v>
      </c>
      <c r="GA200" t="s">
        <v>710</v>
      </c>
      <c r="GB200">
        <v>2.69471</v>
      </c>
      <c r="GC200">
        <v>2.70505</v>
      </c>
      <c r="GD200">
        <v>0.163186</v>
      </c>
      <c r="GE200">
        <v>0.169617</v>
      </c>
      <c r="GF200">
        <v>0.113246</v>
      </c>
      <c r="GG200">
        <v>0.0928126</v>
      </c>
      <c r="GH200">
        <v>26265.9</v>
      </c>
      <c r="GI200">
        <v>26163.4</v>
      </c>
      <c r="GJ200">
        <v>29204.8</v>
      </c>
      <c r="GK200">
        <v>29161.8</v>
      </c>
      <c r="GL200">
        <v>34285.2</v>
      </c>
      <c r="GM200">
        <v>35216.9</v>
      </c>
      <c r="GN200">
        <v>41101.2</v>
      </c>
      <c r="GO200">
        <v>41610.7</v>
      </c>
      <c r="GP200">
        <v>1.7245</v>
      </c>
      <c r="GQ200">
        <v>2.01102</v>
      </c>
      <c r="GR200">
        <v>0.0962242</v>
      </c>
      <c r="GS200">
        <v>0</v>
      </c>
      <c r="GT200">
        <v>29.9415</v>
      </c>
      <c r="GU200">
        <v>999.9</v>
      </c>
      <c r="GV200">
        <v>36.5</v>
      </c>
      <c r="GW200">
        <v>37.3</v>
      </c>
      <c r="GX200">
        <v>25.7974</v>
      </c>
      <c r="GY200">
        <v>62.9634</v>
      </c>
      <c r="GZ200">
        <v>29.5353</v>
      </c>
      <c r="HA200">
        <v>1</v>
      </c>
      <c r="HB200">
        <v>0.305671</v>
      </c>
      <c r="HC200">
        <v>0</v>
      </c>
      <c r="HD200">
        <v>20.3923</v>
      </c>
      <c r="HE200">
        <v>5.21639</v>
      </c>
      <c r="HF200">
        <v>12.0099</v>
      </c>
      <c r="HG200">
        <v>4.9875</v>
      </c>
      <c r="HH200">
        <v>3.2886</v>
      </c>
      <c r="HI200">
        <v>2412.3</v>
      </c>
      <c r="HJ200">
        <v>9999</v>
      </c>
      <c r="HK200">
        <v>9999</v>
      </c>
      <c r="HL200">
        <v>45.7</v>
      </c>
      <c r="HM200">
        <v>1.86736</v>
      </c>
      <c r="HN200">
        <v>1.8663</v>
      </c>
      <c r="HO200">
        <v>1.86584</v>
      </c>
      <c r="HP200">
        <v>1.8657</v>
      </c>
      <c r="HQ200">
        <v>1.86752</v>
      </c>
      <c r="HR200">
        <v>1.87003</v>
      </c>
      <c r="HS200">
        <v>1.86869</v>
      </c>
      <c r="HT200">
        <v>1.87009</v>
      </c>
      <c r="HU200">
        <v>0</v>
      </c>
      <c r="HV200">
        <v>0</v>
      </c>
      <c r="HW200">
        <v>0</v>
      </c>
      <c r="HX200">
        <v>0</v>
      </c>
      <c r="HY200" t="s">
        <v>425</v>
      </c>
      <c r="HZ200" t="s">
        <v>426</v>
      </c>
      <c r="IA200" t="s">
        <v>427</v>
      </c>
      <c r="IB200" t="s">
        <v>427</v>
      </c>
      <c r="IC200" t="s">
        <v>427</v>
      </c>
      <c r="ID200" t="s">
        <v>427</v>
      </c>
      <c r="IE200">
        <v>0</v>
      </c>
      <c r="IF200">
        <v>100</v>
      </c>
      <c r="IG200">
        <v>100</v>
      </c>
      <c r="IH200">
        <v>-0.879</v>
      </c>
      <c r="II200">
        <v>0.0805</v>
      </c>
      <c r="IJ200">
        <v>0.04464184116076175</v>
      </c>
      <c r="IK200">
        <v>-0.0004613869835165773</v>
      </c>
      <c r="IL200">
        <v>-7.733014719846753E-07</v>
      </c>
      <c r="IM200">
        <v>2.12217718631011E-10</v>
      </c>
      <c r="IN200">
        <v>-0.1662484685589008</v>
      </c>
      <c r="IO200">
        <v>0.000886434048502425</v>
      </c>
      <c r="IP200">
        <v>0.0004187276611132993</v>
      </c>
      <c r="IQ200">
        <v>-3.612086840460417E-06</v>
      </c>
      <c r="IR200">
        <v>19</v>
      </c>
      <c r="IS200">
        <v>2204</v>
      </c>
      <c r="IT200">
        <v>1</v>
      </c>
      <c r="IU200">
        <v>37</v>
      </c>
      <c r="IV200">
        <v>18.9</v>
      </c>
      <c r="IW200">
        <v>19</v>
      </c>
      <c r="IX200">
        <v>2.13135</v>
      </c>
      <c r="IY200">
        <v>2.22534</v>
      </c>
      <c r="IZ200">
        <v>1.39648</v>
      </c>
      <c r="JA200">
        <v>2.34863</v>
      </c>
      <c r="JB200">
        <v>1.49536</v>
      </c>
      <c r="JC200">
        <v>2.37915</v>
      </c>
      <c r="JD200">
        <v>39.3917</v>
      </c>
      <c r="JE200">
        <v>14.885</v>
      </c>
      <c r="JF200">
        <v>18</v>
      </c>
      <c r="JG200">
        <v>392.34</v>
      </c>
      <c r="JH200">
        <v>558.6369999999999</v>
      </c>
      <c r="JI200">
        <v>31.7262</v>
      </c>
      <c r="JJ200">
        <v>31.4035</v>
      </c>
      <c r="JK200">
        <v>30.0001</v>
      </c>
      <c r="JL200">
        <v>31.2957</v>
      </c>
      <c r="JM200">
        <v>31.2008</v>
      </c>
      <c r="JN200">
        <v>42.6597</v>
      </c>
      <c r="JO200">
        <v>23.3689</v>
      </c>
      <c r="JP200">
        <v>0</v>
      </c>
      <c r="JQ200">
        <v>-999.9</v>
      </c>
      <c r="JR200">
        <v>1022.52</v>
      </c>
      <c r="JS200">
        <v>20.4754</v>
      </c>
      <c r="JT200">
        <v>99.81959999999999</v>
      </c>
      <c r="JU200">
        <v>99.8807</v>
      </c>
    </row>
    <row r="201" spans="1:281">
      <c r="A201">
        <v>185</v>
      </c>
      <c r="B201">
        <v>1652288482.6</v>
      </c>
      <c r="C201">
        <v>6426.099999904633</v>
      </c>
      <c r="D201" t="s">
        <v>853</v>
      </c>
      <c r="E201" t="s">
        <v>854</v>
      </c>
      <c r="F201">
        <v>5</v>
      </c>
      <c r="G201" t="s">
        <v>730</v>
      </c>
      <c r="H201" t="s">
        <v>418</v>
      </c>
      <c r="I201">
        <v>1652288474.814285</v>
      </c>
      <c r="J201">
        <f>(K201)/1000</f>
        <v>0</v>
      </c>
      <c r="K201">
        <f>IF(CZ201, AN201, AH201)</f>
        <v>0</v>
      </c>
      <c r="L201">
        <f>IF(CZ201, AI201, AG201)</f>
        <v>0</v>
      </c>
      <c r="M201">
        <f>DB201 - IF(AU201&gt;1, L201*CV201*100.0/(AW201*DP201), 0)</f>
        <v>0</v>
      </c>
      <c r="N201">
        <f>((T201-J201/2)*M201-L201)/(T201+J201/2)</f>
        <v>0</v>
      </c>
      <c r="O201">
        <f>N201*(DI201+DJ201)/1000.0</f>
        <v>0</v>
      </c>
      <c r="P201">
        <f>(DB201 - IF(AU201&gt;1, L201*CV201*100.0/(AW201*DP201), 0))*(DI201+DJ201)/1000.0</f>
        <v>0</v>
      </c>
      <c r="Q201">
        <f>2.0/((1/S201-1/R201)+SIGN(S201)*SQRT((1/S201-1/R201)*(1/S201-1/R201) + 4*CW201/((CW201+1)*(CW201+1))*(2*1/S201*1/R201-1/R201*1/R201)))</f>
        <v>0</v>
      </c>
      <c r="R201">
        <f>IF(LEFT(CX201,1)&lt;&gt;"0",IF(LEFT(CX201,1)="1",3.0,CY201),$D$5+$E$5*(DP201*DI201/($K$5*1000))+$F$5*(DP201*DI201/($K$5*1000))*MAX(MIN(CV201,$J$5),$I$5)*MAX(MIN(CV201,$J$5),$I$5)+$G$5*MAX(MIN(CV201,$J$5),$I$5)*(DP201*DI201/($K$5*1000))+$H$5*(DP201*DI201/($K$5*1000))*(DP201*DI201/($K$5*1000)))</f>
        <v>0</v>
      </c>
      <c r="S201">
        <f>J201*(1000-(1000*0.61365*exp(17.502*W201/(240.97+W201))/(DI201+DJ201)+DD201)/2)/(1000*0.61365*exp(17.502*W201/(240.97+W201))/(DI201+DJ201)-DD201)</f>
        <v>0</v>
      </c>
      <c r="T201">
        <f>1/((CW201+1)/(Q201/1.6)+1/(R201/1.37)) + CW201/((CW201+1)/(Q201/1.6) + CW201/(R201/1.37))</f>
        <v>0</v>
      </c>
      <c r="U201">
        <f>(CR201*CU201)</f>
        <v>0</v>
      </c>
      <c r="V201">
        <f>(DK201+(U201+2*0.95*5.67E-8*(((DK201+$B$7)+273)^4-(DK201+273)^4)-44100*J201)/(1.84*29.3*R201+8*0.95*5.67E-8*(DK201+273)^3))</f>
        <v>0</v>
      </c>
      <c r="W201">
        <f>($C$7*DL201+$D$7*DM201+$E$7*V201)</f>
        <v>0</v>
      </c>
      <c r="X201">
        <f>0.61365*exp(17.502*W201/(240.97+W201))</f>
        <v>0</v>
      </c>
      <c r="Y201">
        <f>(Z201/AA201*100)</f>
        <v>0</v>
      </c>
      <c r="Z201">
        <f>DD201*(DI201+DJ201)/1000</f>
        <v>0</v>
      </c>
      <c r="AA201">
        <f>0.61365*exp(17.502*DK201/(240.97+DK201))</f>
        <v>0</v>
      </c>
      <c r="AB201">
        <f>(X201-DD201*(DI201+DJ201)/1000)</f>
        <v>0</v>
      </c>
      <c r="AC201">
        <f>(-J201*44100)</f>
        <v>0</v>
      </c>
      <c r="AD201">
        <f>2*29.3*R201*0.92*(DK201-W201)</f>
        <v>0</v>
      </c>
      <c r="AE201">
        <f>2*0.95*5.67E-8*(((DK201+$B$7)+273)^4-(W201+273)^4)</f>
        <v>0</v>
      </c>
      <c r="AF201">
        <f>U201+AE201+AC201+AD201</f>
        <v>0</v>
      </c>
      <c r="AG201">
        <f>DH201*AU201*(DC201-DB201*(1000-AU201*DE201)/(1000-AU201*DD201))/(100*CV201)</f>
        <v>0</v>
      </c>
      <c r="AH201">
        <f>1000*DH201*AU201*(DD201-DE201)/(100*CV201*(1000-AU201*DD201))</f>
        <v>0</v>
      </c>
      <c r="AI201">
        <f>(AJ201 - AK201 - DI201*1E3/(8.314*(DK201+273.15)) * AM201/DH201 * AL201) * DH201/(100*CV201) * (1000 - DE201)/1000</f>
        <v>0</v>
      </c>
      <c r="AJ201">
        <v>1024.941920487899</v>
      </c>
      <c r="AK201">
        <v>966.8280060606056</v>
      </c>
      <c r="AL201">
        <v>3.455591364086134</v>
      </c>
      <c r="AM201">
        <v>66.42233892500103</v>
      </c>
      <c r="AN201">
        <f>(AP201 - AO201 + DI201*1E3/(8.314*(DK201+273.15)) * AR201/DH201 * AQ201) * DH201/(100*CV201) * 1000/(1000 - AP201)</f>
        <v>0</v>
      </c>
      <c r="AO201">
        <v>20.25667817231722</v>
      </c>
      <c r="AP201">
        <v>26.34869757575757</v>
      </c>
      <c r="AQ201">
        <v>-9.684169406749416E-05</v>
      </c>
      <c r="AR201">
        <v>79.01917542628415</v>
      </c>
      <c r="AS201">
        <v>0</v>
      </c>
      <c r="AT201">
        <v>0</v>
      </c>
      <c r="AU201">
        <f>IF(AS201*$H$13&gt;=AW201,1.0,(AW201/(AW201-AS201*$H$13)))</f>
        <v>0</v>
      </c>
      <c r="AV201">
        <f>(AU201-1)*100</f>
        <v>0</v>
      </c>
      <c r="AW201">
        <f>MAX(0,($B$13+$C$13*DP201)/(1+$D$13*DP201)*DI201/(DK201+273)*$E$13)</f>
        <v>0</v>
      </c>
      <c r="AX201" t="s">
        <v>421</v>
      </c>
      <c r="AY201" t="s">
        <v>421</v>
      </c>
      <c r="AZ201">
        <v>0</v>
      </c>
      <c r="BA201">
        <v>0</v>
      </c>
      <c r="BB201">
        <f>1-AZ201/BA201</f>
        <v>0</v>
      </c>
      <c r="BC201">
        <v>0</v>
      </c>
      <c r="BD201" t="s">
        <v>421</v>
      </c>
      <c r="BE201" t="s">
        <v>421</v>
      </c>
      <c r="BF201">
        <v>0</v>
      </c>
      <c r="BG201">
        <v>0</v>
      </c>
      <c r="BH201">
        <f>1-BF201/BG201</f>
        <v>0</v>
      </c>
      <c r="BI201">
        <v>0.5</v>
      </c>
      <c r="BJ201">
        <f>CS201</f>
        <v>0</v>
      </c>
      <c r="BK201">
        <f>L201</f>
        <v>0</v>
      </c>
      <c r="BL201">
        <f>BH201*BI201*BJ201</f>
        <v>0</v>
      </c>
      <c r="BM201">
        <f>(BK201-BC201)/BJ201</f>
        <v>0</v>
      </c>
      <c r="BN201">
        <f>(BA201-BG201)/BG201</f>
        <v>0</v>
      </c>
      <c r="BO201">
        <f>AZ201/(BB201+AZ201/BG201)</f>
        <v>0</v>
      </c>
      <c r="BP201" t="s">
        <v>421</v>
      </c>
      <c r="BQ201">
        <v>0</v>
      </c>
      <c r="BR201">
        <f>IF(BQ201&lt;&gt;0, BQ201, BO201)</f>
        <v>0</v>
      </c>
      <c r="BS201">
        <f>1-BR201/BG201</f>
        <v>0</v>
      </c>
      <c r="BT201">
        <f>(BG201-BF201)/(BG201-BR201)</f>
        <v>0</v>
      </c>
      <c r="BU201">
        <f>(BA201-BG201)/(BA201-BR201)</f>
        <v>0</v>
      </c>
      <c r="BV201">
        <f>(BG201-BF201)/(BG201-AZ201)</f>
        <v>0</v>
      </c>
      <c r="BW201">
        <f>(BA201-BG201)/(BA201-AZ201)</f>
        <v>0</v>
      </c>
      <c r="BX201">
        <f>(BT201*BR201/BF201)</f>
        <v>0</v>
      </c>
      <c r="BY201">
        <f>(1-BX201)</f>
        <v>0</v>
      </c>
      <c r="BZ201">
        <v>1358</v>
      </c>
      <c r="CA201">
        <v>300</v>
      </c>
      <c r="CB201">
        <v>300</v>
      </c>
      <c r="CC201">
        <v>300</v>
      </c>
      <c r="CD201">
        <v>10372.1</v>
      </c>
      <c r="CE201">
        <v>1824.64</v>
      </c>
      <c r="CF201">
        <v>-0.00730157</v>
      </c>
      <c r="CG201">
        <v>0.9</v>
      </c>
      <c r="CH201" t="s">
        <v>421</v>
      </c>
      <c r="CI201" t="s">
        <v>421</v>
      </c>
      <c r="CJ201" t="s">
        <v>421</v>
      </c>
      <c r="CK201" t="s">
        <v>421</v>
      </c>
      <c r="CL201" t="s">
        <v>421</v>
      </c>
      <c r="CM201" t="s">
        <v>421</v>
      </c>
      <c r="CN201" t="s">
        <v>421</v>
      </c>
      <c r="CO201" t="s">
        <v>421</v>
      </c>
      <c r="CP201" t="s">
        <v>421</v>
      </c>
      <c r="CQ201" t="s">
        <v>421</v>
      </c>
      <c r="CR201">
        <f>$B$11*DQ201+$C$11*DR201+$F$11*EC201*(1-EF201)</f>
        <v>0</v>
      </c>
      <c r="CS201">
        <f>CR201*CT201</f>
        <v>0</v>
      </c>
      <c r="CT201">
        <f>($B$11*$D$9+$C$11*$D$9+$F$11*((EP201+EH201)/MAX(EP201+EH201+EQ201, 0.1)*$I$9+EQ201/MAX(EP201+EH201+EQ201, 0.1)*$J$9))/($B$11+$C$11+$F$11)</f>
        <v>0</v>
      </c>
      <c r="CU201">
        <f>($B$11*$K$9+$C$11*$K$9+$F$11*((EP201+EH201)/MAX(EP201+EH201+EQ201, 0.1)*$P$9+EQ201/MAX(EP201+EH201+EQ201, 0.1)*$Q$9))/($B$11+$C$11+$F$11)</f>
        <v>0</v>
      </c>
      <c r="CV201">
        <v>6</v>
      </c>
      <c r="CW201">
        <v>0.5</v>
      </c>
      <c r="CX201" t="s">
        <v>422</v>
      </c>
      <c r="CY201">
        <v>2</v>
      </c>
      <c r="CZ201" t="b">
        <v>1</v>
      </c>
      <c r="DA201">
        <v>1652288474.814285</v>
      </c>
      <c r="DB201">
        <v>917.1305357142857</v>
      </c>
      <c r="DC201">
        <v>990.1558214285716</v>
      </c>
      <c r="DD201">
        <v>26.35340714285714</v>
      </c>
      <c r="DE201">
        <v>20.16465714285714</v>
      </c>
      <c r="DF201">
        <v>917.9969642857142</v>
      </c>
      <c r="DG201">
        <v>26.27283928571429</v>
      </c>
      <c r="DH201">
        <v>400.0591428571428</v>
      </c>
      <c r="DI201">
        <v>90.67738928571427</v>
      </c>
      <c r="DJ201">
        <v>0.09997230357142858</v>
      </c>
      <c r="DK201">
        <v>32.47363928571428</v>
      </c>
      <c r="DL201">
        <v>31.50155</v>
      </c>
      <c r="DM201">
        <v>999.9000000000002</v>
      </c>
      <c r="DN201">
        <v>0</v>
      </c>
      <c r="DO201">
        <v>0</v>
      </c>
      <c r="DP201">
        <v>9991.136428571428</v>
      </c>
      <c r="DQ201">
        <v>0</v>
      </c>
      <c r="DR201">
        <v>940.6776071428573</v>
      </c>
      <c r="DS201">
        <v>-73.02551071428572</v>
      </c>
      <c r="DT201">
        <v>941.954142857143</v>
      </c>
      <c r="DU201">
        <v>1010.53525</v>
      </c>
      <c r="DV201">
        <v>6.188735</v>
      </c>
      <c r="DW201">
        <v>990.1558214285716</v>
      </c>
      <c r="DX201">
        <v>20.16465714285714</v>
      </c>
      <c r="DY201">
        <v>2.389658214285714</v>
      </c>
      <c r="DZ201">
        <v>1.82848</v>
      </c>
      <c r="EA201">
        <v>20.29386071428572</v>
      </c>
      <c r="EB201">
        <v>16.03214285714286</v>
      </c>
      <c r="EC201">
        <v>1499.986428571429</v>
      </c>
      <c r="ED201">
        <v>0.9729965357142855</v>
      </c>
      <c r="EE201">
        <v>0.02700363214285715</v>
      </c>
      <c r="EF201">
        <v>0</v>
      </c>
      <c r="EG201">
        <v>1490.533928571429</v>
      </c>
      <c r="EH201">
        <v>5.00097</v>
      </c>
      <c r="EI201">
        <v>23210.42142857142</v>
      </c>
      <c r="EJ201">
        <v>12491.45</v>
      </c>
      <c r="EK201">
        <v>40.94824999999999</v>
      </c>
      <c r="EL201">
        <v>42.68699999999998</v>
      </c>
      <c r="EM201">
        <v>41.19599999999999</v>
      </c>
      <c r="EN201">
        <v>42.375</v>
      </c>
      <c r="EO201">
        <v>42.125</v>
      </c>
      <c r="EP201">
        <v>1454.615714285715</v>
      </c>
      <c r="EQ201">
        <v>40.37071428571427</v>
      </c>
      <c r="ER201">
        <v>0</v>
      </c>
      <c r="ES201">
        <v>1168.400000095367</v>
      </c>
      <c r="ET201">
        <v>0</v>
      </c>
      <c r="EU201">
        <v>1490.1236</v>
      </c>
      <c r="EV201">
        <v>-49.95615377261774</v>
      </c>
      <c r="EW201">
        <v>-711.0076914468758</v>
      </c>
      <c r="EX201">
        <v>23204.644</v>
      </c>
      <c r="EY201">
        <v>15</v>
      </c>
      <c r="EZ201">
        <v>1652287342.6</v>
      </c>
      <c r="FA201" t="s">
        <v>727</v>
      </c>
      <c r="FB201">
        <v>1652287342.6</v>
      </c>
      <c r="FC201">
        <v>1652287335.6</v>
      </c>
      <c r="FD201">
        <v>27</v>
      </c>
      <c r="FE201">
        <v>0.206</v>
      </c>
      <c r="FF201">
        <v>-0.006</v>
      </c>
      <c r="FG201">
        <v>-1.806</v>
      </c>
      <c r="FH201">
        <v>0.04</v>
      </c>
      <c r="FI201">
        <v>1600</v>
      </c>
      <c r="FJ201">
        <v>24</v>
      </c>
      <c r="FK201">
        <v>0.06</v>
      </c>
      <c r="FL201">
        <v>0.04</v>
      </c>
      <c r="FM201">
        <v>-72.81048536585365</v>
      </c>
      <c r="FN201">
        <v>-3.974951916376393</v>
      </c>
      <c r="FO201">
        <v>0.3991537105726192</v>
      </c>
      <c r="FP201">
        <v>-1</v>
      </c>
      <c r="FQ201">
        <v>6.280807804878049</v>
      </c>
      <c r="FR201">
        <v>-1.720719094076663</v>
      </c>
      <c r="FS201">
        <v>0.1700276306600323</v>
      </c>
      <c r="FT201">
        <v>0</v>
      </c>
      <c r="FU201">
        <v>0</v>
      </c>
      <c r="FV201">
        <v>0</v>
      </c>
      <c r="FW201">
        <v>0</v>
      </c>
      <c r="FX201">
        <v>-1</v>
      </c>
      <c r="FY201">
        <v>0</v>
      </c>
      <c r="FZ201">
        <v>1</v>
      </c>
      <c r="GA201" t="s">
        <v>710</v>
      </c>
      <c r="GB201">
        <v>2.69486</v>
      </c>
      <c r="GC201">
        <v>2.70522</v>
      </c>
      <c r="GD201">
        <v>0.165105</v>
      </c>
      <c r="GE201">
        <v>0.171458</v>
      </c>
      <c r="GF201">
        <v>0.11323</v>
      </c>
      <c r="GG201">
        <v>0.0932528</v>
      </c>
      <c r="GH201">
        <v>26205.6</v>
      </c>
      <c r="GI201">
        <v>26105.4</v>
      </c>
      <c r="GJ201">
        <v>29204.9</v>
      </c>
      <c r="GK201">
        <v>29162</v>
      </c>
      <c r="GL201">
        <v>34286.1</v>
      </c>
      <c r="GM201">
        <v>35200</v>
      </c>
      <c r="GN201">
        <v>41101.4</v>
      </c>
      <c r="GO201">
        <v>41610.9</v>
      </c>
      <c r="GP201">
        <v>1.7246</v>
      </c>
      <c r="GQ201">
        <v>2.0114</v>
      </c>
      <c r="GR201">
        <v>0.0962056</v>
      </c>
      <c r="GS201">
        <v>0</v>
      </c>
      <c r="GT201">
        <v>29.9408</v>
      </c>
      <c r="GU201">
        <v>999.9</v>
      </c>
      <c r="GV201">
        <v>36.4</v>
      </c>
      <c r="GW201">
        <v>37.3</v>
      </c>
      <c r="GX201">
        <v>25.7263</v>
      </c>
      <c r="GY201">
        <v>62.6734</v>
      </c>
      <c r="GZ201">
        <v>30.02</v>
      </c>
      <c r="HA201">
        <v>1</v>
      </c>
      <c r="HB201">
        <v>0.30565</v>
      </c>
      <c r="HC201">
        <v>0</v>
      </c>
      <c r="HD201">
        <v>20.3924</v>
      </c>
      <c r="HE201">
        <v>5.21549</v>
      </c>
      <c r="HF201">
        <v>12.0099</v>
      </c>
      <c r="HG201">
        <v>4.98715</v>
      </c>
      <c r="HH201">
        <v>3.28848</v>
      </c>
      <c r="HI201">
        <v>2412.3</v>
      </c>
      <c r="HJ201">
        <v>9999</v>
      </c>
      <c r="HK201">
        <v>9999</v>
      </c>
      <c r="HL201">
        <v>45.7</v>
      </c>
      <c r="HM201">
        <v>1.86736</v>
      </c>
      <c r="HN201">
        <v>1.8663</v>
      </c>
      <c r="HO201">
        <v>1.86585</v>
      </c>
      <c r="HP201">
        <v>1.8657</v>
      </c>
      <c r="HQ201">
        <v>1.86753</v>
      </c>
      <c r="HR201">
        <v>1.87007</v>
      </c>
      <c r="HS201">
        <v>1.86871</v>
      </c>
      <c r="HT201">
        <v>1.87007</v>
      </c>
      <c r="HU201">
        <v>0</v>
      </c>
      <c r="HV201">
        <v>0</v>
      </c>
      <c r="HW201">
        <v>0</v>
      </c>
      <c r="HX201">
        <v>0</v>
      </c>
      <c r="HY201" t="s">
        <v>425</v>
      </c>
      <c r="HZ201" t="s">
        <v>426</v>
      </c>
      <c r="IA201" t="s">
        <v>427</v>
      </c>
      <c r="IB201" t="s">
        <v>427</v>
      </c>
      <c r="IC201" t="s">
        <v>427</v>
      </c>
      <c r="ID201" t="s">
        <v>427</v>
      </c>
      <c r="IE201">
        <v>0</v>
      </c>
      <c r="IF201">
        <v>100</v>
      </c>
      <c r="IG201">
        <v>100</v>
      </c>
      <c r="IH201">
        <v>-0.901</v>
      </c>
      <c r="II201">
        <v>0.0805</v>
      </c>
      <c r="IJ201">
        <v>0.04464184116076175</v>
      </c>
      <c r="IK201">
        <v>-0.0004613869835165773</v>
      </c>
      <c r="IL201">
        <v>-7.733014719846753E-07</v>
      </c>
      <c r="IM201">
        <v>2.12217718631011E-10</v>
      </c>
      <c r="IN201">
        <v>-0.1662484685589008</v>
      </c>
      <c r="IO201">
        <v>0.000886434048502425</v>
      </c>
      <c r="IP201">
        <v>0.0004187276611132993</v>
      </c>
      <c r="IQ201">
        <v>-3.612086840460417E-06</v>
      </c>
      <c r="IR201">
        <v>19</v>
      </c>
      <c r="IS201">
        <v>2204</v>
      </c>
      <c r="IT201">
        <v>1</v>
      </c>
      <c r="IU201">
        <v>37</v>
      </c>
      <c r="IV201">
        <v>19</v>
      </c>
      <c r="IW201">
        <v>19.1</v>
      </c>
      <c r="IX201">
        <v>2.16187</v>
      </c>
      <c r="IY201">
        <v>2.22412</v>
      </c>
      <c r="IZ201">
        <v>1.39648</v>
      </c>
      <c r="JA201">
        <v>2.34863</v>
      </c>
      <c r="JB201">
        <v>1.49536</v>
      </c>
      <c r="JC201">
        <v>2.35596</v>
      </c>
      <c r="JD201">
        <v>39.3917</v>
      </c>
      <c r="JE201">
        <v>14.885</v>
      </c>
      <c r="JF201">
        <v>18</v>
      </c>
      <c r="JG201">
        <v>392.407</v>
      </c>
      <c r="JH201">
        <v>558.9299999999999</v>
      </c>
      <c r="JI201">
        <v>31.7275</v>
      </c>
      <c r="JJ201">
        <v>31.4056</v>
      </c>
      <c r="JK201">
        <v>30.0001</v>
      </c>
      <c r="JL201">
        <v>31.2978</v>
      </c>
      <c r="JM201">
        <v>31.2022</v>
      </c>
      <c r="JN201">
        <v>43.2638</v>
      </c>
      <c r="JO201">
        <v>22.479</v>
      </c>
      <c r="JP201">
        <v>0</v>
      </c>
      <c r="JQ201">
        <v>-999.9</v>
      </c>
      <c r="JR201">
        <v>1035.95</v>
      </c>
      <c r="JS201">
        <v>20.6255</v>
      </c>
      <c r="JT201">
        <v>99.8201</v>
      </c>
      <c r="JU201">
        <v>99.8813</v>
      </c>
    </row>
    <row r="202" spans="1:281">
      <c r="A202">
        <v>186</v>
      </c>
      <c r="B202">
        <v>1652288487.6</v>
      </c>
      <c r="C202">
        <v>6431.099999904633</v>
      </c>
      <c r="D202" t="s">
        <v>855</v>
      </c>
      <c r="E202" t="s">
        <v>856</v>
      </c>
      <c r="F202">
        <v>5</v>
      </c>
      <c r="G202" t="s">
        <v>730</v>
      </c>
      <c r="H202" t="s">
        <v>418</v>
      </c>
      <c r="I202">
        <v>1652288480.1</v>
      </c>
      <c r="J202">
        <f>(K202)/1000</f>
        <v>0</v>
      </c>
      <c r="K202">
        <f>IF(CZ202, AN202, AH202)</f>
        <v>0</v>
      </c>
      <c r="L202">
        <f>IF(CZ202, AI202, AG202)</f>
        <v>0</v>
      </c>
      <c r="M202">
        <f>DB202 - IF(AU202&gt;1, L202*CV202*100.0/(AW202*DP202), 0)</f>
        <v>0</v>
      </c>
      <c r="N202">
        <f>((T202-J202/2)*M202-L202)/(T202+J202/2)</f>
        <v>0</v>
      </c>
      <c r="O202">
        <f>N202*(DI202+DJ202)/1000.0</f>
        <v>0</v>
      </c>
      <c r="P202">
        <f>(DB202 - IF(AU202&gt;1, L202*CV202*100.0/(AW202*DP202), 0))*(DI202+DJ202)/1000.0</f>
        <v>0</v>
      </c>
      <c r="Q202">
        <f>2.0/((1/S202-1/R202)+SIGN(S202)*SQRT((1/S202-1/R202)*(1/S202-1/R202) + 4*CW202/((CW202+1)*(CW202+1))*(2*1/S202*1/R202-1/R202*1/R202)))</f>
        <v>0</v>
      </c>
      <c r="R202">
        <f>IF(LEFT(CX202,1)&lt;&gt;"0",IF(LEFT(CX202,1)="1",3.0,CY202),$D$5+$E$5*(DP202*DI202/($K$5*1000))+$F$5*(DP202*DI202/($K$5*1000))*MAX(MIN(CV202,$J$5),$I$5)*MAX(MIN(CV202,$J$5),$I$5)+$G$5*MAX(MIN(CV202,$J$5),$I$5)*(DP202*DI202/($K$5*1000))+$H$5*(DP202*DI202/($K$5*1000))*(DP202*DI202/($K$5*1000)))</f>
        <v>0</v>
      </c>
      <c r="S202">
        <f>J202*(1000-(1000*0.61365*exp(17.502*W202/(240.97+W202))/(DI202+DJ202)+DD202)/2)/(1000*0.61365*exp(17.502*W202/(240.97+W202))/(DI202+DJ202)-DD202)</f>
        <v>0</v>
      </c>
      <c r="T202">
        <f>1/((CW202+1)/(Q202/1.6)+1/(R202/1.37)) + CW202/((CW202+1)/(Q202/1.6) + CW202/(R202/1.37))</f>
        <v>0</v>
      </c>
      <c r="U202">
        <f>(CR202*CU202)</f>
        <v>0</v>
      </c>
      <c r="V202">
        <f>(DK202+(U202+2*0.95*5.67E-8*(((DK202+$B$7)+273)^4-(DK202+273)^4)-44100*J202)/(1.84*29.3*R202+8*0.95*5.67E-8*(DK202+273)^3))</f>
        <v>0</v>
      </c>
      <c r="W202">
        <f>($C$7*DL202+$D$7*DM202+$E$7*V202)</f>
        <v>0</v>
      </c>
      <c r="X202">
        <f>0.61365*exp(17.502*W202/(240.97+W202))</f>
        <v>0</v>
      </c>
      <c r="Y202">
        <f>(Z202/AA202*100)</f>
        <v>0</v>
      </c>
      <c r="Z202">
        <f>DD202*(DI202+DJ202)/1000</f>
        <v>0</v>
      </c>
      <c r="AA202">
        <f>0.61365*exp(17.502*DK202/(240.97+DK202))</f>
        <v>0</v>
      </c>
      <c r="AB202">
        <f>(X202-DD202*(DI202+DJ202)/1000)</f>
        <v>0</v>
      </c>
      <c r="AC202">
        <f>(-J202*44100)</f>
        <v>0</v>
      </c>
      <c r="AD202">
        <f>2*29.3*R202*0.92*(DK202-W202)</f>
        <v>0</v>
      </c>
      <c r="AE202">
        <f>2*0.95*5.67E-8*(((DK202+$B$7)+273)^4-(W202+273)^4)</f>
        <v>0</v>
      </c>
      <c r="AF202">
        <f>U202+AE202+AC202+AD202</f>
        <v>0</v>
      </c>
      <c r="AG202">
        <f>DH202*AU202*(DC202-DB202*(1000-AU202*DE202)/(1000-AU202*DD202))/(100*CV202)</f>
        <v>0</v>
      </c>
      <c r="AH202">
        <f>1000*DH202*AU202*(DD202-DE202)/(100*CV202*(1000-AU202*DD202))</f>
        <v>0</v>
      </c>
      <c r="AI202">
        <f>(AJ202 - AK202 - DI202*1E3/(8.314*(DK202+273.15)) * AM202/DH202 * AL202) * DH202/(100*CV202) * (1000 - DE202)/1000</f>
        <v>0</v>
      </c>
      <c r="AJ202">
        <v>1042.241481315105</v>
      </c>
      <c r="AK202">
        <v>984.0736666666668</v>
      </c>
      <c r="AL202">
        <v>3.452645071172697</v>
      </c>
      <c r="AM202">
        <v>66.42233892500103</v>
      </c>
      <c r="AN202">
        <f>(AP202 - AO202 + DI202*1E3/(8.314*(DK202+273.15)) * AR202/DH202 * AQ202) * DH202/(100*CV202) * 1000/(1000 - AP202)</f>
        <v>0</v>
      </c>
      <c r="AO202">
        <v>20.39312299618105</v>
      </c>
      <c r="AP202">
        <v>26.3446309090909</v>
      </c>
      <c r="AQ202">
        <v>-0.0001258901161442809</v>
      </c>
      <c r="AR202">
        <v>79.01917542628415</v>
      </c>
      <c r="AS202">
        <v>0</v>
      </c>
      <c r="AT202">
        <v>0</v>
      </c>
      <c r="AU202">
        <f>IF(AS202*$H$13&gt;=AW202,1.0,(AW202/(AW202-AS202*$H$13)))</f>
        <v>0</v>
      </c>
      <c r="AV202">
        <f>(AU202-1)*100</f>
        <v>0</v>
      </c>
      <c r="AW202">
        <f>MAX(0,($B$13+$C$13*DP202)/(1+$D$13*DP202)*DI202/(DK202+273)*$E$13)</f>
        <v>0</v>
      </c>
      <c r="AX202" t="s">
        <v>421</v>
      </c>
      <c r="AY202" t="s">
        <v>421</v>
      </c>
      <c r="AZ202">
        <v>0</v>
      </c>
      <c r="BA202">
        <v>0</v>
      </c>
      <c r="BB202">
        <f>1-AZ202/BA202</f>
        <v>0</v>
      </c>
      <c r="BC202">
        <v>0</v>
      </c>
      <c r="BD202" t="s">
        <v>421</v>
      </c>
      <c r="BE202" t="s">
        <v>421</v>
      </c>
      <c r="BF202">
        <v>0</v>
      </c>
      <c r="BG202">
        <v>0</v>
      </c>
      <c r="BH202">
        <f>1-BF202/BG202</f>
        <v>0</v>
      </c>
      <c r="BI202">
        <v>0.5</v>
      </c>
      <c r="BJ202">
        <f>CS202</f>
        <v>0</v>
      </c>
      <c r="BK202">
        <f>L202</f>
        <v>0</v>
      </c>
      <c r="BL202">
        <f>BH202*BI202*BJ202</f>
        <v>0</v>
      </c>
      <c r="BM202">
        <f>(BK202-BC202)/BJ202</f>
        <v>0</v>
      </c>
      <c r="BN202">
        <f>(BA202-BG202)/BG202</f>
        <v>0</v>
      </c>
      <c r="BO202">
        <f>AZ202/(BB202+AZ202/BG202)</f>
        <v>0</v>
      </c>
      <c r="BP202" t="s">
        <v>421</v>
      </c>
      <c r="BQ202">
        <v>0</v>
      </c>
      <c r="BR202">
        <f>IF(BQ202&lt;&gt;0, BQ202, BO202)</f>
        <v>0</v>
      </c>
      <c r="BS202">
        <f>1-BR202/BG202</f>
        <v>0</v>
      </c>
      <c r="BT202">
        <f>(BG202-BF202)/(BG202-BR202)</f>
        <v>0</v>
      </c>
      <c r="BU202">
        <f>(BA202-BG202)/(BA202-BR202)</f>
        <v>0</v>
      </c>
      <c r="BV202">
        <f>(BG202-BF202)/(BG202-AZ202)</f>
        <v>0</v>
      </c>
      <c r="BW202">
        <f>(BA202-BG202)/(BA202-AZ202)</f>
        <v>0</v>
      </c>
      <c r="BX202">
        <f>(BT202*BR202/BF202)</f>
        <v>0</v>
      </c>
      <c r="BY202">
        <f>(1-BX202)</f>
        <v>0</v>
      </c>
      <c r="BZ202">
        <v>1358</v>
      </c>
      <c r="CA202">
        <v>300</v>
      </c>
      <c r="CB202">
        <v>300</v>
      </c>
      <c r="CC202">
        <v>300</v>
      </c>
      <c r="CD202">
        <v>10372.1</v>
      </c>
      <c r="CE202">
        <v>1824.64</v>
      </c>
      <c r="CF202">
        <v>-0.00730157</v>
      </c>
      <c r="CG202">
        <v>0.9</v>
      </c>
      <c r="CH202" t="s">
        <v>421</v>
      </c>
      <c r="CI202" t="s">
        <v>421</v>
      </c>
      <c r="CJ202" t="s">
        <v>421</v>
      </c>
      <c r="CK202" t="s">
        <v>421</v>
      </c>
      <c r="CL202" t="s">
        <v>421</v>
      </c>
      <c r="CM202" t="s">
        <v>421</v>
      </c>
      <c r="CN202" t="s">
        <v>421</v>
      </c>
      <c r="CO202" t="s">
        <v>421</v>
      </c>
      <c r="CP202" t="s">
        <v>421</v>
      </c>
      <c r="CQ202" t="s">
        <v>421</v>
      </c>
      <c r="CR202">
        <f>$B$11*DQ202+$C$11*DR202+$F$11*EC202*(1-EF202)</f>
        <v>0</v>
      </c>
      <c r="CS202">
        <f>CR202*CT202</f>
        <v>0</v>
      </c>
      <c r="CT202">
        <f>($B$11*$D$9+$C$11*$D$9+$F$11*((EP202+EH202)/MAX(EP202+EH202+EQ202, 0.1)*$I$9+EQ202/MAX(EP202+EH202+EQ202, 0.1)*$J$9))/($B$11+$C$11+$F$11)</f>
        <v>0</v>
      </c>
      <c r="CU202">
        <f>($B$11*$K$9+$C$11*$K$9+$F$11*((EP202+EH202)/MAX(EP202+EH202+EQ202, 0.1)*$P$9+EQ202/MAX(EP202+EH202+EQ202, 0.1)*$Q$9))/($B$11+$C$11+$F$11)</f>
        <v>0</v>
      </c>
      <c r="CV202">
        <v>6</v>
      </c>
      <c r="CW202">
        <v>0.5</v>
      </c>
      <c r="CX202" t="s">
        <v>422</v>
      </c>
      <c r="CY202">
        <v>2</v>
      </c>
      <c r="CZ202" t="b">
        <v>1</v>
      </c>
      <c r="DA202">
        <v>1652288480.1</v>
      </c>
      <c r="DB202">
        <v>934.6908518518519</v>
      </c>
      <c r="DC202">
        <v>1007.89837037037</v>
      </c>
      <c r="DD202">
        <v>26.34987777777778</v>
      </c>
      <c r="DE202">
        <v>20.3115</v>
      </c>
      <c r="DF202">
        <v>935.5809999999999</v>
      </c>
      <c r="DG202">
        <v>26.26936666666667</v>
      </c>
      <c r="DH202">
        <v>400.0708148148148</v>
      </c>
      <c r="DI202">
        <v>90.67684074074074</v>
      </c>
      <c r="DJ202">
        <v>0.09997215925925927</v>
      </c>
      <c r="DK202">
        <v>32.47548148148149</v>
      </c>
      <c r="DL202">
        <v>31.50434444444445</v>
      </c>
      <c r="DM202">
        <v>999.9000000000001</v>
      </c>
      <c r="DN202">
        <v>0</v>
      </c>
      <c r="DO202">
        <v>0</v>
      </c>
      <c r="DP202">
        <v>9999.48777777778</v>
      </c>
      <c r="DQ202">
        <v>0</v>
      </c>
      <c r="DR202">
        <v>942.0637777777777</v>
      </c>
      <c r="DS202">
        <v>-73.20835925925927</v>
      </c>
      <c r="DT202">
        <v>959.9862592592591</v>
      </c>
      <c r="DU202">
        <v>1028.797037037037</v>
      </c>
      <c r="DV202">
        <v>6.038379259259259</v>
      </c>
      <c r="DW202">
        <v>1007.89837037037</v>
      </c>
      <c r="DX202">
        <v>20.3115</v>
      </c>
      <c r="DY202">
        <v>2.389324444444445</v>
      </c>
      <c r="DZ202">
        <v>1.841782592592593</v>
      </c>
      <c r="EA202">
        <v>20.29159629629629</v>
      </c>
      <c r="EB202">
        <v>16.14578148148148</v>
      </c>
      <c r="EC202">
        <v>1499.990370370371</v>
      </c>
      <c r="ED202">
        <v>0.9729969259259257</v>
      </c>
      <c r="EE202">
        <v>0.02700321851851852</v>
      </c>
      <c r="EF202">
        <v>0</v>
      </c>
      <c r="EG202">
        <v>1486.278518518518</v>
      </c>
      <c r="EH202">
        <v>5.00097</v>
      </c>
      <c r="EI202">
        <v>23154.77777777778</v>
      </c>
      <c r="EJ202">
        <v>12491.48148148148</v>
      </c>
      <c r="EK202">
        <v>40.94866666666667</v>
      </c>
      <c r="EL202">
        <v>42.68699999999998</v>
      </c>
      <c r="EM202">
        <v>41.20099999999999</v>
      </c>
      <c r="EN202">
        <v>42.37729629629629</v>
      </c>
      <c r="EO202">
        <v>42.125</v>
      </c>
      <c r="EP202">
        <v>1454.62</v>
      </c>
      <c r="EQ202">
        <v>40.37037037037036</v>
      </c>
      <c r="ER202">
        <v>0</v>
      </c>
      <c r="ES202">
        <v>1173.799999952316</v>
      </c>
      <c r="ET202">
        <v>0</v>
      </c>
      <c r="EU202">
        <v>1486.066153846154</v>
      </c>
      <c r="EV202">
        <v>-45.00170943352511</v>
      </c>
      <c r="EW202">
        <v>-541.9008545929572</v>
      </c>
      <c r="EX202">
        <v>23149.43076923077</v>
      </c>
      <c r="EY202">
        <v>15</v>
      </c>
      <c r="EZ202">
        <v>1652287342.6</v>
      </c>
      <c r="FA202" t="s">
        <v>727</v>
      </c>
      <c r="FB202">
        <v>1652287342.6</v>
      </c>
      <c r="FC202">
        <v>1652287335.6</v>
      </c>
      <c r="FD202">
        <v>27</v>
      </c>
      <c r="FE202">
        <v>0.206</v>
      </c>
      <c r="FF202">
        <v>-0.006</v>
      </c>
      <c r="FG202">
        <v>-1.806</v>
      </c>
      <c r="FH202">
        <v>0.04</v>
      </c>
      <c r="FI202">
        <v>1600</v>
      </c>
      <c r="FJ202">
        <v>24</v>
      </c>
      <c r="FK202">
        <v>0.06</v>
      </c>
      <c r="FL202">
        <v>0.04</v>
      </c>
      <c r="FM202">
        <v>-73.0949925</v>
      </c>
      <c r="FN202">
        <v>-2.24171594746688</v>
      </c>
      <c r="FO202">
        <v>0.2389553414212579</v>
      </c>
      <c r="FP202">
        <v>-1</v>
      </c>
      <c r="FQ202">
        <v>6.1185035</v>
      </c>
      <c r="FR202">
        <v>-1.677043227016899</v>
      </c>
      <c r="FS202">
        <v>0.1617031830167545</v>
      </c>
      <c r="FT202">
        <v>0</v>
      </c>
      <c r="FU202">
        <v>0</v>
      </c>
      <c r="FV202">
        <v>0</v>
      </c>
      <c r="FW202">
        <v>0</v>
      </c>
      <c r="FX202">
        <v>-1</v>
      </c>
      <c r="FY202">
        <v>0</v>
      </c>
      <c r="FZ202">
        <v>1</v>
      </c>
      <c r="GA202" t="s">
        <v>710</v>
      </c>
      <c r="GB202">
        <v>2.69484</v>
      </c>
      <c r="GC202">
        <v>2.70521</v>
      </c>
      <c r="GD202">
        <v>0.167002</v>
      </c>
      <c r="GE202">
        <v>0.173257</v>
      </c>
      <c r="GF202">
        <v>0.113215</v>
      </c>
      <c r="GG202">
        <v>0.093704</v>
      </c>
      <c r="GH202">
        <v>26146.2</v>
      </c>
      <c r="GI202">
        <v>26049.2</v>
      </c>
      <c r="GJ202">
        <v>29205.1</v>
      </c>
      <c r="GK202">
        <v>29162.6</v>
      </c>
      <c r="GL202">
        <v>34287</v>
      </c>
      <c r="GM202">
        <v>35183.3</v>
      </c>
      <c r="GN202">
        <v>41101.7</v>
      </c>
      <c r="GO202">
        <v>41612</v>
      </c>
      <c r="GP202">
        <v>1.72445</v>
      </c>
      <c r="GQ202">
        <v>2.01185</v>
      </c>
      <c r="GR202">
        <v>0.09642539999999999</v>
      </c>
      <c r="GS202">
        <v>0</v>
      </c>
      <c r="GT202">
        <v>29.9377</v>
      </c>
      <c r="GU202">
        <v>999.9</v>
      </c>
      <c r="GV202">
        <v>36.4</v>
      </c>
      <c r="GW202">
        <v>37.3</v>
      </c>
      <c r="GX202">
        <v>25.7268</v>
      </c>
      <c r="GY202">
        <v>62.8334</v>
      </c>
      <c r="GZ202">
        <v>30.0481</v>
      </c>
      <c r="HA202">
        <v>1</v>
      </c>
      <c r="HB202">
        <v>0.305661</v>
      </c>
      <c r="HC202">
        <v>0</v>
      </c>
      <c r="HD202">
        <v>20.3924</v>
      </c>
      <c r="HE202">
        <v>5.21594</v>
      </c>
      <c r="HF202">
        <v>12.0099</v>
      </c>
      <c r="HG202">
        <v>4.987</v>
      </c>
      <c r="HH202">
        <v>3.28838</v>
      </c>
      <c r="HI202">
        <v>2412.5</v>
      </c>
      <c r="HJ202">
        <v>9999</v>
      </c>
      <c r="HK202">
        <v>9999</v>
      </c>
      <c r="HL202">
        <v>45.7</v>
      </c>
      <c r="HM202">
        <v>1.86736</v>
      </c>
      <c r="HN202">
        <v>1.8663</v>
      </c>
      <c r="HO202">
        <v>1.86584</v>
      </c>
      <c r="HP202">
        <v>1.86572</v>
      </c>
      <c r="HQ202">
        <v>1.86753</v>
      </c>
      <c r="HR202">
        <v>1.87009</v>
      </c>
      <c r="HS202">
        <v>1.86872</v>
      </c>
      <c r="HT202">
        <v>1.87008</v>
      </c>
      <c r="HU202">
        <v>0</v>
      </c>
      <c r="HV202">
        <v>0</v>
      </c>
      <c r="HW202">
        <v>0</v>
      </c>
      <c r="HX202">
        <v>0</v>
      </c>
      <c r="HY202" t="s">
        <v>425</v>
      </c>
      <c r="HZ202" t="s">
        <v>426</v>
      </c>
      <c r="IA202" t="s">
        <v>427</v>
      </c>
      <c r="IB202" t="s">
        <v>427</v>
      </c>
      <c r="IC202" t="s">
        <v>427</v>
      </c>
      <c r="ID202" t="s">
        <v>427</v>
      </c>
      <c r="IE202">
        <v>0</v>
      </c>
      <c r="IF202">
        <v>100</v>
      </c>
      <c r="IG202">
        <v>100</v>
      </c>
      <c r="IH202">
        <v>-0.925</v>
      </c>
      <c r="II202">
        <v>0.0804</v>
      </c>
      <c r="IJ202">
        <v>0.04464184116076175</v>
      </c>
      <c r="IK202">
        <v>-0.0004613869835165773</v>
      </c>
      <c r="IL202">
        <v>-7.733014719846753E-07</v>
      </c>
      <c r="IM202">
        <v>2.12217718631011E-10</v>
      </c>
      <c r="IN202">
        <v>-0.1662484685589008</v>
      </c>
      <c r="IO202">
        <v>0.000886434048502425</v>
      </c>
      <c r="IP202">
        <v>0.0004187276611132993</v>
      </c>
      <c r="IQ202">
        <v>-3.612086840460417E-06</v>
      </c>
      <c r="IR202">
        <v>19</v>
      </c>
      <c r="IS202">
        <v>2204</v>
      </c>
      <c r="IT202">
        <v>1</v>
      </c>
      <c r="IU202">
        <v>37</v>
      </c>
      <c r="IV202">
        <v>19.1</v>
      </c>
      <c r="IW202">
        <v>19.2</v>
      </c>
      <c r="IX202">
        <v>2.18872</v>
      </c>
      <c r="IY202">
        <v>2.2229</v>
      </c>
      <c r="IZ202">
        <v>1.39648</v>
      </c>
      <c r="JA202">
        <v>2.34741</v>
      </c>
      <c r="JB202">
        <v>1.49536</v>
      </c>
      <c r="JC202">
        <v>2.35352</v>
      </c>
      <c r="JD202">
        <v>39.3917</v>
      </c>
      <c r="JE202">
        <v>14.8763</v>
      </c>
      <c r="JF202">
        <v>18</v>
      </c>
      <c r="JG202">
        <v>392.342</v>
      </c>
      <c r="JH202">
        <v>559.28</v>
      </c>
      <c r="JI202">
        <v>31.7284</v>
      </c>
      <c r="JJ202">
        <v>31.407</v>
      </c>
      <c r="JK202">
        <v>30.0001</v>
      </c>
      <c r="JL202">
        <v>31.3005</v>
      </c>
      <c r="JM202">
        <v>31.2035</v>
      </c>
      <c r="JN202">
        <v>43.8006</v>
      </c>
      <c r="JO202">
        <v>21.8917</v>
      </c>
      <c r="JP202">
        <v>0</v>
      </c>
      <c r="JQ202">
        <v>-999.9</v>
      </c>
      <c r="JR202">
        <v>1055.99</v>
      </c>
      <c r="JS202">
        <v>20.7684</v>
      </c>
      <c r="JT202">
        <v>99.82089999999999</v>
      </c>
      <c r="JU202">
        <v>99.88379999999999</v>
      </c>
    </row>
    <row r="203" spans="1:281">
      <c r="A203">
        <v>187</v>
      </c>
      <c r="B203">
        <v>1652288492.6</v>
      </c>
      <c r="C203">
        <v>6436.099999904633</v>
      </c>
      <c r="D203" t="s">
        <v>857</v>
      </c>
      <c r="E203" t="s">
        <v>858</v>
      </c>
      <c r="F203">
        <v>5</v>
      </c>
      <c r="G203" t="s">
        <v>730</v>
      </c>
      <c r="H203" t="s">
        <v>418</v>
      </c>
      <c r="I203">
        <v>1652288484.814285</v>
      </c>
      <c r="J203">
        <f>(K203)/1000</f>
        <v>0</v>
      </c>
      <c r="K203">
        <f>IF(CZ203, AN203, AH203)</f>
        <v>0</v>
      </c>
      <c r="L203">
        <f>IF(CZ203, AI203, AG203)</f>
        <v>0</v>
      </c>
      <c r="M203">
        <f>DB203 - IF(AU203&gt;1, L203*CV203*100.0/(AW203*DP203), 0)</f>
        <v>0</v>
      </c>
      <c r="N203">
        <f>((T203-J203/2)*M203-L203)/(T203+J203/2)</f>
        <v>0</v>
      </c>
      <c r="O203">
        <f>N203*(DI203+DJ203)/1000.0</f>
        <v>0</v>
      </c>
      <c r="P203">
        <f>(DB203 - IF(AU203&gt;1, L203*CV203*100.0/(AW203*DP203), 0))*(DI203+DJ203)/1000.0</f>
        <v>0</v>
      </c>
      <c r="Q203">
        <f>2.0/((1/S203-1/R203)+SIGN(S203)*SQRT((1/S203-1/R203)*(1/S203-1/R203) + 4*CW203/((CW203+1)*(CW203+1))*(2*1/S203*1/R203-1/R203*1/R203)))</f>
        <v>0</v>
      </c>
      <c r="R203">
        <f>IF(LEFT(CX203,1)&lt;&gt;"0",IF(LEFT(CX203,1)="1",3.0,CY203),$D$5+$E$5*(DP203*DI203/($K$5*1000))+$F$5*(DP203*DI203/($K$5*1000))*MAX(MIN(CV203,$J$5),$I$5)*MAX(MIN(CV203,$J$5),$I$5)+$G$5*MAX(MIN(CV203,$J$5),$I$5)*(DP203*DI203/($K$5*1000))+$H$5*(DP203*DI203/($K$5*1000))*(DP203*DI203/($K$5*1000)))</f>
        <v>0</v>
      </c>
      <c r="S203">
        <f>J203*(1000-(1000*0.61365*exp(17.502*W203/(240.97+W203))/(DI203+DJ203)+DD203)/2)/(1000*0.61365*exp(17.502*W203/(240.97+W203))/(DI203+DJ203)-DD203)</f>
        <v>0</v>
      </c>
      <c r="T203">
        <f>1/((CW203+1)/(Q203/1.6)+1/(R203/1.37)) + CW203/((CW203+1)/(Q203/1.6) + CW203/(R203/1.37))</f>
        <v>0</v>
      </c>
      <c r="U203">
        <f>(CR203*CU203)</f>
        <v>0</v>
      </c>
      <c r="V203">
        <f>(DK203+(U203+2*0.95*5.67E-8*(((DK203+$B$7)+273)^4-(DK203+273)^4)-44100*J203)/(1.84*29.3*R203+8*0.95*5.67E-8*(DK203+273)^3))</f>
        <v>0</v>
      </c>
      <c r="W203">
        <f>($C$7*DL203+$D$7*DM203+$E$7*V203)</f>
        <v>0</v>
      </c>
      <c r="X203">
        <f>0.61365*exp(17.502*W203/(240.97+W203))</f>
        <v>0</v>
      </c>
      <c r="Y203">
        <f>(Z203/AA203*100)</f>
        <v>0</v>
      </c>
      <c r="Z203">
        <f>DD203*(DI203+DJ203)/1000</f>
        <v>0</v>
      </c>
      <c r="AA203">
        <f>0.61365*exp(17.502*DK203/(240.97+DK203))</f>
        <v>0</v>
      </c>
      <c r="AB203">
        <f>(X203-DD203*(DI203+DJ203)/1000)</f>
        <v>0</v>
      </c>
      <c r="AC203">
        <f>(-J203*44100)</f>
        <v>0</v>
      </c>
      <c r="AD203">
        <f>2*29.3*R203*0.92*(DK203-W203)</f>
        <v>0</v>
      </c>
      <c r="AE203">
        <f>2*0.95*5.67E-8*(((DK203+$B$7)+273)^4-(W203+273)^4)</f>
        <v>0</v>
      </c>
      <c r="AF203">
        <f>U203+AE203+AC203+AD203</f>
        <v>0</v>
      </c>
      <c r="AG203">
        <f>DH203*AU203*(DC203-DB203*(1000-AU203*DE203)/(1000-AU203*DD203))/(100*CV203)</f>
        <v>0</v>
      </c>
      <c r="AH203">
        <f>1000*DH203*AU203*(DD203-DE203)/(100*CV203*(1000-AU203*DD203))</f>
        <v>0</v>
      </c>
      <c r="AI203">
        <f>(AJ203 - AK203 - DI203*1E3/(8.314*(DK203+273.15)) * AM203/DH203 * AL203) * DH203/(100*CV203) * (1000 - DE203)/1000</f>
        <v>0</v>
      </c>
      <c r="AJ203">
        <v>1059.409208753665</v>
      </c>
      <c r="AK203">
        <v>1001.169763636363</v>
      </c>
      <c r="AL203">
        <v>3.416489340793108</v>
      </c>
      <c r="AM203">
        <v>66.42233892500103</v>
      </c>
      <c r="AN203">
        <f>(AP203 - AO203 + DI203*1E3/(8.314*(DK203+273.15)) * AR203/DH203 * AQ203) * DH203/(100*CV203) * 1000/(1000 - AP203)</f>
        <v>0</v>
      </c>
      <c r="AO203">
        <v>20.53580095651325</v>
      </c>
      <c r="AP203">
        <v>26.34602969696971</v>
      </c>
      <c r="AQ203">
        <v>5.307000366637429E-05</v>
      </c>
      <c r="AR203">
        <v>79.01917542628415</v>
      </c>
      <c r="AS203">
        <v>0</v>
      </c>
      <c r="AT203">
        <v>0</v>
      </c>
      <c r="AU203">
        <f>IF(AS203*$H$13&gt;=AW203,1.0,(AW203/(AW203-AS203*$H$13)))</f>
        <v>0</v>
      </c>
      <c r="AV203">
        <f>(AU203-1)*100</f>
        <v>0</v>
      </c>
      <c r="AW203">
        <f>MAX(0,($B$13+$C$13*DP203)/(1+$D$13*DP203)*DI203/(DK203+273)*$E$13)</f>
        <v>0</v>
      </c>
      <c r="AX203" t="s">
        <v>421</v>
      </c>
      <c r="AY203" t="s">
        <v>421</v>
      </c>
      <c r="AZ203">
        <v>0</v>
      </c>
      <c r="BA203">
        <v>0</v>
      </c>
      <c r="BB203">
        <f>1-AZ203/BA203</f>
        <v>0</v>
      </c>
      <c r="BC203">
        <v>0</v>
      </c>
      <c r="BD203" t="s">
        <v>421</v>
      </c>
      <c r="BE203" t="s">
        <v>421</v>
      </c>
      <c r="BF203">
        <v>0</v>
      </c>
      <c r="BG203">
        <v>0</v>
      </c>
      <c r="BH203">
        <f>1-BF203/BG203</f>
        <v>0</v>
      </c>
      <c r="BI203">
        <v>0.5</v>
      </c>
      <c r="BJ203">
        <f>CS203</f>
        <v>0</v>
      </c>
      <c r="BK203">
        <f>L203</f>
        <v>0</v>
      </c>
      <c r="BL203">
        <f>BH203*BI203*BJ203</f>
        <v>0</v>
      </c>
      <c r="BM203">
        <f>(BK203-BC203)/BJ203</f>
        <v>0</v>
      </c>
      <c r="BN203">
        <f>(BA203-BG203)/BG203</f>
        <v>0</v>
      </c>
      <c r="BO203">
        <f>AZ203/(BB203+AZ203/BG203)</f>
        <v>0</v>
      </c>
      <c r="BP203" t="s">
        <v>421</v>
      </c>
      <c r="BQ203">
        <v>0</v>
      </c>
      <c r="BR203">
        <f>IF(BQ203&lt;&gt;0, BQ203, BO203)</f>
        <v>0</v>
      </c>
      <c r="BS203">
        <f>1-BR203/BG203</f>
        <v>0</v>
      </c>
      <c r="BT203">
        <f>(BG203-BF203)/(BG203-BR203)</f>
        <v>0</v>
      </c>
      <c r="BU203">
        <f>(BA203-BG203)/(BA203-BR203)</f>
        <v>0</v>
      </c>
      <c r="BV203">
        <f>(BG203-BF203)/(BG203-AZ203)</f>
        <v>0</v>
      </c>
      <c r="BW203">
        <f>(BA203-BG203)/(BA203-AZ203)</f>
        <v>0</v>
      </c>
      <c r="BX203">
        <f>(BT203*BR203/BF203)</f>
        <v>0</v>
      </c>
      <c r="BY203">
        <f>(1-BX203)</f>
        <v>0</v>
      </c>
      <c r="BZ203">
        <v>1358</v>
      </c>
      <c r="CA203">
        <v>300</v>
      </c>
      <c r="CB203">
        <v>300</v>
      </c>
      <c r="CC203">
        <v>300</v>
      </c>
      <c r="CD203">
        <v>10372.1</v>
      </c>
      <c r="CE203">
        <v>1824.64</v>
      </c>
      <c r="CF203">
        <v>-0.00730157</v>
      </c>
      <c r="CG203">
        <v>0.9</v>
      </c>
      <c r="CH203" t="s">
        <v>421</v>
      </c>
      <c r="CI203" t="s">
        <v>421</v>
      </c>
      <c r="CJ203" t="s">
        <v>421</v>
      </c>
      <c r="CK203" t="s">
        <v>421</v>
      </c>
      <c r="CL203" t="s">
        <v>421</v>
      </c>
      <c r="CM203" t="s">
        <v>421</v>
      </c>
      <c r="CN203" t="s">
        <v>421</v>
      </c>
      <c r="CO203" t="s">
        <v>421</v>
      </c>
      <c r="CP203" t="s">
        <v>421</v>
      </c>
      <c r="CQ203" t="s">
        <v>421</v>
      </c>
      <c r="CR203">
        <f>$B$11*DQ203+$C$11*DR203+$F$11*EC203*(1-EF203)</f>
        <v>0</v>
      </c>
      <c r="CS203">
        <f>CR203*CT203</f>
        <v>0</v>
      </c>
      <c r="CT203">
        <f>($B$11*$D$9+$C$11*$D$9+$F$11*((EP203+EH203)/MAX(EP203+EH203+EQ203, 0.1)*$I$9+EQ203/MAX(EP203+EH203+EQ203, 0.1)*$J$9))/($B$11+$C$11+$F$11)</f>
        <v>0</v>
      </c>
      <c r="CU203">
        <f>($B$11*$K$9+$C$11*$K$9+$F$11*((EP203+EH203)/MAX(EP203+EH203+EQ203, 0.1)*$P$9+EQ203/MAX(EP203+EH203+EQ203, 0.1)*$Q$9))/($B$11+$C$11+$F$11)</f>
        <v>0</v>
      </c>
      <c r="CV203">
        <v>6</v>
      </c>
      <c r="CW203">
        <v>0.5</v>
      </c>
      <c r="CX203" t="s">
        <v>422</v>
      </c>
      <c r="CY203">
        <v>2</v>
      </c>
      <c r="CZ203" t="b">
        <v>1</v>
      </c>
      <c r="DA203">
        <v>1652288484.814285</v>
      </c>
      <c r="DB203">
        <v>950.4387499999999</v>
      </c>
      <c r="DC203">
        <v>1023.728107142857</v>
      </c>
      <c r="DD203">
        <v>26.34791428571429</v>
      </c>
      <c r="DE203">
        <v>20.43738928571429</v>
      </c>
      <c r="DF203">
        <v>951.3502857142859</v>
      </c>
      <c r="DG203">
        <v>26.26743214285714</v>
      </c>
      <c r="DH203">
        <v>400.0832857142858</v>
      </c>
      <c r="DI203">
        <v>90.67614642857144</v>
      </c>
      <c r="DJ203">
        <v>0.1000283178571428</v>
      </c>
      <c r="DK203">
        <v>32.47708214285714</v>
      </c>
      <c r="DL203">
        <v>31.50908571428572</v>
      </c>
      <c r="DM203">
        <v>999.9000000000002</v>
      </c>
      <c r="DN203">
        <v>0</v>
      </c>
      <c r="DO203">
        <v>0</v>
      </c>
      <c r="DP203">
        <v>9995.486785714285</v>
      </c>
      <c r="DQ203">
        <v>0</v>
      </c>
      <c r="DR203">
        <v>942.9096428571427</v>
      </c>
      <c r="DS203">
        <v>-73.28974285714285</v>
      </c>
      <c r="DT203">
        <v>976.1584642857143</v>
      </c>
      <c r="DU203">
        <v>1045.089285714286</v>
      </c>
      <c r="DV203">
        <v>5.910529642857142</v>
      </c>
      <c r="DW203">
        <v>1023.728107142857</v>
      </c>
      <c r="DX203">
        <v>20.43738928571429</v>
      </c>
      <c r="DY203">
        <v>2.389127857142857</v>
      </c>
      <c r="DZ203">
        <v>1.853183214285715</v>
      </c>
      <c r="EA203">
        <v>20.29027142857143</v>
      </c>
      <c r="EB203">
        <v>16.24248214285715</v>
      </c>
      <c r="EC203">
        <v>1499.989285714286</v>
      </c>
      <c r="ED203">
        <v>0.9729970714285712</v>
      </c>
      <c r="EE203">
        <v>0.02700306428571429</v>
      </c>
      <c r="EF203">
        <v>0</v>
      </c>
      <c r="EG203">
        <v>1482.850357142857</v>
      </c>
      <c r="EH203">
        <v>5.00097</v>
      </c>
      <c r="EI203">
        <v>23105.34285714286</v>
      </c>
      <c r="EJ203">
        <v>12491.48571428571</v>
      </c>
      <c r="EK203">
        <v>40.95049999999999</v>
      </c>
      <c r="EL203">
        <v>42.68699999999998</v>
      </c>
      <c r="EM203">
        <v>41.21399999999999</v>
      </c>
      <c r="EN203">
        <v>42.38607142857143</v>
      </c>
      <c r="EO203">
        <v>42.125</v>
      </c>
      <c r="EP203">
        <v>1454.618928571428</v>
      </c>
      <c r="EQ203">
        <v>40.37035714285713</v>
      </c>
      <c r="ER203">
        <v>0</v>
      </c>
      <c r="ES203">
        <v>1178.599999904633</v>
      </c>
      <c r="ET203">
        <v>0</v>
      </c>
      <c r="EU203">
        <v>1482.616153846154</v>
      </c>
      <c r="EV203">
        <v>-41.30735042255593</v>
      </c>
      <c r="EW203">
        <v>-635.6683756251673</v>
      </c>
      <c r="EX203">
        <v>23099.63461538462</v>
      </c>
      <c r="EY203">
        <v>15</v>
      </c>
      <c r="EZ203">
        <v>1652287342.6</v>
      </c>
      <c r="FA203" t="s">
        <v>727</v>
      </c>
      <c r="FB203">
        <v>1652287342.6</v>
      </c>
      <c r="FC203">
        <v>1652287335.6</v>
      </c>
      <c r="FD203">
        <v>27</v>
      </c>
      <c r="FE203">
        <v>0.206</v>
      </c>
      <c r="FF203">
        <v>-0.006</v>
      </c>
      <c r="FG203">
        <v>-1.806</v>
      </c>
      <c r="FH203">
        <v>0.04</v>
      </c>
      <c r="FI203">
        <v>1600</v>
      </c>
      <c r="FJ203">
        <v>24</v>
      </c>
      <c r="FK203">
        <v>0.06</v>
      </c>
      <c r="FL203">
        <v>0.04</v>
      </c>
      <c r="FM203">
        <v>-73.19721250000001</v>
      </c>
      <c r="FN203">
        <v>-1.076745590994294</v>
      </c>
      <c r="FO203">
        <v>0.1514993319911021</v>
      </c>
      <c r="FP203">
        <v>-1</v>
      </c>
      <c r="FQ203">
        <v>6.00391425</v>
      </c>
      <c r="FR203">
        <v>-1.639265178236404</v>
      </c>
      <c r="FS203">
        <v>0.1579284387925034</v>
      </c>
      <c r="FT203">
        <v>0</v>
      </c>
      <c r="FU203">
        <v>0</v>
      </c>
      <c r="FV203">
        <v>0</v>
      </c>
      <c r="FW203">
        <v>0</v>
      </c>
      <c r="FX203">
        <v>-1</v>
      </c>
      <c r="FY203">
        <v>0</v>
      </c>
      <c r="FZ203">
        <v>1</v>
      </c>
      <c r="GA203" t="s">
        <v>710</v>
      </c>
      <c r="GB203">
        <v>2.69483</v>
      </c>
      <c r="GC203">
        <v>2.70515</v>
      </c>
      <c r="GD203">
        <v>0.168876</v>
      </c>
      <c r="GE203">
        <v>0.175069</v>
      </c>
      <c r="GF203">
        <v>0.113226</v>
      </c>
      <c r="GG203">
        <v>0.09419710000000001</v>
      </c>
      <c r="GH203">
        <v>26086.9</v>
      </c>
      <c r="GI203">
        <v>25992.4</v>
      </c>
      <c r="GJ203">
        <v>29204.7</v>
      </c>
      <c r="GK203">
        <v>29163</v>
      </c>
      <c r="GL203">
        <v>34286.4</v>
      </c>
      <c r="GM203">
        <v>35164.4</v>
      </c>
      <c r="GN203">
        <v>41101.6</v>
      </c>
      <c r="GO203">
        <v>41612.5</v>
      </c>
      <c r="GP203">
        <v>1.72405</v>
      </c>
      <c r="GQ203">
        <v>2.01175</v>
      </c>
      <c r="GR203">
        <v>0.0978038</v>
      </c>
      <c r="GS203">
        <v>0</v>
      </c>
      <c r="GT203">
        <v>29.9356</v>
      </c>
      <c r="GU203">
        <v>999.9</v>
      </c>
      <c r="GV203">
        <v>36.4</v>
      </c>
      <c r="GW203">
        <v>37.3</v>
      </c>
      <c r="GX203">
        <v>25.7263</v>
      </c>
      <c r="GY203">
        <v>62.8134</v>
      </c>
      <c r="GZ203">
        <v>29.7316</v>
      </c>
      <c r="HA203">
        <v>1</v>
      </c>
      <c r="HB203">
        <v>0.305592</v>
      </c>
      <c r="HC203">
        <v>0</v>
      </c>
      <c r="HD203">
        <v>20.3924</v>
      </c>
      <c r="HE203">
        <v>5.21639</v>
      </c>
      <c r="HF203">
        <v>12.0099</v>
      </c>
      <c r="HG203">
        <v>4.98735</v>
      </c>
      <c r="HH203">
        <v>3.28842</v>
      </c>
      <c r="HI203">
        <v>2412.5</v>
      </c>
      <c r="HJ203">
        <v>9999</v>
      </c>
      <c r="HK203">
        <v>9999</v>
      </c>
      <c r="HL203">
        <v>45.7</v>
      </c>
      <c r="HM203">
        <v>1.86736</v>
      </c>
      <c r="HN203">
        <v>1.8663</v>
      </c>
      <c r="HO203">
        <v>1.86586</v>
      </c>
      <c r="HP203">
        <v>1.86572</v>
      </c>
      <c r="HQ203">
        <v>1.86752</v>
      </c>
      <c r="HR203">
        <v>1.87007</v>
      </c>
      <c r="HS203">
        <v>1.86873</v>
      </c>
      <c r="HT203">
        <v>1.87011</v>
      </c>
      <c r="HU203">
        <v>0</v>
      </c>
      <c r="HV203">
        <v>0</v>
      </c>
      <c r="HW203">
        <v>0</v>
      </c>
      <c r="HX203">
        <v>0</v>
      </c>
      <c r="HY203" t="s">
        <v>425</v>
      </c>
      <c r="HZ203" t="s">
        <v>426</v>
      </c>
      <c r="IA203" t="s">
        <v>427</v>
      </c>
      <c r="IB203" t="s">
        <v>427</v>
      </c>
      <c r="IC203" t="s">
        <v>427</v>
      </c>
      <c r="ID203" t="s">
        <v>427</v>
      </c>
      <c r="IE203">
        <v>0</v>
      </c>
      <c r="IF203">
        <v>100</v>
      </c>
      <c r="IG203">
        <v>100</v>
      </c>
      <c r="IH203">
        <v>-0.946</v>
      </c>
      <c r="II203">
        <v>0.0805</v>
      </c>
      <c r="IJ203">
        <v>0.04464184116076175</v>
      </c>
      <c r="IK203">
        <v>-0.0004613869835165773</v>
      </c>
      <c r="IL203">
        <v>-7.733014719846753E-07</v>
      </c>
      <c r="IM203">
        <v>2.12217718631011E-10</v>
      </c>
      <c r="IN203">
        <v>-0.1662484685589008</v>
      </c>
      <c r="IO203">
        <v>0.000886434048502425</v>
      </c>
      <c r="IP203">
        <v>0.0004187276611132993</v>
      </c>
      <c r="IQ203">
        <v>-3.612086840460417E-06</v>
      </c>
      <c r="IR203">
        <v>19</v>
      </c>
      <c r="IS203">
        <v>2204</v>
      </c>
      <c r="IT203">
        <v>1</v>
      </c>
      <c r="IU203">
        <v>37</v>
      </c>
      <c r="IV203">
        <v>19.2</v>
      </c>
      <c r="IW203">
        <v>19.3</v>
      </c>
      <c r="IX203">
        <v>2.21802</v>
      </c>
      <c r="IY203">
        <v>2.2229</v>
      </c>
      <c r="IZ203">
        <v>1.39648</v>
      </c>
      <c r="JA203">
        <v>2.34863</v>
      </c>
      <c r="JB203">
        <v>1.49536</v>
      </c>
      <c r="JC203">
        <v>2.30347</v>
      </c>
      <c r="JD203">
        <v>39.3917</v>
      </c>
      <c r="JE203">
        <v>14.8763</v>
      </c>
      <c r="JF203">
        <v>18</v>
      </c>
      <c r="JG203">
        <v>392.13</v>
      </c>
      <c r="JH203">
        <v>559.23</v>
      </c>
      <c r="JI203">
        <v>31.7295</v>
      </c>
      <c r="JJ203">
        <v>31.4084</v>
      </c>
      <c r="JK203">
        <v>30</v>
      </c>
      <c r="JL203">
        <v>31.3014</v>
      </c>
      <c r="JM203">
        <v>31.2062</v>
      </c>
      <c r="JN203">
        <v>44.4013</v>
      </c>
      <c r="JO203">
        <v>21.3006</v>
      </c>
      <c r="JP203">
        <v>0</v>
      </c>
      <c r="JQ203">
        <v>-999.9</v>
      </c>
      <c r="JR203">
        <v>1069.36</v>
      </c>
      <c r="JS203">
        <v>20.9127</v>
      </c>
      <c r="JT203">
        <v>99.8201</v>
      </c>
      <c r="JU203">
        <v>99.8849</v>
      </c>
    </row>
    <row r="204" spans="1:281">
      <c r="A204">
        <v>188</v>
      </c>
      <c r="B204">
        <v>1652288497.6</v>
      </c>
      <c r="C204">
        <v>6441.099999904633</v>
      </c>
      <c r="D204" t="s">
        <v>859</v>
      </c>
      <c r="E204" t="s">
        <v>860</v>
      </c>
      <c r="F204">
        <v>5</v>
      </c>
      <c r="G204" t="s">
        <v>730</v>
      </c>
      <c r="H204" t="s">
        <v>418</v>
      </c>
      <c r="I204">
        <v>1652288490.1</v>
      </c>
      <c r="J204">
        <f>(K204)/1000</f>
        <v>0</v>
      </c>
      <c r="K204">
        <f>IF(CZ204, AN204, AH204)</f>
        <v>0</v>
      </c>
      <c r="L204">
        <f>IF(CZ204, AI204, AG204)</f>
        <v>0</v>
      </c>
      <c r="M204">
        <f>DB204 - IF(AU204&gt;1, L204*CV204*100.0/(AW204*DP204), 0)</f>
        <v>0</v>
      </c>
      <c r="N204">
        <f>((T204-J204/2)*M204-L204)/(T204+J204/2)</f>
        <v>0</v>
      </c>
      <c r="O204">
        <f>N204*(DI204+DJ204)/1000.0</f>
        <v>0</v>
      </c>
      <c r="P204">
        <f>(DB204 - IF(AU204&gt;1, L204*CV204*100.0/(AW204*DP204), 0))*(DI204+DJ204)/1000.0</f>
        <v>0</v>
      </c>
      <c r="Q204">
        <f>2.0/((1/S204-1/R204)+SIGN(S204)*SQRT((1/S204-1/R204)*(1/S204-1/R204) + 4*CW204/((CW204+1)*(CW204+1))*(2*1/S204*1/R204-1/R204*1/R204)))</f>
        <v>0</v>
      </c>
      <c r="R204">
        <f>IF(LEFT(CX204,1)&lt;&gt;"0",IF(LEFT(CX204,1)="1",3.0,CY204),$D$5+$E$5*(DP204*DI204/($K$5*1000))+$F$5*(DP204*DI204/($K$5*1000))*MAX(MIN(CV204,$J$5),$I$5)*MAX(MIN(CV204,$J$5),$I$5)+$G$5*MAX(MIN(CV204,$J$5),$I$5)*(DP204*DI204/($K$5*1000))+$H$5*(DP204*DI204/($K$5*1000))*(DP204*DI204/($K$5*1000)))</f>
        <v>0</v>
      </c>
      <c r="S204">
        <f>J204*(1000-(1000*0.61365*exp(17.502*W204/(240.97+W204))/(DI204+DJ204)+DD204)/2)/(1000*0.61365*exp(17.502*W204/(240.97+W204))/(DI204+DJ204)-DD204)</f>
        <v>0</v>
      </c>
      <c r="T204">
        <f>1/((CW204+1)/(Q204/1.6)+1/(R204/1.37)) + CW204/((CW204+1)/(Q204/1.6) + CW204/(R204/1.37))</f>
        <v>0</v>
      </c>
      <c r="U204">
        <f>(CR204*CU204)</f>
        <v>0</v>
      </c>
      <c r="V204">
        <f>(DK204+(U204+2*0.95*5.67E-8*(((DK204+$B$7)+273)^4-(DK204+273)^4)-44100*J204)/(1.84*29.3*R204+8*0.95*5.67E-8*(DK204+273)^3))</f>
        <v>0</v>
      </c>
      <c r="W204">
        <f>($C$7*DL204+$D$7*DM204+$E$7*V204)</f>
        <v>0</v>
      </c>
      <c r="X204">
        <f>0.61365*exp(17.502*W204/(240.97+W204))</f>
        <v>0</v>
      </c>
      <c r="Y204">
        <f>(Z204/AA204*100)</f>
        <v>0</v>
      </c>
      <c r="Z204">
        <f>DD204*(DI204+DJ204)/1000</f>
        <v>0</v>
      </c>
      <c r="AA204">
        <f>0.61365*exp(17.502*DK204/(240.97+DK204))</f>
        <v>0</v>
      </c>
      <c r="AB204">
        <f>(X204-DD204*(DI204+DJ204)/1000)</f>
        <v>0</v>
      </c>
      <c r="AC204">
        <f>(-J204*44100)</f>
        <v>0</v>
      </c>
      <c r="AD204">
        <f>2*29.3*R204*0.92*(DK204-W204)</f>
        <v>0</v>
      </c>
      <c r="AE204">
        <f>2*0.95*5.67E-8*(((DK204+$B$7)+273)^4-(W204+273)^4)</f>
        <v>0</v>
      </c>
      <c r="AF204">
        <f>U204+AE204+AC204+AD204</f>
        <v>0</v>
      </c>
      <c r="AG204">
        <f>DH204*AU204*(DC204-DB204*(1000-AU204*DE204)/(1000-AU204*DD204))/(100*CV204)</f>
        <v>0</v>
      </c>
      <c r="AH204">
        <f>1000*DH204*AU204*(DD204-DE204)/(100*CV204*(1000-AU204*DD204))</f>
        <v>0</v>
      </c>
      <c r="AI204">
        <f>(AJ204 - AK204 - DI204*1E3/(8.314*(DK204+273.15)) * AM204/DH204 * AL204) * DH204/(100*CV204) * (1000 - DE204)/1000</f>
        <v>0</v>
      </c>
      <c r="AJ204">
        <v>1076.760383086598</v>
      </c>
      <c r="AK204">
        <v>1018.346242424242</v>
      </c>
      <c r="AL204">
        <v>3.440083679684042</v>
      </c>
      <c r="AM204">
        <v>66.42233892500103</v>
      </c>
      <c r="AN204">
        <f>(AP204 - AO204 + DI204*1E3/(8.314*(DK204+273.15)) * AR204/DH204 * AQ204) * DH204/(100*CV204) * 1000/(1000 - AP204)</f>
        <v>0</v>
      </c>
      <c r="AO204">
        <v>20.68940077226032</v>
      </c>
      <c r="AP204">
        <v>26.34942060606059</v>
      </c>
      <c r="AQ204">
        <v>3.286349637834687E-06</v>
      </c>
      <c r="AR204">
        <v>79.01917542628415</v>
      </c>
      <c r="AS204">
        <v>0</v>
      </c>
      <c r="AT204">
        <v>0</v>
      </c>
      <c r="AU204">
        <f>IF(AS204*$H$13&gt;=AW204,1.0,(AW204/(AW204-AS204*$H$13)))</f>
        <v>0</v>
      </c>
      <c r="AV204">
        <f>(AU204-1)*100</f>
        <v>0</v>
      </c>
      <c r="AW204">
        <f>MAX(0,($B$13+$C$13*DP204)/(1+$D$13*DP204)*DI204/(DK204+273)*$E$13)</f>
        <v>0</v>
      </c>
      <c r="AX204" t="s">
        <v>421</v>
      </c>
      <c r="AY204" t="s">
        <v>421</v>
      </c>
      <c r="AZ204">
        <v>0</v>
      </c>
      <c r="BA204">
        <v>0</v>
      </c>
      <c r="BB204">
        <f>1-AZ204/BA204</f>
        <v>0</v>
      </c>
      <c r="BC204">
        <v>0</v>
      </c>
      <c r="BD204" t="s">
        <v>421</v>
      </c>
      <c r="BE204" t="s">
        <v>421</v>
      </c>
      <c r="BF204">
        <v>0</v>
      </c>
      <c r="BG204">
        <v>0</v>
      </c>
      <c r="BH204">
        <f>1-BF204/BG204</f>
        <v>0</v>
      </c>
      <c r="BI204">
        <v>0.5</v>
      </c>
      <c r="BJ204">
        <f>CS204</f>
        <v>0</v>
      </c>
      <c r="BK204">
        <f>L204</f>
        <v>0</v>
      </c>
      <c r="BL204">
        <f>BH204*BI204*BJ204</f>
        <v>0</v>
      </c>
      <c r="BM204">
        <f>(BK204-BC204)/BJ204</f>
        <v>0</v>
      </c>
      <c r="BN204">
        <f>(BA204-BG204)/BG204</f>
        <v>0</v>
      </c>
      <c r="BO204">
        <f>AZ204/(BB204+AZ204/BG204)</f>
        <v>0</v>
      </c>
      <c r="BP204" t="s">
        <v>421</v>
      </c>
      <c r="BQ204">
        <v>0</v>
      </c>
      <c r="BR204">
        <f>IF(BQ204&lt;&gt;0, BQ204, BO204)</f>
        <v>0</v>
      </c>
      <c r="BS204">
        <f>1-BR204/BG204</f>
        <v>0</v>
      </c>
      <c r="BT204">
        <f>(BG204-BF204)/(BG204-BR204)</f>
        <v>0</v>
      </c>
      <c r="BU204">
        <f>(BA204-BG204)/(BA204-BR204)</f>
        <v>0</v>
      </c>
      <c r="BV204">
        <f>(BG204-BF204)/(BG204-AZ204)</f>
        <v>0</v>
      </c>
      <c r="BW204">
        <f>(BA204-BG204)/(BA204-AZ204)</f>
        <v>0</v>
      </c>
      <c r="BX204">
        <f>(BT204*BR204/BF204)</f>
        <v>0</v>
      </c>
      <c r="BY204">
        <f>(1-BX204)</f>
        <v>0</v>
      </c>
      <c r="BZ204">
        <v>1358</v>
      </c>
      <c r="CA204">
        <v>300</v>
      </c>
      <c r="CB204">
        <v>300</v>
      </c>
      <c r="CC204">
        <v>300</v>
      </c>
      <c r="CD204">
        <v>10372.1</v>
      </c>
      <c r="CE204">
        <v>1824.64</v>
      </c>
      <c r="CF204">
        <v>-0.00730157</v>
      </c>
      <c r="CG204">
        <v>0.9</v>
      </c>
      <c r="CH204" t="s">
        <v>421</v>
      </c>
      <c r="CI204" t="s">
        <v>421</v>
      </c>
      <c r="CJ204" t="s">
        <v>421</v>
      </c>
      <c r="CK204" t="s">
        <v>421</v>
      </c>
      <c r="CL204" t="s">
        <v>421</v>
      </c>
      <c r="CM204" t="s">
        <v>421</v>
      </c>
      <c r="CN204" t="s">
        <v>421</v>
      </c>
      <c r="CO204" t="s">
        <v>421</v>
      </c>
      <c r="CP204" t="s">
        <v>421</v>
      </c>
      <c r="CQ204" t="s">
        <v>421</v>
      </c>
      <c r="CR204">
        <f>$B$11*DQ204+$C$11*DR204+$F$11*EC204*(1-EF204)</f>
        <v>0</v>
      </c>
      <c r="CS204">
        <f>CR204*CT204</f>
        <v>0</v>
      </c>
      <c r="CT204">
        <f>($B$11*$D$9+$C$11*$D$9+$F$11*((EP204+EH204)/MAX(EP204+EH204+EQ204, 0.1)*$I$9+EQ204/MAX(EP204+EH204+EQ204, 0.1)*$J$9))/($B$11+$C$11+$F$11)</f>
        <v>0</v>
      </c>
      <c r="CU204">
        <f>($B$11*$K$9+$C$11*$K$9+$F$11*((EP204+EH204)/MAX(EP204+EH204+EQ204, 0.1)*$P$9+EQ204/MAX(EP204+EH204+EQ204, 0.1)*$Q$9))/($B$11+$C$11+$F$11)</f>
        <v>0</v>
      </c>
      <c r="CV204">
        <v>6</v>
      </c>
      <c r="CW204">
        <v>0.5</v>
      </c>
      <c r="CX204" t="s">
        <v>422</v>
      </c>
      <c r="CY204">
        <v>2</v>
      </c>
      <c r="CZ204" t="b">
        <v>1</v>
      </c>
      <c r="DA204">
        <v>1652288490.1</v>
      </c>
      <c r="DB204">
        <v>968.1235555555555</v>
      </c>
      <c r="DC204">
        <v>1041.450740740741</v>
      </c>
      <c r="DD204">
        <v>26.34634074074074</v>
      </c>
      <c r="DE204">
        <v>20.58867407407407</v>
      </c>
      <c r="DF204">
        <v>969.0591481481482</v>
      </c>
      <c r="DG204">
        <v>26.26587407407407</v>
      </c>
      <c r="DH204">
        <v>400.0894074074074</v>
      </c>
      <c r="DI204">
        <v>90.67655925925928</v>
      </c>
      <c r="DJ204">
        <v>0.09999061481481482</v>
      </c>
      <c r="DK204">
        <v>32.4796037037037</v>
      </c>
      <c r="DL204">
        <v>31.51982592592593</v>
      </c>
      <c r="DM204">
        <v>999.9000000000001</v>
      </c>
      <c r="DN204">
        <v>0</v>
      </c>
      <c r="DO204">
        <v>0</v>
      </c>
      <c r="DP204">
        <v>9995.924074074075</v>
      </c>
      <c r="DQ204">
        <v>0</v>
      </c>
      <c r="DR204">
        <v>943.5782962962962</v>
      </c>
      <c r="DS204">
        <v>-73.32730370370371</v>
      </c>
      <c r="DT204">
        <v>994.3202962962962</v>
      </c>
      <c r="DU204">
        <v>1063.345555555555</v>
      </c>
      <c r="DV204">
        <v>5.757671111111112</v>
      </c>
      <c r="DW204">
        <v>1041.450740740741</v>
      </c>
      <c r="DX204">
        <v>20.58867407407407</v>
      </c>
      <c r="DY204">
        <v>2.388995185185185</v>
      </c>
      <c r="DZ204">
        <v>1.866909259259259</v>
      </c>
      <c r="EA204">
        <v>20.28938148148148</v>
      </c>
      <c r="EB204">
        <v>16.35829259259259</v>
      </c>
      <c r="EC204">
        <v>1499.993333333334</v>
      </c>
      <c r="ED204">
        <v>0.9729974814814812</v>
      </c>
      <c r="EE204">
        <v>0.02700262962962963</v>
      </c>
      <c r="EF204">
        <v>0</v>
      </c>
      <c r="EG204">
        <v>1479.334074074074</v>
      </c>
      <c r="EH204">
        <v>5.00097</v>
      </c>
      <c r="EI204">
        <v>23052.14814814815</v>
      </c>
      <c r="EJ204">
        <v>12491.52962962963</v>
      </c>
      <c r="EK204">
        <v>40.965</v>
      </c>
      <c r="EL204">
        <v>42.68699999999998</v>
      </c>
      <c r="EM204">
        <v>41.21033333333332</v>
      </c>
      <c r="EN204">
        <v>42.39566666666666</v>
      </c>
      <c r="EO204">
        <v>42.125</v>
      </c>
      <c r="EP204">
        <v>1454.622962962963</v>
      </c>
      <c r="EQ204">
        <v>40.37037037037036</v>
      </c>
      <c r="ER204">
        <v>0</v>
      </c>
      <c r="ES204">
        <v>1183.400000095367</v>
      </c>
      <c r="ET204">
        <v>0</v>
      </c>
      <c r="EU204">
        <v>1479.428461538462</v>
      </c>
      <c r="EV204">
        <v>-38.44581194644795</v>
      </c>
      <c r="EW204">
        <v>-643.0598287169242</v>
      </c>
      <c r="EX204">
        <v>23050.84230769231</v>
      </c>
      <c r="EY204">
        <v>15</v>
      </c>
      <c r="EZ204">
        <v>1652287342.6</v>
      </c>
      <c r="FA204" t="s">
        <v>727</v>
      </c>
      <c r="FB204">
        <v>1652287342.6</v>
      </c>
      <c r="FC204">
        <v>1652287335.6</v>
      </c>
      <c r="FD204">
        <v>27</v>
      </c>
      <c r="FE204">
        <v>0.206</v>
      </c>
      <c r="FF204">
        <v>-0.006</v>
      </c>
      <c r="FG204">
        <v>-1.806</v>
      </c>
      <c r="FH204">
        <v>0.04</v>
      </c>
      <c r="FI204">
        <v>1600</v>
      </c>
      <c r="FJ204">
        <v>24</v>
      </c>
      <c r="FK204">
        <v>0.06</v>
      </c>
      <c r="FL204">
        <v>0.04</v>
      </c>
      <c r="FM204">
        <v>-73.32485749999999</v>
      </c>
      <c r="FN204">
        <v>-0.3728859287053386</v>
      </c>
      <c r="FO204">
        <v>0.07645938100553774</v>
      </c>
      <c r="FP204">
        <v>-1</v>
      </c>
      <c r="FQ204">
        <v>5.83697775</v>
      </c>
      <c r="FR204">
        <v>-1.73885572232647</v>
      </c>
      <c r="FS204">
        <v>0.1672948159012631</v>
      </c>
      <c r="FT204">
        <v>0</v>
      </c>
      <c r="FU204">
        <v>0</v>
      </c>
      <c r="FV204">
        <v>0</v>
      </c>
      <c r="FW204">
        <v>0</v>
      </c>
      <c r="FX204">
        <v>-1</v>
      </c>
      <c r="FY204">
        <v>0</v>
      </c>
      <c r="FZ204">
        <v>1</v>
      </c>
      <c r="GA204" t="s">
        <v>710</v>
      </c>
      <c r="GB204">
        <v>2.69469</v>
      </c>
      <c r="GC204">
        <v>2.70513</v>
      </c>
      <c r="GD204">
        <v>0.170749</v>
      </c>
      <c r="GE204">
        <v>0.176865</v>
      </c>
      <c r="GF204">
        <v>0.113237</v>
      </c>
      <c r="GG204">
        <v>0.0946438</v>
      </c>
      <c r="GH204">
        <v>26028.5</v>
      </c>
      <c r="GI204">
        <v>25935.6</v>
      </c>
      <c r="GJ204">
        <v>29205.2</v>
      </c>
      <c r="GK204">
        <v>29162.9</v>
      </c>
      <c r="GL204">
        <v>34286.9</v>
      </c>
      <c r="GM204">
        <v>35146.9</v>
      </c>
      <c r="GN204">
        <v>41102.6</v>
      </c>
      <c r="GO204">
        <v>41612.4</v>
      </c>
      <c r="GP204">
        <v>1.72412</v>
      </c>
      <c r="GQ204">
        <v>2.01205</v>
      </c>
      <c r="GR204">
        <v>0.09940939999999999</v>
      </c>
      <c r="GS204">
        <v>0</v>
      </c>
      <c r="GT204">
        <v>29.9337</v>
      </c>
      <c r="GU204">
        <v>999.9</v>
      </c>
      <c r="GV204">
        <v>36.4</v>
      </c>
      <c r="GW204">
        <v>37.3</v>
      </c>
      <c r="GX204">
        <v>25.7252</v>
      </c>
      <c r="GY204">
        <v>62.7334</v>
      </c>
      <c r="GZ204">
        <v>29.359</v>
      </c>
      <c r="HA204">
        <v>1</v>
      </c>
      <c r="HB204">
        <v>0.305574</v>
      </c>
      <c r="HC204">
        <v>0</v>
      </c>
      <c r="HD204">
        <v>20.3923</v>
      </c>
      <c r="HE204">
        <v>5.21639</v>
      </c>
      <c r="HF204">
        <v>12.0099</v>
      </c>
      <c r="HG204">
        <v>4.98715</v>
      </c>
      <c r="HH204">
        <v>3.28845</v>
      </c>
      <c r="HI204">
        <v>2412.5</v>
      </c>
      <c r="HJ204">
        <v>9999</v>
      </c>
      <c r="HK204">
        <v>9999</v>
      </c>
      <c r="HL204">
        <v>45.7</v>
      </c>
      <c r="HM204">
        <v>1.86736</v>
      </c>
      <c r="HN204">
        <v>1.8663</v>
      </c>
      <c r="HO204">
        <v>1.86584</v>
      </c>
      <c r="HP204">
        <v>1.8657</v>
      </c>
      <c r="HQ204">
        <v>1.86752</v>
      </c>
      <c r="HR204">
        <v>1.87006</v>
      </c>
      <c r="HS204">
        <v>1.86871</v>
      </c>
      <c r="HT204">
        <v>1.8701</v>
      </c>
      <c r="HU204">
        <v>0</v>
      </c>
      <c r="HV204">
        <v>0</v>
      </c>
      <c r="HW204">
        <v>0</v>
      </c>
      <c r="HX204">
        <v>0</v>
      </c>
      <c r="HY204" t="s">
        <v>425</v>
      </c>
      <c r="HZ204" t="s">
        <v>426</v>
      </c>
      <c r="IA204" t="s">
        <v>427</v>
      </c>
      <c r="IB204" t="s">
        <v>427</v>
      </c>
      <c r="IC204" t="s">
        <v>427</v>
      </c>
      <c r="ID204" t="s">
        <v>427</v>
      </c>
      <c r="IE204">
        <v>0</v>
      </c>
      <c r="IF204">
        <v>100</v>
      </c>
      <c r="IG204">
        <v>100</v>
      </c>
      <c r="IH204">
        <v>-0.97</v>
      </c>
      <c r="II204">
        <v>0.0805</v>
      </c>
      <c r="IJ204">
        <v>0.04464184116076175</v>
      </c>
      <c r="IK204">
        <v>-0.0004613869835165773</v>
      </c>
      <c r="IL204">
        <v>-7.733014719846753E-07</v>
      </c>
      <c r="IM204">
        <v>2.12217718631011E-10</v>
      </c>
      <c r="IN204">
        <v>-0.1662484685589008</v>
      </c>
      <c r="IO204">
        <v>0.000886434048502425</v>
      </c>
      <c r="IP204">
        <v>0.0004187276611132993</v>
      </c>
      <c r="IQ204">
        <v>-3.612086840460417E-06</v>
      </c>
      <c r="IR204">
        <v>19</v>
      </c>
      <c r="IS204">
        <v>2204</v>
      </c>
      <c r="IT204">
        <v>1</v>
      </c>
      <c r="IU204">
        <v>37</v>
      </c>
      <c r="IV204">
        <v>19.2</v>
      </c>
      <c r="IW204">
        <v>19.4</v>
      </c>
      <c r="IX204">
        <v>2.24487</v>
      </c>
      <c r="IY204">
        <v>2.22778</v>
      </c>
      <c r="IZ204">
        <v>1.39648</v>
      </c>
      <c r="JA204">
        <v>2.34863</v>
      </c>
      <c r="JB204">
        <v>1.49536</v>
      </c>
      <c r="JC204">
        <v>2.28271</v>
      </c>
      <c r="JD204">
        <v>39.3917</v>
      </c>
      <c r="JE204">
        <v>14.8675</v>
      </c>
      <c r="JF204">
        <v>18</v>
      </c>
      <c r="JG204">
        <v>392.182</v>
      </c>
      <c r="JH204">
        <v>559.472</v>
      </c>
      <c r="JI204">
        <v>31.7307</v>
      </c>
      <c r="JJ204">
        <v>31.4091</v>
      </c>
      <c r="JK204">
        <v>30</v>
      </c>
      <c r="JL204">
        <v>31.3033</v>
      </c>
      <c r="JM204">
        <v>31.2082</v>
      </c>
      <c r="JN204">
        <v>44.9295</v>
      </c>
      <c r="JO204">
        <v>20.7151</v>
      </c>
      <c r="JP204">
        <v>0</v>
      </c>
      <c r="JQ204">
        <v>-999.9</v>
      </c>
      <c r="JR204">
        <v>1089.4</v>
      </c>
      <c r="JS204">
        <v>21.0492</v>
      </c>
      <c r="JT204">
        <v>99.8223</v>
      </c>
      <c r="JU204">
        <v>99.8847</v>
      </c>
    </row>
    <row r="205" spans="1:281">
      <c r="A205">
        <v>189</v>
      </c>
      <c r="B205">
        <v>1652288502.6</v>
      </c>
      <c r="C205">
        <v>6446.099999904633</v>
      </c>
      <c r="D205" t="s">
        <v>861</v>
      </c>
      <c r="E205" t="s">
        <v>862</v>
      </c>
      <c r="F205">
        <v>5</v>
      </c>
      <c r="G205" t="s">
        <v>730</v>
      </c>
      <c r="H205" t="s">
        <v>418</v>
      </c>
      <c r="I205">
        <v>1652288494.814285</v>
      </c>
      <c r="J205">
        <f>(K205)/1000</f>
        <v>0</v>
      </c>
      <c r="K205">
        <f>IF(CZ205, AN205, AH205)</f>
        <v>0</v>
      </c>
      <c r="L205">
        <f>IF(CZ205, AI205, AG205)</f>
        <v>0</v>
      </c>
      <c r="M205">
        <f>DB205 - IF(AU205&gt;1, L205*CV205*100.0/(AW205*DP205), 0)</f>
        <v>0</v>
      </c>
      <c r="N205">
        <f>((T205-J205/2)*M205-L205)/(T205+J205/2)</f>
        <v>0</v>
      </c>
      <c r="O205">
        <f>N205*(DI205+DJ205)/1000.0</f>
        <v>0</v>
      </c>
      <c r="P205">
        <f>(DB205 - IF(AU205&gt;1, L205*CV205*100.0/(AW205*DP205), 0))*(DI205+DJ205)/1000.0</f>
        <v>0</v>
      </c>
      <c r="Q205">
        <f>2.0/((1/S205-1/R205)+SIGN(S205)*SQRT((1/S205-1/R205)*(1/S205-1/R205) + 4*CW205/((CW205+1)*(CW205+1))*(2*1/S205*1/R205-1/R205*1/R205)))</f>
        <v>0</v>
      </c>
      <c r="R205">
        <f>IF(LEFT(CX205,1)&lt;&gt;"0",IF(LEFT(CX205,1)="1",3.0,CY205),$D$5+$E$5*(DP205*DI205/($K$5*1000))+$F$5*(DP205*DI205/($K$5*1000))*MAX(MIN(CV205,$J$5),$I$5)*MAX(MIN(CV205,$J$5),$I$5)+$G$5*MAX(MIN(CV205,$J$5),$I$5)*(DP205*DI205/($K$5*1000))+$H$5*(DP205*DI205/($K$5*1000))*(DP205*DI205/($K$5*1000)))</f>
        <v>0</v>
      </c>
      <c r="S205">
        <f>J205*(1000-(1000*0.61365*exp(17.502*W205/(240.97+W205))/(DI205+DJ205)+DD205)/2)/(1000*0.61365*exp(17.502*W205/(240.97+W205))/(DI205+DJ205)-DD205)</f>
        <v>0</v>
      </c>
      <c r="T205">
        <f>1/((CW205+1)/(Q205/1.6)+1/(R205/1.37)) + CW205/((CW205+1)/(Q205/1.6) + CW205/(R205/1.37))</f>
        <v>0</v>
      </c>
      <c r="U205">
        <f>(CR205*CU205)</f>
        <v>0</v>
      </c>
      <c r="V205">
        <f>(DK205+(U205+2*0.95*5.67E-8*(((DK205+$B$7)+273)^4-(DK205+273)^4)-44100*J205)/(1.84*29.3*R205+8*0.95*5.67E-8*(DK205+273)^3))</f>
        <v>0</v>
      </c>
      <c r="W205">
        <f>($C$7*DL205+$D$7*DM205+$E$7*V205)</f>
        <v>0</v>
      </c>
      <c r="X205">
        <f>0.61365*exp(17.502*W205/(240.97+W205))</f>
        <v>0</v>
      </c>
      <c r="Y205">
        <f>(Z205/AA205*100)</f>
        <v>0</v>
      </c>
      <c r="Z205">
        <f>DD205*(DI205+DJ205)/1000</f>
        <v>0</v>
      </c>
      <c r="AA205">
        <f>0.61365*exp(17.502*DK205/(240.97+DK205))</f>
        <v>0</v>
      </c>
      <c r="AB205">
        <f>(X205-DD205*(DI205+DJ205)/1000)</f>
        <v>0</v>
      </c>
      <c r="AC205">
        <f>(-J205*44100)</f>
        <v>0</v>
      </c>
      <c r="AD205">
        <f>2*29.3*R205*0.92*(DK205-W205)</f>
        <v>0</v>
      </c>
      <c r="AE205">
        <f>2*0.95*5.67E-8*(((DK205+$B$7)+273)^4-(W205+273)^4)</f>
        <v>0</v>
      </c>
      <c r="AF205">
        <f>U205+AE205+AC205+AD205</f>
        <v>0</v>
      </c>
      <c r="AG205">
        <f>DH205*AU205*(DC205-DB205*(1000-AU205*DE205)/(1000-AU205*DD205))/(100*CV205)</f>
        <v>0</v>
      </c>
      <c r="AH205">
        <f>1000*DH205*AU205*(DD205-DE205)/(100*CV205*(1000-AU205*DD205))</f>
        <v>0</v>
      </c>
      <c r="AI205">
        <f>(AJ205 - AK205 - DI205*1E3/(8.314*(DK205+273.15)) * AM205/DH205 * AL205) * DH205/(100*CV205) * (1000 - DE205)/1000</f>
        <v>0</v>
      </c>
      <c r="AJ205">
        <v>1094.048868301661</v>
      </c>
      <c r="AK205">
        <v>1035.546848484848</v>
      </c>
      <c r="AL205">
        <v>3.441381928904171</v>
      </c>
      <c r="AM205">
        <v>66.42233892500103</v>
      </c>
      <c r="AN205">
        <f>(AP205 - AO205 + DI205*1E3/(8.314*(DK205+273.15)) * AR205/DH205 * AQ205) * DH205/(100*CV205) * 1000/(1000 - AP205)</f>
        <v>0</v>
      </c>
      <c r="AO205">
        <v>20.82880840038852</v>
      </c>
      <c r="AP205">
        <v>26.35134666666667</v>
      </c>
      <c r="AQ205">
        <v>-2.529155692779369E-05</v>
      </c>
      <c r="AR205">
        <v>79.01917542628415</v>
      </c>
      <c r="AS205">
        <v>0</v>
      </c>
      <c r="AT205">
        <v>0</v>
      </c>
      <c r="AU205">
        <f>IF(AS205*$H$13&gt;=AW205,1.0,(AW205/(AW205-AS205*$H$13)))</f>
        <v>0</v>
      </c>
      <c r="AV205">
        <f>(AU205-1)*100</f>
        <v>0</v>
      </c>
      <c r="AW205">
        <f>MAX(0,($B$13+$C$13*DP205)/(1+$D$13*DP205)*DI205/(DK205+273)*$E$13)</f>
        <v>0</v>
      </c>
      <c r="AX205" t="s">
        <v>421</v>
      </c>
      <c r="AY205" t="s">
        <v>421</v>
      </c>
      <c r="AZ205">
        <v>0</v>
      </c>
      <c r="BA205">
        <v>0</v>
      </c>
      <c r="BB205">
        <f>1-AZ205/BA205</f>
        <v>0</v>
      </c>
      <c r="BC205">
        <v>0</v>
      </c>
      <c r="BD205" t="s">
        <v>421</v>
      </c>
      <c r="BE205" t="s">
        <v>421</v>
      </c>
      <c r="BF205">
        <v>0</v>
      </c>
      <c r="BG205">
        <v>0</v>
      </c>
      <c r="BH205">
        <f>1-BF205/BG205</f>
        <v>0</v>
      </c>
      <c r="BI205">
        <v>0.5</v>
      </c>
      <c r="BJ205">
        <f>CS205</f>
        <v>0</v>
      </c>
      <c r="BK205">
        <f>L205</f>
        <v>0</v>
      </c>
      <c r="BL205">
        <f>BH205*BI205*BJ205</f>
        <v>0</v>
      </c>
      <c r="BM205">
        <f>(BK205-BC205)/BJ205</f>
        <v>0</v>
      </c>
      <c r="BN205">
        <f>(BA205-BG205)/BG205</f>
        <v>0</v>
      </c>
      <c r="BO205">
        <f>AZ205/(BB205+AZ205/BG205)</f>
        <v>0</v>
      </c>
      <c r="BP205" t="s">
        <v>421</v>
      </c>
      <c r="BQ205">
        <v>0</v>
      </c>
      <c r="BR205">
        <f>IF(BQ205&lt;&gt;0, BQ205, BO205)</f>
        <v>0</v>
      </c>
      <c r="BS205">
        <f>1-BR205/BG205</f>
        <v>0</v>
      </c>
      <c r="BT205">
        <f>(BG205-BF205)/(BG205-BR205)</f>
        <v>0</v>
      </c>
      <c r="BU205">
        <f>(BA205-BG205)/(BA205-BR205)</f>
        <v>0</v>
      </c>
      <c r="BV205">
        <f>(BG205-BF205)/(BG205-AZ205)</f>
        <v>0</v>
      </c>
      <c r="BW205">
        <f>(BA205-BG205)/(BA205-AZ205)</f>
        <v>0</v>
      </c>
      <c r="BX205">
        <f>(BT205*BR205/BF205)</f>
        <v>0</v>
      </c>
      <c r="BY205">
        <f>(1-BX205)</f>
        <v>0</v>
      </c>
      <c r="BZ205">
        <v>1358</v>
      </c>
      <c r="CA205">
        <v>300</v>
      </c>
      <c r="CB205">
        <v>300</v>
      </c>
      <c r="CC205">
        <v>300</v>
      </c>
      <c r="CD205">
        <v>10372.1</v>
      </c>
      <c r="CE205">
        <v>1824.64</v>
      </c>
      <c r="CF205">
        <v>-0.00730157</v>
      </c>
      <c r="CG205">
        <v>0.9</v>
      </c>
      <c r="CH205" t="s">
        <v>421</v>
      </c>
      <c r="CI205" t="s">
        <v>421</v>
      </c>
      <c r="CJ205" t="s">
        <v>421</v>
      </c>
      <c r="CK205" t="s">
        <v>421</v>
      </c>
      <c r="CL205" t="s">
        <v>421</v>
      </c>
      <c r="CM205" t="s">
        <v>421</v>
      </c>
      <c r="CN205" t="s">
        <v>421</v>
      </c>
      <c r="CO205" t="s">
        <v>421</v>
      </c>
      <c r="CP205" t="s">
        <v>421</v>
      </c>
      <c r="CQ205" t="s">
        <v>421</v>
      </c>
      <c r="CR205">
        <f>$B$11*DQ205+$C$11*DR205+$F$11*EC205*(1-EF205)</f>
        <v>0</v>
      </c>
      <c r="CS205">
        <f>CR205*CT205</f>
        <v>0</v>
      </c>
      <c r="CT205">
        <f>($B$11*$D$9+$C$11*$D$9+$F$11*((EP205+EH205)/MAX(EP205+EH205+EQ205, 0.1)*$I$9+EQ205/MAX(EP205+EH205+EQ205, 0.1)*$J$9))/($B$11+$C$11+$F$11)</f>
        <v>0</v>
      </c>
      <c r="CU205">
        <f>($B$11*$K$9+$C$11*$K$9+$F$11*((EP205+EH205)/MAX(EP205+EH205+EQ205, 0.1)*$P$9+EQ205/MAX(EP205+EH205+EQ205, 0.1)*$Q$9))/($B$11+$C$11+$F$11)</f>
        <v>0</v>
      </c>
      <c r="CV205">
        <v>6</v>
      </c>
      <c r="CW205">
        <v>0.5</v>
      </c>
      <c r="CX205" t="s">
        <v>422</v>
      </c>
      <c r="CY205">
        <v>2</v>
      </c>
      <c r="CZ205" t="b">
        <v>1</v>
      </c>
      <c r="DA205">
        <v>1652288494.814285</v>
      </c>
      <c r="DB205">
        <v>983.8766428571428</v>
      </c>
      <c r="DC205">
        <v>1057.245357142857</v>
      </c>
      <c r="DD205">
        <v>26.3476</v>
      </c>
      <c r="DE205">
        <v>20.72695357142857</v>
      </c>
      <c r="DF205">
        <v>984.8330357142858</v>
      </c>
      <c r="DG205">
        <v>26.26711071428571</v>
      </c>
      <c r="DH205">
        <v>400.0922499999999</v>
      </c>
      <c r="DI205">
        <v>90.67784285714286</v>
      </c>
      <c r="DJ205">
        <v>0.09999815714285716</v>
      </c>
      <c r="DK205">
        <v>32.48337857142857</v>
      </c>
      <c r="DL205">
        <v>31.53686428571428</v>
      </c>
      <c r="DM205">
        <v>999.9000000000002</v>
      </c>
      <c r="DN205">
        <v>0</v>
      </c>
      <c r="DO205">
        <v>0</v>
      </c>
      <c r="DP205">
        <v>9995.110000000001</v>
      </c>
      <c r="DQ205">
        <v>0</v>
      </c>
      <c r="DR205">
        <v>944.3001428571428</v>
      </c>
      <c r="DS205">
        <v>-73.36867142857143</v>
      </c>
      <c r="DT205">
        <v>1010.500392857143</v>
      </c>
      <c r="DU205">
        <v>1079.623928571428</v>
      </c>
      <c r="DV205">
        <v>5.6206425</v>
      </c>
      <c r="DW205">
        <v>1057.245357142857</v>
      </c>
      <c r="DX205">
        <v>20.72695357142857</v>
      </c>
      <c r="DY205">
        <v>2.3891425</v>
      </c>
      <c r="DZ205">
        <v>1.879475357142857</v>
      </c>
      <c r="EA205">
        <v>20.29038571428572</v>
      </c>
      <c r="EB205">
        <v>16.46364642857143</v>
      </c>
      <c r="EC205">
        <v>1499.992142857143</v>
      </c>
      <c r="ED205">
        <v>0.972997607142857</v>
      </c>
      <c r="EE205">
        <v>0.02700249642857144</v>
      </c>
      <c r="EF205">
        <v>0</v>
      </c>
      <c r="EG205">
        <v>1476.488571428572</v>
      </c>
      <c r="EH205">
        <v>5.00097</v>
      </c>
      <c r="EI205">
        <v>23003.22142857144</v>
      </c>
      <c r="EJ205">
        <v>12491.52857142857</v>
      </c>
      <c r="EK205">
        <v>40.97975</v>
      </c>
      <c r="EL205">
        <v>42.68699999999998</v>
      </c>
      <c r="EM205">
        <v>41.21625</v>
      </c>
      <c r="EN205">
        <v>42.41485714285712</v>
      </c>
      <c r="EO205">
        <v>42.125</v>
      </c>
      <c r="EP205">
        <v>1454.621428571429</v>
      </c>
      <c r="EQ205">
        <v>40.37035714285713</v>
      </c>
      <c r="ER205">
        <v>0</v>
      </c>
      <c r="ES205">
        <v>1188.200000047684</v>
      </c>
      <c r="ET205">
        <v>0</v>
      </c>
      <c r="EU205">
        <v>1476.528461538462</v>
      </c>
      <c r="EV205">
        <v>-34.19418804075101</v>
      </c>
      <c r="EW205">
        <v>-495.7743593721075</v>
      </c>
      <c r="EX205">
        <v>23003.95384615384</v>
      </c>
      <c r="EY205">
        <v>15</v>
      </c>
      <c r="EZ205">
        <v>1652287342.6</v>
      </c>
      <c r="FA205" t="s">
        <v>727</v>
      </c>
      <c r="FB205">
        <v>1652287342.6</v>
      </c>
      <c r="FC205">
        <v>1652287335.6</v>
      </c>
      <c r="FD205">
        <v>27</v>
      </c>
      <c r="FE205">
        <v>0.206</v>
      </c>
      <c r="FF205">
        <v>-0.006</v>
      </c>
      <c r="FG205">
        <v>-1.806</v>
      </c>
      <c r="FH205">
        <v>0.04</v>
      </c>
      <c r="FI205">
        <v>1600</v>
      </c>
      <c r="FJ205">
        <v>24</v>
      </c>
      <c r="FK205">
        <v>0.06</v>
      </c>
      <c r="FL205">
        <v>0.04</v>
      </c>
      <c r="FM205">
        <v>-73.3507425</v>
      </c>
      <c r="FN205">
        <v>-0.667856285178047</v>
      </c>
      <c r="FO205">
        <v>0.08835694055222813</v>
      </c>
      <c r="FP205">
        <v>-1</v>
      </c>
      <c r="FQ205">
        <v>5.6925265</v>
      </c>
      <c r="FR205">
        <v>-1.744861238273931</v>
      </c>
      <c r="FS205">
        <v>0.1678750560766846</v>
      </c>
      <c r="FT205">
        <v>0</v>
      </c>
      <c r="FU205">
        <v>0</v>
      </c>
      <c r="FV205">
        <v>0</v>
      </c>
      <c r="FW205">
        <v>0</v>
      </c>
      <c r="FX205">
        <v>-1</v>
      </c>
      <c r="FY205">
        <v>0</v>
      </c>
      <c r="FZ205">
        <v>1</v>
      </c>
      <c r="GA205" t="s">
        <v>710</v>
      </c>
      <c r="GB205">
        <v>2.69493</v>
      </c>
      <c r="GC205">
        <v>2.70513</v>
      </c>
      <c r="GD205">
        <v>0.172605</v>
      </c>
      <c r="GE205">
        <v>0.178628</v>
      </c>
      <c r="GF205">
        <v>0.113245</v>
      </c>
      <c r="GG205">
        <v>0.0951345</v>
      </c>
      <c r="GH205">
        <v>25970.4</v>
      </c>
      <c r="GI205">
        <v>25880.5</v>
      </c>
      <c r="GJ205">
        <v>29205.6</v>
      </c>
      <c r="GK205">
        <v>29163.5</v>
      </c>
      <c r="GL205">
        <v>34286.9</v>
      </c>
      <c r="GM205">
        <v>35128.3</v>
      </c>
      <c r="GN205">
        <v>41102.9</v>
      </c>
      <c r="GO205">
        <v>41613.1</v>
      </c>
      <c r="GP205">
        <v>1.72395</v>
      </c>
      <c r="GQ205">
        <v>2.01253</v>
      </c>
      <c r="GR205">
        <v>0.100233</v>
      </c>
      <c r="GS205">
        <v>0</v>
      </c>
      <c r="GT205">
        <v>29.9338</v>
      </c>
      <c r="GU205">
        <v>999.9</v>
      </c>
      <c r="GV205">
        <v>36.4</v>
      </c>
      <c r="GW205">
        <v>37.3</v>
      </c>
      <c r="GX205">
        <v>25.7259</v>
      </c>
      <c r="GY205">
        <v>62.7134</v>
      </c>
      <c r="GZ205">
        <v>29.5793</v>
      </c>
      <c r="HA205">
        <v>1</v>
      </c>
      <c r="HB205">
        <v>0.305417</v>
      </c>
      <c r="HC205">
        <v>0</v>
      </c>
      <c r="HD205">
        <v>20.3922</v>
      </c>
      <c r="HE205">
        <v>5.21684</v>
      </c>
      <c r="HF205">
        <v>12.0098</v>
      </c>
      <c r="HG205">
        <v>4.98755</v>
      </c>
      <c r="HH205">
        <v>3.28863</v>
      </c>
      <c r="HI205">
        <v>2412.7</v>
      </c>
      <c r="HJ205">
        <v>9999</v>
      </c>
      <c r="HK205">
        <v>9999</v>
      </c>
      <c r="HL205">
        <v>45.7</v>
      </c>
      <c r="HM205">
        <v>1.86736</v>
      </c>
      <c r="HN205">
        <v>1.8663</v>
      </c>
      <c r="HO205">
        <v>1.86584</v>
      </c>
      <c r="HP205">
        <v>1.86573</v>
      </c>
      <c r="HQ205">
        <v>1.86752</v>
      </c>
      <c r="HR205">
        <v>1.8701</v>
      </c>
      <c r="HS205">
        <v>1.86871</v>
      </c>
      <c r="HT205">
        <v>1.87009</v>
      </c>
      <c r="HU205">
        <v>0</v>
      </c>
      <c r="HV205">
        <v>0</v>
      </c>
      <c r="HW205">
        <v>0</v>
      </c>
      <c r="HX205">
        <v>0</v>
      </c>
      <c r="HY205" t="s">
        <v>425</v>
      </c>
      <c r="HZ205" t="s">
        <v>426</v>
      </c>
      <c r="IA205" t="s">
        <v>427</v>
      </c>
      <c r="IB205" t="s">
        <v>427</v>
      </c>
      <c r="IC205" t="s">
        <v>427</v>
      </c>
      <c r="ID205" t="s">
        <v>427</v>
      </c>
      <c r="IE205">
        <v>0</v>
      </c>
      <c r="IF205">
        <v>100</v>
      </c>
      <c r="IG205">
        <v>100</v>
      </c>
      <c r="IH205">
        <v>-0.99</v>
      </c>
      <c r="II205">
        <v>0.0806</v>
      </c>
      <c r="IJ205">
        <v>0.04464184116076175</v>
      </c>
      <c r="IK205">
        <v>-0.0004613869835165773</v>
      </c>
      <c r="IL205">
        <v>-7.733014719846753E-07</v>
      </c>
      <c r="IM205">
        <v>2.12217718631011E-10</v>
      </c>
      <c r="IN205">
        <v>-0.1662484685589008</v>
      </c>
      <c r="IO205">
        <v>0.000886434048502425</v>
      </c>
      <c r="IP205">
        <v>0.0004187276611132993</v>
      </c>
      <c r="IQ205">
        <v>-3.612086840460417E-06</v>
      </c>
      <c r="IR205">
        <v>19</v>
      </c>
      <c r="IS205">
        <v>2204</v>
      </c>
      <c r="IT205">
        <v>1</v>
      </c>
      <c r="IU205">
        <v>37</v>
      </c>
      <c r="IV205">
        <v>19.3</v>
      </c>
      <c r="IW205">
        <v>19.4</v>
      </c>
      <c r="IX205">
        <v>2.27295</v>
      </c>
      <c r="IY205">
        <v>2.2229</v>
      </c>
      <c r="IZ205">
        <v>1.39648</v>
      </c>
      <c r="JA205">
        <v>2.34863</v>
      </c>
      <c r="JB205">
        <v>1.49536</v>
      </c>
      <c r="JC205">
        <v>2.27661</v>
      </c>
      <c r="JD205">
        <v>39.3917</v>
      </c>
      <c r="JE205">
        <v>14.8675</v>
      </c>
      <c r="JF205">
        <v>18</v>
      </c>
      <c r="JG205">
        <v>392.1</v>
      </c>
      <c r="JH205">
        <v>559.836</v>
      </c>
      <c r="JI205">
        <v>31.7322</v>
      </c>
      <c r="JJ205">
        <v>31.4111</v>
      </c>
      <c r="JK205">
        <v>30.0001</v>
      </c>
      <c r="JL205">
        <v>31.3055</v>
      </c>
      <c r="JM205">
        <v>31.209</v>
      </c>
      <c r="JN205">
        <v>45.5298</v>
      </c>
      <c r="JO205">
        <v>20.1309</v>
      </c>
      <c r="JP205">
        <v>0</v>
      </c>
      <c r="JQ205">
        <v>-999.9</v>
      </c>
      <c r="JR205">
        <v>1102.76</v>
      </c>
      <c r="JS205">
        <v>21.191</v>
      </c>
      <c r="JT205">
        <v>99.8232</v>
      </c>
      <c r="JU205">
        <v>99.8865</v>
      </c>
    </row>
    <row r="206" spans="1:281">
      <c r="A206">
        <v>190</v>
      </c>
      <c r="B206">
        <v>1652288507.6</v>
      </c>
      <c r="C206">
        <v>6451.099999904633</v>
      </c>
      <c r="D206" t="s">
        <v>863</v>
      </c>
      <c r="E206" t="s">
        <v>864</v>
      </c>
      <c r="F206">
        <v>5</v>
      </c>
      <c r="G206" t="s">
        <v>730</v>
      </c>
      <c r="H206" t="s">
        <v>418</v>
      </c>
      <c r="I206">
        <v>1652288500.1</v>
      </c>
      <c r="J206">
        <f>(K206)/1000</f>
        <v>0</v>
      </c>
      <c r="K206">
        <f>IF(CZ206, AN206, AH206)</f>
        <v>0</v>
      </c>
      <c r="L206">
        <f>IF(CZ206, AI206, AG206)</f>
        <v>0</v>
      </c>
      <c r="M206">
        <f>DB206 - IF(AU206&gt;1, L206*CV206*100.0/(AW206*DP206), 0)</f>
        <v>0</v>
      </c>
      <c r="N206">
        <f>((T206-J206/2)*M206-L206)/(T206+J206/2)</f>
        <v>0</v>
      </c>
      <c r="O206">
        <f>N206*(DI206+DJ206)/1000.0</f>
        <v>0</v>
      </c>
      <c r="P206">
        <f>(DB206 - IF(AU206&gt;1, L206*CV206*100.0/(AW206*DP206), 0))*(DI206+DJ206)/1000.0</f>
        <v>0</v>
      </c>
      <c r="Q206">
        <f>2.0/((1/S206-1/R206)+SIGN(S206)*SQRT((1/S206-1/R206)*(1/S206-1/R206) + 4*CW206/((CW206+1)*(CW206+1))*(2*1/S206*1/R206-1/R206*1/R206)))</f>
        <v>0</v>
      </c>
      <c r="R206">
        <f>IF(LEFT(CX206,1)&lt;&gt;"0",IF(LEFT(CX206,1)="1",3.0,CY206),$D$5+$E$5*(DP206*DI206/($K$5*1000))+$F$5*(DP206*DI206/($K$5*1000))*MAX(MIN(CV206,$J$5),$I$5)*MAX(MIN(CV206,$J$5),$I$5)+$G$5*MAX(MIN(CV206,$J$5),$I$5)*(DP206*DI206/($K$5*1000))+$H$5*(DP206*DI206/($K$5*1000))*(DP206*DI206/($K$5*1000)))</f>
        <v>0</v>
      </c>
      <c r="S206">
        <f>J206*(1000-(1000*0.61365*exp(17.502*W206/(240.97+W206))/(DI206+DJ206)+DD206)/2)/(1000*0.61365*exp(17.502*W206/(240.97+W206))/(DI206+DJ206)-DD206)</f>
        <v>0</v>
      </c>
      <c r="T206">
        <f>1/((CW206+1)/(Q206/1.6)+1/(R206/1.37)) + CW206/((CW206+1)/(Q206/1.6) + CW206/(R206/1.37))</f>
        <v>0</v>
      </c>
      <c r="U206">
        <f>(CR206*CU206)</f>
        <v>0</v>
      </c>
      <c r="V206">
        <f>(DK206+(U206+2*0.95*5.67E-8*(((DK206+$B$7)+273)^4-(DK206+273)^4)-44100*J206)/(1.84*29.3*R206+8*0.95*5.67E-8*(DK206+273)^3))</f>
        <v>0</v>
      </c>
      <c r="W206">
        <f>($C$7*DL206+$D$7*DM206+$E$7*V206)</f>
        <v>0</v>
      </c>
      <c r="X206">
        <f>0.61365*exp(17.502*W206/(240.97+W206))</f>
        <v>0</v>
      </c>
      <c r="Y206">
        <f>(Z206/AA206*100)</f>
        <v>0</v>
      </c>
      <c r="Z206">
        <f>DD206*(DI206+DJ206)/1000</f>
        <v>0</v>
      </c>
      <c r="AA206">
        <f>0.61365*exp(17.502*DK206/(240.97+DK206))</f>
        <v>0</v>
      </c>
      <c r="AB206">
        <f>(X206-DD206*(DI206+DJ206)/1000)</f>
        <v>0</v>
      </c>
      <c r="AC206">
        <f>(-J206*44100)</f>
        <v>0</v>
      </c>
      <c r="AD206">
        <f>2*29.3*R206*0.92*(DK206-W206)</f>
        <v>0</v>
      </c>
      <c r="AE206">
        <f>2*0.95*5.67E-8*(((DK206+$B$7)+273)^4-(W206+273)^4)</f>
        <v>0</v>
      </c>
      <c r="AF206">
        <f>U206+AE206+AC206+AD206</f>
        <v>0</v>
      </c>
      <c r="AG206">
        <f>DH206*AU206*(DC206-DB206*(1000-AU206*DE206)/(1000-AU206*DD206))/(100*CV206)</f>
        <v>0</v>
      </c>
      <c r="AH206">
        <f>1000*DH206*AU206*(DD206-DE206)/(100*CV206*(1000-AU206*DD206))</f>
        <v>0</v>
      </c>
      <c r="AI206">
        <f>(AJ206 - AK206 - DI206*1E3/(8.314*(DK206+273.15)) * AM206/DH206 * AL206) * DH206/(100*CV206) * (1000 - DE206)/1000</f>
        <v>0</v>
      </c>
      <c r="AJ206">
        <v>1111.172521397403</v>
      </c>
      <c r="AK206">
        <v>1052.741272727272</v>
      </c>
      <c r="AL206">
        <v>3.422143015906288</v>
      </c>
      <c r="AM206">
        <v>66.42233892500103</v>
      </c>
      <c r="AN206">
        <f>(AP206 - AO206 + DI206*1E3/(8.314*(DK206+273.15)) * AR206/DH206 * AQ206) * DH206/(100*CV206) * 1000/(1000 - AP206)</f>
        <v>0</v>
      </c>
      <c r="AO206">
        <v>20.98342771143474</v>
      </c>
      <c r="AP206">
        <v>26.36963393939394</v>
      </c>
      <c r="AQ206">
        <v>0.0001355643613197225</v>
      </c>
      <c r="AR206">
        <v>79.01917542628415</v>
      </c>
      <c r="AS206">
        <v>0</v>
      </c>
      <c r="AT206">
        <v>0</v>
      </c>
      <c r="AU206">
        <f>IF(AS206*$H$13&gt;=AW206,1.0,(AW206/(AW206-AS206*$H$13)))</f>
        <v>0</v>
      </c>
      <c r="AV206">
        <f>(AU206-1)*100</f>
        <v>0</v>
      </c>
      <c r="AW206">
        <f>MAX(0,($B$13+$C$13*DP206)/(1+$D$13*DP206)*DI206/(DK206+273)*$E$13)</f>
        <v>0</v>
      </c>
      <c r="AX206" t="s">
        <v>421</v>
      </c>
      <c r="AY206" t="s">
        <v>421</v>
      </c>
      <c r="AZ206">
        <v>0</v>
      </c>
      <c r="BA206">
        <v>0</v>
      </c>
      <c r="BB206">
        <f>1-AZ206/BA206</f>
        <v>0</v>
      </c>
      <c r="BC206">
        <v>0</v>
      </c>
      <c r="BD206" t="s">
        <v>421</v>
      </c>
      <c r="BE206" t="s">
        <v>421</v>
      </c>
      <c r="BF206">
        <v>0</v>
      </c>
      <c r="BG206">
        <v>0</v>
      </c>
      <c r="BH206">
        <f>1-BF206/BG206</f>
        <v>0</v>
      </c>
      <c r="BI206">
        <v>0.5</v>
      </c>
      <c r="BJ206">
        <f>CS206</f>
        <v>0</v>
      </c>
      <c r="BK206">
        <f>L206</f>
        <v>0</v>
      </c>
      <c r="BL206">
        <f>BH206*BI206*BJ206</f>
        <v>0</v>
      </c>
      <c r="BM206">
        <f>(BK206-BC206)/BJ206</f>
        <v>0</v>
      </c>
      <c r="BN206">
        <f>(BA206-BG206)/BG206</f>
        <v>0</v>
      </c>
      <c r="BO206">
        <f>AZ206/(BB206+AZ206/BG206)</f>
        <v>0</v>
      </c>
      <c r="BP206" t="s">
        <v>421</v>
      </c>
      <c r="BQ206">
        <v>0</v>
      </c>
      <c r="BR206">
        <f>IF(BQ206&lt;&gt;0, BQ206, BO206)</f>
        <v>0</v>
      </c>
      <c r="BS206">
        <f>1-BR206/BG206</f>
        <v>0</v>
      </c>
      <c r="BT206">
        <f>(BG206-BF206)/(BG206-BR206)</f>
        <v>0</v>
      </c>
      <c r="BU206">
        <f>(BA206-BG206)/(BA206-BR206)</f>
        <v>0</v>
      </c>
      <c r="BV206">
        <f>(BG206-BF206)/(BG206-AZ206)</f>
        <v>0</v>
      </c>
      <c r="BW206">
        <f>(BA206-BG206)/(BA206-AZ206)</f>
        <v>0</v>
      </c>
      <c r="BX206">
        <f>(BT206*BR206/BF206)</f>
        <v>0</v>
      </c>
      <c r="BY206">
        <f>(1-BX206)</f>
        <v>0</v>
      </c>
      <c r="BZ206">
        <v>1358</v>
      </c>
      <c r="CA206">
        <v>300</v>
      </c>
      <c r="CB206">
        <v>300</v>
      </c>
      <c r="CC206">
        <v>300</v>
      </c>
      <c r="CD206">
        <v>10372.1</v>
      </c>
      <c r="CE206">
        <v>1824.64</v>
      </c>
      <c r="CF206">
        <v>-0.00730157</v>
      </c>
      <c r="CG206">
        <v>0.9</v>
      </c>
      <c r="CH206" t="s">
        <v>421</v>
      </c>
      <c r="CI206" t="s">
        <v>421</v>
      </c>
      <c r="CJ206" t="s">
        <v>421</v>
      </c>
      <c r="CK206" t="s">
        <v>421</v>
      </c>
      <c r="CL206" t="s">
        <v>421</v>
      </c>
      <c r="CM206" t="s">
        <v>421</v>
      </c>
      <c r="CN206" t="s">
        <v>421</v>
      </c>
      <c r="CO206" t="s">
        <v>421</v>
      </c>
      <c r="CP206" t="s">
        <v>421</v>
      </c>
      <c r="CQ206" t="s">
        <v>421</v>
      </c>
      <c r="CR206">
        <f>$B$11*DQ206+$C$11*DR206+$F$11*EC206*(1-EF206)</f>
        <v>0</v>
      </c>
      <c r="CS206">
        <f>CR206*CT206</f>
        <v>0</v>
      </c>
      <c r="CT206">
        <f>($B$11*$D$9+$C$11*$D$9+$F$11*((EP206+EH206)/MAX(EP206+EH206+EQ206, 0.1)*$I$9+EQ206/MAX(EP206+EH206+EQ206, 0.1)*$J$9))/($B$11+$C$11+$F$11)</f>
        <v>0</v>
      </c>
      <c r="CU206">
        <f>($B$11*$K$9+$C$11*$K$9+$F$11*((EP206+EH206)/MAX(EP206+EH206+EQ206, 0.1)*$P$9+EQ206/MAX(EP206+EH206+EQ206, 0.1)*$Q$9))/($B$11+$C$11+$F$11)</f>
        <v>0</v>
      </c>
      <c r="CV206">
        <v>6</v>
      </c>
      <c r="CW206">
        <v>0.5</v>
      </c>
      <c r="CX206" t="s">
        <v>422</v>
      </c>
      <c r="CY206">
        <v>2</v>
      </c>
      <c r="CZ206" t="b">
        <v>1</v>
      </c>
      <c r="DA206">
        <v>1652288500.1</v>
      </c>
      <c r="DB206">
        <v>1001.572851851852</v>
      </c>
      <c r="DC206">
        <v>1074.943703703704</v>
      </c>
      <c r="DD206">
        <v>26.35274074074073</v>
      </c>
      <c r="DE206">
        <v>20.88487407407407</v>
      </c>
      <c r="DF206">
        <v>1002.553111111111</v>
      </c>
      <c r="DG206">
        <v>26.27218148148148</v>
      </c>
      <c r="DH206">
        <v>400.083962962963</v>
      </c>
      <c r="DI206">
        <v>90.68085925925925</v>
      </c>
      <c r="DJ206">
        <v>0.09995874074074074</v>
      </c>
      <c r="DK206">
        <v>32.48808888888889</v>
      </c>
      <c r="DL206">
        <v>31.55402592592592</v>
      </c>
      <c r="DM206">
        <v>999.9000000000001</v>
      </c>
      <c r="DN206">
        <v>0</v>
      </c>
      <c r="DO206">
        <v>0</v>
      </c>
      <c r="DP206">
        <v>10001.48481481481</v>
      </c>
      <c r="DQ206">
        <v>0</v>
      </c>
      <c r="DR206">
        <v>945.3032962962963</v>
      </c>
      <c r="DS206">
        <v>-73.3708111111111</v>
      </c>
      <c r="DT206">
        <v>1028.681111111111</v>
      </c>
      <c r="DU206">
        <v>1097.874074074074</v>
      </c>
      <c r="DV206">
        <v>5.467871481481482</v>
      </c>
      <c r="DW206">
        <v>1074.943703703704</v>
      </c>
      <c r="DX206">
        <v>20.88487407407407</v>
      </c>
      <c r="DY206">
        <v>2.38968925925926</v>
      </c>
      <c r="DZ206">
        <v>1.893857407407407</v>
      </c>
      <c r="EA206">
        <v>20.29408148148148</v>
      </c>
      <c r="EB206">
        <v>16.58351481481482</v>
      </c>
      <c r="EC206">
        <v>1500.001851851852</v>
      </c>
      <c r="ED206">
        <v>0.9729978518518516</v>
      </c>
      <c r="EE206">
        <v>0.02700223703703704</v>
      </c>
      <c r="EF206">
        <v>0</v>
      </c>
      <c r="EG206">
        <v>1473.571481481482</v>
      </c>
      <c r="EH206">
        <v>5.00097</v>
      </c>
      <c r="EI206">
        <v>22961.61851851852</v>
      </c>
      <c r="EJ206">
        <v>12491.60740740741</v>
      </c>
      <c r="EK206">
        <v>40.99533333333333</v>
      </c>
      <c r="EL206">
        <v>42.68933333333332</v>
      </c>
      <c r="EM206">
        <v>41.215</v>
      </c>
      <c r="EN206">
        <v>42.4255185185185</v>
      </c>
      <c r="EO206">
        <v>42.125</v>
      </c>
      <c r="EP206">
        <v>1454.630740740741</v>
      </c>
      <c r="EQ206">
        <v>40.37074074074074</v>
      </c>
      <c r="ER206">
        <v>0</v>
      </c>
      <c r="ES206">
        <v>1193.599999904633</v>
      </c>
      <c r="ET206">
        <v>0</v>
      </c>
      <c r="EU206">
        <v>1473.384</v>
      </c>
      <c r="EV206">
        <v>-30.59076927194897</v>
      </c>
      <c r="EW206">
        <v>-420.8923085936789</v>
      </c>
      <c r="EX206">
        <v>22959.916</v>
      </c>
      <c r="EY206">
        <v>15</v>
      </c>
      <c r="EZ206">
        <v>1652287342.6</v>
      </c>
      <c r="FA206" t="s">
        <v>727</v>
      </c>
      <c r="FB206">
        <v>1652287342.6</v>
      </c>
      <c r="FC206">
        <v>1652287335.6</v>
      </c>
      <c r="FD206">
        <v>27</v>
      </c>
      <c r="FE206">
        <v>0.206</v>
      </c>
      <c r="FF206">
        <v>-0.006</v>
      </c>
      <c r="FG206">
        <v>-1.806</v>
      </c>
      <c r="FH206">
        <v>0.04</v>
      </c>
      <c r="FI206">
        <v>1600</v>
      </c>
      <c r="FJ206">
        <v>24</v>
      </c>
      <c r="FK206">
        <v>0.06</v>
      </c>
      <c r="FL206">
        <v>0.04</v>
      </c>
      <c r="FM206">
        <v>-73.3367243902439</v>
      </c>
      <c r="FN206">
        <v>-0.1075672473866535</v>
      </c>
      <c r="FO206">
        <v>0.1014605721341984</v>
      </c>
      <c r="FP206">
        <v>-1</v>
      </c>
      <c r="FQ206">
        <v>5.569073902439024</v>
      </c>
      <c r="FR206">
        <v>-1.739748083623689</v>
      </c>
      <c r="FS206">
        <v>0.1715834111726685</v>
      </c>
      <c r="FT206">
        <v>0</v>
      </c>
      <c r="FU206">
        <v>0</v>
      </c>
      <c r="FV206">
        <v>0</v>
      </c>
      <c r="FW206">
        <v>0</v>
      </c>
      <c r="FX206">
        <v>-1</v>
      </c>
      <c r="FY206">
        <v>0</v>
      </c>
      <c r="FZ206">
        <v>1</v>
      </c>
      <c r="GA206" t="s">
        <v>710</v>
      </c>
      <c r="GB206">
        <v>2.69477</v>
      </c>
      <c r="GC206">
        <v>2.70513</v>
      </c>
      <c r="GD206">
        <v>0.174439</v>
      </c>
      <c r="GE206">
        <v>0.180402</v>
      </c>
      <c r="GF206">
        <v>0.113303</v>
      </c>
      <c r="GG206">
        <v>0.0955903</v>
      </c>
      <c r="GH206">
        <v>25912.6</v>
      </c>
      <c r="GI206">
        <v>25824.6</v>
      </c>
      <c r="GJ206">
        <v>29205.4</v>
      </c>
      <c r="GK206">
        <v>29163.6</v>
      </c>
      <c r="GL206">
        <v>34284.4</v>
      </c>
      <c r="GM206">
        <v>35110.9</v>
      </c>
      <c r="GN206">
        <v>41102.5</v>
      </c>
      <c r="GO206">
        <v>41613.5</v>
      </c>
      <c r="GP206">
        <v>1.72397</v>
      </c>
      <c r="GQ206">
        <v>2.0127</v>
      </c>
      <c r="GR206">
        <v>0.100564</v>
      </c>
      <c r="GS206">
        <v>0</v>
      </c>
      <c r="GT206">
        <v>29.9363</v>
      </c>
      <c r="GU206">
        <v>999.9</v>
      </c>
      <c r="GV206">
        <v>36.4</v>
      </c>
      <c r="GW206">
        <v>37.3</v>
      </c>
      <c r="GX206">
        <v>25.7255</v>
      </c>
      <c r="GY206">
        <v>62.7234</v>
      </c>
      <c r="GZ206">
        <v>29.9038</v>
      </c>
      <c r="HA206">
        <v>1</v>
      </c>
      <c r="HB206">
        <v>0.305376</v>
      </c>
      <c r="HC206">
        <v>0</v>
      </c>
      <c r="HD206">
        <v>20.3922</v>
      </c>
      <c r="HE206">
        <v>5.21684</v>
      </c>
      <c r="HF206">
        <v>12.0099</v>
      </c>
      <c r="HG206">
        <v>4.9876</v>
      </c>
      <c r="HH206">
        <v>3.28858</v>
      </c>
      <c r="HI206">
        <v>2412.7</v>
      </c>
      <c r="HJ206">
        <v>9999</v>
      </c>
      <c r="HK206">
        <v>9999</v>
      </c>
      <c r="HL206">
        <v>45.7</v>
      </c>
      <c r="HM206">
        <v>1.86737</v>
      </c>
      <c r="HN206">
        <v>1.8663</v>
      </c>
      <c r="HO206">
        <v>1.86584</v>
      </c>
      <c r="HP206">
        <v>1.8657</v>
      </c>
      <c r="HQ206">
        <v>1.86752</v>
      </c>
      <c r="HR206">
        <v>1.87006</v>
      </c>
      <c r="HS206">
        <v>1.86873</v>
      </c>
      <c r="HT206">
        <v>1.87004</v>
      </c>
      <c r="HU206">
        <v>0</v>
      </c>
      <c r="HV206">
        <v>0</v>
      </c>
      <c r="HW206">
        <v>0</v>
      </c>
      <c r="HX206">
        <v>0</v>
      </c>
      <c r="HY206" t="s">
        <v>425</v>
      </c>
      <c r="HZ206" t="s">
        <v>426</v>
      </c>
      <c r="IA206" t="s">
        <v>427</v>
      </c>
      <c r="IB206" t="s">
        <v>427</v>
      </c>
      <c r="IC206" t="s">
        <v>427</v>
      </c>
      <c r="ID206" t="s">
        <v>427</v>
      </c>
      <c r="IE206">
        <v>0</v>
      </c>
      <c r="IF206">
        <v>100</v>
      </c>
      <c r="IG206">
        <v>100</v>
      </c>
      <c r="IH206">
        <v>-1.01</v>
      </c>
      <c r="II206">
        <v>0.0809</v>
      </c>
      <c r="IJ206">
        <v>0.04464184116076175</v>
      </c>
      <c r="IK206">
        <v>-0.0004613869835165773</v>
      </c>
      <c r="IL206">
        <v>-7.733014719846753E-07</v>
      </c>
      <c r="IM206">
        <v>2.12217718631011E-10</v>
      </c>
      <c r="IN206">
        <v>-0.1662484685589008</v>
      </c>
      <c r="IO206">
        <v>0.000886434048502425</v>
      </c>
      <c r="IP206">
        <v>0.0004187276611132993</v>
      </c>
      <c r="IQ206">
        <v>-3.612086840460417E-06</v>
      </c>
      <c r="IR206">
        <v>19</v>
      </c>
      <c r="IS206">
        <v>2204</v>
      </c>
      <c r="IT206">
        <v>1</v>
      </c>
      <c r="IU206">
        <v>37</v>
      </c>
      <c r="IV206">
        <v>19.4</v>
      </c>
      <c r="IW206">
        <v>19.5</v>
      </c>
      <c r="IX206">
        <v>2.30103</v>
      </c>
      <c r="IY206">
        <v>2.22412</v>
      </c>
      <c r="IZ206">
        <v>1.39648</v>
      </c>
      <c r="JA206">
        <v>2.34741</v>
      </c>
      <c r="JB206">
        <v>1.49536</v>
      </c>
      <c r="JC206">
        <v>2.26929</v>
      </c>
      <c r="JD206">
        <v>39.3917</v>
      </c>
      <c r="JE206">
        <v>14.8675</v>
      </c>
      <c r="JF206">
        <v>18</v>
      </c>
      <c r="JG206">
        <v>392.12</v>
      </c>
      <c r="JH206">
        <v>559.992</v>
      </c>
      <c r="JI206">
        <v>31.7334</v>
      </c>
      <c r="JJ206">
        <v>31.4112</v>
      </c>
      <c r="JK206">
        <v>30</v>
      </c>
      <c r="JL206">
        <v>31.3067</v>
      </c>
      <c r="JM206">
        <v>31.2116</v>
      </c>
      <c r="JN206">
        <v>46.0554</v>
      </c>
      <c r="JO206">
        <v>19.5633</v>
      </c>
      <c r="JP206">
        <v>0</v>
      </c>
      <c r="JQ206">
        <v>-999.9</v>
      </c>
      <c r="JR206">
        <v>1122.79</v>
      </c>
      <c r="JS206">
        <v>21.3194</v>
      </c>
      <c r="JT206">
        <v>99.8224</v>
      </c>
      <c r="JU206">
        <v>99.8873</v>
      </c>
    </row>
    <row r="207" spans="1:281">
      <c r="A207">
        <v>191</v>
      </c>
      <c r="B207">
        <v>1652288512.6</v>
      </c>
      <c r="C207">
        <v>6456.099999904633</v>
      </c>
      <c r="D207" t="s">
        <v>865</v>
      </c>
      <c r="E207" t="s">
        <v>866</v>
      </c>
      <c r="F207">
        <v>5</v>
      </c>
      <c r="G207" t="s">
        <v>730</v>
      </c>
      <c r="H207" t="s">
        <v>418</v>
      </c>
      <c r="I207">
        <v>1652288504.814285</v>
      </c>
      <c r="J207">
        <f>(K207)/1000</f>
        <v>0</v>
      </c>
      <c r="K207">
        <f>IF(CZ207, AN207, AH207)</f>
        <v>0</v>
      </c>
      <c r="L207">
        <f>IF(CZ207, AI207, AG207)</f>
        <v>0</v>
      </c>
      <c r="M207">
        <f>DB207 - IF(AU207&gt;1, L207*CV207*100.0/(AW207*DP207), 0)</f>
        <v>0</v>
      </c>
      <c r="N207">
        <f>((T207-J207/2)*M207-L207)/(T207+J207/2)</f>
        <v>0</v>
      </c>
      <c r="O207">
        <f>N207*(DI207+DJ207)/1000.0</f>
        <v>0</v>
      </c>
      <c r="P207">
        <f>(DB207 - IF(AU207&gt;1, L207*CV207*100.0/(AW207*DP207), 0))*(DI207+DJ207)/1000.0</f>
        <v>0</v>
      </c>
      <c r="Q207">
        <f>2.0/((1/S207-1/R207)+SIGN(S207)*SQRT((1/S207-1/R207)*(1/S207-1/R207) + 4*CW207/((CW207+1)*(CW207+1))*(2*1/S207*1/R207-1/R207*1/R207)))</f>
        <v>0</v>
      </c>
      <c r="R207">
        <f>IF(LEFT(CX207,1)&lt;&gt;"0",IF(LEFT(CX207,1)="1",3.0,CY207),$D$5+$E$5*(DP207*DI207/($K$5*1000))+$F$5*(DP207*DI207/($K$5*1000))*MAX(MIN(CV207,$J$5),$I$5)*MAX(MIN(CV207,$J$5),$I$5)+$G$5*MAX(MIN(CV207,$J$5),$I$5)*(DP207*DI207/($K$5*1000))+$H$5*(DP207*DI207/($K$5*1000))*(DP207*DI207/($K$5*1000)))</f>
        <v>0</v>
      </c>
      <c r="S207">
        <f>J207*(1000-(1000*0.61365*exp(17.502*W207/(240.97+W207))/(DI207+DJ207)+DD207)/2)/(1000*0.61365*exp(17.502*W207/(240.97+W207))/(DI207+DJ207)-DD207)</f>
        <v>0</v>
      </c>
      <c r="T207">
        <f>1/((CW207+1)/(Q207/1.6)+1/(R207/1.37)) + CW207/((CW207+1)/(Q207/1.6) + CW207/(R207/1.37))</f>
        <v>0</v>
      </c>
      <c r="U207">
        <f>(CR207*CU207)</f>
        <v>0</v>
      </c>
      <c r="V207">
        <f>(DK207+(U207+2*0.95*5.67E-8*(((DK207+$B$7)+273)^4-(DK207+273)^4)-44100*J207)/(1.84*29.3*R207+8*0.95*5.67E-8*(DK207+273)^3))</f>
        <v>0</v>
      </c>
      <c r="W207">
        <f>($C$7*DL207+$D$7*DM207+$E$7*V207)</f>
        <v>0</v>
      </c>
      <c r="X207">
        <f>0.61365*exp(17.502*W207/(240.97+W207))</f>
        <v>0</v>
      </c>
      <c r="Y207">
        <f>(Z207/AA207*100)</f>
        <v>0</v>
      </c>
      <c r="Z207">
        <f>DD207*(DI207+DJ207)/1000</f>
        <v>0</v>
      </c>
      <c r="AA207">
        <f>0.61365*exp(17.502*DK207/(240.97+DK207))</f>
        <v>0</v>
      </c>
      <c r="AB207">
        <f>(X207-DD207*(DI207+DJ207)/1000)</f>
        <v>0</v>
      </c>
      <c r="AC207">
        <f>(-J207*44100)</f>
        <v>0</v>
      </c>
      <c r="AD207">
        <f>2*29.3*R207*0.92*(DK207-W207)</f>
        <v>0</v>
      </c>
      <c r="AE207">
        <f>2*0.95*5.67E-8*(((DK207+$B$7)+273)^4-(W207+273)^4)</f>
        <v>0</v>
      </c>
      <c r="AF207">
        <f>U207+AE207+AC207+AD207</f>
        <v>0</v>
      </c>
      <c r="AG207">
        <f>DH207*AU207*(DC207-DB207*(1000-AU207*DE207)/(1000-AU207*DD207))/(100*CV207)</f>
        <v>0</v>
      </c>
      <c r="AH207">
        <f>1000*DH207*AU207*(DD207-DE207)/(100*CV207*(1000-AU207*DD207))</f>
        <v>0</v>
      </c>
      <c r="AI207">
        <f>(AJ207 - AK207 - DI207*1E3/(8.314*(DK207+273.15)) * AM207/DH207 * AL207) * DH207/(100*CV207) * (1000 - DE207)/1000</f>
        <v>0</v>
      </c>
      <c r="AJ207">
        <v>1128.6098832962</v>
      </c>
      <c r="AK207">
        <v>1070.026969696969</v>
      </c>
      <c r="AL207">
        <v>3.467673388137954</v>
      </c>
      <c r="AM207">
        <v>66.42233892500103</v>
      </c>
      <c r="AN207">
        <f>(AP207 - AO207 + DI207*1E3/(8.314*(DK207+273.15)) * AR207/DH207 * AQ207) * DH207/(100*CV207) * 1000/(1000 - AP207)</f>
        <v>0</v>
      </c>
      <c r="AO207">
        <v>21.11934839957</v>
      </c>
      <c r="AP207">
        <v>26.38087878787879</v>
      </c>
      <c r="AQ207">
        <v>0.0001675813216218191</v>
      </c>
      <c r="AR207">
        <v>79.01917542628415</v>
      </c>
      <c r="AS207">
        <v>0</v>
      </c>
      <c r="AT207">
        <v>0</v>
      </c>
      <c r="AU207">
        <f>IF(AS207*$H$13&gt;=AW207,1.0,(AW207/(AW207-AS207*$H$13)))</f>
        <v>0</v>
      </c>
      <c r="AV207">
        <f>(AU207-1)*100</f>
        <v>0</v>
      </c>
      <c r="AW207">
        <f>MAX(0,($B$13+$C$13*DP207)/(1+$D$13*DP207)*DI207/(DK207+273)*$E$13)</f>
        <v>0</v>
      </c>
      <c r="AX207" t="s">
        <v>421</v>
      </c>
      <c r="AY207" t="s">
        <v>421</v>
      </c>
      <c r="AZ207">
        <v>0</v>
      </c>
      <c r="BA207">
        <v>0</v>
      </c>
      <c r="BB207">
        <f>1-AZ207/BA207</f>
        <v>0</v>
      </c>
      <c r="BC207">
        <v>0</v>
      </c>
      <c r="BD207" t="s">
        <v>421</v>
      </c>
      <c r="BE207" t="s">
        <v>421</v>
      </c>
      <c r="BF207">
        <v>0</v>
      </c>
      <c r="BG207">
        <v>0</v>
      </c>
      <c r="BH207">
        <f>1-BF207/BG207</f>
        <v>0</v>
      </c>
      <c r="BI207">
        <v>0.5</v>
      </c>
      <c r="BJ207">
        <f>CS207</f>
        <v>0</v>
      </c>
      <c r="BK207">
        <f>L207</f>
        <v>0</v>
      </c>
      <c r="BL207">
        <f>BH207*BI207*BJ207</f>
        <v>0</v>
      </c>
      <c r="BM207">
        <f>(BK207-BC207)/BJ207</f>
        <v>0</v>
      </c>
      <c r="BN207">
        <f>(BA207-BG207)/BG207</f>
        <v>0</v>
      </c>
      <c r="BO207">
        <f>AZ207/(BB207+AZ207/BG207)</f>
        <v>0</v>
      </c>
      <c r="BP207" t="s">
        <v>421</v>
      </c>
      <c r="BQ207">
        <v>0</v>
      </c>
      <c r="BR207">
        <f>IF(BQ207&lt;&gt;0, BQ207, BO207)</f>
        <v>0</v>
      </c>
      <c r="BS207">
        <f>1-BR207/BG207</f>
        <v>0</v>
      </c>
      <c r="BT207">
        <f>(BG207-BF207)/(BG207-BR207)</f>
        <v>0</v>
      </c>
      <c r="BU207">
        <f>(BA207-BG207)/(BA207-BR207)</f>
        <v>0</v>
      </c>
      <c r="BV207">
        <f>(BG207-BF207)/(BG207-AZ207)</f>
        <v>0</v>
      </c>
      <c r="BW207">
        <f>(BA207-BG207)/(BA207-AZ207)</f>
        <v>0</v>
      </c>
      <c r="BX207">
        <f>(BT207*BR207/BF207)</f>
        <v>0</v>
      </c>
      <c r="BY207">
        <f>(1-BX207)</f>
        <v>0</v>
      </c>
      <c r="BZ207">
        <v>1358</v>
      </c>
      <c r="CA207">
        <v>300</v>
      </c>
      <c r="CB207">
        <v>300</v>
      </c>
      <c r="CC207">
        <v>300</v>
      </c>
      <c r="CD207">
        <v>10372.1</v>
      </c>
      <c r="CE207">
        <v>1824.64</v>
      </c>
      <c r="CF207">
        <v>-0.00730157</v>
      </c>
      <c r="CG207">
        <v>0.9</v>
      </c>
      <c r="CH207" t="s">
        <v>421</v>
      </c>
      <c r="CI207" t="s">
        <v>421</v>
      </c>
      <c r="CJ207" t="s">
        <v>421</v>
      </c>
      <c r="CK207" t="s">
        <v>421</v>
      </c>
      <c r="CL207" t="s">
        <v>421</v>
      </c>
      <c r="CM207" t="s">
        <v>421</v>
      </c>
      <c r="CN207" t="s">
        <v>421</v>
      </c>
      <c r="CO207" t="s">
        <v>421</v>
      </c>
      <c r="CP207" t="s">
        <v>421</v>
      </c>
      <c r="CQ207" t="s">
        <v>421</v>
      </c>
      <c r="CR207">
        <f>$B$11*DQ207+$C$11*DR207+$F$11*EC207*(1-EF207)</f>
        <v>0</v>
      </c>
      <c r="CS207">
        <f>CR207*CT207</f>
        <v>0</v>
      </c>
      <c r="CT207">
        <f>($B$11*$D$9+$C$11*$D$9+$F$11*((EP207+EH207)/MAX(EP207+EH207+EQ207, 0.1)*$I$9+EQ207/MAX(EP207+EH207+EQ207, 0.1)*$J$9))/($B$11+$C$11+$F$11)</f>
        <v>0</v>
      </c>
      <c r="CU207">
        <f>($B$11*$K$9+$C$11*$K$9+$F$11*((EP207+EH207)/MAX(EP207+EH207+EQ207, 0.1)*$P$9+EQ207/MAX(EP207+EH207+EQ207, 0.1)*$Q$9))/($B$11+$C$11+$F$11)</f>
        <v>0</v>
      </c>
      <c r="CV207">
        <v>6</v>
      </c>
      <c r="CW207">
        <v>0.5</v>
      </c>
      <c r="CX207" t="s">
        <v>422</v>
      </c>
      <c r="CY207">
        <v>2</v>
      </c>
      <c r="CZ207" t="b">
        <v>1</v>
      </c>
      <c r="DA207">
        <v>1652288504.814285</v>
      </c>
      <c r="DB207">
        <v>1017.374607142857</v>
      </c>
      <c r="DC207">
        <v>1090.741785714286</v>
      </c>
      <c r="DD207">
        <v>26.36163928571429</v>
      </c>
      <c r="DE207">
        <v>21.01965000000001</v>
      </c>
      <c r="DF207">
        <v>1018.376714285714</v>
      </c>
      <c r="DG207">
        <v>26.28094999999999</v>
      </c>
      <c r="DH207">
        <v>400.0768214285714</v>
      </c>
      <c r="DI207">
        <v>90.68123928571427</v>
      </c>
      <c r="DJ207">
        <v>0.09997536785714287</v>
      </c>
      <c r="DK207">
        <v>32.49254642857143</v>
      </c>
      <c r="DL207">
        <v>31.56575714285714</v>
      </c>
      <c r="DM207">
        <v>999.9000000000002</v>
      </c>
      <c r="DN207">
        <v>0</v>
      </c>
      <c r="DO207">
        <v>0</v>
      </c>
      <c r="DP207">
        <v>10005.8275</v>
      </c>
      <c r="DQ207">
        <v>0</v>
      </c>
      <c r="DR207">
        <v>946.7013214285713</v>
      </c>
      <c r="DS207">
        <v>-73.36724285714284</v>
      </c>
      <c r="DT207">
        <v>1044.920714285714</v>
      </c>
      <c r="DU207">
        <v>1114.1625</v>
      </c>
      <c r="DV207">
        <v>5.342001071428572</v>
      </c>
      <c r="DW207">
        <v>1090.741785714286</v>
      </c>
      <c r="DX207">
        <v>21.01965000000001</v>
      </c>
      <c r="DY207">
        <v>2.390506428571428</v>
      </c>
      <c r="DZ207">
        <v>1.906086785714286</v>
      </c>
      <c r="EA207">
        <v>20.29961071428571</v>
      </c>
      <c r="EB207">
        <v>16.6848</v>
      </c>
      <c r="EC207">
        <v>1499.990357142857</v>
      </c>
      <c r="ED207">
        <v>0.972997607142857</v>
      </c>
      <c r="EE207">
        <v>0.02700249642857144</v>
      </c>
      <c r="EF207">
        <v>0</v>
      </c>
      <c r="EG207">
        <v>1471.393214285714</v>
      </c>
      <c r="EH207">
        <v>5.00097</v>
      </c>
      <c r="EI207">
        <v>22925.22499999999</v>
      </c>
      <c r="EJ207">
        <v>12491.50714285714</v>
      </c>
      <c r="EK207">
        <v>41</v>
      </c>
      <c r="EL207">
        <v>42.69599999999999</v>
      </c>
      <c r="EM207">
        <v>41.23425</v>
      </c>
      <c r="EN207">
        <v>42.4347857142857</v>
      </c>
      <c r="EO207">
        <v>42.125</v>
      </c>
      <c r="EP207">
        <v>1454.618928571429</v>
      </c>
      <c r="EQ207">
        <v>40.37035714285713</v>
      </c>
      <c r="ER207">
        <v>0</v>
      </c>
      <c r="ES207">
        <v>1198.400000095367</v>
      </c>
      <c r="ET207">
        <v>0</v>
      </c>
      <c r="EU207">
        <v>1471.18</v>
      </c>
      <c r="EV207">
        <v>-25.9123076465947</v>
      </c>
      <c r="EW207">
        <v>-469.8153840473628</v>
      </c>
      <c r="EX207">
        <v>22922.832</v>
      </c>
      <c r="EY207">
        <v>15</v>
      </c>
      <c r="EZ207">
        <v>1652287342.6</v>
      </c>
      <c r="FA207" t="s">
        <v>727</v>
      </c>
      <c r="FB207">
        <v>1652287342.6</v>
      </c>
      <c r="FC207">
        <v>1652287335.6</v>
      </c>
      <c r="FD207">
        <v>27</v>
      </c>
      <c r="FE207">
        <v>0.206</v>
      </c>
      <c r="FF207">
        <v>-0.006</v>
      </c>
      <c r="FG207">
        <v>-1.806</v>
      </c>
      <c r="FH207">
        <v>0.04</v>
      </c>
      <c r="FI207">
        <v>1600</v>
      </c>
      <c r="FJ207">
        <v>24</v>
      </c>
      <c r="FK207">
        <v>0.06</v>
      </c>
      <c r="FL207">
        <v>0.04</v>
      </c>
      <c r="FM207">
        <v>-73.38125609756096</v>
      </c>
      <c r="FN207">
        <v>0.1585505226479963</v>
      </c>
      <c r="FO207">
        <v>0.092400311605378</v>
      </c>
      <c r="FP207">
        <v>-1</v>
      </c>
      <c r="FQ207">
        <v>5.430660975609756</v>
      </c>
      <c r="FR207">
        <v>-1.638847317073185</v>
      </c>
      <c r="FS207">
        <v>0.1618176661012722</v>
      </c>
      <c r="FT207">
        <v>0</v>
      </c>
      <c r="FU207">
        <v>0</v>
      </c>
      <c r="FV207">
        <v>0</v>
      </c>
      <c r="FW207">
        <v>0</v>
      </c>
      <c r="FX207">
        <v>-1</v>
      </c>
      <c r="FY207">
        <v>0</v>
      </c>
      <c r="FZ207">
        <v>1</v>
      </c>
      <c r="GA207" t="s">
        <v>710</v>
      </c>
      <c r="GB207">
        <v>2.69492</v>
      </c>
      <c r="GC207">
        <v>2.70532</v>
      </c>
      <c r="GD207">
        <v>0.176256</v>
      </c>
      <c r="GE207">
        <v>0.182136</v>
      </c>
      <c r="GF207">
        <v>0.11333</v>
      </c>
      <c r="GG207">
        <v>0.0959938</v>
      </c>
      <c r="GH207">
        <v>25856.1</v>
      </c>
      <c r="GI207">
        <v>25770.1</v>
      </c>
      <c r="GJ207">
        <v>29206.1</v>
      </c>
      <c r="GK207">
        <v>29163.9</v>
      </c>
      <c r="GL207">
        <v>34283.9</v>
      </c>
      <c r="GM207">
        <v>35095.5</v>
      </c>
      <c r="GN207">
        <v>41103.1</v>
      </c>
      <c r="GO207">
        <v>41614</v>
      </c>
      <c r="GP207">
        <v>1.7238</v>
      </c>
      <c r="GQ207">
        <v>2.01295</v>
      </c>
      <c r="GR207">
        <v>0.101123</v>
      </c>
      <c r="GS207">
        <v>0</v>
      </c>
      <c r="GT207">
        <v>29.939</v>
      </c>
      <c r="GU207">
        <v>999.9</v>
      </c>
      <c r="GV207">
        <v>36.3</v>
      </c>
      <c r="GW207">
        <v>37.3</v>
      </c>
      <c r="GX207">
        <v>25.6554</v>
      </c>
      <c r="GY207">
        <v>62.8834</v>
      </c>
      <c r="GZ207">
        <v>29.347</v>
      </c>
      <c r="HA207">
        <v>1</v>
      </c>
      <c r="HB207">
        <v>0.305595</v>
      </c>
      <c r="HC207">
        <v>0</v>
      </c>
      <c r="HD207">
        <v>20.3923</v>
      </c>
      <c r="HE207">
        <v>5.21669</v>
      </c>
      <c r="HF207">
        <v>12.0099</v>
      </c>
      <c r="HG207">
        <v>4.98745</v>
      </c>
      <c r="HH207">
        <v>3.28853</v>
      </c>
      <c r="HI207">
        <v>2412.9</v>
      </c>
      <c r="HJ207">
        <v>9999</v>
      </c>
      <c r="HK207">
        <v>9999</v>
      </c>
      <c r="HL207">
        <v>45.7</v>
      </c>
      <c r="HM207">
        <v>1.86737</v>
      </c>
      <c r="HN207">
        <v>1.8663</v>
      </c>
      <c r="HO207">
        <v>1.86584</v>
      </c>
      <c r="HP207">
        <v>1.86571</v>
      </c>
      <c r="HQ207">
        <v>1.86752</v>
      </c>
      <c r="HR207">
        <v>1.87009</v>
      </c>
      <c r="HS207">
        <v>1.86873</v>
      </c>
      <c r="HT207">
        <v>1.87007</v>
      </c>
      <c r="HU207">
        <v>0</v>
      </c>
      <c r="HV207">
        <v>0</v>
      </c>
      <c r="HW207">
        <v>0</v>
      </c>
      <c r="HX207">
        <v>0</v>
      </c>
      <c r="HY207" t="s">
        <v>425</v>
      </c>
      <c r="HZ207" t="s">
        <v>426</v>
      </c>
      <c r="IA207" t="s">
        <v>427</v>
      </c>
      <c r="IB207" t="s">
        <v>427</v>
      </c>
      <c r="IC207" t="s">
        <v>427</v>
      </c>
      <c r="ID207" t="s">
        <v>427</v>
      </c>
      <c r="IE207">
        <v>0</v>
      </c>
      <c r="IF207">
        <v>100</v>
      </c>
      <c r="IG207">
        <v>100</v>
      </c>
      <c r="IH207">
        <v>-1.04</v>
      </c>
      <c r="II207">
        <v>0.081</v>
      </c>
      <c r="IJ207">
        <v>0.04464184116076175</v>
      </c>
      <c r="IK207">
        <v>-0.0004613869835165773</v>
      </c>
      <c r="IL207">
        <v>-7.733014719846753E-07</v>
      </c>
      <c r="IM207">
        <v>2.12217718631011E-10</v>
      </c>
      <c r="IN207">
        <v>-0.1662484685589008</v>
      </c>
      <c r="IO207">
        <v>0.000886434048502425</v>
      </c>
      <c r="IP207">
        <v>0.0004187276611132993</v>
      </c>
      <c r="IQ207">
        <v>-3.612086840460417E-06</v>
      </c>
      <c r="IR207">
        <v>19</v>
      </c>
      <c r="IS207">
        <v>2204</v>
      </c>
      <c r="IT207">
        <v>1</v>
      </c>
      <c r="IU207">
        <v>37</v>
      </c>
      <c r="IV207">
        <v>19.5</v>
      </c>
      <c r="IW207">
        <v>19.6</v>
      </c>
      <c r="IX207">
        <v>2.33032</v>
      </c>
      <c r="IY207">
        <v>2.22046</v>
      </c>
      <c r="IZ207">
        <v>1.39648</v>
      </c>
      <c r="JA207">
        <v>2.34863</v>
      </c>
      <c r="JB207">
        <v>1.49536</v>
      </c>
      <c r="JC207">
        <v>2.31689</v>
      </c>
      <c r="JD207">
        <v>39.3917</v>
      </c>
      <c r="JE207">
        <v>14.8763</v>
      </c>
      <c r="JF207">
        <v>18</v>
      </c>
      <c r="JG207">
        <v>392.038</v>
      </c>
      <c r="JH207">
        <v>560.205</v>
      </c>
      <c r="JI207">
        <v>31.7349</v>
      </c>
      <c r="JJ207">
        <v>31.4138</v>
      </c>
      <c r="JK207">
        <v>30</v>
      </c>
      <c r="JL207">
        <v>31.3087</v>
      </c>
      <c r="JM207">
        <v>31.2143</v>
      </c>
      <c r="JN207">
        <v>46.651</v>
      </c>
      <c r="JO207">
        <v>19.2827</v>
      </c>
      <c r="JP207">
        <v>0</v>
      </c>
      <c r="JQ207">
        <v>-999.9</v>
      </c>
      <c r="JR207">
        <v>1136.22</v>
      </c>
      <c r="JS207">
        <v>21.4442</v>
      </c>
      <c r="JT207">
        <v>99.82429999999999</v>
      </c>
      <c r="JU207">
        <v>99.8883</v>
      </c>
    </row>
    <row r="208" spans="1:281">
      <c r="A208">
        <v>192</v>
      </c>
      <c r="B208">
        <v>1652288517.6</v>
      </c>
      <c r="C208">
        <v>6461.099999904633</v>
      </c>
      <c r="D208" t="s">
        <v>867</v>
      </c>
      <c r="E208" t="s">
        <v>868</v>
      </c>
      <c r="F208">
        <v>5</v>
      </c>
      <c r="G208" t="s">
        <v>730</v>
      </c>
      <c r="H208" t="s">
        <v>418</v>
      </c>
      <c r="I208">
        <v>1652288510.1</v>
      </c>
      <c r="J208">
        <f>(K208)/1000</f>
        <v>0</v>
      </c>
      <c r="K208">
        <f>IF(CZ208, AN208, AH208)</f>
        <v>0</v>
      </c>
      <c r="L208">
        <f>IF(CZ208, AI208, AG208)</f>
        <v>0</v>
      </c>
      <c r="M208">
        <f>DB208 - IF(AU208&gt;1, L208*CV208*100.0/(AW208*DP208), 0)</f>
        <v>0</v>
      </c>
      <c r="N208">
        <f>((T208-J208/2)*M208-L208)/(T208+J208/2)</f>
        <v>0</v>
      </c>
      <c r="O208">
        <f>N208*(DI208+DJ208)/1000.0</f>
        <v>0</v>
      </c>
      <c r="P208">
        <f>(DB208 - IF(AU208&gt;1, L208*CV208*100.0/(AW208*DP208), 0))*(DI208+DJ208)/1000.0</f>
        <v>0</v>
      </c>
      <c r="Q208">
        <f>2.0/((1/S208-1/R208)+SIGN(S208)*SQRT((1/S208-1/R208)*(1/S208-1/R208) + 4*CW208/((CW208+1)*(CW208+1))*(2*1/S208*1/R208-1/R208*1/R208)))</f>
        <v>0</v>
      </c>
      <c r="R208">
        <f>IF(LEFT(CX208,1)&lt;&gt;"0",IF(LEFT(CX208,1)="1",3.0,CY208),$D$5+$E$5*(DP208*DI208/($K$5*1000))+$F$5*(DP208*DI208/($K$5*1000))*MAX(MIN(CV208,$J$5),$I$5)*MAX(MIN(CV208,$J$5),$I$5)+$G$5*MAX(MIN(CV208,$J$5),$I$5)*(DP208*DI208/($K$5*1000))+$H$5*(DP208*DI208/($K$5*1000))*(DP208*DI208/($K$5*1000)))</f>
        <v>0</v>
      </c>
      <c r="S208">
        <f>J208*(1000-(1000*0.61365*exp(17.502*W208/(240.97+W208))/(DI208+DJ208)+DD208)/2)/(1000*0.61365*exp(17.502*W208/(240.97+W208))/(DI208+DJ208)-DD208)</f>
        <v>0</v>
      </c>
      <c r="T208">
        <f>1/((CW208+1)/(Q208/1.6)+1/(R208/1.37)) + CW208/((CW208+1)/(Q208/1.6) + CW208/(R208/1.37))</f>
        <v>0</v>
      </c>
      <c r="U208">
        <f>(CR208*CU208)</f>
        <v>0</v>
      </c>
      <c r="V208">
        <f>(DK208+(U208+2*0.95*5.67E-8*(((DK208+$B$7)+273)^4-(DK208+273)^4)-44100*J208)/(1.84*29.3*R208+8*0.95*5.67E-8*(DK208+273)^3))</f>
        <v>0</v>
      </c>
      <c r="W208">
        <f>($C$7*DL208+$D$7*DM208+$E$7*V208)</f>
        <v>0</v>
      </c>
      <c r="X208">
        <f>0.61365*exp(17.502*W208/(240.97+W208))</f>
        <v>0</v>
      </c>
      <c r="Y208">
        <f>(Z208/AA208*100)</f>
        <v>0</v>
      </c>
      <c r="Z208">
        <f>DD208*(DI208+DJ208)/1000</f>
        <v>0</v>
      </c>
      <c r="AA208">
        <f>0.61365*exp(17.502*DK208/(240.97+DK208))</f>
        <v>0</v>
      </c>
      <c r="AB208">
        <f>(X208-DD208*(DI208+DJ208)/1000)</f>
        <v>0</v>
      </c>
      <c r="AC208">
        <f>(-J208*44100)</f>
        <v>0</v>
      </c>
      <c r="AD208">
        <f>2*29.3*R208*0.92*(DK208-W208)</f>
        <v>0</v>
      </c>
      <c r="AE208">
        <f>2*0.95*5.67E-8*(((DK208+$B$7)+273)^4-(W208+273)^4)</f>
        <v>0</v>
      </c>
      <c r="AF208">
        <f>U208+AE208+AC208+AD208</f>
        <v>0</v>
      </c>
      <c r="AG208">
        <f>DH208*AU208*(DC208-DB208*(1000-AU208*DE208)/(1000-AU208*DD208))/(100*CV208)</f>
        <v>0</v>
      </c>
      <c r="AH208">
        <f>1000*DH208*AU208*(DD208-DE208)/(100*CV208*(1000-AU208*DD208))</f>
        <v>0</v>
      </c>
      <c r="AI208">
        <f>(AJ208 - AK208 - DI208*1E3/(8.314*(DK208+273.15)) * AM208/DH208 * AL208) * DH208/(100*CV208) * (1000 - DE208)/1000</f>
        <v>0</v>
      </c>
      <c r="AJ208">
        <v>1145.943998312907</v>
      </c>
      <c r="AK208">
        <v>1087.384787878788</v>
      </c>
      <c r="AL208">
        <v>3.482593796148392</v>
      </c>
      <c r="AM208">
        <v>66.42233892500103</v>
      </c>
      <c r="AN208">
        <f>(AP208 - AO208 + DI208*1E3/(8.314*(DK208+273.15)) * AR208/DH208 * AQ208) * DH208/(100*CV208) * 1000/(1000 - AP208)</f>
        <v>0</v>
      </c>
      <c r="AO208">
        <v>21.25375595625016</v>
      </c>
      <c r="AP208">
        <v>26.39071393939392</v>
      </c>
      <c r="AQ208">
        <v>0.0003524186989028413</v>
      </c>
      <c r="AR208">
        <v>79.01917542628415</v>
      </c>
      <c r="AS208">
        <v>0</v>
      </c>
      <c r="AT208">
        <v>0</v>
      </c>
      <c r="AU208">
        <f>IF(AS208*$H$13&gt;=AW208,1.0,(AW208/(AW208-AS208*$H$13)))</f>
        <v>0</v>
      </c>
      <c r="AV208">
        <f>(AU208-1)*100</f>
        <v>0</v>
      </c>
      <c r="AW208">
        <f>MAX(0,($B$13+$C$13*DP208)/(1+$D$13*DP208)*DI208/(DK208+273)*$E$13)</f>
        <v>0</v>
      </c>
      <c r="AX208" t="s">
        <v>421</v>
      </c>
      <c r="AY208" t="s">
        <v>421</v>
      </c>
      <c r="AZ208">
        <v>0</v>
      </c>
      <c r="BA208">
        <v>0</v>
      </c>
      <c r="BB208">
        <f>1-AZ208/BA208</f>
        <v>0</v>
      </c>
      <c r="BC208">
        <v>0</v>
      </c>
      <c r="BD208" t="s">
        <v>421</v>
      </c>
      <c r="BE208" t="s">
        <v>421</v>
      </c>
      <c r="BF208">
        <v>0</v>
      </c>
      <c r="BG208">
        <v>0</v>
      </c>
      <c r="BH208">
        <f>1-BF208/BG208</f>
        <v>0</v>
      </c>
      <c r="BI208">
        <v>0.5</v>
      </c>
      <c r="BJ208">
        <f>CS208</f>
        <v>0</v>
      </c>
      <c r="BK208">
        <f>L208</f>
        <v>0</v>
      </c>
      <c r="BL208">
        <f>BH208*BI208*BJ208</f>
        <v>0</v>
      </c>
      <c r="BM208">
        <f>(BK208-BC208)/BJ208</f>
        <v>0</v>
      </c>
      <c r="BN208">
        <f>(BA208-BG208)/BG208</f>
        <v>0</v>
      </c>
      <c r="BO208">
        <f>AZ208/(BB208+AZ208/BG208)</f>
        <v>0</v>
      </c>
      <c r="BP208" t="s">
        <v>421</v>
      </c>
      <c r="BQ208">
        <v>0</v>
      </c>
      <c r="BR208">
        <f>IF(BQ208&lt;&gt;0, BQ208, BO208)</f>
        <v>0</v>
      </c>
      <c r="BS208">
        <f>1-BR208/BG208</f>
        <v>0</v>
      </c>
      <c r="BT208">
        <f>(BG208-BF208)/(BG208-BR208)</f>
        <v>0</v>
      </c>
      <c r="BU208">
        <f>(BA208-BG208)/(BA208-BR208)</f>
        <v>0</v>
      </c>
      <c r="BV208">
        <f>(BG208-BF208)/(BG208-AZ208)</f>
        <v>0</v>
      </c>
      <c r="BW208">
        <f>(BA208-BG208)/(BA208-AZ208)</f>
        <v>0</v>
      </c>
      <c r="BX208">
        <f>(BT208*BR208/BF208)</f>
        <v>0</v>
      </c>
      <c r="BY208">
        <f>(1-BX208)</f>
        <v>0</v>
      </c>
      <c r="BZ208">
        <v>1358</v>
      </c>
      <c r="CA208">
        <v>300</v>
      </c>
      <c r="CB208">
        <v>300</v>
      </c>
      <c r="CC208">
        <v>300</v>
      </c>
      <c r="CD208">
        <v>10372.1</v>
      </c>
      <c r="CE208">
        <v>1824.64</v>
      </c>
      <c r="CF208">
        <v>-0.00730157</v>
      </c>
      <c r="CG208">
        <v>0.9</v>
      </c>
      <c r="CH208" t="s">
        <v>421</v>
      </c>
      <c r="CI208" t="s">
        <v>421</v>
      </c>
      <c r="CJ208" t="s">
        <v>421</v>
      </c>
      <c r="CK208" t="s">
        <v>421</v>
      </c>
      <c r="CL208" t="s">
        <v>421</v>
      </c>
      <c r="CM208" t="s">
        <v>421</v>
      </c>
      <c r="CN208" t="s">
        <v>421</v>
      </c>
      <c r="CO208" t="s">
        <v>421</v>
      </c>
      <c r="CP208" t="s">
        <v>421</v>
      </c>
      <c r="CQ208" t="s">
        <v>421</v>
      </c>
      <c r="CR208">
        <f>$B$11*DQ208+$C$11*DR208+$F$11*EC208*(1-EF208)</f>
        <v>0</v>
      </c>
      <c r="CS208">
        <f>CR208*CT208</f>
        <v>0</v>
      </c>
      <c r="CT208">
        <f>($B$11*$D$9+$C$11*$D$9+$F$11*((EP208+EH208)/MAX(EP208+EH208+EQ208, 0.1)*$I$9+EQ208/MAX(EP208+EH208+EQ208, 0.1)*$J$9))/($B$11+$C$11+$F$11)</f>
        <v>0</v>
      </c>
      <c r="CU208">
        <f>($B$11*$K$9+$C$11*$K$9+$F$11*((EP208+EH208)/MAX(EP208+EH208+EQ208, 0.1)*$P$9+EQ208/MAX(EP208+EH208+EQ208, 0.1)*$Q$9))/($B$11+$C$11+$F$11)</f>
        <v>0</v>
      </c>
      <c r="CV208">
        <v>6</v>
      </c>
      <c r="CW208">
        <v>0.5</v>
      </c>
      <c r="CX208" t="s">
        <v>422</v>
      </c>
      <c r="CY208">
        <v>2</v>
      </c>
      <c r="CZ208" t="b">
        <v>1</v>
      </c>
      <c r="DA208">
        <v>1652288510.1</v>
      </c>
      <c r="DB208">
        <v>1035.119259259259</v>
      </c>
      <c r="DC208">
        <v>1108.477777777778</v>
      </c>
      <c r="DD208">
        <v>26.37462222222221</v>
      </c>
      <c r="DE208">
        <v>21.17023333333334</v>
      </c>
      <c r="DF208">
        <v>1036.145925925926</v>
      </c>
      <c r="DG208">
        <v>26.29374074074074</v>
      </c>
      <c r="DH208">
        <v>400.0712962962963</v>
      </c>
      <c r="DI208">
        <v>90.6802037037037</v>
      </c>
      <c r="DJ208">
        <v>0.09998494814814816</v>
      </c>
      <c r="DK208">
        <v>32.49788518518519</v>
      </c>
      <c r="DL208">
        <v>31.57548888888889</v>
      </c>
      <c r="DM208">
        <v>999.9000000000001</v>
      </c>
      <c r="DN208">
        <v>0</v>
      </c>
      <c r="DO208">
        <v>0</v>
      </c>
      <c r="DP208">
        <v>10005.21259259259</v>
      </c>
      <c r="DQ208">
        <v>0</v>
      </c>
      <c r="DR208">
        <v>947.4077407407408</v>
      </c>
      <c r="DS208">
        <v>-73.35829629629629</v>
      </c>
      <c r="DT208">
        <v>1063.16037037037</v>
      </c>
      <c r="DU208">
        <v>1132.453703703703</v>
      </c>
      <c r="DV208">
        <v>5.204407407407408</v>
      </c>
      <c r="DW208">
        <v>1108.477777777778</v>
      </c>
      <c r="DX208">
        <v>21.17023333333334</v>
      </c>
      <c r="DY208">
        <v>2.391657037037037</v>
      </c>
      <c r="DZ208">
        <v>1.91971962962963</v>
      </c>
      <c r="EA208">
        <v>20.3073925925926</v>
      </c>
      <c r="EB208">
        <v>16.79707037037037</v>
      </c>
      <c r="EC208">
        <v>1499.98962962963</v>
      </c>
      <c r="ED208">
        <v>0.9729976666666665</v>
      </c>
      <c r="EE208">
        <v>0.02700243333333334</v>
      </c>
      <c r="EF208">
        <v>0</v>
      </c>
      <c r="EG208">
        <v>1469.326666666667</v>
      </c>
      <c r="EH208">
        <v>5.00097</v>
      </c>
      <c r="EI208">
        <v>22888.04074074074</v>
      </c>
      <c r="EJ208">
        <v>12491.5</v>
      </c>
      <c r="EK208">
        <v>41</v>
      </c>
      <c r="EL208">
        <v>42.71266666666666</v>
      </c>
      <c r="EM208">
        <v>41.24066666666666</v>
      </c>
      <c r="EN208">
        <v>42.43699999999999</v>
      </c>
      <c r="EO208">
        <v>42.125</v>
      </c>
      <c r="EP208">
        <v>1454.618148148148</v>
      </c>
      <c r="EQ208">
        <v>40.37037037037036</v>
      </c>
      <c r="ER208">
        <v>0</v>
      </c>
      <c r="ES208">
        <v>1203.799999952316</v>
      </c>
      <c r="ET208">
        <v>0</v>
      </c>
      <c r="EU208">
        <v>1469.240384615385</v>
      </c>
      <c r="EV208">
        <v>-18.81470085841551</v>
      </c>
      <c r="EW208">
        <v>-403.4085476022578</v>
      </c>
      <c r="EX208">
        <v>22887.10384615384</v>
      </c>
      <c r="EY208">
        <v>15</v>
      </c>
      <c r="EZ208">
        <v>1652287342.6</v>
      </c>
      <c r="FA208" t="s">
        <v>727</v>
      </c>
      <c r="FB208">
        <v>1652287342.6</v>
      </c>
      <c r="FC208">
        <v>1652287335.6</v>
      </c>
      <c r="FD208">
        <v>27</v>
      </c>
      <c r="FE208">
        <v>0.206</v>
      </c>
      <c r="FF208">
        <v>-0.006</v>
      </c>
      <c r="FG208">
        <v>-1.806</v>
      </c>
      <c r="FH208">
        <v>0.04</v>
      </c>
      <c r="FI208">
        <v>1600</v>
      </c>
      <c r="FJ208">
        <v>24</v>
      </c>
      <c r="FK208">
        <v>0.06</v>
      </c>
      <c r="FL208">
        <v>0.04</v>
      </c>
      <c r="FM208">
        <v>-73.3784625</v>
      </c>
      <c r="FN208">
        <v>-0.05277410881790255</v>
      </c>
      <c r="FO208">
        <v>0.09525102279634572</v>
      </c>
      <c r="FP208">
        <v>-1</v>
      </c>
      <c r="FQ208">
        <v>5.277241999999999</v>
      </c>
      <c r="FR208">
        <v>-1.548013508442791</v>
      </c>
      <c r="FS208">
        <v>0.149168840298502</v>
      </c>
      <c r="FT208">
        <v>0</v>
      </c>
      <c r="FU208">
        <v>0</v>
      </c>
      <c r="FV208">
        <v>0</v>
      </c>
      <c r="FW208">
        <v>0</v>
      </c>
      <c r="FX208">
        <v>-1</v>
      </c>
      <c r="FY208">
        <v>0</v>
      </c>
      <c r="FZ208">
        <v>1</v>
      </c>
      <c r="GA208" t="s">
        <v>710</v>
      </c>
      <c r="GB208">
        <v>2.69515</v>
      </c>
      <c r="GC208">
        <v>2.70522</v>
      </c>
      <c r="GD208">
        <v>0.178074</v>
      </c>
      <c r="GE208">
        <v>0.183864</v>
      </c>
      <c r="GF208">
        <v>0.113356</v>
      </c>
      <c r="GG208">
        <v>0.096535</v>
      </c>
      <c r="GH208">
        <v>25799.6</v>
      </c>
      <c r="GI208">
        <v>25715.6</v>
      </c>
      <c r="GJ208">
        <v>29206.8</v>
      </c>
      <c r="GK208">
        <v>29164</v>
      </c>
      <c r="GL208">
        <v>34283.7</v>
      </c>
      <c r="GM208">
        <v>35074.5</v>
      </c>
      <c r="GN208">
        <v>41104.1</v>
      </c>
      <c r="GO208">
        <v>41614.2</v>
      </c>
      <c r="GP208">
        <v>1.72388</v>
      </c>
      <c r="GQ208">
        <v>2.0129</v>
      </c>
      <c r="GR208">
        <v>0.101559</v>
      </c>
      <c r="GS208">
        <v>0</v>
      </c>
      <c r="GT208">
        <v>29.9415</v>
      </c>
      <c r="GU208">
        <v>999.9</v>
      </c>
      <c r="GV208">
        <v>36.3</v>
      </c>
      <c r="GW208">
        <v>37.3</v>
      </c>
      <c r="GX208">
        <v>25.656</v>
      </c>
      <c r="GY208">
        <v>62.8034</v>
      </c>
      <c r="GZ208">
        <v>29.9679</v>
      </c>
      <c r="HA208">
        <v>1</v>
      </c>
      <c r="HB208">
        <v>0.305437</v>
      </c>
      <c r="HC208">
        <v>0</v>
      </c>
      <c r="HD208">
        <v>20.3924</v>
      </c>
      <c r="HE208">
        <v>5.21624</v>
      </c>
      <c r="HF208">
        <v>12.0099</v>
      </c>
      <c r="HG208">
        <v>4.98725</v>
      </c>
      <c r="HH208">
        <v>3.28848</v>
      </c>
      <c r="HI208">
        <v>2412.9</v>
      </c>
      <c r="HJ208">
        <v>9999</v>
      </c>
      <c r="HK208">
        <v>9999</v>
      </c>
      <c r="HL208">
        <v>45.7</v>
      </c>
      <c r="HM208">
        <v>1.86737</v>
      </c>
      <c r="HN208">
        <v>1.8663</v>
      </c>
      <c r="HO208">
        <v>1.86584</v>
      </c>
      <c r="HP208">
        <v>1.8657</v>
      </c>
      <c r="HQ208">
        <v>1.86753</v>
      </c>
      <c r="HR208">
        <v>1.87007</v>
      </c>
      <c r="HS208">
        <v>1.86873</v>
      </c>
      <c r="HT208">
        <v>1.87004</v>
      </c>
      <c r="HU208">
        <v>0</v>
      </c>
      <c r="HV208">
        <v>0</v>
      </c>
      <c r="HW208">
        <v>0</v>
      </c>
      <c r="HX208">
        <v>0</v>
      </c>
      <c r="HY208" t="s">
        <v>425</v>
      </c>
      <c r="HZ208" t="s">
        <v>426</v>
      </c>
      <c r="IA208" t="s">
        <v>427</v>
      </c>
      <c r="IB208" t="s">
        <v>427</v>
      </c>
      <c r="IC208" t="s">
        <v>427</v>
      </c>
      <c r="ID208" t="s">
        <v>427</v>
      </c>
      <c r="IE208">
        <v>0</v>
      </c>
      <c r="IF208">
        <v>100</v>
      </c>
      <c r="IG208">
        <v>100</v>
      </c>
      <c r="IH208">
        <v>-1.06</v>
      </c>
      <c r="II208">
        <v>0.08110000000000001</v>
      </c>
      <c r="IJ208">
        <v>0.04464184116076175</v>
      </c>
      <c r="IK208">
        <v>-0.0004613869835165773</v>
      </c>
      <c r="IL208">
        <v>-7.733014719846753E-07</v>
      </c>
      <c r="IM208">
        <v>2.12217718631011E-10</v>
      </c>
      <c r="IN208">
        <v>-0.1662484685589008</v>
      </c>
      <c r="IO208">
        <v>0.000886434048502425</v>
      </c>
      <c r="IP208">
        <v>0.0004187276611132993</v>
      </c>
      <c r="IQ208">
        <v>-3.612086840460417E-06</v>
      </c>
      <c r="IR208">
        <v>19</v>
      </c>
      <c r="IS208">
        <v>2204</v>
      </c>
      <c r="IT208">
        <v>1</v>
      </c>
      <c r="IU208">
        <v>37</v>
      </c>
      <c r="IV208">
        <v>19.6</v>
      </c>
      <c r="IW208">
        <v>19.7</v>
      </c>
      <c r="IX208">
        <v>2.35718</v>
      </c>
      <c r="IY208">
        <v>2.22046</v>
      </c>
      <c r="IZ208">
        <v>1.39648</v>
      </c>
      <c r="JA208">
        <v>2.34863</v>
      </c>
      <c r="JB208">
        <v>1.49536</v>
      </c>
      <c r="JC208">
        <v>2.31201</v>
      </c>
      <c r="JD208">
        <v>39.3917</v>
      </c>
      <c r="JE208">
        <v>14.8763</v>
      </c>
      <c r="JF208">
        <v>18</v>
      </c>
      <c r="JG208">
        <v>392.095</v>
      </c>
      <c r="JH208">
        <v>560.179</v>
      </c>
      <c r="JI208">
        <v>31.7363</v>
      </c>
      <c r="JJ208">
        <v>31.4138</v>
      </c>
      <c r="JK208">
        <v>30.0001</v>
      </c>
      <c r="JL208">
        <v>31.3114</v>
      </c>
      <c r="JM208">
        <v>31.2157</v>
      </c>
      <c r="JN208">
        <v>47.171</v>
      </c>
      <c r="JO208">
        <v>18.2025</v>
      </c>
      <c r="JP208">
        <v>0</v>
      </c>
      <c r="JQ208">
        <v>-999.9</v>
      </c>
      <c r="JR208">
        <v>1156.26</v>
      </c>
      <c r="JS208">
        <v>21.7028</v>
      </c>
      <c r="JT208">
        <v>99.8267</v>
      </c>
      <c r="JU208">
        <v>99.8887</v>
      </c>
    </row>
    <row r="209" spans="1:281">
      <c r="A209">
        <v>193</v>
      </c>
      <c r="B209">
        <v>1652288522.6</v>
      </c>
      <c r="C209">
        <v>6466.099999904633</v>
      </c>
      <c r="D209" t="s">
        <v>869</v>
      </c>
      <c r="E209" t="s">
        <v>870</v>
      </c>
      <c r="F209">
        <v>5</v>
      </c>
      <c r="G209" t="s">
        <v>730</v>
      </c>
      <c r="H209" t="s">
        <v>418</v>
      </c>
      <c r="I209">
        <v>1652288514.814285</v>
      </c>
      <c r="J209">
        <f>(K209)/1000</f>
        <v>0</v>
      </c>
      <c r="K209">
        <f>IF(CZ209, AN209, AH209)</f>
        <v>0</v>
      </c>
      <c r="L209">
        <f>IF(CZ209, AI209, AG209)</f>
        <v>0</v>
      </c>
      <c r="M209">
        <f>DB209 - IF(AU209&gt;1, L209*CV209*100.0/(AW209*DP209), 0)</f>
        <v>0</v>
      </c>
      <c r="N209">
        <f>((T209-J209/2)*M209-L209)/(T209+J209/2)</f>
        <v>0</v>
      </c>
      <c r="O209">
        <f>N209*(DI209+DJ209)/1000.0</f>
        <v>0</v>
      </c>
      <c r="P209">
        <f>(DB209 - IF(AU209&gt;1, L209*CV209*100.0/(AW209*DP209), 0))*(DI209+DJ209)/1000.0</f>
        <v>0</v>
      </c>
      <c r="Q209">
        <f>2.0/((1/S209-1/R209)+SIGN(S209)*SQRT((1/S209-1/R209)*(1/S209-1/R209) + 4*CW209/((CW209+1)*(CW209+1))*(2*1/S209*1/R209-1/R209*1/R209)))</f>
        <v>0</v>
      </c>
      <c r="R209">
        <f>IF(LEFT(CX209,1)&lt;&gt;"0",IF(LEFT(CX209,1)="1",3.0,CY209),$D$5+$E$5*(DP209*DI209/($K$5*1000))+$F$5*(DP209*DI209/($K$5*1000))*MAX(MIN(CV209,$J$5),$I$5)*MAX(MIN(CV209,$J$5),$I$5)+$G$5*MAX(MIN(CV209,$J$5),$I$5)*(DP209*DI209/($K$5*1000))+$H$5*(DP209*DI209/($K$5*1000))*(DP209*DI209/($K$5*1000)))</f>
        <v>0</v>
      </c>
      <c r="S209">
        <f>J209*(1000-(1000*0.61365*exp(17.502*W209/(240.97+W209))/(DI209+DJ209)+DD209)/2)/(1000*0.61365*exp(17.502*W209/(240.97+W209))/(DI209+DJ209)-DD209)</f>
        <v>0</v>
      </c>
      <c r="T209">
        <f>1/((CW209+1)/(Q209/1.6)+1/(R209/1.37)) + CW209/((CW209+1)/(Q209/1.6) + CW209/(R209/1.37))</f>
        <v>0</v>
      </c>
      <c r="U209">
        <f>(CR209*CU209)</f>
        <v>0</v>
      </c>
      <c r="V209">
        <f>(DK209+(U209+2*0.95*5.67E-8*(((DK209+$B$7)+273)^4-(DK209+273)^4)-44100*J209)/(1.84*29.3*R209+8*0.95*5.67E-8*(DK209+273)^3))</f>
        <v>0</v>
      </c>
      <c r="W209">
        <f>($C$7*DL209+$D$7*DM209+$E$7*V209)</f>
        <v>0</v>
      </c>
      <c r="X209">
        <f>0.61365*exp(17.502*W209/(240.97+W209))</f>
        <v>0</v>
      </c>
      <c r="Y209">
        <f>(Z209/AA209*100)</f>
        <v>0</v>
      </c>
      <c r="Z209">
        <f>DD209*(DI209+DJ209)/1000</f>
        <v>0</v>
      </c>
      <c r="AA209">
        <f>0.61365*exp(17.502*DK209/(240.97+DK209))</f>
        <v>0</v>
      </c>
      <c r="AB209">
        <f>(X209-DD209*(DI209+DJ209)/1000)</f>
        <v>0</v>
      </c>
      <c r="AC209">
        <f>(-J209*44100)</f>
        <v>0</v>
      </c>
      <c r="AD209">
        <f>2*29.3*R209*0.92*(DK209-W209)</f>
        <v>0</v>
      </c>
      <c r="AE209">
        <f>2*0.95*5.67E-8*(((DK209+$B$7)+273)^4-(W209+273)^4)</f>
        <v>0</v>
      </c>
      <c r="AF209">
        <f>U209+AE209+AC209+AD209</f>
        <v>0</v>
      </c>
      <c r="AG209">
        <f>DH209*AU209*(DC209-DB209*(1000-AU209*DE209)/(1000-AU209*DD209))/(100*CV209)</f>
        <v>0</v>
      </c>
      <c r="AH209">
        <f>1000*DH209*AU209*(DD209-DE209)/(100*CV209*(1000-AU209*DD209))</f>
        <v>0</v>
      </c>
      <c r="AI209">
        <f>(AJ209 - AK209 - DI209*1E3/(8.314*(DK209+273.15)) * AM209/DH209 * AL209) * DH209/(100*CV209) * (1000 - DE209)/1000</f>
        <v>0</v>
      </c>
      <c r="AJ209">
        <v>1163.235078626004</v>
      </c>
      <c r="AK209">
        <v>1104.595818181818</v>
      </c>
      <c r="AL209">
        <v>3.45256141432692</v>
      </c>
      <c r="AM209">
        <v>66.42233892500103</v>
      </c>
      <c r="AN209">
        <f>(AP209 - AO209 + DI209*1E3/(8.314*(DK209+273.15)) * AR209/DH209 * AQ209) * DH209/(100*CV209) * 1000/(1000 - AP209)</f>
        <v>0</v>
      </c>
      <c r="AO209">
        <v>21.43662119636093</v>
      </c>
      <c r="AP209">
        <v>26.42500666666665</v>
      </c>
      <c r="AQ209">
        <v>0.0006704631853501792</v>
      </c>
      <c r="AR209">
        <v>79.01917542628415</v>
      </c>
      <c r="AS209">
        <v>0</v>
      </c>
      <c r="AT209">
        <v>0</v>
      </c>
      <c r="AU209">
        <f>IF(AS209*$H$13&gt;=AW209,1.0,(AW209/(AW209-AS209*$H$13)))</f>
        <v>0</v>
      </c>
      <c r="AV209">
        <f>(AU209-1)*100</f>
        <v>0</v>
      </c>
      <c r="AW209">
        <f>MAX(0,($B$13+$C$13*DP209)/(1+$D$13*DP209)*DI209/(DK209+273)*$E$13)</f>
        <v>0</v>
      </c>
      <c r="AX209" t="s">
        <v>421</v>
      </c>
      <c r="AY209" t="s">
        <v>421</v>
      </c>
      <c r="AZ209">
        <v>0</v>
      </c>
      <c r="BA209">
        <v>0</v>
      </c>
      <c r="BB209">
        <f>1-AZ209/BA209</f>
        <v>0</v>
      </c>
      <c r="BC209">
        <v>0</v>
      </c>
      <c r="BD209" t="s">
        <v>421</v>
      </c>
      <c r="BE209" t="s">
        <v>421</v>
      </c>
      <c r="BF209">
        <v>0</v>
      </c>
      <c r="BG209">
        <v>0</v>
      </c>
      <c r="BH209">
        <f>1-BF209/BG209</f>
        <v>0</v>
      </c>
      <c r="BI209">
        <v>0.5</v>
      </c>
      <c r="BJ209">
        <f>CS209</f>
        <v>0</v>
      </c>
      <c r="BK209">
        <f>L209</f>
        <v>0</v>
      </c>
      <c r="BL209">
        <f>BH209*BI209*BJ209</f>
        <v>0</v>
      </c>
      <c r="BM209">
        <f>(BK209-BC209)/BJ209</f>
        <v>0</v>
      </c>
      <c r="BN209">
        <f>(BA209-BG209)/BG209</f>
        <v>0</v>
      </c>
      <c r="BO209">
        <f>AZ209/(BB209+AZ209/BG209)</f>
        <v>0</v>
      </c>
      <c r="BP209" t="s">
        <v>421</v>
      </c>
      <c r="BQ209">
        <v>0</v>
      </c>
      <c r="BR209">
        <f>IF(BQ209&lt;&gt;0, BQ209, BO209)</f>
        <v>0</v>
      </c>
      <c r="BS209">
        <f>1-BR209/BG209</f>
        <v>0</v>
      </c>
      <c r="BT209">
        <f>(BG209-BF209)/(BG209-BR209)</f>
        <v>0</v>
      </c>
      <c r="BU209">
        <f>(BA209-BG209)/(BA209-BR209)</f>
        <v>0</v>
      </c>
      <c r="BV209">
        <f>(BG209-BF209)/(BG209-AZ209)</f>
        <v>0</v>
      </c>
      <c r="BW209">
        <f>(BA209-BG209)/(BA209-AZ209)</f>
        <v>0</v>
      </c>
      <c r="BX209">
        <f>(BT209*BR209/BF209)</f>
        <v>0</v>
      </c>
      <c r="BY209">
        <f>(1-BX209)</f>
        <v>0</v>
      </c>
      <c r="BZ209">
        <v>1358</v>
      </c>
      <c r="CA209">
        <v>300</v>
      </c>
      <c r="CB209">
        <v>300</v>
      </c>
      <c r="CC209">
        <v>300</v>
      </c>
      <c r="CD209">
        <v>10372.1</v>
      </c>
      <c r="CE209">
        <v>1824.64</v>
      </c>
      <c r="CF209">
        <v>-0.00730157</v>
      </c>
      <c r="CG209">
        <v>0.9</v>
      </c>
      <c r="CH209" t="s">
        <v>421</v>
      </c>
      <c r="CI209" t="s">
        <v>421</v>
      </c>
      <c r="CJ209" t="s">
        <v>421</v>
      </c>
      <c r="CK209" t="s">
        <v>421</v>
      </c>
      <c r="CL209" t="s">
        <v>421</v>
      </c>
      <c r="CM209" t="s">
        <v>421</v>
      </c>
      <c r="CN209" t="s">
        <v>421</v>
      </c>
      <c r="CO209" t="s">
        <v>421</v>
      </c>
      <c r="CP209" t="s">
        <v>421</v>
      </c>
      <c r="CQ209" t="s">
        <v>421</v>
      </c>
      <c r="CR209">
        <f>$B$11*DQ209+$C$11*DR209+$F$11*EC209*(1-EF209)</f>
        <v>0</v>
      </c>
      <c r="CS209">
        <f>CR209*CT209</f>
        <v>0</v>
      </c>
      <c r="CT209">
        <f>($B$11*$D$9+$C$11*$D$9+$F$11*((EP209+EH209)/MAX(EP209+EH209+EQ209, 0.1)*$I$9+EQ209/MAX(EP209+EH209+EQ209, 0.1)*$J$9))/($B$11+$C$11+$F$11)</f>
        <v>0</v>
      </c>
      <c r="CU209">
        <f>($B$11*$K$9+$C$11*$K$9+$F$11*((EP209+EH209)/MAX(EP209+EH209+EQ209, 0.1)*$P$9+EQ209/MAX(EP209+EH209+EQ209, 0.1)*$Q$9))/($B$11+$C$11+$F$11)</f>
        <v>0</v>
      </c>
      <c r="CV209">
        <v>6</v>
      </c>
      <c r="CW209">
        <v>0.5</v>
      </c>
      <c r="CX209" t="s">
        <v>422</v>
      </c>
      <c r="CY209">
        <v>2</v>
      </c>
      <c r="CZ209" t="b">
        <v>1</v>
      </c>
      <c r="DA209">
        <v>1652288514.814285</v>
      </c>
      <c r="DB209">
        <v>1050.930714285714</v>
      </c>
      <c r="DC209">
        <v>1124.320714285714</v>
      </c>
      <c r="DD209">
        <v>26.38966428571428</v>
      </c>
      <c r="DE209">
        <v>21.31575357142858</v>
      </c>
      <c r="DF209">
        <v>1051.979642857143</v>
      </c>
      <c r="DG209">
        <v>26.30855714285714</v>
      </c>
      <c r="DH209">
        <v>400.0843214285714</v>
      </c>
      <c r="DI209">
        <v>90.67833571428569</v>
      </c>
      <c r="DJ209">
        <v>0.1000021785714286</v>
      </c>
      <c r="DK209">
        <v>32.50237142857144</v>
      </c>
      <c r="DL209">
        <v>31.58641785714286</v>
      </c>
      <c r="DM209">
        <v>999.9000000000002</v>
      </c>
      <c r="DN209">
        <v>0</v>
      </c>
      <c r="DO209">
        <v>0</v>
      </c>
      <c r="DP209">
        <v>9999.97642857143</v>
      </c>
      <c r="DQ209">
        <v>0</v>
      </c>
      <c r="DR209">
        <v>948.1631428571428</v>
      </c>
      <c r="DS209">
        <v>-73.38931428571428</v>
      </c>
      <c r="DT209">
        <v>1079.4175</v>
      </c>
      <c r="DU209">
        <v>1148.810357142857</v>
      </c>
      <c r="DV209">
        <v>5.073928571428572</v>
      </c>
      <c r="DW209">
        <v>1124.320714285714</v>
      </c>
      <c r="DX209">
        <v>21.31575357142858</v>
      </c>
      <c r="DY209">
        <v>2.392971785714285</v>
      </c>
      <c r="DZ209">
        <v>1.932876071428572</v>
      </c>
      <c r="EA209">
        <v>20.31628571428572</v>
      </c>
      <c r="EB209">
        <v>16.90460357142857</v>
      </c>
      <c r="EC209">
        <v>1499.995</v>
      </c>
      <c r="ED209">
        <v>0.9729977857142857</v>
      </c>
      <c r="EE209">
        <v>0.02700230714285715</v>
      </c>
      <c r="EF209">
        <v>0</v>
      </c>
      <c r="EG209">
        <v>1468.0275</v>
      </c>
      <c r="EH209">
        <v>5.00097</v>
      </c>
      <c r="EI209">
        <v>22863.71428571429</v>
      </c>
      <c r="EJ209">
        <v>12491.54642857143</v>
      </c>
      <c r="EK209">
        <v>41</v>
      </c>
      <c r="EL209">
        <v>42.73200000000001</v>
      </c>
      <c r="EM209">
        <v>41.2455</v>
      </c>
      <c r="EN209">
        <v>42.43699999999999</v>
      </c>
      <c r="EO209">
        <v>42.125</v>
      </c>
      <c r="EP209">
        <v>1454.623571428572</v>
      </c>
      <c r="EQ209">
        <v>40.37035714285713</v>
      </c>
      <c r="ER209">
        <v>0</v>
      </c>
      <c r="ES209">
        <v>1208.599999904633</v>
      </c>
      <c r="ET209">
        <v>0</v>
      </c>
      <c r="EU209">
        <v>1467.916153846154</v>
      </c>
      <c r="EV209">
        <v>-14.16957262402269</v>
      </c>
      <c r="EW209">
        <v>-228.8239322328521</v>
      </c>
      <c r="EX209">
        <v>22862.57307692307</v>
      </c>
      <c r="EY209">
        <v>15</v>
      </c>
      <c r="EZ209">
        <v>1652287342.6</v>
      </c>
      <c r="FA209" t="s">
        <v>727</v>
      </c>
      <c r="FB209">
        <v>1652287342.6</v>
      </c>
      <c r="FC209">
        <v>1652287335.6</v>
      </c>
      <c r="FD209">
        <v>27</v>
      </c>
      <c r="FE209">
        <v>0.206</v>
      </c>
      <c r="FF209">
        <v>-0.006</v>
      </c>
      <c r="FG209">
        <v>-1.806</v>
      </c>
      <c r="FH209">
        <v>0.04</v>
      </c>
      <c r="FI209">
        <v>1600</v>
      </c>
      <c r="FJ209">
        <v>24</v>
      </c>
      <c r="FK209">
        <v>0.06</v>
      </c>
      <c r="FL209">
        <v>0.04</v>
      </c>
      <c r="FM209">
        <v>-73.35598999999999</v>
      </c>
      <c r="FN209">
        <v>-0.2135504690429711</v>
      </c>
      <c r="FO209">
        <v>0.0919793721439756</v>
      </c>
      <c r="FP209">
        <v>-1</v>
      </c>
      <c r="FQ209">
        <v>5.13796075</v>
      </c>
      <c r="FR209">
        <v>-1.643657223264569</v>
      </c>
      <c r="FS209">
        <v>0.1587920822709291</v>
      </c>
      <c r="FT209">
        <v>0</v>
      </c>
      <c r="FU209">
        <v>0</v>
      </c>
      <c r="FV209">
        <v>0</v>
      </c>
      <c r="FW209">
        <v>0</v>
      </c>
      <c r="FX209">
        <v>-1</v>
      </c>
      <c r="FY209">
        <v>0</v>
      </c>
      <c r="FZ209">
        <v>1</v>
      </c>
      <c r="GA209" t="s">
        <v>710</v>
      </c>
      <c r="GB209">
        <v>2.69477</v>
      </c>
      <c r="GC209">
        <v>2.70504</v>
      </c>
      <c r="GD209">
        <v>0.179865</v>
      </c>
      <c r="GE209">
        <v>0.185583</v>
      </c>
      <c r="GF209">
        <v>0.113464</v>
      </c>
      <c r="GG209">
        <v>0.09708509999999999</v>
      </c>
      <c r="GH209">
        <v>25743.5</v>
      </c>
      <c r="GI209">
        <v>25661.4</v>
      </c>
      <c r="GJ209">
        <v>29207.1</v>
      </c>
      <c r="GK209">
        <v>29164</v>
      </c>
      <c r="GL209">
        <v>34280</v>
      </c>
      <c r="GM209">
        <v>35053.1</v>
      </c>
      <c r="GN209">
        <v>41104.7</v>
      </c>
      <c r="GO209">
        <v>41614.3</v>
      </c>
      <c r="GP209">
        <v>1.72353</v>
      </c>
      <c r="GQ209">
        <v>2.01343</v>
      </c>
      <c r="GR209">
        <v>0.102628</v>
      </c>
      <c r="GS209">
        <v>0</v>
      </c>
      <c r="GT209">
        <v>29.9435</v>
      </c>
      <c r="GU209">
        <v>999.9</v>
      </c>
      <c r="GV209">
        <v>36.3</v>
      </c>
      <c r="GW209">
        <v>37.3</v>
      </c>
      <c r="GX209">
        <v>25.6551</v>
      </c>
      <c r="GY209">
        <v>62.7834</v>
      </c>
      <c r="GZ209">
        <v>29.2869</v>
      </c>
      <c r="HA209">
        <v>1</v>
      </c>
      <c r="HB209">
        <v>0.30532</v>
      </c>
      <c r="HC209">
        <v>0</v>
      </c>
      <c r="HD209">
        <v>20.3925</v>
      </c>
      <c r="HE209">
        <v>5.21609</v>
      </c>
      <c r="HF209">
        <v>12.0099</v>
      </c>
      <c r="HG209">
        <v>4.98715</v>
      </c>
      <c r="HH209">
        <v>3.28848</v>
      </c>
      <c r="HI209">
        <v>2413.2</v>
      </c>
      <c r="HJ209">
        <v>9999</v>
      </c>
      <c r="HK209">
        <v>9999</v>
      </c>
      <c r="HL209">
        <v>45.7</v>
      </c>
      <c r="HM209">
        <v>1.86736</v>
      </c>
      <c r="HN209">
        <v>1.8663</v>
      </c>
      <c r="HO209">
        <v>1.86586</v>
      </c>
      <c r="HP209">
        <v>1.86569</v>
      </c>
      <c r="HQ209">
        <v>1.86753</v>
      </c>
      <c r="HR209">
        <v>1.87007</v>
      </c>
      <c r="HS209">
        <v>1.86873</v>
      </c>
      <c r="HT209">
        <v>1.87004</v>
      </c>
      <c r="HU209">
        <v>0</v>
      </c>
      <c r="HV209">
        <v>0</v>
      </c>
      <c r="HW209">
        <v>0</v>
      </c>
      <c r="HX209">
        <v>0</v>
      </c>
      <c r="HY209" t="s">
        <v>425</v>
      </c>
      <c r="HZ209" t="s">
        <v>426</v>
      </c>
      <c r="IA209" t="s">
        <v>427</v>
      </c>
      <c r="IB209" t="s">
        <v>427</v>
      </c>
      <c r="IC209" t="s">
        <v>427</v>
      </c>
      <c r="ID209" t="s">
        <v>427</v>
      </c>
      <c r="IE209">
        <v>0</v>
      </c>
      <c r="IF209">
        <v>100</v>
      </c>
      <c r="IG209">
        <v>100</v>
      </c>
      <c r="IH209">
        <v>-1.08</v>
      </c>
      <c r="II209">
        <v>0.08169999999999999</v>
      </c>
      <c r="IJ209">
        <v>0.04464184116076175</v>
      </c>
      <c r="IK209">
        <v>-0.0004613869835165773</v>
      </c>
      <c r="IL209">
        <v>-7.733014719846753E-07</v>
      </c>
      <c r="IM209">
        <v>2.12217718631011E-10</v>
      </c>
      <c r="IN209">
        <v>-0.1662484685589008</v>
      </c>
      <c r="IO209">
        <v>0.000886434048502425</v>
      </c>
      <c r="IP209">
        <v>0.0004187276611132993</v>
      </c>
      <c r="IQ209">
        <v>-3.612086840460417E-06</v>
      </c>
      <c r="IR209">
        <v>19</v>
      </c>
      <c r="IS209">
        <v>2204</v>
      </c>
      <c r="IT209">
        <v>1</v>
      </c>
      <c r="IU209">
        <v>37</v>
      </c>
      <c r="IV209">
        <v>19.7</v>
      </c>
      <c r="IW209">
        <v>19.8</v>
      </c>
      <c r="IX209">
        <v>2.38647</v>
      </c>
      <c r="IY209">
        <v>2.21558</v>
      </c>
      <c r="IZ209">
        <v>1.39648</v>
      </c>
      <c r="JA209">
        <v>2.34741</v>
      </c>
      <c r="JB209">
        <v>1.49536</v>
      </c>
      <c r="JC209">
        <v>2.323</v>
      </c>
      <c r="JD209">
        <v>39.3917</v>
      </c>
      <c r="JE209">
        <v>14.8763</v>
      </c>
      <c r="JF209">
        <v>18</v>
      </c>
      <c r="JG209">
        <v>391.915</v>
      </c>
      <c r="JH209">
        <v>560.599</v>
      </c>
      <c r="JI209">
        <v>31.7378</v>
      </c>
      <c r="JJ209">
        <v>31.4166</v>
      </c>
      <c r="JK209">
        <v>30.0001</v>
      </c>
      <c r="JL209">
        <v>31.313</v>
      </c>
      <c r="JM209">
        <v>31.2184</v>
      </c>
      <c r="JN209">
        <v>47.7638</v>
      </c>
      <c r="JO209">
        <v>17.6548</v>
      </c>
      <c r="JP209">
        <v>0.370681</v>
      </c>
      <c r="JQ209">
        <v>-999.9</v>
      </c>
      <c r="JR209">
        <v>1169.61</v>
      </c>
      <c r="JS209">
        <v>21.8304</v>
      </c>
      <c r="JT209">
        <v>99.8279</v>
      </c>
      <c r="JU209">
        <v>99.889</v>
      </c>
    </row>
    <row r="210" spans="1:281">
      <c r="A210">
        <v>194</v>
      </c>
      <c r="B210">
        <v>1652288527.6</v>
      </c>
      <c r="C210">
        <v>6471.099999904633</v>
      </c>
      <c r="D210" t="s">
        <v>871</v>
      </c>
      <c r="E210" t="s">
        <v>872</v>
      </c>
      <c r="F210">
        <v>5</v>
      </c>
      <c r="G210" t="s">
        <v>730</v>
      </c>
      <c r="H210" t="s">
        <v>418</v>
      </c>
      <c r="I210">
        <v>1652288520.1</v>
      </c>
      <c r="J210">
        <f>(K210)/1000</f>
        <v>0</v>
      </c>
      <c r="K210">
        <f>IF(CZ210, AN210, AH210)</f>
        <v>0</v>
      </c>
      <c r="L210">
        <f>IF(CZ210, AI210, AG210)</f>
        <v>0</v>
      </c>
      <c r="M210">
        <f>DB210 - IF(AU210&gt;1, L210*CV210*100.0/(AW210*DP210), 0)</f>
        <v>0</v>
      </c>
      <c r="N210">
        <f>((T210-J210/2)*M210-L210)/(T210+J210/2)</f>
        <v>0</v>
      </c>
      <c r="O210">
        <f>N210*(DI210+DJ210)/1000.0</f>
        <v>0</v>
      </c>
      <c r="P210">
        <f>(DB210 - IF(AU210&gt;1, L210*CV210*100.0/(AW210*DP210), 0))*(DI210+DJ210)/1000.0</f>
        <v>0</v>
      </c>
      <c r="Q210">
        <f>2.0/((1/S210-1/R210)+SIGN(S210)*SQRT((1/S210-1/R210)*(1/S210-1/R210) + 4*CW210/((CW210+1)*(CW210+1))*(2*1/S210*1/R210-1/R210*1/R210)))</f>
        <v>0</v>
      </c>
      <c r="R210">
        <f>IF(LEFT(CX210,1)&lt;&gt;"0",IF(LEFT(CX210,1)="1",3.0,CY210),$D$5+$E$5*(DP210*DI210/($K$5*1000))+$F$5*(DP210*DI210/($K$5*1000))*MAX(MIN(CV210,$J$5),$I$5)*MAX(MIN(CV210,$J$5),$I$5)+$G$5*MAX(MIN(CV210,$J$5),$I$5)*(DP210*DI210/($K$5*1000))+$H$5*(DP210*DI210/($K$5*1000))*(DP210*DI210/($K$5*1000)))</f>
        <v>0</v>
      </c>
      <c r="S210">
        <f>J210*(1000-(1000*0.61365*exp(17.502*W210/(240.97+W210))/(DI210+DJ210)+DD210)/2)/(1000*0.61365*exp(17.502*W210/(240.97+W210))/(DI210+DJ210)-DD210)</f>
        <v>0</v>
      </c>
      <c r="T210">
        <f>1/((CW210+1)/(Q210/1.6)+1/(R210/1.37)) + CW210/((CW210+1)/(Q210/1.6) + CW210/(R210/1.37))</f>
        <v>0</v>
      </c>
      <c r="U210">
        <f>(CR210*CU210)</f>
        <v>0</v>
      </c>
      <c r="V210">
        <f>(DK210+(U210+2*0.95*5.67E-8*(((DK210+$B$7)+273)^4-(DK210+273)^4)-44100*J210)/(1.84*29.3*R210+8*0.95*5.67E-8*(DK210+273)^3))</f>
        <v>0</v>
      </c>
      <c r="W210">
        <f>($C$7*DL210+$D$7*DM210+$E$7*V210)</f>
        <v>0</v>
      </c>
      <c r="X210">
        <f>0.61365*exp(17.502*W210/(240.97+W210))</f>
        <v>0</v>
      </c>
      <c r="Y210">
        <f>(Z210/AA210*100)</f>
        <v>0</v>
      </c>
      <c r="Z210">
        <f>DD210*(DI210+DJ210)/1000</f>
        <v>0</v>
      </c>
      <c r="AA210">
        <f>0.61365*exp(17.502*DK210/(240.97+DK210))</f>
        <v>0</v>
      </c>
      <c r="AB210">
        <f>(X210-DD210*(DI210+DJ210)/1000)</f>
        <v>0</v>
      </c>
      <c r="AC210">
        <f>(-J210*44100)</f>
        <v>0</v>
      </c>
      <c r="AD210">
        <f>2*29.3*R210*0.92*(DK210-W210)</f>
        <v>0</v>
      </c>
      <c r="AE210">
        <f>2*0.95*5.67E-8*(((DK210+$B$7)+273)^4-(W210+273)^4)</f>
        <v>0</v>
      </c>
      <c r="AF210">
        <f>U210+AE210+AC210+AD210</f>
        <v>0</v>
      </c>
      <c r="AG210">
        <f>DH210*AU210*(DC210-DB210*(1000-AU210*DE210)/(1000-AU210*DD210))/(100*CV210)</f>
        <v>0</v>
      </c>
      <c r="AH210">
        <f>1000*DH210*AU210*(DD210-DE210)/(100*CV210*(1000-AU210*DD210))</f>
        <v>0</v>
      </c>
      <c r="AI210">
        <f>(AJ210 - AK210 - DI210*1E3/(8.314*(DK210+273.15)) * AM210/DH210 * AL210) * DH210/(100*CV210) * (1000 - DE210)/1000</f>
        <v>0</v>
      </c>
      <c r="AJ210">
        <v>1180.465622535463</v>
      </c>
      <c r="AK210">
        <v>1121.787151515151</v>
      </c>
      <c r="AL210">
        <v>3.433020255767225</v>
      </c>
      <c r="AM210">
        <v>66.42233892500103</v>
      </c>
      <c r="AN210">
        <f>(AP210 - AO210 + DI210*1E3/(8.314*(DK210+273.15)) * AR210/DH210 * AQ210) * DH210/(100*CV210) * 1000/(1000 - AP210)</f>
        <v>0</v>
      </c>
      <c r="AO210">
        <v>21.60288881293689</v>
      </c>
      <c r="AP210">
        <v>26.46578303030302</v>
      </c>
      <c r="AQ210">
        <v>0.008958048579202803</v>
      </c>
      <c r="AR210">
        <v>79.01917542628415</v>
      </c>
      <c r="AS210">
        <v>0</v>
      </c>
      <c r="AT210">
        <v>0</v>
      </c>
      <c r="AU210">
        <f>IF(AS210*$H$13&gt;=AW210,1.0,(AW210/(AW210-AS210*$H$13)))</f>
        <v>0</v>
      </c>
      <c r="AV210">
        <f>(AU210-1)*100</f>
        <v>0</v>
      </c>
      <c r="AW210">
        <f>MAX(0,($B$13+$C$13*DP210)/(1+$D$13*DP210)*DI210/(DK210+273)*$E$13)</f>
        <v>0</v>
      </c>
      <c r="AX210" t="s">
        <v>421</v>
      </c>
      <c r="AY210" t="s">
        <v>421</v>
      </c>
      <c r="AZ210">
        <v>0</v>
      </c>
      <c r="BA210">
        <v>0</v>
      </c>
      <c r="BB210">
        <f>1-AZ210/BA210</f>
        <v>0</v>
      </c>
      <c r="BC210">
        <v>0</v>
      </c>
      <c r="BD210" t="s">
        <v>421</v>
      </c>
      <c r="BE210" t="s">
        <v>421</v>
      </c>
      <c r="BF210">
        <v>0</v>
      </c>
      <c r="BG210">
        <v>0</v>
      </c>
      <c r="BH210">
        <f>1-BF210/BG210</f>
        <v>0</v>
      </c>
      <c r="BI210">
        <v>0.5</v>
      </c>
      <c r="BJ210">
        <f>CS210</f>
        <v>0</v>
      </c>
      <c r="BK210">
        <f>L210</f>
        <v>0</v>
      </c>
      <c r="BL210">
        <f>BH210*BI210*BJ210</f>
        <v>0</v>
      </c>
      <c r="BM210">
        <f>(BK210-BC210)/BJ210</f>
        <v>0</v>
      </c>
      <c r="BN210">
        <f>(BA210-BG210)/BG210</f>
        <v>0</v>
      </c>
      <c r="BO210">
        <f>AZ210/(BB210+AZ210/BG210)</f>
        <v>0</v>
      </c>
      <c r="BP210" t="s">
        <v>421</v>
      </c>
      <c r="BQ210">
        <v>0</v>
      </c>
      <c r="BR210">
        <f>IF(BQ210&lt;&gt;0, BQ210, BO210)</f>
        <v>0</v>
      </c>
      <c r="BS210">
        <f>1-BR210/BG210</f>
        <v>0</v>
      </c>
      <c r="BT210">
        <f>(BG210-BF210)/(BG210-BR210)</f>
        <v>0</v>
      </c>
      <c r="BU210">
        <f>(BA210-BG210)/(BA210-BR210)</f>
        <v>0</v>
      </c>
      <c r="BV210">
        <f>(BG210-BF210)/(BG210-AZ210)</f>
        <v>0</v>
      </c>
      <c r="BW210">
        <f>(BA210-BG210)/(BA210-AZ210)</f>
        <v>0</v>
      </c>
      <c r="BX210">
        <f>(BT210*BR210/BF210)</f>
        <v>0</v>
      </c>
      <c r="BY210">
        <f>(1-BX210)</f>
        <v>0</v>
      </c>
      <c r="BZ210">
        <v>1358</v>
      </c>
      <c r="CA210">
        <v>300</v>
      </c>
      <c r="CB210">
        <v>300</v>
      </c>
      <c r="CC210">
        <v>300</v>
      </c>
      <c r="CD210">
        <v>10372.1</v>
      </c>
      <c r="CE210">
        <v>1824.64</v>
      </c>
      <c r="CF210">
        <v>-0.00730157</v>
      </c>
      <c r="CG210">
        <v>0.9</v>
      </c>
      <c r="CH210" t="s">
        <v>421</v>
      </c>
      <c r="CI210" t="s">
        <v>421</v>
      </c>
      <c r="CJ210" t="s">
        <v>421</v>
      </c>
      <c r="CK210" t="s">
        <v>421</v>
      </c>
      <c r="CL210" t="s">
        <v>421</v>
      </c>
      <c r="CM210" t="s">
        <v>421</v>
      </c>
      <c r="CN210" t="s">
        <v>421</v>
      </c>
      <c r="CO210" t="s">
        <v>421</v>
      </c>
      <c r="CP210" t="s">
        <v>421</v>
      </c>
      <c r="CQ210" t="s">
        <v>421</v>
      </c>
      <c r="CR210">
        <f>$B$11*DQ210+$C$11*DR210+$F$11*EC210*(1-EF210)</f>
        <v>0</v>
      </c>
      <c r="CS210">
        <f>CR210*CT210</f>
        <v>0</v>
      </c>
      <c r="CT210">
        <f>($B$11*$D$9+$C$11*$D$9+$F$11*((EP210+EH210)/MAX(EP210+EH210+EQ210, 0.1)*$I$9+EQ210/MAX(EP210+EH210+EQ210, 0.1)*$J$9))/($B$11+$C$11+$F$11)</f>
        <v>0</v>
      </c>
      <c r="CU210">
        <f>($B$11*$K$9+$C$11*$K$9+$F$11*((EP210+EH210)/MAX(EP210+EH210+EQ210, 0.1)*$P$9+EQ210/MAX(EP210+EH210+EQ210, 0.1)*$Q$9))/($B$11+$C$11+$F$11)</f>
        <v>0</v>
      </c>
      <c r="CV210">
        <v>6</v>
      </c>
      <c r="CW210">
        <v>0.5</v>
      </c>
      <c r="CX210" t="s">
        <v>422</v>
      </c>
      <c r="CY210">
        <v>2</v>
      </c>
      <c r="CZ210" t="b">
        <v>1</v>
      </c>
      <c r="DA210">
        <v>1652288520.1</v>
      </c>
      <c r="DB210">
        <v>1068.669259259259</v>
      </c>
      <c r="DC210">
        <v>1142.023703703704</v>
      </c>
      <c r="DD210">
        <v>26.41504074074074</v>
      </c>
      <c r="DE210">
        <v>21.488</v>
      </c>
      <c r="DF210">
        <v>1069.742592592592</v>
      </c>
      <c r="DG210">
        <v>26.33355185185185</v>
      </c>
      <c r="DH210">
        <v>400.0756666666667</v>
      </c>
      <c r="DI210">
        <v>90.67743333333331</v>
      </c>
      <c r="DJ210">
        <v>0.09997452222222224</v>
      </c>
      <c r="DK210">
        <v>32.50782592592593</v>
      </c>
      <c r="DL210">
        <v>31.60053333333333</v>
      </c>
      <c r="DM210">
        <v>999.9000000000001</v>
      </c>
      <c r="DN210">
        <v>0</v>
      </c>
      <c r="DO210">
        <v>0</v>
      </c>
      <c r="DP210">
        <v>9998.986666666668</v>
      </c>
      <c r="DQ210">
        <v>0</v>
      </c>
      <c r="DR210">
        <v>948.6686296296294</v>
      </c>
      <c r="DS210">
        <v>-73.3539111111111</v>
      </c>
      <c r="DT210">
        <v>1097.665185185185</v>
      </c>
      <c r="DU210">
        <v>1167.104074074074</v>
      </c>
      <c r="DV210">
        <v>4.927054074074074</v>
      </c>
      <c r="DW210">
        <v>1142.023703703704</v>
      </c>
      <c r="DX210">
        <v>21.488</v>
      </c>
      <c r="DY210">
        <v>2.395248518518518</v>
      </c>
      <c r="DZ210">
        <v>1.948476666666666</v>
      </c>
      <c r="EA210">
        <v>20.33167777777778</v>
      </c>
      <c r="EB210">
        <v>17.03140740740741</v>
      </c>
      <c r="EC210">
        <v>1499.968888888889</v>
      </c>
      <c r="ED210">
        <v>0.9729980370370369</v>
      </c>
      <c r="EE210">
        <v>0.02700204074074075</v>
      </c>
      <c r="EF210">
        <v>0</v>
      </c>
      <c r="EG210">
        <v>1466.911111111111</v>
      </c>
      <c r="EH210">
        <v>5.00097</v>
      </c>
      <c r="EI210">
        <v>22854.81111111111</v>
      </c>
      <c r="EJ210">
        <v>12491.32962962963</v>
      </c>
      <c r="EK210">
        <v>41</v>
      </c>
      <c r="EL210">
        <v>42.74533333333333</v>
      </c>
      <c r="EM210">
        <v>41.24533333333333</v>
      </c>
      <c r="EN210">
        <v>42.43699999999999</v>
      </c>
      <c r="EO210">
        <v>42.125</v>
      </c>
      <c r="EP210">
        <v>1454.598518518518</v>
      </c>
      <c r="EQ210">
        <v>40.36999999999999</v>
      </c>
      <c r="ER210">
        <v>0</v>
      </c>
      <c r="ES210">
        <v>1213.400000095367</v>
      </c>
      <c r="ET210">
        <v>0</v>
      </c>
      <c r="EU210">
        <v>1466.924230769231</v>
      </c>
      <c r="EV210">
        <v>-9.733675183938434</v>
      </c>
      <c r="EW210">
        <v>-1.620512704824617</v>
      </c>
      <c r="EX210">
        <v>22854.5076923077</v>
      </c>
      <c r="EY210">
        <v>15</v>
      </c>
      <c r="EZ210">
        <v>1652287342.6</v>
      </c>
      <c r="FA210" t="s">
        <v>727</v>
      </c>
      <c r="FB210">
        <v>1652287342.6</v>
      </c>
      <c r="FC210">
        <v>1652287335.6</v>
      </c>
      <c r="FD210">
        <v>27</v>
      </c>
      <c r="FE210">
        <v>0.206</v>
      </c>
      <c r="FF210">
        <v>-0.006</v>
      </c>
      <c r="FG210">
        <v>-1.806</v>
      </c>
      <c r="FH210">
        <v>0.04</v>
      </c>
      <c r="FI210">
        <v>1600</v>
      </c>
      <c r="FJ210">
        <v>24</v>
      </c>
      <c r="FK210">
        <v>0.06</v>
      </c>
      <c r="FL210">
        <v>0.04</v>
      </c>
      <c r="FM210">
        <v>-73.36898536585366</v>
      </c>
      <c r="FN210">
        <v>0.457371428571407</v>
      </c>
      <c r="FO210">
        <v>0.07597341178357647</v>
      </c>
      <c r="FP210">
        <v>-1</v>
      </c>
      <c r="FQ210">
        <v>5.024635121951219</v>
      </c>
      <c r="FR210">
        <v>-1.695023414634156</v>
      </c>
      <c r="FS210">
        <v>0.1675483220887073</v>
      </c>
      <c r="FT210">
        <v>0</v>
      </c>
      <c r="FU210">
        <v>0</v>
      </c>
      <c r="FV210">
        <v>0</v>
      </c>
      <c r="FW210">
        <v>0</v>
      </c>
      <c r="FX210">
        <v>-1</v>
      </c>
      <c r="FY210">
        <v>0</v>
      </c>
      <c r="FZ210">
        <v>1</v>
      </c>
      <c r="GA210" t="s">
        <v>710</v>
      </c>
      <c r="GB210">
        <v>2.69475</v>
      </c>
      <c r="GC210">
        <v>2.70526</v>
      </c>
      <c r="GD210">
        <v>0.181645</v>
      </c>
      <c r="GE210">
        <v>0.187302</v>
      </c>
      <c r="GF210">
        <v>0.113588</v>
      </c>
      <c r="GG210">
        <v>0.0975796</v>
      </c>
      <c r="GH210">
        <v>25687</v>
      </c>
      <c r="GI210">
        <v>25607.3</v>
      </c>
      <c r="GJ210">
        <v>29206.6</v>
      </c>
      <c r="GK210">
        <v>29164.2</v>
      </c>
      <c r="GL210">
        <v>34274.8</v>
      </c>
      <c r="GM210">
        <v>35034.1</v>
      </c>
      <c r="GN210">
        <v>41104.2</v>
      </c>
      <c r="GO210">
        <v>41614.6</v>
      </c>
      <c r="GP210">
        <v>1.72325</v>
      </c>
      <c r="GQ210">
        <v>2.01355</v>
      </c>
      <c r="GR210">
        <v>0.103138</v>
      </c>
      <c r="GS210">
        <v>0</v>
      </c>
      <c r="GT210">
        <v>29.9441</v>
      </c>
      <c r="GU210">
        <v>999.9</v>
      </c>
      <c r="GV210">
        <v>36.3</v>
      </c>
      <c r="GW210">
        <v>37.3</v>
      </c>
      <c r="GX210">
        <v>25.6547</v>
      </c>
      <c r="GY210">
        <v>62.7634</v>
      </c>
      <c r="GZ210">
        <v>29.8598</v>
      </c>
      <c r="HA210">
        <v>1</v>
      </c>
      <c r="HB210">
        <v>0.305612</v>
      </c>
      <c r="HC210">
        <v>0</v>
      </c>
      <c r="HD210">
        <v>20.3924</v>
      </c>
      <c r="HE210">
        <v>5.21594</v>
      </c>
      <c r="HF210">
        <v>12.0099</v>
      </c>
      <c r="HG210">
        <v>4.98755</v>
      </c>
      <c r="HH210">
        <v>3.28858</v>
      </c>
      <c r="HI210">
        <v>2413.2</v>
      </c>
      <c r="HJ210">
        <v>9999</v>
      </c>
      <c r="HK210">
        <v>9999</v>
      </c>
      <c r="HL210">
        <v>45.7</v>
      </c>
      <c r="HM210">
        <v>1.86737</v>
      </c>
      <c r="HN210">
        <v>1.8663</v>
      </c>
      <c r="HO210">
        <v>1.86585</v>
      </c>
      <c r="HP210">
        <v>1.86569</v>
      </c>
      <c r="HQ210">
        <v>1.86753</v>
      </c>
      <c r="HR210">
        <v>1.87008</v>
      </c>
      <c r="HS210">
        <v>1.86874</v>
      </c>
      <c r="HT210">
        <v>1.87004</v>
      </c>
      <c r="HU210">
        <v>0</v>
      </c>
      <c r="HV210">
        <v>0</v>
      </c>
      <c r="HW210">
        <v>0</v>
      </c>
      <c r="HX210">
        <v>0</v>
      </c>
      <c r="HY210" t="s">
        <v>425</v>
      </c>
      <c r="HZ210" t="s">
        <v>426</v>
      </c>
      <c r="IA210" t="s">
        <v>427</v>
      </c>
      <c r="IB210" t="s">
        <v>427</v>
      </c>
      <c r="IC210" t="s">
        <v>427</v>
      </c>
      <c r="ID210" t="s">
        <v>427</v>
      </c>
      <c r="IE210">
        <v>0</v>
      </c>
      <c r="IF210">
        <v>100</v>
      </c>
      <c r="IG210">
        <v>100</v>
      </c>
      <c r="IH210">
        <v>-1.11</v>
      </c>
      <c r="II210">
        <v>0.0823</v>
      </c>
      <c r="IJ210">
        <v>0.04464184116076175</v>
      </c>
      <c r="IK210">
        <v>-0.0004613869835165773</v>
      </c>
      <c r="IL210">
        <v>-7.733014719846753E-07</v>
      </c>
      <c r="IM210">
        <v>2.12217718631011E-10</v>
      </c>
      <c r="IN210">
        <v>-0.1662484685589008</v>
      </c>
      <c r="IO210">
        <v>0.000886434048502425</v>
      </c>
      <c r="IP210">
        <v>0.0004187276611132993</v>
      </c>
      <c r="IQ210">
        <v>-3.612086840460417E-06</v>
      </c>
      <c r="IR210">
        <v>19</v>
      </c>
      <c r="IS210">
        <v>2204</v>
      </c>
      <c r="IT210">
        <v>1</v>
      </c>
      <c r="IU210">
        <v>37</v>
      </c>
      <c r="IV210">
        <v>19.8</v>
      </c>
      <c r="IW210">
        <v>19.9</v>
      </c>
      <c r="IX210">
        <v>2.41211</v>
      </c>
      <c r="IY210">
        <v>2.2168</v>
      </c>
      <c r="IZ210">
        <v>1.39648</v>
      </c>
      <c r="JA210">
        <v>2.34741</v>
      </c>
      <c r="JB210">
        <v>1.49536</v>
      </c>
      <c r="JC210">
        <v>2.37549</v>
      </c>
      <c r="JD210">
        <v>39.3917</v>
      </c>
      <c r="JE210">
        <v>14.8763</v>
      </c>
      <c r="JF210">
        <v>18</v>
      </c>
      <c r="JG210">
        <v>391.778</v>
      </c>
      <c r="JH210">
        <v>560.711</v>
      </c>
      <c r="JI210">
        <v>31.7393</v>
      </c>
      <c r="JJ210">
        <v>31.4166</v>
      </c>
      <c r="JK210">
        <v>30.0001</v>
      </c>
      <c r="JL210">
        <v>31.315</v>
      </c>
      <c r="JM210">
        <v>31.2204</v>
      </c>
      <c r="JN210">
        <v>48.2796</v>
      </c>
      <c r="JO210">
        <v>17.0832</v>
      </c>
      <c r="JP210">
        <v>0.370681</v>
      </c>
      <c r="JQ210">
        <v>-999.9</v>
      </c>
      <c r="JR210">
        <v>1189.67</v>
      </c>
      <c r="JS210">
        <v>21.9533</v>
      </c>
      <c r="JT210">
        <v>99.8265</v>
      </c>
      <c r="JU210">
        <v>99.8897</v>
      </c>
    </row>
    <row r="211" spans="1:281">
      <c r="A211">
        <v>195</v>
      </c>
      <c r="B211">
        <v>1652288532.6</v>
      </c>
      <c r="C211">
        <v>6476.099999904633</v>
      </c>
      <c r="D211" t="s">
        <v>873</v>
      </c>
      <c r="E211" t="s">
        <v>874</v>
      </c>
      <c r="F211">
        <v>5</v>
      </c>
      <c r="G211" t="s">
        <v>730</v>
      </c>
      <c r="H211" t="s">
        <v>418</v>
      </c>
      <c r="I211">
        <v>1652288524.814285</v>
      </c>
      <c r="J211">
        <f>(K211)/1000</f>
        <v>0</v>
      </c>
      <c r="K211">
        <f>IF(CZ211, AN211, AH211)</f>
        <v>0</v>
      </c>
      <c r="L211">
        <f>IF(CZ211, AI211, AG211)</f>
        <v>0</v>
      </c>
      <c r="M211">
        <f>DB211 - IF(AU211&gt;1, L211*CV211*100.0/(AW211*DP211), 0)</f>
        <v>0</v>
      </c>
      <c r="N211">
        <f>((T211-J211/2)*M211-L211)/(T211+J211/2)</f>
        <v>0</v>
      </c>
      <c r="O211">
        <f>N211*(DI211+DJ211)/1000.0</f>
        <v>0</v>
      </c>
      <c r="P211">
        <f>(DB211 - IF(AU211&gt;1, L211*CV211*100.0/(AW211*DP211), 0))*(DI211+DJ211)/1000.0</f>
        <v>0</v>
      </c>
      <c r="Q211">
        <f>2.0/((1/S211-1/R211)+SIGN(S211)*SQRT((1/S211-1/R211)*(1/S211-1/R211) + 4*CW211/((CW211+1)*(CW211+1))*(2*1/S211*1/R211-1/R211*1/R211)))</f>
        <v>0</v>
      </c>
      <c r="R211">
        <f>IF(LEFT(CX211,1)&lt;&gt;"0",IF(LEFT(CX211,1)="1",3.0,CY211),$D$5+$E$5*(DP211*DI211/($K$5*1000))+$F$5*(DP211*DI211/($K$5*1000))*MAX(MIN(CV211,$J$5),$I$5)*MAX(MIN(CV211,$J$5),$I$5)+$G$5*MAX(MIN(CV211,$J$5),$I$5)*(DP211*DI211/($K$5*1000))+$H$5*(DP211*DI211/($K$5*1000))*(DP211*DI211/($K$5*1000)))</f>
        <v>0</v>
      </c>
      <c r="S211">
        <f>J211*(1000-(1000*0.61365*exp(17.502*W211/(240.97+W211))/(DI211+DJ211)+DD211)/2)/(1000*0.61365*exp(17.502*W211/(240.97+W211))/(DI211+DJ211)-DD211)</f>
        <v>0</v>
      </c>
      <c r="T211">
        <f>1/((CW211+1)/(Q211/1.6)+1/(R211/1.37)) + CW211/((CW211+1)/(Q211/1.6) + CW211/(R211/1.37))</f>
        <v>0</v>
      </c>
      <c r="U211">
        <f>(CR211*CU211)</f>
        <v>0</v>
      </c>
      <c r="V211">
        <f>(DK211+(U211+2*0.95*5.67E-8*(((DK211+$B$7)+273)^4-(DK211+273)^4)-44100*J211)/(1.84*29.3*R211+8*0.95*5.67E-8*(DK211+273)^3))</f>
        <v>0</v>
      </c>
      <c r="W211">
        <f>($C$7*DL211+$D$7*DM211+$E$7*V211)</f>
        <v>0</v>
      </c>
      <c r="X211">
        <f>0.61365*exp(17.502*W211/(240.97+W211))</f>
        <v>0</v>
      </c>
      <c r="Y211">
        <f>(Z211/AA211*100)</f>
        <v>0</v>
      </c>
      <c r="Z211">
        <f>DD211*(DI211+DJ211)/1000</f>
        <v>0</v>
      </c>
      <c r="AA211">
        <f>0.61365*exp(17.502*DK211/(240.97+DK211))</f>
        <v>0</v>
      </c>
      <c r="AB211">
        <f>(X211-DD211*(DI211+DJ211)/1000)</f>
        <v>0</v>
      </c>
      <c r="AC211">
        <f>(-J211*44100)</f>
        <v>0</v>
      </c>
      <c r="AD211">
        <f>2*29.3*R211*0.92*(DK211-W211)</f>
        <v>0</v>
      </c>
      <c r="AE211">
        <f>2*0.95*5.67E-8*(((DK211+$B$7)+273)^4-(W211+273)^4)</f>
        <v>0</v>
      </c>
      <c r="AF211">
        <f>U211+AE211+AC211+AD211</f>
        <v>0</v>
      </c>
      <c r="AG211">
        <f>DH211*AU211*(DC211-DB211*(1000-AU211*DE211)/(1000-AU211*DD211))/(100*CV211)</f>
        <v>0</v>
      </c>
      <c r="AH211">
        <f>1000*DH211*AU211*(DD211-DE211)/(100*CV211*(1000-AU211*DD211))</f>
        <v>0</v>
      </c>
      <c r="AI211">
        <f>(AJ211 - AK211 - DI211*1E3/(8.314*(DK211+273.15)) * AM211/DH211 * AL211) * DH211/(100*CV211) * (1000 - DE211)/1000</f>
        <v>0</v>
      </c>
      <c r="AJ211">
        <v>1197.775929684956</v>
      </c>
      <c r="AK211">
        <v>1139.106606060606</v>
      </c>
      <c r="AL211">
        <v>3.471384631195885</v>
      </c>
      <c r="AM211">
        <v>66.42233892500103</v>
      </c>
      <c r="AN211">
        <f>(AP211 - AO211 + DI211*1E3/(8.314*(DK211+273.15)) * AR211/DH211 * AQ211) * DH211/(100*CV211) * 1000/(1000 - AP211)</f>
        <v>0</v>
      </c>
      <c r="AO211">
        <v>21.7522326428739</v>
      </c>
      <c r="AP211">
        <v>26.50267333333334</v>
      </c>
      <c r="AQ211">
        <v>0.006474441985835933</v>
      </c>
      <c r="AR211">
        <v>79.01917542628415</v>
      </c>
      <c r="AS211">
        <v>0</v>
      </c>
      <c r="AT211">
        <v>0</v>
      </c>
      <c r="AU211">
        <f>IF(AS211*$H$13&gt;=AW211,1.0,(AW211/(AW211-AS211*$H$13)))</f>
        <v>0</v>
      </c>
      <c r="AV211">
        <f>(AU211-1)*100</f>
        <v>0</v>
      </c>
      <c r="AW211">
        <f>MAX(0,($B$13+$C$13*DP211)/(1+$D$13*DP211)*DI211/(DK211+273)*$E$13)</f>
        <v>0</v>
      </c>
      <c r="AX211" t="s">
        <v>421</v>
      </c>
      <c r="AY211" t="s">
        <v>421</v>
      </c>
      <c r="AZ211">
        <v>0</v>
      </c>
      <c r="BA211">
        <v>0</v>
      </c>
      <c r="BB211">
        <f>1-AZ211/BA211</f>
        <v>0</v>
      </c>
      <c r="BC211">
        <v>0</v>
      </c>
      <c r="BD211" t="s">
        <v>421</v>
      </c>
      <c r="BE211" t="s">
        <v>421</v>
      </c>
      <c r="BF211">
        <v>0</v>
      </c>
      <c r="BG211">
        <v>0</v>
      </c>
      <c r="BH211">
        <f>1-BF211/BG211</f>
        <v>0</v>
      </c>
      <c r="BI211">
        <v>0.5</v>
      </c>
      <c r="BJ211">
        <f>CS211</f>
        <v>0</v>
      </c>
      <c r="BK211">
        <f>L211</f>
        <v>0</v>
      </c>
      <c r="BL211">
        <f>BH211*BI211*BJ211</f>
        <v>0</v>
      </c>
      <c r="BM211">
        <f>(BK211-BC211)/BJ211</f>
        <v>0</v>
      </c>
      <c r="BN211">
        <f>(BA211-BG211)/BG211</f>
        <v>0</v>
      </c>
      <c r="BO211">
        <f>AZ211/(BB211+AZ211/BG211)</f>
        <v>0</v>
      </c>
      <c r="BP211" t="s">
        <v>421</v>
      </c>
      <c r="BQ211">
        <v>0</v>
      </c>
      <c r="BR211">
        <f>IF(BQ211&lt;&gt;0, BQ211, BO211)</f>
        <v>0</v>
      </c>
      <c r="BS211">
        <f>1-BR211/BG211</f>
        <v>0</v>
      </c>
      <c r="BT211">
        <f>(BG211-BF211)/(BG211-BR211)</f>
        <v>0</v>
      </c>
      <c r="BU211">
        <f>(BA211-BG211)/(BA211-BR211)</f>
        <v>0</v>
      </c>
      <c r="BV211">
        <f>(BG211-BF211)/(BG211-AZ211)</f>
        <v>0</v>
      </c>
      <c r="BW211">
        <f>(BA211-BG211)/(BA211-AZ211)</f>
        <v>0</v>
      </c>
      <c r="BX211">
        <f>(BT211*BR211/BF211)</f>
        <v>0</v>
      </c>
      <c r="BY211">
        <f>(1-BX211)</f>
        <v>0</v>
      </c>
      <c r="BZ211">
        <v>1358</v>
      </c>
      <c r="CA211">
        <v>300</v>
      </c>
      <c r="CB211">
        <v>300</v>
      </c>
      <c r="CC211">
        <v>300</v>
      </c>
      <c r="CD211">
        <v>10372.1</v>
      </c>
      <c r="CE211">
        <v>1824.64</v>
      </c>
      <c r="CF211">
        <v>-0.00730157</v>
      </c>
      <c r="CG211">
        <v>0.9</v>
      </c>
      <c r="CH211" t="s">
        <v>421</v>
      </c>
      <c r="CI211" t="s">
        <v>421</v>
      </c>
      <c r="CJ211" t="s">
        <v>421</v>
      </c>
      <c r="CK211" t="s">
        <v>421</v>
      </c>
      <c r="CL211" t="s">
        <v>421</v>
      </c>
      <c r="CM211" t="s">
        <v>421</v>
      </c>
      <c r="CN211" t="s">
        <v>421</v>
      </c>
      <c r="CO211" t="s">
        <v>421</v>
      </c>
      <c r="CP211" t="s">
        <v>421</v>
      </c>
      <c r="CQ211" t="s">
        <v>421</v>
      </c>
      <c r="CR211">
        <f>$B$11*DQ211+$C$11*DR211+$F$11*EC211*(1-EF211)</f>
        <v>0</v>
      </c>
      <c r="CS211">
        <f>CR211*CT211</f>
        <v>0</v>
      </c>
      <c r="CT211">
        <f>($B$11*$D$9+$C$11*$D$9+$F$11*((EP211+EH211)/MAX(EP211+EH211+EQ211, 0.1)*$I$9+EQ211/MAX(EP211+EH211+EQ211, 0.1)*$J$9))/($B$11+$C$11+$F$11)</f>
        <v>0</v>
      </c>
      <c r="CU211">
        <f>($B$11*$K$9+$C$11*$K$9+$F$11*((EP211+EH211)/MAX(EP211+EH211+EQ211, 0.1)*$P$9+EQ211/MAX(EP211+EH211+EQ211, 0.1)*$Q$9))/($B$11+$C$11+$F$11)</f>
        <v>0</v>
      </c>
      <c r="CV211">
        <v>6</v>
      </c>
      <c r="CW211">
        <v>0.5</v>
      </c>
      <c r="CX211" t="s">
        <v>422</v>
      </c>
      <c r="CY211">
        <v>2</v>
      </c>
      <c r="CZ211" t="b">
        <v>1</v>
      </c>
      <c r="DA211">
        <v>1652288524.814285</v>
      </c>
      <c r="DB211">
        <v>1084.463214285714</v>
      </c>
      <c r="DC211">
        <v>1157.803214285714</v>
      </c>
      <c r="DD211">
        <v>26.44640714285714</v>
      </c>
      <c r="DE211">
        <v>21.64169642857143</v>
      </c>
      <c r="DF211">
        <v>1085.56</v>
      </c>
      <c r="DG211">
        <v>26.36444285714285</v>
      </c>
      <c r="DH211">
        <v>400.0796785714286</v>
      </c>
      <c r="DI211">
        <v>90.67886785714286</v>
      </c>
      <c r="DJ211">
        <v>0.09998847857142856</v>
      </c>
      <c r="DK211">
        <v>32.51255714285714</v>
      </c>
      <c r="DL211">
        <v>31.61565714285714</v>
      </c>
      <c r="DM211">
        <v>999.9000000000002</v>
      </c>
      <c r="DN211">
        <v>0</v>
      </c>
      <c r="DO211">
        <v>0</v>
      </c>
      <c r="DP211">
        <v>9999.690714285713</v>
      </c>
      <c r="DQ211">
        <v>0</v>
      </c>
      <c r="DR211">
        <v>949.1875</v>
      </c>
      <c r="DS211">
        <v>-73.33850714285714</v>
      </c>
      <c r="DT211">
        <v>1113.924642857143</v>
      </c>
      <c r="DU211">
        <v>1183.415714285714</v>
      </c>
      <c r="DV211">
        <v>4.804722857142856</v>
      </c>
      <c r="DW211">
        <v>1157.803214285714</v>
      </c>
      <c r="DX211">
        <v>21.64169642857143</v>
      </c>
      <c r="DY211">
        <v>2.398131071428571</v>
      </c>
      <c r="DZ211">
        <v>1.962445714285714</v>
      </c>
      <c r="EA211">
        <v>20.35114642857143</v>
      </c>
      <c r="EB211">
        <v>17.14426071428571</v>
      </c>
      <c r="EC211">
        <v>1499.99</v>
      </c>
      <c r="ED211">
        <v>0.9729983214285712</v>
      </c>
      <c r="EE211">
        <v>0.02700173928571429</v>
      </c>
      <c r="EF211">
        <v>0</v>
      </c>
      <c r="EG211">
        <v>1466.3675</v>
      </c>
      <c r="EH211">
        <v>5.00097</v>
      </c>
      <c r="EI211">
        <v>22852.13928571428</v>
      </c>
      <c r="EJ211">
        <v>12491.50714285714</v>
      </c>
      <c r="EK211">
        <v>41</v>
      </c>
      <c r="EL211">
        <v>42.75</v>
      </c>
      <c r="EM211">
        <v>41.25</v>
      </c>
      <c r="EN211">
        <v>42.44374999999999</v>
      </c>
      <c r="EO211">
        <v>42.12942857142857</v>
      </c>
      <c r="EP211">
        <v>1454.619642857143</v>
      </c>
      <c r="EQ211">
        <v>40.36999999999999</v>
      </c>
      <c r="ER211">
        <v>0</v>
      </c>
      <c r="ES211">
        <v>1218.799999952316</v>
      </c>
      <c r="ET211">
        <v>0</v>
      </c>
      <c r="EU211">
        <v>1466.24</v>
      </c>
      <c r="EV211">
        <v>-5.179999987223666</v>
      </c>
      <c r="EW211">
        <v>-12.89230802636999</v>
      </c>
      <c r="EX211">
        <v>22851.688</v>
      </c>
      <c r="EY211">
        <v>15</v>
      </c>
      <c r="EZ211">
        <v>1652287342.6</v>
      </c>
      <c r="FA211" t="s">
        <v>727</v>
      </c>
      <c r="FB211">
        <v>1652287342.6</v>
      </c>
      <c r="FC211">
        <v>1652287335.6</v>
      </c>
      <c r="FD211">
        <v>27</v>
      </c>
      <c r="FE211">
        <v>0.206</v>
      </c>
      <c r="FF211">
        <v>-0.006</v>
      </c>
      <c r="FG211">
        <v>-1.806</v>
      </c>
      <c r="FH211">
        <v>0.04</v>
      </c>
      <c r="FI211">
        <v>1600</v>
      </c>
      <c r="FJ211">
        <v>24</v>
      </c>
      <c r="FK211">
        <v>0.06</v>
      </c>
      <c r="FL211">
        <v>0.04</v>
      </c>
      <c r="FM211">
        <v>-73.35457804878048</v>
      </c>
      <c r="FN211">
        <v>0.1959156794425467</v>
      </c>
      <c r="FO211">
        <v>0.06524462976571993</v>
      </c>
      <c r="FP211">
        <v>-1</v>
      </c>
      <c r="FQ211">
        <v>4.894035853658536</v>
      </c>
      <c r="FR211">
        <v>-1.587144250871074</v>
      </c>
      <c r="FS211">
        <v>0.157494352310288</v>
      </c>
      <c r="FT211">
        <v>0</v>
      </c>
      <c r="FU211">
        <v>0</v>
      </c>
      <c r="FV211">
        <v>0</v>
      </c>
      <c r="FW211">
        <v>0</v>
      </c>
      <c r="FX211">
        <v>-1</v>
      </c>
      <c r="FY211">
        <v>0</v>
      </c>
      <c r="FZ211">
        <v>1</v>
      </c>
      <c r="GA211" t="s">
        <v>710</v>
      </c>
      <c r="GB211">
        <v>2.69482</v>
      </c>
      <c r="GC211">
        <v>2.70519</v>
      </c>
      <c r="GD211">
        <v>0.183415</v>
      </c>
      <c r="GE211">
        <v>0.189004</v>
      </c>
      <c r="GF211">
        <v>0.113689</v>
      </c>
      <c r="GG211">
        <v>0.0980018</v>
      </c>
      <c r="GH211">
        <v>25631.8</v>
      </c>
      <c r="GI211">
        <v>25553.6</v>
      </c>
      <c r="GJ211">
        <v>29207.1</v>
      </c>
      <c r="GK211">
        <v>29164.3</v>
      </c>
      <c r="GL211">
        <v>34271.1</v>
      </c>
      <c r="GM211">
        <v>35017.5</v>
      </c>
      <c r="GN211">
        <v>41104.4</v>
      </c>
      <c r="GO211">
        <v>41614.5</v>
      </c>
      <c r="GP211">
        <v>1.7233</v>
      </c>
      <c r="GQ211">
        <v>2.01395</v>
      </c>
      <c r="GR211">
        <v>0.104114</v>
      </c>
      <c r="GS211">
        <v>0</v>
      </c>
      <c r="GT211">
        <v>29.9455</v>
      </c>
      <c r="GU211">
        <v>999.9</v>
      </c>
      <c r="GV211">
        <v>36.3</v>
      </c>
      <c r="GW211">
        <v>37.3</v>
      </c>
      <c r="GX211">
        <v>25.6559</v>
      </c>
      <c r="GY211">
        <v>62.7134</v>
      </c>
      <c r="GZ211">
        <v>29.5152</v>
      </c>
      <c r="HA211">
        <v>1</v>
      </c>
      <c r="HB211">
        <v>0.30563</v>
      </c>
      <c r="HC211">
        <v>0</v>
      </c>
      <c r="HD211">
        <v>20.3923</v>
      </c>
      <c r="HE211">
        <v>5.21624</v>
      </c>
      <c r="HF211">
        <v>12.0099</v>
      </c>
      <c r="HG211">
        <v>4.9875</v>
      </c>
      <c r="HH211">
        <v>3.28855</v>
      </c>
      <c r="HI211">
        <v>2413.4</v>
      </c>
      <c r="HJ211">
        <v>9999</v>
      </c>
      <c r="HK211">
        <v>9999</v>
      </c>
      <c r="HL211">
        <v>45.7</v>
      </c>
      <c r="HM211">
        <v>1.86736</v>
      </c>
      <c r="HN211">
        <v>1.8663</v>
      </c>
      <c r="HO211">
        <v>1.86584</v>
      </c>
      <c r="HP211">
        <v>1.86569</v>
      </c>
      <c r="HQ211">
        <v>1.86753</v>
      </c>
      <c r="HR211">
        <v>1.87005</v>
      </c>
      <c r="HS211">
        <v>1.86873</v>
      </c>
      <c r="HT211">
        <v>1.87006</v>
      </c>
      <c r="HU211">
        <v>0</v>
      </c>
      <c r="HV211">
        <v>0</v>
      </c>
      <c r="HW211">
        <v>0</v>
      </c>
      <c r="HX211">
        <v>0</v>
      </c>
      <c r="HY211" t="s">
        <v>425</v>
      </c>
      <c r="HZ211" t="s">
        <v>426</v>
      </c>
      <c r="IA211" t="s">
        <v>427</v>
      </c>
      <c r="IB211" t="s">
        <v>427</v>
      </c>
      <c r="IC211" t="s">
        <v>427</v>
      </c>
      <c r="ID211" t="s">
        <v>427</v>
      </c>
      <c r="IE211">
        <v>0</v>
      </c>
      <c r="IF211">
        <v>100</v>
      </c>
      <c r="IG211">
        <v>100</v>
      </c>
      <c r="IH211">
        <v>-1.13</v>
      </c>
      <c r="II211">
        <v>0.0828</v>
      </c>
      <c r="IJ211">
        <v>0.04464184116076175</v>
      </c>
      <c r="IK211">
        <v>-0.0004613869835165773</v>
      </c>
      <c r="IL211">
        <v>-7.733014719846753E-07</v>
      </c>
      <c r="IM211">
        <v>2.12217718631011E-10</v>
      </c>
      <c r="IN211">
        <v>-0.1662484685589008</v>
      </c>
      <c r="IO211">
        <v>0.000886434048502425</v>
      </c>
      <c r="IP211">
        <v>0.0004187276611132993</v>
      </c>
      <c r="IQ211">
        <v>-3.612086840460417E-06</v>
      </c>
      <c r="IR211">
        <v>19</v>
      </c>
      <c r="IS211">
        <v>2204</v>
      </c>
      <c r="IT211">
        <v>1</v>
      </c>
      <c r="IU211">
        <v>37</v>
      </c>
      <c r="IV211">
        <v>19.8</v>
      </c>
      <c r="IW211">
        <v>19.9</v>
      </c>
      <c r="IX211">
        <v>2.44019</v>
      </c>
      <c r="IY211">
        <v>2.21313</v>
      </c>
      <c r="IZ211">
        <v>1.39648</v>
      </c>
      <c r="JA211">
        <v>2.34741</v>
      </c>
      <c r="JB211">
        <v>1.49536</v>
      </c>
      <c r="JC211">
        <v>2.36938</v>
      </c>
      <c r="JD211">
        <v>39.3917</v>
      </c>
      <c r="JE211">
        <v>14.8763</v>
      </c>
      <c r="JF211">
        <v>18</v>
      </c>
      <c r="JG211">
        <v>391.816</v>
      </c>
      <c r="JH211">
        <v>561.0309999999999</v>
      </c>
      <c r="JI211">
        <v>31.7409</v>
      </c>
      <c r="JJ211">
        <v>31.4194</v>
      </c>
      <c r="JK211">
        <v>30.0001</v>
      </c>
      <c r="JL211">
        <v>31.3169</v>
      </c>
      <c r="JM211">
        <v>31.2224</v>
      </c>
      <c r="JN211">
        <v>48.8624</v>
      </c>
      <c r="JO211">
        <v>16.8034</v>
      </c>
      <c r="JP211">
        <v>0.749116</v>
      </c>
      <c r="JQ211">
        <v>-999.9</v>
      </c>
      <c r="JR211">
        <v>1203.03</v>
      </c>
      <c r="JS211">
        <v>22.0726</v>
      </c>
      <c r="JT211">
        <v>99.8275</v>
      </c>
      <c r="JU211">
        <v>99.8897</v>
      </c>
    </row>
    <row r="212" spans="1:281">
      <c r="A212">
        <v>196</v>
      </c>
      <c r="B212">
        <v>1652288537.6</v>
      </c>
      <c r="C212">
        <v>6481.099999904633</v>
      </c>
      <c r="D212" t="s">
        <v>875</v>
      </c>
      <c r="E212" t="s">
        <v>876</v>
      </c>
      <c r="F212">
        <v>5</v>
      </c>
      <c r="G212" t="s">
        <v>730</v>
      </c>
      <c r="H212" t="s">
        <v>418</v>
      </c>
      <c r="I212">
        <v>1652288530.1</v>
      </c>
      <c r="J212">
        <f>(K212)/1000</f>
        <v>0</v>
      </c>
      <c r="K212">
        <f>IF(CZ212, AN212, AH212)</f>
        <v>0</v>
      </c>
      <c r="L212">
        <f>IF(CZ212, AI212, AG212)</f>
        <v>0</v>
      </c>
      <c r="M212">
        <f>DB212 - IF(AU212&gt;1, L212*CV212*100.0/(AW212*DP212), 0)</f>
        <v>0</v>
      </c>
      <c r="N212">
        <f>((T212-J212/2)*M212-L212)/(T212+J212/2)</f>
        <v>0</v>
      </c>
      <c r="O212">
        <f>N212*(DI212+DJ212)/1000.0</f>
        <v>0</v>
      </c>
      <c r="P212">
        <f>(DB212 - IF(AU212&gt;1, L212*CV212*100.0/(AW212*DP212), 0))*(DI212+DJ212)/1000.0</f>
        <v>0</v>
      </c>
      <c r="Q212">
        <f>2.0/((1/S212-1/R212)+SIGN(S212)*SQRT((1/S212-1/R212)*(1/S212-1/R212) + 4*CW212/((CW212+1)*(CW212+1))*(2*1/S212*1/R212-1/R212*1/R212)))</f>
        <v>0</v>
      </c>
      <c r="R212">
        <f>IF(LEFT(CX212,1)&lt;&gt;"0",IF(LEFT(CX212,1)="1",3.0,CY212),$D$5+$E$5*(DP212*DI212/($K$5*1000))+$F$5*(DP212*DI212/($K$5*1000))*MAX(MIN(CV212,$J$5),$I$5)*MAX(MIN(CV212,$J$5),$I$5)+$G$5*MAX(MIN(CV212,$J$5),$I$5)*(DP212*DI212/($K$5*1000))+$H$5*(DP212*DI212/($K$5*1000))*(DP212*DI212/($K$5*1000)))</f>
        <v>0</v>
      </c>
      <c r="S212">
        <f>J212*(1000-(1000*0.61365*exp(17.502*W212/(240.97+W212))/(DI212+DJ212)+DD212)/2)/(1000*0.61365*exp(17.502*W212/(240.97+W212))/(DI212+DJ212)-DD212)</f>
        <v>0</v>
      </c>
      <c r="T212">
        <f>1/((CW212+1)/(Q212/1.6)+1/(R212/1.37)) + CW212/((CW212+1)/(Q212/1.6) + CW212/(R212/1.37))</f>
        <v>0</v>
      </c>
      <c r="U212">
        <f>(CR212*CU212)</f>
        <v>0</v>
      </c>
      <c r="V212">
        <f>(DK212+(U212+2*0.95*5.67E-8*(((DK212+$B$7)+273)^4-(DK212+273)^4)-44100*J212)/(1.84*29.3*R212+8*0.95*5.67E-8*(DK212+273)^3))</f>
        <v>0</v>
      </c>
      <c r="W212">
        <f>($C$7*DL212+$D$7*DM212+$E$7*V212)</f>
        <v>0</v>
      </c>
      <c r="X212">
        <f>0.61365*exp(17.502*W212/(240.97+W212))</f>
        <v>0</v>
      </c>
      <c r="Y212">
        <f>(Z212/AA212*100)</f>
        <v>0</v>
      </c>
      <c r="Z212">
        <f>DD212*(DI212+DJ212)/1000</f>
        <v>0</v>
      </c>
      <c r="AA212">
        <f>0.61365*exp(17.502*DK212/(240.97+DK212))</f>
        <v>0</v>
      </c>
      <c r="AB212">
        <f>(X212-DD212*(DI212+DJ212)/1000)</f>
        <v>0</v>
      </c>
      <c r="AC212">
        <f>(-J212*44100)</f>
        <v>0</v>
      </c>
      <c r="AD212">
        <f>2*29.3*R212*0.92*(DK212-W212)</f>
        <v>0</v>
      </c>
      <c r="AE212">
        <f>2*0.95*5.67E-8*(((DK212+$B$7)+273)^4-(W212+273)^4)</f>
        <v>0</v>
      </c>
      <c r="AF212">
        <f>U212+AE212+AC212+AD212</f>
        <v>0</v>
      </c>
      <c r="AG212">
        <f>DH212*AU212*(DC212-DB212*(1000-AU212*DE212)/(1000-AU212*DD212))/(100*CV212)</f>
        <v>0</v>
      </c>
      <c r="AH212">
        <f>1000*DH212*AU212*(DD212-DE212)/(100*CV212*(1000-AU212*DD212))</f>
        <v>0</v>
      </c>
      <c r="AI212">
        <f>(AJ212 - AK212 - DI212*1E3/(8.314*(DK212+273.15)) * AM212/DH212 * AL212) * DH212/(100*CV212) * (1000 - DE212)/1000</f>
        <v>0</v>
      </c>
      <c r="AJ212">
        <v>1215.283487092297</v>
      </c>
      <c r="AK212">
        <v>1156.422484848485</v>
      </c>
      <c r="AL212">
        <v>3.458804300828059</v>
      </c>
      <c r="AM212">
        <v>66.42233892500103</v>
      </c>
      <c r="AN212">
        <f>(AP212 - AO212 + DI212*1E3/(8.314*(DK212+273.15)) * AR212/DH212 * AQ212) * DH212/(100*CV212) * 1000/(1000 - AP212)</f>
        <v>0</v>
      </c>
      <c r="AO212">
        <v>21.89211211244702</v>
      </c>
      <c r="AP212">
        <v>26.53345636363636</v>
      </c>
      <c r="AQ212">
        <v>0.005674765188809667</v>
      </c>
      <c r="AR212">
        <v>79.01917542628415</v>
      </c>
      <c r="AS212">
        <v>0</v>
      </c>
      <c r="AT212">
        <v>0</v>
      </c>
      <c r="AU212">
        <f>IF(AS212*$H$13&gt;=AW212,1.0,(AW212/(AW212-AS212*$H$13)))</f>
        <v>0</v>
      </c>
      <c r="AV212">
        <f>(AU212-1)*100</f>
        <v>0</v>
      </c>
      <c r="AW212">
        <f>MAX(0,($B$13+$C$13*DP212)/(1+$D$13*DP212)*DI212/(DK212+273)*$E$13)</f>
        <v>0</v>
      </c>
      <c r="AX212" t="s">
        <v>421</v>
      </c>
      <c r="AY212" t="s">
        <v>421</v>
      </c>
      <c r="AZ212">
        <v>0</v>
      </c>
      <c r="BA212">
        <v>0</v>
      </c>
      <c r="BB212">
        <f>1-AZ212/BA212</f>
        <v>0</v>
      </c>
      <c r="BC212">
        <v>0</v>
      </c>
      <c r="BD212" t="s">
        <v>421</v>
      </c>
      <c r="BE212" t="s">
        <v>421</v>
      </c>
      <c r="BF212">
        <v>0</v>
      </c>
      <c r="BG212">
        <v>0</v>
      </c>
      <c r="BH212">
        <f>1-BF212/BG212</f>
        <v>0</v>
      </c>
      <c r="BI212">
        <v>0.5</v>
      </c>
      <c r="BJ212">
        <f>CS212</f>
        <v>0</v>
      </c>
      <c r="BK212">
        <f>L212</f>
        <v>0</v>
      </c>
      <c r="BL212">
        <f>BH212*BI212*BJ212</f>
        <v>0</v>
      </c>
      <c r="BM212">
        <f>(BK212-BC212)/BJ212</f>
        <v>0</v>
      </c>
      <c r="BN212">
        <f>(BA212-BG212)/BG212</f>
        <v>0</v>
      </c>
      <c r="BO212">
        <f>AZ212/(BB212+AZ212/BG212)</f>
        <v>0</v>
      </c>
      <c r="BP212" t="s">
        <v>421</v>
      </c>
      <c r="BQ212">
        <v>0</v>
      </c>
      <c r="BR212">
        <f>IF(BQ212&lt;&gt;0, BQ212, BO212)</f>
        <v>0</v>
      </c>
      <c r="BS212">
        <f>1-BR212/BG212</f>
        <v>0</v>
      </c>
      <c r="BT212">
        <f>(BG212-BF212)/(BG212-BR212)</f>
        <v>0</v>
      </c>
      <c r="BU212">
        <f>(BA212-BG212)/(BA212-BR212)</f>
        <v>0</v>
      </c>
      <c r="BV212">
        <f>(BG212-BF212)/(BG212-AZ212)</f>
        <v>0</v>
      </c>
      <c r="BW212">
        <f>(BA212-BG212)/(BA212-AZ212)</f>
        <v>0</v>
      </c>
      <c r="BX212">
        <f>(BT212*BR212/BF212)</f>
        <v>0</v>
      </c>
      <c r="BY212">
        <f>(1-BX212)</f>
        <v>0</v>
      </c>
      <c r="BZ212">
        <v>1358</v>
      </c>
      <c r="CA212">
        <v>300</v>
      </c>
      <c r="CB212">
        <v>300</v>
      </c>
      <c r="CC212">
        <v>300</v>
      </c>
      <c r="CD212">
        <v>10372.1</v>
      </c>
      <c r="CE212">
        <v>1824.64</v>
      </c>
      <c r="CF212">
        <v>-0.00730157</v>
      </c>
      <c r="CG212">
        <v>0.9</v>
      </c>
      <c r="CH212" t="s">
        <v>421</v>
      </c>
      <c r="CI212" t="s">
        <v>421</v>
      </c>
      <c r="CJ212" t="s">
        <v>421</v>
      </c>
      <c r="CK212" t="s">
        <v>421</v>
      </c>
      <c r="CL212" t="s">
        <v>421</v>
      </c>
      <c r="CM212" t="s">
        <v>421</v>
      </c>
      <c r="CN212" t="s">
        <v>421</v>
      </c>
      <c r="CO212" t="s">
        <v>421</v>
      </c>
      <c r="CP212" t="s">
        <v>421</v>
      </c>
      <c r="CQ212" t="s">
        <v>421</v>
      </c>
      <c r="CR212">
        <f>$B$11*DQ212+$C$11*DR212+$F$11*EC212*(1-EF212)</f>
        <v>0</v>
      </c>
      <c r="CS212">
        <f>CR212*CT212</f>
        <v>0</v>
      </c>
      <c r="CT212">
        <f>($B$11*$D$9+$C$11*$D$9+$F$11*((EP212+EH212)/MAX(EP212+EH212+EQ212, 0.1)*$I$9+EQ212/MAX(EP212+EH212+EQ212, 0.1)*$J$9))/($B$11+$C$11+$F$11)</f>
        <v>0</v>
      </c>
      <c r="CU212">
        <f>($B$11*$K$9+$C$11*$K$9+$F$11*((EP212+EH212)/MAX(EP212+EH212+EQ212, 0.1)*$P$9+EQ212/MAX(EP212+EH212+EQ212, 0.1)*$Q$9))/($B$11+$C$11+$F$11)</f>
        <v>0</v>
      </c>
      <c r="CV212">
        <v>6</v>
      </c>
      <c r="CW212">
        <v>0.5</v>
      </c>
      <c r="CX212" t="s">
        <v>422</v>
      </c>
      <c r="CY212">
        <v>2</v>
      </c>
      <c r="CZ212" t="b">
        <v>1</v>
      </c>
      <c r="DA212">
        <v>1652288530.1</v>
      </c>
      <c r="DB212">
        <v>1102.203333333333</v>
      </c>
      <c r="DC212">
        <v>1175.521851851852</v>
      </c>
      <c r="DD212">
        <v>26.48597777777778</v>
      </c>
      <c r="DE212">
        <v>21.79727777777778</v>
      </c>
      <c r="DF212">
        <v>1103.325555555556</v>
      </c>
      <c r="DG212">
        <v>26.40339999999999</v>
      </c>
      <c r="DH212">
        <v>400.0674074074072</v>
      </c>
      <c r="DI212">
        <v>90.67922962962963</v>
      </c>
      <c r="DJ212">
        <v>0.09998460370370371</v>
      </c>
      <c r="DK212">
        <v>32.51754074074074</v>
      </c>
      <c r="DL212">
        <v>31.63070740740741</v>
      </c>
      <c r="DM212">
        <v>999.9000000000001</v>
      </c>
      <c r="DN212">
        <v>0</v>
      </c>
      <c r="DO212">
        <v>0</v>
      </c>
      <c r="DP212">
        <v>10003.01481481482</v>
      </c>
      <c r="DQ212">
        <v>0</v>
      </c>
      <c r="DR212">
        <v>949.1752222222223</v>
      </c>
      <c r="DS212">
        <v>-73.31795185185186</v>
      </c>
      <c r="DT212">
        <v>1132.191851851852</v>
      </c>
      <c r="DU212">
        <v>1201.717407407408</v>
      </c>
      <c r="DV212">
        <v>4.688704814814815</v>
      </c>
      <c r="DW212">
        <v>1175.521851851852</v>
      </c>
      <c r="DX212">
        <v>21.79727777777778</v>
      </c>
      <c r="DY212">
        <v>2.401728888888889</v>
      </c>
      <c r="DZ212">
        <v>1.976561111111111</v>
      </c>
      <c r="EA212">
        <v>20.37542222222222</v>
      </c>
      <c r="EB212">
        <v>17.25760740740741</v>
      </c>
      <c r="EC212">
        <v>1499.975555555556</v>
      </c>
      <c r="ED212">
        <v>0.9729982222222221</v>
      </c>
      <c r="EE212">
        <v>0.02700184444444445</v>
      </c>
      <c r="EF212">
        <v>0</v>
      </c>
      <c r="EG212">
        <v>1465.950740740741</v>
      </c>
      <c r="EH212">
        <v>5.00097</v>
      </c>
      <c r="EI212">
        <v>22854.82962962962</v>
      </c>
      <c r="EJ212">
        <v>12491.38518518518</v>
      </c>
      <c r="EK212">
        <v>41</v>
      </c>
      <c r="EL212">
        <v>42.75</v>
      </c>
      <c r="EM212">
        <v>41.25</v>
      </c>
      <c r="EN212">
        <v>42.46033333333334</v>
      </c>
      <c r="EO212">
        <v>42.13877777777777</v>
      </c>
      <c r="EP212">
        <v>1454.605185185185</v>
      </c>
      <c r="EQ212">
        <v>40.36999999999999</v>
      </c>
      <c r="ER212">
        <v>0</v>
      </c>
      <c r="ES212">
        <v>1223.599999904633</v>
      </c>
      <c r="ET212">
        <v>0</v>
      </c>
      <c r="EU212">
        <v>1465.9284</v>
      </c>
      <c r="EV212">
        <v>-1.938461538152062</v>
      </c>
      <c r="EW212">
        <v>-51.47692335960967</v>
      </c>
      <c r="EX212">
        <v>22854.132</v>
      </c>
      <c r="EY212">
        <v>15</v>
      </c>
      <c r="EZ212">
        <v>1652287342.6</v>
      </c>
      <c r="FA212" t="s">
        <v>727</v>
      </c>
      <c r="FB212">
        <v>1652287342.6</v>
      </c>
      <c r="FC212">
        <v>1652287335.6</v>
      </c>
      <c r="FD212">
        <v>27</v>
      </c>
      <c r="FE212">
        <v>0.206</v>
      </c>
      <c r="FF212">
        <v>-0.006</v>
      </c>
      <c r="FG212">
        <v>-1.806</v>
      </c>
      <c r="FH212">
        <v>0.04</v>
      </c>
      <c r="FI212">
        <v>1600</v>
      </c>
      <c r="FJ212">
        <v>24</v>
      </c>
      <c r="FK212">
        <v>0.06</v>
      </c>
      <c r="FL212">
        <v>0.04</v>
      </c>
      <c r="FM212">
        <v>-73.32951463414634</v>
      </c>
      <c r="FN212">
        <v>-0.01700069686402777</v>
      </c>
      <c r="FO212">
        <v>0.0696757667253733</v>
      </c>
      <c r="FP212">
        <v>-1</v>
      </c>
      <c r="FQ212">
        <v>4.768087804878049</v>
      </c>
      <c r="FR212">
        <v>-1.348988780487806</v>
      </c>
      <c r="FS212">
        <v>0.1334567431977025</v>
      </c>
      <c r="FT212">
        <v>0</v>
      </c>
      <c r="FU212">
        <v>0</v>
      </c>
      <c r="FV212">
        <v>0</v>
      </c>
      <c r="FW212">
        <v>0</v>
      </c>
      <c r="FX212">
        <v>-1</v>
      </c>
      <c r="FY212">
        <v>0</v>
      </c>
      <c r="FZ212">
        <v>1</v>
      </c>
      <c r="GA212" t="s">
        <v>710</v>
      </c>
      <c r="GB212">
        <v>2.69484</v>
      </c>
      <c r="GC212">
        <v>2.70509</v>
      </c>
      <c r="GD212">
        <v>0.185166</v>
      </c>
      <c r="GE212">
        <v>0.190652</v>
      </c>
      <c r="GF212">
        <v>0.113781</v>
      </c>
      <c r="GG212">
        <v>0.0983822</v>
      </c>
      <c r="GH212">
        <v>25576.7</v>
      </c>
      <c r="GI212">
        <v>25501.7</v>
      </c>
      <c r="GJ212">
        <v>29207</v>
      </c>
      <c r="GK212">
        <v>29164.5</v>
      </c>
      <c r="GL212">
        <v>34267.5</v>
      </c>
      <c r="GM212">
        <v>35002.9</v>
      </c>
      <c r="GN212">
        <v>41104.4</v>
      </c>
      <c r="GO212">
        <v>41614.9</v>
      </c>
      <c r="GP212">
        <v>1.72362</v>
      </c>
      <c r="GQ212">
        <v>2.01408</v>
      </c>
      <c r="GR212">
        <v>0.105187</v>
      </c>
      <c r="GS212">
        <v>0</v>
      </c>
      <c r="GT212">
        <v>29.9467</v>
      </c>
      <c r="GU212">
        <v>999.9</v>
      </c>
      <c r="GV212">
        <v>36.3</v>
      </c>
      <c r="GW212">
        <v>37.3</v>
      </c>
      <c r="GX212">
        <v>25.6571</v>
      </c>
      <c r="GY212">
        <v>62.6934</v>
      </c>
      <c r="GZ212">
        <v>29.2628</v>
      </c>
      <c r="HA212">
        <v>1</v>
      </c>
      <c r="HB212">
        <v>0.305625</v>
      </c>
      <c r="HC212">
        <v>0</v>
      </c>
      <c r="HD212">
        <v>20.3923</v>
      </c>
      <c r="HE212">
        <v>5.21579</v>
      </c>
      <c r="HF212">
        <v>12.0097</v>
      </c>
      <c r="HG212">
        <v>4.98695</v>
      </c>
      <c r="HH212">
        <v>3.2884</v>
      </c>
      <c r="HI212">
        <v>2413.4</v>
      </c>
      <c r="HJ212">
        <v>9999</v>
      </c>
      <c r="HK212">
        <v>9999</v>
      </c>
      <c r="HL212">
        <v>45.7</v>
      </c>
      <c r="HM212">
        <v>1.86737</v>
      </c>
      <c r="HN212">
        <v>1.8663</v>
      </c>
      <c r="HO212">
        <v>1.86584</v>
      </c>
      <c r="HP212">
        <v>1.86569</v>
      </c>
      <c r="HQ212">
        <v>1.86752</v>
      </c>
      <c r="HR212">
        <v>1.87009</v>
      </c>
      <c r="HS212">
        <v>1.86872</v>
      </c>
      <c r="HT212">
        <v>1.87004</v>
      </c>
      <c r="HU212">
        <v>0</v>
      </c>
      <c r="HV212">
        <v>0</v>
      </c>
      <c r="HW212">
        <v>0</v>
      </c>
      <c r="HX212">
        <v>0</v>
      </c>
      <c r="HY212" t="s">
        <v>425</v>
      </c>
      <c r="HZ212" t="s">
        <v>426</v>
      </c>
      <c r="IA212" t="s">
        <v>427</v>
      </c>
      <c r="IB212" t="s">
        <v>427</v>
      </c>
      <c r="IC212" t="s">
        <v>427</v>
      </c>
      <c r="ID212" t="s">
        <v>427</v>
      </c>
      <c r="IE212">
        <v>0</v>
      </c>
      <c r="IF212">
        <v>100</v>
      </c>
      <c r="IG212">
        <v>100</v>
      </c>
      <c r="IH212">
        <v>-1.16</v>
      </c>
      <c r="II212">
        <v>0.0834</v>
      </c>
      <c r="IJ212">
        <v>0.04464184116076175</v>
      </c>
      <c r="IK212">
        <v>-0.0004613869835165773</v>
      </c>
      <c r="IL212">
        <v>-7.733014719846753E-07</v>
      </c>
      <c r="IM212">
        <v>2.12217718631011E-10</v>
      </c>
      <c r="IN212">
        <v>-0.1662484685589008</v>
      </c>
      <c r="IO212">
        <v>0.000886434048502425</v>
      </c>
      <c r="IP212">
        <v>0.0004187276611132993</v>
      </c>
      <c r="IQ212">
        <v>-3.612086840460417E-06</v>
      </c>
      <c r="IR212">
        <v>19</v>
      </c>
      <c r="IS212">
        <v>2204</v>
      </c>
      <c r="IT212">
        <v>1</v>
      </c>
      <c r="IU212">
        <v>37</v>
      </c>
      <c r="IV212">
        <v>19.9</v>
      </c>
      <c r="IW212">
        <v>20</v>
      </c>
      <c r="IX212">
        <v>2.46704</v>
      </c>
      <c r="IY212">
        <v>2.21069</v>
      </c>
      <c r="IZ212">
        <v>1.39648</v>
      </c>
      <c r="JA212">
        <v>2.34619</v>
      </c>
      <c r="JB212">
        <v>1.49536</v>
      </c>
      <c r="JC212">
        <v>2.36938</v>
      </c>
      <c r="JD212">
        <v>39.3917</v>
      </c>
      <c r="JE212">
        <v>14.8763</v>
      </c>
      <c r="JF212">
        <v>18</v>
      </c>
      <c r="JG212">
        <v>392.008</v>
      </c>
      <c r="JH212">
        <v>561.149</v>
      </c>
      <c r="JI212">
        <v>31.7424</v>
      </c>
      <c r="JJ212">
        <v>31.4194</v>
      </c>
      <c r="JK212">
        <v>30.0001</v>
      </c>
      <c r="JL212">
        <v>31.3196</v>
      </c>
      <c r="JM212">
        <v>31.2251</v>
      </c>
      <c r="JN212">
        <v>49.3831</v>
      </c>
      <c r="JO212">
        <v>16.2155</v>
      </c>
      <c r="JP212">
        <v>1.14378</v>
      </c>
      <c r="JQ212">
        <v>-999.9</v>
      </c>
      <c r="JR212">
        <v>1223.06</v>
      </c>
      <c r="JS212">
        <v>22.1799</v>
      </c>
      <c r="JT212">
        <v>99.82729999999999</v>
      </c>
      <c r="JU212">
        <v>99.8904</v>
      </c>
    </row>
    <row r="213" spans="1:281">
      <c r="A213">
        <v>197</v>
      </c>
      <c r="B213">
        <v>1652288542.6</v>
      </c>
      <c r="C213">
        <v>6486.099999904633</v>
      </c>
      <c r="D213" t="s">
        <v>877</v>
      </c>
      <c r="E213" t="s">
        <v>878</v>
      </c>
      <c r="F213">
        <v>5</v>
      </c>
      <c r="G213" t="s">
        <v>730</v>
      </c>
      <c r="H213" t="s">
        <v>418</v>
      </c>
      <c r="I213">
        <v>1652288534.814285</v>
      </c>
      <c r="J213">
        <f>(K213)/1000</f>
        <v>0</v>
      </c>
      <c r="K213">
        <f>IF(CZ213, AN213, AH213)</f>
        <v>0</v>
      </c>
      <c r="L213">
        <f>IF(CZ213, AI213, AG213)</f>
        <v>0</v>
      </c>
      <c r="M213">
        <f>DB213 - IF(AU213&gt;1, L213*CV213*100.0/(AW213*DP213), 0)</f>
        <v>0</v>
      </c>
      <c r="N213">
        <f>((T213-J213/2)*M213-L213)/(T213+J213/2)</f>
        <v>0</v>
      </c>
      <c r="O213">
        <f>N213*(DI213+DJ213)/1000.0</f>
        <v>0</v>
      </c>
      <c r="P213">
        <f>(DB213 - IF(AU213&gt;1, L213*CV213*100.0/(AW213*DP213), 0))*(DI213+DJ213)/1000.0</f>
        <v>0</v>
      </c>
      <c r="Q213">
        <f>2.0/((1/S213-1/R213)+SIGN(S213)*SQRT((1/S213-1/R213)*(1/S213-1/R213) + 4*CW213/((CW213+1)*(CW213+1))*(2*1/S213*1/R213-1/R213*1/R213)))</f>
        <v>0</v>
      </c>
      <c r="R213">
        <f>IF(LEFT(CX213,1)&lt;&gt;"0",IF(LEFT(CX213,1)="1",3.0,CY213),$D$5+$E$5*(DP213*DI213/($K$5*1000))+$F$5*(DP213*DI213/($K$5*1000))*MAX(MIN(CV213,$J$5),$I$5)*MAX(MIN(CV213,$J$5),$I$5)+$G$5*MAX(MIN(CV213,$J$5),$I$5)*(DP213*DI213/($K$5*1000))+$H$5*(DP213*DI213/($K$5*1000))*(DP213*DI213/($K$5*1000)))</f>
        <v>0</v>
      </c>
      <c r="S213">
        <f>J213*(1000-(1000*0.61365*exp(17.502*W213/(240.97+W213))/(DI213+DJ213)+DD213)/2)/(1000*0.61365*exp(17.502*W213/(240.97+W213))/(DI213+DJ213)-DD213)</f>
        <v>0</v>
      </c>
      <c r="T213">
        <f>1/((CW213+1)/(Q213/1.6)+1/(R213/1.37)) + CW213/((CW213+1)/(Q213/1.6) + CW213/(R213/1.37))</f>
        <v>0</v>
      </c>
      <c r="U213">
        <f>(CR213*CU213)</f>
        <v>0</v>
      </c>
      <c r="V213">
        <f>(DK213+(U213+2*0.95*5.67E-8*(((DK213+$B$7)+273)^4-(DK213+273)^4)-44100*J213)/(1.84*29.3*R213+8*0.95*5.67E-8*(DK213+273)^3))</f>
        <v>0</v>
      </c>
      <c r="W213">
        <f>($C$7*DL213+$D$7*DM213+$E$7*V213)</f>
        <v>0</v>
      </c>
      <c r="X213">
        <f>0.61365*exp(17.502*W213/(240.97+W213))</f>
        <v>0</v>
      </c>
      <c r="Y213">
        <f>(Z213/AA213*100)</f>
        <v>0</v>
      </c>
      <c r="Z213">
        <f>DD213*(DI213+DJ213)/1000</f>
        <v>0</v>
      </c>
      <c r="AA213">
        <f>0.61365*exp(17.502*DK213/(240.97+DK213))</f>
        <v>0</v>
      </c>
      <c r="AB213">
        <f>(X213-DD213*(DI213+DJ213)/1000)</f>
        <v>0</v>
      </c>
      <c r="AC213">
        <f>(-J213*44100)</f>
        <v>0</v>
      </c>
      <c r="AD213">
        <f>2*29.3*R213*0.92*(DK213-W213)</f>
        <v>0</v>
      </c>
      <c r="AE213">
        <f>2*0.95*5.67E-8*(((DK213+$B$7)+273)^4-(W213+273)^4)</f>
        <v>0</v>
      </c>
      <c r="AF213">
        <f>U213+AE213+AC213+AD213</f>
        <v>0</v>
      </c>
      <c r="AG213">
        <f>DH213*AU213*(DC213-DB213*(1000-AU213*DE213)/(1000-AU213*DD213))/(100*CV213)</f>
        <v>0</v>
      </c>
      <c r="AH213">
        <f>1000*DH213*AU213*(DD213-DE213)/(100*CV213*(1000-AU213*DD213))</f>
        <v>0</v>
      </c>
      <c r="AI213">
        <f>(AJ213 - AK213 - DI213*1E3/(8.314*(DK213+273.15)) * AM213/DH213 * AL213) * DH213/(100*CV213) * (1000 - DE213)/1000</f>
        <v>0</v>
      </c>
      <c r="AJ213">
        <v>1232.260044057318</v>
      </c>
      <c r="AK213">
        <v>1173.508484848484</v>
      </c>
      <c r="AL213">
        <v>3.408790835047236</v>
      </c>
      <c r="AM213">
        <v>66.42233892500103</v>
      </c>
      <c r="AN213">
        <f>(AP213 - AO213 + DI213*1E3/(8.314*(DK213+273.15)) * AR213/DH213 * AQ213) * DH213/(100*CV213) * 1000/(1000 - AP213)</f>
        <v>0</v>
      </c>
      <c r="AO213">
        <v>22.00478124275737</v>
      </c>
      <c r="AP213">
        <v>26.56157333333334</v>
      </c>
      <c r="AQ213">
        <v>0.006693798415477507</v>
      </c>
      <c r="AR213">
        <v>79.01917542628415</v>
      </c>
      <c r="AS213">
        <v>0</v>
      </c>
      <c r="AT213">
        <v>0</v>
      </c>
      <c r="AU213">
        <f>IF(AS213*$H$13&gt;=AW213,1.0,(AW213/(AW213-AS213*$H$13)))</f>
        <v>0</v>
      </c>
      <c r="AV213">
        <f>(AU213-1)*100</f>
        <v>0</v>
      </c>
      <c r="AW213">
        <f>MAX(0,($B$13+$C$13*DP213)/(1+$D$13*DP213)*DI213/(DK213+273)*$E$13)</f>
        <v>0</v>
      </c>
      <c r="AX213" t="s">
        <v>421</v>
      </c>
      <c r="AY213" t="s">
        <v>421</v>
      </c>
      <c r="AZ213">
        <v>0</v>
      </c>
      <c r="BA213">
        <v>0</v>
      </c>
      <c r="BB213">
        <f>1-AZ213/BA213</f>
        <v>0</v>
      </c>
      <c r="BC213">
        <v>0</v>
      </c>
      <c r="BD213" t="s">
        <v>421</v>
      </c>
      <c r="BE213" t="s">
        <v>421</v>
      </c>
      <c r="BF213">
        <v>0</v>
      </c>
      <c r="BG213">
        <v>0</v>
      </c>
      <c r="BH213">
        <f>1-BF213/BG213</f>
        <v>0</v>
      </c>
      <c r="BI213">
        <v>0.5</v>
      </c>
      <c r="BJ213">
        <f>CS213</f>
        <v>0</v>
      </c>
      <c r="BK213">
        <f>L213</f>
        <v>0</v>
      </c>
      <c r="BL213">
        <f>BH213*BI213*BJ213</f>
        <v>0</v>
      </c>
      <c r="BM213">
        <f>(BK213-BC213)/BJ213</f>
        <v>0</v>
      </c>
      <c r="BN213">
        <f>(BA213-BG213)/BG213</f>
        <v>0</v>
      </c>
      <c r="BO213">
        <f>AZ213/(BB213+AZ213/BG213)</f>
        <v>0</v>
      </c>
      <c r="BP213" t="s">
        <v>421</v>
      </c>
      <c r="BQ213">
        <v>0</v>
      </c>
      <c r="BR213">
        <f>IF(BQ213&lt;&gt;0, BQ213, BO213)</f>
        <v>0</v>
      </c>
      <c r="BS213">
        <f>1-BR213/BG213</f>
        <v>0</v>
      </c>
      <c r="BT213">
        <f>(BG213-BF213)/(BG213-BR213)</f>
        <v>0</v>
      </c>
      <c r="BU213">
        <f>(BA213-BG213)/(BA213-BR213)</f>
        <v>0</v>
      </c>
      <c r="BV213">
        <f>(BG213-BF213)/(BG213-AZ213)</f>
        <v>0</v>
      </c>
      <c r="BW213">
        <f>(BA213-BG213)/(BA213-AZ213)</f>
        <v>0</v>
      </c>
      <c r="BX213">
        <f>(BT213*BR213/BF213)</f>
        <v>0</v>
      </c>
      <c r="BY213">
        <f>(1-BX213)</f>
        <v>0</v>
      </c>
      <c r="BZ213">
        <v>1358</v>
      </c>
      <c r="CA213">
        <v>300</v>
      </c>
      <c r="CB213">
        <v>300</v>
      </c>
      <c r="CC213">
        <v>300</v>
      </c>
      <c r="CD213">
        <v>10372.1</v>
      </c>
      <c r="CE213">
        <v>1824.64</v>
      </c>
      <c r="CF213">
        <v>-0.00730157</v>
      </c>
      <c r="CG213">
        <v>0.9</v>
      </c>
      <c r="CH213" t="s">
        <v>421</v>
      </c>
      <c r="CI213" t="s">
        <v>421</v>
      </c>
      <c r="CJ213" t="s">
        <v>421</v>
      </c>
      <c r="CK213" t="s">
        <v>421</v>
      </c>
      <c r="CL213" t="s">
        <v>421</v>
      </c>
      <c r="CM213" t="s">
        <v>421</v>
      </c>
      <c r="CN213" t="s">
        <v>421</v>
      </c>
      <c r="CO213" t="s">
        <v>421</v>
      </c>
      <c r="CP213" t="s">
        <v>421</v>
      </c>
      <c r="CQ213" t="s">
        <v>421</v>
      </c>
      <c r="CR213">
        <f>$B$11*DQ213+$C$11*DR213+$F$11*EC213*(1-EF213)</f>
        <v>0</v>
      </c>
      <c r="CS213">
        <f>CR213*CT213</f>
        <v>0</v>
      </c>
      <c r="CT213">
        <f>($B$11*$D$9+$C$11*$D$9+$F$11*((EP213+EH213)/MAX(EP213+EH213+EQ213, 0.1)*$I$9+EQ213/MAX(EP213+EH213+EQ213, 0.1)*$J$9))/($B$11+$C$11+$F$11)</f>
        <v>0</v>
      </c>
      <c r="CU213">
        <f>($B$11*$K$9+$C$11*$K$9+$F$11*((EP213+EH213)/MAX(EP213+EH213+EQ213, 0.1)*$P$9+EQ213/MAX(EP213+EH213+EQ213, 0.1)*$Q$9))/($B$11+$C$11+$F$11)</f>
        <v>0</v>
      </c>
      <c r="CV213">
        <v>6</v>
      </c>
      <c r="CW213">
        <v>0.5</v>
      </c>
      <c r="CX213" t="s">
        <v>422</v>
      </c>
      <c r="CY213">
        <v>2</v>
      </c>
      <c r="CZ213" t="b">
        <v>1</v>
      </c>
      <c r="DA213">
        <v>1652288534.814285</v>
      </c>
      <c r="DB213">
        <v>1118.004642857143</v>
      </c>
      <c r="DC213">
        <v>1191.292857142857</v>
      </c>
      <c r="DD213">
        <v>26.51806428571428</v>
      </c>
      <c r="DE213">
        <v>21.91784285714286</v>
      </c>
      <c r="DF213">
        <v>1119.149285714285</v>
      </c>
      <c r="DG213">
        <v>26.43498928571429</v>
      </c>
      <c r="DH213">
        <v>400.0741785714286</v>
      </c>
      <c r="DI213">
        <v>90.67851785714286</v>
      </c>
      <c r="DJ213">
        <v>0.1000395428571429</v>
      </c>
      <c r="DK213">
        <v>32.52178928571429</v>
      </c>
      <c r="DL213">
        <v>31.64146785714286</v>
      </c>
      <c r="DM213">
        <v>999.9000000000002</v>
      </c>
      <c r="DN213">
        <v>0</v>
      </c>
      <c r="DO213">
        <v>0</v>
      </c>
      <c r="DP213">
        <v>10002.61142857143</v>
      </c>
      <c r="DQ213">
        <v>0</v>
      </c>
      <c r="DR213">
        <v>949.9926785714287</v>
      </c>
      <c r="DS213">
        <v>-73.28750000000001</v>
      </c>
      <c r="DT213">
        <v>1148.460714285714</v>
      </c>
      <c r="DU213">
        <v>1217.99</v>
      </c>
      <c r="DV213">
        <v>4.600217857142857</v>
      </c>
      <c r="DW213">
        <v>1191.292857142857</v>
      </c>
      <c r="DX213">
        <v>21.91784285714286</v>
      </c>
      <c r="DY213">
        <v>2.404619285714285</v>
      </c>
      <c r="DZ213">
        <v>1.987478214285714</v>
      </c>
      <c r="EA213">
        <v>20.39490357142857</v>
      </c>
      <c r="EB213">
        <v>17.34476071428572</v>
      </c>
      <c r="EC213">
        <v>1499.990357142857</v>
      </c>
      <c r="ED213">
        <v>0.9729983214285713</v>
      </c>
      <c r="EE213">
        <v>0.02700173928571429</v>
      </c>
      <c r="EF213">
        <v>0</v>
      </c>
      <c r="EG213">
        <v>1465.937857142857</v>
      </c>
      <c r="EH213">
        <v>5.00097</v>
      </c>
      <c r="EI213">
        <v>22849.17142857143</v>
      </c>
      <c r="EJ213">
        <v>12491.50714285714</v>
      </c>
      <c r="EK213">
        <v>41</v>
      </c>
      <c r="EL213">
        <v>42.75</v>
      </c>
      <c r="EM213">
        <v>41.25</v>
      </c>
      <c r="EN213">
        <v>42.47975</v>
      </c>
      <c r="EO213">
        <v>42.15157142857142</v>
      </c>
      <c r="EP213">
        <v>1454.62</v>
      </c>
      <c r="EQ213">
        <v>40.36999999999999</v>
      </c>
      <c r="ER213">
        <v>0</v>
      </c>
      <c r="ES213">
        <v>1228.400000095367</v>
      </c>
      <c r="ET213">
        <v>0</v>
      </c>
      <c r="EU213">
        <v>1465.9152</v>
      </c>
      <c r="EV213">
        <v>0.673846149101218</v>
      </c>
      <c r="EW213">
        <v>-21.90000055163121</v>
      </c>
      <c r="EX213">
        <v>22848.996</v>
      </c>
      <c r="EY213">
        <v>15</v>
      </c>
      <c r="EZ213">
        <v>1652287342.6</v>
      </c>
      <c r="FA213" t="s">
        <v>727</v>
      </c>
      <c r="FB213">
        <v>1652287342.6</v>
      </c>
      <c r="FC213">
        <v>1652287335.6</v>
      </c>
      <c r="FD213">
        <v>27</v>
      </c>
      <c r="FE213">
        <v>0.206</v>
      </c>
      <c r="FF213">
        <v>-0.006</v>
      </c>
      <c r="FG213">
        <v>-1.806</v>
      </c>
      <c r="FH213">
        <v>0.04</v>
      </c>
      <c r="FI213">
        <v>1600</v>
      </c>
      <c r="FJ213">
        <v>24</v>
      </c>
      <c r="FK213">
        <v>0.06</v>
      </c>
      <c r="FL213">
        <v>0.04</v>
      </c>
      <c r="FM213">
        <v>-73.29330731707316</v>
      </c>
      <c r="FN213">
        <v>0.4133916376305564</v>
      </c>
      <c r="FO213">
        <v>0.1028917176269137</v>
      </c>
      <c r="FP213">
        <v>-1</v>
      </c>
      <c r="FQ213">
        <v>4.664003170731708</v>
      </c>
      <c r="FR213">
        <v>-1.171339233449472</v>
      </c>
      <c r="FS213">
        <v>0.1158604614567491</v>
      </c>
      <c r="FT213">
        <v>0</v>
      </c>
      <c r="FU213">
        <v>0</v>
      </c>
      <c r="FV213">
        <v>0</v>
      </c>
      <c r="FW213">
        <v>0</v>
      </c>
      <c r="FX213">
        <v>-1</v>
      </c>
      <c r="FY213">
        <v>0</v>
      </c>
      <c r="FZ213">
        <v>1</v>
      </c>
      <c r="GA213" t="s">
        <v>710</v>
      </c>
      <c r="GB213">
        <v>2.69488</v>
      </c>
      <c r="GC213">
        <v>2.70522</v>
      </c>
      <c r="GD213">
        <v>0.186887</v>
      </c>
      <c r="GE213">
        <v>0.19232</v>
      </c>
      <c r="GF213">
        <v>0.113862</v>
      </c>
      <c r="GG213">
        <v>0.09872019999999999</v>
      </c>
      <c r="GH213">
        <v>25522.1</v>
      </c>
      <c r="GI213">
        <v>25449.1</v>
      </c>
      <c r="GJ213">
        <v>29206.6</v>
      </c>
      <c r="GK213">
        <v>29164.6</v>
      </c>
      <c r="GL213">
        <v>34263.7</v>
      </c>
      <c r="GM213">
        <v>34989.7</v>
      </c>
      <c r="GN213">
        <v>41103.6</v>
      </c>
      <c r="GO213">
        <v>41614.8</v>
      </c>
      <c r="GP213">
        <v>1.72333</v>
      </c>
      <c r="GQ213">
        <v>2.0141</v>
      </c>
      <c r="GR213">
        <v>0.105008</v>
      </c>
      <c r="GS213">
        <v>0</v>
      </c>
      <c r="GT213">
        <v>29.9441</v>
      </c>
      <c r="GU213">
        <v>999.9</v>
      </c>
      <c r="GV213">
        <v>36.3</v>
      </c>
      <c r="GW213">
        <v>37.3</v>
      </c>
      <c r="GX213">
        <v>25.6585</v>
      </c>
      <c r="GY213">
        <v>62.6434</v>
      </c>
      <c r="GZ213">
        <v>29.5272</v>
      </c>
      <c r="HA213">
        <v>1</v>
      </c>
      <c r="HB213">
        <v>0.305501</v>
      </c>
      <c r="HC213">
        <v>0</v>
      </c>
      <c r="HD213">
        <v>20.3923</v>
      </c>
      <c r="HE213">
        <v>5.21714</v>
      </c>
      <c r="HF213">
        <v>12.0099</v>
      </c>
      <c r="HG213">
        <v>4.98765</v>
      </c>
      <c r="HH213">
        <v>3.28858</v>
      </c>
      <c r="HI213">
        <v>2413.6</v>
      </c>
      <c r="HJ213">
        <v>9999</v>
      </c>
      <c r="HK213">
        <v>9999</v>
      </c>
      <c r="HL213">
        <v>45.7</v>
      </c>
      <c r="HM213">
        <v>1.86737</v>
      </c>
      <c r="HN213">
        <v>1.8663</v>
      </c>
      <c r="HO213">
        <v>1.86584</v>
      </c>
      <c r="HP213">
        <v>1.8657</v>
      </c>
      <c r="HQ213">
        <v>1.86752</v>
      </c>
      <c r="HR213">
        <v>1.87009</v>
      </c>
      <c r="HS213">
        <v>1.86872</v>
      </c>
      <c r="HT213">
        <v>1.87007</v>
      </c>
      <c r="HU213">
        <v>0</v>
      </c>
      <c r="HV213">
        <v>0</v>
      </c>
      <c r="HW213">
        <v>0</v>
      </c>
      <c r="HX213">
        <v>0</v>
      </c>
      <c r="HY213" t="s">
        <v>425</v>
      </c>
      <c r="HZ213" t="s">
        <v>426</v>
      </c>
      <c r="IA213" t="s">
        <v>427</v>
      </c>
      <c r="IB213" t="s">
        <v>427</v>
      </c>
      <c r="IC213" t="s">
        <v>427</v>
      </c>
      <c r="ID213" t="s">
        <v>427</v>
      </c>
      <c r="IE213">
        <v>0</v>
      </c>
      <c r="IF213">
        <v>100</v>
      </c>
      <c r="IG213">
        <v>100</v>
      </c>
      <c r="IH213">
        <v>-1.18</v>
      </c>
      <c r="II213">
        <v>0.0838</v>
      </c>
      <c r="IJ213">
        <v>0.04464184116076175</v>
      </c>
      <c r="IK213">
        <v>-0.0004613869835165773</v>
      </c>
      <c r="IL213">
        <v>-7.733014719846753E-07</v>
      </c>
      <c r="IM213">
        <v>2.12217718631011E-10</v>
      </c>
      <c r="IN213">
        <v>-0.1662484685589008</v>
      </c>
      <c r="IO213">
        <v>0.000886434048502425</v>
      </c>
      <c r="IP213">
        <v>0.0004187276611132993</v>
      </c>
      <c r="IQ213">
        <v>-3.612086840460417E-06</v>
      </c>
      <c r="IR213">
        <v>19</v>
      </c>
      <c r="IS213">
        <v>2204</v>
      </c>
      <c r="IT213">
        <v>1</v>
      </c>
      <c r="IU213">
        <v>37</v>
      </c>
      <c r="IV213">
        <v>20</v>
      </c>
      <c r="IW213">
        <v>20.1</v>
      </c>
      <c r="IX213">
        <v>2.49756</v>
      </c>
      <c r="IY213">
        <v>2.21191</v>
      </c>
      <c r="IZ213">
        <v>1.39648</v>
      </c>
      <c r="JA213">
        <v>2.34741</v>
      </c>
      <c r="JB213">
        <v>1.49536</v>
      </c>
      <c r="JC213">
        <v>2.38281</v>
      </c>
      <c r="JD213">
        <v>39.4166</v>
      </c>
      <c r="JE213">
        <v>14.8763</v>
      </c>
      <c r="JF213">
        <v>18</v>
      </c>
      <c r="JG213">
        <v>391.851</v>
      </c>
      <c r="JH213">
        <v>561.181</v>
      </c>
      <c r="JI213">
        <v>31.7439</v>
      </c>
      <c r="JJ213">
        <v>31.4216</v>
      </c>
      <c r="JK213">
        <v>30.0001</v>
      </c>
      <c r="JL213">
        <v>31.3205</v>
      </c>
      <c r="JM213">
        <v>31.2265</v>
      </c>
      <c r="JN213">
        <v>49.9749</v>
      </c>
      <c r="JO213">
        <v>15.9419</v>
      </c>
      <c r="JP213">
        <v>1.14378</v>
      </c>
      <c r="JQ213">
        <v>-999.9</v>
      </c>
      <c r="JR213">
        <v>1236.46</v>
      </c>
      <c r="JS213">
        <v>22.2859</v>
      </c>
      <c r="JT213">
        <v>99.82550000000001</v>
      </c>
      <c r="JU213">
        <v>99.8904</v>
      </c>
    </row>
    <row r="214" spans="1:281">
      <c r="A214">
        <v>198</v>
      </c>
      <c r="B214">
        <v>1652288547.6</v>
      </c>
      <c r="C214">
        <v>6491.099999904633</v>
      </c>
      <c r="D214" t="s">
        <v>879</v>
      </c>
      <c r="E214" t="s">
        <v>880</v>
      </c>
      <c r="F214">
        <v>5</v>
      </c>
      <c r="G214" t="s">
        <v>730</v>
      </c>
      <c r="H214" t="s">
        <v>418</v>
      </c>
      <c r="I214">
        <v>1652288540.1</v>
      </c>
      <c r="J214">
        <f>(K214)/1000</f>
        <v>0</v>
      </c>
      <c r="K214">
        <f>IF(CZ214, AN214, AH214)</f>
        <v>0</v>
      </c>
      <c r="L214">
        <f>IF(CZ214, AI214, AG214)</f>
        <v>0</v>
      </c>
      <c r="M214">
        <f>DB214 - IF(AU214&gt;1, L214*CV214*100.0/(AW214*DP214), 0)</f>
        <v>0</v>
      </c>
      <c r="N214">
        <f>((T214-J214/2)*M214-L214)/(T214+J214/2)</f>
        <v>0</v>
      </c>
      <c r="O214">
        <f>N214*(DI214+DJ214)/1000.0</f>
        <v>0</v>
      </c>
      <c r="P214">
        <f>(DB214 - IF(AU214&gt;1, L214*CV214*100.0/(AW214*DP214), 0))*(DI214+DJ214)/1000.0</f>
        <v>0</v>
      </c>
      <c r="Q214">
        <f>2.0/((1/S214-1/R214)+SIGN(S214)*SQRT((1/S214-1/R214)*(1/S214-1/R214) + 4*CW214/((CW214+1)*(CW214+1))*(2*1/S214*1/R214-1/R214*1/R214)))</f>
        <v>0</v>
      </c>
      <c r="R214">
        <f>IF(LEFT(CX214,1)&lt;&gt;"0",IF(LEFT(CX214,1)="1",3.0,CY214),$D$5+$E$5*(DP214*DI214/($K$5*1000))+$F$5*(DP214*DI214/($K$5*1000))*MAX(MIN(CV214,$J$5),$I$5)*MAX(MIN(CV214,$J$5),$I$5)+$G$5*MAX(MIN(CV214,$J$5),$I$5)*(DP214*DI214/($K$5*1000))+$H$5*(DP214*DI214/($K$5*1000))*(DP214*DI214/($K$5*1000)))</f>
        <v>0</v>
      </c>
      <c r="S214">
        <f>J214*(1000-(1000*0.61365*exp(17.502*W214/(240.97+W214))/(DI214+DJ214)+DD214)/2)/(1000*0.61365*exp(17.502*W214/(240.97+W214))/(DI214+DJ214)-DD214)</f>
        <v>0</v>
      </c>
      <c r="T214">
        <f>1/((CW214+1)/(Q214/1.6)+1/(R214/1.37)) + CW214/((CW214+1)/(Q214/1.6) + CW214/(R214/1.37))</f>
        <v>0</v>
      </c>
      <c r="U214">
        <f>(CR214*CU214)</f>
        <v>0</v>
      </c>
      <c r="V214">
        <f>(DK214+(U214+2*0.95*5.67E-8*(((DK214+$B$7)+273)^4-(DK214+273)^4)-44100*J214)/(1.84*29.3*R214+8*0.95*5.67E-8*(DK214+273)^3))</f>
        <v>0</v>
      </c>
      <c r="W214">
        <f>($C$7*DL214+$D$7*DM214+$E$7*V214)</f>
        <v>0</v>
      </c>
      <c r="X214">
        <f>0.61365*exp(17.502*W214/(240.97+W214))</f>
        <v>0</v>
      </c>
      <c r="Y214">
        <f>(Z214/AA214*100)</f>
        <v>0</v>
      </c>
      <c r="Z214">
        <f>DD214*(DI214+DJ214)/1000</f>
        <v>0</v>
      </c>
      <c r="AA214">
        <f>0.61365*exp(17.502*DK214/(240.97+DK214))</f>
        <v>0</v>
      </c>
      <c r="AB214">
        <f>(X214-DD214*(DI214+DJ214)/1000)</f>
        <v>0</v>
      </c>
      <c r="AC214">
        <f>(-J214*44100)</f>
        <v>0</v>
      </c>
      <c r="AD214">
        <f>2*29.3*R214*0.92*(DK214-W214)</f>
        <v>0</v>
      </c>
      <c r="AE214">
        <f>2*0.95*5.67E-8*(((DK214+$B$7)+273)^4-(W214+273)^4)</f>
        <v>0</v>
      </c>
      <c r="AF214">
        <f>U214+AE214+AC214+AD214</f>
        <v>0</v>
      </c>
      <c r="AG214">
        <f>DH214*AU214*(DC214-DB214*(1000-AU214*DE214)/(1000-AU214*DD214))/(100*CV214)</f>
        <v>0</v>
      </c>
      <c r="AH214">
        <f>1000*DH214*AU214*(DD214-DE214)/(100*CV214*(1000-AU214*DD214))</f>
        <v>0</v>
      </c>
      <c r="AI214">
        <f>(AJ214 - AK214 - DI214*1E3/(8.314*(DK214+273.15)) * AM214/DH214 * AL214) * DH214/(100*CV214) * (1000 - DE214)/1000</f>
        <v>0</v>
      </c>
      <c r="AJ214">
        <v>1249.547767947355</v>
      </c>
      <c r="AK214">
        <v>1190.762363636364</v>
      </c>
      <c r="AL214">
        <v>3.453651815482615</v>
      </c>
      <c r="AM214">
        <v>66.42233892500103</v>
      </c>
      <c r="AN214">
        <f>(AP214 - AO214 + DI214*1E3/(8.314*(DK214+273.15)) * AR214/DH214 * AQ214) * DH214/(100*CV214) * 1000/(1000 - AP214)</f>
        <v>0</v>
      </c>
      <c r="AO214">
        <v>22.11817078902766</v>
      </c>
      <c r="AP214">
        <v>26.57996303030303</v>
      </c>
      <c r="AQ214">
        <v>0.001213619994734467</v>
      </c>
      <c r="AR214">
        <v>79.01917542628415</v>
      </c>
      <c r="AS214">
        <v>0</v>
      </c>
      <c r="AT214">
        <v>0</v>
      </c>
      <c r="AU214">
        <f>IF(AS214*$H$13&gt;=AW214,1.0,(AW214/(AW214-AS214*$H$13)))</f>
        <v>0</v>
      </c>
      <c r="AV214">
        <f>(AU214-1)*100</f>
        <v>0</v>
      </c>
      <c r="AW214">
        <f>MAX(0,($B$13+$C$13*DP214)/(1+$D$13*DP214)*DI214/(DK214+273)*$E$13)</f>
        <v>0</v>
      </c>
      <c r="AX214" t="s">
        <v>421</v>
      </c>
      <c r="AY214" t="s">
        <v>421</v>
      </c>
      <c r="AZ214">
        <v>0</v>
      </c>
      <c r="BA214">
        <v>0</v>
      </c>
      <c r="BB214">
        <f>1-AZ214/BA214</f>
        <v>0</v>
      </c>
      <c r="BC214">
        <v>0</v>
      </c>
      <c r="BD214" t="s">
        <v>421</v>
      </c>
      <c r="BE214" t="s">
        <v>421</v>
      </c>
      <c r="BF214">
        <v>0</v>
      </c>
      <c r="BG214">
        <v>0</v>
      </c>
      <c r="BH214">
        <f>1-BF214/BG214</f>
        <v>0</v>
      </c>
      <c r="BI214">
        <v>0.5</v>
      </c>
      <c r="BJ214">
        <f>CS214</f>
        <v>0</v>
      </c>
      <c r="BK214">
        <f>L214</f>
        <v>0</v>
      </c>
      <c r="BL214">
        <f>BH214*BI214*BJ214</f>
        <v>0</v>
      </c>
      <c r="BM214">
        <f>(BK214-BC214)/BJ214</f>
        <v>0</v>
      </c>
      <c r="BN214">
        <f>(BA214-BG214)/BG214</f>
        <v>0</v>
      </c>
      <c r="BO214">
        <f>AZ214/(BB214+AZ214/BG214)</f>
        <v>0</v>
      </c>
      <c r="BP214" t="s">
        <v>421</v>
      </c>
      <c r="BQ214">
        <v>0</v>
      </c>
      <c r="BR214">
        <f>IF(BQ214&lt;&gt;0, BQ214, BO214)</f>
        <v>0</v>
      </c>
      <c r="BS214">
        <f>1-BR214/BG214</f>
        <v>0</v>
      </c>
      <c r="BT214">
        <f>(BG214-BF214)/(BG214-BR214)</f>
        <v>0</v>
      </c>
      <c r="BU214">
        <f>(BA214-BG214)/(BA214-BR214)</f>
        <v>0</v>
      </c>
      <c r="BV214">
        <f>(BG214-BF214)/(BG214-AZ214)</f>
        <v>0</v>
      </c>
      <c r="BW214">
        <f>(BA214-BG214)/(BA214-AZ214)</f>
        <v>0</v>
      </c>
      <c r="BX214">
        <f>(BT214*BR214/BF214)</f>
        <v>0</v>
      </c>
      <c r="BY214">
        <f>(1-BX214)</f>
        <v>0</v>
      </c>
      <c r="BZ214">
        <v>1358</v>
      </c>
      <c r="CA214">
        <v>300</v>
      </c>
      <c r="CB214">
        <v>300</v>
      </c>
      <c r="CC214">
        <v>300</v>
      </c>
      <c r="CD214">
        <v>10372.1</v>
      </c>
      <c r="CE214">
        <v>1824.64</v>
      </c>
      <c r="CF214">
        <v>-0.00730157</v>
      </c>
      <c r="CG214">
        <v>0.9</v>
      </c>
      <c r="CH214" t="s">
        <v>421</v>
      </c>
      <c r="CI214" t="s">
        <v>421</v>
      </c>
      <c r="CJ214" t="s">
        <v>421</v>
      </c>
      <c r="CK214" t="s">
        <v>421</v>
      </c>
      <c r="CL214" t="s">
        <v>421</v>
      </c>
      <c r="CM214" t="s">
        <v>421</v>
      </c>
      <c r="CN214" t="s">
        <v>421</v>
      </c>
      <c r="CO214" t="s">
        <v>421</v>
      </c>
      <c r="CP214" t="s">
        <v>421</v>
      </c>
      <c r="CQ214" t="s">
        <v>421</v>
      </c>
      <c r="CR214">
        <f>$B$11*DQ214+$C$11*DR214+$F$11*EC214*(1-EF214)</f>
        <v>0</v>
      </c>
      <c r="CS214">
        <f>CR214*CT214</f>
        <v>0</v>
      </c>
      <c r="CT214">
        <f>($B$11*$D$9+$C$11*$D$9+$F$11*((EP214+EH214)/MAX(EP214+EH214+EQ214, 0.1)*$I$9+EQ214/MAX(EP214+EH214+EQ214, 0.1)*$J$9))/($B$11+$C$11+$F$11)</f>
        <v>0</v>
      </c>
      <c r="CU214">
        <f>($B$11*$K$9+$C$11*$K$9+$F$11*((EP214+EH214)/MAX(EP214+EH214+EQ214, 0.1)*$P$9+EQ214/MAX(EP214+EH214+EQ214, 0.1)*$Q$9))/($B$11+$C$11+$F$11)</f>
        <v>0</v>
      </c>
      <c r="CV214">
        <v>6</v>
      </c>
      <c r="CW214">
        <v>0.5</v>
      </c>
      <c r="CX214" t="s">
        <v>422</v>
      </c>
      <c r="CY214">
        <v>2</v>
      </c>
      <c r="CZ214" t="b">
        <v>1</v>
      </c>
      <c r="DA214">
        <v>1652288540.1</v>
      </c>
      <c r="DB214">
        <v>1135.715555555556</v>
      </c>
      <c r="DC214">
        <v>1208.987777777778</v>
      </c>
      <c r="DD214">
        <v>26.54811111111111</v>
      </c>
      <c r="DE214">
        <v>22.04395925925926</v>
      </c>
      <c r="DF214">
        <v>1136.883703703704</v>
      </c>
      <c r="DG214">
        <v>26.46456296296297</v>
      </c>
      <c r="DH214">
        <v>400.0714444444445</v>
      </c>
      <c r="DI214">
        <v>90.67712592592595</v>
      </c>
      <c r="DJ214">
        <v>0.09999712592592593</v>
      </c>
      <c r="DK214">
        <v>32.52588888888889</v>
      </c>
      <c r="DL214">
        <v>31.65127407407408</v>
      </c>
      <c r="DM214">
        <v>999.9000000000001</v>
      </c>
      <c r="DN214">
        <v>0</v>
      </c>
      <c r="DO214">
        <v>0</v>
      </c>
      <c r="DP214">
        <v>10005.66962962963</v>
      </c>
      <c r="DQ214">
        <v>0</v>
      </c>
      <c r="DR214">
        <v>950.2776296296296</v>
      </c>
      <c r="DS214">
        <v>-73.27251481481481</v>
      </c>
      <c r="DT214">
        <v>1166.688888888889</v>
      </c>
      <c r="DU214">
        <v>1236.241481481481</v>
      </c>
      <c r="DV214">
        <v>4.50413925925926</v>
      </c>
      <c r="DW214">
        <v>1208.987777777778</v>
      </c>
      <c r="DX214">
        <v>22.04395925925926</v>
      </c>
      <c r="DY214">
        <v>2.407305925925926</v>
      </c>
      <c r="DZ214">
        <v>1.998883703703703</v>
      </c>
      <c r="EA214">
        <v>20.4129962962963</v>
      </c>
      <c r="EB214">
        <v>17.43537037037037</v>
      </c>
      <c r="EC214">
        <v>1499.996296296296</v>
      </c>
      <c r="ED214">
        <v>0.9729985925925925</v>
      </c>
      <c r="EE214">
        <v>0.02700145185185186</v>
      </c>
      <c r="EF214">
        <v>0</v>
      </c>
      <c r="EG214">
        <v>1466.01074074074</v>
      </c>
      <c r="EH214">
        <v>5.00097</v>
      </c>
      <c r="EI214">
        <v>22848.08888888889</v>
      </c>
      <c r="EJ214">
        <v>12491.55555555555</v>
      </c>
      <c r="EK214">
        <v>41</v>
      </c>
      <c r="EL214">
        <v>42.75</v>
      </c>
      <c r="EM214">
        <v>41.25</v>
      </c>
      <c r="EN214">
        <v>42.49533333333333</v>
      </c>
      <c r="EO214">
        <v>42.15944444444443</v>
      </c>
      <c r="EP214">
        <v>1454.626296296296</v>
      </c>
      <c r="EQ214">
        <v>40.36999999999999</v>
      </c>
      <c r="ER214">
        <v>0</v>
      </c>
      <c r="ES214">
        <v>1233.799999952316</v>
      </c>
      <c r="ET214">
        <v>0</v>
      </c>
      <c r="EU214">
        <v>1466.008846153846</v>
      </c>
      <c r="EV214">
        <v>2.974017097995987</v>
      </c>
      <c r="EW214">
        <v>-51.72649598389525</v>
      </c>
      <c r="EX214">
        <v>22847.57692307692</v>
      </c>
      <c r="EY214">
        <v>15</v>
      </c>
      <c r="EZ214">
        <v>1652287342.6</v>
      </c>
      <c r="FA214" t="s">
        <v>727</v>
      </c>
      <c r="FB214">
        <v>1652287342.6</v>
      </c>
      <c r="FC214">
        <v>1652287335.6</v>
      </c>
      <c r="FD214">
        <v>27</v>
      </c>
      <c r="FE214">
        <v>0.206</v>
      </c>
      <c r="FF214">
        <v>-0.006</v>
      </c>
      <c r="FG214">
        <v>-1.806</v>
      </c>
      <c r="FH214">
        <v>0.04</v>
      </c>
      <c r="FI214">
        <v>1600</v>
      </c>
      <c r="FJ214">
        <v>24</v>
      </c>
      <c r="FK214">
        <v>0.06</v>
      </c>
      <c r="FL214">
        <v>0.04</v>
      </c>
      <c r="FM214">
        <v>-73.2941</v>
      </c>
      <c r="FN214">
        <v>0.2062671669793554</v>
      </c>
      <c r="FO214">
        <v>0.1094573455735151</v>
      </c>
      <c r="FP214">
        <v>-1</v>
      </c>
      <c r="FQ214">
        <v>4.55508475</v>
      </c>
      <c r="FR214">
        <v>-1.070251069418403</v>
      </c>
      <c r="FS214">
        <v>0.1031594970418987</v>
      </c>
      <c r="FT214">
        <v>0</v>
      </c>
      <c r="FU214">
        <v>0</v>
      </c>
      <c r="FV214">
        <v>0</v>
      </c>
      <c r="FW214">
        <v>0</v>
      </c>
      <c r="FX214">
        <v>-1</v>
      </c>
      <c r="FY214">
        <v>0</v>
      </c>
      <c r="FZ214">
        <v>1</v>
      </c>
      <c r="GA214" t="s">
        <v>710</v>
      </c>
      <c r="GB214">
        <v>2.69485</v>
      </c>
      <c r="GC214">
        <v>2.70518</v>
      </c>
      <c r="GD214">
        <v>0.188621</v>
      </c>
      <c r="GE214">
        <v>0.194007</v>
      </c>
      <c r="GF214">
        <v>0.113914</v>
      </c>
      <c r="GG214">
        <v>0.0990439</v>
      </c>
      <c r="GH214">
        <v>25467.6</v>
      </c>
      <c r="GI214">
        <v>25395.7</v>
      </c>
      <c r="GJ214">
        <v>29206.6</v>
      </c>
      <c r="GK214">
        <v>29164.3</v>
      </c>
      <c r="GL214">
        <v>34261.4</v>
      </c>
      <c r="GM214">
        <v>34976.9</v>
      </c>
      <c r="GN214">
        <v>41103.2</v>
      </c>
      <c r="GO214">
        <v>41614.7</v>
      </c>
      <c r="GP214">
        <v>1.72325</v>
      </c>
      <c r="GQ214">
        <v>2.01413</v>
      </c>
      <c r="GR214">
        <v>0.105657</v>
      </c>
      <c r="GS214">
        <v>0</v>
      </c>
      <c r="GT214">
        <v>29.9441</v>
      </c>
      <c r="GU214">
        <v>999.9</v>
      </c>
      <c r="GV214">
        <v>36.3</v>
      </c>
      <c r="GW214">
        <v>37.3</v>
      </c>
      <c r="GX214">
        <v>25.6547</v>
      </c>
      <c r="GY214">
        <v>62.5934</v>
      </c>
      <c r="GZ214">
        <v>29.2508</v>
      </c>
      <c r="HA214">
        <v>1</v>
      </c>
      <c r="HB214">
        <v>0.305686</v>
      </c>
      <c r="HC214">
        <v>0</v>
      </c>
      <c r="HD214">
        <v>20.3925</v>
      </c>
      <c r="HE214">
        <v>5.21699</v>
      </c>
      <c r="HF214">
        <v>12.0099</v>
      </c>
      <c r="HG214">
        <v>4.98755</v>
      </c>
      <c r="HH214">
        <v>3.28863</v>
      </c>
      <c r="HI214">
        <v>2413.6</v>
      </c>
      <c r="HJ214">
        <v>9999</v>
      </c>
      <c r="HK214">
        <v>9999</v>
      </c>
      <c r="HL214">
        <v>45.7</v>
      </c>
      <c r="HM214">
        <v>1.86737</v>
      </c>
      <c r="HN214">
        <v>1.8663</v>
      </c>
      <c r="HO214">
        <v>1.86585</v>
      </c>
      <c r="HP214">
        <v>1.86569</v>
      </c>
      <c r="HQ214">
        <v>1.86752</v>
      </c>
      <c r="HR214">
        <v>1.87005</v>
      </c>
      <c r="HS214">
        <v>1.86874</v>
      </c>
      <c r="HT214">
        <v>1.87006</v>
      </c>
      <c r="HU214">
        <v>0</v>
      </c>
      <c r="HV214">
        <v>0</v>
      </c>
      <c r="HW214">
        <v>0</v>
      </c>
      <c r="HX214">
        <v>0</v>
      </c>
      <c r="HY214" t="s">
        <v>425</v>
      </c>
      <c r="HZ214" t="s">
        <v>426</v>
      </c>
      <c r="IA214" t="s">
        <v>427</v>
      </c>
      <c r="IB214" t="s">
        <v>427</v>
      </c>
      <c r="IC214" t="s">
        <v>427</v>
      </c>
      <c r="ID214" t="s">
        <v>427</v>
      </c>
      <c r="IE214">
        <v>0</v>
      </c>
      <c r="IF214">
        <v>100</v>
      </c>
      <c r="IG214">
        <v>100</v>
      </c>
      <c r="IH214">
        <v>-1.2</v>
      </c>
      <c r="II214">
        <v>0.08400000000000001</v>
      </c>
      <c r="IJ214">
        <v>0.04464184116076175</v>
      </c>
      <c r="IK214">
        <v>-0.0004613869835165773</v>
      </c>
      <c r="IL214">
        <v>-7.733014719846753E-07</v>
      </c>
      <c r="IM214">
        <v>2.12217718631011E-10</v>
      </c>
      <c r="IN214">
        <v>-0.1662484685589008</v>
      </c>
      <c r="IO214">
        <v>0.000886434048502425</v>
      </c>
      <c r="IP214">
        <v>0.0004187276611132993</v>
      </c>
      <c r="IQ214">
        <v>-3.612086840460417E-06</v>
      </c>
      <c r="IR214">
        <v>19</v>
      </c>
      <c r="IS214">
        <v>2204</v>
      </c>
      <c r="IT214">
        <v>1</v>
      </c>
      <c r="IU214">
        <v>37</v>
      </c>
      <c r="IV214">
        <v>20.1</v>
      </c>
      <c r="IW214">
        <v>20.2</v>
      </c>
      <c r="IX214">
        <v>2.52197</v>
      </c>
      <c r="IY214">
        <v>2.20947</v>
      </c>
      <c r="IZ214">
        <v>1.39648</v>
      </c>
      <c r="JA214">
        <v>2.34741</v>
      </c>
      <c r="JB214">
        <v>1.49536</v>
      </c>
      <c r="JC214">
        <v>2.37793</v>
      </c>
      <c r="JD214">
        <v>39.3917</v>
      </c>
      <c r="JE214">
        <v>14.8763</v>
      </c>
      <c r="JF214">
        <v>18</v>
      </c>
      <c r="JG214">
        <v>391.821</v>
      </c>
      <c r="JH214">
        <v>561.212</v>
      </c>
      <c r="JI214">
        <v>31.7453</v>
      </c>
      <c r="JJ214">
        <v>31.4221</v>
      </c>
      <c r="JK214">
        <v>30.0001</v>
      </c>
      <c r="JL214">
        <v>31.3223</v>
      </c>
      <c r="JM214">
        <v>31.2278</v>
      </c>
      <c r="JN214">
        <v>50.4768</v>
      </c>
      <c r="JO214">
        <v>15.3924</v>
      </c>
      <c r="JP214">
        <v>1.53622</v>
      </c>
      <c r="JQ214">
        <v>-999.9</v>
      </c>
      <c r="JR214">
        <v>1256.5</v>
      </c>
      <c r="JS214">
        <v>22.3924</v>
      </c>
      <c r="JT214">
        <v>99.82510000000001</v>
      </c>
      <c r="JU214">
        <v>99.89</v>
      </c>
    </row>
    <row r="215" spans="1:281">
      <c r="A215">
        <v>199</v>
      </c>
      <c r="B215">
        <v>1652288552.6</v>
      </c>
      <c r="C215">
        <v>6496.099999904633</v>
      </c>
      <c r="D215" t="s">
        <v>881</v>
      </c>
      <c r="E215" t="s">
        <v>882</v>
      </c>
      <c r="F215">
        <v>5</v>
      </c>
      <c r="G215" t="s">
        <v>730</v>
      </c>
      <c r="H215" t="s">
        <v>418</v>
      </c>
      <c r="I215">
        <v>1652288544.814285</v>
      </c>
      <c r="J215">
        <f>(K215)/1000</f>
        <v>0</v>
      </c>
      <c r="K215">
        <f>IF(CZ215, AN215, AH215)</f>
        <v>0</v>
      </c>
      <c r="L215">
        <f>IF(CZ215, AI215, AG215)</f>
        <v>0</v>
      </c>
      <c r="M215">
        <f>DB215 - IF(AU215&gt;1, L215*CV215*100.0/(AW215*DP215), 0)</f>
        <v>0</v>
      </c>
      <c r="N215">
        <f>((T215-J215/2)*M215-L215)/(T215+J215/2)</f>
        <v>0</v>
      </c>
      <c r="O215">
        <f>N215*(DI215+DJ215)/1000.0</f>
        <v>0</v>
      </c>
      <c r="P215">
        <f>(DB215 - IF(AU215&gt;1, L215*CV215*100.0/(AW215*DP215), 0))*(DI215+DJ215)/1000.0</f>
        <v>0</v>
      </c>
      <c r="Q215">
        <f>2.0/((1/S215-1/R215)+SIGN(S215)*SQRT((1/S215-1/R215)*(1/S215-1/R215) + 4*CW215/((CW215+1)*(CW215+1))*(2*1/S215*1/R215-1/R215*1/R215)))</f>
        <v>0</v>
      </c>
      <c r="R215">
        <f>IF(LEFT(CX215,1)&lt;&gt;"0",IF(LEFT(CX215,1)="1",3.0,CY215),$D$5+$E$5*(DP215*DI215/($K$5*1000))+$F$5*(DP215*DI215/($K$5*1000))*MAX(MIN(CV215,$J$5),$I$5)*MAX(MIN(CV215,$J$5),$I$5)+$G$5*MAX(MIN(CV215,$J$5),$I$5)*(DP215*DI215/($K$5*1000))+$H$5*(DP215*DI215/($K$5*1000))*(DP215*DI215/($K$5*1000)))</f>
        <v>0</v>
      </c>
      <c r="S215">
        <f>J215*(1000-(1000*0.61365*exp(17.502*W215/(240.97+W215))/(DI215+DJ215)+DD215)/2)/(1000*0.61365*exp(17.502*W215/(240.97+W215))/(DI215+DJ215)-DD215)</f>
        <v>0</v>
      </c>
      <c r="T215">
        <f>1/((CW215+1)/(Q215/1.6)+1/(R215/1.37)) + CW215/((CW215+1)/(Q215/1.6) + CW215/(R215/1.37))</f>
        <v>0</v>
      </c>
      <c r="U215">
        <f>(CR215*CU215)</f>
        <v>0</v>
      </c>
      <c r="V215">
        <f>(DK215+(U215+2*0.95*5.67E-8*(((DK215+$B$7)+273)^4-(DK215+273)^4)-44100*J215)/(1.84*29.3*R215+8*0.95*5.67E-8*(DK215+273)^3))</f>
        <v>0</v>
      </c>
      <c r="W215">
        <f>($C$7*DL215+$D$7*DM215+$E$7*V215)</f>
        <v>0</v>
      </c>
      <c r="X215">
        <f>0.61365*exp(17.502*W215/(240.97+W215))</f>
        <v>0</v>
      </c>
      <c r="Y215">
        <f>(Z215/AA215*100)</f>
        <v>0</v>
      </c>
      <c r="Z215">
        <f>DD215*(DI215+DJ215)/1000</f>
        <v>0</v>
      </c>
      <c r="AA215">
        <f>0.61365*exp(17.502*DK215/(240.97+DK215))</f>
        <v>0</v>
      </c>
      <c r="AB215">
        <f>(X215-DD215*(DI215+DJ215)/1000)</f>
        <v>0</v>
      </c>
      <c r="AC215">
        <f>(-J215*44100)</f>
        <v>0</v>
      </c>
      <c r="AD215">
        <f>2*29.3*R215*0.92*(DK215-W215)</f>
        <v>0</v>
      </c>
      <c r="AE215">
        <f>2*0.95*5.67E-8*(((DK215+$B$7)+273)^4-(W215+273)^4)</f>
        <v>0</v>
      </c>
      <c r="AF215">
        <f>U215+AE215+AC215+AD215</f>
        <v>0</v>
      </c>
      <c r="AG215">
        <f>DH215*AU215*(DC215-DB215*(1000-AU215*DE215)/(1000-AU215*DD215))/(100*CV215)</f>
        <v>0</v>
      </c>
      <c r="AH215">
        <f>1000*DH215*AU215*(DD215-DE215)/(100*CV215*(1000-AU215*DD215))</f>
        <v>0</v>
      </c>
      <c r="AI215">
        <f>(AJ215 - AK215 - DI215*1E3/(8.314*(DK215+273.15)) * AM215/DH215 * AL215) * DH215/(100*CV215) * (1000 - DE215)/1000</f>
        <v>0</v>
      </c>
      <c r="AJ215">
        <v>1267.017607352768</v>
      </c>
      <c r="AK215">
        <v>1208.028242424242</v>
      </c>
      <c r="AL215">
        <v>3.456906850876309</v>
      </c>
      <c r="AM215">
        <v>66.42233892500103</v>
      </c>
      <c r="AN215">
        <f>(AP215 - AO215 + DI215*1E3/(8.314*(DK215+273.15)) * AR215/DH215 * AQ215) * DH215/(100*CV215) * 1000/(1000 - AP215)</f>
        <v>0</v>
      </c>
      <c r="AO215">
        <v>22.2168574807304</v>
      </c>
      <c r="AP215">
        <v>26.59709878787878</v>
      </c>
      <c r="AQ215">
        <v>0.001564809819901511</v>
      </c>
      <c r="AR215">
        <v>79.01917542628415</v>
      </c>
      <c r="AS215">
        <v>0</v>
      </c>
      <c r="AT215">
        <v>0</v>
      </c>
      <c r="AU215">
        <f>IF(AS215*$H$13&gt;=AW215,1.0,(AW215/(AW215-AS215*$H$13)))</f>
        <v>0</v>
      </c>
      <c r="AV215">
        <f>(AU215-1)*100</f>
        <v>0</v>
      </c>
      <c r="AW215">
        <f>MAX(0,($B$13+$C$13*DP215)/(1+$D$13*DP215)*DI215/(DK215+273)*$E$13)</f>
        <v>0</v>
      </c>
      <c r="AX215" t="s">
        <v>421</v>
      </c>
      <c r="AY215" t="s">
        <v>421</v>
      </c>
      <c r="AZ215">
        <v>0</v>
      </c>
      <c r="BA215">
        <v>0</v>
      </c>
      <c r="BB215">
        <f>1-AZ215/BA215</f>
        <v>0</v>
      </c>
      <c r="BC215">
        <v>0</v>
      </c>
      <c r="BD215" t="s">
        <v>421</v>
      </c>
      <c r="BE215" t="s">
        <v>421</v>
      </c>
      <c r="BF215">
        <v>0</v>
      </c>
      <c r="BG215">
        <v>0</v>
      </c>
      <c r="BH215">
        <f>1-BF215/BG215</f>
        <v>0</v>
      </c>
      <c r="BI215">
        <v>0.5</v>
      </c>
      <c r="BJ215">
        <f>CS215</f>
        <v>0</v>
      </c>
      <c r="BK215">
        <f>L215</f>
        <v>0</v>
      </c>
      <c r="BL215">
        <f>BH215*BI215*BJ215</f>
        <v>0</v>
      </c>
      <c r="BM215">
        <f>(BK215-BC215)/BJ215</f>
        <v>0</v>
      </c>
      <c r="BN215">
        <f>(BA215-BG215)/BG215</f>
        <v>0</v>
      </c>
      <c r="BO215">
        <f>AZ215/(BB215+AZ215/BG215)</f>
        <v>0</v>
      </c>
      <c r="BP215" t="s">
        <v>421</v>
      </c>
      <c r="BQ215">
        <v>0</v>
      </c>
      <c r="BR215">
        <f>IF(BQ215&lt;&gt;0, BQ215, BO215)</f>
        <v>0</v>
      </c>
      <c r="BS215">
        <f>1-BR215/BG215</f>
        <v>0</v>
      </c>
      <c r="BT215">
        <f>(BG215-BF215)/(BG215-BR215)</f>
        <v>0</v>
      </c>
      <c r="BU215">
        <f>(BA215-BG215)/(BA215-BR215)</f>
        <v>0</v>
      </c>
      <c r="BV215">
        <f>(BG215-BF215)/(BG215-AZ215)</f>
        <v>0</v>
      </c>
      <c r="BW215">
        <f>(BA215-BG215)/(BA215-AZ215)</f>
        <v>0</v>
      </c>
      <c r="BX215">
        <f>(BT215*BR215/BF215)</f>
        <v>0</v>
      </c>
      <c r="BY215">
        <f>(1-BX215)</f>
        <v>0</v>
      </c>
      <c r="BZ215">
        <v>1358</v>
      </c>
      <c r="CA215">
        <v>300</v>
      </c>
      <c r="CB215">
        <v>300</v>
      </c>
      <c r="CC215">
        <v>300</v>
      </c>
      <c r="CD215">
        <v>10372.1</v>
      </c>
      <c r="CE215">
        <v>1824.64</v>
      </c>
      <c r="CF215">
        <v>-0.00730157</v>
      </c>
      <c r="CG215">
        <v>0.9</v>
      </c>
      <c r="CH215" t="s">
        <v>421</v>
      </c>
      <c r="CI215" t="s">
        <v>421</v>
      </c>
      <c r="CJ215" t="s">
        <v>421</v>
      </c>
      <c r="CK215" t="s">
        <v>421</v>
      </c>
      <c r="CL215" t="s">
        <v>421</v>
      </c>
      <c r="CM215" t="s">
        <v>421</v>
      </c>
      <c r="CN215" t="s">
        <v>421</v>
      </c>
      <c r="CO215" t="s">
        <v>421</v>
      </c>
      <c r="CP215" t="s">
        <v>421</v>
      </c>
      <c r="CQ215" t="s">
        <v>421</v>
      </c>
      <c r="CR215">
        <f>$B$11*DQ215+$C$11*DR215+$F$11*EC215*(1-EF215)</f>
        <v>0</v>
      </c>
      <c r="CS215">
        <f>CR215*CT215</f>
        <v>0</v>
      </c>
      <c r="CT215">
        <f>($B$11*$D$9+$C$11*$D$9+$F$11*((EP215+EH215)/MAX(EP215+EH215+EQ215, 0.1)*$I$9+EQ215/MAX(EP215+EH215+EQ215, 0.1)*$J$9))/($B$11+$C$11+$F$11)</f>
        <v>0</v>
      </c>
      <c r="CU215">
        <f>($B$11*$K$9+$C$11*$K$9+$F$11*((EP215+EH215)/MAX(EP215+EH215+EQ215, 0.1)*$P$9+EQ215/MAX(EP215+EH215+EQ215, 0.1)*$Q$9))/($B$11+$C$11+$F$11)</f>
        <v>0</v>
      </c>
      <c r="CV215">
        <v>6</v>
      </c>
      <c r="CW215">
        <v>0.5</v>
      </c>
      <c r="CX215" t="s">
        <v>422</v>
      </c>
      <c r="CY215">
        <v>2</v>
      </c>
      <c r="CZ215" t="b">
        <v>1</v>
      </c>
      <c r="DA215">
        <v>1652288544.814285</v>
      </c>
      <c r="DB215">
        <v>1151.486785714286</v>
      </c>
      <c r="DC215">
        <v>1224.787142857143</v>
      </c>
      <c r="DD215">
        <v>26.570175</v>
      </c>
      <c r="DE215">
        <v>22.14381071428571</v>
      </c>
      <c r="DF215">
        <v>1152.675714285715</v>
      </c>
      <c r="DG215">
        <v>26.4863</v>
      </c>
      <c r="DH215">
        <v>400.0743214285715</v>
      </c>
      <c r="DI215">
        <v>90.67799642857142</v>
      </c>
      <c r="DJ215">
        <v>0.1000083285714286</v>
      </c>
      <c r="DK215">
        <v>32.52948928571429</v>
      </c>
      <c r="DL215">
        <v>31.66013928571429</v>
      </c>
      <c r="DM215">
        <v>999.9000000000002</v>
      </c>
      <c r="DN215">
        <v>0</v>
      </c>
      <c r="DO215">
        <v>0</v>
      </c>
      <c r="DP215">
        <v>10005.1925</v>
      </c>
      <c r="DQ215">
        <v>0</v>
      </c>
      <c r="DR215">
        <v>951.0067857142858</v>
      </c>
      <c r="DS215">
        <v>-73.30109285714286</v>
      </c>
      <c r="DT215">
        <v>1182.916785714286</v>
      </c>
      <c r="DU215">
        <v>1252.525357142857</v>
      </c>
      <c r="DV215">
        <v>4.426353214285714</v>
      </c>
      <c r="DW215">
        <v>1224.787142857143</v>
      </c>
      <c r="DX215">
        <v>22.14381071428571</v>
      </c>
      <c r="DY215">
        <v>2.409329642857143</v>
      </c>
      <c r="DZ215">
        <v>2.007957142857143</v>
      </c>
      <c r="EA215">
        <v>20.42661428571429</v>
      </c>
      <c r="EB215">
        <v>17.50709642857143</v>
      </c>
      <c r="EC215">
        <v>1499.978928571429</v>
      </c>
      <c r="ED215">
        <v>0.9729983214285713</v>
      </c>
      <c r="EE215">
        <v>0.02700173928571429</v>
      </c>
      <c r="EF215">
        <v>0</v>
      </c>
      <c r="EG215">
        <v>1466.305357142857</v>
      </c>
      <c r="EH215">
        <v>5.00097</v>
      </c>
      <c r="EI215">
        <v>22847.07857142857</v>
      </c>
      <c r="EJ215">
        <v>12491.41428571429</v>
      </c>
      <c r="EK215">
        <v>41</v>
      </c>
      <c r="EL215">
        <v>42.75442857142856</v>
      </c>
      <c r="EM215">
        <v>41.25</v>
      </c>
      <c r="EN215">
        <v>42.5</v>
      </c>
      <c r="EO215">
        <v>42.1692857142857</v>
      </c>
      <c r="EP215">
        <v>1454.608928571428</v>
      </c>
      <c r="EQ215">
        <v>40.36999999999999</v>
      </c>
      <c r="ER215">
        <v>0</v>
      </c>
      <c r="ES215">
        <v>1238.599999904633</v>
      </c>
      <c r="ET215">
        <v>0</v>
      </c>
      <c r="EU215">
        <v>1466.341923076923</v>
      </c>
      <c r="EV215">
        <v>4.298461535056433</v>
      </c>
      <c r="EW215">
        <v>13.50427313368361</v>
      </c>
      <c r="EX215">
        <v>22846.65384615385</v>
      </c>
      <c r="EY215">
        <v>15</v>
      </c>
      <c r="EZ215">
        <v>1652287342.6</v>
      </c>
      <c r="FA215" t="s">
        <v>727</v>
      </c>
      <c r="FB215">
        <v>1652287342.6</v>
      </c>
      <c r="FC215">
        <v>1652287335.6</v>
      </c>
      <c r="FD215">
        <v>27</v>
      </c>
      <c r="FE215">
        <v>0.206</v>
      </c>
      <c r="FF215">
        <v>-0.006</v>
      </c>
      <c r="FG215">
        <v>-1.806</v>
      </c>
      <c r="FH215">
        <v>0.04</v>
      </c>
      <c r="FI215">
        <v>1600</v>
      </c>
      <c r="FJ215">
        <v>24</v>
      </c>
      <c r="FK215">
        <v>0.06</v>
      </c>
      <c r="FL215">
        <v>0.04</v>
      </c>
      <c r="FM215">
        <v>-73.3005775</v>
      </c>
      <c r="FN215">
        <v>-0.4856814258910388</v>
      </c>
      <c r="FO215">
        <v>0.1140844040338115</v>
      </c>
      <c r="FP215">
        <v>-1</v>
      </c>
      <c r="FQ215">
        <v>4.46701675</v>
      </c>
      <c r="FR215">
        <v>-1.008319812382739</v>
      </c>
      <c r="FS215">
        <v>0.09710132273526197</v>
      </c>
      <c r="FT215">
        <v>0</v>
      </c>
      <c r="FU215">
        <v>0</v>
      </c>
      <c r="FV215">
        <v>0</v>
      </c>
      <c r="FW215">
        <v>0</v>
      </c>
      <c r="FX215">
        <v>-1</v>
      </c>
      <c r="FY215">
        <v>0</v>
      </c>
      <c r="FZ215">
        <v>1</v>
      </c>
      <c r="GA215" t="s">
        <v>710</v>
      </c>
      <c r="GB215">
        <v>2.69492</v>
      </c>
      <c r="GC215">
        <v>2.70519</v>
      </c>
      <c r="GD215">
        <v>0.190337</v>
      </c>
      <c r="GE215">
        <v>0.195655</v>
      </c>
      <c r="GF215">
        <v>0.113967</v>
      </c>
      <c r="GG215">
        <v>0.09940789999999999</v>
      </c>
      <c r="GH215">
        <v>25413.9</v>
      </c>
      <c r="GI215">
        <v>25343.9</v>
      </c>
      <c r="GJ215">
        <v>29206.9</v>
      </c>
      <c r="GK215">
        <v>29164.6</v>
      </c>
      <c r="GL215">
        <v>34259.7</v>
      </c>
      <c r="GM215">
        <v>34963.1</v>
      </c>
      <c r="GN215">
        <v>41103.6</v>
      </c>
      <c r="GO215">
        <v>41615.2</v>
      </c>
      <c r="GP215">
        <v>1.72325</v>
      </c>
      <c r="GQ215">
        <v>2.01405</v>
      </c>
      <c r="GR215">
        <v>0.106778</v>
      </c>
      <c r="GS215">
        <v>0</v>
      </c>
      <c r="GT215">
        <v>29.9415</v>
      </c>
      <c r="GU215">
        <v>999.9</v>
      </c>
      <c r="GV215">
        <v>36.4</v>
      </c>
      <c r="GW215">
        <v>37.3</v>
      </c>
      <c r="GX215">
        <v>25.725</v>
      </c>
      <c r="GY215">
        <v>62.9034</v>
      </c>
      <c r="GZ215">
        <v>29.4752</v>
      </c>
      <c r="HA215">
        <v>1</v>
      </c>
      <c r="HB215">
        <v>0.30562</v>
      </c>
      <c r="HC215">
        <v>0</v>
      </c>
      <c r="HD215">
        <v>20.3924</v>
      </c>
      <c r="HE215">
        <v>5.21669</v>
      </c>
      <c r="HF215">
        <v>12.0099</v>
      </c>
      <c r="HG215">
        <v>4.9873</v>
      </c>
      <c r="HH215">
        <v>3.28858</v>
      </c>
      <c r="HI215">
        <v>2413.8</v>
      </c>
      <c r="HJ215">
        <v>9999</v>
      </c>
      <c r="HK215">
        <v>9999</v>
      </c>
      <c r="HL215">
        <v>45.7</v>
      </c>
      <c r="HM215">
        <v>1.86736</v>
      </c>
      <c r="HN215">
        <v>1.8663</v>
      </c>
      <c r="HO215">
        <v>1.86584</v>
      </c>
      <c r="HP215">
        <v>1.86569</v>
      </c>
      <c r="HQ215">
        <v>1.86752</v>
      </c>
      <c r="HR215">
        <v>1.87004</v>
      </c>
      <c r="HS215">
        <v>1.86873</v>
      </c>
      <c r="HT215">
        <v>1.87003</v>
      </c>
      <c r="HU215">
        <v>0</v>
      </c>
      <c r="HV215">
        <v>0</v>
      </c>
      <c r="HW215">
        <v>0</v>
      </c>
      <c r="HX215">
        <v>0</v>
      </c>
      <c r="HY215" t="s">
        <v>425</v>
      </c>
      <c r="HZ215" t="s">
        <v>426</v>
      </c>
      <c r="IA215" t="s">
        <v>427</v>
      </c>
      <c r="IB215" t="s">
        <v>427</v>
      </c>
      <c r="IC215" t="s">
        <v>427</v>
      </c>
      <c r="ID215" t="s">
        <v>427</v>
      </c>
      <c r="IE215">
        <v>0</v>
      </c>
      <c r="IF215">
        <v>100</v>
      </c>
      <c r="IG215">
        <v>100</v>
      </c>
      <c r="IH215">
        <v>-1.22</v>
      </c>
      <c r="II215">
        <v>0.0843</v>
      </c>
      <c r="IJ215">
        <v>0.04464184116076175</v>
      </c>
      <c r="IK215">
        <v>-0.0004613869835165773</v>
      </c>
      <c r="IL215">
        <v>-7.733014719846753E-07</v>
      </c>
      <c r="IM215">
        <v>2.12217718631011E-10</v>
      </c>
      <c r="IN215">
        <v>-0.1662484685589008</v>
      </c>
      <c r="IO215">
        <v>0.000886434048502425</v>
      </c>
      <c r="IP215">
        <v>0.0004187276611132993</v>
      </c>
      <c r="IQ215">
        <v>-3.612086840460417E-06</v>
      </c>
      <c r="IR215">
        <v>19</v>
      </c>
      <c r="IS215">
        <v>2204</v>
      </c>
      <c r="IT215">
        <v>1</v>
      </c>
      <c r="IU215">
        <v>37</v>
      </c>
      <c r="IV215">
        <v>20.2</v>
      </c>
      <c r="IW215">
        <v>20.3</v>
      </c>
      <c r="IX215">
        <v>2.55127</v>
      </c>
      <c r="IY215">
        <v>2.21313</v>
      </c>
      <c r="IZ215">
        <v>1.39648</v>
      </c>
      <c r="JA215">
        <v>2.34619</v>
      </c>
      <c r="JB215">
        <v>1.49536</v>
      </c>
      <c r="JC215">
        <v>2.38037</v>
      </c>
      <c r="JD215">
        <v>39.4166</v>
      </c>
      <c r="JE215">
        <v>14.8763</v>
      </c>
      <c r="JF215">
        <v>18</v>
      </c>
      <c r="JG215">
        <v>391.834</v>
      </c>
      <c r="JH215">
        <v>561.181</v>
      </c>
      <c r="JI215">
        <v>31.7466</v>
      </c>
      <c r="JJ215">
        <v>31.4237</v>
      </c>
      <c r="JK215">
        <v>30.0001</v>
      </c>
      <c r="JL215">
        <v>31.3246</v>
      </c>
      <c r="JM215">
        <v>31.2305</v>
      </c>
      <c r="JN215">
        <v>51.0567</v>
      </c>
      <c r="JO215">
        <v>15.0919</v>
      </c>
      <c r="JP215">
        <v>1.92076</v>
      </c>
      <c r="JQ215">
        <v>-999.9</v>
      </c>
      <c r="JR215">
        <v>1269.86</v>
      </c>
      <c r="JS215">
        <v>22.4966</v>
      </c>
      <c r="JT215">
        <v>99.8261</v>
      </c>
      <c r="JU215">
        <v>99.89109999999999</v>
      </c>
    </row>
    <row r="216" spans="1:281">
      <c r="A216">
        <v>200</v>
      </c>
      <c r="B216">
        <v>1652288557.6</v>
      </c>
      <c r="C216">
        <v>6501.099999904633</v>
      </c>
      <c r="D216" t="s">
        <v>883</v>
      </c>
      <c r="E216" t="s">
        <v>884</v>
      </c>
      <c r="F216">
        <v>5</v>
      </c>
      <c r="G216" t="s">
        <v>730</v>
      </c>
      <c r="H216" t="s">
        <v>418</v>
      </c>
      <c r="I216">
        <v>1652288550.1</v>
      </c>
      <c r="J216">
        <f>(K216)/1000</f>
        <v>0</v>
      </c>
      <c r="K216">
        <f>IF(CZ216, AN216, AH216)</f>
        <v>0</v>
      </c>
      <c r="L216">
        <f>IF(CZ216, AI216, AG216)</f>
        <v>0</v>
      </c>
      <c r="M216">
        <f>DB216 - IF(AU216&gt;1, L216*CV216*100.0/(AW216*DP216), 0)</f>
        <v>0</v>
      </c>
      <c r="N216">
        <f>((T216-J216/2)*M216-L216)/(T216+J216/2)</f>
        <v>0</v>
      </c>
      <c r="O216">
        <f>N216*(DI216+DJ216)/1000.0</f>
        <v>0</v>
      </c>
      <c r="P216">
        <f>(DB216 - IF(AU216&gt;1, L216*CV216*100.0/(AW216*DP216), 0))*(DI216+DJ216)/1000.0</f>
        <v>0</v>
      </c>
      <c r="Q216">
        <f>2.0/((1/S216-1/R216)+SIGN(S216)*SQRT((1/S216-1/R216)*(1/S216-1/R216) + 4*CW216/((CW216+1)*(CW216+1))*(2*1/S216*1/R216-1/R216*1/R216)))</f>
        <v>0</v>
      </c>
      <c r="R216">
        <f>IF(LEFT(CX216,1)&lt;&gt;"0",IF(LEFT(CX216,1)="1",3.0,CY216),$D$5+$E$5*(DP216*DI216/($K$5*1000))+$F$5*(DP216*DI216/($K$5*1000))*MAX(MIN(CV216,$J$5),$I$5)*MAX(MIN(CV216,$J$5),$I$5)+$G$5*MAX(MIN(CV216,$J$5),$I$5)*(DP216*DI216/($K$5*1000))+$H$5*(DP216*DI216/($K$5*1000))*(DP216*DI216/($K$5*1000)))</f>
        <v>0</v>
      </c>
      <c r="S216">
        <f>J216*(1000-(1000*0.61365*exp(17.502*W216/(240.97+W216))/(DI216+DJ216)+DD216)/2)/(1000*0.61365*exp(17.502*W216/(240.97+W216))/(DI216+DJ216)-DD216)</f>
        <v>0</v>
      </c>
      <c r="T216">
        <f>1/((CW216+1)/(Q216/1.6)+1/(R216/1.37)) + CW216/((CW216+1)/(Q216/1.6) + CW216/(R216/1.37))</f>
        <v>0</v>
      </c>
      <c r="U216">
        <f>(CR216*CU216)</f>
        <v>0</v>
      </c>
      <c r="V216">
        <f>(DK216+(U216+2*0.95*5.67E-8*(((DK216+$B$7)+273)^4-(DK216+273)^4)-44100*J216)/(1.84*29.3*R216+8*0.95*5.67E-8*(DK216+273)^3))</f>
        <v>0</v>
      </c>
      <c r="W216">
        <f>($C$7*DL216+$D$7*DM216+$E$7*V216)</f>
        <v>0</v>
      </c>
      <c r="X216">
        <f>0.61365*exp(17.502*W216/(240.97+W216))</f>
        <v>0</v>
      </c>
      <c r="Y216">
        <f>(Z216/AA216*100)</f>
        <v>0</v>
      </c>
      <c r="Z216">
        <f>DD216*(DI216+DJ216)/1000</f>
        <v>0</v>
      </c>
      <c r="AA216">
        <f>0.61365*exp(17.502*DK216/(240.97+DK216))</f>
        <v>0</v>
      </c>
      <c r="AB216">
        <f>(X216-DD216*(DI216+DJ216)/1000)</f>
        <v>0</v>
      </c>
      <c r="AC216">
        <f>(-J216*44100)</f>
        <v>0</v>
      </c>
      <c r="AD216">
        <f>2*29.3*R216*0.92*(DK216-W216)</f>
        <v>0</v>
      </c>
      <c r="AE216">
        <f>2*0.95*5.67E-8*(((DK216+$B$7)+273)^4-(W216+273)^4)</f>
        <v>0</v>
      </c>
      <c r="AF216">
        <f>U216+AE216+AC216+AD216</f>
        <v>0</v>
      </c>
      <c r="AG216">
        <f>DH216*AU216*(DC216-DB216*(1000-AU216*DE216)/(1000-AU216*DD216))/(100*CV216)</f>
        <v>0</v>
      </c>
      <c r="AH216">
        <f>1000*DH216*AU216*(DD216-DE216)/(100*CV216*(1000-AU216*DD216))</f>
        <v>0</v>
      </c>
      <c r="AI216">
        <f>(AJ216 - AK216 - DI216*1E3/(8.314*(DK216+273.15)) * AM216/DH216 * AL216) * DH216/(100*CV216) * (1000 - DE216)/1000</f>
        <v>0</v>
      </c>
      <c r="AJ216">
        <v>1284.40610385956</v>
      </c>
      <c r="AK216">
        <v>1225.168484848485</v>
      </c>
      <c r="AL216">
        <v>3.432024320623747</v>
      </c>
      <c r="AM216">
        <v>66.42233892500103</v>
      </c>
      <c r="AN216">
        <f>(AP216 - AO216 + DI216*1E3/(8.314*(DK216+273.15)) * AR216/DH216 * AQ216) * DH216/(100*CV216) * 1000/(1000 - AP216)</f>
        <v>0</v>
      </c>
      <c r="AO216">
        <v>22.34385524470426</v>
      </c>
      <c r="AP216">
        <v>26.62359030303029</v>
      </c>
      <c r="AQ216">
        <v>0.0008018863727572365</v>
      </c>
      <c r="AR216">
        <v>79.01917542628415</v>
      </c>
      <c r="AS216">
        <v>0</v>
      </c>
      <c r="AT216">
        <v>0</v>
      </c>
      <c r="AU216">
        <f>IF(AS216*$H$13&gt;=AW216,1.0,(AW216/(AW216-AS216*$H$13)))</f>
        <v>0</v>
      </c>
      <c r="AV216">
        <f>(AU216-1)*100</f>
        <v>0</v>
      </c>
      <c r="AW216">
        <f>MAX(0,($B$13+$C$13*DP216)/(1+$D$13*DP216)*DI216/(DK216+273)*$E$13)</f>
        <v>0</v>
      </c>
      <c r="AX216" t="s">
        <v>421</v>
      </c>
      <c r="AY216" t="s">
        <v>421</v>
      </c>
      <c r="AZ216">
        <v>0</v>
      </c>
      <c r="BA216">
        <v>0</v>
      </c>
      <c r="BB216">
        <f>1-AZ216/BA216</f>
        <v>0</v>
      </c>
      <c r="BC216">
        <v>0</v>
      </c>
      <c r="BD216" t="s">
        <v>421</v>
      </c>
      <c r="BE216" t="s">
        <v>421</v>
      </c>
      <c r="BF216">
        <v>0</v>
      </c>
      <c r="BG216">
        <v>0</v>
      </c>
      <c r="BH216">
        <f>1-BF216/BG216</f>
        <v>0</v>
      </c>
      <c r="BI216">
        <v>0.5</v>
      </c>
      <c r="BJ216">
        <f>CS216</f>
        <v>0</v>
      </c>
      <c r="BK216">
        <f>L216</f>
        <v>0</v>
      </c>
      <c r="BL216">
        <f>BH216*BI216*BJ216</f>
        <v>0</v>
      </c>
      <c r="BM216">
        <f>(BK216-BC216)/BJ216</f>
        <v>0</v>
      </c>
      <c r="BN216">
        <f>(BA216-BG216)/BG216</f>
        <v>0</v>
      </c>
      <c r="BO216">
        <f>AZ216/(BB216+AZ216/BG216)</f>
        <v>0</v>
      </c>
      <c r="BP216" t="s">
        <v>421</v>
      </c>
      <c r="BQ216">
        <v>0</v>
      </c>
      <c r="BR216">
        <f>IF(BQ216&lt;&gt;0, BQ216, BO216)</f>
        <v>0</v>
      </c>
      <c r="BS216">
        <f>1-BR216/BG216</f>
        <v>0</v>
      </c>
      <c r="BT216">
        <f>(BG216-BF216)/(BG216-BR216)</f>
        <v>0</v>
      </c>
      <c r="BU216">
        <f>(BA216-BG216)/(BA216-BR216)</f>
        <v>0</v>
      </c>
      <c r="BV216">
        <f>(BG216-BF216)/(BG216-AZ216)</f>
        <v>0</v>
      </c>
      <c r="BW216">
        <f>(BA216-BG216)/(BA216-AZ216)</f>
        <v>0</v>
      </c>
      <c r="BX216">
        <f>(BT216*BR216/BF216)</f>
        <v>0</v>
      </c>
      <c r="BY216">
        <f>(1-BX216)</f>
        <v>0</v>
      </c>
      <c r="BZ216">
        <v>1358</v>
      </c>
      <c r="CA216">
        <v>300</v>
      </c>
      <c r="CB216">
        <v>300</v>
      </c>
      <c r="CC216">
        <v>300</v>
      </c>
      <c r="CD216">
        <v>10372.1</v>
      </c>
      <c r="CE216">
        <v>1824.64</v>
      </c>
      <c r="CF216">
        <v>-0.00730157</v>
      </c>
      <c r="CG216">
        <v>0.9</v>
      </c>
      <c r="CH216" t="s">
        <v>421</v>
      </c>
      <c r="CI216" t="s">
        <v>421</v>
      </c>
      <c r="CJ216" t="s">
        <v>421</v>
      </c>
      <c r="CK216" t="s">
        <v>421</v>
      </c>
      <c r="CL216" t="s">
        <v>421</v>
      </c>
      <c r="CM216" t="s">
        <v>421</v>
      </c>
      <c r="CN216" t="s">
        <v>421</v>
      </c>
      <c r="CO216" t="s">
        <v>421</v>
      </c>
      <c r="CP216" t="s">
        <v>421</v>
      </c>
      <c r="CQ216" t="s">
        <v>421</v>
      </c>
      <c r="CR216">
        <f>$B$11*DQ216+$C$11*DR216+$F$11*EC216*(1-EF216)</f>
        <v>0</v>
      </c>
      <c r="CS216">
        <f>CR216*CT216</f>
        <v>0</v>
      </c>
      <c r="CT216">
        <f>($B$11*$D$9+$C$11*$D$9+$F$11*((EP216+EH216)/MAX(EP216+EH216+EQ216, 0.1)*$I$9+EQ216/MAX(EP216+EH216+EQ216, 0.1)*$J$9))/($B$11+$C$11+$F$11)</f>
        <v>0</v>
      </c>
      <c r="CU216">
        <f>($B$11*$K$9+$C$11*$K$9+$F$11*((EP216+EH216)/MAX(EP216+EH216+EQ216, 0.1)*$P$9+EQ216/MAX(EP216+EH216+EQ216, 0.1)*$Q$9))/($B$11+$C$11+$F$11)</f>
        <v>0</v>
      </c>
      <c r="CV216">
        <v>6</v>
      </c>
      <c r="CW216">
        <v>0.5</v>
      </c>
      <c r="CX216" t="s">
        <v>422</v>
      </c>
      <c r="CY216">
        <v>2</v>
      </c>
      <c r="CZ216" t="b">
        <v>1</v>
      </c>
      <c r="DA216">
        <v>1652288550.1</v>
      </c>
      <c r="DB216">
        <v>1169.156296296296</v>
      </c>
      <c r="DC216">
        <v>1242.567037037037</v>
      </c>
      <c r="DD216">
        <v>26.5913037037037</v>
      </c>
      <c r="DE216">
        <v>22.26564444444445</v>
      </c>
      <c r="DF216">
        <v>1170.36962962963</v>
      </c>
      <c r="DG216">
        <v>26.50711481481481</v>
      </c>
      <c r="DH216">
        <v>400.0654444444444</v>
      </c>
      <c r="DI216">
        <v>90.67995555555557</v>
      </c>
      <c r="DJ216">
        <v>0.09998943333333335</v>
      </c>
      <c r="DK216">
        <v>32.53315925925926</v>
      </c>
      <c r="DL216">
        <v>31.67083703703704</v>
      </c>
      <c r="DM216">
        <v>999.9000000000001</v>
      </c>
      <c r="DN216">
        <v>0</v>
      </c>
      <c r="DO216">
        <v>0</v>
      </c>
      <c r="DP216">
        <v>10003.94814814815</v>
      </c>
      <c r="DQ216">
        <v>0</v>
      </c>
      <c r="DR216">
        <v>951.0416666666669</v>
      </c>
      <c r="DS216">
        <v>-73.41140740740741</v>
      </c>
      <c r="DT216">
        <v>1201.095185185185</v>
      </c>
      <c r="DU216">
        <v>1270.865925925926</v>
      </c>
      <c r="DV216">
        <v>4.325655185185185</v>
      </c>
      <c r="DW216">
        <v>1242.567037037037</v>
      </c>
      <c r="DX216">
        <v>22.26564444444445</v>
      </c>
      <c r="DY216">
        <v>2.411297777777778</v>
      </c>
      <c r="DZ216">
        <v>2.019048148148148</v>
      </c>
      <c r="EA216">
        <v>20.43984814814815</v>
      </c>
      <c r="EB216">
        <v>17.59437037037037</v>
      </c>
      <c r="EC216">
        <v>1499.979259259259</v>
      </c>
      <c r="ED216">
        <v>0.9729984074074074</v>
      </c>
      <c r="EE216">
        <v>0.02700164814814816</v>
      </c>
      <c r="EF216">
        <v>0</v>
      </c>
      <c r="EG216">
        <v>1466.698148148148</v>
      </c>
      <c r="EH216">
        <v>5.00097</v>
      </c>
      <c r="EI216">
        <v>22851.83703703704</v>
      </c>
      <c r="EJ216">
        <v>12491.41481481482</v>
      </c>
      <c r="EK216">
        <v>41</v>
      </c>
      <c r="EL216">
        <v>42.76607407407408</v>
      </c>
      <c r="EM216">
        <v>41.25</v>
      </c>
      <c r="EN216">
        <v>42.5</v>
      </c>
      <c r="EO216">
        <v>42.1778148148148</v>
      </c>
      <c r="EP216">
        <v>1454.609259259259</v>
      </c>
      <c r="EQ216">
        <v>40.36999999999999</v>
      </c>
      <c r="ER216">
        <v>0</v>
      </c>
      <c r="ES216">
        <v>1243.400000095367</v>
      </c>
      <c r="ET216">
        <v>0</v>
      </c>
      <c r="EU216">
        <v>1466.715384615385</v>
      </c>
      <c r="EV216">
        <v>6.588034187045942</v>
      </c>
      <c r="EW216">
        <v>127.9897434079177</v>
      </c>
      <c r="EX216">
        <v>22851.23461538462</v>
      </c>
      <c r="EY216">
        <v>15</v>
      </c>
      <c r="EZ216">
        <v>1652287342.6</v>
      </c>
      <c r="FA216" t="s">
        <v>727</v>
      </c>
      <c r="FB216">
        <v>1652287342.6</v>
      </c>
      <c r="FC216">
        <v>1652287335.6</v>
      </c>
      <c r="FD216">
        <v>27</v>
      </c>
      <c r="FE216">
        <v>0.206</v>
      </c>
      <c r="FF216">
        <v>-0.006</v>
      </c>
      <c r="FG216">
        <v>-1.806</v>
      </c>
      <c r="FH216">
        <v>0.04</v>
      </c>
      <c r="FI216">
        <v>1600</v>
      </c>
      <c r="FJ216">
        <v>24</v>
      </c>
      <c r="FK216">
        <v>0.06</v>
      </c>
      <c r="FL216">
        <v>0.04</v>
      </c>
      <c r="FM216">
        <v>-73.3447756097561</v>
      </c>
      <c r="FN216">
        <v>-1.306975609756163</v>
      </c>
      <c r="FO216">
        <v>0.1455545657141604</v>
      </c>
      <c r="FP216">
        <v>-1</v>
      </c>
      <c r="FQ216">
        <v>4.389666585365854</v>
      </c>
      <c r="FR216">
        <v>-1.11042585365853</v>
      </c>
      <c r="FS216">
        <v>0.1098768855518948</v>
      </c>
      <c r="FT216">
        <v>0</v>
      </c>
      <c r="FU216">
        <v>0</v>
      </c>
      <c r="FV216">
        <v>0</v>
      </c>
      <c r="FW216">
        <v>0</v>
      </c>
      <c r="FX216">
        <v>-1</v>
      </c>
      <c r="FY216">
        <v>0</v>
      </c>
      <c r="FZ216">
        <v>1</v>
      </c>
      <c r="GA216" t="s">
        <v>710</v>
      </c>
      <c r="GB216">
        <v>2.6947</v>
      </c>
      <c r="GC216">
        <v>2.70518</v>
      </c>
      <c r="GD216">
        <v>0.192028</v>
      </c>
      <c r="GE216">
        <v>0.197269</v>
      </c>
      <c r="GF216">
        <v>0.114049</v>
      </c>
      <c r="GG216">
        <v>0.0997593</v>
      </c>
      <c r="GH216">
        <v>25360.9</v>
      </c>
      <c r="GI216">
        <v>25293.4</v>
      </c>
      <c r="GJ216">
        <v>29207</v>
      </c>
      <c r="GK216">
        <v>29165.2</v>
      </c>
      <c r="GL216">
        <v>34256.9</v>
      </c>
      <c r="GM216">
        <v>34949.9</v>
      </c>
      <c r="GN216">
        <v>41104</v>
      </c>
      <c r="GO216">
        <v>41615.8</v>
      </c>
      <c r="GP216">
        <v>1.7229</v>
      </c>
      <c r="GQ216">
        <v>2.01455</v>
      </c>
      <c r="GR216">
        <v>0.107408</v>
      </c>
      <c r="GS216">
        <v>0</v>
      </c>
      <c r="GT216">
        <v>29.9415</v>
      </c>
      <c r="GU216">
        <v>999.9</v>
      </c>
      <c r="GV216">
        <v>36.4</v>
      </c>
      <c r="GW216">
        <v>37.3</v>
      </c>
      <c r="GX216">
        <v>25.725</v>
      </c>
      <c r="GY216">
        <v>62.9134</v>
      </c>
      <c r="GZ216">
        <v>29.8197</v>
      </c>
      <c r="HA216">
        <v>1</v>
      </c>
      <c r="HB216">
        <v>0.305633</v>
      </c>
      <c r="HC216">
        <v>0</v>
      </c>
      <c r="HD216">
        <v>20.3924</v>
      </c>
      <c r="HE216">
        <v>5.21699</v>
      </c>
      <c r="HF216">
        <v>12.0099</v>
      </c>
      <c r="HG216">
        <v>4.9875</v>
      </c>
      <c r="HH216">
        <v>3.28863</v>
      </c>
      <c r="HI216">
        <v>2413.8</v>
      </c>
      <c r="HJ216">
        <v>9999</v>
      </c>
      <c r="HK216">
        <v>9999</v>
      </c>
      <c r="HL216">
        <v>45.7</v>
      </c>
      <c r="HM216">
        <v>1.86737</v>
      </c>
      <c r="HN216">
        <v>1.8663</v>
      </c>
      <c r="HO216">
        <v>1.86585</v>
      </c>
      <c r="HP216">
        <v>1.8657</v>
      </c>
      <c r="HQ216">
        <v>1.86752</v>
      </c>
      <c r="HR216">
        <v>1.87005</v>
      </c>
      <c r="HS216">
        <v>1.86874</v>
      </c>
      <c r="HT216">
        <v>1.87</v>
      </c>
      <c r="HU216">
        <v>0</v>
      </c>
      <c r="HV216">
        <v>0</v>
      </c>
      <c r="HW216">
        <v>0</v>
      </c>
      <c r="HX216">
        <v>0</v>
      </c>
      <c r="HY216" t="s">
        <v>425</v>
      </c>
      <c r="HZ216" t="s">
        <v>426</v>
      </c>
      <c r="IA216" t="s">
        <v>427</v>
      </c>
      <c r="IB216" t="s">
        <v>427</v>
      </c>
      <c r="IC216" t="s">
        <v>427</v>
      </c>
      <c r="ID216" t="s">
        <v>427</v>
      </c>
      <c r="IE216">
        <v>0</v>
      </c>
      <c r="IF216">
        <v>100</v>
      </c>
      <c r="IG216">
        <v>100</v>
      </c>
      <c r="IH216">
        <v>-1.25</v>
      </c>
      <c r="II216">
        <v>0.0847</v>
      </c>
      <c r="IJ216">
        <v>0.04464184116076175</v>
      </c>
      <c r="IK216">
        <v>-0.0004613869835165773</v>
      </c>
      <c r="IL216">
        <v>-7.733014719846753E-07</v>
      </c>
      <c r="IM216">
        <v>2.12217718631011E-10</v>
      </c>
      <c r="IN216">
        <v>-0.1662484685589008</v>
      </c>
      <c r="IO216">
        <v>0.000886434048502425</v>
      </c>
      <c r="IP216">
        <v>0.0004187276611132993</v>
      </c>
      <c r="IQ216">
        <v>-3.612086840460417E-06</v>
      </c>
      <c r="IR216">
        <v>19</v>
      </c>
      <c r="IS216">
        <v>2204</v>
      </c>
      <c r="IT216">
        <v>1</v>
      </c>
      <c r="IU216">
        <v>37</v>
      </c>
      <c r="IV216">
        <v>20.2</v>
      </c>
      <c r="IW216">
        <v>20.4</v>
      </c>
      <c r="IX216">
        <v>2.5769</v>
      </c>
      <c r="IY216">
        <v>2.21313</v>
      </c>
      <c r="IZ216">
        <v>1.39648</v>
      </c>
      <c r="JA216">
        <v>2.34497</v>
      </c>
      <c r="JB216">
        <v>1.49536</v>
      </c>
      <c r="JC216">
        <v>2.38403</v>
      </c>
      <c r="JD216">
        <v>39.3917</v>
      </c>
      <c r="JE216">
        <v>14.8763</v>
      </c>
      <c r="JF216">
        <v>18</v>
      </c>
      <c r="JG216">
        <v>391.652</v>
      </c>
      <c r="JH216">
        <v>561.575</v>
      </c>
      <c r="JI216">
        <v>31.7481</v>
      </c>
      <c r="JJ216">
        <v>31.4249</v>
      </c>
      <c r="JK216">
        <v>30.0001</v>
      </c>
      <c r="JL216">
        <v>31.3259</v>
      </c>
      <c r="JM216">
        <v>31.2326</v>
      </c>
      <c r="JN216">
        <v>51.5591</v>
      </c>
      <c r="JO216">
        <v>14.8109</v>
      </c>
      <c r="JP216">
        <v>2.31747</v>
      </c>
      <c r="JQ216">
        <v>-999.9</v>
      </c>
      <c r="JR216">
        <v>1289.89</v>
      </c>
      <c r="JS216">
        <v>22.5818</v>
      </c>
      <c r="JT216">
        <v>99.82689999999999</v>
      </c>
      <c r="JU216">
        <v>99.8927</v>
      </c>
    </row>
    <row r="217" spans="1:281">
      <c r="A217">
        <v>201</v>
      </c>
      <c r="B217">
        <v>1652288562.6</v>
      </c>
      <c r="C217">
        <v>6506.099999904633</v>
      </c>
      <c r="D217" t="s">
        <v>885</v>
      </c>
      <c r="E217" t="s">
        <v>886</v>
      </c>
      <c r="F217">
        <v>5</v>
      </c>
      <c r="G217" t="s">
        <v>730</v>
      </c>
      <c r="H217" t="s">
        <v>418</v>
      </c>
      <c r="I217">
        <v>1652288554.814285</v>
      </c>
      <c r="J217">
        <f>(K217)/1000</f>
        <v>0</v>
      </c>
      <c r="K217">
        <f>IF(CZ217, AN217, AH217)</f>
        <v>0</v>
      </c>
      <c r="L217">
        <f>IF(CZ217, AI217, AG217)</f>
        <v>0</v>
      </c>
      <c r="M217">
        <f>DB217 - IF(AU217&gt;1, L217*CV217*100.0/(AW217*DP217), 0)</f>
        <v>0</v>
      </c>
      <c r="N217">
        <f>((T217-J217/2)*M217-L217)/(T217+J217/2)</f>
        <v>0</v>
      </c>
      <c r="O217">
        <f>N217*(DI217+DJ217)/1000.0</f>
        <v>0</v>
      </c>
      <c r="P217">
        <f>(DB217 - IF(AU217&gt;1, L217*CV217*100.0/(AW217*DP217), 0))*(DI217+DJ217)/1000.0</f>
        <v>0</v>
      </c>
      <c r="Q217">
        <f>2.0/((1/S217-1/R217)+SIGN(S217)*SQRT((1/S217-1/R217)*(1/S217-1/R217) + 4*CW217/((CW217+1)*(CW217+1))*(2*1/S217*1/R217-1/R217*1/R217)))</f>
        <v>0</v>
      </c>
      <c r="R217">
        <f>IF(LEFT(CX217,1)&lt;&gt;"0",IF(LEFT(CX217,1)="1",3.0,CY217),$D$5+$E$5*(DP217*DI217/($K$5*1000))+$F$5*(DP217*DI217/($K$5*1000))*MAX(MIN(CV217,$J$5),$I$5)*MAX(MIN(CV217,$J$5),$I$5)+$G$5*MAX(MIN(CV217,$J$5),$I$5)*(DP217*DI217/($K$5*1000))+$H$5*(DP217*DI217/($K$5*1000))*(DP217*DI217/($K$5*1000)))</f>
        <v>0</v>
      </c>
      <c r="S217">
        <f>J217*(1000-(1000*0.61365*exp(17.502*W217/(240.97+W217))/(DI217+DJ217)+DD217)/2)/(1000*0.61365*exp(17.502*W217/(240.97+W217))/(DI217+DJ217)-DD217)</f>
        <v>0</v>
      </c>
      <c r="T217">
        <f>1/((CW217+1)/(Q217/1.6)+1/(R217/1.37)) + CW217/((CW217+1)/(Q217/1.6) + CW217/(R217/1.37))</f>
        <v>0</v>
      </c>
      <c r="U217">
        <f>(CR217*CU217)</f>
        <v>0</v>
      </c>
      <c r="V217">
        <f>(DK217+(U217+2*0.95*5.67E-8*(((DK217+$B$7)+273)^4-(DK217+273)^4)-44100*J217)/(1.84*29.3*R217+8*0.95*5.67E-8*(DK217+273)^3))</f>
        <v>0</v>
      </c>
      <c r="W217">
        <f>($C$7*DL217+$D$7*DM217+$E$7*V217)</f>
        <v>0</v>
      </c>
      <c r="X217">
        <f>0.61365*exp(17.502*W217/(240.97+W217))</f>
        <v>0</v>
      </c>
      <c r="Y217">
        <f>(Z217/AA217*100)</f>
        <v>0</v>
      </c>
      <c r="Z217">
        <f>DD217*(DI217+DJ217)/1000</f>
        <v>0</v>
      </c>
      <c r="AA217">
        <f>0.61365*exp(17.502*DK217/(240.97+DK217))</f>
        <v>0</v>
      </c>
      <c r="AB217">
        <f>(X217-DD217*(DI217+DJ217)/1000)</f>
        <v>0</v>
      </c>
      <c r="AC217">
        <f>(-J217*44100)</f>
        <v>0</v>
      </c>
      <c r="AD217">
        <f>2*29.3*R217*0.92*(DK217-W217)</f>
        <v>0</v>
      </c>
      <c r="AE217">
        <f>2*0.95*5.67E-8*(((DK217+$B$7)+273)^4-(W217+273)^4)</f>
        <v>0</v>
      </c>
      <c r="AF217">
        <f>U217+AE217+AC217+AD217</f>
        <v>0</v>
      </c>
      <c r="AG217">
        <f>DH217*AU217*(DC217-DB217*(1000-AU217*DE217)/(1000-AU217*DD217))/(100*CV217)</f>
        <v>0</v>
      </c>
      <c r="AH217">
        <f>1000*DH217*AU217*(DD217-DE217)/(100*CV217*(1000-AU217*DD217))</f>
        <v>0</v>
      </c>
      <c r="AI217">
        <f>(AJ217 - AK217 - DI217*1E3/(8.314*(DK217+273.15)) * AM217/DH217 * AL217) * DH217/(100*CV217) * (1000 - DE217)/1000</f>
        <v>0</v>
      </c>
      <c r="AJ217">
        <v>1301.471331175139</v>
      </c>
      <c r="AK217">
        <v>1242.414545454545</v>
      </c>
      <c r="AL217">
        <v>3.446761132678603</v>
      </c>
      <c r="AM217">
        <v>66.42233892500103</v>
      </c>
      <c r="AN217">
        <f>(AP217 - AO217 + DI217*1E3/(8.314*(DK217+273.15)) * AR217/DH217 * AQ217) * DH217/(100*CV217) * 1000/(1000 - AP217)</f>
        <v>0</v>
      </c>
      <c r="AO217">
        <v>22.44498492263537</v>
      </c>
      <c r="AP217">
        <v>26.64818121212121</v>
      </c>
      <c r="AQ217">
        <v>0.003935120342434867</v>
      </c>
      <c r="AR217">
        <v>79.01917542628415</v>
      </c>
      <c r="AS217">
        <v>0</v>
      </c>
      <c r="AT217">
        <v>0</v>
      </c>
      <c r="AU217">
        <f>IF(AS217*$H$13&gt;=AW217,1.0,(AW217/(AW217-AS217*$H$13)))</f>
        <v>0</v>
      </c>
      <c r="AV217">
        <f>(AU217-1)*100</f>
        <v>0</v>
      </c>
      <c r="AW217">
        <f>MAX(0,($B$13+$C$13*DP217)/(1+$D$13*DP217)*DI217/(DK217+273)*$E$13)</f>
        <v>0</v>
      </c>
      <c r="AX217" t="s">
        <v>421</v>
      </c>
      <c r="AY217" t="s">
        <v>421</v>
      </c>
      <c r="AZ217">
        <v>0</v>
      </c>
      <c r="BA217">
        <v>0</v>
      </c>
      <c r="BB217">
        <f>1-AZ217/BA217</f>
        <v>0</v>
      </c>
      <c r="BC217">
        <v>0</v>
      </c>
      <c r="BD217" t="s">
        <v>421</v>
      </c>
      <c r="BE217" t="s">
        <v>421</v>
      </c>
      <c r="BF217">
        <v>0</v>
      </c>
      <c r="BG217">
        <v>0</v>
      </c>
      <c r="BH217">
        <f>1-BF217/BG217</f>
        <v>0</v>
      </c>
      <c r="BI217">
        <v>0.5</v>
      </c>
      <c r="BJ217">
        <f>CS217</f>
        <v>0</v>
      </c>
      <c r="BK217">
        <f>L217</f>
        <v>0</v>
      </c>
      <c r="BL217">
        <f>BH217*BI217*BJ217</f>
        <v>0</v>
      </c>
      <c r="BM217">
        <f>(BK217-BC217)/BJ217</f>
        <v>0</v>
      </c>
      <c r="BN217">
        <f>(BA217-BG217)/BG217</f>
        <v>0</v>
      </c>
      <c r="BO217">
        <f>AZ217/(BB217+AZ217/BG217)</f>
        <v>0</v>
      </c>
      <c r="BP217" t="s">
        <v>421</v>
      </c>
      <c r="BQ217">
        <v>0</v>
      </c>
      <c r="BR217">
        <f>IF(BQ217&lt;&gt;0, BQ217, BO217)</f>
        <v>0</v>
      </c>
      <c r="BS217">
        <f>1-BR217/BG217</f>
        <v>0</v>
      </c>
      <c r="BT217">
        <f>(BG217-BF217)/(BG217-BR217)</f>
        <v>0</v>
      </c>
      <c r="BU217">
        <f>(BA217-BG217)/(BA217-BR217)</f>
        <v>0</v>
      </c>
      <c r="BV217">
        <f>(BG217-BF217)/(BG217-AZ217)</f>
        <v>0</v>
      </c>
      <c r="BW217">
        <f>(BA217-BG217)/(BA217-AZ217)</f>
        <v>0</v>
      </c>
      <c r="BX217">
        <f>(BT217*BR217/BF217)</f>
        <v>0</v>
      </c>
      <c r="BY217">
        <f>(1-BX217)</f>
        <v>0</v>
      </c>
      <c r="BZ217">
        <v>1358</v>
      </c>
      <c r="CA217">
        <v>300</v>
      </c>
      <c r="CB217">
        <v>300</v>
      </c>
      <c r="CC217">
        <v>300</v>
      </c>
      <c r="CD217">
        <v>10372.1</v>
      </c>
      <c r="CE217">
        <v>1824.64</v>
      </c>
      <c r="CF217">
        <v>-0.00730157</v>
      </c>
      <c r="CG217">
        <v>0.9</v>
      </c>
      <c r="CH217" t="s">
        <v>421</v>
      </c>
      <c r="CI217" t="s">
        <v>421</v>
      </c>
      <c r="CJ217" t="s">
        <v>421</v>
      </c>
      <c r="CK217" t="s">
        <v>421</v>
      </c>
      <c r="CL217" t="s">
        <v>421</v>
      </c>
      <c r="CM217" t="s">
        <v>421</v>
      </c>
      <c r="CN217" t="s">
        <v>421</v>
      </c>
      <c r="CO217" t="s">
        <v>421</v>
      </c>
      <c r="CP217" t="s">
        <v>421</v>
      </c>
      <c r="CQ217" t="s">
        <v>421</v>
      </c>
      <c r="CR217">
        <f>$B$11*DQ217+$C$11*DR217+$F$11*EC217*(1-EF217)</f>
        <v>0</v>
      </c>
      <c r="CS217">
        <f>CR217*CT217</f>
        <v>0</v>
      </c>
      <c r="CT217">
        <f>($B$11*$D$9+$C$11*$D$9+$F$11*((EP217+EH217)/MAX(EP217+EH217+EQ217, 0.1)*$I$9+EQ217/MAX(EP217+EH217+EQ217, 0.1)*$J$9))/($B$11+$C$11+$F$11)</f>
        <v>0</v>
      </c>
      <c r="CU217">
        <f>($B$11*$K$9+$C$11*$K$9+$F$11*((EP217+EH217)/MAX(EP217+EH217+EQ217, 0.1)*$P$9+EQ217/MAX(EP217+EH217+EQ217, 0.1)*$Q$9))/($B$11+$C$11+$F$11)</f>
        <v>0</v>
      </c>
      <c r="CV217">
        <v>6</v>
      </c>
      <c r="CW217">
        <v>0.5</v>
      </c>
      <c r="CX217" t="s">
        <v>422</v>
      </c>
      <c r="CY217">
        <v>2</v>
      </c>
      <c r="CZ217" t="b">
        <v>1</v>
      </c>
      <c r="DA217">
        <v>1652288554.814285</v>
      </c>
      <c r="DB217">
        <v>1184.934285714286</v>
      </c>
      <c r="DC217">
        <v>1258.368571428571</v>
      </c>
      <c r="DD217">
        <v>26.61263214285714</v>
      </c>
      <c r="DE217">
        <v>22.37427142857143</v>
      </c>
      <c r="DF217">
        <v>1186.169642857143</v>
      </c>
      <c r="DG217">
        <v>26.52812142857143</v>
      </c>
      <c r="DH217">
        <v>400.0701428571429</v>
      </c>
      <c r="DI217">
        <v>90.68207500000003</v>
      </c>
      <c r="DJ217">
        <v>0.09998954285714289</v>
      </c>
      <c r="DK217">
        <v>32.53640714285715</v>
      </c>
      <c r="DL217">
        <v>31.680425</v>
      </c>
      <c r="DM217">
        <v>999.9000000000002</v>
      </c>
      <c r="DN217">
        <v>0</v>
      </c>
      <c r="DO217">
        <v>0</v>
      </c>
      <c r="DP217">
        <v>10003.51321428572</v>
      </c>
      <c r="DQ217">
        <v>0</v>
      </c>
      <c r="DR217">
        <v>951.7982500000001</v>
      </c>
      <c r="DS217">
        <v>-73.43494999999999</v>
      </c>
      <c r="DT217">
        <v>1217.331428571429</v>
      </c>
      <c r="DU217">
        <v>1287.170357142857</v>
      </c>
      <c r="DV217">
        <v>4.238368571428572</v>
      </c>
      <c r="DW217">
        <v>1258.368571428571</v>
      </c>
      <c r="DX217">
        <v>22.37427142857143</v>
      </c>
      <c r="DY217">
        <v>2.413288214285714</v>
      </c>
      <c r="DZ217">
        <v>2.028945</v>
      </c>
      <c r="EA217">
        <v>20.45322142857143</v>
      </c>
      <c r="EB217">
        <v>17.67187142857143</v>
      </c>
      <c r="EC217">
        <v>1499.969285714286</v>
      </c>
      <c r="ED217">
        <v>0.9729984999999999</v>
      </c>
      <c r="EE217">
        <v>0.02700155000000001</v>
      </c>
      <c r="EF217">
        <v>0</v>
      </c>
      <c r="EG217">
        <v>1467.252142857143</v>
      </c>
      <c r="EH217">
        <v>5.00097</v>
      </c>
      <c r="EI217">
        <v>22864.66428571429</v>
      </c>
      <c r="EJ217">
        <v>12491.32857142857</v>
      </c>
      <c r="EK217">
        <v>41</v>
      </c>
      <c r="EL217">
        <v>42.7787857142857</v>
      </c>
      <c r="EM217">
        <v>41.25</v>
      </c>
      <c r="EN217">
        <v>42.5</v>
      </c>
      <c r="EO217">
        <v>42.18699999999999</v>
      </c>
      <c r="EP217">
        <v>1454.599285714286</v>
      </c>
      <c r="EQ217">
        <v>40.36999999999999</v>
      </c>
      <c r="ER217">
        <v>0</v>
      </c>
      <c r="ES217">
        <v>1248.200000047684</v>
      </c>
      <c r="ET217">
        <v>0</v>
      </c>
      <c r="EU217">
        <v>1467.279230769231</v>
      </c>
      <c r="EV217">
        <v>7.139829061056732</v>
      </c>
      <c r="EW217">
        <v>205.4666668793499</v>
      </c>
      <c r="EX217">
        <v>22865.02692307693</v>
      </c>
      <c r="EY217">
        <v>15</v>
      </c>
      <c r="EZ217">
        <v>1652287342.6</v>
      </c>
      <c r="FA217" t="s">
        <v>727</v>
      </c>
      <c r="FB217">
        <v>1652287342.6</v>
      </c>
      <c r="FC217">
        <v>1652287335.6</v>
      </c>
      <c r="FD217">
        <v>27</v>
      </c>
      <c r="FE217">
        <v>0.206</v>
      </c>
      <c r="FF217">
        <v>-0.006</v>
      </c>
      <c r="FG217">
        <v>-1.806</v>
      </c>
      <c r="FH217">
        <v>0.04</v>
      </c>
      <c r="FI217">
        <v>1600</v>
      </c>
      <c r="FJ217">
        <v>24</v>
      </c>
      <c r="FK217">
        <v>0.06</v>
      </c>
      <c r="FL217">
        <v>0.04</v>
      </c>
      <c r="FM217">
        <v>-73.39844878048781</v>
      </c>
      <c r="FN217">
        <v>-0.4696996515680896</v>
      </c>
      <c r="FO217">
        <v>0.09716082248181171</v>
      </c>
      <c r="FP217">
        <v>-1</v>
      </c>
      <c r="FQ217">
        <v>4.298827073170732</v>
      </c>
      <c r="FR217">
        <v>-1.133879581881543</v>
      </c>
      <c r="FS217">
        <v>0.1122370850681913</v>
      </c>
      <c r="FT217">
        <v>0</v>
      </c>
      <c r="FU217">
        <v>0</v>
      </c>
      <c r="FV217">
        <v>0</v>
      </c>
      <c r="FW217">
        <v>0</v>
      </c>
      <c r="FX217">
        <v>-1</v>
      </c>
      <c r="FY217">
        <v>0</v>
      </c>
      <c r="FZ217">
        <v>1</v>
      </c>
      <c r="GA217" t="s">
        <v>710</v>
      </c>
      <c r="GB217">
        <v>2.69477</v>
      </c>
      <c r="GC217">
        <v>2.70522</v>
      </c>
      <c r="GD217">
        <v>0.193726</v>
      </c>
      <c r="GE217">
        <v>0.198916</v>
      </c>
      <c r="GF217">
        <v>0.114128</v>
      </c>
      <c r="GG217">
        <v>0.100214</v>
      </c>
      <c r="GH217">
        <v>25307.7</v>
      </c>
      <c r="GI217">
        <v>25241.4</v>
      </c>
      <c r="GJ217">
        <v>29207.3</v>
      </c>
      <c r="GK217">
        <v>29165.2</v>
      </c>
      <c r="GL217">
        <v>34254.2</v>
      </c>
      <c r="GM217">
        <v>34932.3</v>
      </c>
      <c r="GN217">
        <v>41104.4</v>
      </c>
      <c r="GO217">
        <v>41616</v>
      </c>
      <c r="GP217">
        <v>1.72275</v>
      </c>
      <c r="GQ217">
        <v>2.01432</v>
      </c>
      <c r="GR217">
        <v>0.107896</v>
      </c>
      <c r="GS217">
        <v>0</v>
      </c>
      <c r="GT217">
        <v>29.9422</v>
      </c>
      <c r="GU217">
        <v>999.9</v>
      </c>
      <c r="GV217">
        <v>36.4</v>
      </c>
      <c r="GW217">
        <v>37.3</v>
      </c>
      <c r="GX217">
        <v>25.7222</v>
      </c>
      <c r="GY217">
        <v>62.9534</v>
      </c>
      <c r="GZ217">
        <v>29.347</v>
      </c>
      <c r="HA217">
        <v>1</v>
      </c>
      <c r="HB217">
        <v>0.305671</v>
      </c>
      <c r="HC217">
        <v>0</v>
      </c>
      <c r="HD217">
        <v>20.3924</v>
      </c>
      <c r="HE217">
        <v>5.21609</v>
      </c>
      <c r="HF217">
        <v>12.0098</v>
      </c>
      <c r="HG217">
        <v>4.9874</v>
      </c>
      <c r="HH217">
        <v>3.28848</v>
      </c>
      <c r="HI217">
        <v>2414.1</v>
      </c>
      <c r="HJ217">
        <v>9999</v>
      </c>
      <c r="HK217">
        <v>9999</v>
      </c>
      <c r="HL217">
        <v>45.7</v>
      </c>
      <c r="HM217">
        <v>1.86736</v>
      </c>
      <c r="HN217">
        <v>1.8663</v>
      </c>
      <c r="HO217">
        <v>1.86585</v>
      </c>
      <c r="HP217">
        <v>1.8657</v>
      </c>
      <c r="HQ217">
        <v>1.86753</v>
      </c>
      <c r="HR217">
        <v>1.87007</v>
      </c>
      <c r="HS217">
        <v>1.86873</v>
      </c>
      <c r="HT217">
        <v>1.87004</v>
      </c>
      <c r="HU217">
        <v>0</v>
      </c>
      <c r="HV217">
        <v>0</v>
      </c>
      <c r="HW217">
        <v>0</v>
      </c>
      <c r="HX217">
        <v>0</v>
      </c>
      <c r="HY217" t="s">
        <v>425</v>
      </c>
      <c r="HZ217" t="s">
        <v>426</v>
      </c>
      <c r="IA217" t="s">
        <v>427</v>
      </c>
      <c r="IB217" t="s">
        <v>427</v>
      </c>
      <c r="IC217" t="s">
        <v>427</v>
      </c>
      <c r="ID217" t="s">
        <v>427</v>
      </c>
      <c r="IE217">
        <v>0</v>
      </c>
      <c r="IF217">
        <v>100</v>
      </c>
      <c r="IG217">
        <v>100</v>
      </c>
      <c r="IH217">
        <v>-1.27</v>
      </c>
      <c r="II217">
        <v>0.0851</v>
      </c>
      <c r="IJ217">
        <v>0.04464184116076175</v>
      </c>
      <c r="IK217">
        <v>-0.0004613869835165773</v>
      </c>
      <c r="IL217">
        <v>-7.733014719846753E-07</v>
      </c>
      <c r="IM217">
        <v>2.12217718631011E-10</v>
      </c>
      <c r="IN217">
        <v>-0.1662484685589008</v>
      </c>
      <c r="IO217">
        <v>0.000886434048502425</v>
      </c>
      <c r="IP217">
        <v>0.0004187276611132993</v>
      </c>
      <c r="IQ217">
        <v>-3.612086840460417E-06</v>
      </c>
      <c r="IR217">
        <v>19</v>
      </c>
      <c r="IS217">
        <v>2204</v>
      </c>
      <c r="IT217">
        <v>1</v>
      </c>
      <c r="IU217">
        <v>37</v>
      </c>
      <c r="IV217">
        <v>20.3</v>
      </c>
      <c r="IW217">
        <v>20.4</v>
      </c>
      <c r="IX217">
        <v>2.60376</v>
      </c>
      <c r="IY217">
        <v>2.21069</v>
      </c>
      <c r="IZ217">
        <v>1.39648</v>
      </c>
      <c r="JA217">
        <v>2.34619</v>
      </c>
      <c r="JB217">
        <v>1.49536</v>
      </c>
      <c r="JC217">
        <v>2.3584</v>
      </c>
      <c r="JD217">
        <v>39.3917</v>
      </c>
      <c r="JE217">
        <v>14.8675</v>
      </c>
      <c r="JF217">
        <v>18</v>
      </c>
      <c r="JG217">
        <v>391.583</v>
      </c>
      <c r="JH217">
        <v>561.425</v>
      </c>
      <c r="JI217">
        <v>31.7494</v>
      </c>
      <c r="JJ217">
        <v>31.4258</v>
      </c>
      <c r="JK217">
        <v>30.0001</v>
      </c>
      <c r="JL217">
        <v>31.3278</v>
      </c>
      <c r="JM217">
        <v>31.2346</v>
      </c>
      <c r="JN217">
        <v>52.1399</v>
      </c>
      <c r="JO217">
        <v>14.8109</v>
      </c>
      <c r="JP217">
        <v>2.69869</v>
      </c>
      <c r="JQ217">
        <v>-999.9</v>
      </c>
      <c r="JR217">
        <v>1303.27</v>
      </c>
      <c r="JS217">
        <v>22.6711</v>
      </c>
      <c r="JT217">
        <v>99.8278</v>
      </c>
      <c r="JU217">
        <v>99.893</v>
      </c>
    </row>
    <row r="218" spans="1:281">
      <c r="A218">
        <v>202</v>
      </c>
      <c r="B218">
        <v>1652288567.6</v>
      </c>
      <c r="C218">
        <v>6511.099999904633</v>
      </c>
      <c r="D218" t="s">
        <v>887</v>
      </c>
      <c r="E218" t="s">
        <v>888</v>
      </c>
      <c r="F218">
        <v>5</v>
      </c>
      <c r="G218" t="s">
        <v>730</v>
      </c>
      <c r="H218" t="s">
        <v>418</v>
      </c>
      <c r="I218">
        <v>1652288560.1</v>
      </c>
      <c r="J218">
        <f>(K218)/1000</f>
        <v>0</v>
      </c>
      <c r="K218">
        <f>IF(CZ218, AN218, AH218)</f>
        <v>0</v>
      </c>
      <c r="L218">
        <f>IF(CZ218, AI218, AG218)</f>
        <v>0</v>
      </c>
      <c r="M218">
        <f>DB218 - IF(AU218&gt;1, L218*CV218*100.0/(AW218*DP218), 0)</f>
        <v>0</v>
      </c>
      <c r="N218">
        <f>((T218-J218/2)*M218-L218)/(T218+J218/2)</f>
        <v>0</v>
      </c>
      <c r="O218">
        <f>N218*(DI218+DJ218)/1000.0</f>
        <v>0</v>
      </c>
      <c r="P218">
        <f>(DB218 - IF(AU218&gt;1, L218*CV218*100.0/(AW218*DP218), 0))*(DI218+DJ218)/1000.0</f>
        <v>0</v>
      </c>
      <c r="Q218">
        <f>2.0/((1/S218-1/R218)+SIGN(S218)*SQRT((1/S218-1/R218)*(1/S218-1/R218) + 4*CW218/((CW218+1)*(CW218+1))*(2*1/S218*1/R218-1/R218*1/R218)))</f>
        <v>0</v>
      </c>
      <c r="R218">
        <f>IF(LEFT(CX218,1)&lt;&gt;"0",IF(LEFT(CX218,1)="1",3.0,CY218),$D$5+$E$5*(DP218*DI218/($K$5*1000))+$F$5*(DP218*DI218/($K$5*1000))*MAX(MIN(CV218,$J$5),$I$5)*MAX(MIN(CV218,$J$5),$I$5)+$G$5*MAX(MIN(CV218,$J$5),$I$5)*(DP218*DI218/($K$5*1000))+$H$5*(DP218*DI218/($K$5*1000))*(DP218*DI218/($K$5*1000)))</f>
        <v>0</v>
      </c>
      <c r="S218">
        <f>J218*(1000-(1000*0.61365*exp(17.502*W218/(240.97+W218))/(DI218+DJ218)+DD218)/2)/(1000*0.61365*exp(17.502*W218/(240.97+W218))/(DI218+DJ218)-DD218)</f>
        <v>0</v>
      </c>
      <c r="T218">
        <f>1/((CW218+1)/(Q218/1.6)+1/(R218/1.37)) + CW218/((CW218+1)/(Q218/1.6) + CW218/(R218/1.37))</f>
        <v>0</v>
      </c>
      <c r="U218">
        <f>(CR218*CU218)</f>
        <v>0</v>
      </c>
      <c r="V218">
        <f>(DK218+(U218+2*0.95*5.67E-8*(((DK218+$B$7)+273)^4-(DK218+273)^4)-44100*J218)/(1.84*29.3*R218+8*0.95*5.67E-8*(DK218+273)^3))</f>
        <v>0</v>
      </c>
      <c r="W218">
        <f>($C$7*DL218+$D$7*DM218+$E$7*V218)</f>
        <v>0</v>
      </c>
      <c r="X218">
        <f>0.61365*exp(17.502*W218/(240.97+W218))</f>
        <v>0</v>
      </c>
      <c r="Y218">
        <f>(Z218/AA218*100)</f>
        <v>0</v>
      </c>
      <c r="Z218">
        <f>DD218*(DI218+DJ218)/1000</f>
        <v>0</v>
      </c>
      <c r="AA218">
        <f>0.61365*exp(17.502*DK218/(240.97+DK218))</f>
        <v>0</v>
      </c>
      <c r="AB218">
        <f>(X218-DD218*(DI218+DJ218)/1000)</f>
        <v>0</v>
      </c>
      <c r="AC218">
        <f>(-J218*44100)</f>
        <v>0</v>
      </c>
      <c r="AD218">
        <f>2*29.3*R218*0.92*(DK218-W218)</f>
        <v>0</v>
      </c>
      <c r="AE218">
        <f>2*0.95*5.67E-8*(((DK218+$B$7)+273)^4-(W218+273)^4)</f>
        <v>0</v>
      </c>
      <c r="AF218">
        <f>U218+AE218+AC218+AD218</f>
        <v>0</v>
      </c>
      <c r="AG218">
        <f>DH218*AU218*(DC218-DB218*(1000-AU218*DE218)/(1000-AU218*DD218))/(100*CV218)</f>
        <v>0</v>
      </c>
      <c r="AH218">
        <f>1000*DH218*AU218*(DD218-DE218)/(100*CV218*(1000-AU218*DD218))</f>
        <v>0</v>
      </c>
      <c r="AI218">
        <f>(AJ218 - AK218 - DI218*1E3/(8.314*(DK218+273.15)) * AM218/DH218 * AL218) * DH218/(100*CV218) * (1000 - DE218)/1000</f>
        <v>0</v>
      </c>
      <c r="AJ218">
        <v>1318.803330668387</v>
      </c>
      <c r="AK218">
        <v>1259.645393939393</v>
      </c>
      <c r="AL218">
        <v>3.447649158867273</v>
      </c>
      <c r="AM218">
        <v>66.42233892500103</v>
      </c>
      <c r="AN218">
        <f>(AP218 - AO218 + DI218*1E3/(8.314*(DK218+273.15)) * AR218/DH218 * AQ218) * DH218/(100*CV218) * 1000/(1000 - AP218)</f>
        <v>0</v>
      </c>
      <c r="AO218">
        <v>22.58347026361237</v>
      </c>
      <c r="AP218">
        <v>26.6821387878788</v>
      </c>
      <c r="AQ218">
        <v>0.007818746345866616</v>
      </c>
      <c r="AR218">
        <v>79.01917542628415</v>
      </c>
      <c r="AS218">
        <v>0</v>
      </c>
      <c r="AT218">
        <v>0</v>
      </c>
      <c r="AU218">
        <f>IF(AS218*$H$13&gt;=AW218,1.0,(AW218/(AW218-AS218*$H$13)))</f>
        <v>0</v>
      </c>
      <c r="AV218">
        <f>(AU218-1)*100</f>
        <v>0</v>
      </c>
      <c r="AW218">
        <f>MAX(0,($B$13+$C$13*DP218)/(1+$D$13*DP218)*DI218/(DK218+273)*$E$13)</f>
        <v>0</v>
      </c>
      <c r="AX218" t="s">
        <v>421</v>
      </c>
      <c r="AY218" t="s">
        <v>421</v>
      </c>
      <c r="AZ218">
        <v>0</v>
      </c>
      <c r="BA218">
        <v>0</v>
      </c>
      <c r="BB218">
        <f>1-AZ218/BA218</f>
        <v>0</v>
      </c>
      <c r="BC218">
        <v>0</v>
      </c>
      <c r="BD218" t="s">
        <v>421</v>
      </c>
      <c r="BE218" t="s">
        <v>421</v>
      </c>
      <c r="BF218">
        <v>0</v>
      </c>
      <c r="BG218">
        <v>0</v>
      </c>
      <c r="BH218">
        <f>1-BF218/BG218</f>
        <v>0</v>
      </c>
      <c r="BI218">
        <v>0.5</v>
      </c>
      <c r="BJ218">
        <f>CS218</f>
        <v>0</v>
      </c>
      <c r="BK218">
        <f>L218</f>
        <v>0</v>
      </c>
      <c r="BL218">
        <f>BH218*BI218*BJ218</f>
        <v>0</v>
      </c>
      <c r="BM218">
        <f>(BK218-BC218)/BJ218</f>
        <v>0</v>
      </c>
      <c r="BN218">
        <f>(BA218-BG218)/BG218</f>
        <v>0</v>
      </c>
      <c r="BO218">
        <f>AZ218/(BB218+AZ218/BG218)</f>
        <v>0</v>
      </c>
      <c r="BP218" t="s">
        <v>421</v>
      </c>
      <c r="BQ218">
        <v>0</v>
      </c>
      <c r="BR218">
        <f>IF(BQ218&lt;&gt;0, BQ218, BO218)</f>
        <v>0</v>
      </c>
      <c r="BS218">
        <f>1-BR218/BG218</f>
        <v>0</v>
      </c>
      <c r="BT218">
        <f>(BG218-BF218)/(BG218-BR218)</f>
        <v>0</v>
      </c>
      <c r="BU218">
        <f>(BA218-BG218)/(BA218-BR218)</f>
        <v>0</v>
      </c>
      <c r="BV218">
        <f>(BG218-BF218)/(BG218-AZ218)</f>
        <v>0</v>
      </c>
      <c r="BW218">
        <f>(BA218-BG218)/(BA218-AZ218)</f>
        <v>0</v>
      </c>
      <c r="BX218">
        <f>(BT218*BR218/BF218)</f>
        <v>0</v>
      </c>
      <c r="BY218">
        <f>(1-BX218)</f>
        <v>0</v>
      </c>
      <c r="BZ218">
        <v>1358</v>
      </c>
      <c r="CA218">
        <v>300</v>
      </c>
      <c r="CB218">
        <v>300</v>
      </c>
      <c r="CC218">
        <v>300</v>
      </c>
      <c r="CD218">
        <v>10372.1</v>
      </c>
      <c r="CE218">
        <v>1824.64</v>
      </c>
      <c r="CF218">
        <v>-0.00730157</v>
      </c>
      <c r="CG218">
        <v>0.9</v>
      </c>
      <c r="CH218" t="s">
        <v>421</v>
      </c>
      <c r="CI218" t="s">
        <v>421</v>
      </c>
      <c r="CJ218" t="s">
        <v>421</v>
      </c>
      <c r="CK218" t="s">
        <v>421</v>
      </c>
      <c r="CL218" t="s">
        <v>421</v>
      </c>
      <c r="CM218" t="s">
        <v>421</v>
      </c>
      <c r="CN218" t="s">
        <v>421</v>
      </c>
      <c r="CO218" t="s">
        <v>421</v>
      </c>
      <c r="CP218" t="s">
        <v>421</v>
      </c>
      <c r="CQ218" t="s">
        <v>421</v>
      </c>
      <c r="CR218">
        <f>$B$11*DQ218+$C$11*DR218+$F$11*EC218*(1-EF218)</f>
        <v>0</v>
      </c>
      <c r="CS218">
        <f>CR218*CT218</f>
        <v>0</v>
      </c>
      <c r="CT218">
        <f>($B$11*$D$9+$C$11*$D$9+$F$11*((EP218+EH218)/MAX(EP218+EH218+EQ218, 0.1)*$I$9+EQ218/MAX(EP218+EH218+EQ218, 0.1)*$J$9))/($B$11+$C$11+$F$11)</f>
        <v>0</v>
      </c>
      <c r="CU218">
        <f>($B$11*$K$9+$C$11*$K$9+$F$11*((EP218+EH218)/MAX(EP218+EH218+EQ218, 0.1)*$P$9+EQ218/MAX(EP218+EH218+EQ218, 0.1)*$Q$9))/($B$11+$C$11+$F$11)</f>
        <v>0</v>
      </c>
      <c r="CV218">
        <v>6</v>
      </c>
      <c r="CW218">
        <v>0.5</v>
      </c>
      <c r="CX218" t="s">
        <v>422</v>
      </c>
      <c r="CY218">
        <v>2</v>
      </c>
      <c r="CZ218" t="b">
        <v>1</v>
      </c>
      <c r="DA218">
        <v>1652288560.1</v>
      </c>
      <c r="DB218">
        <v>1202.582222222222</v>
      </c>
      <c r="DC218">
        <v>1276.064444444444</v>
      </c>
      <c r="DD218">
        <v>26.63985185185185</v>
      </c>
      <c r="DE218">
        <v>22.49982962962963</v>
      </c>
      <c r="DF218">
        <v>1203.843703703704</v>
      </c>
      <c r="DG218">
        <v>26.55492222222222</v>
      </c>
      <c r="DH218">
        <v>400.0702592592592</v>
      </c>
      <c r="DI218">
        <v>90.68643333333333</v>
      </c>
      <c r="DJ218">
        <v>0.09996988148148149</v>
      </c>
      <c r="DK218">
        <v>32.53955185185185</v>
      </c>
      <c r="DL218">
        <v>31.69214814814815</v>
      </c>
      <c r="DM218">
        <v>999.9000000000001</v>
      </c>
      <c r="DN218">
        <v>0</v>
      </c>
      <c r="DO218">
        <v>0</v>
      </c>
      <c r="DP218">
        <v>10005.95555555556</v>
      </c>
      <c r="DQ218">
        <v>0</v>
      </c>
      <c r="DR218">
        <v>952.2564814814815</v>
      </c>
      <c r="DS218">
        <v>-73.4819148148148</v>
      </c>
      <c r="DT218">
        <v>1235.497407407407</v>
      </c>
      <c r="DU218">
        <v>1305.437777777778</v>
      </c>
      <c r="DV218">
        <v>4.140024814814815</v>
      </c>
      <c r="DW218">
        <v>1276.064444444444</v>
      </c>
      <c r="DX218">
        <v>22.49982962962963</v>
      </c>
      <c r="DY218">
        <v>2.415872222222222</v>
      </c>
      <c r="DZ218">
        <v>2.040429259259259</v>
      </c>
      <c r="EA218">
        <v>20.47055925925926</v>
      </c>
      <c r="EB218">
        <v>17.76146666666667</v>
      </c>
      <c r="EC218">
        <v>1499.979259259259</v>
      </c>
      <c r="ED218">
        <v>0.9729985925925925</v>
      </c>
      <c r="EE218">
        <v>0.02700145185185186</v>
      </c>
      <c r="EF218">
        <v>0</v>
      </c>
      <c r="EG218">
        <v>1467.936666666667</v>
      </c>
      <c r="EH218">
        <v>5.00097</v>
      </c>
      <c r="EI218">
        <v>22882.61851851852</v>
      </c>
      <c r="EJ218">
        <v>12491.40370370371</v>
      </c>
      <c r="EK218">
        <v>41</v>
      </c>
      <c r="EL218">
        <v>42.79592592592592</v>
      </c>
      <c r="EM218">
        <v>41.25</v>
      </c>
      <c r="EN218">
        <v>42.50229629629629</v>
      </c>
      <c r="EO218">
        <v>42.18699999999999</v>
      </c>
      <c r="EP218">
        <v>1454.609259259259</v>
      </c>
      <c r="EQ218">
        <v>40.36999999999999</v>
      </c>
      <c r="ER218">
        <v>0</v>
      </c>
      <c r="ES218">
        <v>1253.599999904633</v>
      </c>
      <c r="ET218">
        <v>0</v>
      </c>
      <c r="EU218">
        <v>1467.9856</v>
      </c>
      <c r="EV218">
        <v>7.885384630076818</v>
      </c>
      <c r="EW218">
        <v>222.346154562464</v>
      </c>
      <c r="EX218">
        <v>22883.42</v>
      </c>
      <c r="EY218">
        <v>15</v>
      </c>
      <c r="EZ218">
        <v>1652287342.6</v>
      </c>
      <c r="FA218" t="s">
        <v>727</v>
      </c>
      <c r="FB218">
        <v>1652287342.6</v>
      </c>
      <c r="FC218">
        <v>1652287335.6</v>
      </c>
      <c r="FD218">
        <v>27</v>
      </c>
      <c r="FE218">
        <v>0.206</v>
      </c>
      <c r="FF218">
        <v>-0.006</v>
      </c>
      <c r="FG218">
        <v>-1.806</v>
      </c>
      <c r="FH218">
        <v>0.04</v>
      </c>
      <c r="FI218">
        <v>1600</v>
      </c>
      <c r="FJ218">
        <v>24</v>
      </c>
      <c r="FK218">
        <v>0.06</v>
      </c>
      <c r="FL218">
        <v>0.04</v>
      </c>
      <c r="FM218">
        <v>-73.45294</v>
      </c>
      <c r="FN218">
        <v>-0.3044577861161584</v>
      </c>
      <c r="FO218">
        <v>0.08538610191360217</v>
      </c>
      <c r="FP218">
        <v>-1</v>
      </c>
      <c r="FQ218">
        <v>4.19375525</v>
      </c>
      <c r="FR218">
        <v>-1.11315275797375</v>
      </c>
      <c r="FS218">
        <v>0.1078810847643714</v>
      </c>
      <c r="FT218">
        <v>0</v>
      </c>
      <c r="FU218">
        <v>0</v>
      </c>
      <c r="FV218">
        <v>0</v>
      </c>
      <c r="FW218">
        <v>0</v>
      </c>
      <c r="FX218">
        <v>-1</v>
      </c>
      <c r="FY218">
        <v>0</v>
      </c>
      <c r="FZ218">
        <v>1</v>
      </c>
      <c r="GA218" t="s">
        <v>710</v>
      </c>
      <c r="GB218">
        <v>2.69476</v>
      </c>
      <c r="GC218">
        <v>2.70499</v>
      </c>
      <c r="GD218">
        <v>0.195416</v>
      </c>
      <c r="GE218">
        <v>0.200549</v>
      </c>
      <c r="GF218">
        <v>0.114235</v>
      </c>
      <c r="GG218">
        <v>0.100493</v>
      </c>
      <c r="GH218">
        <v>25254.7</v>
      </c>
      <c r="GI218">
        <v>25190.1</v>
      </c>
      <c r="GJ218">
        <v>29207.5</v>
      </c>
      <c r="GK218">
        <v>29165.5</v>
      </c>
      <c r="GL218">
        <v>34250.4</v>
      </c>
      <c r="GM218">
        <v>34921.7</v>
      </c>
      <c r="GN218">
        <v>41104.9</v>
      </c>
      <c r="GO218">
        <v>41616.3</v>
      </c>
      <c r="GP218">
        <v>1.72272</v>
      </c>
      <c r="GQ218">
        <v>2.01483</v>
      </c>
      <c r="GR218">
        <v>0.10854</v>
      </c>
      <c r="GS218">
        <v>0</v>
      </c>
      <c r="GT218">
        <v>29.9441</v>
      </c>
      <c r="GU218">
        <v>999.9</v>
      </c>
      <c r="GV218">
        <v>36.5</v>
      </c>
      <c r="GW218">
        <v>37.3</v>
      </c>
      <c r="GX218">
        <v>25.7924</v>
      </c>
      <c r="GY218">
        <v>62.9034</v>
      </c>
      <c r="GZ218">
        <v>29.2468</v>
      </c>
      <c r="HA218">
        <v>1</v>
      </c>
      <c r="HB218">
        <v>0.305732</v>
      </c>
      <c r="HC218">
        <v>0</v>
      </c>
      <c r="HD218">
        <v>20.3924</v>
      </c>
      <c r="HE218">
        <v>5.21609</v>
      </c>
      <c r="HF218">
        <v>12.0098</v>
      </c>
      <c r="HG218">
        <v>4.9869</v>
      </c>
      <c r="HH218">
        <v>3.28845</v>
      </c>
      <c r="HI218">
        <v>2414.1</v>
      </c>
      <c r="HJ218">
        <v>9999</v>
      </c>
      <c r="HK218">
        <v>9999</v>
      </c>
      <c r="HL218">
        <v>45.7</v>
      </c>
      <c r="HM218">
        <v>1.86737</v>
      </c>
      <c r="HN218">
        <v>1.8663</v>
      </c>
      <c r="HO218">
        <v>1.86584</v>
      </c>
      <c r="HP218">
        <v>1.8657</v>
      </c>
      <c r="HQ218">
        <v>1.86752</v>
      </c>
      <c r="HR218">
        <v>1.87007</v>
      </c>
      <c r="HS218">
        <v>1.86874</v>
      </c>
      <c r="HT218">
        <v>1.87007</v>
      </c>
      <c r="HU218">
        <v>0</v>
      </c>
      <c r="HV218">
        <v>0</v>
      </c>
      <c r="HW218">
        <v>0</v>
      </c>
      <c r="HX218">
        <v>0</v>
      </c>
      <c r="HY218" t="s">
        <v>425</v>
      </c>
      <c r="HZ218" t="s">
        <v>426</v>
      </c>
      <c r="IA218" t="s">
        <v>427</v>
      </c>
      <c r="IB218" t="s">
        <v>427</v>
      </c>
      <c r="IC218" t="s">
        <v>427</v>
      </c>
      <c r="ID218" t="s">
        <v>427</v>
      </c>
      <c r="IE218">
        <v>0</v>
      </c>
      <c r="IF218">
        <v>100</v>
      </c>
      <c r="IG218">
        <v>100</v>
      </c>
      <c r="IH218">
        <v>-1.29</v>
      </c>
      <c r="II218">
        <v>0.0856</v>
      </c>
      <c r="IJ218">
        <v>0.04464184116076175</v>
      </c>
      <c r="IK218">
        <v>-0.0004613869835165773</v>
      </c>
      <c r="IL218">
        <v>-7.733014719846753E-07</v>
      </c>
      <c r="IM218">
        <v>2.12217718631011E-10</v>
      </c>
      <c r="IN218">
        <v>-0.1662484685589008</v>
      </c>
      <c r="IO218">
        <v>0.000886434048502425</v>
      </c>
      <c r="IP218">
        <v>0.0004187276611132993</v>
      </c>
      <c r="IQ218">
        <v>-3.612086840460417E-06</v>
      </c>
      <c r="IR218">
        <v>19</v>
      </c>
      <c r="IS218">
        <v>2204</v>
      </c>
      <c r="IT218">
        <v>1</v>
      </c>
      <c r="IU218">
        <v>37</v>
      </c>
      <c r="IV218">
        <v>20.4</v>
      </c>
      <c r="IW218">
        <v>20.5</v>
      </c>
      <c r="IX218">
        <v>2.63062</v>
      </c>
      <c r="IY218">
        <v>2.2168</v>
      </c>
      <c r="IZ218">
        <v>1.39648</v>
      </c>
      <c r="JA218">
        <v>2.34497</v>
      </c>
      <c r="JB218">
        <v>1.49536</v>
      </c>
      <c r="JC218">
        <v>2.31567</v>
      </c>
      <c r="JD218">
        <v>39.4166</v>
      </c>
      <c r="JE218">
        <v>14.8675</v>
      </c>
      <c r="JF218">
        <v>18</v>
      </c>
      <c r="JG218">
        <v>391.585</v>
      </c>
      <c r="JH218">
        <v>561.814</v>
      </c>
      <c r="JI218">
        <v>31.7506</v>
      </c>
      <c r="JJ218">
        <v>31.4276</v>
      </c>
      <c r="JK218">
        <v>30.0002</v>
      </c>
      <c r="JL218">
        <v>31.3305</v>
      </c>
      <c r="JM218">
        <v>31.2359</v>
      </c>
      <c r="JN218">
        <v>52.6384</v>
      </c>
      <c r="JO218">
        <v>14.5234</v>
      </c>
      <c r="JP218">
        <v>2.69869</v>
      </c>
      <c r="JQ218">
        <v>-999.9</v>
      </c>
      <c r="JR218">
        <v>1323.36</v>
      </c>
      <c r="JS218">
        <v>22.7354</v>
      </c>
      <c r="JT218">
        <v>99.8287</v>
      </c>
      <c r="JU218">
        <v>99.8938</v>
      </c>
    </row>
    <row r="219" spans="1:281">
      <c r="A219">
        <v>203</v>
      </c>
      <c r="B219">
        <v>1652288572.6</v>
      </c>
      <c r="C219">
        <v>6516.099999904633</v>
      </c>
      <c r="D219" t="s">
        <v>889</v>
      </c>
      <c r="E219" t="s">
        <v>890</v>
      </c>
      <c r="F219">
        <v>5</v>
      </c>
      <c r="G219" t="s">
        <v>730</v>
      </c>
      <c r="H219" t="s">
        <v>418</v>
      </c>
      <c r="I219">
        <v>1652288564.814285</v>
      </c>
      <c r="J219">
        <f>(K219)/1000</f>
        <v>0</v>
      </c>
      <c r="K219">
        <f>IF(CZ219, AN219, AH219)</f>
        <v>0</v>
      </c>
      <c r="L219">
        <f>IF(CZ219, AI219, AG219)</f>
        <v>0</v>
      </c>
      <c r="M219">
        <f>DB219 - IF(AU219&gt;1, L219*CV219*100.0/(AW219*DP219), 0)</f>
        <v>0</v>
      </c>
      <c r="N219">
        <f>((T219-J219/2)*M219-L219)/(T219+J219/2)</f>
        <v>0</v>
      </c>
      <c r="O219">
        <f>N219*(DI219+DJ219)/1000.0</f>
        <v>0</v>
      </c>
      <c r="P219">
        <f>(DB219 - IF(AU219&gt;1, L219*CV219*100.0/(AW219*DP219), 0))*(DI219+DJ219)/1000.0</f>
        <v>0</v>
      </c>
      <c r="Q219">
        <f>2.0/((1/S219-1/R219)+SIGN(S219)*SQRT((1/S219-1/R219)*(1/S219-1/R219) + 4*CW219/((CW219+1)*(CW219+1))*(2*1/S219*1/R219-1/R219*1/R219)))</f>
        <v>0</v>
      </c>
      <c r="R219">
        <f>IF(LEFT(CX219,1)&lt;&gt;"0",IF(LEFT(CX219,1)="1",3.0,CY219),$D$5+$E$5*(DP219*DI219/($K$5*1000))+$F$5*(DP219*DI219/($K$5*1000))*MAX(MIN(CV219,$J$5),$I$5)*MAX(MIN(CV219,$J$5),$I$5)+$G$5*MAX(MIN(CV219,$J$5),$I$5)*(DP219*DI219/($K$5*1000))+$H$5*(DP219*DI219/($K$5*1000))*(DP219*DI219/($K$5*1000)))</f>
        <v>0</v>
      </c>
      <c r="S219">
        <f>J219*(1000-(1000*0.61365*exp(17.502*W219/(240.97+W219))/(DI219+DJ219)+DD219)/2)/(1000*0.61365*exp(17.502*W219/(240.97+W219))/(DI219+DJ219)-DD219)</f>
        <v>0</v>
      </c>
      <c r="T219">
        <f>1/((CW219+1)/(Q219/1.6)+1/(R219/1.37)) + CW219/((CW219+1)/(Q219/1.6) + CW219/(R219/1.37))</f>
        <v>0</v>
      </c>
      <c r="U219">
        <f>(CR219*CU219)</f>
        <v>0</v>
      </c>
      <c r="V219">
        <f>(DK219+(U219+2*0.95*5.67E-8*(((DK219+$B$7)+273)^4-(DK219+273)^4)-44100*J219)/(1.84*29.3*R219+8*0.95*5.67E-8*(DK219+273)^3))</f>
        <v>0</v>
      </c>
      <c r="W219">
        <f>($C$7*DL219+$D$7*DM219+$E$7*V219)</f>
        <v>0</v>
      </c>
      <c r="X219">
        <f>0.61365*exp(17.502*W219/(240.97+W219))</f>
        <v>0</v>
      </c>
      <c r="Y219">
        <f>(Z219/AA219*100)</f>
        <v>0</v>
      </c>
      <c r="Z219">
        <f>DD219*(DI219+DJ219)/1000</f>
        <v>0</v>
      </c>
      <c r="AA219">
        <f>0.61365*exp(17.502*DK219/(240.97+DK219))</f>
        <v>0</v>
      </c>
      <c r="AB219">
        <f>(X219-DD219*(DI219+DJ219)/1000)</f>
        <v>0</v>
      </c>
      <c r="AC219">
        <f>(-J219*44100)</f>
        <v>0</v>
      </c>
      <c r="AD219">
        <f>2*29.3*R219*0.92*(DK219-W219)</f>
        <v>0</v>
      </c>
      <c r="AE219">
        <f>2*0.95*5.67E-8*(((DK219+$B$7)+273)^4-(W219+273)^4)</f>
        <v>0</v>
      </c>
      <c r="AF219">
        <f>U219+AE219+AC219+AD219</f>
        <v>0</v>
      </c>
      <c r="AG219">
        <f>DH219*AU219*(DC219-DB219*(1000-AU219*DE219)/(1000-AU219*DD219))/(100*CV219)</f>
        <v>0</v>
      </c>
      <c r="AH219">
        <f>1000*DH219*AU219*(DD219-DE219)/(100*CV219*(1000-AU219*DD219))</f>
        <v>0</v>
      </c>
      <c r="AI219">
        <f>(AJ219 - AK219 - DI219*1E3/(8.314*(DK219+273.15)) * AM219/DH219 * AL219) * DH219/(100*CV219) * (1000 - DE219)/1000</f>
        <v>0</v>
      </c>
      <c r="AJ219">
        <v>1336.136017684875</v>
      </c>
      <c r="AK219">
        <v>1276.834363636363</v>
      </c>
      <c r="AL219">
        <v>3.434855575852237</v>
      </c>
      <c r="AM219">
        <v>66.42233892500103</v>
      </c>
      <c r="AN219">
        <f>(AP219 - AO219 + DI219*1E3/(8.314*(DK219+273.15)) * AR219/DH219 * AQ219) * DH219/(100*CV219) * 1000/(1000 - AP219)</f>
        <v>0</v>
      </c>
      <c r="AO219">
        <v>22.67735323827405</v>
      </c>
      <c r="AP219">
        <v>26.70583999999999</v>
      </c>
      <c r="AQ219">
        <v>0.005657239010555632</v>
      </c>
      <c r="AR219">
        <v>79.01917542628415</v>
      </c>
      <c r="AS219">
        <v>0</v>
      </c>
      <c r="AT219">
        <v>0</v>
      </c>
      <c r="AU219">
        <f>IF(AS219*$H$13&gt;=AW219,1.0,(AW219/(AW219-AS219*$H$13)))</f>
        <v>0</v>
      </c>
      <c r="AV219">
        <f>(AU219-1)*100</f>
        <v>0</v>
      </c>
      <c r="AW219">
        <f>MAX(0,($B$13+$C$13*DP219)/(1+$D$13*DP219)*DI219/(DK219+273)*$E$13)</f>
        <v>0</v>
      </c>
      <c r="AX219" t="s">
        <v>421</v>
      </c>
      <c r="AY219" t="s">
        <v>421</v>
      </c>
      <c r="AZ219">
        <v>0</v>
      </c>
      <c r="BA219">
        <v>0</v>
      </c>
      <c r="BB219">
        <f>1-AZ219/BA219</f>
        <v>0</v>
      </c>
      <c r="BC219">
        <v>0</v>
      </c>
      <c r="BD219" t="s">
        <v>421</v>
      </c>
      <c r="BE219" t="s">
        <v>421</v>
      </c>
      <c r="BF219">
        <v>0</v>
      </c>
      <c r="BG219">
        <v>0</v>
      </c>
      <c r="BH219">
        <f>1-BF219/BG219</f>
        <v>0</v>
      </c>
      <c r="BI219">
        <v>0.5</v>
      </c>
      <c r="BJ219">
        <f>CS219</f>
        <v>0</v>
      </c>
      <c r="BK219">
        <f>L219</f>
        <v>0</v>
      </c>
      <c r="BL219">
        <f>BH219*BI219*BJ219</f>
        <v>0</v>
      </c>
      <c r="BM219">
        <f>(BK219-BC219)/BJ219</f>
        <v>0</v>
      </c>
      <c r="BN219">
        <f>(BA219-BG219)/BG219</f>
        <v>0</v>
      </c>
      <c r="BO219">
        <f>AZ219/(BB219+AZ219/BG219)</f>
        <v>0</v>
      </c>
      <c r="BP219" t="s">
        <v>421</v>
      </c>
      <c r="BQ219">
        <v>0</v>
      </c>
      <c r="BR219">
        <f>IF(BQ219&lt;&gt;0, BQ219, BO219)</f>
        <v>0</v>
      </c>
      <c r="BS219">
        <f>1-BR219/BG219</f>
        <v>0</v>
      </c>
      <c r="BT219">
        <f>(BG219-BF219)/(BG219-BR219)</f>
        <v>0</v>
      </c>
      <c r="BU219">
        <f>(BA219-BG219)/(BA219-BR219)</f>
        <v>0</v>
      </c>
      <c r="BV219">
        <f>(BG219-BF219)/(BG219-AZ219)</f>
        <v>0</v>
      </c>
      <c r="BW219">
        <f>(BA219-BG219)/(BA219-AZ219)</f>
        <v>0</v>
      </c>
      <c r="BX219">
        <f>(BT219*BR219/BF219)</f>
        <v>0</v>
      </c>
      <c r="BY219">
        <f>(1-BX219)</f>
        <v>0</v>
      </c>
      <c r="BZ219">
        <v>1358</v>
      </c>
      <c r="CA219">
        <v>300</v>
      </c>
      <c r="CB219">
        <v>300</v>
      </c>
      <c r="CC219">
        <v>300</v>
      </c>
      <c r="CD219">
        <v>10372.1</v>
      </c>
      <c r="CE219">
        <v>1824.64</v>
      </c>
      <c r="CF219">
        <v>-0.00730157</v>
      </c>
      <c r="CG219">
        <v>0.9</v>
      </c>
      <c r="CH219" t="s">
        <v>421</v>
      </c>
      <c r="CI219" t="s">
        <v>421</v>
      </c>
      <c r="CJ219" t="s">
        <v>421</v>
      </c>
      <c r="CK219" t="s">
        <v>421</v>
      </c>
      <c r="CL219" t="s">
        <v>421</v>
      </c>
      <c r="CM219" t="s">
        <v>421</v>
      </c>
      <c r="CN219" t="s">
        <v>421</v>
      </c>
      <c r="CO219" t="s">
        <v>421</v>
      </c>
      <c r="CP219" t="s">
        <v>421</v>
      </c>
      <c r="CQ219" t="s">
        <v>421</v>
      </c>
      <c r="CR219">
        <f>$B$11*DQ219+$C$11*DR219+$F$11*EC219*(1-EF219)</f>
        <v>0</v>
      </c>
      <c r="CS219">
        <f>CR219*CT219</f>
        <v>0</v>
      </c>
      <c r="CT219">
        <f>($B$11*$D$9+$C$11*$D$9+$F$11*((EP219+EH219)/MAX(EP219+EH219+EQ219, 0.1)*$I$9+EQ219/MAX(EP219+EH219+EQ219, 0.1)*$J$9))/($B$11+$C$11+$F$11)</f>
        <v>0</v>
      </c>
      <c r="CU219">
        <f>($B$11*$K$9+$C$11*$K$9+$F$11*((EP219+EH219)/MAX(EP219+EH219+EQ219, 0.1)*$P$9+EQ219/MAX(EP219+EH219+EQ219, 0.1)*$Q$9))/($B$11+$C$11+$F$11)</f>
        <v>0</v>
      </c>
      <c r="CV219">
        <v>6</v>
      </c>
      <c r="CW219">
        <v>0.5</v>
      </c>
      <c r="CX219" t="s">
        <v>422</v>
      </c>
      <c r="CY219">
        <v>2</v>
      </c>
      <c r="CZ219" t="b">
        <v>1</v>
      </c>
      <c r="DA219">
        <v>1652288564.814285</v>
      </c>
      <c r="DB219">
        <v>1218.373928571429</v>
      </c>
      <c r="DC219">
        <v>1291.848928571428</v>
      </c>
      <c r="DD219">
        <v>26.66691785714286</v>
      </c>
      <c r="DE219">
        <v>22.59366428571429</v>
      </c>
      <c r="DF219">
        <v>1219.658214285714</v>
      </c>
      <c r="DG219">
        <v>26.581575</v>
      </c>
      <c r="DH219">
        <v>400.0743928571429</v>
      </c>
      <c r="DI219">
        <v>90.68946071428572</v>
      </c>
      <c r="DJ219">
        <v>0.09997893214285715</v>
      </c>
      <c r="DK219">
        <v>32.54254285714286</v>
      </c>
      <c r="DL219">
        <v>31.702025</v>
      </c>
      <c r="DM219">
        <v>999.9000000000002</v>
      </c>
      <c r="DN219">
        <v>0</v>
      </c>
      <c r="DO219">
        <v>0</v>
      </c>
      <c r="DP219">
        <v>10002.98107142857</v>
      </c>
      <c r="DQ219">
        <v>0</v>
      </c>
      <c r="DR219">
        <v>952.5407142857142</v>
      </c>
      <c r="DS219">
        <v>-73.47509642857142</v>
      </c>
      <c r="DT219">
        <v>1251.755714285714</v>
      </c>
      <c r="DU219">
        <v>1321.713214285714</v>
      </c>
      <c r="DV219">
        <v>4.073247857142857</v>
      </c>
      <c r="DW219">
        <v>1291.848928571428</v>
      </c>
      <c r="DX219">
        <v>22.59366428571429</v>
      </c>
      <c r="DY219">
        <v>2.418407857142857</v>
      </c>
      <c r="DZ219">
        <v>2.049007142857143</v>
      </c>
      <c r="EA219">
        <v>20.48755</v>
      </c>
      <c r="EB219">
        <v>17.82809642857143</v>
      </c>
      <c r="EC219">
        <v>1499.982857142857</v>
      </c>
      <c r="ED219">
        <v>0.9729985</v>
      </c>
      <c r="EE219">
        <v>0.02700155000000001</v>
      </c>
      <c r="EF219">
        <v>0</v>
      </c>
      <c r="EG219">
        <v>1468.644285714286</v>
      </c>
      <c r="EH219">
        <v>5.00097</v>
      </c>
      <c r="EI219">
        <v>22894.96785714286</v>
      </c>
      <c r="EJ219">
        <v>12491.43928571429</v>
      </c>
      <c r="EK219">
        <v>41</v>
      </c>
      <c r="EL219">
        <v>42.80535714285713</v>
      </c>
      <c r="EM219">
        <v>41.25</v>
      </c>
      <c r="EN219">
        <v>42.50221428571428</v>
      </c>
      <c r="EO219">
        <v>42.18699999999999</v>
      </c>
      <c r="EP219">
        <v>1454.612857142858</v>
      </c>
      <c r="EQ219">
        <v>40.36999999999999</v>
      </c>
      <c r="ER219">
        <v>0</v>
      </c>
      <c r="ES219">
        <v>1258.400000095367</v>
      </c>
      <c r="ET219">
        <v>0</v>
      </c>
      <c r="EU219">
        <v>1468.7284</v>
      </c>
      <c r="EV219">
        <v>9.443076925026668</v>
      </c>
      <c r="EW219">
        <v>139.8307693095689</v>
      </c>
      <c r="EX219">
        <v>22896.356</v>
      </c>
      <c r="EY219">
        <v>15</v>
      </c>
      <c r="EZ219">
        <v>1652287342.6</v>
      </c>
      <c r="FA219" t="s">
        <v>727</v>
      </c>
      <c r="FB219">
        <v>1652287342.6</v>
      </c>
      <c r="FC219">
        <v>1652287335.6</v>
      </c>
      <c r="FD219">
        <v>27</v>
      </c>
      <c r="FE219">
        <v>0.206</v>
      </c>
      <c r="FF219">
        <v>-0.006</v>
      </c>
      <c r="FG219">
        <v>-1.806</v>
      </c>
      <c r="FH219">
        <v>0.04</v>
      </c>
      <c r="FI219">
        <v>1600</v>
      </c>
      <c r="FJ219">
        <v>24</v>
      </c>
      <c r="FK219">
        <v>0.06</v>
      </c>
      <c r="FL219">
        <v>0.04</v>
      </c>
      <c r="FM219">
        <v>-73.472105</v>
      </c>
      <c r="FN219">
        <v>-0.1736352720449941</v>
      </c>
      <c r="FO219">
        <v>0.07939365198175533</v>
      </c>
      <c r="FP219">
        <v>-1</v>
      </c>
      <c r="FQ219">
        <v>4.125560500000001</v>
      </c>
      <c r="FR219">
        <v>-0.9547544465290871</v>
      </c>
      <c r="FS219">
        <v>0.09322005781885137</v>
      </c>
      <c r="FT219">
        <v>0</v>
      </c>
      <c r="FU219">
        <v>0</v>
      </c>
      <c r="FV219">
        <v>0</v>
      </c>
      <c r="FW219">
        <v>0</v>
      </c>
      <c r="FX219">
        <v>-1</v>
      </c>
      <c r="FY219">
        <v>0</v>
      </c>
      <c r="FZ219">
        <v>1</v>
      </c>
      <c r="GA219" t="s">
        <v>710</v>
      </c>
      <c r="GB219">
        <v>2.6948</v>
      </c>
      <c r="GC219">
        <v>2.70529</v>
      </c>
      <c r="GD219">
        <v>0.197053</v>
      </c>
      <c r="GE219">
        <v>0.202129</v>
      </c>
      <c r="GF219">
        <v>0.114286</v>
      </c>
      <c r="GG219">
        <v>0.1006</v>
      </c>
      <c r="GH219">
        <v>25203.3</v>
      </c>
      <c r="GI219">
        <v>25140.4</v>
      </c>
      <c r="GJ219">
        <v>29207.5</v>
      </c>
      <c r="GK219">
        <v>29165.8</v>
      </c>
      <c r="GL219">
        <v>34248.5</v>
      </c>
      <c r="GM219">
        <v>34917.8</v>
      </c>
      <c r="GN219">
        <v>41104.9</v>
      </c>
      <c r="GO219">
        <v>41616.7</v>
      </c>
      <c r="GP219">
        <v>1.7229</v>
      </c>
      <c r="GQ219">
        <v>2.01518</v>
      </c>
      <c r="GR219">
        <v>0.109162</v>
      </c>
      <c r="GS219">
        <v>0</v>
      </c>
      <c r="GT219">
        <v>29.9461</v>
      </c>
      <c r="GU219">
        <v>999.9</v>
      </c>
      <c r="GV219">
        <v>36.5</v>
      </c>
      <c r="GW219">
        <v>37.3</v>
      </c>
      <c r="GX219">
        <v>25.7949</v>
      </c>
      <c r="GY219">
        <v>62.9734</v>
      </c>
      <c r="GZ219">
        <v>29.7276</v>
      </c>
      <c r="HA219">
        <v>1</v>
      </c>
      <c r="HB219">
        <v>0.305765</v>
      </c>
      <c r="HC219">
        <v>0</v>
      </c>
      <c r="HD219">
        <v>20.3925</v>
      </c>
      <c r="HE219">
        <v>5.21534</v>
      </c>
      <c r="HF219">
        <v>12.0099</v>
      </c>
      <c r="HG219">
        <v>4.98715</v>
      </c>
      <c r="HH219">
        <v>3.2883</v>
      </c>
      <c r="HI219">
        <v>2414.3</v>
      </c>
      <c r="HJ219">
        <v>9999</v>
      </c>
      <c r="HK219">
        <v>9999</v>
      </c>
      <c r="HL219">
        <v>45.7</v>
      </c>
      <c r="HM219">
        <v>1.86735</v>
      </c>
      <c r="HN219">
        <v>1.8663</v>
      </c>
      <c r="HO219">
        <v>1.86584</v>
      </c>
      <c r="HP219">
        <v>1.8657</v>
      </c>
      <c r="HQ219">
        <v>1.86752</v>
      </c>
      <c r="HR219">
        <v>1.87007</v>
      </c>
      <c r="HS219">
        <v>1.86873</v>
      </c>
      <c r="HT219">
        <v>1.87006</v>
      </c>
      <c r="HU219">
        <v>0</v>
      </c>
      <c r="HV219">
        <v>0</v>
      </c>
      <c r="HW219">
        <v>0</v>
      </c>
      <c r="HX219">
        <v>0</v>
      </c>
      <c r="HY219" t="s">
        <v>425</v>
      </c>
      <c r="HZ219" t="s">
        <v>426</v>
      </c>
      <c r="IA219" t="s">
        <v>427</v>
      </c>
      <c r="IB219" t="s">
        <v>427</v>
      </c>
      <c r="IC219" t="s">
        <v>427</v>
      </c>
      <c r="ID219" t="s">
        <v>427</v>
      </c>
      <c r="IE219">
        <v>0</v>
      </c>
      <c r="IF219">
        <v>100</v>
      </c>
      <c r="IG219">
        <v>100</v>
      </c>
      <c r="IH219">
        <v>-1.32</v>
      </c>
      <c r="II219">
        <v>0.0859</v>
      </c>
      <c r="IJ219">
        <v>0.04464184116076175</v>
      </c>
      <c r="IK219">
        <v>-0.0004613869835165773</v>
      </c>
      <c r="IL219">
        <v>-7.733014719846753E-07</v>
      </c>
      <c r="IM219">
        <v>2.12217718631011E-10</v>
      </c>
      <c r="IN219">
        <v>-0.1662484685589008</v>
      </c>
      <c r="IO219">
        <v>0.000886434048502425</v>
      </c>
      <c r="IP219">
        <v>0.0004187276611132993</v>
      </c>
      <c r="IQ219">
        <v>-3.612086840460417E-06</v>
      </c>
      <c r="IR219">
        <v>19</v>
      </c>
      <c r="IS219">
        <v>2204</v>
      </c>
      <c r="IT219">
        <v>1</v>
      </c>
      <c r="IU219">
        <v>37</v>
      </c>
      <c r="IV219">
        <v>20.5</v>
      </c>
      <c r="IW219">
        <v>20.6</v>
      </c>
      <c r="IX219">
        <v>2.65869</v>
      </c>
      <c r="IY219">
        <v>2.21924</v>
      </c>
      <c r="IZ219">
        <v>1.39648</v>
      </c>
      <c r="JA219">
        <v>2.34497</v>
      </c>
      <c r="JB219">
        <v>1.49536</v>
      </c>
      <c r="JC219">
        <v>2.31201</v>
      </c>
      <c r="JD219">
        <v>39.4166</v>
      </c>
      <c r="JE219">
        <v>14.8588</v>
      </c>
      <c r="JF219">
        <v>18</v>
      </c>
      <c r="JG219">
        <v>391.681</v>
      </c>
      <c r="JH219">
        <v>562.102</v>
      </c>
      <c r="JI219">
        <v>31.7519</v>
      </c>
      <c r="JJ219">
        <v>31.4276</v>
      </c>
      <c r="JK219">
        <v>30.0002</v>
      </c>
      <c r="JL219">
        <v>31.3307</v>
      </c>
      <c r="JM219">
        <v>31.2386</v>
      </c>
      <c r="JN219">
        <v>53.2122</v>
      </c>
      <c r="JO219">
        <v>14.5234</v>
      </c>
      <c r="JP219">
        <v>3.07429</v>
      </c>
      <c r="JQ219">
        <v>-999.9</v>
      </c>
      <c r="JR219">
        <v>1336.72</v>
      </c>
      <c r="JS219">
        <v>22.8095</v>
      </c>
      <c r="JT219">
        <v>99.8288</v>
      </c>
      <c r="JU219">
        <v>99.8948</v>
      </c>
    </row>
    <row r="220" spans="1:281">
      <c r="A220">
        <v>204</v>
      </c>
      <c r="B220">
        <v>1652288577.6</v>
      </c>
      <c r="C220">
        <v>6521.099999904633</v>
      </c>
      <c r="D220" t="s">
        <v>891</v>
      </c>
      <c r="E220" t="s">
        <v>892</v>
      </c>
      <c r="F220">
        <v>5</v>
      </c>
      <c r="G220" t="s">
        <v>730</v>
      </c>
      <c r="H220" t="s">
        <v>418</v>
      </c>
      <c r="I220">
        <v>1652288570.1</v>
      </c>
      <c r="J220">
        <f>(K220)/1000</f>
        <v>0</v>
      </c>
      <c r="K220">
        <f>IF(CZ220, AN220, AH220)</f>
        <v>0</v>
      </c>
      <c r="L220">
        <f>IF(CZ220, AI220, AG220)</f>
        <v>0</v>
      </c>
      <c r="M220">
        <f>DB220 - IF(AU220&gt;1, L220*CV220*100.0/(AW220*DP220), 0)</f>
        <v>0</v>
      </c>
      <c r="N220">
        <f>((T220-J220/2)*M220-L220)/(T220+J220/2)</f>
        <v>0</v>
      </c>
      <c r="O220">
        <f>N220*(DI220+DJ220)/1000.0</f>
        <v>0</v>
      </c>
      <c r="P220">
        <f>(DB220 - IF(AU220&gt;1, L220*CV220*100.0/(AW220*DP220), 0))*(DI220+DJ220)/1000.0</f>
        <v>0</v>
      </c>
      <c r="Q220">
        <f>2.0/((1/S220-1/R220)+SIGN(S220)*SQRT((1/S220-1/R220)*(1/S220-1/R220) + 4*CW220/((CW220+1)*(CW220+1))*(2*1/S220*1/R220-1/R220*1/R220)))</f>
        <v>0</v>
      </c>
      <c r="R220">
        <f>IF(LEFT(CX220,1)&lt;&gt;"0",IF(LEFT(CX220,1)="1",3.0,CY220),$D$5+$E$5*(DP220*DI220/($K$5*1000))+$F$5*(DP220*DI220/($K$5*1000))*MAX(MIN(CV220,$J$5),$I$5)*MAX(MIN(CV220,$J$5),$I$5)+$G$5*MAX(MIN(CV220,$J$5),$I$5)*(DP220*DI220/($K$5*1000))+$H$5*(DP220*DI220/($K$5*1000))*(DP220*DI220/($K$5*1000)))</f>
        <v>0</v>
      </c>
      <c r="S220">
        <f>J220*(1000-(1000*0.61365*exp(17.502*W220/(240.97+W220))/(DI220+DJ220)+DD220)/2)/(1000*0.61365*exp(17.502*W220/(240.97+W220))/(DI220+DJ220)-DD220)</f>
        <v>0</v>
      </c>
      <c r="T220">
        <f>1/((CW220+1)/(Q220/1.6)+1/(R220/1.37)) + CW220/((CW220+1)/(Q220/1.6) + CW220/(R220/1.37))</f>
        <v>0</v>
      </c>
      <c r="U220">
        <f>(CR220*CU220)</f>
        <v>0</v>
      </c>
      <c r="V220">
        <f>(DK220+(U220+2*0.95*5.67E-8*(((DK220+$B$7)+273)^4-(DK220+273)^4)-44100*J220)/(1.84*29.3*R220+8*0.95*5.67E-8*(DK220+273)^3))</f>
        <v>0</v>
      </c>
      <c r="W220">
        <f>($C$7*DL220+$D$7*DM220+$E$7*V220)</f>
        <v>0</v>
      </c>
      <c r="X220">
        <f>0.61365*exp(17.502*W220/(240.97+W220))</f>
        <v>0</v>
      </c>
      <c r="Y220">
        <f>(Z220/AA220*100)</f>
        <v>0</v>
      </c>
      <c r="Z220">
        <f>DD220*(DI220+DJ220)/1000</f>
        <v>0</v>
      </c>
      <c r="AA220">
        <f>0.61365*exp(17.502*DK220/(240.97+DK220))</f>
        <v>0</v>
      </c>
      <c r="AB220">
        <f>(X220-DD220*(DI220+DJ220)/1000)</f>
        <v>0</v>
      </c>
      <c r="AC220">
        <f>(-J220*44100)</f>
        <v>0</v>
      </c>
      <c r="AD220">
        <f>2*29.3*R220*0.92*(DK220-W220)</f>
        <v>0</v>
      </c>
      <c r="AE220">
        <f>2*0.95*5.67E-8*(((DK220+$B$7)+273)^4-(W220+273)^4)</f>
        <v>0</v>
      </c>
      <c r="AF220">
        <f>U220+AE220+AC220+AD220</f>
        <v>0</v>
      </c>
      <c r="AG220">
        <f>DH220*AU220*(DC220-DB220*(1000-AU220*DE220)/(1000-AU220*DD220))/(100*CV220)</f>
        <v>0</v>
      </c>
      <c r="AH220">
        <f>1000*DH220*AU220*(DD220-DE220)/(100*CV220*(1000-AU220*DD220))</f>
        <v>0</v>
      </c>
      <c r="AI220">
        <f>(AJ220 - AK220 - DI220*1E3/(8.314*(DK220+273.15)) * AM220/DH220 * AL220) * DH220/(100*CV220) * (1000 - DE220)/1000</f>
        <v>0</v>
      </c>
      <c r="AJ220">
        <v>1353.312916443053</v>
      </c>
      <c r="AK220">
        <v>1293.878545454545</v>
      </c>
      <c r="AL220">
        <v>3.404180847987554</v>
      </c>
      <c r="AM220">
        <v>66.42233892500103</v>
      </c>
      <c r="AN220">
        <f>(AP220 - AO220 + DI220*1E3/(8.314*(DK220+273.15)) * AR220/DH220 * AQ220) * DH220/(100*CV220) * 1000/(1000 - AP220)</f>
        <v>0</v>
      </c>
      <c r="AO220">
        <v>22.7060901328586</v>
      </c>
      <c r="AP220">
        <v>26.6998509090909</v>
      </c>
      <c r="AQ220">
        <v>-4.4439261663878E-05</v>
      </c>
      <c r="AR220">
        <v>79.01917542628415</v>
      </c>
      <c r="AS220">
        <v>0</v>
      </c>
      <c r="AT220">
        <v>0</v>
      </c>
      <c r="AU220">
        <f>IF(AS220*$H$13&gt;=AW220,1.0,(AW220/(AW220-AS220*$H$13)))</f>
        <v>0</v>
      </c>
      <c r="AV220">
        <f>(AU220-1)*100</f>
        <v>0</v>
      </c>
      <c r="AW220">
        <f>MAX(0,($B$13+$C$13*DP220)/(1+$D$13*DP220)*DI220/(DK220+273)*$E$13)</f>
        <v>0</v>
      </c>
      <c r="AX220" t="s">
        <v>421</v>
      </c>
      <c r="AY220" t="s">
        <v>421</v>
      </c>
      <c r="AZ220">
        <v>0</v>
      </c>
      <c r="BA220">
        <v>0</v>
      </c>
      <c r="BB220">
        <f>1-AZ220/BA220</f>
        <v>0</v>
      </c>
      <c r="BC220">
        <v>0</v>
      </c>
      <c r="BD220" t="s">
        <v>421</v>
      </c>
      <c r="BE220" t="s">
        <v>421</v>
      </c>
      <c r="BF220">
        <v>0</v>
      </c>
      <c r="BG220">
        <v>0</v>
      </c>
      <c r="BH220">
        <f>1-BF220/BG220</f>
        <v>0</v>
      </c>
      <c r="BI220">
        <v>0.5</v>
      </c>
      <c r="BJ220">
        <f>CS220</f>
        <v>0</v>
      </c>
      <c r="BK220">
        <f>L220</f>
        <v>0</v>
      </c>
      <c r="BL220">
        <f>BH220*BI220*BJ220</f>
        <v>0</v>
      </c>
      <c r="BM220">
        <f>(BK220-BC220)/BJ220</f>
        <v>0</v>
      </c>
      <c r="BN220">
        <f>(BA220-BG220)/BG220</f>
        <v>0</v>
      </c>
      <c r="BO220">
        <f>AZ220/(BB220+AZ220/BG220)</f>
        <v>0</v>
      </c>
      <c r="BP220" t="s">
        <v>421</v>
      </c>
      <c r="BQ220">
        <v>0</v>
      </c>
      <c r="BR220">
        <f>IF(BQ220&lt;&gt;0, BQ220, BO220)</f>
        <v>0</v>
      </c>
      <c r="BS220">
        <f>1-BR220/BG220</f>
        <v>0</v>
      </c>
      <c r="BT220">
        <f>(BG220-BF220)/(BG220-BR220)</f>
        <v>0</v>
      </c>
      <c r="BU220">
        <f>(BA220-BG220)/(BA220-BR220)</f>
        <v>0</v>
      </c>
      <c r="BV220">
        <f>(BG220-BF220)/(BG220-AZ220)</f>
        <v>0</v>
      </c>
      <c r="BW220">
        <f>(BA220-BG220)/(BA220-AZ220)</f>
        <v>0</v>
      </c>
      <c r="BX220">
        <f>(BT220*BR220/BF220)</f>
        <v>0</v>
      </c>
      <c r="BY220">
        <f>(1-BX220)</f>
        <v>0</v>
      </c>
      <c r="BZ220">
        <v>1358</v>
      </c>
      <c r="CA220">
        <v>300</v>
      </c>
      <c r="CB220">
        <v>300</v>
      </c>
      <c r="CC220">
        <v>300</v>
      </c>
      <c r="CD220">
        <v>10372.1</v>
      </c>
      <c r="CE220">
        <v>1824.64</v>
      </c>
      <c r="CF220">
        <v>-0.00730157</v>
      </c>
      <c r="CG220">
        <v>0.9</v>
      </c>
      <c r="CH220" t="s">
        <v>421</v>
      </c>
      <c r="CI220" t="s">
        <v>421</v>
      </c>
      <c r="CJ220" t="s">
        <v>421</v>
      </c>
      <c r="CK220" t="s">
        <v>421</v>
      </c>
      <c r="CL220" t="s">
        <v>421</v>
      </c>
      <c r="CM220" t="s">
        <v>421</v>
      </c>
      <c r="CN220" t="s">
        <v>421</v>
      </c>
      <c r="CO220" t="s">
        <v>421</v>
      </c>
      <c r="CP220" t="s">
        <v>421</v>
      </c>
      <c r="CQ220" t="s">
        <v>421</v>
      </c>
      <c r="CR220">
        <f>$B$11*DQ220+$C$11*DR220+$F$11*EC220*(1-EF220)</f>
        <v>0</v>
      </c>
      <c r="CS220">
        <f>CR220*CT220</f>
        <v>0</v>
      </c>
      <c r="CT220">
        <f>($B$11*$D$9+$C$11*$D$9+$F$11*((EP220+EH220)/MAX(EP220+EH220+EQ220, 0.1)*$I$9+EQ220/MAX(EP220+EH220+EQ220, 0.1)*$J$9))/($B$11+$C$11+$F$11)</f>
        <v>0</v>
      </c>
      <c r="CU220">
        <f>($B$11*$K$9+$C$11*$K$9+$F$11*((EP220+EH220)/MAX(EP220+EH220+EQ220, 0.1)*$P$9+EQ220/MAX(EP220+EH220+EQ220, 0.1)*$Q$9))/($B$11+$C$11+$F$11)</f>
        <v>0</v>
      </c>
      <c r="CV220">
        <v>6</v>
      </c>
      <c r="CW220">
        <v>0.5</v>
      </c>
      <c r="CX220" t="s">
        <v>422</v>
      </c>
      <c r="CY220">
        <v>2</v>
      </c>
      <c r="CZ220" t="b">
        <v>1</v>
      </c>
      <c r="DA220">
        <v>1652288570.1</v>
      </c>
      <c r="DB220">
        <v>1236.022962962963</v>
      </c>
      <c r="DC220">
        <v>1309.577407407407</v>
      </c>
      <c r="DD220">
        <v>26.69015185185185</v>
      </c>
      <c r="DE220">
        <v>22.67031851851852</v>
      </c>
      <c r="DF220">
        <v>1237.331851851852</v>
      </c>
      <c r="DG220">
        <v>26.60445925925926</v>
      </c>
      <c r="DH220">
        <v>400.0748518518518</v>
      </c>
      <c r="DI220">
        <v>90.6911888888889</v>
      </c>
      <c r="DJ220">
        <v>0.1000101222222222</v>
      </c>
      <c r="DK220">
        <v>32.54547037037037</v>
      </c>
      <c r="DL220">
        <v>31.71147037037037</v>
      </c>
      <c r="DM220">
        <v>999.9000000000001</v>
      </c>
      <c r="DN220">
        <v>0</v>
      </c>
      <c r="DO220">
        <v>0</v>
      </c>
      <c r="DP220">
        <v>10002.14888888889</v>
      </c>
      <c r="DQ220">
        <v>0</v>
      </c>
      <c r="DR220">
        <v>953.1980370370371</v>
      </c>
      <c r="DS220">
        <v>-73.55402592592593</v>
      </c>
      <c r="DT220">
        <v>1269.918518518518</v>
      </c>
      <c r="DU220">
        <v>1339.955555555556</v>
      </c>
      <c r="DV220">
        <v>4.019824814814815</v>
      </c>
      <c r="DW220">
        <v>1309.577407407407</v>
      </c>
      <c r="DX220">
        <v>22.67031851851852</v>
      </c>
      <c r="DY220">
        <v>2.420561851851851</v>
      </c>
      <c r="DZ220">
        <v>2.055998148148148</v>
      </c>
      <c r="EA220">
        <v>20.50198148148149</v>
      </c>
      <c r="EB220">
        <v>17.88228518518519</v>
      </c>
      <c r="EC220">
        <v>1499.999259259259</v>
      </c>
      <c r="ED220">
        <v>0.9729982222222221</v>
      </c>
      <c r="EE220">
        <v>0.02700184444444445</v>
      </c>
      <c r="EF220">
        <v>0</v>
      </c>
      <c r="EG220">
        <v>1469.432222222222</v>
      </c>
      <c r="EH220">
        <v>5.00097</v>
      </c>
      <c r="EI220">
        <v>22903.73703703704</v>
      </c>
      <c r="EJ220">
        <v>12491.57777777778</v>
      </c>
      <c r="EK220">
        <v>41</v>
      </c>
      <c r="EL220">
        <v>42.81199999999998</v>
      </c>
      <c r="EM220">
        <v>41.25</v>
      </c>
      <c r="EN220">
        <v>42.50229629629629</v>
      </c>
      <c r="EO220">
        <v>42.18699999999999</v>
      </c>
      <c r="EP220">
        <v>1454.629259259259</v>
      </c>
      <c r="EQ220">
        <v>40.36999999999999</v>
      </c>
      <c r="ER220">
        <v>0</v>
      </c>
      <c r="ES220">
        <v>1263.799999952316</v>
      </c>
      <c r="ET220">
        <v>0</v>
      </c>
      <c r="EU220">
        <v>1469.434615384615</v>
      </c>
      <c r="EV220">
        <v>8.523760720689387</v>
      </c>
      <c r="EW220">
        <v>69.12478679303781</v>
      </c>
      <c r="EX220">
        <v>22903.98846153846</v>
      </c>
      <c r="EY220">
        <v>15</v>
      </c>
      <c r="EZ220">
        <v>1652287342.6</v>
      </c>
      <c r="FA220" t="s">
        <v>727</v>
      </c>
      <c r="FB220">
        <v>1652287342.6</v>
      </c>
      <c r="FC220">
        <v>1652287335.6</v>
      </c>
      <c r="FD220">
        <v>27</v>
      </c>
      <c r="FE220">
        <v>0.206</v>
      </c>
      <c r="FF220">
        <v>-0.006</v>
      </c>
      <c r="FG220">
        <v>-1.806</v>
      </c>
      <c r="FH220">
        <v>0.04</v>
      </c>
      <c r="FI220">
        <v>1600</v>
      </c>
      <c r="FJ220">
        <v>24</v>
      </c>
      <c r="FK220">
        <v>0.06</v>
      </c>
      <c r="FL220">
        <v>0.04</v>
      </c>
      <c r="FM220">
        <v>-73.4984225</v>
      </c>
      <c r="FN220">
        <v>-0.8248694183864622</v>
      </c>
      <c r="FO220">
        <v>0.09307561841723136</v>
      </c>
      <c r="FP220">
        <v>-1</v>
      </c>
      <c r="FQ220">
        <v>4.063031000000001</v>
      </c>
      <c r="FR220">
        <v>-0.6657174484052685</v>
      </c>
      <c r="FS220">
        <v>0.06797914925916622</v>
      </c>
      <c r="FT220">
        <v>0</v>
      </c>
      <c r="FU220">
        <v>0</v>
      </c>
      <c r="FV220">
        <v>0</v>
      </c>
      <c r="FW220">
        <v>0</v>
      </c>
      <c r="FX220">
        <v>-1</v>
      </c>
      <c r="FY220">
        <v>0</v>
      </c>
      <c r="FZ220">
        <v>1</v>
      </c>
      <c r="GA220" t="s">
        <v>710</v>
      </c>
      <c r="GB220">
        <v>2.69485</v>
      </c>
      <c r="GC220">
        <v>2.70513</v>
      </c>
      <c r="GD220">
        <v>0.198702</v>
      </c>
      <c r="GE220">
        <v>0.203718</v>
      </c>
      <c r="GF220">
        <v>0.114269</v>
      </c>
      <c r="GG220">
        <v>0.100703</v>
      </c>
      <c r="GH220">
        <v>25151.1</v>
      </c>
      <c r="GI220">
        <v>25090</v>
      </c>
      <c r="GJ220">
        <v>29207.3</v>
      </c>
      <c r="GK220">
        <v>29165.5</v>
      </c>
      <c r="GL220">
        <v>34248.7</v>
      </c>
      <c r="GM220">
        <v>34913.1</v>
      </c>
      <c r="GN220">
        <v>41104.3</v>
      </c>
      <c r="GO220">
        <v>41615.9</v>
      </c>
      <c r="GP220">
        <v>1.72255</v>
      </c>
      <c r="GQ220">
        <v>2.01493</v>
      </c>
      <c r="GR220">
        <v>0.109076</v>
      </c>
      <c r="GS220">
        <v>0</v>
      </c>
      <c r="GT220">
        <v>29.9467</v>
      </c>
      <c r="GU220">
        <v>999.9</v>
      </c>
      <c r="GV220">
        <v>36.6</v>
      </c>
      <c r="GW220">
        <v>37.3</v>
      </c>
      <c r="GX220">
        <v>25.861</v>
      </c>
      <c r="GY220">
        <v>62.8034</v>
      </c>
      <c r="GZ220">
        <v>29.2628</v>
      </c>
      <c r="HA220">
        <v>1</v>
      </c>
      <c r="HB220">
        <v>0.30581</v>
      </c>
      <c r="HC220">
        <v>0</v>
      </c>
      <c r="HD220">
        <v>20.3924</v>
      </c>
      <c r="HE220">
        <v>5.21609</v>
      </c>
      <c r="HF220">
        <v>12.0099</v>
      </c>
      <c r="HG220">
        <v>4.9873</v>
      </c>
      <c r="HH220">
        <v>3.28835</v>
      </c>
      <c r="HI220">
        <v>2414.3</v>
      </c>
      <c r="HJ220">
        <v>9999</v>
      </c>
      <c r="HK220">
        <v>9999</v>
      </c>
      <c r="HL220">
        <v>45.7</v>
      </c>
      <c r="HM220">
        <v>1.86735</v>
      </c>
      <c r="HN220">
        <v>1.8663</v>
      </c>
      <c r="HO220">
        <v>1.86584</v>
      </c>
      <c r="HP220">
        <v>1.8657</v>
      </c>
      <c r="HQ220">
        <v>1.86753</v>
      </c>
      <c r="HR220">
        <v>1.8701</v>
      </c>
      <c r="HS220">
        <v>1.86873</v>
      </c>
      <c r="HT220">
        <v>1.87007</v>
      </c>
      <c r="HU220">
        <v>0</v>
      </c>
      <c r="HV220">
        <v>0</v>
      </c>
      <c r="HW220">
        <v>0</v>
      </c>
      <c r="HX220">
        <v>0</v>
      </c>
      <c r="HY220" t="s">
        <v>425</v>
      </c>
      <c r="HZ220" t="s">
        <v>426</v>
      </c>
      <c r="IA220" t="s">
        <v>427</v>
      </c>
      <c r="IB220" t="s">
        <v>427</v>
      </c>
      <c r="IC220" t="s">
        <v>427</v>
      </c>
      <c r="ID220" t="s">
        <v>427</v>
      </c>
      <c r="IE220">
        <v>0</v>
      </c>
      <c r="IF220">
        <v>100</v>
      </c>
      <c r="IG220">
        <v>100</v>
      </c>
      <c r="IH220">
        <v>-1.34</v>
      </c>
      <c r="II220">
        <v>0.0858</v>
      </c>
      <c r="IJ220">
        <v>0.04464184116076175</v>
      </c>
      <c r="IK220">
        <v>-0.0004613869835165773</v>
      </c>
      <c r="IL220">
        <v>-7.733014719846753E-07</v>
      </c>
      <c r="IM220">
        <v>2.12217718631011E-10</v>
      </c>
      <c r="IN220">
        <v>-0.1662484685589008</v>
      </c>
      <c r="IO220">
        <v>0.000886434048502425</v>
      </c>
      <c r="IP220">
        <v>0.0004187276611132993</v>
      </c>
      <c r="IQ220">
        <v>-3.612086840460417E-06</v>
      </c>
      <c r="IR220">
        <v>19</v>
      </c>
      <c r="IS220">
        <v>2204</v>
      </c>
      <c r="IT220">
        <v>1</v>
      </c>
      <c r="IU220">
        <v>37</v>
      </c>
      <c r="IV220">
        <v>20.6</v>
      </c>
      <c r="IW220">
        <v>20.7</v>
      </c>
      <c r="IX220">
        <v>2.68433</v>
      </c>
      <c r="IY220">
        <v>2.2168</v>
      </c>
      <c r="IZ220">
        <v>1.39648</v>
      </c>
      <c r="JA220">
        <v>2.34497</v>
      </c>
      <c r="JB220">
        <v>1.49536</v>
      </c>
      <c r="JC220">
        <v>2.34863</v>
      </c>
      <c r="JD220">
        <v>39.4166</v>
      </c>
      <c r="JE220">
        <v>14.8675</v>
      </c>
      <c r="JF220">
        <v>18</v>
      </c>
      <c r="JG220">
        <v>391.507</v>
      </c>
      <c r="JH220">
        <v>561.914</v>
      </c>
      <c r="JI220">
        <v>31.7533</v>
      </c>
      <c r="JJ220">
        <v>31.4304</v>
      </c>
      <c r="JK220">
        <v>30.0002</v>
      </c>
      <c r="JL220">
        <v>31.3333</v>
      </c>
      <c r="JM220">
        <v>31.2387</v>
      </c>
      <c r="JN220">
        <v>53.7085</v>
      </c>
      <c r="JO220">
        <v>14.2405</v>
      </c>
      <c r="JP220">
        <v>3.4824</v>
      </c>
      <c r="JQ220">
        <v>-999.9</v>
      </c>
      <c r="JR220">
        <v>1356.75</v>
      </c>
      <c r="JS220">
        <v>22.9042</v>
      </c>
      <c r="JT220">
        <v>99.82769999999999</v>
      </c>
      <c r="JU220">
        <v>99.8933</v>
      </c>
    </row>
    <row r="221" spans="1:281">
      <c r="A221">
        <v>205</v>
      </c>
      <c r="B221">
        <v>1652288582.6</v>
      </c>
      <c r="C221">
        <v>6526.099999904633</v>
      </c>
      <c r="D221" t="s">
        <v>893</v>
      </c>
      <c r="E221" t="s">
        <v>894</v>
      </c>
      <c r="F221">
        <v>5</v>
      </c>
      <c r="G221" t="s">
        <v>730</v>
      </c>
      <c r="H221" t="s">
        <v>418</v>
      </c>
      <c r="I221">
        <v>1652288574.814285</v>
      </c>
      <c r="J221">
        <f>(K221)/1000</f>
        <v>0</v>
      </c>
      <c r="K221">
        <f>IF(CZ221, AN221, AH221)</f>
        <v>0</v>
      </c>
      <c r="L221">
        <f>IF(CZ221, AI221, AG221)</f>
        <v>0</v>
      </c>
      <c r="M221">
        <f>DB221 - IF(AU221&gt;1, L221*CV221*100.0/(AW221*DP221), 0)</f>
        <v>0</v>
      </c>
      <c r="N221">
        <f>((T221-J221/2)*M221-L221)/(T221+J221/2)</f>
        <v>0</v>
      </c>
      <c r="O221">
        <f>N221*(DI221+DJ221)/1000.0</f>
        <v>0</v>
      </c>
      <c r="P221">
        <f>(DB221 - IF(AU221&gt;1, L221*CV221*100.0/(AW221*DP221), 0))*(DI221+DJ221)/1000.0</f>
        <v>0</v>
      </c>
      <c r="Q221">
        <f>2.0/((1/S221-1/R221)+SIGN(S221)*SQRT((1/S221-1/R221)*(1/S221-1/R221) + 4*CW221/((CW221+1)*(CW221+1))*(2*1/S221*1/R221-1/R221*1/R221)))</f>
        <v>0</v>
      </c>
      <c r="R221">
        <f>IF(LEFT(CX221,1)&lt;&gt;"0",IF(LEFT(CX221,1)="1",3.0,CY221),$D$5+$E$5*(DP221*DI221/($K$5*1000))+$F$5*(DP221*DI221/($K$5*1000))*MAX(MIN(CV221,$J$5),$I$5)*MAX(MIN(CV221,$J$5),$I$5)+$G$5*MAX(MIN(CV221,$J$5),$I$5)*(DP221*DI221/($K$5*1000))+$H$5*(DP221*DI221/($K$5*1000))*(DP221*DI221/($K$5*1000)))</f>
        <v>0</v>
      </c>
      <c r="S221">
        <f>J221*(1000-(1000*0.61365*exp(17.502*W221/(240.97+W221))/(DI221+DJ221)+DD221)/2)/(1000*0.61365*exp(17.502*W221/(240.97+W221))/(DI221+DJ221)-DD221)</f>
        <v>0</v>
      </c>
      <c r="T221">
        <f>1/((CW221+1)/(Q221/1.6)+1/(R221/1.37)) + CW221/((CW221+1)/(Q221/1.6) + CW221/(R221/1.37))</f>
        <v>0</v>
      </c>
      <c r="U221">
        <f>(CR221*CU221)</f>
        <v>0</v>
      </c>
      <c r="V221">
        <f>(DK221+(U221+2*0.95*5.67E-8*(((DK221+$B$7)+273)^4-(DK221+273)^4)-44100*J221)/(1.84*29.3*R221+8*0.95*5.67E-8*(DK221+273)^3))</f>
        <v>0</v>
      </c>
      <c r="W221">
        <f>($C$7*DL221+$D$7*DM221+$E$7*V221)</f>
        <v>0</v>
      </c>
      <c r="X221">
        <f>0.61365*exp(17.502*W221/(240.97+W221))</f>
        <v>0</v>
      </c>
      <c r="Y221">
        <f>(Z221/AA221*100)</f>
        <v>0</v>
      </c>
      <c r="Z221">
        <f>DD221*(DI221+DJ221)/1000</f>
        <v>0</v>
      </c>
      <c r="AA221">
        <f>0.61365*exp(17.502*DK221/(240.97+DK221))</f>
        <v>0</v>
      </c>
      <c r="AB221">
        <f>(X221-DD221*(DI221+DJ221)/1000)</f>
        <v>0</v>
      </c>
      <c r="AC221">
        <f>(-J221*44100)</f>
        <v>0</v>
      </c>
      <c r="AD221">
        <f>2*29.3*R221*0.92*(DK221-W221)</f>
        <v>0</v>
      </c>
      <c r="AE221">
        <f>2*0.95*5.67E-8*(((DK221+$B$7)+273)^4-(W221+273)^4)</f>
        <v>0</v>
      </c>
      <c r="AF221">
        <f>U221+AE221+AC221+AD221</f>
        <v>0</v>
      </c>
      <c r="AG221">
        <f>DH221*AU221*(DC221-DB221*(1000-AU221*DE221)/(1000-AU221*DD221))/(100*CV221)</f>
        <v>0</v>
      </c>
      <c r="AH221">
        <f>1000*DH221*AU221*(DD221-DE221)/(100*CV221*(1000-AU221*DD221))</f>
        <v>0</v>
      </c>
      <c r="AI221">
        <f>(AJ221 - AK221 - DI221*1E3/(8.314*(DK221+273.15)) * AM221/DH221 * AL221) * DH221/(100*CV221) * (1000 - DE221)/1000</f>
        <v>0</v>
      </c>
      <c r="AJ221">
        <v>1370.559354265756</v>
      </c>
      <c r="AK221">
        <v>1311.011272727273</v>
      </c>
      <c r="AL221">
        <v>3.414437223108219</v>
      </c>
      <c r="AM221">
        <v>66.42233892500103</v>
      </c>
      <c r="AN221">
        <f>(AP221 - AO221 + DI221*1E3/(8.314*(DK221+273.15)) * AR221/DH221 * AQ221) * DH221/(100*CV221) * 1000/(1000 - AP221)</f>
        <v>0</v>
      </c>
      <c r="AO221">
        <v>22.7504959967887</v>
      </c>
      <c r="AP221">
        <v>26.6921115151515</v>
      </c>
      <c r="AQ221">
        <v>-0.0006770342494888509</v>
      </c>
      <c r="AR221">
        <v>79.01917542628415</v>
      </c>
      <c r="AS221">
        <v>0</v>
      </c>
      <c r="AT221">
        <v>0</v>
      </c>
      <c r="AU221">
        <f>IF(AS221*$H$13&gt;=AW221,1.0,(AW221/(AW221-AS221*$H$13)))</f>
        <v>0</v>
      </c>
      <c r="AV221">
        <f>(AU221-1)*100</f>
        <v>0</v>
      </c>
      <c r="AW221">
        <f>MAX(0,($B$13+$C$13*DP221)/(1+$D$13*DP221)*DI221/(DK221+273)*$E$13)</f>
        <v>0</v>
      </c>
      <c r="AX221" t="s">
        <v>421</v>
      </c>
      <c r="AY221" t="s">
        <v>421</v>
      </c>
      <c r="AZ221">
        <v>0</v>
      </c>
      <c r="BA221">
        <v>0</v>
      </c>
      <c r="BB221">
        <f>1-AZ221/BA221</f>
        <v>0</v>
      </c>
      <c r="BC221">
        <v>0</v>
      </c>
      <c r="BD221" t="s">
        <v>421</v>
      </c>
      <c r="BE221" t="s">
        <v>421</v>
      </c>
      <c r="BF221">
        <v>0</v>
      </c>
      <c r="BG221">
        <v>0</v>
      </c>
      <c r="BH221">
        <f>1-BF221/BG221</f>
        <v>0</v>
      </c>
      <c r="BI221">
        <v>0.5</v>
      </c>
      <c r="BJ221">
        <f>CS221</f>
        <v>0</v>
      </c>
      <c r="BK221">
        <f>L221</f>
        <v>0</v>
      </c>
      <c r="BL221">
        <f>BH221*BI221*BJ221</f>
        <v>0</v>
      </c>
      <c r="BM221">
        <f>(BK221-BC221)/BJ221</f>
        <v>0</v>
      </c>
      <c r="BN221">
        <f>(BA221-BG221)/BG221</f>
        <v>0</v>
      </c>
      <c r="BO221">
        <f>AZ221/(BB221+AZ221/BG221)</f>
        <v>0</v>
      </c>
      <c r="BP221" t="s">
        <v>421</v>
      </c>
      <c r="BQ221">
        <v>0</v>
      </c>
      <c r="BR221">
        <f>IF(BQ221&lt;&gt;0, BQ221, BO221)</f>
        <v>0</v>
      </c>
      <c r="BS221">
        <f>1-BR221/BG221</f>
        <v>0</v>
      </c>
      <c r="BT221">
        <f>(BG221-BF221)/(BG221-BR221)</f>
        <v>0</v>
      </c>
      <c r="BU221">
        <f>(BA221-BG221)/(BA221-BR221)</f>
        <v>0</v>
      </c>
      <c r="BV221">
        <f>(BG221-BF221)/(BG221-AZ221)</f>
        <v>0</v>
      </c>
      <c r="BW221">
        <f>(BA221-BG221)/(BA221-AZ221)</f>
        <v>0</v>
      </c>
      <c r="BX221">
        <f>(BT221*BR221/BF221)</f>
        <v>0</v>
      </c>
      <c r="BY221">
        <f>(1-BX221)</f>
        <v>0</v>
      </c>
      <c r="BZ221">
        <v>1358</v>
      </c>
      <c r="CA221">
        <v>300</v>
      </c>
      <c r="CB221">
        <v>300</v>
      </c>
      <c r="CC221">
        <v>300</v>
      </c>
      <c r="CD221">
        <v>10372.1</v>
      </c>
      <c r="CE221">
        <v>1824.64</v>
      </c>
      <c r="CF221">
        <v>-0.00730157</v>
      </c>
      <c r="CG221">
        <v>0.9</v>
      </c>
      <c r="CH221" t="s">
        <v>421</v>
      </c>
      <c r="CI221" t="s">
        <v>421</v>
      </c>
      <c r="CJ221" t="s">
        <v>421</v>
      </c>
      <c r="CK221" t="s">
        <v>421</v>
      </c>
      <c r="CL221" t="s">
        <v>421</v>
      </c>
      <c r="CM221" t="s">
        <v>421</v>
      </c>
      <c r="CN221" t="s">
        <v>421</v>
      </c>
      <c r="CO221" t="s">
        <v>421</v>
      </c>
      <c r="CP221" t="s">
        <v>421</v>
      </c>
      <c r="CQ221" t="s">
        <v>421</v>
      </c>
      <c r="CR221">
        <f>$B$11*DQ221+$C$11*DR221+$F$11*EC221*(1-EF221)</f>
        <v>0</v>
      </c>
      <c r="CS221">
        <f>CR221*CT221</f>
        <v>0</v>
      </c>
      <c r="CT221">
        <f>($B$11*$D$9+$C$11*$D$9+$F$11*((EP221+EH221)/MAX(EP221+EH221+EQ221, 0.1)*$I$9+EQ221/MAX(EP221+EH221+EQ221, 0.1)*$J$9))/($B$11+$C$11+$F$11)</f>
        <v>0</v>
      </c>
      <c r="CU221">
        <f>($B$11*$K$9+$C$11*$K$9+$F$11*((EP221+EH221)/MAX(EP221+EH221+EQ221, 0.1)*$P$9+EQ221/MAX(EP221+EH221+EQ221, 0.1)*$Q$9))/($B$11+$C$11+$F$11)</f>
        <v>0</v>
      </c>
      <c r="CV221">
        <v>6</v>
      </c>
      <c r="CW221">
        <v>0.5</v>
      </c>
      <c r="CX221" t="s">
        <v>422</v>
      </c>
      <c r="CY221">
        <v>2</v>
      </c>
      <c r="CZ221" t="b">
        <v>1</v>
      </c>
      <c r="DA221">
        <v>1652288574.814285</v>
      </c>
      <c r="DB221">
        <v>1251.771785714286</v>
      </c>
      <c r="DC221">
        <v>1325.393928571428</v>
      </c>
      <c r="DD221">
        <v>26.69762142857143</v>
      </c>
      <c r="DE221">
        <v>22.7257</v>
      </c>
      <c r="DF221">
        <v>1253.101785714286</v>
      </c>
      <c r="DG221">
        <v>26.61181785714285</v>
      </c>
      <c r="DH221">
        <v>400.0682499999999</v>
      </c>
      <c r="DI221">
        <v>90.69140714285716</v>
      </c>
      <c r="DJ221">
        <v>0.1000019928571429</v>
      </c>
      <c r="DK221">
        <v>32.548775</v>
      </c>
      <c r="DL221">
        <v>31.71922142857143</v>
      </c>
      <c r="DM221">
        <v>999.9000000000002</v>
      </c>
      <c r="DN221">
        <v>0</v>
      </c>
      <c r="DO221">
        <v>0</v>
      </c>
      <c r="DP221">
        <v>9999.781071428572</v>
      </c>
      <c r="DQ221">
        <v>0</v>
      </c>
      <c r="DR221">
        <v>953.956642857143</v>
      </c>
      <c r="DS221">
        <v>-73.62197857142858</v>
      </c>
      <c r="DT221">
        <v>1286.108214285714</v>
      </c>
      <c r="DU221">
        <v>1356.215714285714</v>
      </c>
      <c r="DV221">
        <v>3.971918928571429</v>
      </c>
      <c r="DW221">
        <v>1325.393928571428</v>
      </c>
      <c r="DX221">
        <v>22.7257</v>
      </c>
      <c r="DY221">
        <v>2.421245357142857</v>
      </c>
      <c r="DZ221">
        <v>2.061025714285714</v>
      </c>
      <c r="EA221">
        <v>20.50656428571429</v>
      </c>
      <c r="EB221">
        <v>17.92108928571429</v>
      </c>
      <c r="EC221">
        <v>1500.019642857143</v>
      </c>
      <c r="ED221">
        <v>0.9729985</v>
      </c>
      <c r="EE221">
        <v>0.02700155000000001</v>
      </c>
      <c r="EF221">
        <v>0</v>
      </c>
      <c r="EG221">
        <v>1470.130714285714</v>
      </c>
      <c r="EH221">
        <v>5.00097</v>
      </c>
      <c r="EI221">
        <v>22908.57857142858</v>
      </c>
      <c r="EJ221">
        <v>12491.75714285714</v>
      </c>
      <c r="EK221">
        <v>41</v>
      </c>
      <c r="EL221">
        <v>42.81199999999998</v>
      </c>
      <c r="EM221">
        <v>41.25</v>
      </c>
      <c r="EN221">
        <v>42.51107142857142</v>
      </c>
      <c r="EO221">
        <v>42.18699999999999</v>
      </c>
      <c r="EP221">
        <v>1454.649642857143</v>
      </c>
      <c r="EQ221">
        <v>40.36999999999999</v>
      </c>
      <c r="ER221">
        <v>0</v>
      </c>
      <c r="ES221">
        <v>1268.599999904633</v>
      </c>
      <c r="ET221">
        <v>0</v>
      </c>
      <c r="EU221">
        <v>1470.152692307692</v>
      </c>
      <c r="EV221">
        <v>8.742222252678788</v>
      </c>
      <c r="EW221">
        <v>61.92478648403646</v>
      </c>
      <c r="EX221">
        <v>22909.15769230769</v>
      </c>
      <c r="EY221">
        <v>15</v>
      </c>
      <c r="EZ221">
        <v>1652287342.6</v>
      </c>
      <c r="FA221" t="s">
        <v>727</v>
      </c>
      <c r="FB221">
        <v>1652287342.6</v>
      </c>
      <c r="FC221">
        <v>1652287335.6</v>
      </c>
      <c r="FD221">
        <v>27</v>
      </c>
      <c r="FE221">
        <v>0.206</v>
      </c>
      <c r="FF221">
        <v>-0.006</v>
      </c>
      <c r="FG221">
        <v>-1.806</v>
      </c>
      <c r="FH221">
        <v>0.04</v>
      </c>
      <c r="FI221">
        <v>1600</v>
      </c>
      <c r="FJ221">
        <v>24</v>
      </c>
      <c r="FK221">
        <v>0.06</v>
      </c>
      <c r="FL221">
        <v>0.04</v>
      </c>
      <c r="FM221">
        <v>-73.57803658536585</v>
      </c>
      <c r="FN221">
        <v>-0.9106871080139889</v>
      </c>
      <c r="FO221">
        <v>0.1041436197736556</v>
      </c>
      <c r="FP221">
        <v>-1</v>
      </c>
      <c r="FQ221">
        <v>4.001920487804878</v>
      </c>
      <c r="FR221">
        <v>-0.5326866898954676</v>
      </c>
      <c r="FS221">
        <v>0.05489495382874102</v>
      </c>
      <c r="FT221">
        <v>0</v>
      </c>
      <c r="FU221">
        <v>0</v>
      </c>
      <c r="FV221">
        <v>0</v>
      </c>
      <c r="FW221">
        <v>0</v>
      </c>
      <c r="FX221">
        <v>-1</v>
      </c>
      <c r="FY221">
        <v>0</v>
      </c>
      <c r="FZ221">
        <v>1</v>
      </c>
      <c r="GA221" t="s">
        <v>710</v>
      </c>
      <c r="GB221">
        <v>2.69478</v>
      </c>
      <c r="GC221">
        <v>2.70512</v>
      </c>
      <c r="GD221">
        <v>0.20033</v>
      </c>
      <c r="GE221">
        <v>0.2053</v>
      </c>
      <c r="GF221">
        <v>0.114252</v>
      </c>
      <c r="GG221">
        <v>0.100974</v>
      </c>
      <c r="GH221">
        <v>25100.4</v>
      </c>
      <c r="GI221">
        <v>25040</v>
      </c>
      <c r="GJ221">
        <v>29207.9</v>
      </c>
      <c r="GK221">
        <v>29165.5</v>
      </c>
      <c r="GL221">
        <v>34249.9</v>
      </c>
      <c r="GM221">
        <v>34902.7</v>
      </c>
      <c r="GN221">
        <v>41105</v>
      </c>
      <c r="GO221">
        <v>41616</v>
      </c>
      <c r="GP221">
        <v>1.72283</v>
      </c>
      <c r="GQ221">
        <v>2.0153</v>
      </c>
      <c r="GR221">
        <v>0.109956</v>
      </c>
      <c r="GS221">
        <v>0</v>
      </c>
      <c r="GT221">
        <v>29.9441</v>
      </c>
      <c r="GU221">
        <v>999.9</v>
      </c>
      <c r="GV221">
        <v>36.6</v>
      </c>
      <c r="GW221">
        <v>37.3</v>
      </c>
      <c r="GX221">
        <v>25.8639</v>
      </c>
      <c r="GY221">
        <v>62.8434</v>
      </c>
      <c r="GZ221">
        <v>29.98</v>
      </c>
      <c r="HA221">
        <v>1</v>
      </c>
      <c r="HB221">
        <v>0.305892</v>
      </c>
      <c r="HC221">
        <v>0</v>
      </c>
      <c r="HD221">
        <v>20.3923</v>
      </c>
      <c r="HE221">
        <v>5.21669</v>
      </c>
      <c r="HF221">
        <v>12.0099</v>
      </c>
      <c r="HG221">
        <v>4.9875</v>
      </c>
      <c r="HH221">
        <v>3.28865</v>
      </c>
      <c r="HI221">
        <v>2414.5</v>
      </c>
      <c r="HJ221">
        <v>9999</v>
      </c>
      <c r="HK221">
        <v>9999</v>
      </c>
      <c r="HL221">
        <v>45.7</v>
      </c>
      <c r="HM221">
        <v>1.86737</v>
      </c>
      <c r="HN221">
        <v>1.8663</v>
      </c>
      <c r="HO221">
        <v>1.86584</v>
      </c>
      <c r="HP221">
        <v>1.8657</v>
      </c>
      <c r="HQ221">
        <v>1.86753</v>
      </c>
      <c r="HR221">
        <v>1.87009</v>
      </c>
      <c r="HS221">
        <v>1.86873</v>
      </c>
      <c r="HT221">
        <v>1.87007</v>
      </c>
      <c r="HU221">
        <v>0</v>
      </c>
      <c r="HV221">
        <v>0</v>
      </c>
      <c r="HW221">
        <v>0</v>
      </c>
      <c r="HX221">
        <v>0</v>
      </c>
      <c r="HY221" t="s">
        <v>425</v>
      </c>
      <c r="HZ221" t="s">
        <v>426</v>
      </c>
      <c r="IA221" t="s">
        <v>427</v>
      </c>
      <c r="IB221" t="s">
        <v>427</v>
      </c>
      <c r="IC221" t="s">
        <v>427</v>
      </c>
      <c r="ID221" t="s">
        <v>427</v>
      </c>
      <c r="IE221">
        <v>0</v>
      </c>
      <c r="IF221">
        <v>100</v>
      </c>
      <c r="IG221">
        <v>100</v>
      </c>
      <c r="IH221">
        <v>-1.37</v>
      </c>
      <c r="II221">
        <v>0.0857</v>
      </c>
      <c r="IJ221">
        <v>0.04464184116076175</v>
      </c>
      <c r="IK221">
        <v>-0.0004613869835165773</v>
      </c>
      <c r="IL221">
        <v>-7.733014719846753E-07</v>
      </c>
      <c r="IM221">
        <v>2.12217718631011E-10</v>
      </c>
      <c r="IN221">
        <v>-0.1662484685589008</v>
      </c>
      <c r="IO221">
        <v>0.000886434048502425</v>
      </c>
      <c r="IP221">
        <v>0.0004187276611132993</v>
      </c>
      <c r="IQ221">
        <v>-3.612086840460417E-06</v>
      </c>
      <c r="IR221">
        <v>19</v>
      </c>
      <c r="IS221">
        <v>2204</v>
      </c>
      <c r="IT221">
        <v>1</v>
      </c>
      <c r="IU221">
        <v>37</v>
      </c>
      <c r="IV221">
        <v>20.7</v>
      </c>
      <c r="IW221">
        <v>20.8</v>
      </c>
      <c r="IX221">
        <v>2.7124</v>
      </c>
      <c r="IY221">
        <v>2.21069</v>
      </c>
      <c r="IZ221">
        <v>1.39648</v>
      </c>
      <c r="JA221">
        <v>2.34497</v>
      </c>
      <c r="JB221">
        <v>1.49536</v>
      </c>
      <c r="JC221">
        <v>2.39136</v>
      </c>
      <c r="JD221">
        <v>39.4166</v>
      </c>
      <c r="JE221">
        <v>14.8675</v>
      </c>
      <c r="JF221">
        <v>18</v>
      </c>
      <c r="JG221">
        <v>391.66</v>
      </c>
      <c r="JH221">
        <v>562.222</v>
      </c>
      <c r="JI221">
        <v>31.7545</v>
      </c>
      <c r="JJ221">
        <v>31.4304</v>
      </c>
      <c r="JK221">
        <v>30.0002</v>
      </c>
      <c r="JL221">
        <v>31.3342</v>
      </c>
      <c r="JM221">
        <v>31.2413</v>
      </c>
      <c r="JN221">
        <v>54.2831</v>
      </c>
      <c r="JO221">
        <v>13.6511</v>
      </c>
      <c r="JP221">
        <v>3.88127</v>
      </c>
      <c r="JQ221">
        <v>-999.9</v>
      </c>
      <c r="JR221">
        <v>1370.11</v>
      </c>
      <c r="JS221">
        <v>22.9952</v>
      </c>
      <c r="JT221">
        <v>99.82940000000001</v>
      </c>
      <c r="JU221">
        <v>99.8935</v>
      </c>
    </row>
    <row r="222" spans="1:281">
      <c r="A222">
        <v>206</v>
      </c>
      <c r="B222">
        <v>1652288587.6</v>
      </c>
      <c r="C222">
        <v>6531.099999904633</v>
      </c>
      <c r="D222" t="s">
        <v>895</v>
      </c>
      <c r="E222" t="s">
        <v>896</v>
      </c>
      <c r="F222">
        <v>5</v>
      </c>
      <c r="G222" t="s">
        <v>730</v>
      </c>
      <c r="H222" t="s">
        <v>418</v>
      </c>
      <c r="I222">
        <v>1652288580.1</v>
      </c>
      <c r="J222">
        <f>(K222)/1000</f>
        <v>0</v>
      </c>
      <c r="K222">
        <f>IF(CZ222, AN222, AH222)</f>
        <v>0</v>
      </c>
      <c r="L222">
        <f>IF(CZ222, AI222, AG222)</f>
        <v>0</v>
      </c>
      <c r="M222">
        <f>DB222 - IF(AU222&gt;1, L222*CV222*100.0/(AW222*DP222), 0)</f>
        <v>0</v>
      </c>
      <c r="N222">
        <f>((T222-J222/2)*M222-L222)/(T222+J222/2)</f>
        <v>0</v>
      </c>
      <c r="O222">
        <f>N222*(DI222+DJ222)/1000.0</f>
        <v>0</v>
      </c>
      <c r="P222">
        <f>(DB222 - IF(AU222&gt;1, L222*CV222*100.0/(AW222*DP222), 0))*(DI222+DJ222)/1000.0</f>
        <v>0</v>
      </c>
      <c r="Q222">
        <f>2.0/((1/S222-1/R222)+SIGN(S222)*SQRT((1/S222-1/R222)*(1/S222-1/R222) + 4*CW222/((CW222+1)*(CW222+1))*(2*1/S222*1/R222-1/R222*1/R222)))</f>
        <v>0</v>
      </c>
      <c r="R222">
        <f>IF(LEFT(CX222,1)&lt;&gt;"0",IF(LEFT(CX222,1)="1",3.0,CY222),$D$5+$E$5*(DP222*DI222/($K$5*1000))+$F$5*(DP222*DI222/($K$5*1000))*MAX(MIN(CV222,$J$5),$I$5)*MAX(MIN(CV222,$J$5),$I$5)+$G$5*MAX(MIN(CV222,$J$5),$I$5)*(DP222*DI222/($K$5*1000))+$H$5*(DP222*DI222/($K$5*1000))*(DP222*DI222/($K$5*1000)))</f>
        <v>0</v>
      </c>
      <c r="S222">
        <f>J222*(1000-(1000*0.61365*exp(17.502*W222/(240.97+W222))/(DI222+DJ222)+DD222)/2)/(1000*0.61365*exp(17.502*W222/(240.97+W222))/(DI222+DJ222)-DD222)</f>
        <v>0</v>
      </c>
      <c r="T222">
        <f>1/((CW222+1)/(Q222/1.6)+1/(R222/1.37)) + CW222/((CW222+1)/(Q222/1.6) + CW222/(R222/1.37))</f>
        <v>0</v>
      </c>
      <c r="U222">
        <f>(CR222*CU222)</f>
        <v>0</v>
      </c>
      <c r="V222">
        <f>(DK222+(U222+2*0.95*5.67E-8*(((DK222+$B$7)+273)^4-(DK222+273)^4)-44100*J222)/(1.84*29.3*R222+8*0.95*5.67E-8*(DK222+273)^3))</f>
        <v>0</v>
      </c>
      <c r="W222">
        <f>($C$7*DL222+$D$7*DM222+$E$7*V222)</f>
        <v>0</v>
      </c>
      <c r="X222">
        <f>0.61365*exp(17.502*W222/(240.97+W222))</f>
        <v>0</v>
      </c>
      <c r="Y222">
        <f>(Z222/AA222*100)</f>
        <v>0</v>
      </c>
      <c r="Z222">
        <f>DD222*(DI222+DJ222)/1000</f>
        <v>0</v>
      </c>
      <c r="AA222">
        <f>0.61365*exp(17.502*DK222/(240.97+DK222))</f>
        <v>0</v>
      </c>
      <c r="AB222">
        <f>(X222-DD222*(DI222+DJ222)/1000)</f>
        <v>0</v>
      </c>
      <c r="AC222">
        <f>(-J222*44100)</f>
        <v>0</v>
      </c>
      <c r="AD222">
        <f>2*29.3*R222*0.92*(DK222-W222)</f>
        <v>0</v>
      </c>
      <c r="AE222">
        <f>2*0.95*5.67E-8*(((DK222+$B$7)+273)^4-(W222+273)^4)</f>
        <v>0</v>
      </c>
      <c r="AF222">
        <f>U222+AE222+AC222+AD222</f>
        <v>0</v>
      </c>
      <c r="AG222">
        <f>DH222*AU222*(DC222-DB222*(1000-AU222*DE222)/(1000-AU222*DD222))/(100*CV222)</f>
        <v>0</v>
      </c>
      <c r="AH222">
        <f>1000*DH222*AU222*(DD222-DE222)/(100*CV222*(1000-AU222*DD222))</f>
        <v>0</v>
      </c>
      <c r="AI222">
        <f>(AJ222 - AK222 - DI222*1E3/(8.314*(DK222+273.15)) * AM222/DH222 * AL222) * DH222/(100*CV222) * (1000 - DE222)/1000</f>
        <v>0</v>
      </c>
      <c r="AJ222">
        <v>1387.683044714761</v>
      </c>
      <c r="AK222">
        <v>1328.268484848484</v>
      </c>
      <c r="AL222">
        <v>3.460869087309594</v>
      </c>
      <c r="AM222">
        <v>66.42233892500103</v>
      </c>
      <c r="AN222">
        <f>(AP222 - AO222 + DI222*1E3/(8.314*(DK222+273.15)) * AR222/DH222 * AQ222) * DH222/(100*CV222) * 1000/(1000 - AP222)</f>
        <v>0</v>
      </c>
      <c r="AO222">
        <v>22.8314999738895</v>
      </c>
      <c r="AP222">
        <v>26.69883696969696</v>
      </c>
      <c r="AQ222">
        <v>7.325017272324036E-05</v>
      </c>
      <c r="AR222">
        <v>79.01917542628415</v>
      </c>
      <c r="AS222">
        <v>0</v>
      </c>
      <c r="AT222">
        <v>0</v>
      </c>
      <c r="AU222">
        <f>IF(AS222*$H$13&gt;=AW222,1.0,(AW222/(AW222-AS222*$H$13)))</f>
        <v>0</v>
      </c>
      <c r="AV222">
        <f>(AU222-1)*100</f>
        <v>0</v>
      </c>
      <c r="AW222">
        <f>MAX(0,($B$13+$C$13*DP222)/(1+$D$13*DP222)*DI222/(DK222+273)*$E$13)</f>
        <v>0</v>
      </c>
      <c r="AX222" t="s">
        <v>421</v>
      </c>
      <c r="AY222" t="s">
        <v>421</v>
      </c>
      <c r="AZ222">
        <v>0</v>
      </c>
      <c r="BA222">
        <v>0</v>
      </c>
      <c r="BB222">
        <f>1-AZ222/BA222</f>
        <v>0</v>
      </c>
      <c r="BC222">
        <v>0</v>
      </c>
      <c r="BD222" t="s">
        <v>421</v>
      </c>
      <c r="BE222" t="s">
        <v>421</v>
      </c>
      <c r="BF222">
        <v>0</v>
      </c>
      <c r="BG222">
        <v>0</v>
      </c>
      <c r="BH222">
        <f>1-BF222/BG222</f>
        <v>0</v>
      </c>
      <c r="BI222">
        <v>0.5</v>
      </c>
      <c r="BJ222">
        <f>CS222</f>
        <v>0</v>
      </c>
      <c r="BK222">
        <f>L222</f>
        <v>0</v>
      </c>
      <c r="BL222">
        <f>BH222*BI222*BJ222</f>
        <v>0</v>
      </c>
      <c r="BM222">
        <f>(BK222-BC222)/BJ222</f>
        <v>0</v>
      </c>
      <c r="BN222">
        <f>(BA222-BG222)/BG222</f>
        <v>0</v>
      </c>
      <c r="BO222">
        <f>AZ222/(BB222+AZ222/BG222)</f>
        <v>0</v>
      </c>
      <c r="BP222" t="s">
        <v>421</v>
      </c>
      <c r="BQ222">
        <v>0</v>
      </c>
      <c r="BR222">
        <f>IF(BQ222&lt;&gt;0, BQ222, BO222)</f>
        <v>0</v>
      </c>
      <c r="BS222">
        <f>1-BR222/BG222</f>
        <v>0</v>
      </c>
      <c r="BT222">
        <f>(BG222-BF222)/(BG222-BR222)</f>
        <v>0</v>
      </c>
      <c r="BU222">
        <f>(BA222-BG222)/(BA222-BR222)</f>
        <v>0</v>
      </c>
      <c r="BV222">
        <f>(BG222-BF222)/(BG222-AZ222)</f>
        <v>0</v>
      </c>
      <c r="BW222">
        <f>(BA222-BG222)/(BA222-AZ222)</f>
        <v>0</v>
      </c>
      <c r="BX222">
        <f>(BT222*BR222/BF222)</f>
        <v>0</v>
      </c>
      <c r="BY222">
        <f>(1-BX222)</f>
        <v>0</v>
      </c>
      <c r="BZ222">
        <v>1358</v>
      </c>
      <c r="CA222">
        <v>300</v>
      </c>
      <c r="CB222">
        <v>300</v>
      </c>
      <c r="CC222">
        <v>300</v>
      </c>
      <c r="CD222">
        <v>10372.1</v>
      </c>
      <c r="CE222">
        <v>1824.64</v>
      </c>
      <c r="CF222">
        <v>-0.00730157</v>
      </c>
      <c r="CG222">
        <v>0.9</v>
      </c>
      <c r="CH222" t="s">
        <v>421</v>
      </c>
      <c r="CI222" t="s">
        <v>421</v>
      </c>
      <c r="CJ222" t="s">
        <v>421</v>
      </c>
      <c r="CK222" t="s">
        <v>421</v>
      </c>
      <c r="CL222" t="s">
        <v>421</v>
      </c>
      <c r="CM222" t="s">
        <v>421</v>
      </c>
      <c r="CN222" t="s">
        <v>421</v>
      </c>
      <c r="CO222" t="s">
        <v>421</v>
      </c>
      <c r="CP222" t="s">
        <v>421</v>
      </c>
      <c r="CQ222" t="s">
        <v>421</v>
      </c>
      <c r="CR222">
        <f>$B$11*DQ222+$C$11*DR222+$F$11*EC222*(1-EF222)</f>
        <v>0</v>
      </c>
      <c r="CS222">
        <f>CR222*CT222</f>
        <v>0</v>
      </c>
      <c r="CT222">
        <f>($B$11*$D$9+$C$11*$D$9+$F$11*((EP222+EH222)/MAX(EP222+EH222+EQ222, 0.1)*$I$9+EQ222/MAX(EP222+EH222+EQ222, 0.1)*$J$9))/($B$11+$C$11+$F$11)</f>
        <v>0</v>
      </c>
      <c r="CU222">
        <f>($B$11*$K$9+$C$11*$K$9+$F$11*((EP222+EH222)/MAX(EP222+EH222+EQ222, 0.1)*$P$9+EQ222/MAX(EP222+EH222+EQ222, 0.1)*$Q$9))/($B$11+$C$11+$F$11)</f>
        <v>0</v>
      </c>
      <c r="CV222">
        <v>6</v>
      </c>
      <c r="CW222">
        <v>0.5</v>
      </c>
      <c r="CX222" t="s">
        <v>422</v>
      </c>
      <c r="CY222">
        <v>2</v>
      </c>
      <c r="CZ222" t="b">
        <v>1</v>
      </c>
      <c r="DA222">
        <v>1652288580.1</v>
      </c>
      <c r="DB222">
        <v>1269.388888888889</v>
      </c>
      <c r="DC222">
        <v>1343.063703703704</v>
      </c>
      <c r="DD222">
        <v>26.69763333333333</v>
      </c>
      <c r="DE222">
        <v>22.78633333333333</v>
      </c>
      <c r="DF222">
        <v>1270.743333333333</v>
      </c>
      <c r="DG222">
        <v>26.61183703703703</v>
      </c>
      <c r="DH222">
        <v>400.0745925925926</v>
      </c>
      <c r="DI222">
        <v>90.69031851851851</v>
      </c>
      <c r="DJ222">
        <v>0.1000105037037037</v>
      </c>
      <c r="DK222">
        <v>32.55243703703704</v>
      </c>
      <c r="DL222">
        <v>31.72637777777778</v>
      </c>
      <c r="DM222">
        <v>999.9000000000001</v>
      </c>
      <c r="DN222">
        <v>0</v>
      </c>
      <c r="DO222">
        <v>0</v>
      </c>
      <c r="DP222">
        <v>10001.69148148148</v>
      </c>
      <c r="DQ222">
        <v>0</v>
      </c>
      <c r="DR222">
        <v>954.5746666666666</v>
      </c>
      <c r="DS222">
        <v>-73.6744037037037</v>
      </c>
      <c r="DT222">
        <v>1304.208888888889</v>
      </c>
      <c r="DU222">
        <v>1374.381851851852</v>
      </c>
      <c r="DV222">
        <v>3.911304814814815</v>
      </c>
      <c r="DW222">
        <v>1343.063703703704</v>
      </c>
      <c r="DX222">
        <v>22.78633333333333</v>
      </c>
      <c r="DY222">
        <v>2.421217407407408</v>
      </c>
      <c r="DZ222">
        <v>2.066499259259259</v>
      </c>
      <c r="EA222">
        <v>20.50638518518518</v>
      </c>
      <c r="EB222">
        <v>17.96321851851852</v>
      </c>
      <c r="EC222">
        <v>1500.011111111111</v>
      </c>
      <c r="ED222">
        <v>0.972998962962963</v>
      </c>
      <c r="EE222">
        <v>0.02700105925925926</v>
      </c>
      <c r="EF222">
        <v>0</v>
      </c>
      <c r="EG222">
        <v>1470.919259259259</v>
      </c>
      <c r="EH222">
        <v>5.00097</v>
      </c>
      <c r="EI222">
        <v>22917.74814814815</v>
      </c>
      <c r="EJ222">
        <v>12491.68888888889</v>
      </c>
      <c r="EK222">
        <v>41</v>
      </c>
      <c r="EL222">
        <v>42.81199999999998</v>
      </c>
      <c r="EM222">
        <v>41.25</v>
      </c>
      <c r="EN222">
        <v>42.52755555555554</v>
      </c>
      <c r="EO222">
        <v>42.18699999999999</v>
      </c>
      <c r="EP222">
        <v>1454.641111111111</v>
      </c>
      <c r="EQ222">
        <v>40.36999999999999</v>
      </c>
      <c r="ER222">
        <v>0</v>
      </c>
      <c r="ES222">
        <v>1273.400000095367</v>
      </c>
      <c r="ET222">
        <v>0</v>
      </c>
      <c r="EU222">
        <v>1470.866923076923</v>
      </c>
      <c r="EV222">
        <v>9.465982924277247</v>
      </c>
      <c r="EW222">
        <v>133.3333335141263</v>
      </c>
      <c r="EX222">
        <v>22918.51538461538</v>
      </c>
      <c r="EY222">
        <v>15</v>
      </c>
      <c r="EZ222">
        <v>1652287342.6</v>
      </c>
      <c r="FA222" t="s">
        <v>727</v>
      </c>
      <c r="FB222">
        <v>1652287342.6</v>
      </c>
      <c r="FC222">
        <v>1652287335.6</v>
      </c>
      <c r="FD222">
        <v>27</v>
      </c>
      <c r="FE222">
        <v>0.206</v>
      </c>
      <c r="FF222">
        <v>-0.006</v>
      </c>
      <c r="FG222">
        <v>-1.806</v>
      </c>
      <c r="FH222">
        <v>0.04</v>
      </c>
      <c r="FI222">
        <v>1600</v>
      </c>
      <c r="FJ222">
        <v>24</v>
      </c>
      <c r="FK222">
        <v>0.06</v>
      </c>
      <c r="FL222">
        <v>0.04</v>
      </c>
      <c r="FM222">
        <v>-73.6319225</v>
      </c>
      <c r="FN222">
        <v>-0.717709193245635</v>
      </c>
      <c r="FO222">
        <v>0.09655277698621614</v>
      </c>
      <c r="FP222">
        <v>-1</v>
      </c>
      <c r="FQ222">
        <v>3.93853175</v>
      </c>
      <c r="FR222">
        <v>-0.7153718949343374</v>
      </c>
      <c r="FS222">
        <v>0.07179764469979152</v>
      </c>
      <c r="FT222">
        <v>0</v>
      </c>
      <c r="FU222">
        <v>0</v>
      </c>
      <c r="FV222">
        <v>0</v>
      </c>
      <c r="FW222">
        <v>0</v>
      </c>
      <c r="FX222">
        <v>-1</v>
      </c>
      <c r="FY222">
        <v>0</v>
      </c>
      <c r="FZ222">
        <v>1</v>
      </c>
      <c r="GA222" t="s">
        <v>710</v>
      </c>
      <c r="GB222">
        <v>2.69499</v>
      </c>
      <c r="GC222">
        <v>2.70517</v>
      </c>
      <c r="GD222">
        <v>0.201947</v>
      </c>
      <c r="GE222">
        <v>0.206855</v>
      </c>
      <c r="GF222">
        <v>0.114266</v>
      </c>
      <c r="GG222">
        <v>0.101259</v>
      </c>
      <c r="GH222">
        <v>25049.8</v>
      </c>
      <c r="GI222">
        <v>24991</v>
      </c>
      <c r="GJ222">
        <v>29208.1</v>
      </c>
      <c r="GK222">
        <v>29165.6</v>
      </c>
      <c r="GL222">
        <v>34249.9</v>
      </c>
      <c r="GM222">
        <v>34891.6</v>
      </c>
      <c r="GN222">
        <v>41105.5</v>
      </c>
      <c r="GO222">
        <v>41616.1</v>
      </c>
      <c r="GP222">
        <v>1.72263</v>
      </c>
      <c r="GQ222">
        <v>2.01533</v>
      </c>
      <c r="GR222">
        <v>0.110429</v>
      </c>
      <c r="GS222">
        <v>0</v>
      </c>
      <c r="GT222">
        <v>29.9442</v>
      </c>
      <c r="GU222">
        <v>999.9</v>
      </c>
      <c r="GV222">
        <v>36.7</v>
      </c>
      <c r="GW222">
        <v>37.3</v>
      </c>
      <c r="GX222">
        <v>25.9372</v>
      </c>
      <c r="GY222">
        <v>62.8534</v>
      </c>
      <c r="GZ222">
        <v>29.5633</v>
      </c>
      <c r="HA222">
        <v>1</v>
      </c>
      <c r="HB222">
        <v>0.30622</v>
      </c>
      <c r="HC222">
        <v>0</v>
      </c>
      <c r="HD222">
        <v>20.3923</v>
      </c>
      <c r="HE222">
        <v>5.21534</v>
      </c>
      <c r="HF222">
        <v>12.0099</v>
      </c>
      <c r="HG222">
        <v>4.9871</v>
      </c>
      <c r="HH222">
        <v>3.2884</v>
      </c>
      <c r="HI222">
        <v>2414.5</v>
      </c>
      <c r="HJ222">
        <v>9999</v>
      </c>
      <c r="HK222">
        <v>9999</v>
      </c>
      <c r="HL222">
        <v>45.7</v>
      </c>
      <c r="HM222">
        <v>1.86737</v>
      </c>
      <c r="HN222">
        <v>1.8663</v>
      </c>
      <c r="HO222">
        <v>1.86585</v>
      </c>
      <c r="HP222">
        <v>1.8657</v>
      </c>
      <c r="HQ222">
        <v>1.86752</v>
      </c>
      <c r="HR222">
        <v>1.87004</v>
      </c>
      <c r="HS222">
        <v>1.86873</v>
      </c>
      <c r="HT222">
        <v>1.87006</v>
      </c>
      <c r="HU222">
        <v>0</v>
      </c>
      <c r="HV222">
        <v>0</v>
      </c>
      <c r="HW222">
        <v>0</v>
      </c>
      <c r="HX222">
        <v>0</v>
      </c>
      <c r="HY222" t="s">
        <v>425</v>
      </c>
      <c r="HZ222" t="s">
        <v>426</v>
      </c>
      <c r="IA222" t="s">
        <v>427</v>
      </c>
      <c r="IB222" t="s">
        <v>427</v>
      </c>
      <c r="IC222" t="s">
        <v>427</v>
      </c>
      <c r="ID222" t="s">
        <v>427</v>
      </c>
      <c r="IE222">
        <v>0</v>
      </c>
      <c r="IF222">
        <v>100</v>
      </c>
      <c r="IG222">
        <v>100</v>
      </c>
      <c r="IH222">
        <v>-1.39</v>
      </c>
      <c r="II222">
        <v>0.0858</v>
      </c>
      <c r="IJ222">
        <v>0.04464184116076175</v>
      </c>
      <c r="IK222">
        <v>-0.0004613869835165773</v>
      </c>
      <c r="IL222">
        <v>-7.733014719846753E-07</v>
      </c>
      <c r="IM222">
        <v>2.12217718631011E-10</v>
      </c>
      <c r="IN222">
        <v>-0.1662484685589008</v>
      </c>
      <c r="IO222">
        <v>0.000886434048502425</v>
      </c>
      <c r="IP222">
        <v>0.0004187276611132993</v>
      </c>
      <c r="IQ222">
        <v>-3.612086840460417E-06</v>
      </c>
      <c r="IR222">
        <v>19</v>
      </c>
      <c r="IS222">
        <v>2204</v>
      </c>
      <c r="IT222">
        <v>1</v>
      </c>
      <c r="IU222">
        <v>37</v>
      </c>
      <c r="IV222">
        <v>20.8</v>
      </c>
      <c r="IW222">
        <v>20.9</v>
      </c>
      <c r="IX222">
        <v>2.73682</v>
      </c>
      <c r="IY222">
        <v>2.20947</v>
      </c>
      <c r="IZ222">
        <v>1.39648</v>
      </c>
      <c r="JA222">
        <v>2.34497</v>
      </c>
      <c r="JB222">
        <v>1.49536</v>
      </c>
      <c r="JC222">
        <v>2.41333</v>
      </c>
      <c r="JD222">
        <v>39.4166</v>
      </c>
      <c r="JE222">
        <v>14.8763</v>
      </c>
      <c r="JF222">
        <v>18</v>
      </c>
      <c r="JG222">
        <v>391.564</v>
      </c>
      <c r="JH222">
        <v>562.26</v>
      </c>
      <c r="JI222">
        <v>31.756</v>
      </c>
      <c r="JJ222">
        <v>31.432</v>
      </c>
      <c r="JK222">
        <v>30.0001</v>
      </c>
      <c r="JL222">
        <v>31.336</v>
      </c>
      <c r="JM222">
        <v>31.2434</v>
      </c>
      <c r="JN222">
        <v>54.7702</v>
      </c>
      <c r="JO222">
        <v>13.375</v>
      </c>
      <c r="JP222">
        <v>4.28864</v>
      </c>
      <c r="JQ222">
        <v>-999.9</v>
      </c>
      <c r="JR222">
        <v>1383.47</v>
      </c>
      <c r="JS222">
        <v>23.0747</v>
      </c>
      <c r="JT222">
        <v>99.8306</v>
      </c>
      <c r="JU222">
        <v>99.8937</v>
      </c>
    </row>
    <row r="223" spans="1:281">
      <c r="A223">
        <v>207</v>
      </c>
      <c r="B223">
        <v>1652288592.6</v>
      </c>
      <c r="C223">
        <v>6536.099999904633</v>
      </c>
      <c r="D223" t="s">
        <v>897</v>
      </c>
      <c r="E223" t="s">
        <v>898</v>
      </c>
      <c r="F223">
        <v>5</v>
      </c>
      <c r="G223" t="s">
        <v>730</v>
      </c>
      <c r="H223" t="s">
        <v>418</v>
      </c>
      <c r="I223">
        <v>1652288584.814285</v>
      </c>
      <c r="J223">
        <f>(K223)/1000</f>
        <v>0</v>
      </c>
      <c r="K223">
        <f>IF(CZ223, AN223, AH223)</f>
        <v>0</v>
      </c>
      <c r="L223">
        <f>IF(CZ223, AI223, AG223)</f>
        <v>0</v>
      </c>
      <c r="M223">
        <f>DB223 - IF(AU223&gt;1, L223*CV223*100.0/(AW223*DP223), 0)</f>
        <v>0</v>
      </c>
      <c r="N223">
        <f>((T223-J223/2)*M223-L223)/(T223+J223/2)</f>
        <v>0</v>
      </c>
      <c r="O223">
        <f>N223*(DI223+DJ223)/1000.0</f>
        <v>0</v>
      </c>
      <c r="P223">
        <f>(DB223 - IF(AU223&gt;1, L223*CV223*100.0/(AW223*DP223), 0))*(DI223+DJ223)/1000.0</f>
        <v>0</v>
      </c>
      <c r="Q223">
        <f>2.0/((1/S223-1/R223)+SIGN(S223)*SQRT((1/S223-1/R223)*(1/S223-1/R223) + 4*CW223/((CW223+1)*(CW223+1))*(2*1/S223*1/R223-1/R223*1/R223)))</f>
        <v>0</v>
      </c>
      <c r="R223">
        <f>IF(LEFT(CX223,1)&lt;&gt;"0",IF(LEFT(CX223,1)="1",3.0,CY223),$D$5+$E$5*(DP223*DI223/($K$5*1000))+$F$5*(DP223*DI223/($K$5*1000))*MAX(MIN(CV223,$J$5),$I$5)*MAX(MIN(CV223,$J$5),$I$5)+$G$5*MAX(MIN(CV223,$J$5),$I$5)*(DP223*DI223/($K$5*1000))+$H$5*(DP223*DI223/($K$5*1000))*(DP223*DI223/($K$5*1000)))</f>
        <v>0</v>
      </c>
      <c r="S223">
        <f>J223*(1000-(1000*0.61365*exp(17.502*W223/(240.97+W223))/(DI223+DJ223)+DD223)/2)/(1000*0.61365*exp(17.502*W223/(240.97+W223))/(DI223+DJ223)-DD223)</f>
        <v>0</v>
      </c>
      <c r="T223">
        <f>1/((CW223+1)/(Q223/1.6)+1/(R223/1.37)) + CW223/((CW223+1)/(Q223/1.6) + CW223/(R223/1.37))</f>
        <v>0</v>
      </c>
      <c r="U223">
        <f>(CR223*CU223)</f>
        <v>0</v>
      </c>
      <c r="V223">
        <f>(DK223+(U223+2*0.95*5.67E-8*(((DK223+$B$7)+273)^4-(DK223+273)^4)-44100*J223)/(1.84*29.3*R223+8*0.95*5.67E-8*(DK223+273)^3))</f>
        <v>0</v>
      </c>
      <c r="W223">
        <f>($C$7*DL223+$D$7*DM223+$E$7*V223)</f>
        <v>0</v>
      </c>
      <c r="X223">
        <f>0.61365*exp(17.502*W223/(240.97+W223))</f>
        <v>0</v>
      </c>
      <c r="Y223">
        <f>(Z223/AA223*100)</f>
        <v>0</v>
      </c>
      <c r="Z223">
        <f>DD223*(DI223+DJ223)/1000</f>
        <v>0</v>
      </c>
      <c r="AA223">
        <f>0.61365*exp(17.502*DK223/(240.97+DK223))</f>
        <v>0</v>
      </c>
      <c r="AB223">
        <f>(X223-DD223*(DI223+DJ223)/1000)</f>
        <v>0</v>
      </c>
      <c r="AC223">
        <f>(-J223*44100)</f>
        <v>0</v>
      </c>
      <c r="AD223">
        <f>2*29.3*R223*0.92*(DK223-W223)</f>
        <v>0</v>
      </c>
      <c r="AE223">
        <f>2*0.95*5.67E-8*(((DK223+$B$7)+273)^4-(W223+273)^4)</f>
        <v>0</v>
      </c>
      <c r="AF223">
        <f>U223+AE223+AC223+AD223</f>
        <v>0</v>
      </c>
      <c r="AG223">
        <f>DH223*AU223*(DC223-DB223*(1000-AU223*DE223)/(1000-AU223*DD223))/(100*CV223)</f>
        <v>0</v>
      </c>
      <c r="AH223">
        <f>1000*DH223*AU223*(DD223-DE223)/(100*CV223*(1000-AU223*DD223))</f>
        <v>0</v>
      </c>
      <c r="AI223">
        <f>(AJ223 - AK223 - DI223*1E3/(8.314*(DK223+273.15)) * AM223/DH223 * AL223) * DH223/(100*CV223) * (1000 - DE223)/1000</f>
        <v>0</v>
      </c>
      <c r="AJ223">
        <v>1405.024228036785</v>
      </c>
      <c r="AK223">
        <v>1345.37709090909</v>
      </c>
      <c r="AL223">
        <v>3.418153870748737</v>
      </c>
      <c r="AM223">
        <v>66.42233892500103</v>
      </c>
      <c r="AN223">
        <f>(AP223 - AO223 + DI223*1E3/(8.314*(DK223+273.15)) * AR223/DH223 * AQ223) * DH223/(100*CV223) * 1000/(1000 - AP223)</f>
        <v>0</v>
      </c>
      <c r="AO223">
        <v>22.93872632190217</v>
      </c>
      <c r="AP223">
        <v>26.72016606060606</v>
      </c>
      <c r="AQ223">
        <v>0.0003669179933018677</v>
      </c>
      <c r="AR223">
        <v>79.01917542628415</v>
      </c>
      <c r="AS223">
        <v>0</v>
      </c>
      <c r="AT223">
        <v>0</v>
      </c>
      <c r="AU223">
        <f>IF(AS223*$H$13&gt;=AW223,1.0,(AW223/(AW223-AS223*$H$13)))</f>
        <v>0</v>
      </c>
      <c r="AV223">
        <f>(AU223-1)*100</f>
        <v>0</v>
      </c>
      <c r="AW223">
        <f>MAX(0,($B$13+$C$13*DP223)/(1+$D$13*DP223)*DI223/(DK223+273)*$E$13)</f>
        <v>0</v>
      </c>
      <c r="AX223" t="s">
        <v>421</v>
      </c>
      <c r="AY223" t="s">
        <v>421</v>
      </c>
      <c r="AZ223">
        <v>0</v>
      </c>
      <c r="BA223">
        <v>0</v>
      </c>
      <c r="BB223">
        <f>1-AZ223/BA223</f>
        <v>0</v>
      </c>
      <c r="BC223">
        <v>0</v>
      </c>
      <c r="BD223" t="s">
        <v>421</v>
      </c>
      <c r="BE223" t="s">
        <v>421</v>
      </c>
      <c r="BF223">
        <v>0</v>
      </c>
      <c r="BG223">
        <v>0</v>
      </c>
      <c r="BH223">
        <f>1-BF223/BG223</f>
        <v>0</v>
      </c>
      <c r="BI223">
        <v>0.5</v>
      </c>
      <c r="BJ223">
        <f>CS223</f>
        <v>0</v>
      </c>
      <c r="BK223">
        <f>L223</f>
        <v>0</v>
      </c>
      <c r="BL223">
        <f>BH223*BI223*BJ223</f>
        <v>0</v>
      </c>
      <c r="BM223">
        <f>(BK223-BC223)/BJ223</f>
        <v>0</v>
      </c>
      <c r="BN223">
        <f>(BA223-BG223)/BG223</f>
        <v>0</v>
      </c>
      <c r="BO223">
        <f>AZ223/(BB223+AZ223/BG223)</f>
        <v>0</v>
      </c>
      <c r="BP223" t="s">
        <v>421</v>
      </c>
      <c r="BQ223">
        <v>0</v>
      </c>
      <c r="BR223">
        <f>IF(BQ223&lt;&gt;0, BQ223, BO223)</f>
        <v>0</v>
      </c>
      <c r="BS223">
        <f>1-BR223/BG223</f>
        <v>0</v>
      </c>
      <c r="BT223">
        <f>(BG223-BF223)/(BG223-BR223)</f>
        <v>0</v>
      </c>
      <c r="BU223">
        <f>(BA223-BG223)/(BA223-BR223)</f>
        <v>0</v>
      </c>
      <c r="BV223">
        <f>(BG223-BF223)/(BG223-AZ223)</f>
        <v>0</v>
      </c>
      <c r="BW223">
        <f>(BA223-BG223)/(BA223-AZ223)</f>
        <v>0</v>
      </c>
      <c r="BX223">
        <f>(BT223*BR223/BF223)</f>
        <v>0</v>
      </c>
      <c r="BY223">
        <f>(1-BX223)</f>
        <v>0</v>
      </c>
      <c r="BZ223">
        <v>1358</v>
      </c>
      <c r="CA223">
        <v>300</v>
      </c>
      <c r="CB223">
        <v>300</v>
      </c>
      <c r="CC223">
        <v>300</v>
      </c>
      <c r="CD223">
        <v>10372.1</v>
      </c>
      <c r="CE223">
        <v>1824.64</v>
      </c>
      <c r="CF223">
        <v>-0.00730157</v>
      </c>
      <c r="CG223">
        <v>0.9</v>
      </c>
      <c r="CH223" t="s">
        <v>421</v>
      </c>
      <c r="CI223" t="s">
        <v>421</v>
      </c>
      <c r="CJ223" t="s">
        <v>421</v>
      </c>
      <c r="CK223" t="s">
        <v>421</v>
      </c>
      <c r="CL223" t="s">
        <v>421</v>
      </c>
      <c r="CM223" t="s">
        <v>421</v>
      </c>
      <c r="CN223" t="s">
        <v>421</v>
      </c>
      <c r="CO223" t="s">
        <v>421</v>
      </c>
      <c r="CP223" t="s">
        <v>421</v>
      </c>
      <c r="CQ223" t="s">
        <v>421</v>
      </c>
      <c r="CR223">
        <f>$B$11*DQ223+$C$11*DR223+$F$11*EC223*(1-EF223)</f>
        <v>0</v>
      </c>
      <c r="CS223">
        <f>CR223*CT223</f>
        <v>0</v>
      </c>
      <c r="CT223">
        <f>($B$11*$D$9+$C$11*$D$9+$F$11*((EP223+EH223)/MAX(EP223+EH223+EQ223, 0.1)*$I$9+EQ223/MAX(EP223+EH223+EQ223, 0.1)*$J$9))/($B$11+$C$11+$F$11)</f>
        <v>0</v>
      </c>
      <c r="CU223">
        <f>($B$11*$K$9+$C$11*$K$9+$F$11*((EP223+EH223)/MAX(EP223+EH223+EQ223, 0.1)*$P$9+EQ223/MAX(EP223+EH223+EQ223, 0.1)*$Q$9))/($B$11+$C$11+$F$11)</f>
        <v>0</v>
      </c>
      <c r="CV223">
        <v>6</v>
      </c>
      <c r="CW223">
        <v>0.5</v>
      </c>
      <c r="CX223" t="s">
        <v>422</v>
      </c>
      <c r="CY223">
        <v>2</v>
      </c>
      <c r="CZ223" t="b">
        <v>1</v>
      </c>
      <c r="DA223">
        <v>1652288584.814285</v>
      </c>
      <c r="DB223">
        <v>1285.124642857143</v>
      </c>
      <c r="DC223">
        <v>1358.822142857143</v>
      </c>
      <c r="DD223">
        <v>26.69983571428571</v>
      </c>
      <c r="DE223">
        <v>22.86896428571429</v>
      </c>
      <c r="DF223">
        <v>1286.501428571428</v>
      </c>
      <c r="DG223">
        <v>26.61399642857143</v>
      </c>
      <c r="DH223">
        <v>400.0786071428571</v>
      </c>
      <c r="DI223">
        <v>90.68812500000001</v>
      </c>
      <c r="DJ223">
        <v>0.09999905714285716</v>
      </c>
      <c r="DK223">
        <v>32.55590357142857</v>
      </c>
      <c r="DL223">
        <v>31.73593928571429</v>
      </c>
      <c r="DM223">
        <v>999.9000000000002</v>
      </c>
      <c r="DN223">
        <v>0</v>
      </c>
      <c r="DO223">
        <v>0</v>
      </c>
      <c r="DP223">
        <v>9997.858571428569</v>
      </c>
      <c r="DQ223">
        <v>0</v>
      </c>
      <c r="DR223">
        <v>954.6282142857142</v>
      </c>
      <c r="DS223">
        <v>-73.69748214285714</v>
      </c>
      <c r="DT223">
        <v>1320.378928571428</v>
      </c>
      <c r="DU223">
        <v>1390.625357142857</v>
      </c>
      <c r="DV223">
        <v>3.830863571428571</v>
      </c>
      <c r="DW223">
        <v>1358.822142857143</v>
      </c>
      <c r="DX223">
        <v>22.86896428571429</v>
      </c>
      <c r="DY223">
        <v>2.421358214285714</v>
      </c>
      <c r="DZ223">
        <v>2.0739425</v>
      </c>
      <c r="EA223">
        <v>20.50732142857143</v>
      </c>
      <c r="EB223">
        <v>18.02035357142857</v>
      </c>
      <c r="EC223">
        <v>1500.028214285714</v>
      </c>
      <c r="ED223">
        <v>0.9729997499999998</v>
      </c>
      <c r="EE223">
        <v>0.02700022500000001</v>
      </c>
      <c r="EF223">
        <v>0</v>
      </c>
      <c r="EG223">
        <v>1471.584285714286</v>
      </c>
      <c r="EH223">
        <v>5.00097</v>
      </c>
      <c r="EI223">
        <v>22932.91071428571</v>
      </c>
      <c r="EJ223">
        <v>12491.84285714286</v>
      </c>
      <c r="EK223">
        <v>41</v>
      </c>
      <c r="EL223">
        <v>42.81199999999998</v>
      </c>
      <c r="EM223">
        <v>41.25442857142857</v>
      </c>
      <c r="EN223">
        <v>42.54649999999999</v>
      </c>
      <c r="EO223">
        <v>42.18699999999999</v>
      </c>
      <c r="EP223">
        <v>1454.658214285714</v>
      </c>
      <c r="EQ223">
        <v>40.36999999999999</v>
      </c>
      <c r="ER223">
        <v>0</v>
      </c>
      <c r="ES223">
        <v>1278.200000047684</v>
      </c>
      <c r="ET223">
        <v>0</v>
      </c>
      <c r="EU223">
        <v>1471.555</v>
      </c>
      <c r="EV223">
        <v>8.850940183424328</v>
      </c>
      <c r="EW223">
        <v>224.6358974123893</v>
      </c>
      <c r="EX223">
        <v>22932.08461538461</v>
      </c>
      <c r="EY223">
        <v>15</v>
      </c>
      <c r="EZ223">
        <v>1652287342.6</v>
      </c>
      <c r="FA223" t="s">
        <v>727</v>
      </c>
      <c r="FB223">
        <v>1652287342.6</v>
      </c>
      <c r="FC223">
        <v>1652287335.6</v>
      </c>
      <c r="FD223">
        <v>27</v>
      </c>
      <c r="FE223">
        <v>0.206</v>
      </c>
      <c r="FF223">
        <v>-0.006</v>
      </c>
      <c r="FG223">
        <v>-1.806</v>
      </c>
      <c r="FH223">
        <v>0.04</v>
      </c>
      <c r="FI223">
        <v>1600</v>
      </c>
      <c r="FJ223">
        <v>24</v>
      </c>
      <c r="FK223">
        <v>0.06</v>
      </c>
      <c r="FL223">
        <v>0.04</v>
      </c>
      <c r="FM223">
        <v>-73.67873999999999</v>
      </c>
      <c r="FN223">
        <v>-0.3582078799249443</v>
      </c>
      <c r="FO223">
        <v>0.07129944179304608</v>
      </c>
      <c r="FP223">
        <v>-1</v>
      </c>
      <c r="FQ223">
        <v>3.8859045</v>
      </c>
      <c r="FR223">
        <v>-0.9648171106941879</v>
      </c>
      <c r="FS223">
        <v>0.09372203812204469</v>
      </c>
      <c r="FT223">
        <v>0</v>
      </c>
      <c r="FU223">
        <v>0</v>
      </c>
      <c r="FV223">
        <v>0</v>
      </c>
      <c r="FW223">
        <v>0</v>
      </c>
      <c r="FX223">
        <v>-1</v>
      </c>
      <c r="FY223">
        <v>0</v>
      </c>
      <c r="FZ223">
        <v>1</v>
      </c>
      <c r="GA223" t="s">
        <v>710</v>
      </c>
      <c r="GB223">
        <v>2.69485</v>
      </c>
      <c r="GC223">
        <v>2.70503</v>
      </c>
      <c r="GD223">
        <v>0.203533</v>
      </c>
      <c r="GE223">
        <v>0.20838</v>
      </c>
      <c r="GF223">
        <v>0.114321</v>
      </c>
      <c r="GG223">
        <v>0.101543</v>
      </c>
      <c r="GH223">
        <v>24999.9</v>
      </c>
      <c r="GI223">
        <v>24942.8</v>
      </c>
      <c r="GJ223">
        <v>29208.2</v>
      </c>
      <c r="GK223">
        <v>29165.5</v>
      </c>
      <c r="GL223">
        <v>34247.9</v>
      </c>
      <c r="GM223">
        <v>34880.5</v>
      </c>
      <c r="GN223">
        <v>41105.7</v>
      </c>
      <c r="GO223">
        <v>41616.1</v>
      </c>
      <c r="GP223">
        <v>1.72267</v>
      </c>
      <c r="GQ223">
        <v>2.01543</v>
      </c>
      <c r="GR223">
        <v>0.110794</v>
      </c>
      <c r="GS223">
        <v>0</v>
      </c>
      <c r="GT223">
        <v>29.9467</v>
      </c>
      <c r="GU223">
        <v>999.9</v>
      </c>
      <c r="GV223">
        <v>36.7</v>
      </c>
      <c r="GW223">
        <v>37.3</v>
      </c>
      <c r="GX223">
        <v>25.9384</v>
      </c>
      <c r="GY223">
        <v>62.8934</v>
      </c>
      <c r="GZ223">
        <v>29.4752</v>
      </c>
      <c r="HA223">
        <v>1</v>
      </c>
      <c r="HB223">
        <v>0.306095</v>
      </c>
      <c r="HC223">
        <v>0</v>
      </c>
      <c r="HD223">
        <v>20.3923</v>
      </c>
      <c r="HE223">
        <v>5.21549</v>
      </c>
      <c r="HF223">
        <v>12.0099</v>
      </c>
      <c r="HG223">
        <v>4.98715</v>
      </c>
      <c r="HH223">
        <v>3.2884</v>
      </c>
      <c r="HI223">
        <v>2414.7</v>
      </c>
      <c r="HJ223">
        <v>9999</v>
      </c>
      <c r="HK223">
        <v>9999</v>
      </c>
      <c r="HL223">
        <v>45.7</v>
      </c>
      <c r="HM223">
        <v>1.86737</v>
      </c>
      <c r="HN223">
        <v>1.8663</v>
      </c>
      <c r="HO223">
        <v>1.86584</v>
      </c>
      <c r="HP223">
        <v>1.86571</v>
      </c>
      <c r="HQ223">
        <v>1.86752</v>
      </c>
      <c r="HR223">
        <v>1.87005</v>
      </c>
      <c r="HS223">
        <v>1.86874</v>
      </c>
      <c r="HT223">
        <v>1.87006</v>
      </c>
      <c r="HU223">
        <v>0</v>
      </c>
      <c r="HV223">
        <v>0</v>
      </c>
      <c r="HW223">
        <v>0</v>
      </c>
      <c r="HX223">
        <v>0</v>
      </c>
      <c r="HY223" t="s">
        <v>425</v>
      </c>
      <c r="HZ223" t="s">
        <v>426</v>
      </c>
      <c r="IA223" t="s">
        <v>427</v>
      </c>
      <c r="IB223" t="s">
        <v>427</v>
      </c>
      <c r="IC223" t="s">
        <v>427</v>
      </c>
      <c r="ID223" t="s">
        <v>427</v>
      </c>
      <c r="IE223">
        <v>0</v>
      </c>
      <c r="IF223">
        <v>100</v>
      </c>
      <c r="IG223">
        <v>100</v>
      </c>
      <c r="IH223">
        <v>-1.41</v>
      </c>
      <c r="II223">
        <v>0.0862</v>
      </c>
      <c r="IJ223">
        <v>0.04464184116076175</v>
      </c>
      <c r="IK223">
        <v>-0.0004613869835165773</v>
      </c>
      <c r="IL223">
        <v>-7.733014719846753E-07</v>
      </c>
      <c r="IM223">
        <v>2.12217718631011E-10</v>
      </c>
      <c r="IN223">
        <v>-0.1662484685589008</v>
      </c>
      <c r="IO223">
        <v>0.000886434048502425</v>
      </c>
      <c r="IP223">
        <v>0.0004187276611132993</v>
      </c>
      <c r="IQ223">
        <v>-3.612086840460417E-06</v>
      </c>
      <c r="IR223">
        <v>19</v>
      </c>
      <c r="IS223">
        <v>2204</v>
      </c>
      <c r="IT223">
        <v>1</v>
      </c>
      <c r="IU223">
        <v>37</v>
      </c>
      <c r="IV223">
        <v>20.8</v>
      </c>
      <c r="IW223">
        <v>20.9</v>
      </c>
      <c r="IX223">
        <v>2.76367</v>
      </c>
      <c r="IY223">
        <v>2.20581</v>
      </c>
      <c r="IZ223">
        <v>1.39648</v>
      </c>
      <c r="JA223">
        <v>2.34497</v>
      </c>
      <c r="JB223">
        <v>1.49536</v>
      </c>
      <c r="JC223">
        <v>2.39014</v>
      </c>
      <c r="JD223">
        <v>39.4166</v>
      </c>
      <c r="JE223">
        <v>14.8675</v>
      </c>
      <c r="JF223">
        <v>18</v>
      </c>
      <c r="JG223">
        <v>391.604</v>
      </c>
      <c r="JH223">
        <v>562.347</v>
      </c>
      <c r="JI223">
        <v>31.7574</v>
      </c>
      <c r="JJ223">
        <v>31.4331</v>
      </c>
      <c r="JK223">
        <v>30.0002</v>
      </c>
      <c r="JL223">
        <v>31.3382</v>
      </c>
      <c r="JM223">
        <v>31.2448</v>
      </c>
      <c r="JN223">
        <v>55.3488</v>
      </c>
      <c r="JO223">
        <v>13.0823</v>
      </c>
      <c r="JP223">
        <v>4.69776</v>
      </c>
      <c r="JQ223">
        <v>-999.9</v>
      </c>
      <c r="JR223">
        <v>1403.51</v>
      </c>
      <c r="JS223">
        <v>23.1353</v>
      </c>
      <c r="JT223">
        <v>99.8309</v>
      </c>
      <c r="JU223">
        <v>99.8937</v>
      </c>
    </row>
    <row r="224" spans="1:281">
      <c r="A224">
        <v>208</v>
      </c>
      <c r="B224">
        <v>1652288597.6</v>
      </c>
      <c r="C224">
        <v>6541.099999904633</v>
      </c>
      <c r="D224" t="s">
        <v>899</v>
      </c>
      <c r="E224" t="s">
        <v>900</v>
      </c>
      <c r="F224">
        <v>5</v>
      </c>
      <c r="G224" t="s">
        <v>730</v>
      </c>
      <c r="H224" t="s">
        <v>418</v>
      </c>
      <c r="I224">
        <v>1652288590.1</v>
      </c>
      <c r="J224">
        <f>(K224)/1000</f>
        <v>0</v>
      </c>
      <c r="K224">
        <f>IF(CZ224, AN224, AH224)</f>
        <v>0</v>
      </c>
      <c r="L224">
        <f>IF(CZ224, AI224, AG224)</f>
        <v>0</v>
      </c>
      <c r="M224">
        <f>DB224 - IF(AU224&gt;1, L224*CV224*100.0/(AW224*DP224), 0)</f>
        <v>0</v>
      </c>
      <c r="N224">
        <f>((T224-J224/2)*M224-L224)/(T224+J224/2)</f>
        <v>0</v>
      </c>
      <c r="O224">
        <f>N224*(DI224+DJ224)/1000.0</f>
        <v>0</v>
      </c>
      <c r="P224">
        <f>(DB224 - IF(AU224&gt;1, L224*CV224*100.0/(AW224*DP224), 0))*(DI224+DJ224)/1000.0</f>
        <v>0</v>
      </c>
      <c r="Q224">
        <f>2.0/((1/S224-1/R224)+SIGN(S224)*SQRT((1/S224-1/R224)*(1/S224-1/R224) + 4*CW224/((CW224+1)*(CW224+1))*(2*1/S224*1/R224-1/R224*1/R224)))</f>
        <v>0</v>
      </c>
      <c r="R224">
        <f>IF(LEFT(CX224,1)&lt;&gt;"0",IF(LEFT(CX224,1)="1",3.0,CY224),$D$5+$E$5*(DP224*DI224/($K$5*1000))+$F$5*(DP224*DI224/($K$5*1000))*MAX(MIN(CV224,$J$5),$I$5)*MAX(MIN(CV224,$J$5),$I$5)+$G$5*MAX(MIN(CV224,$J$5),$I$5)*(DP224*DI224/($K$5*1000))+$H$5*(DP224*DI224/($K$5*1000))*(DP224*DI224/($K$5*1000)))</f>
        <v>0</v>
      </c>
      <c r="S224">
        <f>J224*(1000-(1000*0.61365*exp(17.502*W224/(240.97+W224))/(DI224+DJ224)+DD224)/2)/(1000*0.61365*exp(17.502*W224/(240.97+W224))/(DI224+DJ224)-DD224)</f>
        <v>0</v>
      </c>
      <c r="T224">
        <f>1/((CW224+1)/(Q224/1.6)+1/(R224/1.37)) + CW224/((CW224+1)/(Q224/1.6) + CW224/(R224/1.37))</f>
        <v>0</v>
      </c>
      <c r="U224">
        <f>(CR224*CU224)</f>
        <v>0</v>
      </c>
      <c r="V224">
        <f>(DK224+(U224+2*0.95*5.67E-8*(((DK224+$B$7)+273)^4-(DK224+273)^4)-44100*J224)/(1.84*29.3*R224+8*0.95*5.67E-8*(DK224+273)^3))</f>
        <v>0</v>
      </c>
      <c r="W224">
        <f>($C$7*DL224+$D$7*DM224+$E$7*V224)</f>
        <v>0</v>
      </c>
      <c r="X224">
        <f>0.61365*exp(17.502*W224/(240.97+W224))</f>
        <v>0</v>
      </c>
      <c r="Y224">
        <f>(Z224/AA224*100)</f>
        <v>0</v>
      </c>
      <c r="Z224">
        <f>DD224*(DI224+DJ224)/1000</f>
        <v>0</v>
      </c>
      <c r="AA224">
        <f>0.61365*exp(17.502*DK224/(240.97+DK224))</f>
        <v>0</v>
      </c>
      <c r="AB224">
        <f>(X224-DD224*(DI224+DJ224)/1000)</f>
        <v>0</v>
      </c>
      <c r="AC224">
        <f>(-J224*44100)</f>
        <v>0</v>
      </c>
      <c r="AD224">
        <f>2*29.3*R224*0.92*(DK224-W224)</f>
        <v>0</v>
      </c>
      <c r="AE224">
        <f>2*0.95*5.67E-8*(((DK224+$B$7)+273)^4-(W224+273)^4)</f>
        <v>0</v>
      </c>
      <c r="AF224">
        <f>U224+AE224+AC224+AD224</f>
        <v>0</v>
      </c>
      <c r="AG224">
        <f>DH224*AU224*(DC224-DB224*(1000-AU224*DE224)/(1000-AU224*DD224))/(100*CV224)</f>
        <v>0</v>
      </c>
      <c r="AH224">
        <f>1000*DH224*AU224*(DD224-DE224)/(100*CV224*(1000-AU224*DD224))</f>
        <v>0</v>
      </c>
      <c r="AI224">
        <f>(AJ224 - AK224 - DI224*1E3/(8.314*(DK224+273.15)) * AM224/DH224 * AL224) * DH224/(100*CV224) * (1000 - DE224)/1000</f>
        <v>0</v>
      </c>
      <c r="AJ224">
        <v>1422.263220690183</v>
      </c>
      <c r="AK224">
        <v>1362.610484848485</v>
      </c>
      <c r="AL224">
        <v>3.453327928750419</v>
      </c>
      <c r="AM224">
        <v>66.42233892500103</v>
      </c>
      <c r="AN224">
        <f>(AP224 - AO224 + DI224*1E3/(8.314*(DK224+273.15)) * AR224/DH224 * AQ224) * DH224/(100*CV224) * 1000/(1000 - AP224)</f>
        <v>0</v>
      </c>
      <c r="AO224">
        <v>23.01908549294321</v>
      </c>
      <c r="AP224">
        <v>26.74016060606062</v>
      </c>
      <c r="AQ224">
        <v>0.003992266961036555</v>
      </c>
      <c r="AR224">
        <v>79.01917542628415</v>
      </c>
      <c r="AS224">
        <v>0</v>
      </c>
      <c r="AT224">
        <v>0</v>
      </c>
      <c r="AU224">
        <f>IF(AS224*$H$13&gt;=AW224,1.0,(AW224/(AW224-AS224*$H$13)))</f>
        <v>0</v>
      </c>
      <c r="AV224">
        <f>(AU224-1)*100</f>
        <v>0</v>
      </c>
      <c r="AW224">
        <f>MAX(0,($B$13+$C$13*DP224)/(1+$D$13*DP224)*DI224/(DK224+273)*$E$13)</f>
        <v>0</v>
      </c>
      <c r="AX224" t="s">
        <v>421</v>
      </c>
      <c r="AY224" t="s">
        <v>421</v>
      </c>
      <c r="AZ224">
        <v>0</v>
      </c>
      <c r="BA224">
        <v>0</v>
      </c>
      <c r="BB224">
        <f>1-AZ224/BA224</f>
        <v>0</v>
      </c>
      <c r="BC224">
        <v>0</v>
      </c>
      <c r="BD224" t="s">
        <v>421</v>
      </c>
      <c r="BE224" t="s">
        <v>421</v>
      </c>
      <c r="BF224">
        <v>0</v>
      </c>
      <c r="BG224">
        <v>0</v>
      </c>
      <c r="BH224">
        <f>1-BF224/BG224</f>
        <v>0</v>
      </c>
      <c r="BI224">
        <v>0.5</v>
      </c>
      <c r="BJ224">
        <f>CS224</f>
        <v>0</v>
      </c>
      <c r="BK224">
        <f>L224</f>
        <v>0</v>
      </c>
      <c r="BL224">
        <f>BH224*BI224*BJ224</f>
        <v>0</v>
      </c>
      <c r="BM224">
        <f>(BK224-BC224)/BJ224</f>
        <v>0</v>
      </c>
      <c r="BN224">
        <f>(BA224-BG224)/BG224</f>
        <v>0</v>
      </c>
      <c r="BO224">
        <f>AZ224/(BB224+AZ224/BG224)</f>
        <v>0</v>
      </c>
      <c r="BP224" t="s">
        <v>421</v>
      </c>
      <c r="BQ224">
        <v>0</v>
      </c>
      <c r="BR224">
        <f>IF(BQ224&lt;&gt;0, BQ224, BO224)</f>
        <v>0</v>
      </c>
      <c r="BS224">
        <f>1-BR224/BG224</f>
        <v>0</v>
      </c>
      <c r="BT224">
        <f>(BG224-BF224)/(BG224-BR224)</f>
        <v>0</v>
      </c>
      <c r="BU224">
        <f>(BA224-BG224)/(BA224-BR224)</f>
        <v>0</v>
      </c>
      <c r="BV224">
        <f>(BG224-BF224)/(BG224-AZ224)</f>
        <v>0</v>
      </c>
      <c r="BW224">
        <f>(BA224-BG224)/(BA224-AZ224)</f>
        <v>0</v>
      </c>
      <c r="BX224">
        <f>(BT224*BR224/BF224)</f>
        <v>0</v>
      </c>
      <c r="BY224">
        <f>(1-BX224)</f>
        <v>0</v>
      </c>
      <c r="BZ224">
        <v>1358</v>
      </c>
      <c r="CA224">
        <v>300</v>
      </c>
      <c r="CB224">
        <v>300</v>
      </c>
      <c r="CC224">
        <v>300</v>
      </c>
      <c r="CD224">
        <v>10372.1</v>
      </c>
      <c r="CE224">
        <v>1824.64</v>
      </c>
      <c r="CF224">
        <v>-0.00730157</v>
      </c>
      <c r="CG224">
        <v>0.9</v>
      </c>
      <c r="CH224" t="s">
        <v>421</v>
      </c>
      <c r="CI224" t="s">
        <v>421</v>
      </c>
      <c r="CJ224" t="s">
        <v>421</v>
      </c>
      <c r="CK224" t="s">
        <v>421</v>
      </c>
      <c r="CL224" t="s">
        <v>421</v>
      </c>
      <c r="CM224" t="s">
        <v>421</v>
      </c>
      <c r="CN224" t="s">
        <v>421</v>
      </c>
      <c r="CO224" t="s">
        <v>421</v>
      </c>
      <c r="CP224" t="s">
        <v>421</v>
      </c>
      <c r="CQ224" t="s">
        <v>421</v>
      </c>
      <c r="CR224">
        <f>$B$11*DQ224+$C$11*DR224+$F$11*EC224*(1-EF224)</f>
        <v>0</v>
      </c>
      <c r="CS224">
        <f>CR224*CT224</f>
        <v>0</v>
      </c>
      <c r="CT224">
        <f>($B$11*$D$9+$C$11*$D$9+$F$11*((EP224+EH224)/MAX(EP224+EH224+EQ224, 0.1)*$I$9+EQ224/MAX(EP224+EH224+EQ224, 0.1)*$J$9))/($B$11+$C$11+$F$11)</f>
        <v>0</v>
      </c>
      <c r="CU224">
        <f>($B$11*$K$9+$C$11*$K$9+$F$11*((EP224+EH224)/MAX(EP224+EH224+EQ224, 0.1)*$P$9+EQ224/MAX(EP224+EH224+EQ224, 0.1)*$Q$9))/($B$11+$C$11+$F$11)</f>
        <v>0</v>
      </c>
      <c r="CV224">
        <v>6</v>
      </c>
      <c r="CW224">
        <v>0.5</v>
      </c>
      <c r="CX224" t="s">
        <v>422</v>
      </c>
      <c r="CY224">
        <v>2</v>
      </c>
      <c r="CZ224" t="b">
        <v>1</v>
      </c>
      <c r="DA224">
        <v>1652288590.1</v>
      </c>
      <c r="DB224">
        <v>1302.768518518518</v>
      </c>
      <c r="DC224">
        <v>1376.501851851852</v>
      </c>
      <c r="DD224">
        <v>26.7132</v>
      </c>
      <c r="DE224">
        <v>22.96507037037037</v>
      </c>
      <c r="DF224">
        <v>1304.170740740741</v>
      </c>
      <c r="DG224">
        <v>26.62715925925926</v>
      </c>
      <c r="DH224">
        <v>400.0807777777778</v>
      </c>
      <c r="DI224">
        <v>90.6831111111111</v>
      </c>
      <c r="DJ224">
        <v>0.09999115555555556</v>
      </c>
      <c r="DK224">
        <v>32.56060740740741</v>
      </c>
      <c r="DL224">
        <v>31.74505185185185</v>
      </c>
      <c r="DM224">
        <v>999.9000000000001</v>
      </c>
      <c r="DN224">
        <v>0</v>
      </c>
      <c r="DO224">
        <v>0</v>
      </c>
      <c r="DP224">
        <v>10001.01814814815</v>
      </c>
      <c r="DQ224">
        <v>0</v>
      </c>
      <c r="DR224">
        <v>954.5172592592592</v>
      </c>
      <c r="DS224">
        <v>-73.73256666666667</v>
      </c>
      <c r="DT224">
        <v>1338.526296296296</v>
      </c>
      <c r="DU224">
        <v>1408.857037037037</v>
      </c>
      <c r="DV224">
        <v>3.748122962962963</v>
      </c>
      <c r="DW224">
        <v>1376.501851851852</v>
      </c>
      <c r="DX224">
        <v>22.96507037037037</v>
      </c>
      <c r="DY224">
        <v>2.422435925925925</v>
      </c>
      <c r="DZ224">
        <v>2.082542962962963</v>
      </c>
      <c r="EA224">
        <v>20.51453703703704</v>
      </c>
      <c r="EB224">
        <v>18.08619259259259</v>
      </c>
      <c r="EC224">
        <v>1500.018888888889</v>
      </c>
      <c r="ED224">
        <v>0.9729997037037038</v>
      </c>
      <c r="EE224">
        <v>0.02700027407407408</v>
      </c>
      <c r="EF224">
        <v>0</v>
      </c>
      <c r="EG224">
        <v>1472.237407407408</v>
      </c>
      <c r="EH224">
        <v>5.00097</v>
      </c>
      <c r="EI224">
        <v>22979.85925925926</v>
      </c>
      <c r="EJ224">
        <v>12491.75925925926</v>
      </c>
      <c r="EK224">
        <v>41.00918518518518</v>
      </c>
      <c r="EL224">
        <v>42.81199999999998</v>
      </c>
      <c r="EM224">
        <v>41.25459259259259</v>
      </c>
      <c r="EN224">
        <v>42.5574074074074</v>
      </c>
      <c r="EO224">
        <v>42.18699999999999</v>
      </c>
      <c r="EP224">
        <v>1454.648888888889</v>
      </c>
      <c r="EQ224">
        <v>40.36999999999999</v>
      </c>
      <c r="ER224">
        <v>0</v>
      </c>
      <c r="ES224">
        <v>1283.599999904633</v>
      </c>
      <c r="ET224">
        <v>0</v>
      </c>
      <c r="EU224">
        <v>1472.2848</v>
      </c>
      <c r="EV224">
        <v>6.303076945458637</v>
      </c>
      <c r="EW224">
        <v>812.8769250945357</v>
      </c>
      <c r="EX224">
        <v>22983.168</v>
      </c>
      <c r="EY224">
        <v>15</v>
      </c>
      <c r="EZ224">
        <v>1652287342.6</v>
      </c>
      <c r="FA224" t="s">
        <v>727</v>
      </c>
      <c r="FB224">
        <v>1652287342.6</v>
      </c>
      <c r="FC224">
        <v>1652287335.6</v>
      </c>
      <c r="FD224">
        <v>27</v>
      </c>
      <c r="FE224">
        <v>0.206</v>
      </c>
      <c r="FF224">
        <v>-0.006</v>
      </c>
      <c r="FG224">
        <v>-1.806</v>
      </c>
      <c r="FH224">
        <v>0.04</v>
      </c>
      <c r="FI224">
        <v>1600</v>
      </c>
      <c r="FJ224">
        <v>24</v>
      </c>
      <c r="FK224">
        <v>0.06</v>
      </c>
      <c r="FL224">
        <v>0.04</v>
      </c>
      <c r="FM224">
        <v>-73.72929500000001</v>
      </c>
      <c r="FN224">
        <v>-0.3961846153843502</v>
      </c>
      <c r="FO224">
        <v>0.08648312248641304</v>
      </c>
      <c r="FP224">
        <v>-1</v>
      </c>
      <c r="FQ224">
        <v>3.7926645</v>
      </c>
      <c r="FR224">
        <v>-0.9676734709193331</v>
      </c>
      <c r="FS224">
        <v>0.09355623576090477</v>
      </c>
      <c r="FT224">
        <v>0</v>
      </c>
      <c r="FU224">
        <v>0</v>
      </c>
      <c r="FV224">
        <v>0</v>
      </c>
      <c r="FW224">
        <v>0</v>
      </c>
      <c r="FX224">
        <v>-1</v>
      </c>
      <c r="FY224">
        <v>0</v>
      </c>
      <c r="FZ224">
        <v>1</v>
      </c>
      <c r="GA224" t="s">
        <v>710</v>
      </c>
      <c r="GB224">
        <v>2.69479</v>
      </c>
      <c r="GC224">
        <v>2.70515</v>
      </c>
      <c r="GD224">
        <v>0.205145</v>
      </c>
      <c r="GE224">
        <v>0.209944</v>
      </c>
      <c r="GF224">
        <v>0.114381</v>
      </c>
      <c r="GG224">
        <v>0.101867</v>
      </c>
      <c r="GH224">
        <v>24948.4</v>
      </c>
      <c r="GI224">
        <v>24893.6</v>
      </c>
      <c r="GJ224">
        <v>29207.2</v>
      </c>
      <c r="GK224">
        <v>29165.8</v>
      </c>
      <c r="GL224">
        <v>34244.1</v>
      </c>
      <c r="GM224">
        <v>34868.1</v>
      </c>
      <c r="GN224">
        <v>41104</v>
      </c>
      <c r="GO224">
        <v>41616.4</v>
      </c>
      <c r="GP224">
        <v>1.72255</v>
      </c>
      <c r="GQ224">
        <v>2.01522</v>
      </c>
      <c r="GR224">
        <v>0.111334</v>
      </c>
      <c r="GS224">
        <v>0</v>
      </c>
      <c r="GT224">
        <v>29.95</v>
      </c>
      <c r="GU224">
        <v>999.9</v>
      </c>
      <c r="GV224">
        <v>36.8</v>
      </c>
      <c r="GW224">
        <v>37.3</v>
      </c>
      <c r="GX224">
        <v>26.009</v>
      </c>
      <c r="GY224">
        <v>62.6034</v>
      </c>
      <c r="GZ224">
        <v>29.1506</v>
      </c>
      <c r="HA224">
        <v>1</v>
      </c>
      <c r="HB224">
        <v>0.306209</v>
      </c>
      <c r="HC224">
        <v>0</v>
      </c>
      <c r="HD224">
        <v>20.3923</v>
      </c>
      <c r="HE224">
        <v>5.21594</v>
      </c>
      <c r="HF224">
        <v>12.0099</v>
      </c>
      <c r="HG224">
        <v>4.9872</v>
      </c>
      <c r="HH224">
        <v>3.28845</v>
      </c>
      <c r="HI224">
        <v>2414.7</v>
      </c>
      <c r="HJ224">
        <v>9999</v>
      </c>
      <c r="HK224">
        <v>9999</v>
      </c>
      <c r="HL224">
        <v>45.7</v>
      </c>
      <c r="HM224">
        <v>1.86737</v>
      </c>
      <c r="HN224">
        <v>1.8663</v>
      </c>
      <c r="HO224">
        <v>1.86585</v>
      </c>
      <c r="HP224">
        <v>1.8657</v>
      </c>
      <c r="HQ224">
        <v>1.86752</v>
      </c>
      <c r="HR224">
        <v>1.87001</v>
      </c>
      <c r="HS224">
        <v>1.86874</v>
      </c>
      <c r="HT224">
        <v>1.8701</v>
      </c>
      <c r="HU224">
        <v>0</v>
      </c>
      <c r="HV224">
        <v>0</v>
      </c>
      <c r="HW224">
        <v>0</v>
      </c>
      <c r="HX224">
        <v>0</v>
      </c>
      <c r="HY224" t="s">
        <v>425</v>
      </c>
      <c r="HZ224" t="s">
        <v>426</v>
      </c>
      <c r="IA224" t="s">
        <v>427</v>
      </c>
      <c r="IB224" t="s">
        <v>427</v>
      </c>
      <c r="IC224" t="s">
        <v>427</v>
      </c>
      <c r="ID224" t="s">
        <v>427</v>
      </c>
      <c r="IE224">
        <v>0</v>
      </c>
      <c r="IF224">
        <v>100</v>
      </c>
      <c r="IG224">
        <v>100</v>
      </c>
      <c r="IH224">
        <v>-1.43</v>
      </c>
      <c r="II224">
        <v>0.08649999999999999</v>
      </c>
      <c r="IJ224">
        <v>0.04464184116076175</v>
      </c>
      <c r="IK224">
        <v>-0.0004613869835165773</v>
      </c>
      <c r="IL224">
        <v>-7.733014719846753E-07</v>
      </c>
      <c r="IM224">
        <v>2.12217718631011E-10</v>
      </c>
      <c r="IN224">
        <v>-0.1662484685589008</v>
      </c>
      <c r="IO224">
        <v>0.000886434048502425</v>
      </c>
      <c r="IP224">
        <v>0.0004187276611132993</v>
      </c>
      <c r="IQ224">
        <v>-3.612086840460417E-06</v>
      </c>
      <c r="IR224">
        <v>19</v>
      </c>
      <c r="IS224">
        <v>2204</v>
      </c>
      <c r="IT224">
        <v>1</v>
      </c>
      <c r="IU224">
        <v>37</v>
      </c>
      <c r="IV224">
        <v>20.9</v>
      </c>
      <c r="IW224">
        <v>21</v>
      </c>
      <c r="IX224">
        <v>2.79053</v>
      </c>
      <c r="IY224">
        <v>2.21069</v>
      </c>
      <c r="IZ224">
        <v>1.39648</v>
      </c>
      <c r="JA224">
        <v>2.34497</v>
      </c>
      <c r="JB224">
        <v>1.49536</v>
      </c>
      <c r="JC224">
        <v>2.33276</v>
      </c>
      <c r="JD224">
        <v>39.4166</v>
      </c>
      <c r="JE224">
        <v>14.8675</v>
      </c>
      <c r="JF224">
        <v>18</v>
      </c>
      <c r="JG224">
        <v>391.544</v>
      </c>
      <c r="JH224">
        <v>562.215</v>
      </c>
      <c r="JI224">
        <v>31.7589</v>
      </c>
      <c r="JJ224">
        <v>31.4347</v>
      </c>
      <c r="JK224">
        <v>30</v>
      </c>
      <c r="JL224">
        <v>31.3396</v>
      </c>
      <c r="JM224">
        <v>31.2468</v>
      </c>
      <c r="JN224">
        <v>55.8347</v>
      </c>
      <c r="JO224">
        <v>13.0823</v>
      </c>
      <c r="JP224">
        <v>5.1028</v>
      </c>
      <c r="JQ224">
        <v>-999.9</v>
      </c>
      <c r="JR224">
        <v>1416.87</v>
      </c>
      <c r="JS224">
        <v>23.2006</v>
      </c>
      <c r="JT224">
        <v>99.8271</v>
      </c>
      <c r="JU224">
        <v>99.89449999999999</v>
      </c>
    </row>
    <row r="225" spans="1:281">
      <c r="A225">
        <v>209</v>
      </c>
      <c r="B225">
        <v>1652288602.6</v>
      </c>
      <c r="C225">
        <v>6546.099999904633</v>
      </c>
      <c r="D225" t="s">
        <v>901</v>
      </c>
      <c r="E225" t="s">
        <v>902</v>
      </c>
      <c r="F225">
        <v>5</v>
      </c>
      <c r="G225" t="s">
        <v>730</v>
      </c>
      <c r="H225" t="s">
        <v>418</v>
      </c>
      <c r="I225">
        <v>1652288594.814285</v>
      </c>
      <c r="J225">
        <f>(K225)/1000</f>
        <v>0</v>
      </c>
      <c r="K225">
        <f>IF(CZ225, AN225, AH225)</f>
        <v>0</v>
      </c>
      <c r="L225">
        <f>IF(CZ225, AI225, AG225)</f>
        <v>0</v>
      </c>
      <c r="M225">
        <f>DB225 - IF(AU225&gt;1, L225*CV225*100.0/(AW225*DP225), 0)</f>
        <v>0</v>
      </c>
      <c r="N225">
        <f>((T225-J225/2)*M225-L225)/(T225+J225/2)</f>
        <v>0</v>
      </c>
      <c r="O225">
        <f>N225*(DI225+DJ225)/1000.0</f>
        <v>0</v>
      </c>
      <c r="P225">
        <f>(DB225 - IF(AU225&gt;1, L225*CV225*100.0/(AW225*DP225), 0))*(DI225+DJ225)/1000.0</f>
        <v>0</v>
      </c>
      <c r="Q225">
        <f>2.0/((1/S225-1/R225)+SIGN(S225)*SQRT((1/S225-1/R225)*(1/S225-1/R225) + 4*CW225/((CW225+1)*(CW225+1))*(2*1/S225*1/R225-1/R225*1/R225)))</f>
        <v>0</v>
      </c>
      <c r="R225">
        <f>IF(LEFT(CX225,1)&lt;&gt;"0",IF(LEFT(CX225,1)="1",3.0,CY225),$D$5+$E$5*(DP225*DI225/($K$5*1000))+$F$5*(DP225*DI225/($K$5*1000))*MAX(MIN(CV225,$J$5),$I$5)*MAX(MIN(CV225,$J$5),$I$5)+$G$5*MAX(MIN(CV225,$J$5),$I$5)*(DP225*DI225/($K$5*1000))+$H$5*(DP225*DI225/($K$5*1000))*(DP225*DI225/($K$5*1000)))</f>
        <v>0</v>
      </c>
      <c r="S225">
        <f>J225*(1000-(1000*0.61365*exp(17.502*W225/(240.97+W225))/(DI225+DJ225)+DD225)/2)/(1000*0.61365*exp(17.502*W225/(240.97+W225))/(DI225+DJ225)-DD225)</f>
        <v>0</v>
      </c>
      <c r="T225">
        <f>1/((CW225+1)/(Q225/1.6)+1/(R225/1.37)) + CW225/((CW225+1)/(Q225/1.6) + CW225/(R225/1.37))</f>
        <v>0</v>
      </c>
      <c r="U225">
        <f>(CR225*CU225)</f>
        <v>0</v>
      </c>
      <c r="V225">
        <f>(DK225+(U225+2*0.95*5.67E-8*(((DK225+$B$7)+273)^4-(DK225+273)^4)-44100*J225)/(1.84*29.3*R225+8*0.95*5.67E-8*(DK225+273)^3))</f>
        <v>0</v>
      </c>
      <c r="W225">
        <f>($C$7*DL225+$D$7*DM225+$E$7*V225)</f>
        <v>0</v>
      </c>
      <c r="X225">
        <f>0.61365*exp(17.502*W225/(240.97+W225))</f>
        <v>0</v>
      </c>
      <c r="Y225">
        <f>(Z225/AA225*100)</f>
        <v>0</v>
      </c>
      <c r="Z225">
        <f>DD225*(DI225+DJ225)/1000</f>
        <v>0</v>
      </c>
      <c r="AA225">
        <f>0.61365*exp(17.502*DK225/(240.97+DK225))</f>
        <v>0</v>
      </c>
      <c r="AB225">
        <f>(X225-DD225*(DI225+DJ225)/1000)</f>
        <v>0</v>
      </c>
      <c r="AC225">
        <f>(-J225*44100)</f>
        <v>0</v>
      </c>
      <c r="AD225">
        <f>2*29.3*R225*0.92*(DK225-W225)</f>
        <v>0</v>
      </c>
      <c r="AE225">
        <f>2*0.95*5.67E-8*(((DK225+$B$7)+273)^4-(W225+273)^4)</f>
        <v>0</v>
      </c>
      <c r="AF225">
        <f>U225+AE225+AC225+AD225</f>
        <v>0</v>
      </c>
      <c r="AG225">
        <f>DH225*AU225*(DC225-DB225*(1000-AU225*DE225)/(1000-AU225*DD225))/(100*CV225)</f>
        <v>0</v>
      </c>
      <c r="AH225">
        <f>1000*DH225*AU225*(DD225-DE225)/(100*CV225*(1000-AU225*DD225))</f>
        <v>0</v>
      </c>
      <c r="AI225">
        <f>(AJ225 - AK225 - DI225*1E3/(8.314*(DK225+273.15)) * AM225/DH225 * AL225) * DH225/(100*CV225) * (1000 - DE225)/1000</f>
        <v>0</v>
      </c>
      <c r="AJ225">
        <v>1439.616361406617</v>
      </c>
      <c r="AK225">
        <v>1379.846909090909</v>
      </c>
      <c r="AL225">
        <v>3.444062084190274</v>
      </c>
      <c r="AM225">
        <v>66.42233892500103</v>
      </c>
      <c r="AN225">
        <f>(AP225 - AO225 + DI225*1E3/(8.314*(DK225+273.15)) * AR225/DH225 * AQ225) * DH225/(100*CV225) * 1000/(1000 - AP225)</f>
        <v>0</v>
      </c>
      <c r="AO225">
        <v>23.12666216572076</v>
      </c>
      <c r="AP225">
        <v>26.76760363636363</v>
      </c>
      <c r="AQ225">
        <v>0.00914643681773716</v>
      </c>
      <c r="AR225">
        <v>79.01917542628415</v>
      </c>
      <c r="AS225">
        <v>0</v>
      </c>
      <c r="AT225">
        <v>0</v>
      </c>
      <c r="AU225">
        <f>IF(AS225*$H$13&gt;=AW225,1.0,(AW225/(AW225-AS225*$H$13)))</f>
        <v>0</v>
      </c>
      <c r="AV225">
        <f>(AU225-1)*100</f>
        <v>0</v>
      </c>
      <c r="AW225">
        <f>MAX(0,($B$13+$C$13*DP225)/(1+$D$13*DP225)*DI225/(DK225+273)*$E$13)</f>
        <v>0</v>
      </c>
      <c r="AX225" t="s">
        <v>421</v>
      </c>
      <c r="AY225" t="s">
        <v>421</v>
      </c>
      <c r="AZ225">
        <v>0</v>
      </c>
      <c r="BA225">
        <v>0</v>
      </c>
      <c r="BB225">
        <f>1-AZ225/BA225</f>
        <v>0</v>
      </c>
      <c r="BC225">
        <v>0</v>
      </c>
      <c r="BD225" t="s">
        <v>421</v>
      </c>
      <c r="BE225" t="s">
        <v>421</v>
      </c>
      <c r="BF225">
        <v>0</v>
      </c>
      <c r="BG225">
        <v>0</v>
      </c>
      <c r="BH225">
        <f>1-BF225/BG225</f>
        <v>0</v>
      </c>
      <c r="BI225">
        <v>0.5</v>
      </c>
      <c r="BJ225">
        <f>CS225</f>
        <v>0</v>
      </c>
      <c r="BK225">
        <f>L225</f>
        <v>0</v>
      </c>
      <c r="BL225">
        <f>BH225*BI225*BJ225</f>
        <v>0</v>
      </c>
      <c r="BM225">
        <f>(BK225-BC225)/BJ225</f>
        <v>0</v>
      </c>
      <c r="BN225">
        <f>(BA225-BG225)/BG225</f>
        <v>0</v>
      </c>
      <c r="BO225">
        <f>AZ225/(BB225+AZ225/BG225)</f>
        <v>0</v>
      </c>
      <c r="BP225" t="s">
        <v>421</v>
      </c>
      <c r="BQ225">
        <v>0</v>
      </c>
      <c r="BR225">
        <f>IF(BQ225&lt;&gt;0, BQ225, BO225)</f>
        <v>0</v>
      </c>
      <c r="BS225">
        <f>1-BR225/BG225</f>
        <v>0</v>
      </c>
      <c r="BT225">
        <f>(BG225-BF225)/(BG225-BR225)</f>
        <v>0</v>
      </c>
      <c r="BU225">
        <f>(BA225-BG225)/(BA225-BR225)</f>
        <v>0</v>
      </c>
      <c r="BV225">
        <f>(BG225-BF225)/(BG225-AZ225)</f>
        <v>0</v>
      </c>
      <c r="BW225">
        <f>(BA225-BG225)/(BA225-AZ225)</f>
        <v>0</v>
      </c>
      <c r="BX225">
        <f>(BT225*BR225/BF225)</f>
        <v>0</v>
      </c>
      <c r="BY225">
        <f>(1-BX225)</f>
        <v>0</v>
      </c>
      <c r="BZ225">
        <v>1358</v>
      </c>
      <c r="CA225">
        <v>300</v>
      </c>
      <c r="CB225">
        <v>300</v>
      </c>
      <c r="CC225">
        <v>300</v>
      </c>
      <c r="CD225">
        <v>10372.1</v>
      </c>
      <c r="CE225">
        <v>1824.64</v>
      </c>
      <c r="CF225">
        <v>-0.00730157</v>
      </c>
      <c r="CG225">
        <v>0.9</v>
      </c>
      <c r="CH225" t="s">
        <v>421</v>
      </c>
      <c r="CI225" t="s">
        <v>421</v>
      </c>
      <c r="CJ225" t="s">
        <v>421</v>
      </c>
      <c r="CK225" t="s">
        <v>421</v>
      </c>
      <c r="CL225" t="s">
        <v>421</v>
      </c>
      <c r="CM225" t="s">
        <v>421</v>
      </c>
      <c r="CN225" t="s">
        <v>421</v>
      </c>
      <c r="CO225" t="s">
        <v>421</v>
      </c>
      <c r="CP225" t="s">
        <v>421</v>
      </c>
      <c r="CQ225" t="s">
        <v>421</v>
      </c>
      <c r="CR225">
        <f>$B$11*DQ225+$C$11*DR225+$F$11*EC225*(1-EF225)</f>
        <v>0</v>
      </c>
      <c r="CS225">
        <f>CR225*CT225</f>
        <v>0</v>
      </c>
      <c r="CT225">
        <f>($B$11*$D$9+$C$11*$D$9+$F$11*((EP225+EH225)/MAX(EP225+EH225+EQ225, 0.1)*$I$9+EQ225/MAX(EP225+EH225+EQ225, 0.1)*$J$9))/($B$11+$C$11+$F$11)</f>
        <v>0</v>
      </c>
      <c r="CU225">
        <f>($B$11*$K$9+$C$11*$K$9+$F$11*((EP225+EH225)/MAX(EP225+EH225+EQ225, 0.1)*$P$9+EQ225/MAX(EP225+EH225+EQ225, 0.1)*$Q$9))/($B$11+$C$11+$F$11)</f>
        <v>0</v>
      </c>
      <c r="CV225">
        <v>6</v>
      </c>
      <c r="CW225">
        <v>0.5</v>
      </c>
      <c r="CX225" t="s">
        <v>422</v>
      </c>
      <c r="CY225">
        <v>2</v>
      </c>
      <c r="CZ225" t="b">
        <v>1</v>
      </c>
      <c r="DA225">
        <v>1652288594.814285</v>
      </c>
      <c r="DB225">
        <v>1318.525357142857</v>
      </c>
      <c r="DC225">
        <v>1392.282857142857</v>
      </c>
      <c r="DD225">
        <v>26.733</v>
      </c>
      <c r="DE225">
        <v>23.04520714285714</v>
      </c>
      <c r="DF225">
        <v>1319.948571428571</v>
      </c>
      <c r="DG225">
        <v>26.64665357142857</v>
      </c>
      <c r="DH225">
        <v>400.0723928571428</v>
      </c>
      <c r="DI225">
        <v>90.68010714285715</v>
      </c>
      <c r="DJ225">
        <v>0.09999637142857142</v>
      </c>
      <c r="DK225">
        <v>32.5645</v>
      </c>
      <c r="DL225">
        <v>31.7543</v>
      </c>
      <c r="DM225">
        <v>999.9000000000002</v>
      </c>
      <c r="DN225">
        <v>0</v>
      </c>
      <c r="DO225">
        <v>0</v>
      </c>
      <c r="DP225">
        <v>9998.861071428571</v>
      </c>
      <c r="DQ225">
        <v>0</v>
      </c>
      <c r="DR225">
        <v>954.2106071428572</v>
      </c>
      <c r="DS225">
        <v>-73.7575107142857</v>
      </c>
      <c r="DT225">
        <v>1354.743214285714</v>
      </c>
      <c r="DU225">
        <v>1425.125357142857</v>
      </c>
      <c r="DV225">
        <v>3.687798214285714</v>
      </c>
      <c r="DW225">
        <v>1392.282857142857</v>
      </c>
      <c r="DX225">
        <v>23.04520714285714</v>
      </c>
      <c r="DY225">
        <v>2.424151428571429</v>
      </c>
      <c r="DZ225">
        <v>2.089740714285715</v>
      </c>
      <c r="EA225">
        <v>20.52600714285714</v>
      </c>
      <c r="EB225">
        <v>18.14113571428571</v>
      </c>
      <c r="EC225">
        <v>1500.037142857142</v>
      </c>
      <c r="ED225">
        <v>0.9729993928571429</v>
      </c>
      <c r="EE225">
        <v>0.02700060357142858</v>
      </c>
      <c r="EF225">
        <v>0</v>
      </c>
      <c r="EG225">
        <v>1472.707499999999</v>
      </c>
      <c r="EH225">
        <v>5.00097</v>
      </c>
      <c r="EI225">
        <v>22992.54285714286</v>
      </c>
      <c r="EJ225">
        <v>12491.91071428571</v>
      </c>
      <c r="EK225">
        <v>41.01771428571428</v>
      </c>
      <c r="EL225">
        <v>42.81199999999998</v>
      </c>
      <c r="EM225">
        <v>41.25442857142857</v>
      </c>
      <c r="EN225">
        <v>42.56199999999999</v>
      </c>
      <c r="EO225">
        <v>42.18699999999999</v>
      </c>
      <c r="EP225">
        <v>1454.667142857143</v>
      </c>
      <c r="EQ225">
        <v>40.36999999999999</v>
      </c>
      <c r="ER225">
        <v>0</v>
      </c>
      <c r="ES225">
        <v>1288.400000095367</v>
      </c>
      <c r="ET225">
        <v>0</v>
      </c>
      <c r="EU225">
        <v>1472.776</v>
      </c>
      <c r="EV225">
        <v>5.779230763732083</v>
      </c>
      <c r="EW225">
        <v>234.4461531950049</v>
      </c>
      <c r="EX225">
        <v>22996.052</v>
      </c>
      <c r="EY225">
        <v>15</v>
      </c>
      <c r="EZ225">
        <v>1652287342.6</v>
      </c>
      <c r="FA225" t="s">
        <v>727</v>
      </c>
      <c r="FB225">
        <v>1652287342.6</v>
      </c>
      <c r="FC225">
        <v>1652287335.6</v>
      </c>
      <c r="FD225">
        <v>27</v>
      </c>
      <c r="FE225">
        <v>0.206</v>
      </c>
      <c r="FF225">
        <v>-0.006</v>
      </c>
      <c r="FG225">
        <v>-1.806</v>
      </c>
      <c r="FH225">
        <v>0.04</v>
      </c>
      <c r="FI225">
        <v>1600</v>
      </c>
      <c r="FJ225">
        <v>24</v>
      </c>
      <c r="FK225">
        <v>0.06</v>
      </c>
      <c r="FL225">
        <v>0.04</v>
      </c>
      <c r="FM225">
        <v>-73.7512775</v>
      </c>
      <c r="FN225">
        <v>-0.4171418386491243</v>
      </c>
      <c r="FO225">
        <v>0.09288425724389401</v>
      </c>
      <c r="FP225">
        <v>-1</v>
      </c>
      <c r="FQ225">
        <v>3.734622</v>
      </c>
      <c r="FR225">
        <v>-0.8491600750469134</v>
      </c>
      <c r="FS225">
        <v>0.08348314998249642</v>
      </c>
      <c r="FT225">
        <v>0</v>
      </c>
      <c r="FU225">
        <v>0</v>
      </c>
      <c r="FV225">
        <v>0</v>
      </c>
      <c r="FW225">
        <v>0</v>
      </c>
      <c r="FX225">
        <v>-1</v>
      </c>
      <c r="FY225">
        <v>0</v>
      </c>
      <c r="FZ225">
        <v>1</v>
      </c>
      <c r="GA225" t="s">
        <v>710</v>
      </c>
      <c r="GB225">
        <v>2.69492</v>
      </c>
      <c r="GC225">
        <v>2.70511</v>
      </c>
      <c r="GD225">
        <v>0.206734</v>
      </c>
      <c r="GE225">
        <v>0.211439</v>
      </c>
      <c r="GF225">
        <v>0.114453</v>
      </c>
      <c r="GG225">
        <v>0.101817</v>
      </c>
      <c r="GH225">
        <v>24899.1</v>
      </c>
      <c r="GI225">
        <v>24846.5</v>
      </c>
      <c r="GJ225">
        <v>29208.1</v>
      </c>
      <c r="GK225">
        <v>29165.9</v>
      </c>
      <c r="GL225">
        <v>34242.6</v>
      </c>
      <c r="GM225">
        <v>34870.1</v>
      </c>
      <c r="GN225">
        <v>41105.4</v>
      </c>
      <c r="GO225">
        <v>41616.5</v>
      </c>
      <c r="GP225">
        <v>1.72248</v>
      </c>
      <c r="GQ225">
        <v>2.01545</v>
      </c>
      <c r="GR225">
        <v>0.111438</v>
      </c>
      <c r="GS225">
        <v>0</v>
      </c>
      <c r="GT225">
        <v>29.9546</v>
      </c>
      <c r="GU225">
        <v>999.9</v>
      </c>
      <c r="GV225">
        <v>36.8</v>
      </c>
      <c r="GW225">
        <v>37.3</v>
      </c>
      <c r="GX225">
        <v>26.0089</v>
      </c>
      <c r="GY225">
        <v>62.7934</v>
      </c>
      <c r="GZ225">
        <v>29.387</v>
      </c>
      <c r="HA225">
        <v>1</v>
      </c>
      <c r="HB225">
        <v>0.305976</v>
      </c>
      <c r="HC225">
        <v>0</v>
      </c>
      <c r="HD225">
        <v>20.3924</v>
      </c>
      <c r="HE225">
        <v>5.21684</v>
      </c>
      <c r="HF225">
        <v>12.0099</v>
      </c>
      <c r="HG225">
        <v>4.9879</v>
      </c>
      <c r="HH225">
        <v>3.28865</v>
      </c>
      <c r="HI225">
        <v>2414.7</v>
      </c>
      <c r="HJ225">
        <v>9999</v>
      </c>
      <c r="HK225">
        <v>9999</v>
      </c>
      <c r="HL225">
        <v>45.7</v>
      </c>
      <c r="HM225">
        <v>1.86737</v>
      </c>
      <c r="HN225">
        <v>1.8663</v>
      </c>
      <c r="HO225">
        <v>1.86584</v>
      </c>
      <c r="HP225">
        <v>1.86569</v>
      </c>
      <c r="HQ225">
        <v>1.86752</v>
      </c>
      <c r="HR225">
        <v>1.87004</v>
      </c>
      <c r="HS225">
        <v>1.86874</v>
      </c>
      <c r="HT225">
        <v>1.87009</v>
      </c>
      <c r="HU225">
        <v>0</v>
      </c>
      <c r="HV225">
        <v>0</v>
      </c>
      <c r="HW225">
        <v>0</v>
      </c>
      <c r="HX225">
        <v>0</v>
      </c>
      <c r="HY225" t="s">
        <v>425</v>
      </c>
      <c r="HZ225" t="s">
        <v>426</v>
      </c>
      <c r="IA225" t="s">
        <v>427</v>
      </c>
      <c r="IB225" t="s">
        <v>427</v>
      </c>
      <c r="IC225" t="s">
        <v>427</v>
      </c>
      <c r="ID225" t="s">
        <v>427</v>
      </c>
      <c r="IE225">
        <v>0</v>
      </c>
      <c r="IF225">
        <v>100</v>
      </c>
      <c r="IG225">
        <v>100</v>
      </c>
      <c r="IH225">
        <v>-1.46</v>
      </c>
      <c r="II225">
        <v>0.08690000000000001</v>
      </c>
      <c r="IJ225">
        <v>0.04464184116076175</v>
      </c>
      <c r="IK225">
        <v>-0.0004613869835165773</v>
      </c>
      <c r="IL225">
        <v>-7.733014719846753E-07</v>
      </c>
      <c r="IM225">
        <v>2.12217718631011E-10</v>
      </c>
      <c r="IN225">
        <v>-0.1662484685589008</v>
      </c>
      <c r="IO225">
        <v>0.000886434048502425</v>
      </c>
      <c r="IP225">
        <v>0.0004187276611132993</v>
      </c>
      <c r="IQ225">
        <v>-3.612086840460417E-06</v>
      </c>
      <c r="IR225">
        <v>19</v>
      </c>
      <c r="IS225">
        <v>2204</v>
      </c>
      <c r="IT225">
        <v>1</v>
      </c>
      <c r="IU225">
        <v>37</v>
      </c>
      <c r="IV225">
        <v>21</v>
      </c>
      <c r="IW225">
        <v>21.1</v>
      </c>
      <c r="IX225">
        <v>2.81738</v>
      </c>
      <c r="IY225">
        <v>2.21313</v>
      </c>
      <c r="IZ225">
        <v>1.39648</v>
      </c>
      <c r="JA225">
        <v>2.34497</v>
      </c>
      <c r="JB225">
        <v>1.49536</v>
      </c>
      <c r="JC225">
        <v>2.32056</v>
      </c>
      <c r="JD225">
        <v>39.4166</v>
      </c>
      <c r="JE225">
        <v>14.8588</v>
      </c>
      <c r="JF225">
        <v>18</v>
      </c>
      <c r="JG225">
        <v>391.515</v>
      </c>
      <c r="JH225">
        <v>562.385</v>
      </c>
      <c r="JI225">
        <v>31.7602</v>
      </c>
      <c r="JJ225">
        <v>31.4359</v>
      </c>
      <c r="JK225">
        <v>30.0001</v>
      </c>
      <c r="JL225">
        <v>31.3414</v>
      </c>
      <c r="JM225">
        <v>31.2468</v>
      </c>
      <c r="JN225">
        <v>56.3631</v>
      </c>
      <c r="JO225">
        <v>12.7619</v>
      </c>
      <c r="JP225">
        <v>5.50871</v>
      </c>
      <c r="JQ225">
        <v>-999.9</v>
      </c>
      <c r="JR225">
        <v>1436.95</v>
      </c>
      <c r="JS225">
        <v>23.2564</v>
      </c>
      <c r="JT225">
        <v>99.83029999999999</v>
      </c>
      <c r="JU225">
        <v>99.8947</v>
      </c>
    </row>
    <row r="226" spans="1:281">
      <c r="A226">
        <v>210</v>
      </c>
      <c r="B226">
        <v>1652288607.6</v>
      </c>
      <c r="C226">
        <v>6551.099999904633</v>
      </c>
      <c r="D226" t="s">
        <v>903</v>
      </c>
      <c r="E226" t="s">
        <v>904</v>
      </c>
      <c r="F226">
        <v>5</v>
      </c>
      <c r="G226" t="s">
        <v>730</v>
      </c>
      <c r="H226" t="s">
        <v>418</v>
      </c>
      <c r="I226">
        <v>1652288600.1</v>
      </c>
      <c r="J226">
        <f>(K226)/1000</f>
        <v>0</v>
      </c>
      <c r="K226">
        <f>IF(CZ226, AN226, AH226)</f>
        <v>0</v>
      </c>
      <c r="L226">
        <f>IF(CZ226, AI226, AG226)</f>
        <v>0</v>
      </c>
      <c r="M226">
        <f>DB226 - IF(AU226&gt;1, L226*CV226*100.0/(AW226*DP226), 0)</f>
        <v>0</v>
      </c>
      <c r="N226">
        <f>((T226-J226/2)*M226-L226)/(T226+J226/2)</f>
        <v>0</v>
      </c>
      <c r="O226">
        <f>N226*(DI226+DJ226)/1000.0</f>
        <v>0</v>
      </c>
      <c r="P226">
        <f>(DB226 - IF(AU226&gt;1, L226*CV226*100.0/(AW226*DP226), 0))*(DI226+DJ226)/1000.0</f>
        <v>0</v>
      </c>
      <c r="Q226">
        <f>2.0/((1/S226-1/R226)+SIGN(S226)*SQRT((1/S226-1/R226)*(1/S226-1/R226) + 4*CW226/((CW226+1)*(CW226+1))*(2*1/S226*1/R226-1/R226*1/R226)))</f>
        <v>0</v>
      </c>
      <c r="R226">
        <f>IF(LEFT(CX226,1)&lt;&gt;"0",IF(LEFT(CX226,1)="1",3.0,CY226),$D$5+$E$5*(DP226*DI226/($K$5*1000))+$F$5*(DP226*DI226/($K$5*1000))*MAX(MIN(CV226,$J$5),$I$5)*MAX(MIN(CV226,$J$5),$I$5)+$G$5*MAX(MIN(CV226,$J$5),$I$5)*(DP226*DI226/($K$5*1000))+$H$5*(DP226*DI226/($K$5*1000))*(DP226*DI226/($K$5*1000)))</f>
        <v>0</v>
      </c>
      <c r="S226">
        <f>J226*(1000-(1000*0.61365*exp(17.502*W226/(240.97+W226))/(DI226+DJ226)+DD226)/2)/(1000*0.61365*exp(17.502*W226/(240.97+W226))/(DI226+DJ226)-DD226)</f>
        <v>0</v>
      </c>
      <c r="T226">
        <f>1/((CW226+1)/(Q226/1.6)+1/(R226/1.37)) + CW226/((CW226+1)/(Q226/1.6) + CW226/(R226/1.37))</f>
        <v>0</v>
      </c>
      <c r="U226">
        <f>(CR226*CU226)</f>
        <v>0</v>
      </c>
      <c r="V226">
        <f>(DK226+(U226+2*0.95*5.67E-8*(((DK226+$B$7)+273)^4-(DK226+273)^4)-44100*J226)/(1.84*29.3*R226+8*0.95*5.67E-8*(DK226+273)^3))</f>
        <v>0</v>
      </c>
      <c r="W226">
        <f>($C$7*DL226+$D$7*DM226+$E$7*V226)</f>
        <v>0</v>
      </c>
      <c r="X226">
        <f>0.61365*exp(17.502*W226/(240.97+W226))</f>
        <v>0</v>
      </c>
      <c r="Y226">
        <f>(Z226/AA226*100)</f>
        <v>0</v>
      </c>
      <c r="Z226">
        <f>DD226*(DI226+DJ226)/1000</f>
        <v>0</v>
      </c>
      <c r="AA226">
        <f>0.61365*exp(17.502*DK226/(240.97+DK226))</f>
        <v>0</v>
      </c>
      <c r="AB226">
        <f>(X226-DD226*(DI226+DJ226)/1000)</f>
        <v>0</v>
      </c>
      <c r="AC226">
        <f>(-J226*44100)</f>
        <v>0</v>
      </c>
      <c r="AD226">
        <f>2*29.3*R226*0.92*(DK226-W226)</f>
        <v>0</v>
      </c>
      <c r="AE226">
        <f>2*0.95*5.67E-8*(((DK226+$B$7)+273)^4-(W226+273)^4)</f>
        <v>0</v>
      </c>
      <c r="AF226">
        <f>U226+AE226+AC226+AD226</f>
        <v>0</v>
      </c>
      <c r="AG226">
        <f>DH226*AU226*(DC226-DB226*(1000-AU226*DE226)/(1000-AU226*DD226))/(100*CV226)</f>
        <v>0</v>
      </c>
      <c r="AH226">
        <f>1000*DH226*AU226*(DD226-DE226)/(100*CV226*(1000-AU226*DD226))</f>
        <v>0</v>
      </c>
      <c r="AI226">
        <f>(AJ226 - AK226 - DI226*1E3/(8.314*(DK226+273.15)) * AM226/DH226 * AL226) * DH226/(100*CV226) * (1000 - DE226)/1000</f>
        <v>0</v>
      </c>
      <c r="AJ226">
        <v>1455.917542294194</v>
      </c>
      <c r="AK226">
        <v>1396.639090909091</v>
      </c>
      <c r="AL226">
        <v>3.347786747352119</v>
      </c>
      <c r="AM226">
        <v>66.42233892500103</v>
      </c>
      <c r="AN226">
        <f>(AP226 - AO226 + DI226*1E3/(8.314*(DK226+273.15)) * AR226/DH226 * AQ226) * DH226/(100*CV226) * 1000/(1000 - AP226)</f>
        <v>0</v>
      </c>
      <c r="AO226">
        <v>23.09789395887738</v>
      </c>
      <c r="AP226">
        <v>26.75668181818181</v>
      </c>
      <c r="AQ226">
        <v>-0.001213230611878905</v>
      </c>
      <c r="AR226">
        <v>79.01917542628415</v>
      </c>
      <c r="AS226">
        <v>0</v>
      </c>
      <c r="AT226">
        <v>0</v>
      </c>
      <c r="AU226">
        <f>IF(AS226*$H$13&gt;=AW226,1.0,(AW226/(AW226-AS226*$H$13)))</f>
        <v>0</v>
      </c>
      <c r="AV226">
        <f>(AU226-1)*100</f>
        <v>0</v>
      </c>
      <c r="AW226">
        <f>MAX(0,($B$13+$C$13*DP226)/(1+$D$13*DP226)*DI226/(DK226+273)*$E$13)</f>
        <v>0</v>
      </c>
      <c r="AX226" t="s">
        <v>421</v>
      </c>
      <c r="AY226" t="s">
        <v>421</v>
      </c>
      <c r="AZ226">
        <v>0</v>
      </c>
      <c r="BA226">
        <v>0</v>
      </c>
      <c r="BB226">
        <f>1-AZ226/BA226</f>
        <v>0</v>
      </c>
      <c r="BC226">
        <v>0</v>
      </c>
      <c r="BD226" t="s">
        <v>421</v>
      </c>
      <c r="BE226" t="s">
        <v>421</v>
      </c>
      <c r="BF226">
        <v>0</v>
      </c>
      <c r="BG226">
        <v>0</v>
      </c>
      <c r="BH226">
        <f>1-BF226/BG226</f>
        <v>0</v>
      </c>
      <c r="BI226">
        <v>0.5</v>
      </c>
      <c r="BJ226">
        <f>CS226</f>
        <v>0</v>
      </c>
      <c r="BK226">
        <f>L226</f>
        <v>0</v>
      </c>
      <c r="BL226">
        <f>BH226*BI226*BJ226</f>
        <v>0</v>
      </c>
      <c r="BM226">
        <f>(BK226-BC226)/BJ226</f>
        <v>0</v>
      </c>
      <c r="BN226">
        <f>(BA226-BG226)/BG226</f>
        <v>0</v>
      </c>
      <c r="BO226">
        <f>AZ226/(BB226+AZ226/BG226)</f>
        <v>0</v>
      </c>
      <c r="BP226" t="s">
        <v>421</v>
      </c>
      <c r="BQ226">
        <v>0</v>
      </c>
      <c r="BR226">
        <f>IF(BQ226&lt;&gt;0, BQ226, BO226)</f>
        <v>0</v>
      </c>
      <c r="BS226">
        <f>1-BR226/BG226</f>
        <v>0</v>
      </c>
      <c r="BT226">
        <f>(BG226-BF226)/(BG226-BR226)</f>
        <v>0</v>
      </c>
      <c r="BU226">
        <f>(BA226-BG226)/(BA226-BR226)</f>
        <v>0</v>
      </c>
      <c r="BV226">
        <f>(BG226-BF226)/(BG226-AZ226)</f>
        <v>0</v>
      </c>
      <c r="BW226">
        <f>(BA226-BG226)/(BA226-AZ226)</f>
        <v>0</v>
      </c>
      <c r="BX226">
        <f>(BT226*BR226/BF226)</f>
        <v>0</v>
      </c>
      <c r="BY226">
        <f>(1-BX226)</f>
        <v>0</v>
      </c>
      <c r="BZ226">
        <v>1358</v>
      </c>
      <c r="CA226">
        <v>300</v>
      </c>
      <c r="CB226">
        <v>300</v>
      </c>
      <c r="CC226">
        <v>300</v>
      </c>
      <c r="CD226">
        <v>10372.1</v>
      </c>
      <c r="CE226">
        <v>1824.64</v>
      </c>
      <c r="CF226">
        <v>-0.00730157</v>
      </c>
      <c r="CG226">
        <v>0.9</v>
      </c>
      <c r="CH226" t="s">
        <v>421</v>
      </c>
      <c r="CI226" t="s">
        <v>421</v>
      </c>
      <c r="CJ226" t="s">
        <v>421</v>
      </c>
      <c r="CK226" t="s">
        <v>421</v>
      </c>
      <c r="CL226" t="s">
        <v>421</v>
      </c>
      <c r="CM226" t="s">
        <v>421</v>
      </c>
      <c r="CN226" t="s">
        <v>421</v>
      </c>
      <c r="CO226" t="s">
        <v>421</v>
      </c>
      <c r="CP226" t="s">
        <v>421</v>
      </c>
      <c r="CQ226" t="s">
        <v>421</v>
      </c>
      <c r="CR226">
        <f>$B$11*DQ226+$C$11*DR226+$F$11*EC226*(1-EF226)</f>
        <v>0</v>
      </c>
      <c r="CS226">
        <f>CR226*CT226</f>
        <v>0</v>
      </c>
      <c r="CT226">
        <f>($B$11*$D$9+$C$11*$D$9+$F$11*((EP226+EH226)/MAX(EP226+EH226+EQ226, 0.1)*$I$9+EQ226/MAX(EP226+EH226+EQ226, 0.1)*$J$9))/($B$11+$C$11+$F$11)</f>
        <v>0</v>
      </c>
      <c r="CU226">
        <f>($B$11*$K$9+$C$11*$K$9+$F$11*((EP226+EH226)/MAX(EP226+EH226+EQ226, 0.1)*$P$9+EQ226/MAX(EP226+EH226+EQ226, 0.1)*$Q$9))/($B$11+$C$11+$F$11)</f>
        <v>0</v>
      </c>
      <c r="CV226">
        <v>6</v>
      </c>
      <c r="CW226">
        <v>0.5</v>
      </c>
      <c r="CX226" t="s">
        <v>422</v>
      </c>
      <c r="CY226">
        <v>2</v>
      </c>
      <c r="CZ226" t="b">
        <v>1</v>
      </c>
      <c r="DA226">
        <v>1652288600.1</v>
      </c>
      <c r="DB226">
        <v>1336.153333333333</v>
      </c>
      <c r="DC226">
        <v>1409.691851851852</v>
      </c>
      <c r="DD226">
        <v>26.75097777777778</v>
      </c>
      <c r="DE226">
        <v>23.1002037037037</v>
      </c>
      <c r="DF226">
        <v>1337.601481481481</v>
      </c>
      <c r="DG226">
        <v>26.66437037037037</v>
      </c>
      <c r="DH226">
        <v>400.0643333333333</v>
      </c>
      <c r="DI226">
        <v>90.67901851851853</v>
      </c>
      <c r="DJ226">
        <v>0.09999471111111109</v>
      </c>
      <c r="DK226">
        <v>32.56864444444444</v>
      </c>
      <c r="DL226">
        <v>31.7614037037037</v>
      </c>
      <c r="DM226">
        <v>999.9000000000001</v>
      </c>
      <c r="DN226">
        <v>0</v>
      </c>
      <c r="DO226">
        <v>0</v>
      </c>
      <c r="DP226">
        <v>9999.121481481481</v>
      </c>
      <c r="DQ226">
        <v>0</v>
      </c>
      <c r="DR226">
        <v>954.4089999999998</v>
      </c>
      <c r="DS226">
        <v>-73.53803703703704</v>
      </c>
      <c r="DT226">
        <v>1372.880740740741</v>
      </c>
      <c r="DU226">
        <v>1443.025925925926</v>
      </c>
      <c r="DV226">
        <v>3.65080037037037</v>
      </c>
      <c r="DW226">
        <v>1409.691851851852</v>
      </c>
      <c r="DX226">
        <v>23.1002037037037</v>
      </c>
      <c r="DY226">
        <v>2.425753333333333</v>
      </c>
      <c r="DZ226">
        <v>2.094702222222222</v>
      </c>
      <c r="EA226">
        <v>20.53672592592592</v>
      </c>
      <c r="EB226">
        <v>18.17893703703704</v>
      </c>
      <c r="EC226">
        <v>1500.042222222222</v>
      </c>
      <c r="ED226">
        <v>0.9729991481481483</v>
      </c>
      <c r="EE226">
        <v>0.02700086296296296</v>
      </c>
      <c r="EF226">
        <v>0</v>
      </c>
      <c r="EG226">
        <v>1473.208888888889</v>
      </c>
      <c r="EH226">
        <v>5.00097</v>
      </c>
      <c r="EI226">
        <v>23002.83333333333</v>
      </c>
      <c r="EJ226">
        <v>12491.94814814815</v>
      </c>
      <c r="EK226">
        <v>41.02296296296296</v>
      </c>
      <c r="EL226">
        <v>42.81199999999998</v>
      </c>
      <c r="EM226">
        <v>41.25459259259259</v>
      </c>
      <c r="EN226">
        <v>42.56199999999999</v>
      </c>
      <c r="EO226">
        <v>42.18699999999999</v>
      </c>
      <c r="EP226">
        <v>1454.672222222222</v>
      </c>
      <c r="EQ226">
        <v>40.36999999999999</v>
      </c>
      <c r="ER226">
        <v>0</v>
      </c>
      <c r="ES226">
        <v>1293.200000047684</v>
      </c>
      <c r="ET226">
        <v>0</v>
      </c>
      <c r="EU226">
        <v>1473.2176</v>
      </c>
      <c r="EV226">
        <v>5.382307702151489</v>
      </c>
      <c r="EW226">
        <v>-268.7307693010816</v>
      </c>
      <c r="EX226">
        <v>23005.352</v>
      </c>
      <c r="EY226">
        <v>15</v>
      </c>
      <c r="EZ226">
        <v>1652287342.6</v>
      </c>
      <c r="FA226" t="s">
        <v>727</v>
      </c>
      <c r="FB226">
        <v>1652287342.6</v>
      </c>
      <c r="FC226">
        <v>1652287335.6</v>
      </c>
      <c r="FD226">
        <v>27</v>
      </c>
      <c r="FE226">
        <v>0.206</v>
      </c>
      <c r="FF226">
        <v>-0.006</v>
      </c>
      <c r="FG226">
        <v>-1.806</v>
      </c>
      <c r="FH226">
        <v>0.04</v>
      </c>
      <c r="FI226">
        <v>1600</v>
      </c>
      <c r="FJ226">
        <v>24</v>
      </c>
      <c r="FK226">
        <v>0.06</v>
      </c>
      <c r="FL226">
        <v>0.04</v>
      </c>
      <c r="FM226">
        <v>-73.60974390243902</v>
      </c>
      <c r="FN226">
        <v>1.974083623693293</v>
      </c>
      <c r="FO226">
        <v>0.2987691857693142</v>
      </c>
      <c r="FP226">
        <v>-1</v>
      </c>
      <c r="FQ226">
        <v>3.682769756097561</v>
      </c>
      <c r="FR226">
        <v>-0.4612371428571445</v>
      </c>
      <c r="FS226">
        <v>0.05262511407729043</v>
      </c>
      <c r="FT226">
        <v>1</v>
      </c>
      <c r="FU226">
        <v>0</v>
      </c>
      <c r="FV226">
        <v>0</v>
      </c>
      <c r="FW226">
        <v>0</v>
      </c>
      <c r="FX226">
        <v>-1</v>
      </c>
      <c r="FY226">
        <v>1</v>
      </c>
      <c r="FZ226">
        <v>1</v>
      </c>
      <c r="GA226" t="s">
        <v>719</v>
      </c>
      <c r="GB226">
        <v>2.69466</v>
      </c>
      <c r="GC226">
        <v>2.70504</v>
      </c>
      <c r="GD226">
        <v>0.208277</v>
      </c>
      <c r="GE226">
        <v>0.212878</v>
      </c>
      <c r="GF226">
        <v>0.114422</v>
      </c>
      <c r="GG226">
        <v>0.102086</v>
      </c>
      <c r="GH226">
        <v>24850.3</v>
      </c>
      <c r="GI226">
        <v>24800.9</v>
      </c>
      <c r="GJ226">
        <v>29207.7</v>
      </c>
      <c r="GK226">
        <v>29165.8</v>
      </c>
      <c r="GL226">
        <v>34243.4</v>
      </c>
      <c r="GM226">
        <v>34859.5</v>
      </c>
      <c r="GN226">
        <v>41104.9</v>
      </c>
      <c r="GO226">
        <v>41616.3</v>
      </c>
      <c r="GP226">
        <v>1.72215</v>
      </c>
      <c r="GQ226">
        <v>2.01562</v>
      </c>
      <c r="GR226">
        <v>0.11136</v>
      </c>
      <c r="GS226">
        <v>0</v>
      </c>
      <c r="GT226">
        <v>29.9591</v>
      </c>
      <c r="GU226">
        <v>999.9</v>
      </c>
      <c r="GV226">
        <v>36.8</v>
      </c>
      <c r="GW226">
        <v>37.3</v>
      </c>
      <c r="GX226">
        <v>26.0077</v>
      </c>
      <c r="GY226">
        <v>62.9834</v>
      </c>
      <c r="GZ226">
        <v>29.363</v>
      </c>
      <c r="HA226">
        <v>1</v>
      </c>
      <c r="HB226">
        <v>0.306242</v>
      </c>
      <c r="HC226">
        <v>0</v>
      </c>
      <c r="HD226">
        <v>20.3925</v>
      </c>
      <c r="HE226">
        <v>5.21714</v>
      </c>
      <c r="HF226">
        <v>12.0099</v>
      </c>
      <c r="HG226">
        <v>4.98765</v>
      </c>
      <c r="HH226">
        <v>3.28865</v>
      </c>
      <c r="HI226">
        <v>2414.9</v>
      </c>
      <c r="HJ226">
        <v>9999</v>
      </c>
      <c r="HK226">
        <v>9999</v>
      </c>
      <c r="HL226">
        <v>45.7</v>
      </c>
      <c r="HM226">
        <v>1.86737</v>
      </c>
      <c r="HN226">
        <v>1.8663</v>
      </c>
      <c r="HO226">
        <v>1.86584</v>
      </c>
      <c r="HP226">
        <v>1.8657</v>
      </c>
      <c r="HQ226">
        <v>1.86752</v>
      </c>
      <c r="HR226">
        <v>1.87003</v>
      </c>
      <c r="HS226">
        <v>1.86874</v>
      </c>
      <c r="HT226">
        <v>1.87009</v>
      </c>
      <c r="HU226">
        <v>0</v>
      </c>
      <c r="HV226">
        <v>0</v>
      </c>
      <c r="HW226">
        <v>0</v>
      </c>
      <c r="HX226">
        <v>0</v>
      </c>
      <c r="HY226" t="s">
        <v>425</v>
      </c>
      <c r="HZ226" t="s">
        <v>426</v>
      </c>
      <c r="IA226" t="s">
        <v>427</v>
      </c>
      <c r="IB226" t="s">
        <v>427</v>
      </c>
      <c r="IC226" t="s">
        <v>427</v>
      </c>
      <c r="ID226" t="s">
        <v>427</v>
      </c>
      <c r="IE226">
        <v>0</v>
      </c>
      <c r="IF226">
        <v>100</v>
      </c>
      <c r="IG226">
        <v>100</v>
      </c>
      <c r="IH226">
        <v>-1.48</v>
      </c>
      <c r="II226">
        <v>0.0867</v>
      </c>
      <c r="IJ226">
        <v>0.04464184116076175</v>
      </c>
      <c r="IK226">
        <v>-0.0004613869835165773</v>
      </c>
      <c r="IL226">
        <v>-7.733014719846753E-07</v>
      </c>
      <c r="IM226">
        <v>2.12217718631011E-10</v>
      </c>
      <c r="IN226">
        <v>-0.1662484685589008</v>
      </c>
      <c r="IO226">
        <v>0.000886434048502425</v>
      </c>
      <c r="IP226">
        <v>0.0004187276611132993</v>
      </c>
      <c r="IQ226">
        <v>-3.612086840460417E-06</v>
      </c>
      <c r="IR226">
        <v>19</v>
      </c>
      <c r="IS226">
        <v>2204</v>
      </c>
      <c r="IT226">
        <v>1</v>
      </c>
      <c r="IU226">
        <v>37</v>
      </c>
      <c r="IV226">
        <v>21.1</v>
      </c>
      <c r="IW226">
        <v>21.2</v>
      </c>
      <c r="IX226">
        <v>2.83936</v>
      </c>
      <c r="IY226">
        <v>2.2168</v>
      </c>
      <c r="IZ226">
        <v>1.39648</v>
      </c>
      <c r="JA226">
        <v>2.34497</v>
      </c>
      <c r="JB226">
        <v>1.49536</v>
      </c>
      <c r="JC226">
        <v>2.27173</v>
      </c>
      <c r="JD226">
        <v>39.4166</v>
      </c>
      <c r="JE226">
        <v>14.8588</v>
      </c>
      <c r="JF226">
        <v>18</v>
      </c>
      <c r="JG226">
        <v>391.339</v>
      </c>
      <c r="JH226">
        <v>562.535</v>
      </c>
      <c r="JI226">
        <v>31.7603</v>
      </c>
      <c r="JJ226">
        <v>31.4359</v>
      </c>
      <c r="JK226">
        <v>30.0001</v>
      </c>
      <c r="JL226">
        <v>31.3414</v>
      </c>
      <c r="JM226">
        <v>31.2489</v>
      </c>
      <c r="JN226">
        <v>56.8553</v>
      </c>
      <c r="JO226">
        <v>12.4757</v>
      </c>
      <c r="JP226">
        <v>5.90538</v>
      </c>
      <c r="JQ226">
        <v>-999.9</v>
      </c>
      <c r="JR226">
        <v>1450.39</v>
      </c>
      <c r="JS226">
        <v>23.3353</v>
      </c>
      <c r="JT226">
        <v>99.8291</v>
      </c>
      <c r="JU226">
        <v>99.8942</v>
      </c>
    </row>
    <row r="227" spans="1:281">
      <c r="A227">
        <v>211</v>
      </c>
      <c r="B227">
        <v>1652288612.6</v>
      </c>
      <c r="C227">
        <v>6556.099999904633</v>
      </c>
      <c r="D227" t="s">
        <v>905</v>
      </c>
      <c r="E227" t="s">
        <v>906</v>
      </c>
      <c r="F227">
        <v>5</v>
      </c>
      <c r="G227" t="s">
        <v>730</v>
      </c>
      <c r="H227" t="s">
        <v>418</v>
      </c>
      <c r="I227">
        <v>1652288604.814285</v>
      </c>
      <c r="J227">
        <f>(K227)/1000</f>
        <v>0</v>
      </c>
      <c r="K227">
        <f>IF(CZ227, AN227, AH227)</f>
        <v>0</v>
      </c>
      <c r="L227">
        <f>IF(CZ227, AI227, AG227)</f>
        <v>0</v>
      </c>
      <c r="M227">
        <f>DB227 - IF(AU227&gt;1, L227*CV227*100.0/(AW227*DP227), 0)</f>
        <v>0</v>
      </c>
      <c r="N227">
        <f>((T227-J227/2)*M227-L227)/(T227+J227/2)</f>
        <v>0</v>
      </c>
      <c r="O227">
        <f>N227*(DI227+DJ227)/1000.0</f>
        <v>0</v>
      </c>
      <c r="P227">
        <f>(DB227 - IF(AU227&gt;1, L227*CV227*100.0/(AW227*DP227), 0))*(DI227+DJ227)/1000.0</f>
        <v>0</v>
      </c>
      <c r="Q227">
        <f>2.0/((1/S227-1/R227)+SIGN(S227)*SQRT((1/S227-1/R227)*(1/S227-1/R227) + 4*CW227/((CW227+1)*(CW227+1))*(2*1/S227*1/R227-1/R227*1/R227)))</f>
        <v>0</v>
      </c>
      <c r="R227">
        <f>IF(LEFT(CX227,1)&lt;&gt;"0",IF(LEFT(CX227,1)="1",3.0,CY227),$D$5+$E$5*(DP227*DI227/($K$5*1000))+$F$5*(DP227*DI227/($K$5*1000))*MAX(MIN(CV227,$J$5),$I$5)*MAX(MIN(CV227,$J$5),$I$5)+$G$5*MAX(MIN(CV227,$J$5),$I$5)*(DP227*DI227/($K$5*1000))+$H$5*(DP227*DI227/($K$5*1000))*(DP227*DI227/($K$5*1000)))</f>
        <v>0</v>
      </c>
      <c r="S227">
        <f>J227*(1000-(1000*0.61365*exp(17.502*W227/(240.97+W227))/(DI227+DJ227)+DD227)/2)/(1000*0.61365*exp(17.502*W227/(240.97+W227))/(DI227+DJ227)-DD227)</f>
        <v>0</v>
      </c>
      <c r="T227">
        <f>1/((CW227+1)/(Q227/1.6)+1/(R227/1.37)) + CW227/((CW227+1)/(Q227/1.6) + CW227/(R227/1.37))</f>
        <v>0</v>
      </c>
      <c r="U227">
        <f>(CR227*CU227)</f>
        <v>0</v>
      </c>
      <c r="V227">
        <f>(DK227+(U227+2*0.95*5.67E-8*(((DK227+$B$7)+273)^4-(DK227+273)^4)-44100*J227)/(1.84*29.3*R227+8*0.95*5.67E-8*(DK227+273)^3))</f>
        <v>0</v>
      </c>
      <c r="W227">
        <f>($C$7*DL227+$D$7*DM227+$E$7*V227)</f>
        <v>0</v>
      </c>
      <c r="X227">
        <f>0.61365*exp(17.502*W227/(240.97+W227))</f>
        <v>0</v>
      </c>
      <c r="Y227">
        <f>(Z227/AA227*100)</f>
        <v>0</v>
      </c>
      <c r="Z227">
        <f>DD227*(DI227+DJ227)/1000</f>
        <v>0</v>
      </c>
      <c r="AA227">
        <f>0.61365*exp(17.502*DK227/(240.97+DK227))</f>
        <v>0</v>
      </c>
      <c r="AB227">
        <f>(X227-DD227*(DI227+DJ227)/1000)</f>
        <v>0</v>
      </c>
      <c r="AC227">
        <f>(-J227*44100)</f>
        <v>0</v>
      </c>
      <c r="AD227">
        <f>2*29.3*R227*0.92*(DK227-W227)</f>
        <v>0</v>
      </c>
      <c r="AE227">
        <f>2*0.95*5.67E-8*(((DK227+$B$7)+273)^4-(W227+273)^4)</f>
        <v>0</v>
      </c>
      <c r="AF227">
        <f>U227+AE227+AC227+AD227</f>
        <v>0</v>
      </c>
      <c r="AG227">
        <f>DH227*AU227*(DC227-DB227*(1000-AU227*DE227)/(1000-AU227*DD227))/(100*CV227)</f>
        <v>0</v>
      </c>
      <c r="AH227">
        <f>1000*DH227*AU227*(DD227-DE227)/(100*CV227*(1000-AU227*DD227))</f>
        <v>0</v>
      </c>
      <c r="AI227">
        <f>(AJ227 - AK227 - DI227*1E3/(8.314*(DK227+273.15)) * AM227/DH227 * AL227) * DH227/(100*CV227) * (1000 - DE227)/1000</f>
        <v>0</v>
      </c>
      <c r="AJ227">
        <v>1472.491581048027</v>
      </c>
      <c r="AK227">
        <v>1413.242909090909</v>
      </c>
      <c r="AL227">
        <v>3.331130935528368</v>
      </c>
      <c r="AM227">
        <v>66.42233892500103</v>
      </c>
      <c r="AN227">
        <f>(AP227 - AO227 + DI227*1E3/(8.314*(DK227+273.15)) * AR227/DH227 * AQ227) * DH227/(100*CV227) * 1000/(1000 - AP227)</f>
        <v>0</v>
      </c>
      <c r="AO227">
        <v>23.20541561749407</v>
      </c>
      <c r="AP227">
        <v>26.76473393939392</v>
      </c>
      <c r="AQ227">
        <v>0.0002601196335358518</v>
      </c>
      <c r="AR227">
        <v>79.01917542628415</v>
      </c>
      <c r="AS227">
        <v>0</v>
      </c>
      <c r="AT227">
        <v>0</v>
      </c>
      <c r="AU227">
        <f>IF(AS227*$H$13&gt;=AW227,1.0,(AW227/(AW227-AS227*$H$13)))</f>
        <v>0</v>
      </c>
      <c r="AV227">
        <f>(AU227-1)*100</f>
        <v>0</v>
      </c>
      <c r="AW227">
        <f>MAX(0,($B$13+$C$13*DP227)/(1+$D$13*DP227)*DI227/(DK227+273)*$E$13)</f>
        <v>0</v>
      </c>
      <c r="AX227" t="s">
        <v>421</v>
      </c>
      <c r="AY227" t="s">
        <v>421</v>
      </c>
      <c r="AZ227">
        <v>0</v>
      </c>
      <c r="BA227">
        <v>0</v>
      </c>
      <c r="BB227">
        <f>1-AZ227/BA227</f>
        <v>0</v>
      </c>
      <c r="BC227">
        <v>0</v>
      </c>
      <c r="BD227" t="s">
        <v>421</v>
      </c>
      <c r="BE227" t="s">
        <v>421</v>
      </c>
      <c r="BF227">
        <v>0</v>
      </c>
      <c r="BG227">
        <v>0</v>
      </c>
      <c r="BH227">
        <f>1-BF227/BG227</f>
        <v>0</v>
      </c>
      <c r="BI227">
        <v>0.5</v>
      </c>
      <c r="BJ227">
        <f>CS227</f>
        <v>0</v>
      </c>
      <c r="BK227">
        <f>L227</f>
        <v>0</v>
      </c>
      <c r="BL227">
        <f>BH227*BI227*BJ227</f>
        <v>0</v>
      </c>
      <c r="BM227">
        <f>(BK227-BC227)/BJ227</f>
        <v>0</v>
      </c>
      <c r="BN227">
        <f>(BA227-BG227)/BG227</f>
        <v>0</v>
      </c>
      <c r="BO227">
        <f>AZ227/(BB227+AZ227/BG227)</f>
        <v>0</v>
      </c>
      <c r="BP227" t="s">
        <v>421</v>
      </c>
      <c r="BQ227">
        <v>0</v>
      </c>
      <c r="BR227">
        <f>IF(BQ227&lt;&gt;0, BQ227, BO227)</f>
        <v>0</v>
      </c>
      <c r="BS227">
        <f>1-BR227/BG227</f>
        <v>0</v>
      </c>
      <c r="BT227">
        <f>(BG227-BF227)/(BG227-BR227)</f>
        <v>0</v>
      </c>
      <c r="BU227">
        <f>(BA227-BG227)/(BA227-BR227)</f>
        <v>0</v>
      </c>
      <c r="BV227">
        <f>(BG227-BF227)/(BG227-AZ227)</f>
        <v>0</v>
      </c>
      <c r="BW227">
        <f>(BA227-BG227)/(BA227-AZ227)</f>
        <v>0</v>
      </c>
      <c r="BX227">
        <f>(BT227*BR227/BF227)</f>
        <v>0</v>
      </c>
      <c r="BY227">
        <f>(1-BX227)</f>
        <v>0</v>
      </c>
      <c r="BZ227">
        <v>1358</v>
      </c>
      <c r="CA227">
        <v>300</v>
      </c>
      <c r="CB227">
        <v>300</v>
      </c>
      <c r="CC227">
        <v>300</v>
      </c>
      <c r="CD227">
        <v>10372.1</v>
      </c>
      <c r="CE227">
        <v>1824.64</v>
      </c>
      <c r="CF227">
        <v>-0.00730157</v>
      </c>
      <c r="CG227">
        <v>0.9</v>
      </c>
      <c r="CH227" t="s">
        <v>421</v>
      </c>
      <c r="CI227" t="s">
        <v>421</v>
      </c>
      <c r="CJ227" t="s">
        <v>421</v>
      </c>
      <c r="CK227" t="s">
        <v>421</v>
      </c>
      <c r="CL227" t="s">
        <v>421</v>
      </c>
      <c r="CM227" t="s">
        <v>421</v>
      </c>
      <c r="CN227" t="s">
        <v>421</v>
      </c>
      <c r="CO227" t="s">
        <v>421</v>
      </c>
      <c r="CP227" t="s">
        <v>421</v>
      </c>
      <c r="CQ227" t="s">
        <v>421</v>
      </c>
      <c r="CR227">
        <f>$B$11*DQ227+$C$11*DR227+$F$11*EC227*(1-EF227)</f>
        <v>0</v>
      </c>
      <c r="CS227">
        <f>CR227*CT227</f>
        <v>0</v>
      </c>
      <c r="CT227">
        <f>($B$11*$D$9+$C$11*$D$9+$F$11*((EP227+EH227)/MAX(EP227+EH227+EQ227, 0.1)*$I$9+EQ227/MAX(EP227+EH227+EQ227, 0.1)*$J$9))/($B$11+$C$11+$F$11)</f>
        <v>0</v>
      </c>
      <c r="CU227">
        <f>($B$11*$K$9+$C$11*$K$9+$F$11*((EP227+EH227)/MAX(EP227+EH227+EQ227, 0.1)*$P$9+EQ227/MAX(EP227+EH227+EQ227, 0.1)*$Q$9))/($B$11+$C$11+$F$11)</f>
        <v>0</v>
      </c>
      <c r="CV227">
        <v>6</v>
      </c>
      <c r="CW227">
        <v>0.5</v>
      </c>
      <c r="CX227" t="s">
        <v>422</v>
      </c>
      <c r="CY227">
        <v>2</v>
      </c>
      <c r="CZ227" t="b">
        <v>1</v>
      </c>
      <c r="DA227">
        <v>1652288604.814285</v>
      </c>
      <c r="DB227">
        <v>1351.686071428571</v>
      </c>
      <c r="DC227">
        <v>1425.0175</v>
      </c>
      <c r="DD227">
        <v>26.759175</v>
      </c>
      <c r="DE227">
        <v>23.14869285714286</v>
      </c>
      <c r="DF227">
        <v>1353.155357142857</v>
      </c>
      <c r="DG227">
        <v>26.67243571428572</v>
      </c>
      <c r="DH227">
        <v>400.0579285714286</v>
      </c>
      <c r="DI227">
        <v>90.68056785714285</v>
      </c>
      <c r="DJ227">
        <v>0.09998747142857142</v>
      </c>
      <c r="DK227">
        <v>32.57034285714285</v>
      </c>
      <c r="DL227">
        <v>31.76879285714286</v>
      </c>
      <c r="DM227">
        <v>999.9000000000002</v>
      </c>
      <c r="DN227">
        <v>0</v>
      </c>
      <c r="DO227">
        <v>0</v>
      </c>
      <c r="DP227">
        <v>9996.202857142858</v>
      </c>
      <c r="DQ227">
        <v>0</v>
      </c>
      <c r="DR227">
        <v>954.7946071428571</v>
      </c>
      <c r="DS227">
        <v>-73.33106071428573</v>
      </c>
      <c r="DT227">
        <v>1388.851428571428</v>
      </c>
      <c r="DU227">
        <v>1458.786071428572</v>
      </c>
      <c r="DV227">
        <v>3.610502142857143</v>
      </c>
      <c r="DW227">
        <v>1425.0175</v>
      </c>
      <c r="DX227">
        <v>23.14869285714286</v>
      </c>
      <c r="DY227">
        <v>2.426537857142857</v>
      </c>
      <c r="DZ227">
        <v>2.099135714285714</v>
      </c>
      <c r="EA227">
        <v>20.54196785714286</v>
      </c>
      <c r="EB227">
        <v>18.21261071428571</v>
      </c>
      <c r="EC227">
        <v>1500.02</v>
      </c>
      <c r="ED227">
        <v>0.9729988571428571</v>
      </c>
      <c r="EE227">
        <v>0.02700117142857143</v>
      </c>
      <c r="EF227">
        <v>0</v>
      </c>
      <c r="EG227">
        <v>1473.660357142857</v>
      </c>
      <c r="EH227">
        <v>5.00097</v>
      </c>
      <c r="EI227">
        <v>22985.11071428571</v>
      </c>
      <c r="EJ227">
        <v>12491.75714285714</v>
      </c>
      <c r="EK227">
        <v>41.01328571428571</v>
      </c>
      <c r="EL227">
        <v>42.81199999999998</v>
      </c>
      <c r="EM227">
        <v>41.25885714285715</v>
      </c>
      <c r="EN227">
        <v>42.56199999999999</v>
      </c>
      <c r="EO227">
        <v>42.18699999999999</v>
      </c>
      <c r="EP227">
        <v>1454.65</v>
      </c>
      <c r="EQ227">
        <v>40.36999999999999</v>
      </c>
      <c r="ER227">
        <v>0</v>
      </c>
      <c r="ES227">
        <v>1298.599999904633</v>
      </c>
      <c r="ET227">
        <v>0</v>
      </c>
      <c r="EU227">
        <v>1473.699615384616</v>
      </c>
      <c r="EV227">
        <v>5.523760683480241</v>
      </c>
      <c r="EW227">
        <v>-72.99829251210018</v>
      </c>
      <c r="EX227">
        <v>22986.90769230769</v>
      </c>
      <c r="EY227">
        <v>15</v>
      </c>
      <c r="EZ227">
        <v>1652287342.6</v>
      </c>
      <c r="FA227" t="s">
        <v>727</v>
      </c>
      <c r="FB227">
        <v>1652287342.6</v>
      </c>
      <c r="FC227">
        <v>1652287335.6</v>
      </c>
      <c r="FD227">
        <v>27</v>
      </c>
      <c r="FE227">
        <v>0.206</v>
      </c>
      <c r="FF227">
        <v>-0.006</v>
      </c>
      <c r="FG227">
        <v>-1.806</v>
      </c>
      <c r="FH227">
        <v>0.04</v>
      </c>
      <c r="FI227">
        <v>1600</v>
      </c>
      <c r="FJ227">
        <v>24</v>
      </c>
      <c r="FK227">
        <v>0.06</v>
      </c>
      <c r="FL227">
        <v>0.04</v>
      </c>
      <c r="FM227">
        <v>-73.44446250000001</v>
      </c>
      <c r="FN227">
        <v>3.160985741088123</v>
      </c>
      <c r="FO227">
        <v>0.3698421113715283</v>
      </c>
      <c r="FP227">
        <v>-1</v>
      </c>
      <c r="FQ227">
        <v>3.62793925</v>
      </c>
      <c r="FR227">
        <v>-0.4476888180112612</v>
      </c>
      <c r="FS227">
        <v>0.05038837005636817</v>
      </c>
      <c r="FT227">
        <v>1</v>
      </c>
      <c r="FU227">
        <v>0</v>
      </c>
      <c r="FV227">
        <v>0</v>
      </c>
      <c r="FW227">
        <v>0</v>
      </c>
      <c r="FX227">
        <v>-1</v>
      </c>
      <c r="FY227">
        <v>1</v>
      </c>
      <c r="FZ227">
        <v>1</v>
      </c>
      <c r="GA227" t="s">
        <v>719</v>
      </c>
      <c r="GB227">
        <v>2.69456</v>
      </c>
      <c r="GC227">
        <v>2.70514</v>
      </c>
      <c r="GD227">
        <v>0.209802</v>
      </c>
      <c r="GE227">
        <v>0.214389</v>
      </c>
      <c r="GF227">
        <v>0.114449</v>
      </c>
      <c r="GG227">
        <v>0.102136</v>
      </c>
      <c r="GH227">
        <v>24802.5</v>
      </c>
      <c r="GI227">
        <v>24752.9</v>
      </c>
      <c r="GJ227">
        <v>29208</v>
      </c>
      <c r="GK227">
        <v>29165.4</v>
      </c>
      <c r="GL227">
        <v>34242.8</v>
      </c>
      <c r="GM227">
        <v>34857.3</v>
      </c>
      <c r="GN227">
        <v>41105.4</v>
      </c>
      <c r="GO227">
        <v>41616</v>
      </c>
      <c r="GP227">
        <v>1.72228</v>
      </c>
      <c r="GQ227">
        <v>2.0158</v>
      </c>
      <c r="GR227">
        <v>0.112094</v>
      </c>
      <c r="GS227">
        <v>0</v>
      </c>
      <c r="GT227">
        <v>29.9622</v>
      </c>
      <c r="GU227">
        <v>999.9</v>
      </c>
      <c r="GV227">
        <v>36.8</v>
      </c>
      <c r="GW227">
        <v>37.3</v>
      </c>
      <c r="GX227">
        <v>26.0079</v>
      </c>
      <c r="GY227">
        <v>62.9634</v>
      </c>
      <c r="GZ227">
        <v>29.8157</v>
      </c>
      <c r="HA227">
        <v>1</v>
      </c>
      <c r="HB227">
        <v>0.30625</v>
      </c>
      <c r="HC227">
        <v>0</v>
      </c>
      <c r="HD227">
        <v>20.3924</v>
      </c>
      <c r="HE227">
        <v>5.21564</v>
      </c>
      <c r="HF227">
        <v>12.0099</v>
      </c>
      <c r="HG227">
        <v>4.98735</v>
      </c>
      <c r="HH227">
        <v>3.28845</v>
      </c>
      <c r="HI227">
        <v>2414.9</v>
      </c>
      <c r="HJ227">
        <v>9999</v>
      </c>
      <c r="HK227">
        <v>9999</v>
      </c>
      <c r="HL227">
        <v>45.7</v>
      </c>
      <c r="HM227">
        <v>1.86736</v>
      </c>
      <c r="HN227">
        <v>1.8663</v>
      </c>
      <c r="HO227">
        <v>1.86584</v>
      </c>
      <c r="HP227">
        <v>1.86569</v>
      </c>
      <c r="HQ227">
        <v>1.86753</v>
      </c>
      <c r="HR227">
        <v>1.87002</v>
      </c>
      <c r="HS227">
        <v>1.86874</v>
      </c>
      <c r="HT227">
        <v>1.87007</v>
      </c>
      <c r="HU227">
        <v>0</v>
      </c>
      <c r="HV227">
        <v>0</v>
      </c>
      <c r="HW227">
        <v>0</v>
      </c>
      <c r="HX227">
        <v>0</v>
      </c>
      <c r="HY227" t="s">
        <v>425</v>
      </c>
      <c r="HZ227" t="s">
        <v>426</v>
      </c>
      <c r="IA227" t="s">
        <v>427</v>
      </c>
      <c r="IB227" t="s">
        <v>427</v>
      </c>
      <c r="IC227" t="s">
        <v>427</v>
      </c>
      <c r="ID227" t="s">
        <v>427</v>
      </c>
      <c r="IE227">
        <v>0</v>
      </c>
      <c r="IF227">
        <v>100</v>
      </c>
      <c r="IG227">
        <v>100</v>
      </c>
      <c r="IH227">
        <v>-1.51</v>
      </c>
      <c r="II227">
        <v>0.0868</v>
      </c>
      <c r="IJ227">
        <v>0.04464184116076175</v>
      </c>
      <c r="IK227">
        <v>-0.0004613869835165773</v>
      </c>
      <c r="IL227">
        <v>-7.733014719846753E-07</v>
      </c>
      <c r="IM227">
        <v>2.12217718631011E-10</v>
      </c>
      <c r="IN227">
        <v>-0.1662484685589008</v>
      </c>
      <c r="IO227">
        <v>0.000886434048502425</v>
      </c>
      <c r="IP227">
        <v>0.0004187276611132993</v>
      </c>
      <c r="IQ227">
        <v>-3.612086840460417E-06</v>
      </c>
      <c r="IR227">
        <v>19</v>
      </c>
      <c r="IS227">
        <v>2204</v>
      </c>
      <c r="IT227">
        <v>1</v>
      </c>
      <c r="IU227">
        <v>37</v>
      </c>
      <c r="IV227">
        <v>21.2</v>
      </c>
      <c r="IW227">
        <v>21.3</v>
      </c>
      <c r="IX227">
        <v>2.86987</v>
      </c>
      <c r="IY227">
        <v>2.21436</v>
      </c>
      <c r="IZ227">
        <v>1.39648</v>
      </c>
      <c r="JA227">
        <v>2.34497</v>
      </c>
      <c r="JB227">
        <v>1.49536</v>
      </c>
      <c r="JC227">
        <v>2.34253</v>
      </c>
      <c r="JD227">
        <v>39.4166</v>
      </c>
      <c r="JE227">
        <v>14.8588</v>
      </c>
      <c r="JF227">
        <v>18</v>
      </c>
      <c r="JG227">
        <v>391.42</v>
      </c>
      <c r="JH227">
        <v>562.673</v>
      </c>
      <c r="JI227">
        <v>31.7615</v>
      </c>
      <c r="JJ227">
        <v>31.4368</v>
      </c>
      <c r="JK227">
        <v>30.0001</v>
      </c>
      <c r="JL227">
        <v>31.3437</v>
      </c>
      <c r="JM227">
        <v>31.2495</v>
      </c>
      <c r="JN227">
        <v>57.4049</v>
      </c>
      <c r="JO227">
        <v>11.8833</v>
      </c>
      <c r="JP227">
        <v>6.29897</v>
      </c>
      <c r="JQ227">
        <v>-999.9</v>
      </c>
      <c r="JR227">
        <v>1470.43</v>
      </c>
      <c r="JS227">
        <v>23.3982</v>
      </c>
      <c r="JT227">
        <v>99.8302</v>
      </c>
      <c r="JU227">
        <v>99.8934</v>
      </c>
    </row>
    <row r="228" spans="1:281">
      <c r="A228">
        <v>212</v>
      </c>
      <c r="B228">
        <v>1652288617.6</v>
      </c>
      <c r="C228">
        <v>6561.099999904633</v>
      </c>
      <c r="D228" t="s">
        <v>907</v>
      </c>
      <c r="E228" t="s">
        <v>908</v>
      </c>
      <c r="F228">
        <v>5</v>
      </c>
      <c r="G228" t="s">
        <v>730</v>
      </c>
      <c r="H228" t="s">
        <v>418</v>
      </c>
      <c r="I228">
        <v>1652288610.1</v>
      </c>
      <c r="J228">
        <f>(K228)/1000</f>
        <v>0</v>
      </c>
      <c r="K228">
        <f>IF(CZ228, AN228, AH228)</f>
        <v>0</v>
      </c>
      <c r="L228">
        <f>IF(CZ228, AI228, AG228)</f>
        <v>0</v>
      </c>
      <c r="M228">
        <f>DB228 - IF(AU228&gt;1, L228*CV228*100.0/(AW228*DP228), 0)</f>
        <v>0</v>
      </c>
      <c r="N228">
        <f>((T228-J228/2)*M228-L228)/(T228+J228/2)</f>
        <v>0</v>
      </c>
      <c r="O228">
        <f>N228*(DI228+DJ228)/1000.0</f>
        <v>0</v>
      </c>
      <c r="P228">
        <f>(DB228 - IF(AU228&gt;1, L228*CV228*100.0/(AW228*DP228), 0))*(DI228+DJ228)/1000.0</f>
        <v>0</v>
      </c>
      <c r="Q228">
        <f>2.0/((1/S228-1/R228)+SIGN(S228)*SQRT((1/S228-1/R228)*(1/S228-1/R228) + 4*CW228/((CW228+1)*(CW228+1))*(2*1/S228*1/R228-1/R228*1/R228)))</f>
        <v>0</v>
      </c>
      <c r="R228">
        <f>IF(LEFT(CX228,1)&lt;&gt;"0",IF(LEFT(CX228,1)="1",3.0,CY228),$D$5+$E$5*(DP228*DI228/($K$5*1000))+$F$5*(DP228*DI228/($K$5*1000))*MAX(MIN(CV228,$J$5),$I$5)*MAX(MIN(CV228,$J$5),$I$5)+$G$5*MAX(MIN(CV228,$J$5),$I$5)*(DP228*DI228/($K$5*1000))+$H$5*(DP228*DI228/($K$5*1000))*(DP228*DI228/($K$5*1000)))</f>
        <v>0</v>
      </c>
      <c r="S228">
        <f>J228*(1000-(1000*0.61365*exp(17.502*W228/(240.97+W228))/(DI228+DJ228)+DD228)/2)/(1000*0.61365*exp(17.502*W228/(240.97+W228))/(DI228+DJ228)-DD228)</f>
        <v>0</v>
      </c>
      <c r="T228">
        <f>1/((CW228+1)/(Q228/1.6)+1/(R228/1.37)) + CW228/((CW228+1)/(Q228/1.6) + CW228/(R228/1.37))</f>
        <v>0</v>
      </c>
      <c r="U228">
        <f>(CR228*CU228)</f>
        <v>0</v>
      </c>
      <c r="V228">
        <f>(DK228+(U228+2*0.95*5.67E-8*(((DK228+$B$7)+273)^4-(DK228+273)^4)-44100*J228)/(1.84*29.3*R228+8*0.95*5.67E-8*(DK228+273)^3))</f>
        <v>0</v>
      </c>
      <c r="W228">
        <f>($C$7*DL228+$D$7*DM228+$E$7*V228)</f>
        <v>0</v>
      </c>
      <c r="X228">
        <f>0.61365*exp(17.502*W228/(240.97+W228))</f>
        <v>0</v>
      </c>
      <c r="Y228">
        <f>(Z228/AA228*100)</f>
        <v>0</v>
      </c>
      <c r="Z228">
        <f>DD228*(DI228+DJ228)/1000</f>
        <v>0</v>
      </c>
      <c r="AA228">
        <f>0.61365*exp(17.502*DK228/(240.97+DK228))</f>
        <v>0</v>
      </c>
      <c r="AB228">
        <f>(X228-DD228*(DI228+DJ228)/1000)</f>
        <v>0</v>
      </c>
      <c r="AC228">
        <f>(-J228*44100)</f>
        <v>0</v>
      </c>
      <c r="AD228">
        <f>2*29.3*R228*0.92*(DK228-W228)</f>
        <v>0</v>
      </c>
      <c r="AE228">
        <f>2*0.95*5.67E-8*(((DK228+$B$7)+273)^4-(W228+273)^4)</f>
        <v>0</v>
      </c>
      <c r="AF228">
        <f>U228+AE228+AC228+AD228</f>
        <v>0</v>
      </c>
      <c r="AG228">
        <f>DH228*AU228*(DC228-DB228*(1000-AU228*DE228)/(1000-AU228*DD228))/(100*CV228)</f>
        <v>0</v>
      </c>
      <c r="AH228">
        <f>1000*DH228*AU228*(DD228-DE228)/(100*CV228*(1000-AU228*DD228))</f>
        <v>0</v>
      </c>
      <c r="AI228">
        <f>(AJ228 - AK228 - DI228*1E3/(8.314*(DK228+273.15)) * AM228/DH228 * AL228) * DH228/(100*CV228) * (1000 - DE228)/1000</f>
        <v>0</v>
      </c>
      <c r="AJ228">
        <v>1489.564753148695</v>
      </c>
      <c r="AK228">
        <v>1430.019515151515</v>
      </c>
      <c r="AL228">
        <v>3.354062061351948</v>
      </c>
      <c r="AM228">
        <v>66.42233892500103</v>
      </c>
      <c r="AN228">
        <f>(AP228 - AO228 + DI228*1E3/(8.314*(DK228+273.15)) * AR228/DH228 * AQ228) * DH228/(100*CV228) * 1000/(1000 - AP228)</f>
        <v>0</v>
      </c>
      <c r="AO228">
        <v>23.20349760539772</v>
      </c>
      <c r="AP228">
        <v>26.75273636363635</v>
      </c>
      <c r="AQ228">
        <v>-0.0001288667557816624</v>
      </c>
      <c r="AR228">
        <v>79.01917542628415</v>
      </c>
      <c r="AS228">
        <v>0</v>
      </c>
      <c r="AT228">
        <v>0</v>
      </c>
      <c r="AU228">
        <f>IF(AS228*$H$13&gt;=AW228,1.0,(AW228/(AW228-AS228*$H$13)))</f>
        <v>0</v>
      </c>
      <c r="AV228">
        <f>(AU228-1)*100</f>
        <v>0</v>
      </c>
      <c r="AW228">
        <f>MAX(0,($B$13+$C$13*DP228)/(1+$D$13*DP228)*DI228/(DK228+273)*$E$13)</f>
        <v>0</v>
      </c>
      <c r="AX228" t="s">
        <v>421</v>
      </c>
      <c r="AY228" t="s">
        <v>421</v>
      </c>
      <c r="AZ228">
        <v>0</v>
      </c>
      <c r="BA228">
        <v>0</v>
      </c>
      <c r="BB228">
        <f>1-AZ228/BA228</f>
        <v>0</v>
      </c>
      <c r="BC228">
        <v>0</v>
      </c>
      <c r="BD228" t="s">
        <v>421</v>
      </c>
      <c r="BE228" t="s">
        <v>421</v>
      </c>
      <c r="BF228">
        <v>0</v>
      </c>
      <c r="BG228">
        <v>0</v>
      </c>
      <c r="BH228">
        <f>1-BF228/BG228</f>
        <v>0</v>
      </c>
      <c r="BI228">
        <v>0.5</v>
      </c>
      <c r="BJ228">
        <f>CS228</f>
        <v>0</v>
      </c>
      <c r="BK228">
        <f>L228</f>
        <v>0</v>
      </c>
      <c r="BL228">
        <f>BH228*BI228*BJ228</f>
        <v>0</v>
      </c>
      <c r="BM228">
        <f>(BK228-BC228)/BJ228</f>
        <v>0</v>
      </c>
      <c r="BN228">
        <f>(BA228-BG228)/BG228</f>
        <v>0</v>
      </c>
      <c r="BO228">
        <f>AZ228/(BB228+AZ228/BG228)</f>
        <v>0</v>
      </c>
      <c r="BP228" t="s">
        <v>421</v>
      </c>
      <c r="BQ228">
        <v>0</v>
      </c>
      <c r="BR228">
        <f>IF(BQ228&lt;&gt;0, BQ228, BO228)</f>
        <v>0</v>
      </c>
      <c r="BS228">
        <f>1-BR228/BG228</f>
        <v>0</v>
      </c>
      <c r="BT228">
        <f>(BG228-BF228)/(BG228-BR228)</f>
        <v>0</v>
      </c>
      <c r="BU228">
        <f>(BA228-BG228)/(BA228-BR228)</f>
        <v>0</v>
      </c>
      <c r="BV228">
        <f>(BG228-BF228)/(BG228-AZ228)</f>
        <v>0</v>
      </c>
      <c r="BW228">
        <f>(BA228-BG228)/(BA228-AZ228)</f>
        <v>0</v>
      </c>
      <c r="BX228">
        <f>(BT228*BR228/BF228)</f>
        <v>0</v>
      </c>
      <c r="BY228">
        <f>(1-BX228)</f>
        <v>0</v>
      </c>
      <c r="BZ228">
        <v>1358</v>
      </c>
      <c r="CA228">
        <v>300</v>
      </c>
      <c r="CB228">
        <v>300</v>
      </c>
      <c r="CC228">
        <v>300</v>
      </c>
      <c r="CD228">
        <v>10372.1</v>
      </c>
      <c r="CE228">
        <v>1824.64</v>
      </c>
      <c r="CF228">
        <v>-0.00730157</v>
      </c>
      <c r="CG228">
        <v>0.9</v>
      </c>
      <c r="CH228" t="s">
        <v>421</v>
      </c>
      <c r="CI228" t="s">
        <v>421</v>
      </c>
      <c r="CJ228" t="s">
        <v>421</v>
      </c>
      <c r="CK228" t="s">
        <v>421</v>
      </c>
      <c r="CL228" t="s">
        <v>421</v>
      </c>
      <c r="CM228" t="s">
        <v>421</v>
      </c>
      <c r="CN228" t="s">
        <v>421</v>
      </c>
      <c r="CO228" t="s">
        <v>421</v>
      </c>
      <c r="CP228" t="s">
        <v>421</v>
      </c>
      <c r="CQ228" t="s">
        <v>421</v>
      </c>
      <c r="CR228">
        <f>$B$11*DQ228+$C$11*DR228+$F$11*EC228*(1-EF228)</f>
        <v>0</v>
      </c>
      <c r="CS228">
        <f>CR228*CT228</f>
        <v>0</v>
      </c>
      <c r="CT228">
        <f>($B$11*$D$9+$C$11*$D$9+$F$11*((EP228+EH228)/MAX(EP228+EH228+EQ228, 0.1)*$I$9+EQ228/MAX(EP228+EH228+EQ228, 0.1)*$J$9))/($B$11+$C$11+$F$11)</f>
        <v>0</v>
      </c>
      <c r="CU228">
        <f>($B$11*$K$9+$C$11*$K$9+$F$11*((EP228+EH228)/MAX(EP228+EH228+EQ228, 0.1)*$P$9+EQ228/MAX(EP228+EH228+EQ228, 0.1)*$Q$9))/($B$11+$C$11+$F$11)</f>
        <v>0</v>
      </c>
      <c r="CV228">
        <v>6</v>
      </c>
      <c r="CW228">
        <v>0.5</v>
      </c>
      <c r="CX228" t="s">
        <v>422</v>
      </c>
      <c r="CY228">
        <v>2</v>
      </c>
      <c r="CZ228" t="b">
        <v>1</v>
      </c>
      <c r="DA228">
        <v>1652288610.1</v>
      </c>
      <c r="DB228">
        <v>1368.974814814815</v>
      </c>
      <c r="DC228">
        <v>1442.197777777778</v>
      </c>
      <c r="DD228">
        <v>26.76012222222222</v>
      </c>
      <c r="DE228">
        <v>23.18009629629629</v>
      </c>
      <c r="DF228">
        <v>1370.46962962963</v>
      </c>
      <c r="DG228">
        <v>26.67336666666667</v>
      </c>
      <c r="DH228">
        <v>400.0600740740741</v>
      </c>
      <c r="DI228">
        <v>90.68234814814815</v>
      </c>
      <c r="DJ228">
        <v>0.09996475925925928</v>
      </c>
      <c r="DK228">
        <v>32.57160370370371</v>
      </c>
      <c r="DL228">
        <v>31.77437037037037</v>
      </c>
      <c r="DM228">
        <v>999.9000000000001</v>
      </c>
      <c r="DN228">
        <v>0</v>
      </c>
      <c r="DO228">
        <v>0</v>
      </c>
      <c r="DP228">
        <v>10002.29407407407</v>
      </c>
      <c r="DQ228">
        <v>0</v>
      </c>
      <c r="DR228">
        <v>954.6205555555555</v>
      </c>
      <c r="DS228">
        <v>-73.22136666666667</v>
      </c>
      <c r="DT228">
        <v>1406.617407407408</v>
      </c>
      <c r="DU228">
        <v>1476.420740740741</v>
      </c>
      <c r="DV228">
        <v>3.580038888888889</v>
      </c>
      <c r="DW228">
        <v>1442.197777777778</v>
      </c>
      <c r="DX228">
        <v>23.18009629629629</v>
      </c>
      <c r="DY228">
        <v>2.426671111111111</v>
      </c>
      <c r="DZ228">
        <v>2.102025555555556</v>
      </c>
      <c r="EA228">
        <v>20.54286296296297</v>
      </c>
      <c r="EB228">
        <v>18.23452222222222</v>
      </c>
      <c r="EC228">
        <v>1499.981111111111</v>
      </c>
      <c r="ED228">
        <v>0.9729987777777778</v>
      </c>
      <c r="EE228">
        <v>0.02700125555555555</v>
      </c>
      <c r="EF228">
        <v>0</v>
      </c>
      <c r="EG228">
        <v>1474.124444444444</v>
      </c>
      <c r="EH228">
        <v>5.00097</v>
      </c>
      <c r="EI228">
        <v>22983.03703703704</v>
      </c>
      <c r="EJ228">
        <v>12491.43703703704</v>
      </c>
      <c r="EK228">
        <v>41.01148148148148</v>
      </c>
      <c r="EL228">
        <v>42.81199999999998</v>
      </c>
      <c r="EM228">
        <v>41.25918518518519</v>
      </c>
      <c r="EN228">
        <v>42.56199999999999</v>
      </c>
      <c r="EO228">
        <v>42.18699999999999</v>
      </c>
      <c r="EP228">
        <v>1454.611111111111</v>
      </c>
      <c r="EQ228">
        <v>40.36999999999999</v>
      </c>
      <c r="ER228">
        <v>0</v>
      </c>
      <c r="ES228">
        <v>1303.400000095367</v>
      </c>
      <c r="ET228">
        <v>0</v>
      </c>
      <c r="EU228">
        <v>1474.123076923077</v>
      </c>
      <c r="EV228">
        <v>5.114529927047022</v>
      </c>
      <c r="EW228">
        <v>21.28888876804804</v>
      </c>
      <c r="EX228">
        <v>22982.81923076923</v>
      </c>
      <c r="EY228">
        <v>15</v>
      </c>
      <c r="EZ228">
        <v>1652287342.6</v>
      </c>
      <c r="FA228" t="s">
        <v>727</v>
      </c>
      <c r="FB228">
        <v>1652287342.6</v>
      </c>
      <c r="FC228">
        <v>1652287335.6</v>
      </c>
      <c r="FD228">
        <v>27</v>
      </c>
      <c r="FE228">
        <v>0.206</v>
      </c>
      <c r="FF228">
        <v>-0.006</v>
      </c>
      <c r="FG228">
        <v>-1.806</v>
      </c>
      <c r="FH228">
        <v>0.04</v>
      </c>
      <c r="FI228">
        <v>1600</v>
      </c>
      <c r="FJ228">
        <v>24</v>
      </c>
      <c r="FK228">
        <v>0.06</v>
      </c>
      <c r="FL228">
        <v>0.04</v>
      </c>
      <c r="FM228">
        <v>-73.37521463414636</v>
      </c>
      <c r="FN228">
        <v>1.416052264808391</v>
      </c>
      <c r="FO228">
        <v>0.3212554462371979</v>
      </c>
      <c r="FP228">
        <v>-1</v>
      </c>
      <c r="FQ228">
        <v>3.599839756097561</v>
      </c>
      <c r="FR228">
        <v>-0.3764885017421644</v>
      </c>
      <c r="FS228">
        <v>0.04516915721324835</v>
      </c>
      <c r="FT228">
        <v>1</v>
      </c>
      <c r="FU228">
        <v>0</v>
      </c>
      <c r="FV228">
        <v>0</v>
      </c>
      <c r="FW228">
        <v>0</v>
      </c>
      <c r="FX228">
        <v>-1</v>
      </c>
      <c r="FY228">
        <v>1</v>
      </c>
      <c r="FZ228">
        <v>1</v>
      </c>
      <c r="GA228" t="s">
        <v>719</v>
      </c>
      <c r="GB228">
        <v>2.69476</v>
      </c>
      <c r="GC228">
        <v>2.70529</v>
      </c>
      <c r="GD228">
        <v>0.211331</v>
      </c>
      <c r="GE228">
        <v>0.215885</v>
      </c>
      <c r="GF228">
        <v>0.114412</v>
      </c>
      <c r="GG228">
        <v>0.10229</v>
      </c>
      <c r="GH228">
        <v>24754.5</v>
      </c>
      <c r="GI228">
        <v>24705.6</v>
      </c>
      <c r="GJ228">
        <v>29208</v>
      </c>
      <c r="GK228">
        <v>29165.4</v>
      </c>
      <c r="GL228">
        <v>34244.4</v>
      </c>
      <c r="GM228">
        <v>34851.3</v>
      </c>
      <c r="GN228">
        <v>41105.6</v>
      </c>
      <c r="GO228">
        <v>41616</v>
      </c>
      <c r="GP228">
        <v>1.72235</v>
      </c>
      <c r="GQ228">
        <v>2.01623</v>
      </c>
      <c r="GR228">
        <v>0.11149</v>
      </c>
      <c r="GS228">
        <v>0</v>
      </c>
      <c r="GT228">
        <v>29.9648</v>
      </c>
      <c r="GU228">
        <v>999.9</v>
      </c>
      <c r="GV228">
        <v>36.8</v>
      </c>
      <c r="GW228">
        <v>37.3</v>
      </c>
      <c r="GX228">
        <v>26.0097</v>
      </c>
      <c r="GY228">
        <v>62.7634</v>
      </c>
      <c r="GZ228">
        <v>29.8197</v>
      </c>
      <c r="HA228">
        <v>1</v>
      </c>
      <c r="HB228">
        <v>0.30626</v>
      </c>
      <c r="HC228">
        <v>0</v>
      </c>
      <c r="HD228">
        <v>20.3924</v>
      </c>
      <c r="HE228">
        <v>5.21594</v>
      </c>
      <c r="HF228">
        <v>12.0099</v>
      </c>
      <c r="HG228">
        <v>4.98735</v>
      </c>
      <c r="HH228">
        <v>3.2885</v>
      </c>
      <c r="HI228">
        <v>2415.2</v>
      </c>
      <c r="HJ228">
        <v>9999</v>
      </c>
      <c r="HK228">
        <v>9999</v>
      </c>
      <c r="HL228">
        <v>45.7</v>
      </c>
      <c r="HM228">
        <v>1.86735</v>
      </c>
      <c r="HN228">
        <v>1.8663</v>
      </c>
      <c r="HO228">
        <v>1.86585</v>
      </c>
      <c r="HP228">
        <v>1.86569</v>
      </c>
      <c r="HQ228">
        <v>1.86752</v>
      </c>
      <c r="HR228">
        <v>1.87001</v>
      </c>
      <c r="HS228">
        <v>1.86874</v>
      </c>
      <c r="HT228">
        <v>1.87005</v>
      </c>
      <c r="HU228">
        <v>0</v>
      </c>
      <c r="HV228">
        <v>0</v>
      </c>
      <c r="HW228">
        <v>0</v>
      </c>
      <c r="HX228">
        <v>0</v>
      </c>
      <c r="HY228" t="s">
        <v>425</v>
      </c>
      <c r="HZ228" t="s">
        <v>426</v>
      </c>
      <c r="IA228" t="s">
        <v>427</v>
      </c>
      <c r="IB228" t="s">
        <v>427</v>
      </c>
      <c r="IC228" t="s">
        <v>427</v>
      </c>
      <c r="ID228" t="s">
        <v>427</v>
      </c>
      <c r="IE228">
        <v>0</v>
      </c>
      <c r="IF228">
        <v>100</v>
      </c>
      <c r="IG228">
        <v>100</v>
      </c>
      <c r="IH228">
        <v>-1.53</v>
      </c>
      <c r="II228">
        <v>0.0866</v>
      </c>
      <c r="IJ228">
        <v>0.04464184116076175</v>
      </c>
      <c r="IK228">
        <v>-0.0004613869835165773</v>
      </c>
      <c r="IL228">
        <v>-7.733014719846753E-07</v>
      </c>
      <c r="IM228">
        <v>2.12217718631011E-10</v>
      </c>
      <c r="IN228">
        <v>-0.1662484685589008</v>
      </c>
      <c r="IO228">
        <v>0.000886434048502425</v>
      </c>
      <c r="IP228">
        <v>0.0004187276611132993</v>
      </c>
      <c r="IQ228">
        <v>-3.612086840460417E-06</v>
      </c>
      <c r="IR228">
        <v>19</v>
      </c>
      <c r="IS228">
        <v>2204</v>
      </c>
      <c r="IT228">
        <v>1</v>
      </c>
      <c r="IU228">
        <v>37</v>
      </c>
      <c r="IV228">
        <v>21.2</v>
      </c>
      <c r="IW228">
        <v>21.4</v>
      </c>
      <c r="IX228">
        <v>2.89429</v>
      </c>
      <c r="IY228">
        <v>2.20581</v>
      </c>
      <c r="IZ228">
        <v>1.39648</v>
      </c>
      <c r="JA228">
        <v>2.34497</v>
      </c>
      <c r="JB228">
        <v>1.49536</v>
      </c>
      <c r="JC228">
        <v>2.37183</v>
      </c>
      <c r="JD228">
        <v>39.4166</v>
      </c>
      <c r="JE228">
        <v>14.8588</v>
      </c>
      <c r="JF228">
        <v>18</v>
      </c>
      <c r="JG228">
        <v>391.463</v>
      </c>
      <c r="JH228">
        <v>563</v>
      </c>
      <c r="JI228">
        <v>31.7625</v>
      </c>
      <c r="JJ228">
        <v>31.4386</v>
      </c>
      <c r="JK228">
        <v>30.0001</v>
      </c>
      <c r="JL228">
        <v>31.3442</v>
      </c>
      <c r="JM228">
        <v>31.2502</v>
      </c>
      <c r="JN228">
        <v>57.898</v>
      </c>
      <c r="JO228">
        <v>11.2666</v>
      </c>
      <c r="JP228">
        <v>6.67755</v>
      </c>
      <c r="JQ228">
        <v>-999.9</v>
      </c>
      <c r="JR228">
        <v>1483.82</v>
      </c>
      <c r="JS228">
        <v>23.4856</v>
      </c>
      <c r="JT228">
        <v>99.8305</v>
      </c>
      <c r="JU228">
        <v>99.8934</v>
      </c>
    </row>
    <row r="229" spans="1:281">
      <c r="A229">
        <v>213</v>
      </c>
      <c r="B229">
        <v>1652288622.6</v>
      </c>
      <c r="C229">
        <v>6566.099999904633</v>
      </c>
      <c r="D229" t="s">
        <v>909</v>
      </c>
      <c r="E229" t="s">
        <v>910</v>
      </c>
      <c r="F229">
        <v>5</v>
      </c>
      <c r="G229" t="s">
        <v>730</v>
      </c>
      <c r="H229" t="s">
        <v>418</v>
      </c>
      <c r="I229">
        <v>1652288614.814285</v>
      </c>
      <c r="J229">
        <f>(K229)/1000</f>
        <v>0</v>
      </c>
      <c r="K229">
        <f>IF(CZ229, AN229, AH229)</f>
        <v>0</v>
      </c>
      <c r="L229">
        <f>IF(CZ229, AI229, AG229)</f>
        <v>0</v>
      </c>
      <c r="M229">
        <f>DB229 - IF(AU229&gt;1, L229*CV229*100.0/(AW229*DP229), 0)</f>
        <v>0</v>
      </c>
      <c r="N229">
        <f>((T229-J229/2)*M229-L229)/(T229+J229/2)</f>
        <v>0</v>
      </c>
      <c r="O229">
        <f>N229*(DI229+DJ229)/1000.0</f>
        <v>0</v>
      </c>
      <c r="P229">
        <f>(DB229 - IF(AU229&gt;1, L229*CV229*100.0/(AW229*DP229), 0))*(DI229+DJ229)/1000.0</f>
        <v>0</v>
      </c>
      <c r="Q229">
        <f>2.0/((1/S229-1/R229)+SIGN(S229)*SQRT((1/S229-1/R229)*(1/S229-1/R229) + 4*CW229/((CW229+1)*(CW229+1))*(2*1/S229*1/R229-1/R229*1/R229)))</f>
        <v>0</v>
      </c>
      <c r="R229">
        <f>IF(LEFT(CX229,1)&lt;&gt;"0",IF(LEFT(CX229,1)="1",3.0,CY229),$D$5+$E$5*(DP229*DI229/($K$5*1000))+$F$5*(DP229*DI229/($K$5*1000))*MAX(MIN(CV229,$J$5),$I$5)*MAX(MIN(CV229,$J$5),$I$5)+$G$5*MAX(MIN(CV229,$J$5),$I$5)*(DP229*DI229/($K$5*1000))+$H$5*(DP229*DI229/($K$5*1000))*(DP229*DI229/($K$5*1000)))</f>
        <v>0</v>
      </c>
      <c r="S229">
        <f>J229*(1000-(1000*0.61365*exp(17.502*W229/(240.97+W229))/(DI229+DJ229)+DD229)/2)/(1000*0.61365*exp(17.502*W229/(240.97+W229))/(DI229+DJ229)-DD229)</f>
        <v>0</v>
      </c>
      <c r="T229">
        <f>1/((CW229+1)/(Q229/1.6)+1/(R229/1.37)) + CW229/((CW229+1)/(Q229/1.6) + CW229/(R229/1.37))</f>
        <v>0</v>
      </c>
      <c r="U229">
        <f>(CR229*CU229)</f>
        <v>0</v>
      </c>
      <c r="V229">
        <f>(DK229+(U229+2*0.95*5.67E-8*(((DK229+$B$7)+273)^4-(DK229+273)^4)-44100*J229)/(1.84*29.3*R229+8*0.95*5.67E-8*(DK229+273)^3))</f>
        <v>0</v>
      </c>
      <c r="W229">
        <f>($C$7*DL229+$D$7*DM229+$E$7*V229)</f>
        <v>0</v>
      </c>
      <c r="X229">
        <f>0.61365*exp(17.502*W229/(240.97+W229))</f>
        <v>0</v>
      </c>
      <c r="Y229">
        <f>(Z229/AA229*100)</f>
        <v>0</v>
      </c>
      <c r="Z229">
        <f>DD229*(DI229+DJ229)/1000</f>
        <v>0</v>
      </c>
      <c r="AA229">
        <f>0.61365*exp(17.502*DK229/(240.97+DK229))</f>
        <v>0</v>
      </c>
      <c r="AB229">
        <f>(X229-DD229*(DI229+DJ229)/1000)</f>
        <v>0</v>
      </c>
      <c r="AC229">
        <f>(-J229*44100)</f>
        <v>0</v>
      </c>
      <c r="AD229">
        <f>2*29.3*R229*0.92*(DK229-W229)</f>
        <v>0</v>
      </c>
      <c r="AE229">
        <f>2*0.95*5.67E-8*(((DK229+$B$7)+273)^4-(W229+273)^4)</f>
        <v>0</v>
      </c>
      <c r="AF229">
        <f>U229+AE229+AC229+AD229</f>
        <v>0</v>
      </c>
      <c r="AG229">
        <f>DH229*AU229*(DC229-DB229*(1000-AU229*DE229)/(1000-AU229*DD229))/(100*CV229)</f>
        <v>0</v>
      </c>
      <c r="AH229">
        <f>1000*DH229*AU229*(DD229-DE229)/(100*CV229*(1000-AU229*DD229))</f>
        <v>0</v>
      </c>
      <c r="AI229">
        <f>(AJ229 - AK229 - DI229*1E3/(8.314*(DK229+273.15)) * AM229/DH229 * AL229) * DH229/(100*CV229) * (1000 - DE229)/1000</f>
        <v>0</v>
      </c>
      <c r="AJ229">
        <v>1506.841802195221</v>
      </c>
      <c r="AK229">
        <v>1447.015818181818</v>
      </c>
      <c r="AL229">
        <v>3.415786770190563</v>
      </c>
      <c r="AM229">
        <v>66.42233892500103</v>
      </c>
      <c r="AN229">
        <f>(AP229 - AO229 + DI229*1E3/(8.314*(DK229+273.15)) * AR229/DH229 * AQ229) * DH229/(100*CV229) * 1000/(1000 - AP229)</f>
        <v>0</v>
      </c>
      <c r="AO229">
        <v>23.30580193491449</v>
      </c>
      <c r="AP229">
        <v>26.77369878787879</v>
      </c>
      <c r="AQ229">
        <v>-0.002894319905010387</v>
      </c>
      <c r="AR229">
        <v>79.01917542628415</v>
      </c>
      <c r="AS229">
        <v>0</v>
      </c>
      <c r="AT229">
        <v>0</v>
      </c>
      <c r="AU229">
        <f>IF(AS229*$H$13&gt;=AW229,1.0,(AW229/(AW229-AS229*$H$13)))</f>
        <v>0</v>
      </c>
      <c r="AV229">
        <f>(AU229-1)*100</f>
        <v>0</v>
      </c>
      <c r="AW229">
        <f>MAX(0,($B$13+$C$13*DP229)/(1+$D$13*DP229)*DI229/(DK229+273)*$E$13)</f>
        <v>0</v>
      </c>
      <c r="AX229" t="s">
        <v>421</v>
      </c>
      <c r="AY229" t="s">
        <v>421</v>
      </c>
      <c r="AZ229">
        <v>0</v>
      </c>
      <c r="BA229">
        <v>0</v>
      </c>
      <c r="BB229">
        <f>1-AZ229/BA229</f>
        <v>0</v>
      </c>
      <c r="BC229">
        <v>0</v>
      </c>
      <c r="BD229" t="s">
        <v>421</v>
      </c>
      <c r="BE229" t="s">
        <v>421</v>
      </c>
      <c r="BF229">
        <v>0</v>
      </c>
      <c r="BG229">
        <v>0</v>
      </c>
      <c r="BH229">
        <f>1-BF229/BG229</f>
        <v>0</v>
      </c>
      <c r="BI229">
        <v>0.5</v>
      </c>
      <c r="BJ229">
        <f>CS229</f>
        <v>0</v>
      </c>
      <c r="BK229">
        <f>L229</f>
        <v>0</v>
      </c>
      <c r="BL229">
        <f>BH229*BI229*BJ229</f>
        <v>0</v>
      </c>
      <c r="BM229">
        <f>(BK229-BC229)/BJ229</f>
        <v>0</v>
      </c>
      <c r="BN229">
        <f>(BA229-BG229)/BG229</f>
        <v>0</v>
      </c>
      <c r="BO229">
        <f>AZ229/(BB229+AZ229/BG229)</f>
        <v>0</v>
      </c>
      <c r="BP229" t="s">
        <v>421</v>
      </c>
      <c r="BQ229">
        <v>0</v>
      </c>
      <c r="BR229">
        <f>IF(BQ229&lt;&gt;0, BQ229, BO229)</f>
        <v>0</v>
      </c>
      <c r="BS229">
        <f>1-BR229/BG229</f>
        <v>0</v>
      </c>
      <c r="BT229">
        <f>(BG229-BF229)/(BG229-BR229)</f>
        <v>0</v>
      </c>
      <c r="BU229">
        <f>(BA229-BG229)/(BA229-BR229)</f>
        <v>0</v>
      </c>
      <c r="BV229">
        <f>(BG229-BF229)/(BG229-AZ229)</f>
        <v>0</v>
      </c>
      <c r="BW229">
        <f>(BA229-BG229)/(BA229-AZ229)</f>
        <v>0</v>
      </c>
      <c r="BX229">
        <f>(BT229*BR229/BF229)</f>
        <v>0</v>
      </c>
      <c r="BY229">
        <f>(1-BX229)</f>
        <v>0</v>
      </c>
      <c r="BZ229">
        <v>1358</v>
      </c>
      <c r="CA229">
        <v>300</v>
      </c>
      <c r="CB229">
        <v>300</v>
      </c>
      <c r="CC229">
        <v>300</v>
      </c>
      <c r="CD229">
        <v>10372.1</v>
      </c>
      <c r="CE229">
        <v>1824.64</v>
      </c>
      <c r="CF229">
        <v>-0.00730157</v>
      </c>
      <c r="CG229">
        <v>0.9</v>
      </c>
      <c r="CH229" t="s">
        <v>421</v>
      </c>
      <c r="CI229" t="s">
        <v>421</v>
      </c>
      <c r="CJ229" t="s">
        <v>421</v>
      </c>
      <c r="CK229" t="s">
        <v>421</v>
      </c>
      <c r="CL229" t="s">
        <v>421</v>
      </c>
      <c r="CM229" t="s">
        <v>421</v>
      </c>
      <c r="CN229" t="s">
        <v>421</v>
      </c>
      <c r="CO229" t="s">
        <v>421</v>
      </c>
      <c r="CP229" t="s">
        <v>421</v>
      </c>
      <c r="CQ229" t="s">
        <v>421</v>
      </c>
      <c r="CR229">
        <f>$B$11*DQ229+$C$11*DR229+$F$11*EC229*(1-EF229)</f>
        <v>0</v>
      </c>
      <c r="CS229">
        <f>CR229*CT229</f>
        <v>0</v>
      </c>
      <c r="CT229">
        <f>($B$11*$D$9+$C$11*$D$9+$F$11*((EP229+EH229)/MAX(EP229+EH229+EQ229, 0.1)*$I$9+EQ229/MAX(EP229+EH229+EQ229, 0.1)*$J$9))/($B$11+$C$11+$F$11)</f>
        <v>0</v>
      </c>
      <c r="CU229">
        <f>($B$11*$K$9+$C$11*$K$9+$F$11*((EP229+EH229)/MAX(EP229+EH229+EQ229, 0.1)*$P$9+EQ229/MAX(EP229+EH229+EQ229, 0.1)*$Q$9))/($B$11+$C$11+$F$11)</f>
        <v>0</v>
      </c>
      <c r="CV229">
        <v>6</v>
      </c>
      <c r="CW229">
        <v>0.5</v>
      </c>
      <c r="CX229" t="s">
        <v>422</v>
      </c>
      <c r="CY229">
        <v>2</v>
      </c>
      <c r="CZ229" t="b">
        <v>1</v>
      </c>
      <c r="DA229">
        <v>1652288614.814285</v>
      </c>
      <c r="DB229">
        <v>1384.338214285714</v>
      </c>
      <c r="DC229">
        <v>1457.780357142857</v>
      </c>
      <c r="DD229">
        <v>26.758325</v>
      </c>
      <c r="DE229">
        <v>23.27241785714286</v>
      </c>
      <c r="DF229">
        <v>1385.854285714286</v>
      </c>
      <c r="DG229">
        <v>26.67159285714285</v>
      </c>
      <c r="DH229">
        <v>400.0664642857143</v>
      </c>
      <c r="DI229">
        <v>90.68383928571428</v>
      </c>
      <c r="DJ229">
        <v>0.09999070714285714</v>
      </c>
      <c r="DK229">
        <v>32.5715357142857</v>
      </c>
      <c r="DL229">
        <v>31.77645357142857</v>
      </c>
      <c r="DM229">
        <v>999.9000000000002</v>
      </c>
      <c r="DN229">
        <v>0</v>
      </c>
      <c r="DO229">
        <v>0</v>
      </c>
      <c r="DP229">
        <v>10006.90214285714</v>
      </c>
      <c r="DQ229">
        <v>0</v>
      </c>
      <c r="DR229">
        <v>953.7377857142858</v>
      </c>
      <c r="DS229">
        <v>-73.44143214285714</v>
      </c>
      <c r="DT229">
        <v>1422.4</v>
      </c>
      <c r="DU229">
        <v>1492.515714285714</v>
      </c>
      <c r="DV229">
        <v>3.485911428571429</v>
      </c>
      <c r="DW229">
        <v>1457.780357142857</v>
      </c>
      <c r="DX229">
        <v>23.27241785714286</v>
      </c>
      <c r="DY229">
        <v>2.4265475</v>
      </c>
      <c r="DZ229">
        <v>2.1104325</v>
      </c>
      <c r="EA229">
        <v>20.54203571428571</v>
      </c>
      <c r="EB229">
        <v>18.29799642857143</v>
      </c>
      <c r="EC229">
        <v>1499.969285714286</v>
      </c>
      <c r="ED229">
        <v>0.9729988571428571</v>
      </c>
      <c r="EE229">
        <v>0.02700117142857143</v>
      </c>
      <c r="EF229">
        <v>0</v>
      </c>
      <c r="EG229">
        <v>1474.505714285714</v>
      </c>
      <c r="EH229">
        <v>5.00097</v>
      </c>
      <c r="EI229">
        <v>22985.16785714286</v>
      </c>
      <c r="EJ229">
        <v>12491.33571428571</v>
      </c>
      <c r="EK229">
        <v>41.00664285714286</v>
      </c>
      <c r="EL229">
        <v>42.81199999999998</v>
      </c>
      <c r="EM229">
        <v>41.26328571428571</v>
      </c>
      <c r="EN229">
        <v>42.56199999999999</v>
      </c>
      <c r="EO229">
        <v>42.18699999999999</v>
      </c>
      <c r="EP229">
        <v>1454.599285714285</v>
      </c>
      <c r="EQ229">
        <v>40.36999999999999</v>
      </c>
      <c r="ER229">
        <v>0</v>
      </c>
      <c r="ES229">
        <v>1308.200000047684</v>
      </c>
      <c r="ET229">
        <v>0</v>
      </c>
      <c r="EU229">
        <v>1474.503846153846</v>
      </c>
      <c r="EV229">
        <v>4.596923085263733</v>
      </c>
      <c r="EW229">
        <v>16.30427353840453</v>
      </c>
      <c r="EX229">
        <v>22985.30384615384</v>
      </c>
      <c r="EY229">
        <v>15</v>
      </c>
      <c r="EZ229">
        <v>1652287342.6</v>
      </c>
      <c r="FA229" t="s">
        <v>727</v>
      </c>
      <c r="FB229">
        <v>1652287342.6</v>
      </c>
      <c r="FC229">
        <v>1652287335.6</v>
      </c>
      <c r="FD229">
        <v>27</v>
      </c>
      <c r="FE229">
        <v>0.206</v>
      </c>
      <c r="FF229">
        <v>-0.006</v>
      </c>
      <c r="FG229">
        <v>-1.806</v>
      </c>
      <c r="FH229">
        <v>0.04</v>
      </c>
      <c r="FI229">
        <v>1600</v>
      </c>
      <c r="FJ229">
        <v>24</v>
      </c>
      <c r="FK229">
        <v>0.06</v>
      </c>
      <c r="FL229">
        <v>0.04</v>
      </c>
      <c r="FM229">
        <v>-73.351885</v>
      </c>
      <c r="FN229">
        <v>-2.686012007504498</v>
      </c>
      <c r="FO229">
        <v>0.2971869046155963</v>
      </c>
      <c r="FP229">
        <v>-1</v>
      </c>
      <c r="FQ229">
        <v>3.52600475</v>
      </c>
      <c r="FR229">
        <v>-1.024411519699819</v>
      </c>
      <c r="FS229">
        <v>0.111460014780806</v>
      </c>
      <c r="FT229">
        <v>0</v>
      </c>
      <c r="FU229">
        <v>0</v>
      </c>
      <c r="FV229">
        <v>0</v>
      </c>
      <c r="FW229">
        <v>0</v>
      </c>
      <c r="FX229">
        <v>-1</v>
      </c>
      <c r="FY229">
        <v>0</v>
      </c>
      <c r="FZ229">
        <v>1</v>
      </c>
      <c r="GA229" t="s">
        <v>710</v>
      </c>
      <c r="GB229">
        <v>2.69471</v>
      </c>
      <c r="GC229">
        <v>2.7051</v>
      </c>
      <c r="GD229">
        <v>0.212866</v>
      </c>
      <c r="GE229">
        <v>0.217401</v>
      </c>
      <c r="GF229">
        <v>0.114502</v>
      </c>
      <c r="GG229">
        <v>0.10304</v>
      </c>
      <c r="GH229">
        <v>24706.1</v>
      </c>
      <c r="GI229">
        <v>24657.9</v>
      </c>
      <c r="GJ229">
        <v>29207.9</v>
      </c>
      <c r="GK229">
        <v>29165.5</v>
      </c>
      <c r="GL229">
        <v>34241</v>
      </c>
      <c r="GM229">
        <v>34822.1</v>
      </c>
      <c r="GN229">
        <v>41105.6</v>
      </c>
      <c r="GO229">
        <v>41616.1</v>
      </c>
      <c r="GP229">
        <v>1.72215</v>
      </c>
      <c r="GQ229">
        <v>2.0161</v>
      </c>
      <c r="GR229">
        <v>0.111483</v>
      </c>
      <c r="GS229">
        <v>0</v>
      </c>
      <c r="GT229">
        <v>29.9648</v>
      </c>
      <c r="GU229">
        <v>999.9</v>
      </c>
      <c r="GV229">
        <v>36.9</v>
      </c>
      <c r="GW229">
        <v>37.3</v>
      </c>
      <c r="GX229">
        <v>26.0765</v>
      </c>
      <c r="GY229">
        <v>62.7434</v>
      </c>
      <c r="GZ229">
        <v>29.972</v>
      </c>
      <c r="HA229">
        <v>1</v>
      </c>
      <c r="HB229">
        <v>0.306265</v>
      </c>
      <c r="HC229">
        <v>0</v>
      </c>
      <c r="HD229">
        <v>20.3923</v>
      </c>
      <c r="HE229">
        <v>5.21504</v>
      </c>
      <c r="HF229">
        <v>12.0099</v>
      </c>
      <c r="HG229">
        <v>4.98715</v>
      </c>
      <c r="HH229">
        <v>3.28825</v>
      </c>
      <c r="HI229">
        <v>2415.2</v>
      </c>
      <c r="HJ229">
        <v>9999</v>
      </c>
      <c r="HK229">
        <v>9999</v>
      </c>
      <c r="HL229">
        <v>45.7</v>
      </c>
      <c r="HM229">
        <v>1.86737</v>
      </c>
      <c r="HN229">
        <v>1.8663</v>
      </c>
      <c r="HO229">
        <v>1.86584</v>
      </c>
      <c r="HP229">
        <v>1.86569</v>
      </c>
      <c r="HQ229">
        <v>1.86752</v>
      </c>
      <c r="HR229">
        <v>1.87002</v>
      </c>
      <c r="HS229">
        <v>1.86873</v>
      </c>
      <c r="HT229">
        <v>1.87006</v>
      </c>
      <c r="HU229">
        <v>0</v>
      </c>
      <c r="HV229">
        <v>0</v>
      </c>
      <c r="HW229">
        <v>0</v>
      </c>
      <c r="HX229">
        <v>0</v>
      </c>
      <c r="HY229" t="s">
        <v>425</v>
      </c>
      <c r="HZ229" t="s">
        <v>426</v>
      </c>
      <c r="IA229" t="s">
        <v>427</v>
      </c>
      <c r="IB229" t="s">
        <v>427</v>
      </c>
      <c r="IC229" t="s">
        <v>427</v>
      </c>
      <c r="ID229" t="s">
        <v>427</v>
      </c>
      <c r="IE229">
        <v>0</v>
      </c>
      <c r="IF229">
        <v>100</v>
      </c>
      <c r="IG229">
        <v>100</v>
      </c>
      <c r="IH229">
        <v>-1.55</v>
      </c>
      <c r="II229">
        <v>0.0871</v>
      </c>
      <c r="IJ229">
        <v>0.04464184116076175</v>
      </c>
      <c r="IK229">
        <v>-0.0004613869835165773</v>
      </c>
      <c r="IL229">
        <v>-7.733014719846753E-07</v>
      </c>
      <c r="IM229">
        <v>2.12217718631011E-10</v>
      </c>
      <c r="IN229">
        <v>-0.1662484685589008</v>
      </c>
      <c r="IO229">
        <v>0.000886434048502425</v>
      </c>
      <c r="IP229">
        <v>0.0004187276611132993</v>
      </c>
      <c r="IQ229">
        <v>-3.612086840460417E-06</v>
      </c>
      <c r="IR229">
        <v>19</v>
      </c>
      <c r="IS229">
        <v>2204</v>
      </c>
      <c r="IT229">
        <v>1</v>
      </c>
      <c r="IU229">
        <v>37</v>
      </c>
      <c r="IV229">
        <v>21.3</v>
      </c>
      <c r="IW229">
        <v>21.4</v>
      </c>
      <c r="IX229">
        <v>2.91626</v>
      </c>
      <c r="IY229">
        <v>2.20825</v>
      </c>
      <c r="IZ229">
        <v>1.39648</v>
      </c>
      <c r="JA229">
        <v>2.34619</v>
      </c>
      <c r="JB229">
        <v>1.49536</v>
      </c>
      <c r="JC229">
        <v>2.39258</v>
      </c>
      <c r="JD229">
        <v>39.4166</v>
      </c>
      <c r="JE229">
        <v>14.8588</v>
      </c>
      <c r="JF229">
        <v>18</v>
      </c>
      <c r="JG229">
        <v>391.364</v>
      </c>
      <c r="JH229">
        <v>562.924</v>
      </c>
      <c r="JI229">
        <v>31.7633</v>
      </c>
      <c r="JJ229">
        <v>31.4386</v>
      </c>
      <c r="JK229">
        <v>30.0001</v>
      </c>
      <c r="JL229">
        <v>31.3457</v>
      </c>
      <c r="JM229">
        <v>31.2521</v>
      </c>
      <c r="JN229">
        <v>58.4508</v>
      </c>
      <c r="JO229">
        <v>11.2666</v>
      </c>
      <c r="JP229">
        <v>7.06912</v>
      </c>
      <c r="JQ229">
        <v>-999.9</v>
      </c>
      <c r="JR229">
        <v>1503.86</v>
      </c>
      <c r="JS229">
        <v>23.5083</v>
      </c>
      <c r="JT229">
        <v>99.8304</v>
      </c>
      <c r="JU229">
        <v>99.8937</v>
      </c>
    </row>
    <row r="230" spans="1:281">
      <c r="A230">
        <v>214</v>
      </c>
      <c r="B230">
        <v>1652288627.6</v>
      </c>
      <c r="C230">
        <v>6571.099999904633</v>
      </c>
      <c r="D230" t="s">
        <v>911</v>
      </c>
      <c r="E230" t="s">
        <v>912</v>
      </c>
      <c r="F230">
        <v>5</v>
      </c>
      <c r="G230" t="s">
        <v>730</v>
      </c>
      <c r="H230" t="s">
        <v>418</v>
      </c>
      <c r="I230">
        <v>1652288620.1</v>
      </c>
      <c r="J230">
        <f>(K230)/1000</f>
        <v>0</v>
      </c>
      <c r="K230">
        <f>IF(CZ230, AN230, AH230)</f>
        <v>0</v>
      </c>
      <c r="L230">
        <f>IF(CZ230, AI230, AG230)</f>
        <v>0</v>
      </c>
      <c r="M230">
        <f>DB230 - IF(AU230&gt;1, L230*CV230*100.0/(AW230*DP230), 0)</f>
        <v>0</v>
      </c>
      <c r="N230">
        <f>((T230-J230/2)*M230-L230)/(T230+J230/2)</f>
        <v>0</v>
      </c>
      <c r="O230">
        <f>N230*(DI230+DJ230)/1000.0</f>
        <v>0</v>
      </c>
      <c r="P230">
        <f>(DB230 - IF(AU230&gt;1, L230*CV230*100.0/(AW230*DP230), 0))*(DI230+DJ230)/1000.0</f>
        <v>0</v>
      </c>
      <c r="Q230">
        <f>2.0/((1/S230-1/R230)+SIGN(S230)*SQRT((1/S230-1/R230)*(1/S230-1/R230) + 4*CW230/((CW230+1)*(CW230+1))*(2*1/S230*1/R230-1/R230*1/R230)))</f>
        <v>0</v>
      </c>
      <c r="R230">
        <f>IF(LEFT(CX230,1)&lt;&gt;"0",IF(LEFT(CX230,1)="1",3.0,CY230),$D$5+$E$5*(DP230*DI230/($K$5*1000))+$F$5*(DP230*DI230/($K$5*1000))*MAX(MIN(CV230,$J$5),$I$5)*MAX(MIN(CV230,$J$5),$I$5)+$G$5*MAX(MIN(CV230,$J$5),$I$5)*(DP230*DI230/($K$5*1000))+$H$5*(DP230*DI230/($K$5*1000))*(DP230*DI230/($K$5*1000)))</f>
        <v>0</v>
      </c>
      <c r="S230">
        <f>J230*(1000-(1000*0.61365*exp(17.502*W230/(240.97+W230))/(DI230+DJ230)+DD230)/2)/(1000*0.61365*exp(17.502*W230/(240.97+W230))/(DI230+DJ230)-DD230)</f>
        <v>0</v>
      </c>
      <c r="T230">
        <f>1/((CW230+1)/(Q230/1.6)+1/(R230/1.37)) + CW230/((CW230+1)/(Q230/1.6) + CW230/(R230/1.37))</f>
        <v>0</v>
      </c>
      <c r="U230">
        <f>(CR230*CU230)</f>
        <v>0</v>
      </c>
      <c r="V230">
        <f>(DK230+(U230+2*0.95*5.67E-8*(((DK230+$B$7)+273)^4-(DK230+273)^4)-44100*J230)/(1.84*29.3*R230+8*0.95*5.67E-8*(DK230+273)^3))</f>
        <v>0</v>
      </c>
      <c r="W230">
        <f>($C$7*DL230+$D$7*DM230+$E$7*V230)</f>
        <v>0</v>
      </c>
      <c r="X230">
        <f>0.61365*exp(17.502*W230/(240.97+W230))</f>
        <v>0</v>
      </c>
      <c r="Y230">
        <f>(Z230/AA230*100)</f>
        <v>0</v>
      </c>
      <c r="Z230">
        <f>DD230*(DI230+DJ230)/1000</f>
        <v>0</v>
      </c>
      <c r="AA230">
        <f>0.61365*exp(17.502*DK230/(240.97+DK230))</f>
        <v>0</v>
      </c>
      <c r="AB230">
        <f>(X230-DD230*(DI230+DJ230)/1000)</f>
        <v>0</v>
      </c>
      <c r="AC230">
        <f>(-J230*44100)</f>
        <v>0</v>
      </c>
      <c r="AD230">
        <f>2*29.3*R230*0.92*(DK230-W230)</f>
        <v>0</v>
      </c>
      <c r="AE230">
        <f>2*0.95*5.67E-8*(((DK230+$B$7)+273)^4-(W230+273)^4)</f>
        <v>0</v>
      </c>
      <c r="AF230">
        <f>U230+AE230+AC230+AD230</f>
        <v>0</v>
      </c>
      <c r="AG230">
        <f>DH230*AU230*(DC230-DB230*(1000-AU230*DE230)/(1000-AU230*DD230))/(100*CV230)</f>
        <v>0</v>
      </c>
      <c r="AH230">
        <f>1000*DH230*AU230*(DD230-DE230)/(100*CV230*(1000-AU230*DD230))</f>
        <v>0</v>
      </c>
      <c r="AI230">
        <f>(AJ230 - AK230 - DI230*1E3/(8.314*(DK230+273.15)) * AM230/DH230 * AL230) * DH230/(100*CV230) * (1000 - DE230)/1000</f>
        <v>0</v>
      </c>
      <c r="AJ230">
        <v>1524.22731159695</v>
      </c>
      <c r="AK230">
        <v>1464.129939393939</v>
      </c>
      <c r="AL230">
        <v>3.424194336606782</v>
      </c>
      <c r="AM230">
        <v>66.42233892500103</v>
      </c>
      <c r="AN230">
        <f>(AP230 - AO230 + DI230*1E3/(8.314*(DK230+273.15)) * AR230/DH230 * AQ230) * DH230/(100*CV230) * 1000/(1000 - AP230)</f>
        <v>0</v>
      </c>
      <c r="AO230">
        <v>23.49410045373735</v>
      </c>
      <c r="AP230">
        <v>26.8335006060606</v>
      </c>
      <c r="AQ230">
        <v>0.01821775204405194</v>
      </c>
      <c r="AR230">
        <v>79.01917542628415</v>
      </c>
      <c r="AS230">
        <v>0</v>
      </c>
      <c r="AT230">
        <v>0</v>
      </c>
      <c r="AU230">
        <f>IF(AS230*$H$13&gt;=AW230,1.0,(AW230/(AW230-AS230*$H$13)))</f>
        <v>0</v>
      </c>
      <c r="AV230">
        <f>(AU230-1)*100</f>
        <v>0</v>
      </c>
      <c r="AW230">
        <f>MAX(0,($B$13+$C$13*DP230)/(1+$D$13*DP230)*DI230/(DK230+273)*$E$13)</f>
        <v>0</v>
      </c>
      <c r="AX230" t="s">
        <v>421</v>
      </c>
      <c r="AY230" t="s">
        <v>421</v>
      </c>
      <c r="AZ230">
        <v>0</v>
      </c>
      <c r="BA230">
        <v>0</v>
      </c>
      <c r="BB230">
        <f>1-AZ230/BA230</f>
        <v>0</v>
      </c>
      <c r="BC230">
        <v>0</v>
      </c>
      <c r="BD230" t="s">
        <v>421</v>
      </c>
      <c r="BE230" t="s">
        <v>421</v>
      </c>
      <c r="BF230">
        <v>0</v>
      </c>
      <c r="BG230">
        <v>0</v>
      </c>
      <c r="BH230">
        <f>1-BF230/BG230</f>
        <v>0</v>
      </c>
      <c r="BI230">
        <v>0.5</v>
      </c>
      <c r="BJ230">
        <f>CS230</f>
        <v>0</v>
      </c>
      <c r="BK230">
        <f>L230</f>
        <v>0</v>
      </c>
      <c r="BL230">
        <f>BH230*BI230*BJ230</f>
        <v>0</v>
      </c>
      <c r="BM230">
        <f>(BK230-BC230)/BJ230</f>
        <v>0</v>
      </c>
      <c r="BN230">
        <f>(BA230-BG230)/BG230</f>
        <v>0</v>
      </c>
      <c r="BO230">
        <f>AZ230/(BB230+AZ230/BG230)</f>
        <v>0</v>
      </c>
      <c r="BP230" t="s">
        <v>421</v>
      </c>
      <c r="BQ230">
        <v>0</v>
      </c>
      <c r="BR230">
        <f>IF(BQ230&lt;&gt;0, BQ230, BO230)</f>
        <v>0</v>
      </c>
      <c r="BS230">
        <f>1-BR230/BG230</f>
        <v>0</v>
      </c>
      <c r="BT230">
        <f>(BG230-BF230)/(BG230-BR230)</f>
        <v>0</v>
      </c>
      <c r="BU230">
        <f>(BA230-BG230)/(BA230-BR230)</f>
        <v>0</v>
      </c>
      <c r="BV230">
        <f>(BG230-BF230)/(BG230-AZ230)</f>
        <v>0</v>
      </c>
      <c r="BW230">
        <f>(BA230-BG230)/(BA230-AZ230)</f>
        <v>0</v>
      </c>
      <c r="BX230">
        <f>(BT230*BR230/BF230)</f>
        <v>0</v>
      </c>
      <c r="BY230">
        <f>(1-BX230)</f>
        <v>0</v>
      </c>
      <c r="BZ230">
        <v>1358</v>
      </c>
      <c r="CA230">
        <v>300</v>
      </c>
      <c r="CB230">
        <v>300</v>
      </c>
      <c r="CC230">
        <v>300</v>
      </c>
      <c r="CD230">
        <v>10372.1</v>
      </c>
      <c r="CE230">
        <v>1824.64</v>
      </c>
      <c r="CF230">
        <v>-0.00730157</v>
      </c>
      <c r="CG230">
        <v>0.9</v>
      </c>
      <c r="CH230" t="s">
        <v>421</v>
      </c>
      <c r="CI230" t="s">
        <v>421</v>
      </c>
      <c r="CJ230" t="s">
        <v>421</v>
      </c>
      <c r="CK230" t="s">
        <v>421</v>
      </c>
      <c r="CL230" t="s">
        <v>421</v>
      </c>
      <c r="CM230" t="s">
        <v>421</v>
      </c>
      <c r="CN230" t="s">
        <v>421</v>
      </c>
      <c r="CO230" t="s">
        <v>421</v>
      </c>
      <c r="CP230" t="s">
        <v>421</v>
      </c>
      <c r="CQ230" t="s">
        <v>421</v>
      </c>
      <c r="CR230">
        <f>$B$11*DQ230+$C$11*DR230+$F$11*EC230*(1-EF230)</f>
        <v>0</v>
      </c>
      <c r="CS230">
        <f>CR230*CT230</f>
        <v>0</v>
      </c>
      <c r="CT230">
        <f>($B$11*$D$9+$C$11*$D$9+$F$11*((EP230+EH230)/MAX(EP230+EH230+EQ230, 0.1)*$I$9+EQ230/MAX(EP230+EH230+EQ230, 0.1)*$J$9))/($B$11+$C$11+$F$11)</f>
        <v>0</v>
      </c>
      <c r="CU230">
        <f>($B$11*$K$9+$C$11*$K$9+$F$11*((EP230+EH230)/MAX(EP230+EH230+EQ230, 0.1)*$P$9+EQ230/MAX(EP230+EH230+EQ230, 0.1)*$Q$9))/($B$11+$C$11+$F$11)</f>
        <v>0</v>
      </c>
      <c r="CV230">
        <v>6</v>
      </c>
      <c r="CW230">
        <v>0.5</v>
      </c>
      <c r="CX230" t="s">
        <v>422</v>
      </c>
      <c r="CY230">
        <v>2</v>
      </c>
      <c r="CZ230" t="b">
        <v>1</v>
      </c>
      <c r="DA230">
        <v>1652288620.1</v>
      </c>
      <c r="DB230">
        <v>1401.699629629629</v>
      </c>
      <c r="DC230">
        <v>1475.447037037037</v>
      </c>
      <c r="DD230">
        <v>26.77714074074074</v>
      </c>
      <c r="DE230">
        <v>23.36717407407407</v>
      </c>
      <c r="DF230">
        <v>1403.239259259259</v>
      </c>
      <c r="DG230">
        <v>26.69011851851852</v>
      </c>
      <c r="DH230">
        <v>400.0785925925925</v>
      </c>
      <c r="DI230">
        <v>90.68532962962963</v>
      </c>
      <c r="DJ230">
        <v>0.100030837037037</v>
      </c>
      <c r="DK230">
        <v>32.57131481481481</v>
      </c>
      <c r="DL230">
        <v>31.77608518518518</v>
      </c>
      <c r="DM230">
        <v>999.9000000000001</v>
      </c>
      <c r="DN230">
        <v>0</v>
      </c>
      <c r="DO230">
        <v>0</v>
      </c>
      <c r="DP230">
        <v>10007.11185185185</v>
      </c>
      <c r="DQ230">
        <v>0</v>
      </c>
      <c r="DR230">
        <v>952.6990370370369</v>
      </c>
      <c r="DS230">
        <v>-73.74738518518518</v>
      </c>
      <c r="DT230">
        <v>1440.266296296296</v>
      </c>
      <c r="DU230">
        <v>1510.750740740741</v>
      </c>
      <c r="DV230">
        <v>3.409967407407407</v>
      </c>
      <c r="DW230">
        <v>1475.447037037037</v>
      </c>
      <c r="DX230">
        <v>23.36717407407407</v>
      </c>
      <c r="DY230">
        <v>2.428293333333333</v>
      </c>
      <c r="DZ230">
        <v>2.119060370370371</v>
      </c>
      <c r="EA230">
        <v>20.55369629629629</v>
      </c>
      <c r="EB230">
        <v>18.36298148148148</v>
      </c>
      <c r="EC230">
        <v>1499.97074074074</v>
      </c>
      <c r="ED230">
        <v>0.9729987777777778</v>
      </c>
      <c r="EE230">
        <v>0.02700125555555556</v>
      </c>
      <c r="EF230">
        <v>0</v>
      </c>
      <c r="EG230">
        <v>1474.867407407408</v>
      </c>
      <c r="EH230">
        <v>5.00097</v>
      </c>
      <c r="EI230">
        <v>22982.11481481482</v>
      </c>
      <c r="EJ230">
        <v>12491.35185185185</v>
      </c>
      <c r="EK230">
        <v>41.00688888888889</v>
      </c>
      <c r="EL230">
        <v>42.81199999999998</v>
      </c>
      <c r="EM230">
        <v>41.25918518518519</v>
      </c>
      <c r="EN230">
        <v>42.56199999999999</v>
      </c>
      <c r="EO230">
        <v>42.18699999999999</v>
      </c>
      <c r="EP230">
        <v>1454.600740740741</v>
      </c>
      <c r="EQ230">
        <v>40.36999999999999</v>
      </c>
      <c r="ER230">
        <v>0</v>
      </c>
      <c r="ES230">
        <v>1313.599999904633</v>
      </c>
      <c r="ET230">
        <v>0</v>
      </c>
      <c r="EU230">
        <v>1474.878</v>
      </c>
      <c r="EV230">
        <v>3.577692324617944</v>
      </c>
      <c r="EW230">
        <v>-38.84615364270169</v>
      </c>
      <c r="EX230">
        <v>22981.924</v>
      </c>
      <c r="EY230">
        <v>15</v>
      </c>
      <c r="EZ230">
        <v>1652287342.6</v>
      </c>
      <c r="FA230" t="s">
        <v>727</v>
      </c>
      <c r="FB230">
        <v>1652287342.6</v>
      </c>
      <c r="FC230">
        <v>1652287335.6</v>
      </c>
      <c r="FD230">
        <v>27</v>
      </c>
      <c r="FE230">
        <v>0.206</v>
      </c>
      <c r="FF230">
        <v>-0.006</v>
      </c>
      <c r="FG230">
        <v>-1.806</v>
      </c>
      <c r="FH230">
        <v>0.04</v>
      </c>
      <c r="FI230">
        <v>1600</v>
      </c>
      <c r="FJ230">
        <v>24</v>
      </c>
      <c r="FK230">
        <v>0.06</v>
      </c>
      <c r="FL230">
        <v>0.04</v>
      </c>
      <c r="FM230">
        <v>-73.53383658536585</v>
      </c>
      <c r="FN230">
        <v>-3.578617421602843</v>
      </c>
      <c r="FO230">
        <v>0.3563046919976768</v>
      </c>
      <c r="FP230">
        <v>-1</v>
      </c>
      <c r="FQ230">
        <v>3.457752682926829</v>
      </c>
      <c r="FR230">
        <v>-1.020189616724734</v>
      </c>
      <c r="FS230">
        <v>0.1150958887830192</v>
      </c>
      <c r="FT230">
        <v>0</v>
      </c>
      <c r="FU230">
        <v>0</v>
      </c>
      <c r="FV230">
        <v>0</v>
      </c>
      <c r="FW230">
        <v>0</v>
      </c>
      <c r="FX230">
        <v>-1</v>
      </c>
      <c r="FY230">
        <v>0</v>
      </c>
      <c r="FZ230">
        <v>1</v>
      </c>
      <c r="GA230" t="s">
        <v>710</v>
      </c>
      <c r="GB230">
        <v>2.6948</v>
      </c>
      <c r="GC230">
        <v>2.70505</v>
      </c>
      <c r="GD230">
        <v>0.214401</v>
      </c>
      <c r="GE230">
        <v>0.218901</v>
      </c>
      <c r="GF230">
        <v>0.114663</v>
      </c>
      <c r="GG230">
        <v>0.102911</v>
      </c>
      <c r="GH230">
        <v>24657.5</v>
      </c>
      <c r="GI230">
        <v>24610.7</v>
      </c>
      <c r="GJ230">
        <v>29207.6</v>
      </c>
      <c r="GK230">
        <v>29165.8</v>
      </c>
      <c r="GL230">
        <v>34234.5</v>
      </c>
      <c r="GM230">
        <v>34827.5</v>
      </c>
      <c r="GN230">
        <v>41105.3</v>
      </c>
      <c r="GO230">
        <v>41616.6</v>
      </c>
      <c r="GP230">
        <v>1.7223</v>
      </c>
      <c r="GQ230">
        <v>2.01623</v>
      </c>
      <c r="GR230">
        <v>0.111762</v>
      </c>
      <c r="GS230">
        <v>0</v>
      </c>
      <c r="GT230">
        <v>29.9648</v>
      </c>
      <c r="GU230">
        <v>999.9</v>
      </c>
      <c r="GV230">
        <v>36.9</v>
      </c>
      <c r="GW230">
        <v>37.3</v>
      </c>
      <c r="GX230">
        <v>26.0764</v>
      </c>
      <c r="GY230">
        <v>62.9034</v>
      </c>
      <c r="GZ230">
        <v>29.7155</v>
      </c>
      <c r="HA230">
        <v>1</v>
      </c>
      <c r="HB230">
        <v>0.306275</v>
      </c>
      <c r="HC230">
        <v>0</v>
      </c>
      <c r="HD230">
        <v>20.3925</v>
      </c>
      <c r="HE230">
        <v>5.21549</v>
      </c>
      <c r="HF230">
        <v>12.0099</v>
      </c>
      <c r="HG230">
        <v>4.9874</v>
      </c>
      <c r="HH230">
        <v>3.2885</v>
      </c>
      <c r="HI230">
        <v>2415.4</v>
      </c>
      <c r="HJ230">
        <v>9999</v>
      </c>
      <c r="HK230">
        <v>9999</v>
      </c>
      <c r="HL230">
        <v>45.7</v>
      </c>
      <c r="HM230">
        <v>1.86736</v>
      </c>
      <c r="HN230">
        <v>1.8663</v>
      </c>
      <c r="HO230">
        <v>1.86585</v>
      </c>
      <c r="HP230">
        <v>1.86569</v>
      </c>
      <c r="HQ230">
        <v>1.86752</v>
      </c>
      <c r="HR230">
        <v>1.87</v>
      </c>
      <c r="HS230">
        <v>1.86872</v>
      </c>
      <c r="HT230">
        <v>1.87006</v>
      </c>
      <c r="HU230">
        <v>0</v>
      </c>
      <c r="HV230">
        <v>0</v>
      </c>
      <c r="HW230">
        <v>0</v>
      </c>
      <c r="HX230">
        <v>0</v>
      </c>
      <c r="HY230" t="s">
        <v>425</v>
      </c>
      <c r="HZ230" t="s">
        <v>426</v>
      </c>
      <c r="IA230" t="s">
        <v>427</v>
      </c>
      <c r="IB230" t="s">
        <v>427</v>
      </c>
      <c r="IC230" t="s">
        <v>427</v>
      </c>
      <c r="ID230" t="s">
        <v>427</v>
      </c>
      <c r="IE230">
        <v>0</v>
      </c>
      <c r="IF230">
        <v>100</v>
      </c>
      <c r="IG230">
        <v>100</v>
      </c>
      <c r="IH230">
        <v>-1.57</v>
      </c>
      <c r="II230">
        <v>0.08790000000000001</v>
      </c>
      <c r="IJ230">
        <v>0.04464184116076175</v>
      </c>
      <c r="IK230">
        <v>-0.0004613869835165773</v>
      </c>
      <c r="IL230">
        <v>-7.733014719846753E-07</v>
      </c>
      <c r="IM230">
        <v>2.12217718631011E-10</v>
      </c>
      <c r="IN230">
        <v>-0.1662484685589008</v>
      </c>
      <c r="IO230">
        <v>0.000886434048502425</v>
      </c>
      <c r="IP230">
        <v>0.0004187276611132993</v>
      </c>
      <c r="IQ230">
        <v>-3.612086840460417E-06</v>
      </c>
      <c r="IR230">
        <v>19</v>
      </c>
      <c r="IS230">
        <v>2204</v>
      </c>
      <c r="IT230">
        <v>1</v>
      </c>
      <c r="IU230">
        <v>37</v>
      </c>
      <c r="IV230">
        <v>21.4</v>
      </c>
      <c r="IW230">
        <v>21.5</v>
      </c>
      <c r="IX230">
        <v>2.94556</v>
      </c>
      <c r="IY230">
        <v>2.20459</v>
      </c>
      <c r="IZ230">
        <v>1.39648</v>
      </c>
      <c r="JA230">
        <v>2.34497</v>
      </c>
      <c r="JB230">
        <v>1.49536</v>
      </c>
      <c r="JC230">
        <v>2.3938</v>
      </c>
      <c r="JD230">
        <v>39.4166</v>
      </c>
      <c r="JE230">
        <v>14.8675</v>
      </c>
      <c r="JF230">
        <v>18</v>
      </c>
      <c r="JG230">
        <v>391.452</v>
      </c>
      <c r="JH230">
        <v>563.018</v>
      </c>
      <c r="JI230">
        <v>31.7642</v>
      </c>
      <c r="JJ230">
        <v>31.4386</v>
      </c>
      <c r="JK230">
        <v>30.0001</v>
      </c>
      <c r="JL230">
        <v>31.3469</v>
      </c>
      <c r="JM230">
        <v>31.2521</v>
      </c>
      <c r="JN230">
        <v>58.9387</v>
      </c>
      <c r="JO230">
        <v>11.2666</v>
      </c>
      <c r="JP230">
        <v>7.48283</v>
      </c>
      <c r="JQ230">
        <v>-999.9</v>
      </c>
      <c r="JR230">
        <v>1517.3</v>
      </c>
      <c r="JS230">
        <v>23.5393</v>
      </c>
      <c r="JT230">
        <v>99.8295</v>
      </c>
      <c r="JU230">
        <v>99.8947</v>
      </c>
    </row>
    <row r="231" spans="1:281">
      <c r="A231">
        <v>215</v>
      </c>
      <c r="B231">
        <v>1652288632.6</v>
      </c>
      <c r="C231">
        <v>6576.099999904633</v>
      </c>
      <c r="D231" t="s">
        <v>913</v>
      </c>
      <c r="E231" t="s">
        <v>914</v>
      </c>
      <c r="F231">
        <v>5</v>
      </c>
      <c r="G231" t="s">
        <v>730</v>
      </c>
      <c r="H231" t="s">
        <v>418</v>
      </c>
      <c r="I231">
        <v>1652288624.814285</v>
      </c>
      <c r="J231">
        <f>(K231)/1000</f>
        <v>0</v>
      </c>
      <c r="K231">
        <f>IF(CZ231, AN231, AH231)</f>
        <v>0</v>
      </c>
      <c r="L231">
        <f>IF(CZ231, AI231, AG231)</f>
        <v>0</v>
      </c>
      <c r="M231">
        <f>DB231 - IF(AU231&gt;1, L231*CV231*100.0/(AW231*DP231), 0)</f>
        <v>0</v>
      </c>
      <c r="N231">
        <f>((T231-J231/2)*M231-L231)/(T231+J231/2)</f>
        <v>0</v>
      </c>
      <c r="O231">
        <f>N231*(DI231+DJ231)/1000.0</f>
        <v>0</v>
      </c>
      <c r="P231">
        <f>(DB231 - IF(AU231&gt;1, L231*CV231*100.0/(AW231*DP231), 0))*(DI231+DJ231)/1000.0</f>
        <v>0</v>
      </c>
      <c r="Q231">
        <f>2.0/((1/S231-1/R231)+SIGN(S231)*SQRT((1/S231-1/R231)*(1/S231-1/R231) + 4*CW231/((CW231+1)*(CW231+1))*(2*1/S231*1/R231-1/R231*1/R231)))</f>
        <v>0</v>
      </c>
      <c r="R231">
        <f>IF(LEFT(CX231,1)&lt;&gt;"0",IF(LEFT(CX231,1)="1",3.0,CY231),$D$5+$E$5*(DP231*DI231/($K$5*1000))+$F$5*(DP231*DI231/($K$5*1000))*MAX(MIN(CV231,$J$5),$I$5)*MAX(MIN(CV231,$J$5),$I$5)+$G$5*MAX(MIN(CV231,$J$5),$I$5)*(DP231*DI231/($K$5*1000))+$H$5*(DP231*DI231/($K$5*1000))*(DP231*DI231/($K$5*1000)))</f>
        <v>0</v>
      </c>
      <c r="S231">
        <f>J231*(1000-(1000*0.61365*exp(17.502*W231/(240.97+W231))/(DI231+DJ231)+DD231)/2)/(1000*0.61365*exp(17.502*W231/(240.97+W231))/(DI231+DJ231)-DD231)</f>
        <v>0</v>
      </c>
      <c r="T231">
        <f>1/((CW231+1)/(Q231/1.6)+1/(R231/1.37)) + CW231/((CW231+1)/(Q231/1.6) + CW231/(R231/1.37))</f>
        <v>0</v>
      </c>
      <c r="U231">
        <f>(CR231*CU231)</f>
        <v>0</v>
      </c>
      <c r="V231">
        <f>(DK231+(U231+2*0.95*5.67E-8*(((DK231+$B$7)+273)^4-(DK231+273)^4)-44100*J231)/(1.84*29.3*R231+8*0.95*5.67E-8*(DK231+273)^3))</f>
        <v>0</v>
      </c>
      <c r="W231">
        <f>($C$7*DL231+$D$7*DM231+$E$7*V231)</f>
        <v>0</v>
      </c>
      <c r="X231">
        <f>0.61365*exp(17.502*W231/(240.97+W231))</f>
        <v>0</v>
      </c>
      <c r="Y231">
        <f>(Z231/AA231*100)</f>
        <v>0</v>
      </c>
      <c r="Z231">
        <f>DD231*(DI231+DJ231)/1000</f>
        <v>0</v>
      </c>
      <c r="AA231">
        <f>0.61365*exp(17.502*DK231/(240.97+DK231))</f>
        <v>0</v>
      </c>
      <c r="AB231">
        <f>(X231-DD231*(DI231+DJ231)/1000)</f>
        <v>0</v>
      </c>
      <c r="AC231">
        <f>(-J231*44100)</f>
        <v>0</v>
      </c>
      <c r="AD231">
        <f>2*29.3*R231*0.92*(DK231-W231)</f>
        <v>0</v>
      </c>
      <c r="AE231">
        <f>2*0.95*5.67E-8*(((DK231+$B$7)+273)^4-(W231+273)^4)</f>
        <v>0</v>
      </c>
      <c r="AF231">
        <f>U231+AE231+AC231+AD231</f>
        <v>0</v>
      </c>
      <c r="AG231">
        <f>DH231*AU231*(DC231-DB231*(1000-AU231*DE231)/(1000-AU231*DD231))/(100*CV231)</f>
        <v>0</v>
      </c>
      <c r="AH231">
        <f>1000*DH231*AU231*(DD231-DE231)/(100*CV231*(1000-AU231*DD231))</f>
        <v>0</v>
      </c>
      <c r="AI231">
        <f>(AJ231 - AK231 - DI231*1E3/(8.314*(DK231+273.15)) * AM231/DH231 * AL231) * DH231/(100*CV231) * (1000 - DE231)/1000</f>
        <v>0</v>
      </c>
      <c r="AJ231">
        <v>1541.38778686863</v>
      </c>
      <c r="AK231">
        <v>1481.094363636364</v>
      </c>
      <c r="AL231">
        <v>3.388820514577338</v>
      </c>
      <c r="AM231">
        <v>66.42233892500103</v>
      </c>
      <c r="AN231">
        <f>(AP231 - AO231 + DI231*1E3/(8.314*(DK231+273.15)) * AR231/DH231 * AQ231) * DH231/(100*CV231) * 1000/(1000 - AP231)</f>
        <v>0</v>
      </c>
      <c r="AO231">
        <v>23.43775165502032</v>
      </c>
      <c r="AP231">
        <v>26.82159393939394</v>
      </c>
      <c r="AQ231">
        <v>0.001695764264874144</v>
      </c>
      <c r="AR231">
        <v>79.01917542628415</v>
      </c>
      <c r="AS231">
        <v>0</v>
      </c>
      <c r="AT231">
        <v>0</v>
      </c>
      <c r="AU231">
        <f>IF(AS231*$H$13&gt;=AW231,1.0,(AW231/(AW231-AS231*$H$13)))</f>
        <v>0</v>
      </c>
      <c r="AV231">
        <f>(AU231-1)*100</f>
        <v>0</v>
      </c>
      <c r="AW231">
        <f>MAX(0,($B$13+$C$13*DP231)/(1+$D$13*DP231)*DI231/(DK231+273)*$E$13)</f>
        <v>0</v>
      </c>
      <c r="AX231" t="s">
        <v>421</v>
      </c>
      <c r="AY231" t="s">
        <v>421</v>
      </c>
      <c r="AZ231">
        <v>0</v>
      </c>
      <c r="BA231">
        <v>0</v>
      </c>
      <c r="BB231">
        <f>1-AZ231/BA231</f>
        <v>0</v>
      </c>
      <c r="BC231">
        <v>0</v>
      </c>
      <c r="BD231" t="s">
        <v>421</v>
      </c>
      <c r="BE231" t="s">
        <v>421</v>
      </c>
      <c r="BF231">
        <v>0</v>
      </c>
      <c r="BG231">
        <v>0</v>
      </c>
      <c r="BH231">
        <f>1-BF231/BG231</f>
        <v>0</v>
      </c>
      <c r="BI231">
        <v>0.5</v>
      </c>
      <c r="BJ231">
        <f>CS231</f>
        <v>0</v>
      </c>
      <c r="BK231">
        <f>L231</f>
        <v>0</v>
      </c>
      <c r="BL231">
        <f>BH231*BI231*BJ231</f>
        <v>0</v>
      </c>
      <c r="BM231">
        <f>(BK231-BC231)/BJ231</f>
        <v>0</v>
      </c>
      <c r="BN231">
        <f>(BA231-BG231)/BG231</f>
        <v>0</v>
      </c>
      <c r="BO231">
        <f>AZ231/(BB231+AZ231/BG231)</f>
        <v>0</v>
      </c>
      <c r="BP231" t="s">
        <v>421</v>
      </c>
      <c r="BQ231">
        <v>0</v>
      </c>
      <c r="BR231">
        <f>IF(BQ231&lt;&gt;0, BQ231, BO231)</f>
        <v>0</v>
      </c>
      <c r="BS231">
        <f>1-BR231/BG231</f>
        <v>0</v>
      </c>
      <c r="BT231">
        <f>(BG231-BF231)/(BG231-BR231)</f>
        <v>0</v>
      </c>
      <c r="BU231">
        <f>(BA231-BG231)/(BA231-BR231)</f>
        <v>0</v>
      </c>
      <c r="BV231">
        <f>(BG231-BF231)/(BG231-AZ231)</f>
        <v>0</v>
      </c>
      <c r="BW231">
        <f>(BA231-BG231)/(BA231-AZ231)</f>
        <v>0</v>
      </c>
      <c r="BX231">
        <f>(BT231*BR231/BF231)</f>
        <v>0</v>
      </c>
      <c r="BY231">
        <f>(1-BX231)</f>
        <v>0</v>
      </c>
      <c r="BZ231">
        <v>1358</v>
      </c>
      <c r="CA231">
        <v>300</v>
      </c>
      <c r="CB231">
        <v>300</v>
      </c>
      <c r="CC231">
        <v>300</v>
      </c>
      <c r="CD231">
        <v>10372.1</v>
      </c>
      <c r="CE231">
        <v>1824.64</v>
      </c>
      <c r="CF231">
        <v>-0.00730157</v>
      </c>
      <c r="CG231">
        <v>0.9</v>
      </c>
      <c r="CH231" t="s">
        <v>421</v>
      </c>
      <c r="CI231" t="s">
        <v>421</v>
      </c>
      <c r="CJ231" t="s">
        <v>421</v>
      </c>
      <c r="CK231" t="s">
        <v>421</v>
      </c>
      <c r="CL231" t="s">
        <v>421</v>
      </c>
      <c r="CM231" t="s">
        <v>421</v>
      </c>
      <c r="CN231" t="s">
        <v>421</v>
      </c>
      <c r="CO231" t="s">
        <v>421</v>
      </c>
      <c r="CP231" t="s">
        <v>421</v>
      </c>
      <c r="CQ231" t="s">
        <v>421</v>
      </c>
      <c r="CR231">
        <f>$B$11*DQ231+$C$11*DR231+$F$11*EC231*(1-EF231)</f>
        <v>0</v>
      </c>
      <c r="CS231">
        <f>CR231*CT231</f>
        <v>0</v>
      </c>
      <c r="CT231">
        <f>($B$11*$D$9+$C$11*$D$9+$F$11*((EP231+EH231)/MAX(EP231+EH231+EQ231, 0.1)*$I$9+EQ231/MAX(EP231+EH231+EQ231, 0.1)*$J$9))/($B$11+$C$11+$F$11)</f>
        <v>0</v>
      </c>
      <c r="CU231">
        <f>($B$11*$K$9+$C$11*$K$9+$F$11*((EP231+EH231)/MAX(EP231+EH231+EQ231, 0.1)*$P$9+EQ231/MAX(EP231+EH231+EQ231, 0.1)*$Q$9))/($B$11+$C$11+$F$11)</f>
        <v>0</v>
      </c>
      <c r="CV231">
        <v>6</v>
      </c>
      <c r="CW231">
        <v>0.5</v>
      </c>
      <c r="CX231" t="s">
        <v>422</v>
      </c>
      <c r="CY231">
        <v>2</v>
      </c>
      <c r="CZ231" t="b">
        <v>1</v>
      </c>
      <c r="DA231">
        <v>1652288624.814285</v>
      </c>
      <c r="DB231">
        <v>1417.259285714286</v>
      </c>
      <c r="DC231">
        <v>1491.236785714286</v>
      </c>
      <c r="DD231">
        <v>26.79994285714286</v>
      </c>
      <c r="DE231">
        <v>23.42371785714285</v>
      </c>
      <c r="DF231">
        <v>1418.819642857143</v>
      </c>
      <c r="DG231">
        <v>26.712575</v>
      </c>
      <c r="DH231">
        <v>400.0796785714286</v>
      </c>
      <c r="DI231">
        <v>90.68730714285714</v>
      </c>
      <c r="DJ231">
        <v>0.1000306678571428</v>
      </c>
      <c r="DK231">
        <v>32.57021071428571</v>
      </c>
      <c r="DL231">
        <v>31.77761428571429</v>
      </c>
      <c r="DM231">
        <v>999.9000000000002</v>
      </c>
      <c r="DN231">
        <v>0</v>
      </c>
      <c r="DO231">
        <v>0</v>
      </c>
      <c r="DP231">
        <v>10002.14428571429</v>
      </c>
      <c r="DQ231">
        <v>0</v>
      </c>
      <c r="DR231">
        <v>952.8016071428573</v>
      </c>
      <c r="DS231">
        <v>-73.97787857142858</v>
      </c>
      <c r="DT231">
        <v>1456.287142857143</v>
      </c>
      <c r="DU231">
        <v>1527.005714285714</v>
      </c>
      <c r="DV231">
        <v>3.376232142857142</v>
      </c>
      <c r="DW231">
        <v>1491.236785714286</v>
      </c>
      <c r="DX231">
        <v>23.42371785714285</v>
      </c>
      <c r="DY231">
        <v>2.430414285714285</v>
      </c>
      <c r="DZ231">
        <v>2.124233928571429</v>
      </c>
      <c r="EA231">
        <v>20.56785357142857</v>
      </c>
      <c r="EB231">
        <v>18.40201428571428</v>
      </c>
      <c r="EC231">
        <v>1499.983571428572</v>
      </c>
      <c r="ED231">
        <v>0.9729990357142856</v>
      </c>
      <c r="EE231">
        <v>0.02700098214285715</v>
      </c>
      <c r="EF231">
        <v>0</v>
      </c>
      <c r="EG231">
        <v>1474.979642857143</v>
      </c>
      <c r="EH231">
        <v>5.00097</v>
      </c>
      <c r="EI231">
        <v>22981.65714285714</v>
      </c>
      <c r="EJ231">
        <v>12491.45714285714</v>
      </c>
      <c r="EK231">
        <v>41.01107142857143</v>
      </c>
      <c r="EL231">
        <v>42.81199999999998</v>
      </c>
      <c r="EM231">
        <v>41.26328571428571</v>
      </c>
      <c r="EN231">
        <v>42.56199999999999</v>
      </c>
      <c r="EO231">
        <v>42.18699999999999</v>
      </c>
      <c r="EP231">
        <v>1454.613571428572</v>
      </c>
      <c r="EQ231">
        <v>40.36999999999999</v>
      </c>
      <c r="ER231">
        <v>0</v>
      </c>
      <c r="ES231">
        <v>1318.400000095367</v>
      </c>
      <c r="ET231">
        <v>0</v>
      </c>
      <c r="EU231">
        <v>1475.004</v>
      </c>
      <c r="EV231">
        <v>0.279230771678494</v>
      </c>
      <c r="EW231">
        <v>-32.79230720377888</v>
      </c>
      <c r="EX231">
        <v>22981.716</v>
      </c>
      <c r="EY231">
        <v>15</v>
      </c>
      <c r="EZ231">
        <v>1652287342.6</v>
      </c>
      <c r="FA231" t="s">
        <v>727</v>
      </c>
      <c r="FB231">
        <v>1652287342.6</v>
      </c>
      <c r="FC231">
        <v>1652287335.6</v>
      </c>
      <c r="FD231">
        <v>27</v>
      </c>
      <c r="FE231">
        <v>0.206</v>
      </c>
      <c r="FF231">
        <v>-0.006</v>
      </c>
      <c r="FG231">
        <v>-1.806</v>
      </c>
      <c r="FH231">
        <v>0.04</v>
      </c>
      <c r="FI231">
        <v>1600</v>
      </c>
      <c r="FJ231">
        <v>24</v>
      </c>
      <c r="FK231">
        <v>0.06</v>
      </c>
      <c r="FL231">
        <v>0.04</v>
      </c>
      <c r="FM231">
        <v>-73.81722926829269</v>
      </c>
      <c r="FN231">
        <v>-3.038172125435547</v>
      </c>
      <c r="FO231">
        <v>0.3039869254601007</v>
      </c>
      <c r="FP231">
        <v>-1</v>
      </c>
      <c r="FQ231">
        <v>3.423554634146342</v>
      </c>
      <c r="FR231">
        <v>-0.5679735888501691</v>
      </c>
      <c r="FS231">
        <v>0.1000800864210103</v>
      </c>
      <c r="FT231">
        <v>0</v>
      </c>
      <c r="FU231">
        <v>0</v>
      </c>
      <c r="FV231">
        <v>0</v>
      </c>
      <c r="FW231">
        <v>0</v>
      </c>
      <c r="FX231">
        <v>-1</v>
      </c>
      <c r="FY231">
        <v>0</v>
      </c>
      <c r="FZ231">
        <v>1</v>
      </c>
      <c r="GA231" t="s">
        <v>710</v>
      </c>
      <c r="GB231">
        <v>2.69502</v>
      </c>
      <c r="GC231">
        <v>2.70519</v>
      </c>
      <c r="GD231">
        <v>0.215918</v>
      </c>
      <c r="GE231">
        <v>0.22036</v>
      </c>
      <c r="GF231">
        <v>0.114608</v>
      </c>
      <c r="GG231">
        <v>0.102691</v>
      </c>
      <c r="GH231">
        <v>24610.3</v>
      </c>
      <c r="GI231">
        <v>24564.7</v>
      </c>
      <c r="GJ231">
        <v>29208.2</v>
      </c>
      <c r="GK231">
        <v>29165.9</v>
      </c>
      <c r="GL231">
        <v>34237.3</v>
      </c>
      <c r="GM231">
        <v>34836.1</v>
      </c>
      <c r="GN231">
        <v>41106.1</v>
      </c>
      <c r="GO231">
        <v>41616.5</v>
      </c>
      <c r="GP231">
        <v>1.72228</v>
      </c>
      <c r="GQ231">
        <v>2.01667</v>
      </c>
      <c r="GR231">
        <v>0.112288</v>
      </c>
      <c r="GS231">
        <v>0</v>
      </c>
      <c r="GT231">
        <v>29.9648</v>
      </c>
      <c r="GU231">
        <v>999.9</v>
      </c>
      <c r="GV231">
        <v>36.8</v>
      </c>
      <c r="GW231">
        <v>37.3</v>
      </c>
      <c r="GX231">
        <v>26.0037</v>
      </c>
      <c r="GY231">
        <v>62.8834</v>
      </c>
      <c r="GZ231">
        <v>29.5513</v>
      </c>
      <c r="HA231">
        <v>1</v>
      </c>
      <c r="HB231">
        <v>0.306245</v>
      </c>
      <c r="HC231">
        <v>0</v>
      </c>
      <c r="HD231">
        <v>20.3924</v>
      </c>
      <c r="HE231">
        <v>5.21444</v>
      </c>
      <c r="HF231">
        <v>12.0099</v>
      </c>
      <c r="HG231">
        <v>4.98725</v>
      </c>
      <c r="HH231">
        <v>3.28835</v>
      </c>
      <c r="HI231">
        <v>2415.4</v>
      </c>
      <c r="HJ231">
        <v>9999</v>
      </c>
      <c r="HK231">
        <v>9999</v>
      </c>
      <c r="HL231">
        <v>45.7</v>
      </c>
      <c r="HM231">
        <v>1.86737</v>
      </c>
      <c r="HN231">
        <v>1.8663</v>
      </c>
      <c r="HO231">
        <v>1.86586</v>
      </c>
      <c r="HP231">
        <v>1.86569</v>
      </c>
      <c r="HQ231">
        <v>1.86752</v>
      </c>
      <c r="HR231">
        <v>1.87</v>
      </c>
      <c r="HS231">
        <v>1.86873</v>
      </c>
      <c r="HT231">
        <v>1.87004</v>
      </c>
      <c r="HU231">
        <v>0</v>
      </c>
      <c r="HV231">
        <v>0</v>
      </c>
      <c r="HW231">
        <v>0</v>
      </c>
      <c r="HX231">
        <v>0</v>
      </c>
      <c r="HY231" t="s">
        <v>425</v>
      </c>
      <c r="HZ231" t="s">
        <v>426</v>
      </c>
      <c r="IA231" t="s">
        <v>427</v>
      </c>
      <c r="IB231" t="s">
        <v>427</v>
      </c>
      <c r="IC231" t="s">
        <v>427</v>
      </c>
      <c r="ID231" t="s">
        <v>427</v>
      </c>
      <c r="IE231">
        <v>0</v>
      </c>
      <c r="IF231">
        <v>100</v>
      </c>
      <c r="IG231">
        <v>100</v>
      </c>
      <c r="IH231">
        <v>-1.59</v>
      </c>
      <c r="II231">
        <v>0.0876</v>
      </c>
      <c r="IJ231">
        <v>0.04464184116076175</v>
      </c>
      <c r="IK231">
        <v>-0.0004613869835165773</v>
      </c>
      <c r="IL231">
        <v>-7.733014719846753E-07</v>
      </c>
      <c r="IM231">
        <v>2.12217718631011E-10</v>
      </c>
      <c r="IN231">
        <v>-0.1662484685589008</v>
      </c>
      <c r="IO231">
        <v>0.000886434048502425</v>
      </c>
      <c r="IP231">
        <v>0.0004187276611132993</v>
      </c>
      <c r="IQ231">
        <v>-3.612086840460417E-06</v>
      </c>
      <c r="IR231">
        <v>19</v>
      </c>
      <c r="IS231">
        <v>2204</v>
      </c>
      <c r="IT231">
        <v>1</v>
      </c>
      <c r="IU231">
        <v>37</v>
      </c>
      <c r="IV231">
        <v>21.5</v>
      </c>
      <c r="IW231">
        <v>21.6</v>
      </c>
      <c r="IX231">
        <v>2.97363</v>
      </c>
      <c r="IY231">
        <v>2.20459</v>
      </c>
      <c r="IZ231">
        <v>1.39648</v>
      </c>
      <c r="JA231">
        <v>2.34497</v>
      </c>
      <c r="JB231">
        <v>1.49536</v>
      </c>
      <c r="JC231">
        <v>2.41211</v>
      </c>
      <c r="JD231">
        <v>39.4166</v>
      </c>
      <c r="JE231">
        <v>14.8588</v>
      </c>
      <c r="JF231">
        <v>18</v>
      </c>
      <c r="JG231">
        <v>391.439</v>
      </c>
      <c r="JH231">
        <v>563.3579999999999</v>
      </c>
      <c r="JI231">
        <v>31.7649</v>
      </c>
      <c r="JJ231">
        <v>31.4388</v>
      </c>
      <c r="JK231">
        <v>30.0001</v>
      </c>
      <c r="JL231">
        <v>31.3469</v>
      </c>
      <c r="JM231">
        <v>31.2522</v>
      </c>
      <c r="JN231">
        <v>59.4938</v>
      </c>
      <c r="JO231">
        <v>10.6802</v>
      </c>
      <c r="JP231">
        <v>8.23218</v>
      </c>
      <c r="JQ231">
        <v>-999.9</v>
      </c>
      <c r="JR231">
        <v>1537.37</v>
      </c>
      <c r="JS231">
        <v>23.6157</v>
      </c>
      <c r="JT231">
        <v>99.83150000000001</v>
      </c>
      <c r="JU231">
        <v>99.8947</v>
      </c>
    </row>
    <row r="232" spans="1:281">
      <c r="A232">
        <v>216</v>
      </c>
      <c r="B232">
        <v>1652288637.6</v>
      </c>
      <c r="C232">
        <v>6581.099999904633</v>
      </c>
      <c r="D232" t="s">
        <v>915</v>
      </c>
      <c r="E232" t="s">
        <v>916</v>
      </c>
      <c r="F232">
        <v>5</v>
      </c>
      <c r="G232" t="s">
        <v>730</v>
      </c>
      <c r="H232" t="s">
        <v>418</v>
      </c>
      <c r="I232">
        <v>1652288630.1</v>
      </c>
      <c r="J232">
        <f>(K232)/1000</f>
        <v>0</v>
      </c>
      <c r="K232">
        <f>IF(CZ232, AN232, AH232)</f>
        <v>0</v>
      </c>
      <c r="L232">
        <f>IF(CZ232, AI232, AG232)</f>
        <v>0</v>
      </c>
      <c r="M232">
        <f>DB232 - IF(AU232&gt;1, L232*CV232*100.0/(AW232*DP232), 0)</f>
        <v>0</v>
      </c>
      <c r="N232">
        <f>((T232-J232/2)*M232-L232)/(T232+J232/2)</f>
        <v>0</v>
      </c>
      <c r="O232">
        <f>N232*(DI232+DJ232)/1000.0</f>
        <v>0</v>
      </c>
      <c r="P232">
        <f>(DB232 - IF(AU232&gt;1, L232*CV232*100.0/(AW232*DP232), 0))*(DI232+DJ232)/1000.0</f>
        <v>0</v>
      </c>
      <c r="Q232">
        <f>2.0/((1/S232-1/R232)+SIGN(S232)*SQRT((1/S232-1/R232)*(1/S232-1/R232) + 4*CW232/((CW232+1)*(CW232+1))*(2*1/S232*1/R232-1/R232*1/R232)))</f>
        <v>0</v>
      </c>
      <c r="R232">
        <f>IF(LEFT(CX232,1)&lt;&gt;"0",IF(LEFT(CX232,1)="1",3.0,CY232),$D$5+$E$5*(DP232*DI232/($K$5*1000))+$F$5*(DP232*DI232/($K$5*1000))*MAX(MIN(CV232,$J$5),$I$5)*MAX(MIN(CV232,$J$5),$I$5)+$G$5*MAX(MIN(CV232,$J$5),$I$5)*(DP232*DI232/($K$5*1000))+$H$5*(DP232*DI232/($K$5*1000))*(DP232*DI232/($K$5*1000)))</f>
        <v>0</v>
      </c>
      <c r="S232">
        <f>J232*(1000-(1000*0.61365*exp(17.502*W232/(240.97+W232))/(DI232+DJ232)+DD232)/2)/(1000*0.61365*exp(17.502*W232/(240.97+W232))/(DI232+DJ232)-DD232)</f>
        <v>0</v>
      </c>
      <c r="T232">
        <f>1/((CW232+1)/(Q232/1.6)+1/(R232/1.37)) + CW232/((CW232+1)/(Q232/1.6) + CW232/(R232/1.37))</f>
        <v>0</v>
      </c>
      <c r="U232">
        <f>(CR232*CU232)</f>
        <v>0</v>
      </c>
      <c r="V232">
        <f>(DK232+(U232+2*0.95*5.67E-8*(((DK232+$B$7)+273)^4-(DK232+273)^4)-44100*J232)/(1.84*29.3*R232+8*0.95*5.67E-8*(DK232+273)^3))</f>
        <v>0</v>
      </c>
      <c r="W232">
        <f>($C$7*DL232+$D$7*DM232+$E$7*V232)</f>
        <v>0</v>
      </c>
      <c r="X232">
        <f>0.61365*exp(17.502*W232/(240.97+W232))</f>
        <v>0</v>
      </c>
      <c r="Y232">
        <f>(Z232/AA232*100)</f>
        <v>0</v>
      </c>
      <c r="Z232">
        <f>DD232*(DI232+DJ232)/1000</f>
        <v>0</v>
      </c>
      <c r="AA232">
        <f>0.61365*exp(17.502*DK232/(240.97+DK232))</f>
        <v>0</v>
      </c>
      <c r="AB232">
        <f>(X232-DD232*(DI232+DJ232)/1000)</f>
        <v>0</v>
      </c>
      <c r="AC232">
        <f>(-J232*44100)</f>
        <v>0</v>
      </c>
      <c r="AD232">
        <f>2*29.3*R232*0.92*(DK232-W232)</f>
        <v>0</v>
      </c>
      <c r="AE232">
        <f>2*0.95*5.67E-8*(((DK232+$B$7)+273)^4-(W232+273)^4)</f>
        <v>0</v>
      </c>
      <c r="AF232">
        <f>U232+AE232+AC232+AD232</f>
        <v>0</v>
      </c>
      <c r="AG232">
        <f>DH232*AU232*(DC232-DB232*(1000-AU232*DE232)/(1000-AU232*DD232))/(100*CV232)</f>
        <v>0</v>
      </c>
      <c r="AH232">
        <f>1000*DH232*AU232*(DD232-DE232)/(100*CV232*(1000-AU232*DD232))</f>
        <v>0</v>
      </c>
      <c r="AI232">
        <f>(AJ232 - AK232 - DI232*1E3/(8.314*(DK232+273.15)) * AM232/DH232 * AL232) * DH232/(100*CV232) * (1000 - DE232)/1000</f>
        <v>0</v>
      </c>
      <c r="AJ232">
        <v>1558.267936648892</v>
      </c>
      <c r="AK232">
        <v>1498.060484848484</v>
      </c>
      <c r="AL232">
        <v>3.398647796302636</v>
      </c>
      <c r="AM232">
        <v>66.42233892500103</v>
      </c>
      <c r="AN232">
        <f>(AP232 - AO232 + DI232*1E3/(8.314*(DK232+273.15)) * AR232/DH232 * AQ232) * DH232/(100*CV232) * 1000/(1000 - AP232)</f>
        <v>0</v>
      </c>
      <c r="AO232">
        <v>23.40089953075496</v>
      </c>
      <c r="AP232">
        <v>26.7858606060606</v>
      </c>
      <c r="AQ232">
        <v>-0.01125041797478534</v>
      </c>
      <c r="AR232">
        <v>79.01917542628415</v>
      </c>
      <c r="AS232">
        <v>0</v>
      </c>
      <c r="AT232">
        <v>0</v>
      </c>
      <c r="AU232">
        <f>IF(AS232*$H$13&gt;=AW232,1.0,(AW232/(AW232-AS232*$H$13)))</f>
        <v>0</v>
      </c>
      <c r="AV232">
        <f>(AU232-1)*100</f>
        <v>0</v>
      </c>
      <c r="AW232">
        <f>MAX(0,($B$13+$C$13*DP232)/(1+$D$13*DP232)*DI232/(DK232+273)*$E$13)</f>
        <v>0</v>
      </c>
      <c r="AX232" t="s">
        <v>421</v>
      </c>
      <c r="AY232" t="s">
        <v>421</v>
      </c>
      <c r="AZ232">
        <v>0</v>
      </c>
      <c r="BA232">
        <v>0</v>
      </c>
      <c r="BB232">
        <f>1-AZ232/BA232</f>
        <v>0</v>
      </c>
      <c r="BC232">
        <v>0</v>
      </c>
      <c r="BD232" t="s">
        <v>421</v>
      </c>
      <c r="BE232" t="s">
        <v>421</v>
      </c>
      <c r="BF232">
        <v>0</v>
      </c>
      <c r="BG232">
        <v>0</v>
      </c>
      <c r="BH232">
        <f>1-BF232/BG232</f>
        <v>0</v>
      </c>
      <c r="BI232">
        <v>0.5</v>
      </c>
      <c r="BJ232">
        <f>CS232</f>
        <v>0</v>
      </c>
      <c r="BK232">
        <f>L232</f>
        <v>0</v>
      </c>
      <c r="BL232">
        <f>BH232*BI232*BJ232</f>
        <v>0</v>
      </c>
      <c r="BM232">
        <f>(BK232-BC232)/BJ232</f>
        <v>0</v>
      </c>
      <c r="BN232">
        <f>(BA232-BG232)/BG232</f>
        <v>0</v>
      </c>
      <c r="BO232">
        <f>AZ232/(BB232+AZ232/BG232)</f>
        <v>0</v>
      </c>
      <c r="BP232" t="s">
        <v>421</v>
      </c>
      <c r="BQ232">
        <v>0</v>
      </c>
      <c r="BR232">
        <f>IF(BQ232&lt;&gt;0, BQ232, BO232)</f>
        <v>0</v>
      </c>
      <c r="BS232">
        <f>1-BR232/BG232</f>
        <v>0</v>
      </c>
      <c r="BT232">
        <f>(BG232-BF232)/(BG232-BR232)</f>
        <v>0</v>
      </c>
      <c r="BU232">
        <f>(BA232-BG232)/(BA232-BR232)</f>
        <v>0</v>
      </c>
      <c r="BV232">
        <f>(BG232-BF232)/(BG232-AZ232)</f>
        <v>0</v>
      </c>
      <c r="BW232">
        <f>(BA232-BG232)/(BA232-AZ232)</f>
        <v>0</v>
      </c>
      <c r="BX232">
        <f>(BT232*BR232/BF232)</f>
        <v>0</v>
      </c>
      <c r="BY232">
        <f>(1-BX232)</f>
        <v>0</v>
      </c>
      <c r="BZ232">
        <v>1358</v>
      </c>
      <c r="CA232">
        <v>300</v>
      </c>
      <c r="CB232">
        <v>300</v>
      </c>
      <c r="CC232">
        <v>300</v>
      </c>
      <c r="CD232">
        <v>10372.1</v>
      </c>
      <c r="CE232">
        <v>1824.64</v>
      </c>
      <c r="CF232">
        <v>-0.00730157</v>
      </c>
      <c r="CG232">
        <v>0.9</v>
      </c>
      <c r="CH232" t="s">
        <v>421</v>
      </c>
      <c r="CI232" t="s">
        <v>421</v>
      </c>
      <c r="CJ232" t="s">
        <v>421</v>
      </c>
      <c r="CK232" t="s">
        <v>421</v>
      </c>
      <c r="CL232" t="s">
        <v>421</v>
      </c>
      <c r="CM232" t="s">
        <v>421</v>
      </c>
      <c r="CN232" t="s">
        <v>421</v>
      </c>
      <c r="CO232" t="s">
        <v>421</v>
      </c>
      <c r="CP232" t="s">
        <v>421</v>
      </c>
      <c r="CQ232" t="s">
        <v>421</v>
      </c>
      <c r="CR232">
        <f>$B$11*DQ232+$C$11*DR232+$F$11*EC232*(1-EF232)</f>
        <v>0</v>
      </c>
      <c r="CS232">
        <f>CR232*CT232</f>
        <v>0</v>
      </c>
      <c r="CT232">
        <f>($B$11*$D$9+$C$11*$D$9+$F$11*((EP232+EH232)/MAX(EP232+EH232+EQ232, 0.1)*$I$9+EQ232/MAX(EP232+EH232+EQ232, 0.1)*$J$9))/($B$11+$C$11+$F$11)</f>
        <v>0</v>
      </c>
      <c r="CU232">
        <f>($B$11*$K$9+$C$11*$K$9+$F$11*((EP232+EH232)/MAX(EP232+EH232+EQ232, 0.1)*$P$9+EQ232/MAX(EP232+EH232+EQ232, 0.1)*$Q$9))/($B$11+$C$11+$F$11)</f>
        <v>0</v>
      </c>
      <c r="CV232">
        <v>6</v>
      </c>
      <c r="CW232">
        <v>0.5</v>
      </c>
      <c r="CX232" t="s">
        <v>422</v>
      </c>
      <c r="CY232">
        <v>2</v>
      </c>
      <c r="CZ232" t="b">
        <v>1</v>
      </c>
      <c r="DA232">
        <v>1652288630.1</v>
      </c>
      <c r="DB232">
        <v>1434.742222222222</v>
      </c>
      <c r="DC232">
        <v>1508.909259259259</v>
      </c>
      <c r="DD232">
        <v>26.81473333333333</v>
      </c>
      <c r="DE232">
        <v>23.44130370370371</v>
      </c>
      <c r="DF232">
        <v>1436.326296296297</v>
      </c>
      <c r="DG232">
        <v>26.72713333333333</v>
      </c>
      <c r="DH232">
        <v>400.0745925925926</v>
      </c>
      <c r="DI232">
        <v>90.68988148148148</v>
      </c>
      <c r="DJ232">
        <v>0.09997546296296296</v>
      </c>
      <c r="DK232">
        <v>32.57034074074073</v>
      </c>
      <c r="DL232">
        <v>31.78246666666667</v>
      </c>
      <c r="DM232">
        <v>999.9000000000001</v>
      </c>
      <c r="DN232">
        <v>0</v>
      </c>
      <c r="DO232">
        <v>0</v>
      </c>
      <c r="DP232">
        <v>9997.034814814817</v>
      </c>
      <c r="DQ232">
        <v>0</v>
      </c>
      <c r="DR232">
        <v>952.5271111111111</v>
      </c>
      <c r="DS232">
        <v>-74.16682592592593</v>
      </c>
      <c r="DT232">
        <v>1474.274444444444</v>
      </c>
      <c r="DU232">
        <v>1545.128888888889</v>
      </c>
      <c r="DV232">
        <v>3.373435925925926</v>
      </c>
      <c r="DW232">
        <v>1508.909259259259</v>
      </c>
      <c r="DX232">
        <v>23.44130370370371</v>
      </c>
      <c r="DY232">
        <v>2.431824814814815</v>
      </c>
      <c r="DZ232">
        <v>2.125889259259259</v>
      </c>
      <c r="EA232">
        <v>20.57727037037037</v>
      </c>
      <c r="EB232">
        <v>18.41447407407408</v>
      </c>
      <c r="EC232">
        <v>1499.991111111111</v>
      </c>
      <c r="ED232">
        <v>0.9729993333333333</v>
      </c>
      <c r="EE232">
        <v>0.02700066666666667</v>
      </c>
      <c r="EF232">
        <v>0</v>
      </c>
      <c r="EG232">
        <v>1474.992962962963</v>
      </c>
      <c r="EH232">
        <v>5.00097</v>
      </c>
      <c r="EI232">
        <v>22983.28888888889</v>
      </c>
      <c r="EJ232">
        <v>12491.52592592592</v>
      </c>
      <c r="EK232">
        <v>41.02525925925924</v>
      </c>
      <c r="EL232">
        <v>42.81199999999998</v>
      </c>
      <c r="EM232">
        <v>41.26377777777777</v>
      </c>
      <c r="EN232">
        <v>42.56199999999999</v>
      </c>
      <c r="EO232">
        <v>42.18699999999999</v>
      </c>
      <c r="EP232">
        <v>1454.621111111111</v>
      </c>
      <c r="EQ232">
        <v>40.36999999999999</v>
      </c>
      <c r="ER232">
        <v>0</v>
      </c>
      <c r="ES232">
        <v>1323.200000047684</v>
      </c>
      <c r="ET232">
        <v>0</v>
      </c>
      <c r="EU232">
        <v>1474.994</v>
      </c>
      <c r="EV232">
        <v>-1.682307691451962</v>
      </c>
      <c r="EW232">
        <v>84.32307721401661</v>
      </c>
      <c r="EX232">
        <v>22983.004</v>
      </c>
      <c r="EY232">
        <v>15</v>
      </c>
      <c r="EZ232">
        <v>1652287342.6</v>
      </c>
      <c r="FA232" t="s">
        <v>727</v>
      </c>
      <c r="FB232">
        <v>1652287342.6</v>
      </c>
      <c r="FC232">
        <v>1652287335.6</v>
      </c>
      <c r="FD232">
        <v>27</v>
      </c>
      <c r="FE232">
        <v>0.206</v>
      </c>
      <c r="FF232">
        <v>-0.006</v>
      </c>
      <c r="FG232">
        <v>-1.806</v>
      </c>
      <c r="FH232">
        <v>0.04</v>
      </c>
      <c r="FI232">
        <v>1600</v>
      </c>
      <c r="FJ232">
        <v>24</v>
      </c>
      <c r="FK232">
        <v>0.06</v>
      </c>
      <c r="FL232">
        <v>0.04</v>
      </c>
      <c r="FM232">
        <v>-74.02318536585365</v>
      </c>
      <c r="FN232">
        <v>-2.275925435540269</v>
      </c>
      <c r="FO232">
        <v>0.2365105716824291</v>
      </c>
      <c r="FP232">
        <v>-1</v>
      </c>
      <c r="FQ232">
        <v>3.378778536585366</v>
      </c>
      <c r="FR232">
        <v>-0.03907191637630765</v>
      </c>
      <c r="FS232">
        <v>0.06883908722205526</v>
      </c>
      <c r="FT232">
        <v>1</v>
      </c>
      <c r="FU232">
        <v>0</v>
      </c>
      <c r="FV232">
        <v>0</v>
      </c>
      <c r="FW232">
        <v>0</v>
      </c>
      <c r="FX232">
        <v>-1</v>
      </c>
      <c r="FY232">
        <v>1</v>
      </c>
      <c r="FZ232">
        <v>1</v>
      </c>
      <c r="GA232" t="s">
        <v>719</v>
      </c>
      <c r="GB232">
        <v>2.69458</v>
      </c>
      <c r="GC232">
        <v>2.70514</v>
      </c>
      <c r="GD232">
        <v>0.217425</v>
      </c>
      <c r="GE232">
        <v>0.221834</v>
      </c>
      <c r="GF232">
        <v>0.114516</v>
      </c>
      <c r="GG232">
        <v>0.103042</v>
      </c>
      <c r="GH232">
        <v>24563</v>
      </c>
      <c r="GI232">
        <v>24518.1</v>
      </c>
      <c r="GJ232">
        <v>29208.4</v>
      </c>
      <c r="GK232">
        <v>29165.9</v>
      </c>
      <c r="GL232">
        <v>34241.2</v>
      </c>
      <c r="GM232">
        <v>34822.7</v>
      </c>
      <c r="GN232">
        <v>41106.5</v>
      </c>
      <c r="GO232">
        <v>41616.9</v>
      </c>
      <c r="GP232">
        <v>1.7221</v>
      </c>
      <c r="GQ232">
        <v>2.0173</v>
      </c>
      <c r="GR232">
        <v>0.112876</v>
      </c>
      <c r="GS232">
        <v>0</v>
      </c>
      <c r="GT232">
        <v>29.9622</v>
      </c>
      <c r="GU232">
        <v>999.9</v>
      </c>
      <c r="GV232">
        <v>36.8</v>
      </c>
      <c r="GW232">
        <v>37.3</v>
      </c>
      <c r="GX232">
        <v>26.0054</v>
      </c>
      <c r="GY232">
        <v>62.7434</v>
      </c>
      <c r="GZ232">
        <v>29.2748</v>
      </c>
      <c r="HA232">
        <v>1</v>
      </c>
      <c r="HB232">
        <v>0.30624</v>
      </c>
      <c r="HC232">
        <v>0</v>
      </c>
      <c r="HD232">
        <v>20.3923</v>
      </c>
      <c r="HE232">
        <v>5.21444</v>
      </c>
      <c r="HF232">
        <v>12.0099</v>
      </c>
      <c r="HG232">
        <v>4.98665</v>
      </c>
      <c r="HH232">
        <v>3.28838</v>
      </c>
      <c r="HI232">
        <v>2415.6</v>
      </c>
      <c r="HJ232">
        <v>9999</v>
      </c>
      <c r="HK232">
        <v>9999</v>
      </c>
      <c r="HL232">
        <v>45.7</v>
      </c>
      <c r="HM232">
        <v>1.86734</v>
      </c>
      <c r="HN232">
        <v>1.8663</v>
      </c>
      <c r="HO232">
        <v>1.86586</v>
      </c>
      <c r="HP232">
        <v>1.8657</v>
      </c>
      <c r="HQ232">
        <v>1.86752</v>
      </c>
      <c r="HR232">
        <v>1.87004</v>
      </c>
      <c r="HS232">
        <v>1.86873</v>
      </c>
      <c r="HT232">
        <v>1.87006</v>
      </c>
      <c r="HU232">
        <v>0</v>
      </c>
      <c r="HV232">
        <v>0</v>
      </c>
      <c r="HW232">
        <v>0</v>
      </c>
      <c r="HX232">
        <v>0</v>
      </c>
      <c r="HY232" t="s">
        <v>425</v>
      </c>
      <c r="HZ232" t="s">
        <v>426</v>
      </c>
      <c r="IA232" t="s">
        <v>427</v>
      </c>
      <c r="IB232" t="s">
        <v>427</v>
      </c>
      <c r="IC232" t="s">
        <v>427</v>
      </c>
      <c r="ID232" t="s">
        <v>427</v>
      </c>
      <c r="IE232">
        <v>0</v>
      </c>
      <c r="IF232">
        <v>100</v>
      </c>
      <c r="IG232">
        <v>100</v>
      </c>
      <c r="IH232">
        <v>-1.62</v>
      </c>
      <c r="II232">
        <v>0.0872</v>
      </c>
      <c r="IJ232">
        <v>0.04464184116076175</v>
      </c>
      <c r="IK232">
        <v>-0.0004613869835165773</v>
      </c>
      <c r="IL232">
        <v>-7.733014719846753E-07</v>
      </c>
      <c r="IM232">
        <v>2.12217718631011E-10</v>
      </c>
      <c r="IN232">
        <v>-0.1662484685589008</v>
      </c>
      <c r="IO232">
        <v>0.000886434048502425</v>
      </c>
      <c r="IP232">
        <v>0.0004187276611132993</v>
      </c>
      <c r="IQ232">
        <v>-3.612086840460417E-06</v>
      </c>
      <c r="IR232">
        <v>19</v>
      </c>
      <c r="IS232">
        <v>2204</v>
      </c>
      <c r="IT232">
        <v>1</v>
      </c>
      <c r="IU232">
        <v>37</v>
      </c>
      <c r="IV232">
        <v>21.6</v>
      </c>
      <c r="IW232">
        <v>21.7</v>
      </c>
      <c r="IX232">
        <v>2.99683</v>
      </c>
      <c r="IY232">
        <v>2.20703</v>
      </c>
      <c r="IZ232">
        <v>1.39648</v>
      </c>
      <c r="JA232">
        <v>2.34375</v>
      </c>
      <c r="JB232">
        <v>1.49536</v>
      </c>
      <c r="JC232">
        <v>2.36938</v>
      </c>
      <c r="JD232">
        <v>39.4166</v>
      </c>
      <c r="JE232">
        <v>14.8588</v>
      </c>
      <c r="JF232">
        <v>18</v>
      </c>
      <c r="JG232">
        <v>391.356</v>
      </c>
      <c r="JH232">
        <v>563.854</v>
      </c>
      <c r="JI232">
        <v>31.7661</v>
      </c>
      <c r="JJ232">
        <v>31.4414</v>
      </c>
      <c r="JK232">
        <v>30.0001</v>
      </c>
      <c r="JL232">
        <v>31.3489</v>
      </c>
      <c r="JM232">
        <v>31.2549</v>
      </c>
      <c r="JN232">
        <v>59.9918</v>
      </c>
      <c r="JO232">
        <v>10.1098</v>
      </c>
      <c r="JP232">
        <v>8.65368</v>
      </c>
      <c r="JQ232">
        <v>-999.9</v>
      </c>
      <c r="JR232">
        <v>1550.75</v>
      </c>
      <c r="JS232">
        <v>23.6967</v>
      </c>
      <c r="JT232">
        <v>99.8322</v>
      </c>
      <c r="JU232">
        <v>99.8952</v>
      </c>
    </row>
    <row r="233" spans="1:281">
      <c r="A233">
        <v>217</v>
      </c>
      <c r="B233">
        <v>1652288642.6</v>
      </c>
      <c r="C233">
        <v>6586.099999904633</v>
      </c>
      <c r="D233" t="s">
        <v>917</v>
      </c>
      <c r="E233" t="s">
        <v>918</v>
      </c>
      <c r="F233">
        <v>5</v>
      </c>
      <c r="G233" t="s">
        <v>730</v>
      </c>
      <c r="H233" t="s">
        <v>418</v>
      </c>
      <c r="I233">
        <v>1652288634.814285</v>
      </c>
      <c r="J233">
        <f>(K233)/1000</f>
        <v>0</v>
      </c>
      <c r="K233">
        <f>IF(CZ233, AN233, AH233)</f>
        <v>0</v>
      </c>
      <c r="L233">
        <f>IF(CZ233, AI233, AG233)</f>
        <v>0</v>
      </c>
      <c r="M233">
        <f>DB233 - IF(AU233&gt;1, L233*CV233*100.0/(AW233*DP233), 0)</f>
        <v>0</v>
      </c>
      <c r="N233">
        <f>((T233-J233/2)*M233-L233)/(T233+J233/2)</f>
        <v>0</v>
      </c>
      <c r="O233">
        <f>N233*(DI233+DJ233)/1000.0</f>
        <v>0</v>
      </c>
      <c r="P233">
        <f>(DB233 - IF(AU233&gt;1, L233*CV233*100.0/(AW233*DP233), 0))*(DI233+DJ233)/1000.0</f>
        <v>0</v>
      </c>
      <c r="Q233">
        <f>2.0/((1/S233-1/R233)+SIGN(S233)*SQRT((1/S233-1/R233)*(1/S233-1/R233) + 4*CW233/((CW233+1)*(CW233+1))*(2*1/S233*1/R233-1/R233*1/R233)))</f>
        <v>0</v>
      </c>
      <c r="R233">
        <f>IF(LEFT(CX233,1)&lt;&gt;"0",IF(LEFT(CX233,1)="1",3.0,CY233),$D$5+$E$5*(DP233*DI233/($K$5*1000))+$F$5*(DP233*DI233/($K$5*1000))*MAX(MIN(CV233,$J$5),$I$5)*MAX(MIN(CV233,$J$5),$I$5)+$G$5*MAX(MIN(CV233,$J$5),$I$5)*(DP233*DI233/($K$5*1000))+$H$5*(DP233*DI233/($K$5*1000))*(DP233*DI233/($K$5*1000)))</f>
        <v>0</v>
      </c>
      <c r="S233">
        <f>J233*(1000-(1000*0.61365*exp(17.502*W233/(240.97+W233))/(DI233+DJ233)+DD233)/2)/(1000*0.61365*exp(17.502*W233/(240.97+W233))/(DI233+DJ233)-DD233)</f>
        <v>0</v>
      </c>
      <c r="T233">
        <f>1/((CW233+1)/(Q233/1.6)+1/(R233/1.37)) + CW233/((CW233+1)/(Q233/1.6) + CW233/(R233/1.37))</f>
        <v>0</v>
      </c>
      <c r="U233">
        <f>(CR233*CU233)</f>
        <v>0</v>
      </c>
      <c r="V233">
        <f>(DK233+(U233+2*0.95*5.67E-8*(((DK233+$B$7)+273)^4-(DK233+273)^4)-44100*J233)/(1.84*29.3*R233+8*0.95*5.67E-8*(DK233+273)^3))</f>
        <v>0</v>
      </c>
      <c r="W233">
        <f>($C$7*DL233+$D$7*DM233+$E$7*V233)</f>
        <v>0</v>
      </c>
      <c r="X233">
        <f>0.61365*exp(17.502*W233/(240.97+W233))</f>
        <v>0</v>
      </c>
      <c r="Y233">
        <f>(Z233/AA233*100)</f>
        <v>0</v>
      </c>
      <c r="Z233">
        <f>DD233*(DI233+DJ233)/1000</f>
        <v>0</v>
      </c>
      <c r="AA233">
        <f>0.61365*exp(17.502*DK233/(240.97+DK233))</f>
        <v>0</v>
      </c>
      <c r="AB233">
        <f>(X233-DD233*(DI233+DJ233)/1000)</f>
        <v>0</v>
      </c>
      <c r="AC233">
        <f>(-J233*44100)</f>
        <v>0</v>
      </c>
      <c r="AD233">
        <f>2*29.3*R233*0.92*(DK233-W233)</f>
        <v>0</v>
      </c>
      <c r="AE233">
        <f>2*0.95*5.67E-8*(((DK233+$B$7)+273)^4-(W233+273)^4)</f>
        <v>0</v>
      </c>
      <c r="AF233">
        <f>U233+AE233+AC233+AD233</f>
        <v>0</v>
      </c>
      <c r="AG233">
        <f>DH233*AU233*(DC233-DB233*(1000-AU233*DE233)/(1000-AU233*DD233))/(100*CV233)</f>
        <v>0</v>
      </c>
      <c r="AH233">
        <f>1000*DH233*AU233*(DD233-DE233)/(100*CV233*(1000-AU233*DD233))</f>
        <v>0</v>
      </c>
      <c r="AI233">
        <f>(AJ233 - AK233 - DI233*1E3/(8.314*(DK233+273.15)) * AM233/DH233 * AL233) * DH233/(100*CV233) * (1000 - DE233)/1000</f>
        <v>0</v>
      </c>
      <c r="AJ233">
        <v>1575.816669651625</v>
      </c>
      <c r="AK233">
        <v>1515.227575757576</v>
      </c>
      <c r="AL233">
        <v>3.430018893202429</v>
      </c>
      <c r="AM233">
        <v>66.42233892500103</v>
      </c>
      <c r="AN233">
        <f>(AP233 - AO233 + DI233*1E3/(8.314*(DK233+273.15)) * AR233/DH233 * AQ233) * DH233/(100*CV233) * 1000/(1000 - AP233)</f>
        <v>0</v>
      </c>
      <c r="AO233">
        <v>23.52537383372277</v>
      </c>
      <c r="AP233">
        <v>26.80404363636365</v>
      </c>
      <c r="AQ233">
        <v>-0.00102214386407761</v>
      </c>
      <c r="AR233">
        <v>79.01917542628415</v>
      </c>
      <c r="AS233">
        <v>0</v>
      </c>
      <c r="AT233">
        <v>0</v>
      </c>
      <c r="AU233">
        <f>IF(AS233*$H$13&gt;=AW233,1.0,(AW233/(AW233-AS233*$H$13)))</f>
        <v>0</v>
      </c>
      <c r="AV233">
        <f>(AU233-1)*100</f>
        <v>0</v>
      </c>
      <c r="AW233">
        <f>MAX(0,($B$13+$C$13*DP233)/(1+$D$13*DP233)*DI233/(DK233+273)*$E$13)</f>
        <v>0</v>
      </c>
      <c r="AX233" t="s">
        <v>421</v>
      </c>
      <c r="AY233" t="s">
        <v>421</v>
      </c>
      <c r="AZ233">
        <v>0</v>
      </c>
      <c r="BA233">
        <v>0</v>
      </c>
      <c r="BB233">
        <f>1-AZ233/BA233</f>
        <v>0</v>
      </c>
      <c r="BC233">
        <v>0</v>
      </c>
      <c r="BD233" t="s">
        <v>421</v>
      </c>
      <c r="BE233" t="s">
        <v>421</v>
      </c>
      <c r="BF233">
        <v>0</v>
      </c>
      <c r="BG233">
        <v>0</v>
      </c>
      <c r="BH233">
        <f>1-BF233/BG233</f>
        <v>0</v>
      </c>
      <c r="BI233">
        <v>0.5</v>
      </c>
      <c r="BJ233">
        <f>CS233</f>
        <v>0</v>
      </c>
      <c r="BK233">
        <f>L233</f>
        <v>0</v>
      </c>
      <c r="BL233">
        <f>BH233*BI233*BJ233</f>
        <v>0</v>
      </c>
      <c r="BM233">
        <f>(BK233-BC233)/BJ233</f>
        <v>0</v>
      </c>
      <c r="BN233">
        <f>(BA233-BG233)/BG233</f>
        <v>0</v>
      </c>
      <c r="BO233">
        <f>AZ233/(BB233+AZ233/BG233)</f>
        <v>0</v>
      </c>
      <c r="BP233" t="s">
        <v>421</v>
      </c>
      <c r="BQ233">
        <v>0</v>
      </c>
      <c r="BR233">
        <f>IF(BQ233&lt;&gt;0, BQ233, BO233)</f>
        <v>0</v>
      </c>
      <c r="BS233">
        <f>1-BR233/BG233</f>
        <v>0</v>
      </c>
      <c r="BT233">
        <f>(BG233-BF233)/(BG233-BR233)</f>
        <v>0</v>
      </c>
      <c r="BU233">
        <f>(BA233-BG233)/(BA233-BR233)</f>
        <v>0</v>
      </c>
      <c r="BV233">
        <f>(BG233-BF233)/(BG233-AZ233)</f>
        <v>0</v>
      </c>
      <c r="BW233">
        <f>(BA233-BG233)/(BA233-AZ233)</f>
        <v>0</v>
      </c>
      <c r="BX233">
        <f>(BT233*BR233/BF233)</f>
        <v>0</v>
      </c>
      <c r="BY233">
        <f>(1-BX233)</f>
        <v>0</v>
      </c>
      <c r="BZ233">
        <v>1358</v>
      </c>
      <c r="CA233">
        <v>300</v>
      </c>
      <c r="CB233">
        <v>300</v>
      </c>
      <c r="CC233">
        <v>300</v>
      </c>
      <c r="CD233">
        <v>10372.1</v>
      </c>
      <c r="CE233">
        <v>1824.64</v>
      </c>
      <c r="CF233">
        <v>-0.00730157</v>
      </c>
      <c r="CG233">
        <v>0.9</v>
      </c>
      <c r="CH233" t="s">
        <v>421</v>
      </c>
      <c r="CI233" t="s">
        <v>421</v>
      </c>
      <c r="CJ233" t="s">
        <v>421</v>
      </c>
      <c r="CK233" t="s">
        <v>421</v>
      </c>
      <c r="CL233" t="s">
        <v>421</v>
      </c>
      <c r="CM233" t="s">
        <v>421</v>
      </c>
      <c r="CN233" t="s">
        <v>421</v>
      </c>
      <c r="CO233" t="s">
        <v>421</v>
      </c>
      <c r="CP233" t="s">
        <v>421</v>
      </c>
      <c r="CQ233" t="s">
        <v>421</v>
      </c>
      <c r="CR233">
        <f>$B$11*DQ233+$C$11*DR233+$F$11*EC233*(1-EF233)</f>
        <v>0</v>
      </c>
      <c r="CS233">
        <f>CR233*CT233</f>
        <v>0</v>
      </c>
      <c r="CT233">
        <f>($B$11*$D$9+$C$11*$D$9+$F$11*((EP233+EH233)/MAX(EP233+EH233+EQ233, 0.1)*$I$9+EQ233/MAX(EP233+EH233+EQ233, 0.1)*$J$9))/($B$11+$C$11+$F$11)</f>
        <v>0</v>
      </c>
      <c r="CU233">
        <f>($B$11*$K$9+$C$11*$K$9+$F$11*((EP233+EH233)/MAX(EP233+EH233+EQ233, 0.1)*$P$9+EQ233/MAX(EP233+EH233+EQ233, 0.1)*$Q$9))/($B$11+$C$11+$F$11)</f>
        <v>0</v>
      </c>
      <c r="CV233">
        <v>6</v>
      </c>
      <c r="CW233">
        <v>0.5</v>
      </c>
      <c r="CX233" t="s">
        <v>422</v>
      </c>
      <c r="CY233">
        <v>2</v>
      </c>
      <c r="CZ233" t="b">
        <v>1</v>
      </c>
      <c r="DA233">
        <v>1652288634.814285</v>
      </c>
      <c r="DB233">
        <v>1450.382857142857</v>
      </c>
      <c r="DC233">
        <v>1524.712857142857</v>
      </c>
      <c r="DD233">
        <v>26.80713571428571</v>
      </c>
      <c r="DE233">
        <v>23.48852499999999</v>
      </c>
      <c r="DF233">
        <v>1451.988928571428</v>
      </c>
      <c r="DG233">
        <v>26.71965</v>
      </c>
      <c r="DH233">
        <v>400.0751428571429</v>
      </c>
      <c r="DI233">
        <v>90.69067500000001</v>
      </c>
      <c r="DJ233">
        <v>0.09997749285714286</v>
      </c>
      <c r="DK233">
        <v>32.571525</v>
      </c>
      <c r="DL233">
        <v>31.79061785714285</v>
      </c>
      <c r="DM233">
        <v>999.9000000000002</v>
      </c>
      <c r="DN233">
        <v>0</v>
      </c>
      <c r="DO233">
        <v>0</v>
      </c>
      <c r="DP233">
        <v>9997.322857142857</v>
      </c>
      <c r="DQ233">
        <v>0</v>
      </c>
      <c r="DR233">
        <v>951.597</v>
      </c>
      <c r="DS233">
        <v>-74.32960714285716</v>
      </c>
      <c r="DT233">
        <v>1490.333928571429</v>
      </c>
      <c r="DU233">
        <v>1561.388928571429</v>
      </c>
      <c r="DV233">
        <v>3.318616785714286</v>
      </c>
      <c r="DW233">
        <v>1524.712857142857</v>
      </c>
      <c r="DX233">
        <v>23.48852499999999</v>
      </c>
      <c r="DY233">
        <v>2.431157142857143</v>
      </c>
      <c r="DZ233">
        <v>2.13019</v>
      </c>
      <c r="EA233">
        <v>20.57281785714286</v>
      </c>
      <c r="EB233">
        <v>18.44659642857143</v>
      </c>
      <c r="EC233">
        <v>1499.996785714286</v>
      </c>
      <c r="ED233">
        <v>0.9729993928571429</v>
      </c>
      <c r="EE233">
        <v>0.02700060357142858</v>
      </c>
      <c r="EF233">
        <v>0</v>
      </c>
      <c r="EG233">
        <v>1474.732142857143</v>
      </c>
      <c r="EH233">
        <v>5.00097</v>
      </c>
      <c r="EI233">
        <v>22982.64285714285</v>
      </c>
      <c r="EJ233">
        <v>12491.575</v>
      </c>
      <c r="EK233">
        <v>41.0442857142857</v>
      </c>
      <c r="EL233">
        <v>42.81649999999998</v>
      </c>
      <c r="EM233">
        <v>41.27435714285713</v>
      </c>
      <c r="EN233">
        <v>42.56199999999999</v>
      </c>
      <c r="EO233">
        <v>42.18924999999999</v>
      </c>
      <c r="EP233">
        <v>1454.626785714286</v>
      </c>
      <c r="EQ233">
        <v>40.36999999999999</v>
      </c>
      <c r="ER233">
        <v>0</v>
      </c>
      <c r="ES233">
        <v>1328.599999904633</v>
      </c>
      <c r="ET233">
        <v>0</v>
      </c>
      <c r="EU233">
        <v>1474.69</v>
      </c>
      <c r="EV233">
        <v>-4.049914523345347</v>
      </c>
      <c r="EW233">
        <v>-21.20683753534889</v>
      </c>
      <c r="EX233">
        <v>22982.17307692308</v>
      </c>
      <c r="EY233">
        <v>15</v>
      </c>
      <c r="EZ233">
        <v>1652287342.6</v>
      </c>
      <c r="FA233" t="s">
        <v>727</v>
      </c>
      <c r="FB233">
        <v>1652287342.6</v>
      </c>
      <c r="FC233">
        <v>1652287335.6</v>
      </c>
      <c r="FD233">
        <v>27</v>
      </c>
      <c r="FE233">
        <v>0.206</v>
      </c>
      <c r="FF233">
        <v>-0.006</v>
      </c>
      <c r="FG233">
        <v>-1.806</v>
      </c>
      <c r="FH233">
        <v>0.04</v>
      </c>
      <c r="FI233">
        <v>1600</v>
      </c>
      <c r="FJ233">
        <v>24</v>
      </c>
      <c r="FK233">
        <v>0.06</v>
      </c>
      <c r="FL233">
        <v>0.04</v>
      </c>
      <c r="FM233">
        <v>-74.21648048780487</v>
      </c>
      <c r="FN233">
        <v>-1.951298257839837</v>
      </c>
      <c r="FO233">
        <v>0.2035824100163244</v>
      </c>
      <c r="FP233">
        <v>-1</v>
      </c>
      <c r="FQ233">
        <v>3.327708536585366</v>
      </c>
      <c r="FR233">
        <v>-0.434902787456432</v>
      </c>
      <c r="FS233">
        <v>0.09425388088176026</v>
      </c>
      <c r="FT233">
        <v>1</v>
      </c>
      <c r="FU233">
        <v>0</v>
      </c>
      <c r="FV233">
        <v>0</v>
      </c>
      <c r="FW233">
        <v>0</v>
      </c>
      <c r="FX233">
        <v>-1</v>
      </c>
      <c r="FY233">
        <v>1</v>
      </c>
      <c r="FZ233">
        <v>1</v>
      </c>
      <c r="GA233" t="s">
        <v>719</v>
      </c>
      <c r="GB233">
        <v>2.69478</v>
      </c>
      <c r="GC233">
        <v>2.70507</v>
      </c>
      <c r="GD233">
        <v>0.218929</v>
      </c>
      <c r="GE233">
        <v>0.223318</v>
      </c>
      <c r="GF233">
        <v>0.114593</v>
      </c>
      <c r="GG233">
        <v>0.10382</v>
      </c>
      <c r="GH233">
        <v>24516</v>
      </c>
      <c r="GI233">
        <v>24471.3</v>
      </c>
      <c r="GJ233">
        <v>29208.8</v>
      </c>
      <c r="GK233">
        <v>29165.9</v>
      </c>
      <c r="GL233">
        <v>34238.6</v>
      </c>
      <c r="GM233">
        <v>34792</v>
      </c>
      <c r="GN233">
        <v>41106.9</v>
      </c>
      <c r="GO233">
        <v>41616.6</v>
      </c>
      <c r="GP233">
        <v>1.72215</v>
      </c>
      <c r="GQ233">
        <v>2.01695</v>
      </c>
      <c r="GR233">
        <v>0.113226</v>
      </c>
      <c r="GS233">
        <v>0</v>
      </c>
      <c r="GT233">
        <v>29.9648</v>
      </c>
      <c r="GU233">
        <v>999.9</v>
      </c>
      <c r="GV233">
        <v>36.9</v>
      </c>
      <c r="GW233">
        <v>37.3</v>
      </c>
      <c r="GX233">
        <v>26.0775</v>
      </c>
      <c r="GY233">
        <v>62.7534</v>
      </c>
      <c r="GZ233">
        <v>29.2147</v>
      </c>
      <c r="HA233">
        <v>1</v>
      </c>
      <c r="HB233">
        <v>0.30623</v>
      </c>
      <c r="HC233">
        <v>0</v>
      </c>
      <c r="HD233">
        <v>20.3923</v>
      </c>
      <c r="HE233">
        <v>5.21474</v>
      </c>
      <c r="HF233">
        <v>12.0099</v>
      </c>
      <c r="HG233">
        <v>4.9875</v>
      </c>
      <c r="HH233">
        <v>3.28858</v>
      </c>
      <c r="HI233">
        <v>2415.6</v>
      </c>
      <c r="HJ233">
        <v>9999</v>
      </c>
      <c r="HK233">
        <v>9999</v>
      </c>
      <c r="HL233">
        <v>45.7</v>
      </c>
      <c r="HM233">
        <v>1.86736</v>
      </c>
      <c r="HN233">
        <v>1.8663</v>
      </c>
      <c r="HO233">
        <v>1.86586</v>
      </c>
      <c r="HP233">
        <v>1.86572</v>
      </c>
      <c r="HQ233">
        <v>1.86752</v>
      </c>
      <c r="HR233">
        <v>1.87004</v>
      </c>
      <c r="HS233">
        <v>1.86873</v>
      </c>
      <c r="HT233">
        <v>1.87009</v>
      </c>
      <c r="HU233">
        <v>0</v>
      </c>
      <c r="HV233">
        <v>0</v>
      </c>
      <c r="HW233">
        <v>0</v>
      </c>
      <c r="HX233">
        <v>0</v>
      </c>
      <c r="HY233" t="s">
        <v>425</v>
      </c>
      <c r="HZ233" t="s">
        <v>426</v>
      </c>
      <c r="IA233" t="s">
        <v>427</v>
      </c>
      <c r="IB233" t="s">
        <v>427</v>
      </c>
      <c r="IC233" t="s">
        <v>427</v>
      </c>
      <c r="ID233" t="s">
        <v>427</v>
      </c>
      <c r="IE233">
        <v>0</v>
      </c>
      <c r="IF233">
        <v>100</v>
      </c>
      <c r="IG233">
        <v>100</v>
      </c>
      <c r="IH233">
        <v>-1.65</v>
      </c>
      <c r="II233">
        <v>0.08749999999999999</v>
      </c>
      <c r="IJ233">
        <v>0.04464184116076175</v>
      </c>
      <c r="IK233">
        <v>-0.0004613869835165773</v>
      </c>
      <c r="IL233">
        <v>-7.733014719846753E-07</v>
      </c>
      <c r="IM233">
        <v>2.12217718631011E-10</v>
      </c>
      <c r="IN233">
        <v>-0.1662484685589008</v>
      </c>
      <c r="IO233">
        <v>0.000886434048502425</v>
      </c>
      <c r="IP233">
        <v>0.0004187276611132993</v>
      </c>
      <c r="IQ233">
        <v>-3.612086840460417E-06</v>
      </c>
      <c r="IR233">
        <v>19</v>
      </c>
      <c r="IS233">
        <v>2204</v>
      </c>
      <c r="IT233">
        <v>1</v>
      </c>
      <c r="IU233">
        <v>37</v>
      </c>
      <c r="IV233">
        <v>21.7</v>
      </c>
      <c r="IW233">
        <v>21.8</v>
      </c>
      <c r="IX233">
        <v>3.0249</v>
      </c>
      <c r="IY233">
        <v>2.20947</v>
      </c>
      <c r="IZ233">
        <v>1.39648</v>
      </c>
      <c r="JA233">
        <v>2.34497</v>
      </c>
      <c r="JB233">
        <v>1.49536</v>
      </c>
      <c r="JC233">
        <v>2.31934</v>
      </c>
      <c r="JD233">
        <v>39.4166</v>
      </c>
      <c r="JE233">
        <v>14.8588</v>
      </c>
      <c r="JF233">
        <v>18</v>
      </c>
      <c r="JG233">
        <v>391.387</v>
      </c>
      <c r="JH233">
        <v>563.597</v>
      </c>
      <c r="JI233">
        <v>31.7672</v>
      </c>
      <c r="JJ233">
        <v>31.4414</v>
      </c>
      <c r="JK233">
        <v>30.0001</v>
      </c>
      <c r="JL233">
        <v>31.3496</v>
      </c>
      <c r="JM233">
        <v>31.2556</v>
      </c>
      <c r="JN233">
        <v>60.532</v>
      </c>
      <c r="JO233">
        <v>10.1098</v>
      </c>
      <c r="JP233">
        <v>9.045920000000001</v>
      </c>
      <c r="JQ233">
        <v>-999.9</v>
      </c>
      <c r="JR233">
        <v>1570.81</v>
      </c>
      <c r="JS233">
        <v>23.718</v>
      </c>
      <c r="JT233">
        <v>99.8334</v>
      </c>
      <c r="JU233">
        <v>99.89490000000001</v>
      </c>
    </row>
    <row r="234" spans="1:281">
      <c r="A234">
        <v>218</v>
      </c>
      <c r="B234">
        <v>1652288647.6</v>
      </c>
      <c r="C234">
        <v>6591.099999904633</v>
      </c>
      <c r="D234" t="s">
        <v>919</v>
      </c>
      <c r="E234" t="s">
        <v>920</v>
      </c>
      <c r="F234">
        <v>5</v>
      </c>
      <c r="G234" t="s">
        <v>730</v>
      </c>
      <c r="H234" t="s">
        <v>418</v>
      </c>
      <c r="I234">
        <v>1652288640.1</v>
      </c>
      <c r="J234">
        <f>(K234)/1000</f>
        <v>0</v>
      </c>
      <c r="K234">
        <f>IF(CZ234, AN234, AH234)</f>
        <v>0</v>
      </c>
      <c r="L234">
        <f>IF(CZ234, AI234, AG234)</f>
        <v>0</v>
      </c>
      <c r="M234">
        <f>DB234 - IF(AU234&gt;1, L234*CV234*100.0/(AW234*DP234), 0)</f>
        <v>0</v>
      </c>
      <c r="N234">
        <f>((T234-J234/2)*M234-L234)/(T234+J234/2)</f>
        <v>0</v>
      </c>
      <c r="O234">
        <f>N234*(DI234+DJ234)/1000.0</f>
        <v>0</v>
      </c>
      <c r="P234">
        <f>(DB234 - IF(AU234&gt;1, L234*CV234*100.0/(AW234*DP234), 0))*(DI234+DJ234)/1000.0</f>
        <v>0</v>
      </c>
      <c r="Q234">
        <f>2.0/((1/S234-1/R234)+SIGN(S234)*SQRT((1/S234-1/R234)*(1/S234-1/R234) + 4*CW234/((CW234+1)*(CW234+1))*(2*1/S234*1/R234-1/R234*1/R234)))</f>
        <v>0</v>
      </c>
      <c r="R234">
        <f>IF(LEFT(CX234,1)&lt;&gt;"0",IF(LEFT(CX234,1)="1",3.0,CY234),$D$5+$E$5*(DP234*DI234/($K$5*1000))+$F$5*(DP234*DI234/($K$5*1000))*MAX(MIN(CV234,$J$5),$I$5)*MAX(MIN(CV234,$J$5),$I$5)+$G$5*MAX(MIN(CV234,$J$5),$I$5)*(DP234*DI234/($K$5*1000))+$H$5*(DP234*DI234/($K$5*1000))*(DP234*DI234/($K$5*1000)))</f>
        <v>0</v>
      </c>
      <c r="S234">
        <f>J234*(1000-(1000*0.61365*exp(17.502*W234/(240.97+W234))/(DI234+DJ234)+DD234)/2)/(1000*0.61365*exp(17.502*W234/(240.97+W234))/(DI234+DJ234)-DD234)</f>
        <v>0</v>
      </c>
      <c r="T234">
        <f>1/((CW234+1)/(Q234/1.6)+1/(R234/1.37)) + CW234/((CW234+1)/(Q234/1.6) + CW234/(R234/1.37))</f>
        <v>0</v>
      </c>
      <c r="U234">
        <f>(CR234*CU234)</f>
        <v>0</v>
      </c>
      <c r="V234">
        <f>(DK234+(U234+2*0.95*5.67E-8*(((DK234+$B$7)+273)^4-(DK234+273)^4)-44100*J234)/(1.84*29.3*R234+8*0.95*5.67E-8*(DK234+273)^3))</f>
        <v>0</v>
      </c>
      <c r="W234">
        <f>($C$7*DL234+$D$7*DM234+$E$7*V234)</f>
        <v>0</v>
      </c>
      <c r="X234">
        <f>0.61365*exp(17.502*W234/(240.97+W234))</f>
        <v>0</v>
      </c>
      <c r="Y234">
        <f>(Z234/AA234*100)</f>
        <v>0</v>
      </c>
      <c r="Z234">
        <f>DD234*(DI234+DJ234)/1000</f>
        <v>0</v>
      </c>
      <c r="AA234">
        <f>0.61365*exp(17.502*DK234/(240.97+DK234))</f>
        <v>0</v>
      </c>
      <c r="AB234">
        <f>(X234-DD234*(DI234+DJ234)/1000)</f>
        <v>0</v>
      </c>
      <c r="AC234">
        <f>(-J234*44100)</f>
        <v>0</v>
      </c>
      <c r="AD234">
        <f>2*29.3*R234*0.92*(DK234-W234)</f>
        <v>0</v>
      </c>
      <c r="AE234">
        <f>2*0.95*5.67E-8*(((DK234+$B$7)+273)^4-(W234+273)^4)</f>
        <v>0</v>
      </c>
      <c r="AF234">
        <f>U234+AE234+AC234+AD234</f>
        <v>0</v>
      </c>
      <c r="AG234">
        <f>DH234*AU234*(DC234-DB234*(1000-AU234*DE234)/(1000-AU234*DD234))/(100*CV234)</f>
        <v>0</v>
      </c>
      <c r="AH234">
        <f>1000*DH234*AU234*(DD234-DE234)/(100*CV234*(1000-AU234*DD234))</f>
        <v>0</v>
      </c>
      <c r="AI234">
        <f>(AJ234 - AK234 - DI234*1E3/(8.314*(DK234+273.15)) * AM234/DH234 * AL234) * DH234/(100*CV234) * (1000 - DE234)/1000</f>
        <v>0</v>
      </c>
      <c r="AJ234">
        <v>1593.506653112092</v>
      </c>
      <c r="AK234">
        <v>1532.699939393939</v>
      </c>
      <c r="AL234">
        <v>3.499190271750577</v>
      </c>
      <c r="AM234">
        <v>66.42233892500103</v>
      </c>
      <c r="AN234">
        <f>(AP234 - AO234 + DI234*1E3/(8.314*(DK234+273.15)) * AR234/DH234 * AQ234) * DH234/(100*CV234) * 1000/(1000 - AP234)</f>
        <v>0</v>
      </c>
      <c r="AO234">
        <v>23.76735958576355</v>
      </c>
      <c r="AP234">
        <v>26.88076242424242</v>
      </c>
      <c r="AQ234">
        <v>0.0197514420668863</v>
      </c>
      <c r="AR234">
        <v>79.01917542628415</v>
      </c>
      <c r="AS234">
        <v>0</v>
      </c>
      <c r="AT234">
        <v>0</v>
      </c>
      <c r="AU234">
        <f>IF(AS234*$H$13&gt;=AW234,1.0,(AW234/(AW234-AS234*$H$13)))</f>
        <v>0</v>
      </c>
      <c r="AV234">
        <f>(AU234-1)*100</f>
        <v>0</v>
      </c>
      <c r="AW234">
        <f>MAX(0,($B$13+$C$13*DP234)/(1+$D$13*DP234)*DI234/(DK234+273)*$E$13)</f>
        <v>0</v>
      </c>
      <c r="AX234" t="s">
        <v>421</v>
      </c>
      <c r="AY234" t="s">
        <v>421</v>
      </c>
      <c r="AZ234">
        <v>0</v>
      </c>
      <c r="BA234">
        <v>0</v>
      </c>
      <c r="BB234">
        <f>1-AZ234/BA234</f>
        <v>0</v>
      </c>
      <c r="BC234">
        <v>0</v>
      </c>
      <c r="BD234" t="s">
        <v>421</v>
      </c>
      <c r="BE234" t="s">
        <v>421</v>
      </c>
      <c r="BF234">
        <v>0</v>
      </c>
      <c r="BG234">
        <v>0</v>
      </c>
      <c r="BH234">
        <f>1-BF234/BG234</f>
        <v>0</v>
      </c>
      <c r="BI234">
        <v>0.5</v>
      </c>
      <c r="BJ234">
        <f>CS234</f>
        <v>0</v>
      </c>
      <c r="BK234">
        <f>L234</f>
        <v>0</v>
      </c>
      <c r="BL234">
        <f>BH234*BI234*BJ234</f>
        <v>0</v>
      </c>
      <c r="BM234">
        <f>(BK234-BC234)/BJ234</f>
        <v>0</v>
      </c>
      <c r="BN234">
        <f>(BA234-BG234)/BG234</f>
        <v>0</v>
      </c>
      <c r="BO234">
        <f>AZ234/(BB234+AZ234/BG234)</f>
        <v>0</v>
      </c>
      <c r="BP234" t="s">
        <v>421</v>
      </c>
      <c r="BQ234">
        <v>0</v>
      </c>
      <c r="BR234">
        <f>IF(BQ234&lt;&gt;0, BQ234, BO234)</f>
        <v>0</v>
      </c>
      <c r="BS234">
        <f>1-BR234/BG234</f>
        <v>0</v>
      </c>
      <c r="BT234">
        <f>(BG234-BF234)/(BG234-BR234)</f>
        <v>0</v>
      </c>
      <c r="BU234">
        <f>(BA234-BG234)/(BA234-BR234)</f>
        <v>0</v>
      </c>
      <c r="BV234">
        <f>(BG234-BF234)/(BG234-AZ234)</f>
        <v>0</v>
      </c>
      <c r="BW234">
        <f>(BA234-BG234)/(BA234-AZ234)</f>
        <v>0</v>
      </c>
      <c r="BX234">
        <f>(BT234*BR234/BF234)</f>
        <v>0</v>
      </c>
      <c r="BY234">
        <f>(1-BX234)</f>
        <v>0</v>
      </c>
      <c r="BZ234">
        <v>1358</v>
      </c>
      <c r="CA234">
        <v>300</v>
      </c>
      <c r="CB234">
        <v>300</v>
      </c>
      <c r="CC234">
        <v>300</v>
      </c>
      <c r="CD234">
        <v>10372.1</v>
      </c>
      <c r="CE234">
        <v>1824.64</v>
      </c>
      <c r="CF234">
        <v>-0.00730157</v>
      </c>
      <c r="CG234">
        <v>0.9</v>
      </c>
      <c r="CH234" t="s">
        <v>421</v>
      </c>
      <c r="CI234" t="s">
        <v>421</v>
      </c>
      <c r="CJ234" t="s">
        <v>421</v>
      </c>
      <c r="CK234" t="s">
        <v>421</v>
      </c>
      <c r="CL234" t="s">
        <v>421</v>
      </c>
      <c r="CM234" t="s">
        <v>421</v>
      </c>
      <c r="CN234" t="s">
        <v>421</v>
      </c>
      <c r="CO234" t="s">
        <v>421</v>
      </c>
      <c r="CP234" t="s">
        <v>421</v>
      </c>
      <c r="CQ234" t="s">
        <v>421</v>
      </c>
      <c r="CR234">
        <f>$B$11*DQ234+$C$11*DR234+$F$11*EC234*(1-EF234)</f>
        <v>0</v>
      </c>
      <c r="CS234">
        <f>CR234*CT234</f>
        <v>0</v>
      </c>
      <c r="CT234">
        <f>($B$11*$D$9+$C$11*$D$9+$F$11*((EP234+EH234)/MAX(EP234+EH234+EQ234, 0.1)*$I$9+EQ234/MAX(EP234+EH234+EQ234, 0.1)*$J$9))/($B$11+$C$11+$F$11)</f>
        <v>0</v>
      </c>
      <c r="CU234">
        <f>($B$11*$K$9+$C$11*$K$9+$F$11*((EP234+EH234)/MAX(EP234+EH234+EQ234, 0.1)*$P$9+EQ234/MAX(EP234+EH234+EQ234, 0.1)*$Q$9))/($B$11+$C$11+$F$11)</f>
        <v>0</v>
      </c>
      <c r="CV234">
        <v>6</v>
      </c>
      <c r="CW234">
        <v>0.5</v>
      </c>
      <c r="CX234" t="s">
        <v>422</v>
      </c>
      <c r="CY234">
        <v>2</v>
      </c>
      <c r="CZ234" t="b">
        <v>1</v>
      </c>
      <c r="DA234">
        <v>1652288640.1</v>
      </c>
      <c r="DB234">
        <v>1467.994074074074</v>
      </c>
      <c r="DC234">
        <v>1542.474814814815</v>
      </c>
      <c r="DD234">
        <v>26.81244444444444</v>
      </c>
      <c r="DE234">
        <v>23.61165555555556</v>
      </c>
      <c r="DF234">
        <v>1469.622962962963</v>
      </c>
      <c r="DG234">
        <v>26.72488148148148</v>
      </c>
      <c r="DH234">
        <v>400.0691851851851</v>
      </c>
      <c r="DI234">
        <v>90.68938148148146</v>
      </c>
      <c r="DJ234">
        <v>0.09997134074074074</v>
      </c>
      <c r="DK234">
        <v>32.57522592592592</v>
      </c>
      <c r="DL234">
        <v>31.79818148148149</v>
      </c>
      <c r="DM234">
        <v>999.9000000000001</v>
      </c>
      <c r="DN234">
        <v>0</v>
      </c>
      <c r="DO234">
        <v>0</v>
      </c>
      <c r="DP234">
        <v>9998.562962962964</v>
      </c>
      <c r="DQ234">
        <v>0</v>
      </c>
      <c r="DR234">
        <v>950.581888888889</v>
      </c>
      <c r="DS234">
        <v>-74.48064074074074</v>
      </c>
      <c r="DT234">
        <v>1508.43925925926</v>
      </c>
      <c r="DU234">
        <v>1579.777777777778</v>
      </c>
      <c r="DV234">
        <v>3.200784814814814</v>
      </c>
      <c r="DW234">
        <v>1542.474814814815</v>
      </c>
      <c r="DX234">
        <v>23.61165555555556</v>
      </c>
      <c r="DY234">
        <v>2.431603703703704</v>
      </c>
      <c r="DZ234">
        <v>2.141326666666667</v>
      </c>
      <c r="EA234">
        <v>20.57578518518519</v>
      </c>
      <c r="EB234">
        <v>18.52972962962963</v>
      </c>
      <c r="EC234">
        <v>1500.012592592592</v>
      </c>
      <c r="ED234">
        <v>0.9729997037037038</v>
      </c>
      <c r="EE234">
        <v>0.02700027407407408</v>
      </c>
      <c r="EF234">
        <v>0</v>
      </c>
      <c r="EG234">
        <v>1474.272592592593</v>
      </c>
      <c r="EH234">
        <v>5.00097</v>
      </c>
      <c r="EI234">
        <v>22976.75185185185</v>
      </c>
      <c r="EJ234">
        <v>12491.7037037037</v>
      </c>
      <c r="EK234">
        <v>41.0574074074074</v>
      </c>
      <c r="EL234">
        <v>42.81666666666665</v>
      </c>
      <c r="EM234">
        <v>41.28214814814815</v>
      </c>
      <c r="EN234">
        <v>42.56199999999999</v>
      </c>
      <c r="EO234">
        <v>42.194</v>
      </c>
      <c r="EP234">
        <v>1454.642592592593</v>
      </c>
      <c r="EQ234">
        <v>40.36962962962962</v>
      </c>
      <c r="ER234">
        <v>0</v>
      </c>
      <c r="ES234">
        <v>1333.400000095367</v>
      </c>
      <c r="ET234">
        <v>0</v>
      </c>
      <c r="EU234">
        <v>1474.265384615384</v>
      </c>
      <c r="EV234">
        <v>-7.206153840993265</v>
      </c>
      <c r="EW234">
        <v>-194.4581199015434</v>
      </c>
      <c r="EX234">
        <v>22976.29615384615</v>
      </c>
      <c r="EY234">
        <v>15</v>
      </c>
      <c r="EZ234">
        <v>1652287342.6</v>
      </c>
      <c r="FA234" t="s">
        <v>727</v>
      </c>
      <c r="FB234">
        <v>1652287342.6</v>
      </c>
      <c r="FC234">
        <v>1652287335.6</v>
      </c>
      <c r="FD234">
        <v>27</v>
      </c>
      <c r="FE234">
        <v>0.206</v>
      </c>
      <c r="FF234">
        <v>-0.006</v>
      </c>
      <c r="FG234">
        <v>-1.806</v>
      </c>
      <c r="FH234">
        <v>0.04</v>
      </c>
      <c r="FI234">
        <v>1600</v>
      </c>
      <c r="FJ234">
        <v>24</v>
      </c>
      <c r="FK234">
        <v>0.06</v>
      </c>
      <c r="FL234">
        <v>0.04</v>
      </c>
      <c r="FM234">
        <v>-74.40649000000001</v>
      </c>
      <c r="FN234">
        <v>-1.806718198874088</v>
      </c>
      <c r="FO234">
        <v>0.1882983427967439</v>
      </c>
      <c r="FP234">
        <v>-1</v>
      </c>
      <c r="FQ234">
        <v>3.2618875</v>
      </c>
      <c r="FR234">
        <v>-1.418549043151977</v>
      </c>
      <c r="FS234">
        <v>0.1460396762313242</v>
      </c>
      <c r="FT234">
        <v>0</v>
      </c>
      <c r="FU234">
        <v>0</v>
      </c>
      <c r="FV234">
        <v>0</v>
      </c>
      <c r="FW234">
        <v>0</v>
      </c>
      <c r="FX234">
        <v>-1</v>
      </c>
      <c r="FY234">
        <v>0</v>
      </c>
      <c r="FZ234">
        <v>1</v>
      </c>
      <c r="GA234" t="s">
        <v>710</v>
      </c>
      <c r="GB234">
        <v>2.6947</v>
      </c>
      <c r="GC234">
        <v>2.70521</v>
      </c>
      <c r="GD234">
        <v>0.220436</v>
      </c>
      <c r="GE234">
        <v>0.224762</v>
      </c>
      <c r="GF234">
        <v>0.114803</v>
      </c>
      <c r="GG234">
        <v>0.10383</v>
      </c>
      <c r="GH234">
        <v>24467.9</v>
      </c>
      <c r="GI234">
        <v>24425.6</v>
      </c>
      <c r="GJ234">
        <v>29207.9</v>
      </c>
      <c r="GK234">
        <v>29165.9</v>
      </c>
      <c r="GL234">
        <v>34229.4</v>
      </c>
      <c r="GM234">
        <v>34791.4</v>
      </c>
      <c r="GN234">
        <v>41105.6</v>
      </c>
      <c r="GO234">
        <v>41616.3</v>
      </c>
      <c r="GP234">
        <v>1.72213</v>
      </c>
      <c r="GQ234">
        <v>2.0171</v>
      </c>
      <c r="GR234">
        <v>0.113472</v>
      </c>
      <c r="GS234">
        <v>0</v>
      </c>
      <c r="GT234">
        <v>29.9669</v>
      </c>
      <c r="GU234">
        <v>999.9</v>
      </c>
      <c r="GV234">
        <v>36.9</v>
      </c>
      <c r="GW234">
        <v>37.3</v>
      </c>
      <c r="GX234">
        <v>26.0774</v>
      </c>
      <c r="GY234">
        <v>62.7334</v>
      </c>
      <c r="GZ234">
        <v>29.3189</v>
      </c>
      <c r="HA234">
        <v>1</v>
      </c>
      <c r="HB234">
        <v>0.306296</v>
      </c>
      <c r="HC234">
        <v>0</v>
      </c>
      <c r="HD234">
        <v>20.3923</v>
      </c>
      <c r="HE234">
        <v>5.21459</v>
      </c>
      <c r="HF234">
        <v>12.0099</v>
      </c>
      <c r="HG234">
        <v>4.98755</v>
      </c>
      <c r="HH234">
        <v>3.28863</v>
      </c>
      <c r="HI234">
        <v>2415.8</v>
      </c>
      <c r="HJ234">
        <v>9999</v>
      </c>
      <c r="HK234">
        <v>9999</v>
      </c>
      <c r="HL234">
        <v>45.7</v>
      </c>
      <c r="HM234">
        <v>1.86737</v>
      </c>
      <c r="HN234">
        <v>1.8663</v>
      </c>
      <c r="HO234">
        <v>1.86587</v>
      </c>
      <c r="HP234">
        <v>1.86569</v>
      </c>
      <c r="HQ234">
        <v>1.86752</v>
      </c>
      <c r="HR234">
        <v>1.87006</v>
      </c>
      <c r="HS234">
        <v>1.86873</v>
      </c>
      <c r="HT234">
        <v>1.87003</v>
      </c>
      <c r="HU234">
        <v>0</v>
      </c>
      <c r="HV234">
        <v>0</v>
      </c>
      <c r="HW234">
        <v>0</v>
      </c>
      <c r="HX234">
        <v>0</v>
      </c>
      <c r="HY234" t="s">
        <v>425</v>
      </c>
      <c r="HZ234" t="s">
        <v>426</v>
      </c>
      <c r="IA234" t="s">
        <v>427</v>
      </c>
      <c r="IB234" t="s">
        <v>427</v>
      </c>
      <c r="IC234" t="s">
        <v>427</v>
      </c>
      <c r="ID234" t="s">
        <v>427</v>
      </c>
      <c r="IE234">
        <v>0</v>
      </c>
      <c r="IF234">
        <v>100</v>
      </c>
      <c r="IG234">
        <v>100</v>
      </c>
      <c r="IH234">
        <v>-1.67</v>
      </c>
      <c r="II234">
        <v>0.0887</v>
      </c>
      <c r="IJ234">
        <v>0.04464184116076175</v>
      </c>
      <c r="IK234">
        <v>-0.0004613869835165773</v>
      </c>
      <c r="IL234">
        <v>-7.733014719846753E-07</v>
      </c>
      <c r="IM234">
        <v>2.12217718631011E-10</v>
      </c>
      <c r="IN234">
        <v>-0.1662484685589008</v>
      </c>
      <c r="IO234">
        <v>0.000886434048502425</v>
      </c>
      <c r="IP234">
        <v>0.0004187276611132993</v>
      </c>
      <c r="IQ234">
        <v>-3.612086840460417E-06</v>
      </c>
      <c r="IR234">
        <v>19</v>
      </c>
      <c r="IS234">
        <v>2204</v>
      </c>
      <c r="IT234">
        <v>1</v>
      </c>
      <c r="IU234">
        <v>37</v>
      </c>
      <c r="IV234">
        <v>21.8</v>
      </c>
      <c r="IW234">
        <v>21.9</v>
      </c>
      <c r="IX234">
        <v>3.04932</v>
      </c>
      <c r="IY234">
        <v>2.21558</v>
      </c>
      <c r="IZ234">
        <v>1.39648</v>
      </c>
      <c r="JA234">
        <v>2.34497</v>
      </c>
      <c r="JB234">
        <v>1.49536</v>
      </c>
      <c r="JC234">
        <v>2.28149</v>
      </c>
      <c r="JD234">
        <v>39.4166</v>
      </c>
      <c r="JE234">
        <v>14.85</v>
      </c>
      <c r="JF234">
        <v>18</v>
      </c>
      <c r="JG234">
        <v>391.374</v>
      </c>
      <c r="JH234">
        <v>563.729</v>
      </c>
      <c r="JI234">
        <v>31.7681</v>
      </c>
      <c r="JJ234">
        <v>31.4414</v>
      </c>
      <c r="JK234">
        <v>30.0001</v>
      </c>
      <c r="JL234">
        <v>31.3498</v>
      </c>
      <c r="JM234">
        <v>31.2576</v>
      </c>
      <c r="JN234">
        <v>61.0105</v>
      </c>
      <c r="JO234">
        <v>10.1098</v>
      </c>
      <c r="JP234">
        <v>9.417770000000001</v>
      </c>
      <c r="JQ234">
        <v>-999.9</v>
      </c>
      <c r="JR234">
        <v>1584.17</v>
      </c>
      <c r="JS234">
        <v>23.7152</v>
      </c>
      <c r="JT234">
        <v>99.83029999999999</v>
      </c>
      <c r="JU234">
        <v>99.89449999999999</v>
      </c>
    </row>
    <row r="235" spans="1:281">
      <c r="A235">
        <v>219</v>
      </c>
      <c r="B235">
        <v>1652288652.6</v>
      </c>
      <c r="C235">
        <v>6596.099999904633</v>
      </c>
      <c r="D235" t="s">
        <v>921</v>
      </c>
      <c r="E235" t="s">
        <v>922</v>
      </c>
      <c r="F235">
        <v>5</v>
      </c>
      <c r="G235" t="s">
        <v>730</v>
      </c>
      <c r="H235" t="s">
        <v>418</v>
      </c>
      <c r="I235">
        <v>1652288644.814285</v>
      </c>
      <c r="J235">
        <f>(K235)/1000</f>
        <v>0</v>
      </c>
      <c r="K235">
        <f>IF(CZ235, AN235, AH235)</f>
        <v>0</v>
      </c>
      <c r="L235">
        <f>IF(CZ235, AI235, AG235)</f>
        <v>0</v>
      </c>
      <c r="M235">
        <f>DB235 - IF(AU235&gt;1, L235*CV235*100.0/(AW235*DP235), 0)</f>
        <v>0</v>
      </c>
      <c r="N235">
        <f>((T235-J235/2)*M235-L235)/(T235+J235/2)</f>
        <v>0</v>
      </c>
      <c r="O235">
        <f>N235*(DI235+DJ235)/1000.0</f>
        <v>0</v>
      </c>
      <c r="P235">
        <f>(DB235 - IF(AU235&gt;1, L235*CV235*100.0/(AW235*DP235), 0))*(DI235+DJ235)/1000.0</f>
        <v>0</v>
      </c>
      <c r="Q235">
        <f>2.0/((1/S235-1/R235)+SIGN(S235)*SQRT((1/S235-1/R235)*(1/S235-1/R235) + 4*CW235/((CW235+1)*(CW235+1))*(2*1/S235*1/R235-1/R235*1/R235)))</f>
        <v>0</v>
      </c>
      <c r="R235">
        <f>IF(LEFT(CX235,1)&lt;&gt;"0",IF(LEFT(CX235,1)="1",3.0,CY235),$D$5+$E$5*(DP235*DI235/($K$5*1000))+$F$5*(DP235*DI235/($K$5*1000))*MAX(MIN(CV235,$J$5),$I$5)*MAX(MIN(CV235,$J$5),$I$5)+$G$5*MAX(MIN(CV235,$J$5),$I$5)*(DP235*DI235/($K$5*1000))+$H$5*(DP235*DI235/($K$5*1000))*(DP235*DI235/($K$5*1000)))</f>
        <v>0</v>
      </c>
      <c r="S235">
        <f>J235*(1000-(1000*0.61365*exp(17.502*W235/(240.97+W235))/(DI235+DJ235)+DD235)/2)/(1000*0.61365*exp(17.502*W235/(240.97+W235))/(DI235+DJ235)-DD235)</f>
        <v>0</v>
      </c>
      <c r="T235">
        <f>1/((CW235+1)/(Q235/1.6)+1/(R235/1.37)) + CW235/((CW235+1)/(Q235/1.6) + CW235/(R235/1.37))</f>
        <v>0</v>
      </c>
      <c r="U235">
        <f>(CR235*CU235)</f>
        <v>0</v>
      </c>
      <c r="V235">
        <f>(DK235+(U235+2*0.95*5.67E-8*(((DK235+$B$7)+273)^4-(DK235+273)^4)-44100*J235)/(1.84*29.3*R235+8*0.95*5.67E-8*(DK235+273)^3))</f>
        <v>0</v>
      </c>
      <c r="W235">
        <f>($C$7*DL235+$D$7*DM235+$E$7*V235)</f>
        <v>0</v>
      </c>
      <c r="X235">
        <f>0.61365*exp(17.502*W235/(240.97+W235))</f>
        <v>0</v>
      </c>
      <c r="Y235">
        <f>(Z235/AA235*100)</f>
        <v>0</v>
      </c>
      <c r="Z235">
        <f>DD235*(DI235+DJ235)/1000</f>
        <v>0</v>
      </c>
      <c r="AA235">
        <f>0.61365*exp(17.502*DK235/(240.97+DK235))</f>
        <v>0</v>
      </c>
      <c r="AB235">
        <f>(X235-DD235*(DI235+DJ235)/1000)</f>
        <v>0</v>
      </c>
      <c r="AC235">
        <f>(-J235*44100)</f>
        <v>0</v>
      </c>
      <c r="AD235">
        <f>2*29.3*R235*0.92*(DK235-W235)</f>
        <v>0</v>
      </c>
      <c r="AE235">
        <f>2*0.95*5.67E-8*(((DK235+$B$7)+273)^4-(W235+273)^4)</f>
        <v>0</v>
      </c>
      <c r="AF235">
        <f>U235+AE235+AC235+AD235</f>
        <v>0</v>
      </c>
      <c r="AG235">
        <f>DH235*AU235*(DC235-DB235*(1000-AU235*DE235)/(1000-AU235*DD235))/(100*CV235)</f>
        <v>0</v>
      </c>
      <c r="AH235">
        <f>1000*DH235*AU235*(DD235-DE235)/(100*CV235*(1000-AU235*DD235))</f>
        <v>0</v>
      </c>
      <c r="AI235">
        <f>(AJ235 - AK235 - DI235*1E3/(8.314*(DK235+273.15)) * AM235/DH235 * AL235) * DH235/(100*CV235) * (1000 - DE235)/1000</f>
        <v>0</v>
      </c>
      <c r="AJ235">
        <v>1610.631822573945</v>
      </c>
      <c r="AK235">
        <v>1550.085090909091</v>
      </c>
      <c r="AL235">
        <v>3.483916320315922</v>
      </c>
      <c r="AM235">
        <v>66.42233892500103</v>
      </c>
      <c r="AN235">
        <f>(AP235 - AO235 + DI235*1E3/(8.314*(DK235+273.15)) * AR235/DH235 * AQ235) * DH235/(100*CV235) * 1000/(1000 - AP235)</f>
        <v>0</v>
      </c>
      <c r="AO235">
        <v>23.76080117480431</v>
      </c>
      <c r="AP235">
        <v>26.90521575757575</v>
      </c>
      <c r="AQ235">
        <v>0.007610140174499696</v>
      </c>
      <c r="AR235">
        <v>79.01917542628415</v>
      </c>
      <c r="AS235">
        <v>0</v>
      </c>
      <c r="AT235">
        <v>0</v>
      </c>
      <c r="AU235">
        <f>IF(AS235*$H$13&gt;=AW235,1.0,(AW235/(AW235-AS235*$H$13)))</f>
        <v>0</v>
      </c>
      <c r="AV235">
        <f>(AU235-1)*100</f>
        <v>0</v>
      </c>
      <c r="AW235">
        <f>MAX(0,($B$13+$C$13*DP235)/(1+$D$13*DP235)*DI235/(DK235+273)*$E$13)</f>
        <v>0</v>
      </c>
      <c r="AX235" t="s">
        <v>421</v>
      </c>
      <c r="AY235" t="s">
        <v>421</v>
      </c>
      <c r="AZ235">
        <v>0</v>
      </c>
      <c r="BA235">
        <v>0</v>
      </c>
      <c r="BB235">
        <f>1-AZ235/BA235</f>
        <v>0</v>
      </c>
      <c r="BC235">
        <v>0</v>
      </c>
      <c r="BD235" t="s">
        <v>421</v>
      </c>
      <c r="BE235" t="s">
        <v>421</v>
      </c>
      <c r="BF235">
        <v>0</v>
      </c>
      <c r="BG235">
        <v>0</v>
      </c>
      <c r="BH235">
        <f>1-BF235/BG235</f>
        <v>0</v>
      </c>
      <c r="BI235">
        <v>0.5</v>
      </c>
      <c r="BJ235">
        <f>CS235</f>
        <v>0</v>
      </c>
      <c r="BK235">
        <f>L235</f>
        <v>0</v>
      </c>
      <c r="BL235">
        <f>BH235*BI235*BJ235</f>
        <v>0</v>
      </c>
      <c r="BM235">
        <f>(BK235-BC235)/BJ235</f>
        <v>0</v>
      </c>
      <c r="BN235">
        <f>(BA235-BG235)/BG235</f>
        <v>0</v>
      </c>
      <c r="BO235">
        <f>AZ235/(BB235+AZ235/BG235)</f>
        <v>0</v>
      </c>
      <c r="BP235" t="s">
        <v>421</v>
      </c>
      <c r="BQ235">
        <v>0</v>
      </c>
      <c r="BR235">
        <f>IF(BQ235&lt;&gt;0, BQ235, BO235)</f>
        <v>0</v>
      </c>
      <c r="BS235">
        <f>1-BR235/BG235</f>
        <v>0</v>
      </c>
      <c r="BT235">
        <f>(BG235-BF235)/(BG235-BR235)</f>
        <v>0</v>
      </c>
      <c r="BU235">
        <f>(BA235-BG235)/(BA235-BR235)</f>
        <v>0</v>
      </c>
      <c r="BV235">
        <f>(BG235-BF235)/(BG235-AZ235)</f>
        <v>0</v>
      </c>
      <c r="BW235">
        <f>(BA235-BG235)/(BA235-AZ235)</f>
        <v>0</v>
      </c>
      <c r="BX235">
        <f>(BT235*BR235/BF235)</f>
        <v>0</v>
      </c>
      <c r="BY235">
        <f>(1-BX235)</f>
        <v>0</v>
      </c>
      <c r="BZ235">
        <v>1358</v>
      </c>
      <c r="CA235">
        <v>300</v>
      </c>
      <c r="CB235">
        <v>300</v>
      </c>
      <c r="CC235">
        <v>300</v>
      </c>
      <c r="CD235">
        <v>10372.1</v>
      </c>
      <c r="CE235">
        <v>1824.64</v>
      </c>
      <c r="CF235">
        <v>-0.00730157</v>
      </c>
      <c r="CG235">
        <v>0.9</v>
      </c>
      <c r="CH235" t="s">
        <v>421</v>
      </c>
      <c r="CI235" t="s">
        <v>421</v>
      </c>
      <c r="CJ235" t="s">
        <v>421</v>
      </c>
      <c r="CK235" t="s">
        <v>421</v>
      </c>
      <c r="CL235" t="s">
        <v>421</v>
      </c>
      <c r="CM235" t="s">
        <v>421</v>
      </c>
      <c r="CN235" t="s">
        <v>421</v>
      </c>
      <c r="CO235" t="s">
        <v>421</v>
      </c>
      <c r="CP235" t="s">
        <v>421</v>
      </c>
      <c r="CQ235" t="s">
        <v>421</v>
      </c>
      <c r="CR235">
        <f>$B$11*DQ235+$C$11*DR235+$F$11*EC235*(1-EF235)</f>
        <v>0</v>
      </c>
      <c r="CS235">
        <f>CR235*CT235</f>
        <v>0</v>
      </c>
      <c r="CT235">
        <f>($B$11*$D$9+$C$11*$D$9+$F$11*((EP235+EH235)/MAX(EP235+EH235+EQ235, 0.1)*$I$9+EQ235/MAX(EP235+EH235+EQ235, 0.1)*$J$9))/($B$11+$C$11+$F$11)</f>
        <v>0</v>
      </c>
      <c r="CU235">
        <f>($B$11*$K$9+$C$11*$K$9+$F$11*((EP235+EH235)/MAX(EP235+EH235+EQ235, 0.1)*$P$9+EQ235/MAX(EP235+EH235+EQ235, 0.1)*$Q$9))/($B$11+$C$11+$F$11)</f>
        <v>0</v>
      </c>
      <c r="CV235">
        <v>6</v>
      </c>
      <c r="CW235">
        <v>0.5</v>
      </c>
      <c r="CX235" t="s">
        <v>422</v>
      </c>
      <c r="CY235">
        <v>2</v>
      </c>
      <c r="CZ235" t="b">
        <v>1</v>
      </c>
      <c r="DA235">
        <v>1652288644.814285</v>
      </c>
      <c r="DB235">
        <v>1483.817142857143</v>
      </c>
      <c r="DC235">
        <v>1558.351428571429</v>
      </c>
      <c r="DD235">
        <v>26.84508928571428</v>
      </c>
      <c r="DE235">
        <v>23.70951071428572</v>
      </c>
      <c r="DF235">
        <v>1485.467142857143</v>
      </c>
      <c r="DG235">
        <v>26.75703571428572</v>
      </c>
      <c r="DH235">
        <v>400.0595</v>
      </c>
      <c r="DI235">
        <v>90.68652499999999</v>
      </c>
      <c r="DJ235">
        <v>0.09999794285714285</v>
      </c>
      <c r="DK235">
        <v>32.58014285714285</v>
      </c>
      <c r="DL235">
        <v>31.80707142857143</v>
      </c>
      <c r="DM235">
        <v>999.9000000000002</v>
      </c>
      <c r="DN235">
        <v>0</v>
      </c>
      <c r="DO235">
        <v>0</v>
      </c>
      <c r="DP235">
        <v>10000.37571428572</v>
      </c>
      <c r="DQ235">
        <v>0</v>
      </c>
      <c r="DR235">
        <v>950.1791428571427</v>
      </c>
      <c r="DS235">
        <v>-74.53468214285715</v>
      </c>
      <c r="DT235">
        <v>1524.749285714286</v>
      </c>
      <c r="DU235">
        <v>1596.1975</v>
      </c>
      <c r="DV235">
        <v>3.135581785714286</v>
      </c>
      <c r="DW235">
        <v>1558.351428571429</v>
      </c>
      <c r="DX235">
        <v>23.70951071428572</v>
      </c>
      <c r="DY235">
        <v>2.434487857142857</v>
      </c>
      <c r="DZ235">
        <v>2.150133214285714</v>
      </c>
      <c r="EA235">
        <v>20.59500357142857</v>
      </c>
      <c r="EB235">
        <v>18.59542857142857</v>
      </c>
      <c r="EC235">
        <v>1500.000357142857</v>
      </c>
      <c r="ED235">
        <v>0.9729995714285714</v>
      </c>
      <c r="EE235">
        <v>0.02700041428571429</v>
      </c>
      <c r="EF235">
        <v>0</v>
      </c>
      <c r="EG235">
        <v>1473.673928571429</v>
      </c>
      <c r="EH235">
        <v>5.00097</v>
      </c>
      <c r="EI235">
        <v>22964.02857142857</v>
      </c>
      <c r="EJ235">
        <v>12491.6</v>
      </c>
      <c r="EK235">
        <v>41.06199999999999</v>
      </c>
      <c r="EL235">
        <v>42.81649999999998</v>
      </c>
      <c r="EM235">
        <v>41.29207142857142</v>
      </c>
      <c r="EN235">
        <v>42.56199999999999</v>
      </c>
      <c r="EO235">
        <v>42.19599999999999</v>
      </c>
      <c r="EP235">
        <v>1454.630357142858</v>
      </c>
      <c r="EQ235">
        <v>40.36857142857142</v>
      </c>
      <c r="ER235">
        <v>0</v>
      </c>
      <c r="ES235">
        <v>1338.200000047684</v>
      </c>
      <c r="ET235">
        <v>0</v>
      </c>
      <c r="EU235">
        <v>1473.668076923077</v>
      </c>
      <c r="EV235">
        <v>-7.908717941903388</v>
      </c>
      <c r="EW235">
        <v>-136.3452994358612</v>
      </c>
      <c r="EX235">
        <v>22963.98076923077</v>
      </c>
      <c r="EY235">
        <v>15</v>
      </c>
      <c r="EZ235">
        <v>1652287342.6</v>
      </c>
      <c r="FA235" t="s">
        <v>727</v>
      </c>
      <c r="FB235">
        <v>1652287342.6</v>
      </c>
      <c r="FC235">
        <v>1652287335.6</v>
      </c>
      <c r="FD235">
        <v>27</v>
      </c>
      <c r="FE235">
        <v>0.206</v>
      </c>
      <c r="FF235">
        <v>-0.006</v>
      </c>
      <c r="FG235">
        <v>-1.806</v>
      </c>
      <c r="FH235">
        <v>0.04</v>
      </c>
      <c r="FI235">
        <v>1600</v>
      </c>
      <c r="FJ235">
        <v>24</v>
      </c>
      <c r="FK235">
        <v>0.06</v>
      </c>
      <c r="FL235">
        <v>0.04</v>
      </c>
      <c r="FM235">
        <v>-74.4638775</v>
      </c>
      <c r="FN235">
        <v>-1.249901313320599</v>
      </c>
      <c r="FO235">
        <v>0.1668484259552666</v>
      </c>
      <c r="FP235">
        <v>-1</v>
      </c>
      <c r="FQ235">
        <v>3.20437625</v>
      </c>
      <c r="FR235">
        <v>-1.09696604127581</v>
      </c>
      <c r="FS235">
        <v>0.1261260284336168</v>
      </c>
      <c r="FT235">
        <v>0</v>
      </c>
      <c r="FU235">
        <v>0</v>
      </c>
      <c r="FV235">
        <v>0</v>
      </c>
      <c r="FW235">
        <v>0</v>
      </c>
      <c r="FX235">
        <v>-1</v>
      </c>
      <c r="FY235">
        <v>0</v>
      </c>
      <c r="FZ235">
        <v>1</v>
      </c>
      <c r="GA235" t="s">
        <v>710</v>
      </c>
      <c r="GB235">
        <v>2.69478</v>
      </c>
      <c r="GC235">
        <v>2.70511</v>
      </c>
      <c r="GD235">
        <v>0.22193</v>
      </c>
      <c r="GE235">
        <v>0.226183</v>
      </c>
      <c r="GF235">
        <v>0.114858</v>
      </c>
      <c r="GG235">
        <v>0.103841</v>
      </c>
      <c r="GH235">
        <v>24421</v>
      </c>
      <c r="GI235">
        <v>24380.4</v>
      </c>
      <c r="GJ235">
        <v>29208.1</v>
      </c>
      <c r="GK235">
        <v>29165.5</v>
      </c>
      <c r="GL235">
        <v>34227.4</v>
      </c>
      <c r="GM235">
        <v>34790.5</v>
      </c>
      <c r="GN235">
        <v>41105.8</v>
      </c>
      <c r="GO235">
        <v>41615.8</v>
      </c>
      <c r="GP235">
        <v>1.72243</v>
      </c>
      <c r="GQ235">
        <v>2.01717</v>
      </c>
      <c r="GR235">
        <v>0.114042</v>
      </c>
      <c r="GS235">
        <v>0</v>
      </c>
      <c r="GT235">
        <v>29.9713</v>
      </c>
      <c r="GU235">
        <v>999.9</v>
      </c>
      <c r="GV235">
        <v>37</v>
      </c>
      <c r="GW235">
        <v>37.3</v>
      </c>
      <c r="GX235">
        <v>26.1497</v>
      </c>
      <c r="GY235">
        <v>62.8634</v>
      </c>
      <c r="GZ235">
        <v>29.6434</v>
      </c>
      <c r="HA235">
        <v>1</v>
      </c>
      <c r="HB235">
        <v>0.30627</v>
      </c>
      <c r="HC235">
        <v>0</v>
      </c>
      <c r="HD235">
        <v>20.3923</v>
      </c>
      <c r="HE235">
        <v>5.21415</v>
      </c>
      <c r="HF235">
        <v>12.0098</v>
      </c>
      <c r="HG235">
        <v>4.98735</v>
      </c>
      <c r="HH235">
        <v>3.28855</v>
      </c>
      <c r="HI235">
        <v>2415.8</v>
      </c>
      <c r="HJ235">
        <v>9999</v>
      </c>
      <c r="HK235">
        <v>9999</v>
      </c>
      <c r="HL235">
        <v>45.7</v>
      </c>
      <c r="HM235">
        <v>1.86735</v>
      </c>
      <c r="HN235">
        <v>1.8663</v>
      </c>
      <c r="HO235">
        <v>1.86588</v>
      </c>
      <c r="HP235">
        <v>1.86569</v>
      </c>
      <c r="HQ235">
        <v>1.86752</v>
      </c>
      <c r="HR235">
        <v>1.87005</v>
      </c>
      <c r="HS235">
        <v>1.86874</v>
      </c>
      <c r="HT235">
        <v>1.87003</v>
      </c>
      <c r="HU235">
        <v>0</v>
      </c>
      <c r="HV235">
        <v>0</v>
      </c>
      <c r="HW235">
        <v>0</v>
      </c>
      <c r="HX235">
        <v>0</v>
      </c>
      <c r="HY235" t="s">
        <v>425</v>
      </c>
      <c r="HZ235" t="s">
        <v>426</v>
      </c>
      <c r="IA235" t="s">
        <v>427</v>
      </c>
      <c r="IB235" t="s">
        <v>427</v>
      </c>
      <c r="IC235" t="s">
        <v>427</v>
      </c>
      <c r="ID235" t="s">
        <v>427</v>
      </c>
      <c r="IE235">
        <v>0</v>
      </c>
      <c r="IF235">
        <v>100</v>
      </c>
      <c r="IG235">
        <v>100</v>
      </c>
      <c r="IH235">
        <v>-1.69</v>
      </c>
      <c r="II235">
        <v>0.089</v>
      </c>
      <c r="IJ235">
        <v>0.04464184116076175</v>
      </c>
      <c r="IK235">
        <v>-0.0004613869835165773</v>
      </c>
      <c r="IL235">
        <v>-7.733014719846753E-07</v>
      </c>
      <c r="IM235">
        <v>2.12217718631011E-10</v>
      </c>
      <c r="IN235">
        <v>-0.1662484685589008</v>
      </c>
      <c r="IO235">
        <v>0.000886434048502425</v>
      </c>
      <c r="IP235">
        <v>0.0004187276611132993</v>
      </c>
      <c r="IQ235">
        <v>-3.612086840460417E-06</v>
      </c>
      <c r="IR235">
        <v>19</v>
      </c>
      <c r="IS235">
        <v>2204</v>
      </c>
      <c r="IT235">
        <v>1</v>
      </c>
      <c r="IU235">
        <v>37</v>
      </c>
      <c r="IV235">
        <v>21.8</v>
      </c>
      <c r="IW235">
        <v>21.9</v>
      </c>
      <c r="IX235">
        <v>3.07129</v>
      </c>
      <c r="IY235">
        <v>2.20947</v>
      </c>
      <c r="IZ235">
        <v>1.39648</v>
      </c>
      <c r="JA235">
        <v>2.34497</v>
      </c>
      <c r="JB235">
        <v>1.49536</v>
      </c>
      <c r="JC235">
        <v>2.33276</v>
      </c>
      <c r="JD235">
        <v>39.4166</v>
      </c>
      <c r="JE235">
        <v>14.85</v>
      </c>
      <c r="JF235">
        <v>18</v>
      </c>
      <c r="JG235">
        <v>391.552</v>
      </c>
      <c r="JH235">
        <v>563.785</v>
      </c>
      <c r="JI235">
        <v>31.7695</v>
      </c>
      <c r="JJ235">
        <v>31.4414</v>
      </c>
      <c r="JK235">
        <v>30.0001</v>
      </c>
      <c r="JL235">
        <v>31.3524</v>
      </c>
      <c r="JM235">
        <v>31.2576</v>
      </c>
      <c r="JN235">
        <v>61.5495</v>
      </c>
      <c r="JO235">
        <v>10.1098</v>
      </c>
      <c r="JP235">
        <v>9.82213</v>
      </c>
      <c r="JQ235">
        <v>-999.9</v>
      </c>
      <c r="JR235">
        <v>1604.2</v>
      </c>
      <c r="JS235">
        <v>23.7358</v>
      </c>
      <c r="JT235">
        <v>99.8308</v>
      </c>
      <c r="JU235">
        <v>99.8931</v>
      </c>
    </row>
    <row r="236" spans="1:281">
      <c r="A236">
        <v>220</v>
      </c>
      <c r="B236">
        <v>1652289063</v>
      </c>
      <c r="C236">
        <v>7006.5</v>
      </c>
      <c r="D236" t="s">
        <v>923</v>
      </c>
      <c r="E236" t="s">
        <v>924</v>
      </c>
      <c r="F236">
        <v>5</v>
      </c>
      <c r="G236" t="s">
        <v>925</v>
      </c>
      <c r="H236" t="s">
        <v>418</v>
      </c>
      <c r="I236">
        <v>1652289055</v>
      </c>
      <c r="J236">
        <f>(K236)/1000</f>
        <v>0</v>
      </c>
      <c r="K236">
        <f>IF(CZ236, AN236, AH236)</f>
        <v>0</v>
      </c>
      <c r="L236">
        <f>IF(CZ236, AI236, AG236)</f>
        <v>0</v>
      </c>
      <c r="M236">
        <f>DB236 - IF(AU236&gt;1, L236*CV236*100.0/(AW236*DP236), 0)</f>
        <v>0</v>
      </c>
      <c r="N236">
        <f>((T236-J236/2)*M236-L236)/(T236+J236/2)</f>
        <v>0</v>
      </c>
      <c r="O236">
        <f>N236*(DI236+DJ236)/1000.0</f>
        <v>0</v>
      </c>
      <c r="P236">
        <f>(DB236 - IF(AU236&gt;1, L236*CV236*100.0/(AW236*DP236), 0))*(DI236+DJ236)/1000.0</f>
        <v>0</v>
      </c>
      <c r="Q236">
        <f>2.0/((1/S236-1/R236)+SIGN(S236)*SQRT((1/S236-1/R236)*(1/S236-1/R236) + 4*CW236/((CW236+1)*(CW236+1))*(2*1/S236*1/R236-1/R236*1/R236)))</f>
        <v>0</v>
      </c>
      <c r="R236">
        <f>IF(LEFT(CX236,1)&lt;&gt;"0",IF(LEFT(CX236,1)="1",3.0,CY236),$D$5+$E$5*(DP236*DI236/($K$5*1000))+$F$5*(DP236*DI236/($K$5*1000))*MAX(MIN(CV236,$J$5),$I$5)*MAX(MIN(CV236,$J$5),$I$5)+$G$5*MAX(MIN(CV236,$J$5),$I$5)*(DP236*DI236/($K$5*1000))+$H$5*(DP236*DI236/($K$5*1000))*(DP236*DI236/($K$5*1000)))</f>
        <v>0</v>
      </c>
      <c r="S236">
        <f>J236*(1000-(1000*0.61365*exp(17.502*W236/(240.97+W236))/(DI236+DJ236)+DD236)/2)/(1000*0.61365*exp(17.502*W236/(240.97+W236))/(DI236+DJ236)-DD236)</f>
        <v>0</v>
      </c>
      <c r="T236">
        <f>1/((CW236+1)/(Q236/1.6)+1/(R236/1.37)) + CW236/((CW236+1)/(Q236/1.6) + CW236/(R236/1.37))</f>
        <v>0</v>
      </c>
      <c r="U236">
        <f>(CR236*CU236)</f>
        <v>0</v>
      </c>
      <c r="V236">
        <f>(DK236+(U236+2*0.95*5.67E-8*(((DK236+$B$7)+273)^4-(DK236+273)^4)-44100*J236)/(1.84*29.3*R236+8*0.95*5.67E-8*(DK236+273)^3))</f>
        <v>0</v>
      </c>
      <c r="W236">
        <f>($C$7*DL236+$D$7*DM236+$E$7*V236)</f>
        <v>0</v>
      </c>
      <c r="X236">
        <f>0.61365*exp(17.502*W236/(240.97+W236))</f>
        <v>0</v>
      </c>
      <c r="Y236">
        <f>(Z236/AA236*100)</f>
        <v>0</v>
      </c>
      <c r="Z236">
        <f>DD236*(DI236+DJ236)/1000</f>
        <v>0</v>
      </c>
      <c r="AA236">
        <f>0.61365*exp(17.502*DK236/(240.97+DK236))</f>
        <v>0</v>
      </c>
      <c r="AB236">
        <f>(X236-DD236*(DI236+DJ236)/1000)</f>
        <v>0</v>
      </c>
      <c r="AC236">
        <f>(-J236*44100)</f>
        <v>0</v>
      </c>
      <c r="AD236">
        <f>2*29.3*R236*0.92*(DK236-W236)</f>
        <v>0</v>
      </c>
      <c r="AE236">
        <f>2*0.95*5.67E-8*(((DK236+$B$7)+273)^4-(W236+273)^4)</f>
        <v>0</v>
      </c>
      <c r="AF236">
        <f>U236+AE236+AC236+AD236</f>
        <v>0</v>
      </c>
      <c r="AG236">
        <f>DH236*AU236*(DC236-DB236*(1000-AU236*DE236)/(1000-AU236*DD236))/(100*CV236)</f>
        <v>0</v>
      </c>
      <c r="AH236">
        <f>1000*DH236*AU236*(DD236-DE236)/(100*CV236*(1000-AU236*DD236))</f>
        <v>0</v>
      </c>
      <c r="AI236">
        <f>(AJ236 - AK236 - DI236*1E3/(8.314*(DK236+273.15)) * AM236/DH236 * AL236) * DH236/(100*CV236) * (1000 - DE236)/1000</f>
        <v>0</v>
      </c>
      <c r="AJ236">
        <v>409.369826518335</v>
      </c>
      <c r="AK236">
        <v>391.8743515151514</v>
      </c>
      <c r="AL236">
        <v>-0.02562240161370206</v>
      </c>
      <c r="AM236">
        <v>66.42233892500103</v>
      </c>
      <c r="AN236">
        <f>(AP236 - AO236 + DI236*1E3/(8.314*(DK236+273.15)) * AR236/DH236 * AQ236) * DH236/(100*CV236) * 1000/(1000 - AP236)</f>
        <v>0</v>
      </c>
      <c r="AO236">
        <v>22.74854223798853</v>
      </c>
      <c r="AP236">
        <v>27.67653939393938</v>
      </c>
      <c r="AQ236">
        <v>0.005511934390653099</v>
      </c>
      <c r="AR236">
        <v>79.01917542628415</v>
      </c>
      <c r="AS236">
        <v>0</v>
      </c>
      <c r="AT236">
        <v>0</v>
      </c>
      <c r="AU236">
        <f>IF(AS236*$H$13&gt;=AW236,1.0,(AW236/(AW236-AS236*$H$13)))</f>
        <v>0</v>
      </c>
      <c r="AV236">
        <f>(AU236-1)*100</f>
        <v>0</v>
      </c>
      <c r="AW236">
        <f>MAX(0,($B$13+$C$13*DP236)/(1+$D$13*DP236)*DI236/(DK236+273)*$E$13)</f>
        <v>0</v>
      </c>
      <c r="AX236" t="s">
        <v>421</v>
      </c>
      <c r="AY236" t="s">
        <v>421</v>
      </c>
      <c r="AZ236">
        <v>0</v>
      </c>
      <c r="BA236">
        <v>0</v>
      </c>
      <c r="BB236">
        <f>1-AZ236/BA236</f>
        <v>0</v>
      </c>
      <c r="BC236">
        <v>0</v>
      </c>
      <c r="BD236" t="s">
        <v>421</v>
      </c>
      <c r="BE236" t="s">
        <v>421</v>
      </c>
      <c r="BF236">
        <v>0</v>
      </c>
      <c r="BG236">
        <v>0</v>
      </c>
      <c r="BH236">
        <f>1-BF236/BG236</f>
        <v>0</v>
      </c>
      <c r="BI236">
        <v>0.5</v>
      </c>
      <c r="BJ236">
        <f>CS236</f>
        <v>0</v>
      </c>
      <c r="BK236">
        <f>L236</f>
        <v>0</v>
      </c>
      <c r="BL236">
        <f>BH236*BI236*BJ236</f>
        <v>0</v>
      </c>
      <c r="BM236">
        <f>(BK236-BC236)/BJ236</f>
        <v>0</v>
      </c>
      <c r="BN236">
        <f>(BA236-BG236)/BG236</f>
        <v>0</v>
      </c>
      <c r="BO236">
        <f>AZ236/(BB236+AZ236/BG236)</f>
        <v>0</v>
      </c>
      <c r="BP236" t="s">
        <v>421</v>
      </c>
      <c r="BQ236">
        <v>0</v>
      </c>
      <c r="BR236">
        <f>IF(BQ236&lt;&gt;0, BQ236, BO236)</f>
        <v>0</v>
      </c>
      <c r="BS236">
        <f>1-BR236/BG236</f>
        <v>0</v>
      </c>
      <c r="BT236">
        <f>(BG236-BF236)/(BG236-BR236)</f>
        <v>0</v>
      </c>
      <c r="BU236">
        <f>(BA236-BG236)/(BA236-BR236)</f>
        <v>0</v>
      </c>
      <c r="BV236">
        <f>(BG236-BF236)/(BG236-AZ236)</f>
        <v>0</v>
      </c>
      <c r="BW236">
        <f>(BA236-BG236)/(BA236-AZ236)</f>
        <v>0</v>
      </c>
      <c r="BX236">
        <f>(BT236*BR236/BF236)</f>
        <v>0</v>
      </c>
      <c r="BY236">
        <f>(1-BX236)</f>
        <v>0</v>
      </c>
      <c r="BZ236">
        <v>1358</v>
      </c>
      <c r="CA236">
        <v>300</v>
      </c>
      <c r="CB236">
        <v>300</v>
      </c>
      <c r="CC236">
        <v>300</v>
      </c>
      <c r="CD236">
        <v>10372.1</v>
      </c>
      <c r="CE236">
        <v>1824.64</v>
      </c>
      <c r="CF236">
        <v>-0.00730157</v>
      </c>
      <c r="CG236">
        <v>0.9</v>
      </c>
      <c r="CH236" t="s">
        <v>421</v>
      </c>
      <c r="CI236" t="s">
        <v>421</v>
      </c>
      <c r="CJ236" t="s">
        <v>421</v>
      </c>
      <c r="CK236" t="s">
        <v>421</v>
      </c>
      <c r="CL236" t="s">
        <v>421</v>
      </c>
      <c r="CM236" t="s">
        <v>421</v>
      </c>
      <c r="CN236" t="s">
        <v>421</v>
      </c>
      <c r="CO236" t="s">
        <v>421</v>
      </c>
      <c r="CP236" t="s">
        <v>421</v>
      </c>
      <c r="CQ236" t="s">
        <v>421</v>
      </c>
      <c r="CR236">
        <f>$B$11*DQ236+$C$11*DR236+$F$11*EC236*(1-EF236)</f>
        <v>0</v>
      </c>
      <c r="CS236">
        <f>CR236*CT236</f>
        <v>0</v>
      </c>
      <c r="CT236">
        <f>($B$11*$D$9+$C$11*$D$9+$F$11*((EP236+EH236)/MAX(EP236+EH236+EQ236, 0.1)*$I$9+EQ236/MAX(EP236+EH236+EQ236, 0.1)*$J$9))/($B$11+$C$11+$F$11)</f>
        <v>0</v>
      </c>
      <c r="CU236">
        <f>($B$11*$K$9+$C$11*$K$9+$F$11*((EP236+EH236)/MAX(EP236+EH236+EQ236, 0.1)*$P$9+EQ236/MAX(EP236+EH236+EQ236, 0.1)*$Q$9))/($B$11+$C$11+$F$11)</f>
        <v>0</v>
      </c>
      <c r="CV236">
        <v>6</v>
      </c>
      <c r="CW236">
        <v>0.5</v>
      </c>
      <c r="CX236" t="s">
        <v>422</v>
      </c>
      <c r="CY236">
        <v>2</v>
      </c>
      <c r="CZ236" t="b">
        <v>1</v>
      </c>
      <c r="DA236">
        <v>1652289055</v>
      </c>
      <c r="DB236">
        <v>381.1882258064517</v>
      </c>
      <c r="DC236">
        <v>400.0397419354838</v>
      </c>
      <c r="DD236">
        <v>27.6582870967742</v>
      </c>
      <c r="DE236">
        <v>22.77109032258064</v>
      </c>
      <c r="DF236">
        <v>381.4202258064516</v>
      </c>
      <c r="DG236">
        <v>27.55769999999999</v>
      </c>
      <c r="DH236">
        <v>400.0732258064516</v>
      </c>
      <c r="DI236">
        <v>90.68774838709678</v>
      </c>
      <c r="DJ236">
        <v>0.09998971612903226</v>
      </c>
      <c r="DK236">
        <v>32.85703548387097</v>
      </c>
      <c r="DL236">
        <v>32.11296774193548</v>
      </c>
      <c r="DM236">
        <v>999.9000000000003</v>
      </c>
      <c r="DN236">
        <v>0</v>
      </c>
      <c r="DO236">
        <v>0</v>
      </c>
      <c r="DP236">
        <v>10000.12096774194</v>
      </c>
      <c r="DQ236">
        <v>0</v>
      </c>
      <c r="DR236">
        <v>927.4028387096773</v>
      </c>
      <c r="DS236">
        <v>-18.85151290322581</v>
      </c>
      <c r="DT236">
        <v>392.0311290322581</v>
      </c>
      <c r="DU236">
        <v>409.3612903225807</v>
      </c>
      <c r="DV236">
        <v>4.887190967741936</v>
      </c>
      <c r="DW236">
        <v>400.0397419354838</v>
      </c>
      <c r="DX236">
        <v>22.77109032258064</v>
      </c>
      <c r="DY236">
        <v>2.508267096774193</v>
      </c>
      <c r="DZ236">
        <v>2.065059032258064</v>
      </c>
      <c r="EA236">
        <v>21.08024193548387</v>
      </c>
      <c r="EB236">
        <v>17.95216129032258</v>
      </c>
      <c r="EC236">
        <v>1500.017419354838</v>
      </c>
      <c r="ED236">
        <v>0.9730048709677422</v>
      </c>
      <c r="EE236">
        <v>0.02699479677419354</v>
      </c>
      <c r="EF236">
        <v>0</v>
      </c>
      <c r="EG236">
        <v>1423.029032258064</v>
      </c>
      <c r="EH236">
        <v>5.000969999999999</v>
      </c>
      <c r="EI236">
        <v>22185.93548387098</v>
      </c>
      <c r="EJ236">
        <v>12491.75161290322</v>
      </c>
      <c r="EK236">
        <v>41.375</v>
      </c>
      <c r="EL236">
        <v>43.125</v>
      </c>
      <c r="EM236">
        <v>41.62093548387097</v>
      </c>
      <c r="EN236">
        <v>42.90499999999999</v>
      </c>
      <c r="EO236">
        <v>42.56199999999998</v>
      </c>
      <c r="EP236">
        <v>1454.656774193548</v>
      </c>
      <c r="EQ236">
        <v>40.35999999999998</v>
      </c>
      <c r="ER236">
        <v>0</v>
      </c>
      <c r="ES236">
        <v>1749.200000047684</v>
      </c>
      <c r="ET236">
        <v>0</v>
      </c>
      <c r="EU236">
        <v>1423.2524</v>
      </c>
      <c r="EV236">
        <v>13.17461537428399</v>
      </c>
      <c r="EW236">
        <v>160.0307693359595</v>
      </c>
      <c r="EX236">
        <v>22190.32</v>
      </c>
      <c r="EY236">
        <v>15</v>
      </c>
      <c r="EZ236">
        <v>1652287342.6</v>
      </c>
      <c r="FA236" t="s">
        <v>727</v>
      </c>
      <c r="FB236">
        <v>1652287342.6</v>
      </c>
      <c r="FC236">
        <v>1652287335.6</v>
      </c>
      <c r="FD236">
        <v>27</v>
      </c>
      <c r="FE236">
        <v>0.206</v>
      </c>
      <c r="FF236">
        <v>-0.006</v>
      </c>
      <c r="FG236">
        <v>-1.806</v>
      </c>
      <c r="FH236">
        <v>0.04</v>
      </c>
      <c r="FI236">
        <v>1600</v>
      </c>
      <c r="FJ236">
        <v>24</v>
      </c>
      <c r="FK236">
        <v>0.06</v>
      </c>
      <c r="FL236">
        <v>0.04</v>
      </c>
      <c r="FM236">
        <v>-18.79874390243902</v>
      </c>
      <c r="FN236">
        <v>-1.267122648083647</v>
      </c>
      <c r="FO236">
        <v>0.1267252589001401</v>
      </c>
      <c r="FP236">
        <v>-1</v>
      </c>
      <c r="FQ236">
        <v>4.866149756097562</v>
      </c>
      <c r="FR236">
        <v>0.6023019512195057</v>
      </c>
      <c r="FS236">
        <v>0.06268208984826042</v>
      </c>
      <c r="FT236">
        <v>0</v>
      </c>
      <c r="FU236">
        <v>0</v>
      </c>
      <c r="FV236">
        <v>0</v>
      </c>
      <c r="FW236">
        <v>0</v>
      </c>
      <c r="FX236">
        <v>-1</v>
      </c>
      <c r="FY236">
        <v>0</v>
      </c>
      <c r="FZ236">
        <v>1</v>
      </c>
      <c r="GA236" t="s">
        <v>710</v>
      </c>
      <c r="GB236">
        <v>2.69416</v>
      </c>
      <c r="GC236">
        <v>2.70492</v>
      </c>
      <c r="GD236">
        <v>0.0868259</v>
      </c>
      <c r="GE236">
        <v>0.08924410000000001</v>
      </c>
      <c r="GF236">
        <v>0.117065</v>
      </c>
      <c r="GG236">
        <v>0.100481</v>
      </c>
      <c r="GH236">
        <v>28656.7</v>
      </c>
      <c r="GI236">
        <v>28691.8</v>
      </c>
      <c r="GJ236">
        <v>29197.3</v>
      </c>
      <c r="GK236">
        <v>29155.7</v>
      </c>
      <c r="GL236">
        <v>34126.4</v>
      </c>
      <c r="GM236">
        <v>34909.5</v>
      </c>
      <c r="GN236">
        <v>41090</v>
      </c>
      <c r="GO236">
        <v>41603.4</v>
      </c>
      <c r="GP236">
        <v>1.72193</v>
      </c>
      <c r="GQ236">
        <v>2.01035</v>
      </c>
      <c r="GR236">
        <v>0.107802</v>
      </c>
      <c r="GS236">
        <v>0</v>
      </c>
      <c r="GT236">
        <v>30.3677</v>
      </c>
      <c r="GU236">
        <v>999.9</v>
      </c>
      <c r="GV236">
        <v>39.9</v>
      </c>
      <c r="GW236">
        <v>37.3</v>
      </c>
      <c r="GX236">
        <v>28.1957</v>
      </c>
      <c r="GY236">
        <v>62.8035</v>
      </c>
      <c r="GZ236">
        <v>29.1466</v>
      </c>
      <c r="HA236">
        <v>1</v>
      </c>
      <c r="HB236">
        <v>0.320241</v>
      </c>
      <c r="HC236">
        <v>0</v>
      </c>
      <c r="HD236">
        <v>20.3931</v>
      </c>
      <c r="HE236">
        <v>5.22043</v>
      </c>
      <c r="HF236">
        <v>12.0099</v>
      </c>
      <c r="HG236">
        <v>4.98915</v>
      </c>
      <c r="HH236">
        <v>3.28933</v>
      </c>
      <c r="HI236">
        <v>2424.5</v>
      </c>
      <c r="HJ236">
        <v>9999</v>
      </c>
      <c r="HK236">
        <v>9999</v>
      </c>
      <c r="HL236">
        <v>45.8</v>
      </c>
      <c r="HM236">
        <v>1.86734</v>
      </c>
      <c r="HN236">
        <v>1.8663</v>
      </c>
      <c r="HO236">
        <v>1.86585</v>
      </c>
      <c r="HP236">
        <v>1.8657</v>
      </c>
      <c r="HQ236">
        <v>1.86752</v>
      </c>
      <c r="HR236">
        <v>1.87008</v>
      </c>
      <c r="HS236">
        <v>1.86873</v>
      </c>
      <c r="HT236">
        <v>1.87011</v>
      </c>
      <c r="HU236">
        <v>0</v>
      </c>
      <c r="HV236">
        <v>0</v>
      </c>
      <c r="HW236">
        <v>0</v>
      </c>
      <c r="HX236">
        <v>0</v>
      </c>
      <c r="HY236" t="s">
        <v>425</v>
      </c>
      <c r="HZ236" t="s">
        <v>426</v>
      </c>
      <c r="IA236" t="s">
        <v>427</v>
      </c>
      <c r="IB236" t="s">
        <v>427</v>
      </c>
      <c r="IC236" t="s">
        <v>427</v>
      </c>
      <c r="ID236" t="s">
        <v>427</v>
      </c>
      <c r="IE236">
        <v>0</v>
      </c>
      <c r="IF236">
        <v>100</v>
      </c>
      <c r="IG236">
        <v>100</v>
      </c>
      <c r="IH236">
        <v>-0.231</v>
      </c>
      <c r="II236">
        <v>0.1008</v>
      </c>
      <c r="IJ236">
        <v>0.04464184116076175</v>
      </c>
      <c r="IK236">
        <v>-0.0004613869835165773</v>
      </c>
      <c r="IL236">
        <v>-7.733014719846753E-07</v>
      </c>
      <c r="IM236">
        <v>2.12217718631011E-10</v>
      </c>
      <c r="IN236">
        <v>-0.1662484685589008</v>
      </c>
      <c r="IO236">
        <v>0.000886434048502425</v>
      </c>
      <c r="IP236">
        <v>0.0004187276611132993</v>
      </c>
      <c r="IQ236">
        <v>-3.612086840460417E-06</v>
      </c>
      <c r="IR236">
        <v>19</v>
      </c>
      <c r="IS236">
        <v>2204</v>
      </c>
      <c r="IT236">
        <v>1</v>
      </c>
      <c r="IU236">
        <v>37</v>
      </c>
      <c r="IV236">
        <v>28.7</v>
      </c>
      <c r="IW236">
        <v>28.8</v>
      </c>
      <c r="IX236">
        <v>1.01929</v>
      </c>
      <c r="IY236">
        <v>2.23022</v>
      </c>
      <c r="IZ236">
        <v>1.39648</v>
      </c>
      <c r="JA236">
        <v>2.34375</v>
      </c>
      <c r="JB236">
        <v>1.49536</v>
      </c>
      <c r="JC236">
        <v>2.40112</v>
      </c>
      <c r="JD236">
        <v>39.3418</v>
      </c>
      <c r="JE236">
        <v>14.7975</v>
      </c>
      <c r="JF236">
        <v>18</v>
      </c>
      <c r="JG236">
        <v>392.047</v>
      </c>
      <c r="JH236">
        <v>559.833</v>
      </c>
      <c r="JI236">
        <v>32.0119</v>
      </c>
      <c r="JJ236">
        <v>31.5924</v>
      </c>
      <c r="JK236">
        <v>30.0004</v>
      </c>
      <c r="JL236">
        <v>31.4822</v>
      </c>
      <c r="JM236">
        <v>31.3851</v>
      </c>
      <c r="JN236">
        <v>20.4151</v>
      </c>
      <c r="JO236">
        <v>23.898</v>
      </c>
      <c r="JP236">
        <v>21.2884</v>
      </c>
      <c r="JQ236">
        <v>-999.9</v>
      </c>
      <c r="JR236">
        <v>393.347</v>
      </c>
      <c r="JS236">
        <v>22.6204</v>
      </c>
      <c r="JT236">
        <v>99.7932</v>
      </c>
      <c r="JU236">
        <v>99.8618</v>
      </c>
    </row>
    <row r="237" spans="1:281">
      <c r="A237">
        <v>221</v>
      </c>
      <c r="B237">
        <v>1652289068</v>
      </c>
      <c r="C237">
        <v>7011.5</v>
      </c>
      <c r="D237" t="s">
        <v>926</v>
      </c>
      <c r="E237" t="s">
        <v>927</v>
      </c>
      <c r="F237">
        <v>5</v>
      </c>
      <c r="G237" t="s">
        <v>925</v>
      </c>
      <c r="H237" t="s">
        <v>418</v>
      </c>
      <c r="I237">
        <v>1652289060.155172</v>
      </c>
      <c r="J237">
        <f>(K237)/1000</f>
        <v>0</v>
      </c>
      <c r="K237">
        <f>IF(CZ237, AN237, AH237)</f>
        <v>0</v>
      </c>
      <c r="L237">
        <f>IF(CZ237, AI237, AG237)</f>
        <v>0</v>
      </c>
      <c r="M237">
        <f>DB237 - IF(AU237&gt;1, L237*CV237*100.0/(AW237*DP237), 0)</f>
        <v>0</v>
      </c>
      <c r="N237">
        <f>((T237-J237/2)*M237-L237)/(T237+J237/2)</f>
        <v>0</v>
      </c>
      <c r="O237">
        <f>N237*(DI237+DJ237)/1000.0</f>
        <v>0</v>
      </c>
      <c r="P237">
        <f>(DB237 - IF(AU237&gt;1, L237*CV237*100.0/(AW237*DP237), 0))*(DI237+DJ237)/1000.0</f>
        <v>0</v>
      </c>
      <c r="Q237">
        <f>2.0/((1/S237-1/R237)+SIGN(S237)*SQRT((1/S237-1/R237)*(1/S237-1/R237) + 4*CW237/((CW237+1)*(CW237+1))*(2*1/S237*1/R237-1/R237*1/R237)))</f>
        <v>0</v>
      </c>
      <c r="R237">
        <f>IF(LEFT(CX237,1)&lt;&gt;"0",IF(LEFT(CX237,1)="1",3.0,CY237),$D$5+$E$5*(DP237*DI237/($K$5*1000))+$F$5*(DP237*DI237/($K$5*1000))*MAX(MIN(CV237,$J$5),$I$5)*MAX(MIN(CV237,$J$5),$I$5)+$G$5*MAX(MIN(CV237,$J$5),$I$5)*(DP237*DI237/($K$5*1000))+$H$5*(DP237*DI237/($K$5*1000))*(DP237*DI237/($K$5*1000)))</f>
        <v>0</v>
      </c>
      <c r="S237">
        <f>J237*(1000-(1000*0.61365*exp(17.502*W237/(240.97+W237))/(DI237+DJ237)+DD237)/2)/(1000*0.61365*exp(17.502*W237/(240.97+W237))/(DI237+DJ237)-DD237)</f>
        <v>0</v>
      </c>
      <c r="T237">
        <f>1/((CW237+1)/(Q237/1.6)+1/(R237/1.37)) + CW237/((CW237+1)/(Q237/1.6) + CW237/(R237/1.37))</f>
        <v>0</v>
      </c>
      <c r="U237">
        <f>(CR237*CU237)</f>
        <v>0</v>
      </c>
      <c r="V237">
        <f>(DK237+(U237+2*0.95*5.67E-8*(((DK237+$B$7)+273)^4-(DK237+273)^4)-44100*J237)/(1.84*29.3*R237+8*0.95*5.67E-8*(DK237+273)^3))</f>
        <v>0</v>
      </c>
      <c r="W237">
        <f>($C$7*DL237+$D$7*DM237+$E$7*V237)</f>
        <v>0</v>
      </c>
      <c r="X237">
        <f>0.61365*exp(17.502*W237/(240.97+W237))</f>
        <v>0</v>
      </c>
      <c r="Y237">
        <f>(Z237/AA237*100)</f>
        <v>0</v>
      </c>
      <c r="Z237">
        <f>DD237*(DI237+DJ237)/1000</f>
        <v>0</v>
      </c>
      <c r="AA237">
        <f>0.61365*exp(17.502*DK237/(240.97+DK237))</f>
        <v>0</v>
      </c>
      <c r="AB237">
        <f>(X237-DD237*(DI237+DJ237)/1000)</f>
        <v>0</v>
      </c>
      <c r="AC237">
        <f>(-J237*44100)</f>
        <v>0</v>
      </c>
      <c r="AD237">
        <f>2*29.3*R237*0.92*(DK237-W237)</f>
        <v>0</v>
      </c>
      <c r="AE237">
        <f>2*0.95*5.67E-8*(((DK237+$B$7)+273)^4-(W237+273)^4)</f>
        <v>0</v>
      </c>
      <c r="AF237">
        <f>U237+AE237+AC237+AD237</f>
        <v>0</v>
      </c>
      <c r="AG237">
        <f>DH237*AU237*(DC237-DB237*(1000-AU237*DE237)/(1000-AU237*DD237))/(100*CV237)</f>
        <v>0</v>
      </c>
      <c r="AH237">
        <f>1000*DH237*AU237*(DD237-DE237)/(100*CV237*(1000-AU237*DD237))</f>
        <v>0</v>
      </c>
      <c r="AI237">
        <f>(AJ237 - AK237 - DI237*1E3/(8.314*(DK237+273.15)) * AM237/DH237 * AL237) * DH237/(100*CV237) * (1000 - DE237)/1000</f>
        <v>0</v>
      </c>
      <c r="AJ237">
        <v>409.3531090010073</v>
      </c>
      <c r="AK237">
        <v>391.7349393939392</v>
      </c>
      <c r="AL237">
        <v>-0.02002591230891519</v>
      </c>
      <c r="AM237">
        <v>66.42233892500103</v>
      </c>
      <c r="AN237">
        <f>(AP237 - AO237 + DI237*1E3/(8.314*(DK237+273.15)) * AR237/DH237 * AQ237) * DH237/(100*CV237) * 1000/(1000 - AP237)</f>
        <v>0</v>
      </c>
      <c r="AO237">
        <v>22.67202239299691</v>
      </c>
      <c r="AP237">
        <v>27.67007999999998</v>
      </c>
      <c r="AQ237">
        <v>-0.0005466442088594089</v>
      </c>
      <c r="AR237">
        <v>79.01917542628415</v>
      </c>
      <c r="AS237">
        <v>0</v>
      </c>
      <c r="AT237">
        <v>0</v>
      </c>
      <c r="AU237">
        <f>IF(AS237*$H$13&gt;=AW237,1.0,(AW237/(AW237-AS237*$H$13)))</f>
        <v>0</v>
      </c>
      <c r="AV237">
        <f>(AU237-1)*100</f>
        <v>0</v>
      </c>
      <c r="AW237">
        <f>MAX(0,($B$13+$C$13*DP237)/(1+$D$13*DP237)*DI237/(DK237+273)*$E$13)</f>
        <v>0</v>
      </c>
      <c r="AX237" t="s">
        <v>421</v>
      </c>
      <c r="AY237" t="s">
        <v>421</v>
      </c>
      <c r="AZ237">
        <v>0</v>
      </c>
      <c r="BA237">
        <v>0</v>
      </c>
      <c r="BB237">
        <f>1-AZ237/BA237</f>
        <v>0</v>
      </c>
      <c r="BC237">
        <v>0</v>
      </c>
      <c r="BD237" t="s">
        <v>421</v>
      </c>
      <c r="BE237" t="s">
        <v>421</v>
      </c>
      <c r="BF237">
        <v>0</v>
      </c>
      <c r="BG237">
        <v>0</v>
      </c>
      <c r="BH237">
        <f>1-BF237/BG237</f>
        <v>0</v>
      </c>
      <c r="BI237">
        <v>0.5</v>
      </c>
      <c r="BJ237">
        <f>CS237</f>
        <v>0</v>
      </c>
      <c r="BK237">
        <f>L237</f>
        <v>0</v>
      </c>
      <c r="BL237">
        <f>BH237*BI237*BJ237</f>
        <v>0</v>
      </c>
      <c r="BM237">
        <f>(BK237-BC237)/BJ237</f>
        <v>0</v>
      </c>
      <c r="BN237">
        <f>(BA237-BG237)/BG237</f>
        <v>0</v>
      </c>
      <c r="BO237">
        <f>AZ237/(BB237+AZ237/BG237)</f>
        <v>0</v>
      </c>
      <c r="BP237" t="s">
        <v>421</v>
      </c>
      <c r="BQ237">
        <v>0</v>
      </c>
      <c r="BR237">
        <f>IF(BQ237&lt;&gt;0, BQ237, BO237)</f>
        <v>0</v>
      </c>
      <c r="BS237">
        <f>1-BR237/BG237</f>
        <v>0</v>
      </c>
      <c r="BT237">
        <f>(BG237-BF237)/(BG237-BR237)</f>
        <v>0</v>
      </c>
      <c r="BU237">
        <f>(BA237-BG237)/(BA237-BR237)</f>
        <v>0</v>
      </c>
      <c r="BV237">
        <f>(BG237-BF237)/(BG237-AZ237)</f>
        <v>0</v>
      </c>
      <c r="BW237">
        <f>(BA237-BG237)/(BA237-AZ237)</f>
        <v>0</v>
      </c>
      <c r="BX237">
        <f>(BT237*BR237/BF237)</f>
        <v>0</v>
      </c>
      <c r="BY237">
        <f>(1-BX237)</f>
        <v>0</v>
      </c>
      <c r="BZ237">
        <v>1358</v>
      </c>
      <c r="CA237">
        <v>300</v>
      </c>
      <c r="CB237">
        <v>300</v>
      </c>
      <c r="CC237">
        <v>300</v>
      </c>
      <c r="CD237">
        <v>10372.1</v>
      </c>
      <c r="CE237">
        <v>1824.64</v>
      </c>
      <c r="CF237">
        <v>-0.00730157</v>
      </c>
      <c r="CG237">
        <v>0.9</v>
      </c>
      <c r="CH237" t="s">
        <v>421</v>
      </c>
      <c r="CI237" t="s">
        <v>421</v>
      </c>
      <c r="CJ237" t="s">
        <v>421</v>
      </c>
      <c r="CK237" t="s">
        <v>421</v>
      </c>
      <c r="CL237" t="s">
        <v>421</v>
      </c>
      <c r="CM237" t="s">
        <v>421</v>
      </c>
      <c r="CN237" t="s">
        <v>421</v>
      </c>
      <c r="CO237" t="s">
        <v>421</v>
      </c>
      <c r="CP237" t="s">
        <v>421</v>
      </c>
      <c r="CQ237" t="s">
        <v>421</v>
      </c>
      <c r="CR237">
        <f>$B$11*DQ237+$C$11*DR237+$F$11*EC237*(1-EF237)</f>
        <v>0</v>
      </c>
      <c r="CS237">
        <f>CR237*CT237</f>
        <v>0</v>
      </c>
      <c r="CT237">
        <f>($B$11*$D$9+$C$11*$D$9+$F$11*((EP237+EH237)/MAX(EP237+EH237+EQ237, 0.1)*$I$9+EQ237/MAX(EP237+EH237+EQ237, 0.1)*$J$9))/($B$11+$C$11+$F$11)</f>
        <v>0</v>
      </c>
      <c r="CU237">
        <f>($B$11*$K$9+$C$11*$K$9+$F$11*((EP237+EH237)/MAX(EP237+EH237+EQ237, 0.1)*$P$9+EQ237/MAX(EP237+EH237+EQ237, 0.1)*$Q$9))/($B$11+$C$11+$F$11)</f>
        <v>0</v>
      </c>
      <c r="CV237">
        <v>6</v>
      </c>
      <c r="CW237">
        <v>0.5</v>
      </c>
      <c r="CX237" t="s">
        <v>422</v>
      </c>
      <c r="CY237">
        <v>2</v>
      </c>
      <c r="CZ237" t="b">
        <v>1</v>
      </c>
      <c r="DA237">
        <v>1652289060.155172</v>
      </c>
      <c r="DB237">
        <v>381.0768965517241</v>
      </c>
      <c r="DC237">
        <v>399.8706896551723</v>
      </c>
      <c r="DD237">
        <v>27.66965862068966</v>
      </c>
      <c r="DE237">
        <v>22.72781034482758</v>
      </c>
      <c r="DF237">
        <v>381.3088620689655</v>
      </c>
      <c r="DG237">
        <v>27.56889655172414</v>
      </c>
      <c r="DH237">
        <v>400.0400344827586</v>
      </c>
      <c r="DI237">
        <v>90.68817586206897</v>
      </c>
      <c r="DJ237">
        <v>0.09995711724137932</v>
      </c>
      <c r="DK237">
        <v>32.85891034482759</v>
      </c>
      <c r="DL237">
        <v>32.11044482758621</v>
      </c>
      <c r="DM237">
        <v>999.9000000000002</v>
      </c>
      <c r="DN237">
        <v>0</v>
      </c>
      <c r="DO237">
        <v>0</v>
      </c>
      <c r="DP237">
        <v>9998.664827586206</v>
      </c>
      <c r="DQ237">
        <v>0</v>
      </c>
      <c r="DR237">
        <v>926.7345862068966</v>
      </c>
      <c r="DS237">
        <v>-18.79380689655173</v>
      </c>
      <c r="DT237">
        <v>391.9212413793103</v>
      </c>
      <c r="DU237">
        <v>409.1702758620689</v>
      </c>
      <c r="DV237">
        <v>4.941845862068966</v>
      </c>
      <c r="DW237">
        <v>399.8706896551723</v>
      </c>
      <c r="DX237">
        <v>22.72781034482758</v>
      </c>
      <c r="DY237">
        <v>2.509310344827587</v>
      </c>
      <c r="DZ237">
        <v>2.061144137931035</v>
      </c>
      <c r="EA237">
        <v>21.08701724137931</v>
      </c>
      <c r="EB237">
        <v>17.92198965517241</v>
      </c>
      <c r="EC237">
        <v>1500.01275862069</v>
      </c>
      <c r="ED237">
        <v>0.9730047931034485</v>
      </c>
      <c r="EE237">
        <v>0.02699487931034482</v>
      </c>
      <c r="EF237">
        <v>0</v>
      </c>
      <c r="EG237">
        <v>1424.083103448276</v>
      </c>
      <c r="EH237">
        <v>5.000969999999999</v>
      </c>
      <c r="EI237">
        <v>22197.69999999999</v>
      </c>
      <c r="EJ237">
        <v>12491.71379310345</v>
      </c>
      <c r="EK237">
        <v>41.375</v>
      </c>
      <c r="EL237">
        <v>43.125</v>
      </c>
      <c r="EM237">
        <v>41.625</v>
      </c>
      <c r="EN237">
        <v>42.91775862068963</v>
      </c>
      <c r="EO237">
        <v>42.56199999999998</v>
      </c>
      <c r="EP237">
        <v>1454.652068965517</v>
      </c>
      <c r="EQ237">
        <v>40.35999999999999</v>
      </c>
      <c r="ER237">
        <v>0</v>
      </c>
      <c r="ES237">
        <v>1754</v>
      </c>
      <c r="ET237">
        <v>0</v>
      </c>
      <c r="EU237">
        <v>1424.2548</v>
      </c>
      <c r="EV237">
        <v>13.06769228070621</v>
      </c>
      <c r="EW237">
        <v>90.05384615183887</v>
      </c>
      <c r="EX237">
        <v>22199.536</v>
      </c>
      <c r="EY237">
        <v>15</v>
      </c>
      <c r="EZ237">
        <v>1652287342.6</v>
      </c>
      <c r="FA237" t="s">
        <v>727</v>
      </c>
      <c r="FB237">
        <v>1652287342.6</v>
      </c>
      <c r="FC237">
        <v>1652287335.6</v>
      </c>
      <c r="FD237">
        <v>27</v>
      </c>
      <c r="FE237">
        <v>0.206</v>
      </c>
      <c r="FF237">
        <v>-0.006</v>
      </c>
      <c r="FG237">
        <v>-1.806</v>
      </c>
      <c r="FH237">
        <v>0.04</v>
      </c>
      <c r="FI237">
        <v>1600</v>
      </c>
      <c r="FJ237">
        <v>24</v>
      </c>
      <c r="FK237">
        <v>0.06</v>
      </c>
      <c r="FL237">
        <v>0.04</v>
      </c>
      <c r="FM237">
        <v>-18.84601219512195</v>
      </c>
      <c r="FN237">
        <v>-0.6690020905923495</v>
      </c>
      <c r="FO237">
        <v>0.1492904146288687</v>
      </c>
      <c r="FP237">
        <v>-1</v>
      </c>
      <c r="FQ237">
        <v>4.905664634146341</v>
      </c>
      <c r="FR237">
        <v>0.6878389547038365</v>
      </c>
      <c r="FS237">
        <v>0.07030707420596266</v>
      </c>
      <c r="FT237">
        <v>0</v>
      </c>
      <c r="FU237">
        <v>0</v>
      </c>
      <c r="FV237">
        <v>0</v>
      </c>
      <c r="FW237">
        <v>0</v>
      </c>
      <c r="FX237">
        <v>-1</v>
      </c>
      <c r="FY237">
        <v>0</v>
      </c>
      <c r="FZ237">
        <v>1</v>
      </c>
      <c r="GA237" t="s">
        <v>710</v>
      </c>
      <c r="GB237">
        <v>2.69479</v>
      </c>
      <c r="GC237">
        <v>2.70521</v>
      </c>
      <c r="GD237">
        <v>0.08679729999999999</v>
      </c>
      <c r="GE237">
        <v>0.0887607</v>
      </c>
      <c r="GF237">
        <v>0.117049</v>
      </c>
      <c r="GG237">
        <v>0.100476</v>
      </c>
      <c r="GH237">
        <v>28657</v>
      </c>
      <c r="GI237">
        <v>28707</v>
      </c>
      <c r="GJ237">
        <v>29196.8</v>
      </c>
      <c r="GK237">
        <v>29155.6</v>
      </c>
      <c r="GL237">
        <v>34126.5</v>
      </c>
      <c r="GM237">
        <v>34909.5</v>
      </c>
      <c r="GN237">
        <v>41089.3</v>
      </c>
      <c r="GO237">
        <v>41603.2</v>
      </c>
      <c r="GP237">
        <v>1.72235</v>
      </c>
      <c r="GQ237">
        <v>2.00975</v>
      </c>
      <c r="GR237">
        <v>0.10702</v>
      </c>
      <c r="GS237">
        <v>0</v>
      </c>
      <c r="GT237">
        <v>30.3718</v>
      </c>
      <c r="GU237">
        <v>999.9</v>
      </c>
      <c r="GV237">
        <v>39.9</v>
      </c>
      <c r="GW237">
        <v>37.3</v>
      </c>
      <c r="GX237">
        <v>28.1996</v>
      </c>
      <c r="GY237">
        <v>62.9335</v>
      </c>
      <c r="GZ237">
        <v>29.4591</v>
      </c>
      <c r="HA237">
        <v>1</v>
      </c>
      <c r="HB237">
        <v>0.320455</v>
      </c>
      <c r="HC237">
        <v>0</v>
      </c>
      <c r="HD237">
        <v>20.3923</v>
      </c>
      <c r="HE237">
        <v>5.21684</v>
      </c>
      <c r="HF237">
        <v>12.0099</v>
      </c>
      <c r="HG237">
        <v>4.9877</v>
      </c>
      <c r="HH237">
        <v>3.28865</v>
      </c>
      <c r="HI237">
        <v>2424.7</v>
      </c>
      <c r="HJ237">
        <v>9999</v>
      </c>
      <c r="HK237">
        <v>9999</v>
      </c>
      <c r="HL237">
        <v>45.8</v>
      </c>
      <c r="HM237">
        <v>1.86734</v>
      </c>
      <c r="HN237">
        <v>1.8663</v>
      </c>
      <c r="HO237">
        <v>1.86586</v>
      </c>
      <c r="HP237">
        <v>1.86571</v>
      </c>
      <c r="HQ237">
        <v>1.86752</v>
      </c>
      <c r="HR237">
        <v>1.87008</v>
      </c>
      <c r="HS237">
        <v>1.86874</v>
      </c>
      <c r="HT237">
        <v>1.87011</v>
      </c>
      <c r="HU237">
        <v>0</v>
      </c>
      <c r="HV237">
        <v>0</v>
      </c>
      <c r="HW237">
        <v>0</v>
      </c>
      <c r="HX237">
        <v>0</v>
      </c>
      <c r="HY237" t="s">
        <v>425</v>
      </c>
      <c r="HZ237" t="s">
        <v>426</v>
      </c>
      <c r="IA237" t="s">
        <v>427</v>
      </c>
      <c r="IB237" t="s">
        <v>427</v>
      </c>
      <c r="IC237" t="s">
        <v>427</v>
      </c>
      <c r="ID237" t="s">
        <v>427</v>
      </c>
      <c r="IE237">
        <v>0</v>
      </c>
      <c r="IF237">
        <v>100</v>
      </c>
      <c r="IG237">
        <v>100</v>
      </c>
      <c r="IH237">
        <v>-0.232</v>
      </c>
      <c r="II237">
        <v>0.1008</v>
      </c>
      <c r="IJ237">
        <v>0.04464184116076175</v>
      </c>
      <c r="IK237">
        <v>-0.0004613869835165773</v>
      </c>
      <c r="IL237">
        <v>-7.733014719846753E-07</v>
      </c>
      <c r="IM237">
        <v>2.12217718631011E-10</v>
      </c>
      <c r="IN237">
        <v>-0.1662484685589008</v>
      </c>
      <c r="IO237">
        <v>0.000886434048502425</v>
      </c>
      <c r="IP237">
        <v>0.0004187276611132993</v>
      </c>
      <c r="IQ237">
        <v>-3.612086840460417E-06</v>
      </c>
      <c r="IR237">
        <v>19</v>
      </c>
      <c r="IS237">
        <v>2204</v>
      </c>
      <c r="IT237">
        <v>1</v>
      </c>
      <c r="IU237">
        <v>37</v>
      </c>
      <c r="IV237">
        <v>28.8</v>
      </c>
      <c r="IW237">
        <v>28.9</v>
      </c>
      <c r="IX237">
        <v>0.994873</v>
      </c>
      <c r="IY237">
        <v>2.229</v>
      </c>
      <c r="IZ237">
        <v>1.39648</v>
      </c>
      <c r="JA237">
        <v>2.34375</v>
      </c>
      <c r="JB237">
        <v>1.49536</v>
      </c>
      <c r="JC237">
        <v>2.37793</v>
      </c>
      <c r="JD237">
        <v>39.3169</v>
      </c>
      <c r="JE237">
        <v>14.7975</v>
      </c>
      <c r="JF237">
        <v>18</v>
      </c>
      <c r="JG237">
        <v>392.295</v>
      </c>
      <c r="JH237">
        <v>559.409</v>
      </c>
      <c r="JI237">
        <v>32.0157</v>
      </c>
      <c r="JJ237">
        <v>31.596</v>
      </c>
      <c r="JK237">
        <v>30.0003</v>
      </c>
      <c r="JL237">
        <v>31.4851</v>
      </c>
      <c r="JM237">
        <v>31.3879</v>
      </c>
      <c r="JN237">
        <v>19.8872</v>
      </c>
      <c r="JO237">
        <v>23.898</v>
      </c>
      <c r="JP237">
        <v>21.2884</v>
      </c>
      <c r="JQ237">
        <v>-999.9</v>
      </c>
      <c r="JR237">
        <v>379.982</v>
      </c>
      <c r="JS237">
        <v>22.5689</v>
      </c>
      <c r="JT237">
        <v>99.7914</v>
      </c>
      <c r="JU237">
        <v>99.86150000000001</v>
      </c>
    </row>
    <row r="238" spans="1:281">
      <c r="A238">
        <v>222</v>
      </c>
      <c r="B238">
        <v>1652289073</v>
      </c>
      <c r="C238">
        <v>7016.5</v>
      </c>
      <c r="D238" t="s">
        <v>928</v>
      </c>
      <c r="E238" t="s">
        <v>929</v>
      </c>
      <c r="F238">
        <v>5</v>
      </c>
      <c r="G238" t="s">
        <v>925</v>
      </c>
      <c r="H238" t="s">
        <v>418</v>
      </c>
      <c r="I238">
        <v>1652289065.232143</v>
      </c>
      <c r="J238">
        <f>(K238)/1000</f>
        <v>0</v>
      </c>
      <c r="K238">
        <f>IF(CZ238, AN238, AH238)</f>
        <v>0</v>
      </c>
      <c r="L238">
        <f>IF(CZ238, AI238, AG238)</f>
        <v>0</v>
      </c>
      <c r="M238">
        <f>DB238 - IF(AU238&gt;1, L238*CV238*100.0/(AW238*DP238), 0)</f>
        <v>0</v>
      </c>
      <c r="N238">
        <f>((T238-J238/2)*M238-L238)/(T238+J238/2)</f>
        <v>0</v>
      </c>
      <c r="O238">
        <f>N238*(DI238+DJ238)/1000.0</f>
        <v>0</v>
      </c>
      <c r="P238">
        <f>(DB238 - IF(AU238&gt;1, L238*CV238*100.0/(AW238*DP238), 0))*(DI238+DJ238)/1000.0</f>
        <v>0</v>
      </c>
      <c r="Q238">
        <f>2.0/((1/S238-1/R238)+SIGN(S238)*SQRT((1/S238-1/R238)*(1/S238-1/R238) + 4*CW238/((CW238+1)*(CW238+1))*(2*1/S238*1/R238-1/R238*1/R238)))</f>
        <v>0</v>
      </c>
      <c r="R238">
        <f>IF(LEFT(CX238,1)&lt;&gt;"0",IF(LEFT(CX238,1)="1",3.0,CY238),$D$5+$E$5*(DP238*DI238/($K$5*1000))+$F$5*(DP238*DI238/($K$5*1000))*MAX(MIN(CV238,$J$5),$I$5)*MAX(MIN(CV238,$J$5),$I$5)+$G$5*MAX(MIN(CV238,$J$5),$I$5)*(DP238*DI238/($K$5*1000))+$H$5*(DP238*DI238/($K$5*1000))*(DP238*DI238/($K$5*1000)))</f>
        <v>0</v>
      </c>
      <c r="S238">
        <f>J238*(1000-(1000*0.61365*exp(17.502*W238/(240.97+W238))/(DI238+DJ238)+DD238)/2)/(1000*0.61365*exp(17.502*W238/(240.97+W238))/(DI238+DJ238)-DD238)</f>
        <v>0</v>
      </c>
      <c r="T238">
        <f>1/((CW238+1)/(Q238/1.6)+1/(R238/1.37)) + CW238/((CW238+1)/(Q238/1.6) + CW238/(R238/1.37))</f>
        <v>0</v>
      </c>
      <c r="U238">
        <f>(CR238*CU238)</f>
        <v>0</v>
      </c>
      <c r="V238">
        <f>(DK238+(U238+2*0.95*5.67E-8*(((DK238+$B$7)+273)^4-(DK238+273)^4)-44100*J238)/(1.84*29.3*R238+8*0.95*5.67E-8*(DK238+273)^3))</f>
        <v>0</v>
      </c>
      <c r="W238">
        <f>($C$7*DL238+$D$7*DM238+$E$7*V238)</f>
        <v>0</v>
      </c>
      <c r="X238">
        <f>0.61365*exp(17.502*W238/(240.97+W238))</f>
        <v>0</v>
      </c>
      <c r="Y238">
        <f>(Z238/AA238*100)</f>
        <v>0</v>
      </c>
      <c r="Z238">
        <f>DD238*(DI238+DJ238)/1000</f>
        <v>0</v>
      </c>
      <c r="AA238">
        <f>0.61365*exp(17.502*DK238/(240.97+DK238))</f>
        <v>0</v>
      </c>
      <c r="AB238">
        <f>(X238-DD238*(DI238+DJ238)/1000)</f>
        <v>0</v>
      </c>
      <c r="AC238">
        <f>(-J238*44100)</f>
        <v>0</v>
      </c>
      <c r="AD238">
        <f>2*29.3*R238*0.92*(DK238-W238)</f>
        <v>0</v>
      </c>
      <c r="AE238">
        <f>2*0.95*5.67E-8*(((DK238+$B$7)+273)^4-(W238+273)^4)</f>
        <v>0</v>
      </c>
      <c r="AF238">
        <f>U238+AE238+AC238+AD238</f>
        <v>0</v>
      </c>
      <c r="AG238">
        <f>DH238*AU238*(DC238-DB238*(1000-AU238*DE238)/(1000-AU238*DD238))/(100*CV238)</f>
        <v>0</v>
      </c>
      <c r="AH238">
        <f>1000*DH238*AU238*(DD238-DE238)/(100*CV238*(1000-AU238*DD238))</f>
        <v>0</v>
      </c>
      <c r="AI238">
        <f>(AJ238 - AK238 - DI238*1E3/(8.314*(DK238+273.15)) * AM238/DH238 * AL238) * DH238/(100*CV238) * (1000 - DE238)/1000</f>
        <v>0</v>
      </c>
      <c r="AJ238">
        <v>403.4497904958188</v>
      </c>
      <c r="AK238">
        <v>389.2893333333332</v>
      </c>
      <c r="AL238">
        <v>-0.5559762168132839</v>
      </c>
      <c r="AM238">
        <v>66.42233892500103</v>
      </c>
      <c r="AN238">
        <f>(AP238 - AO238 + DI238*1E3/(8.314*(DK238+273.15)) * AR238/DH238 * AQ238) * DH238/(100*CV238) * 1000/(1000 - AP238)</f>
        <v>0</v>
      </c>
      <c r="AO238">
        <v>22.6715577962084</v>
      </c>
      <c r="AP238">
        <v>27.67726969696969</v>
      </c>
      <c r="AQ238">
        <v>0.0005289749627035338</v>
      </c>
      <c r="AR238">
        <v>79.01917542628415</v>
      </c>
      <c r="AS238">
        <v>0</v>
      </c>
      <c r="AT238">
        <v>0</v>
      </c>
      <c r="AU238">
        <f>IF(AS238*$H$13&gt;=AW238,1.0,(AW238/(AW238-AS238*$H$13)))</f>
        <v>0</v>
      </c>
      <c r="AV238">
        <f>(AU238-1)*100</f>
        <v>0</v>
      </c>
      <c r="AW238">
        <f>MAX(0,($B$13+$C$13*DP238)/(1+$D$13*DP238)*DI238/(DK238+273)*$E$13)</f>
        <v>0</v>
      </c>
      <c r="AX238" t="s">
        <v>421</v>
      </c>
      <c r="AY238" t="s">
        <v>421</v>
      </c>
      <c r="AZ238">
        <v>0</v>
      </c>
      <c r="BA238">
        <v>0</v>
      </c>
      <c r="BB238">
        <f>1-AZ238/BA238</f>
        <v>0</v>
      </c>
      <c r="BC238">
        <v>0</v>
      </c>
      <c r="BD238" t="s">
        <v>421</v>
      </c>
      <c r="BE238" t="s">
        <v>421</v>
      </c>
      <c r="BF238">
        <v>0</v>
      </c>
      <c r="BG238">
        <v>0</v>
      </c>
      <c r="BH238">
        <f>1-BF238/BG238</f>
        <v>0</v>
      </c>
      <c r="BI238">
        <v>0.5</v>
      </c>
      <c r="BJ238">
        <f>CS238</f>
        <v>0</v>
      </c>
      <c r="BK238">
        <f>L238</f>
        <v>0</v>
      </c>
      <c r="BL238">
        <f>BH238*BI238*BJ238</f>
        <v>0</v>
      </c>
      <c r="BM238">
        <f>(BK238-BC238)/BJ238</f>
        <v>0</v>
      </c>
      <c r="BN238">
        <f>(BA238-BG238)/BG238</f>
        <v>0</v>
      </c>
      <c r="BO238">
        <f>AZ238/(BB238+AZ238/BG238)</f>
        <v>0</v>
      </c>
      <c r="BP238" t="s">
        <v>421</v>
      </c>
      <c r="BQ238">
        <v>0</v>
      </c>
      <c r="BR238">
        <f>IF(BQ238&lt;&gt;0, BQ238, BO238)</f>
        <v>0</v>
      </c>
      <c r="BS238">
        <f>1-BR238/BG238</f>
        <v>0</v>
      </c>
      <c r="BT238">
        <f>(BG238-BF238)/(BG238-BR238)</f>
        <v>0</v>
      </c>
      <c r="BU238">
        <f>(BA238-BG238)/(BA238-BR238)</f>
        <v>0</v>
      </c>
      <c r="BV238">
        <f>(BG238-BF238)/(BG238-AZ238)</f>
        <v>0</v>
      </c>
      <c r="BW238">
        <f>(BA238-BG238)/(BA238-AZ238)</f>
        <v>0</v>
      </c>
      <c r="BX238">
        <f>(BT238*BR238/BF238)</f>
        <v>0</v>
      </c>
      <c r="BY238">
        <f>(1-BX238)</f>
        <v>0</v>
      </c>
      <c r="BZ238">
        <v>1358</v>
      </c>
      <c r="CA238">
        <v>300</v>
      </c>
      <c r="CB238">
        <v>300</v>
      </c>
      <c r="CC238">
        <v>300</v>
      </c>
      <c r="CD238">
        <v>10372.1</v>
      </c>
      <c r="CE238">
        <v>1824.64</v>
      </c>
      <c r="CF238">
        <v>-0.00730157</v>
      </c>
      <c r="CG238">
        <v>0.9</v>
      </c>
      <c r="CH238" t="s">
        <v>421</v>
      </c>
      <c r="CI238" t="s">
        <v>421</v>
      </c>
      <c r="CJ238" t="s">
        <v>421</v>
      </c>
      <c r="CK238" t="s">
        <v>421</v>
      </c>
      <c r="CL238" t="s">
        <v>421</v>
      </c>
      <c r="CM238" t="s">
        <v>421</v>
      </c>
      <c r="CN238" t="s">
        <v>421</v>
      </c>
      <c r="CO238" t="s">
        <v>421</v>
      </c>
      <c r="CP238" t="s">
        <v>421</v>
      </c>
      <c r="CQ238" t="s">
        <v>421</v>
      </c>
      <c r="CR238">
        <f>$B$11*DQ238+$C$11*DR238+$F$11*EC238*(1-EF238)</f>
        <v>0</v>
      </c>
      <c r="CS238">
        <f>CR238*CT238</f>
        <v>0</v>
      </c>
      <c r="CT238">
        <f>($B$11*$D$9+$C$11*$D$9+$F$11*((EP238+EH238)/MAX(EP238+EH238+EQ238, 0.1)*$I$9+EQ238/MAX(EP238+EH238+EQ238, 0.1)*$J$9))/($B$11+$C$11+$F$11)</f>
        <v>0</v>
      </c>
      <c r="CU238">
        <f>($B$11*$K$9+$C$11*$K$9+$F$11*((EP238+EH238)/MAX(EP238+EH238+EQ238, 0.1)*$P$9+EQ238/MAX(EP238+EH238+EQ238, 0.1)*$Q$9))/($B$11+$C$11+$F$11)</f>
        <v>0</v>
      </c>
      <c r="CV238">
        <v>6</v>
      </c>
      <c r="CW238">
        <v>0.5</v>
      </c>
      <c r="CX238" t="s">
        <v>422</v>
      </c>
      <c r="CY238">
        <v>2</v>
      </c>
      <c r="CZ238" t="b">
        <v>1</v>
      </c>
      <c r="DA238">
        <v>1652289065.232143</v>
      </c>
      <c r="DB238">
        <v>380.6550357142856</v>
      </c>
      <c r="DC238">
        <v>397.0666428571429</v>
      </c>
      <c r="DD238">
        <v>27.67442142857143</v>
      </c>
      <c r="DE238">
        <v>22.68480714285715</v>
      </c>
      <c r="DF238">
        <v>380.8865714285715</v>
      </c>
      <c r="DG238">
        <v>27.57358571428571</v>
      </c>
      <c r="DH238">
        <v>400.0558214285715</v>
      </c>
      <c r="DI238">
        <v>90.68807857142858</v>
      </c>
      <c r="DJ238">
        <v>0.09993233214285711</v>
      </c>
      <c r="DK238">
        <v>32.86109642857143</v>
      </c>
      <c r="DL238">
        <v>32.11371785714286</v>
      </c>
      <c r="DM238">
        <v>999.9000000000002</v>
      </c>
      <c r="DN238">
        <v>0</v>
      </c>
      <c r="DO238">
        <v>0</v>
      </c>
      <c r="DP238">
        <v>9999.326428571429</v>
      </c>
      <c r="DQ238">
        <v>0</v>
      </c>
      <c r="DR238">
        <v>926.9649285714287</v>
      </c>
      <c r="DS238">
        <v>-16.41157964285714</v>
      </c>
      <c r="DT238">
        <v>391.4893214285714</v>
      </c>
      <c r="DU238">
        <v>406.2831785714286</v>
      </c>
      <c r="DV238">
        <v>4.989608214285714</v>
      </c>
      <c r="DW238">
        <v>397.0666428571429</v>
      </c>
      <c r="DX238">
        <v>22.68480714285715</v>
      </c>
      <c r="DY238">
        <v>2.509739285714286</v>
      </c>
      <c r="DZ238">
        <v>2.057242142857143</v>
      </c>
      <c r="EA238">
        <v>21.0898</v>
      </c>
      <c r="EB238">
        <v>17.89190357142857</v>
      </c>
      <c r="EC238">
        <v>1499.983571428571</v>
      </c>
      <c r="ED238">
        <v>0.9730047500000002</v>
      </c>
      <c r="EE238">
        <v>0.026994925</v>
      </c>
      <c r="EF238">
        <v>0</v>
      </c>
      <c r="EG238">
        <v>1425.155</v>
      </c>
      <c r="EH238">
        <v>5.00097</v>
      </c>
      <c r="EI238">
        <v>22213.86428571428</v>
      </c>
      <c r="EJ238">
        <v>12491.475</v>
      </c>
      <c r="EK238">
        <v>41.375</v>
      </c>
      <c r="EL238">
        <v>43.125</v>
      </c>
      <c r="EM238">
        <v>41.625</v>
      </c>
      <c r="EN238">
        <v>42.92371428571427</v>
      </c>
      <c r="EO238">
        <v>42.56199999999999</v>
      </c>
      <c r="EP238">
        <v>1454.623571428571</v>
      </c>
      <c r="EQ238">
        <v>40.35999999999999</v>
      </c>
      <c r="ER238">
        <v>0</v>
      </c>
      <c r="ES238">
        <v>1759.400000095367</v>
      </c>
      <c r="ET238">
        <v>0</v>
      </c>
      <c r="EU238">
        <v>1425.311153846154</v>
      </c>
      <c r="EV238">
        <v>11.53811966365233</v>
      </c>
      <c r="EW238">
        <v>134.8991451061516</v>
      </c>
      <c r="EX238">
        <v>22211.51538461538</v>
      </c>
      <c r="EY238">
        <v>15</v>
      </c>
      <c r="EZ238">
        <v>1652287342.6</v>
      </c>
      <c r="FA238" t="s">
        <v>727</v>
      </c>
      <c r="FB238">
        <v>1652287342.6</v>
      </c>
      <c r="FC238">
        <v>1652287335.6</v>
      </c>
      <c r="FD238">
        <v>27</v>
      </c>
      <c r="FE238">
        <v>0.206</v>
      </c>
      <c r="FF238">
        <v>-0.006</v>
      </c>
      <c r="FG238">
        <v>-1.806</v>
      </c>
      <c r="FH238">
        <v>0.04</v>
      </c>
      <c r="FI238">
        <v>1600</v>
      </c>
      <c r="FJ238">
        <v>24</v>
      </c>
      <c r="FK238">
        <v>0.06</v>
      </c>
      <c r="FL238">
        <v>0.04</v>
      </c>
      <c r="FM238">
        <v>-17.36984325</v>
      </c>
      <c r="FN238">
        <v>22.24598600375237</v>
      </c>
      <c r="FO238">
        <v>2.954144945851835</v>
      </c>
      <c r="FP238">
        <v>-1</v>
      </c>
      <c r="FQ238">
        <v>4.95541375</v>
      </c>
      <c r="FR238">
        <v>0.5575144840525338</v>
      </c>
      <c r="FS238">
        <v>0.05927131412780971</v>
      </c>
      <c r="FT238">
        <v>0</v>
      </c>
      <c r="FU238">
        <v>0</v>
      </c>
      <c r="FV238">
        <v>0</v>
      </c>
      <c r="FW238">
        <v>0</v>
      </c>
      <c r="FX238">
        <v>-1</v>
      </c>
      <c r="FY238">
        <v>0</v>
      </c>
      <c r="FZ238">
        <v>1</v>
      </c>
      <c r="GA238" t="s">
        <v>710</v>
      </c>
      <c r="GB238">
        <v>2.6945</v>
      </c>
      <c r="GC238">
        <v>2.70524</v>
      </c>
      <c r="GD238">
        <v>0.0862829</v>
      </c>
      <c r="GE238">
        <v>0.08652890000000001</v>
      </c>
      <c r="GF238">
        <v>0.117073</v>
      </c>
      <c r="GG238">
        <v>0.100319</v>
      </c>
      <c r="GH238">
        <v>28673</v>
      </c>
      <c r="GI238">
        <v>28777.4</v>
      </c>
      <c r="GJ238">
        <v>29196.6</v>
      </c>
      <c r="GK238">
        <v>29155.7</v>
      </c>
      <c r="GL238">
        <v>34125.7</v>
      </c>
      <c r="GM238">
        <v>34915.9</v>
      </c>
      <c r="GN238">
        <v>41089.4</v>
      </c>
      <c r="GO238">
        <v>41603.6</v>
      </c>
      <c r="GP238">
        <v>1.722</v>
      </c>
      <c r="GQ238">
        <v>2.00965</v>
      </c>
      <c r="GR238">
        <v>0.106823</v>
      </c>
      <c r="GS238">
        <v>0</v>
      </c>
      <c r="GT238">
        <v>30.3745</v>
      </c>
      <c r="GU238">
        <v>999.9</v>
      </c>
      <c r="GV238">
        <v>39.8</v>
      </c>
      <c r="GW238">
        <v>37.3</v>
      </c>
      <c r="GX238">
        <v>28.1258</v>
      </c>
      <c r="GY238">
        <v>62.9735</v>
      </c>
      <c r="GZ238">
        <v>29.8838</v>
      </c>
      <c r="HA238">
        <v>1</v>
      </c>
      <c r="HB238">
        <v>0.320694</v>
      </c>
      <c r="HC238">
        <v>0</v>
      </c>
      <c r="HD238">
        <v>20.3922</v>
      </c>
      <c r="HE238">
        <v>5.21699</v>
      </c>
      <c r="HF238">
        <v>12.0099</v>
      </c>
      <c r="HG238">
        <v>4.98775</v>
      </c>
      <c r="HH238">
        <v>3.28865</v>
      </c>
      <c r="HI238">
        <v>2424.7</v>
      </c>
      <c r="HJ238">
        <v>9999</v>
      </c>
      <c r="HK238">
        <v>9999</v>
      </c>
      <c r="HL238">
        <v>45.8</v>
      </c>
      <c r="HM238">
        <v>1.86733</v>
      </c>
      <c r="HN238">
        <v>1.8663</v>
      </c>
      <c r="HO238">
        <v>1.86585</v>
      </c>
      <c r="HP238">
        <v>1.86571</v>
      </c>
      <c r="HQ238">
        <v>1.86752</v>
      </c>
      <c r="HR238">
        <v>1.87006</v>
      </c>
      <c r="HS238">
        <v>1.86873</v>
      </c>
      <c r="HT238">
        <v>1.87009</v>
      </c>
      <c r="HU238">
        <v>0</v>
      </c>
      <c r="HV238">
        <v>0</v>
      </c>
      <c r="HW238">
        <v>0</v>
      </c>
      <c r="HX238">
        <v>0</v>
      </c>
      <c r="HY238" t="s">
        <v>425</v>
      </c>
      <c r="HZ238" t="s">
        <v>426</v>
      </c>
      <c r="IA238" t="s">
        <v>427</v>
      </c>
      <c r="IB238" t="s">
        <v>427</v>
      </c>
      <c r="IC238" t="s">
        <v>427</v>
      </c>
      <c r="ID238" t="s">
        <v>427</v>
      </c>
      <c r="IE238">
        <v>0</v>
      </c>
      <c r="IF238">
        <v>100</v>
      </c>
      <c r="IG238">
        <v>100</v>
      </c>
      <c r="IH238">
        <v>-0.229</v>
      </c>
      <c r="II238">
        <v>0.1009</v>
      </c>
      <c r="IJ238">
        <v>0.04464184116076175</v>
      </c>
      <c r="IK238">
        <v>-0.0004613869835165773</v>
      </c>
      <c r="IL238">
        <v>-7.733014719846753E-07</v>
      </c>
      <c r="IM238">
        <v>2.12217718631011E-10</v>
      </c>
      <c r="IN238">
        <v>-0.1662484685589008</v>
      </c>
      <c r="IO238">
        <v>0.000886434048502425</v>
      </c>
      <c r="IP238">
        <v>0.0004187276611132993</v>
      </c>
      <c r="IQ238">
        <v>-3.612086840460417E-06</v>
      </c>
      <c r="IR238">
        <v>19</v>
      </c>
      <c r="IS238">
        <v>2204</v>
      </c>
      <c r="IT238">
        <v>1</v>
      </c>
      <c r="IU238">
        <v>37</v>
      </c>
      <c r="IV238">
        <v>28.8</v>
      </c>
      <c r="IW238">
        <v>29</v>
      </c>
      <c r="IX238">
        <v>0.963135</v>
      </c>
      <c r="IY238">
        <v>2.23145</v>
      </c>
      <c r="IZ238">
        <v>1.39648</v>
      </c>
      <c r="JA238">
        <v>2.34375</v>
      </c>
      <c r="JB238">
        <v>1.49536</v>
      </c>
      <c r="JC238">
        <v>2.36694</v>
      </c>
      <c r="JD238">
        <v>39.3169</v>
      </c>
      <c r="JE238">
        <v>14.7887</v>
      </c>
      <c r="JF238">
        <v>18</v>
      </c>
      <c r="JG238">
        <v>392.126</v>
      </c>
      <c r="JH238">
        <v>559.359</v>
      </c>
      <c r="JI238">
        <v>32.0192</v>
      </c>
      <c r="JJ238">
        <v>31.5995</v>
      </c>
      <c r="JK238">
        <v>30.0004</v>
      </c>
      <c r="JL238">
        <v>31.4886</v>
      </c>
      <c r="JM238">
        <v>31.3906</v>
      </c>
      <c r="JN238">
        <v>19.2903</v>
      </c>
      <c r="JO238">
        <v>24.181</v>
      </c>
      <c r="JP238">
        <v>20.9134</v>
      </c>
      <c r="JQ238">
        <v>-999.9</v>
      </c>
      <c r="JR238">
        <v>359.947</v>
      </c>
      <c r="JS238">
        <v>22.5161</v>
      </c>
      <c r="JT238">
        <v>99.7914</v>
      </c>
      <c r="JU238">
        <v>99.8621</v>
      </c>
    </row>
    <row r="239" spans="1:281">
      <c r="A239">
        <v>223</v>
      </c>
      <c r="B239">
        <v>1652289078</v>
      </c>
      <c r="C239">
        <v>7021.5</v>
      </c>
      <c r="D239" t="s">
        <v>930</v>
      </c>
      <c r="E239" t="s">
        <v>931</v>
      </c>
      <c r="F239">
        <v>5</v>
      </c>
      <c r="G239" t="s">
        <v>925</v>
      </c>
      <c r="H239" t="s">
        <v>418</v>
      </c>
      <c r="I239">
        <v>1652289070.5</v>
      </c>
      <c r="J239">
        <f>(K239)/1000</f>
        <v>0</v>
      </c>
      <c r="K239">
        <f>IF(CZ239, AN239, AH239)</f>
        <v>0</v>
      </c>
      <c r="L239">
        <f>IF(CZ239, AI239, AG239)</f>
        <v>0</v>
      </c>
      <c r="M239">
        <f>DB239 - IF(AU239&gt;1, L239*CV239*100.0/(AW239*DP239), 0)</f>
        <v>0</v>
      </c>
      <c r="N239">
        <f>((T239-J239/2)*M239-L239)/(T239+J239/2)</f>
        <v>0</v>
      </c>
      <c r="O239">
        <f>N239*(DI239+DJ239)/1000.0</f>
        <v>0</v>
      </c>
      <c r="P239">
        <f>(DB239 - IF(AU239&gt;1, L239*CV239*100.0/(AW239*DP239), 0))*(DI239+DJ239)/1000.0</f>
        <v>0</v>
      </c>
      <c r="Q239">
        <f>2.0/((1/S239-1/R239)+SIGN(S239)*SQRT((1/S239-1/R239)*(1/S239-1/R239) + 4*CW239/((CW239+1)*(CW239+1))*(2*1/S239*1/R239-1/R239*1/R239)))</f>
        <v>0</v>
      </c>
      <c r="R239">
        <f>IF(LEFT(CX239,1)&lt;&gt;"0",IF(LEFT(CX239,1)="1",3.0,CY239),$D$5+$E$5*(DP239*DI239/($K$5*1000))+$F$5*(DP239*DI239/($K$5*1000))*MAX(MIN(CV239,$J$5),$I$5)*MAX(MIN(CV239,$J$5),$I$5)+$G$5*MAX(MIN(CV239,$J$5),$I$5)*(DP239*DI239/($K$5*1000))+$H$5*(DP239*DI239/($K$5*1000))*(DP239*DI239/($K$5*1000)))</f>
        <v>0</v>
      </c>
      <c r="S239">
        <f>J239*(1000-(1000*0.61365*exp(17.502*W239/(240.97+W239))/(DI239+DJ239)+DD239)/2)/(1000*0.61365*exp(17.502*W239/(240.97+W239))/(DI239+DJ239)-DD239)</f>
        <v>0</v>
      </c>
      <c r="T239">
        <f>1/((CW239+1)/(Q239/1.6)+1/(R239/1.37)) + CW239/((CW239+1)/(Q239/1.6) + CW239/(R239/1.37))</f>
        <v>0</v>
      </c>
      <c r="U239">
        <f>(CR239*CU239)</f>
        <v>0</v>
      </c>
      <c r="V239">
        <f>(DK239+(U239+2*0.95*5.67E-8*(((DK239+$B$7)+273)^4-(DK239+273)^4)-44100*J239)/(1.84*29.3*R239+8*0.95*5.67E-8*(DK239+273)^3))</f>
        <v>0</v>
      </c>
      <c r="W239">
        <f>($C$7*DL239+$D$7*DM239+$E$7*V239)</f>
        <v>0</v>
      </c>
      <c r="X239">
        <f>0.61365*exp(17.502*W239/(240.97+W239))</f>
        <v>0</v>
      </c>
      <c r="Y239">
        <f>(Z239/AA239*100)</f>
        <v>0</v>
      </c>
      <c r="Z239">
        <f>DD239*(DI239+DJ239)/1000</f>
        <v>0</v>
      </c>
      <c r="AA239">
        <f>0.61365*exp(17.502*DK239/(240.97+DK239))</f>
        <v>0</v>
      </c>
      <c r="AB239">
        <f>(X239-DD239*(DI239+DJ239)/1000)</f>
        <v>0</v>
      </c>
      <c r="AC239">
        <f>(-J239*44100)</f>
        <v>0</v>
      </c>
      <c r="AD239">
        <f>2*29.3*R239*0.92*(DK239-W239)</f>
        <v>0</v>
      </c>
      <c r="AE239">
        <f>2*0.95*5.67E-8*(((DK239+$B$7)+273)^4-(W239+273)^4)</f>
        <v>0</v>
      </c>
      <c r="AF239">
        <f>U239+AE239+AC239+AD239</f>
        <v>0</v>
      </c>
      <c r="AG239">
        <f>DH239*AU239*(DC239-DB239*(1000-AU239*DE239)/(1000-AU239*DD239))/(100*CV239)</f>
        <v>0</v>
      </c>
      <c r="AH239">
        <f>1000*DH239*AU239*(DD239-DE239)/(100*CV239*(1000-AU239*DD239))</f>
        <v>0</v>
      </c>
      <c r="AI239">
        <f>(AJ239 - AK239 - DI239*1E3/(8.314*(DK239+273.15)) * AM239/DH239 * AL239) * DH239/(100*CV239) * (1000 - DE239)/1000</f>
        <v>0</v>
      </c>
      <c r="AJ239">
        <v>388.9515460244076</v>
      </c>
      <c r="AK239">
        <v>381.5531333333331</v>
      </c>
      <c r="AL239">
        <v>-1.625303834225529</v>
      </c>
      <c r="AM239">
        <v>66.42233892500103</v>
      </c>
      <c r="AN239">
        <f>(AP239 - AO239 + DI239*1E3/(8.314*(DK239+273.15)) * AR239/DH239 * AQ239) * DH239/(100*CV239) * 1000/(1000 - AP239)</f>
        <v>0</v>
      </c>
      <c r="AO239">
        <v>22.58420437511448</v>
      </c>
      <c r="AP239">
        <v>27.66574666666667</v>
      </c>
      <c r="AQ239">
        <v>0.0003748119914005909</v>
      </c>
      <c r="AR239">
        <v>79.01917542628415</v>
      </c>
      <c r="AS239">
        <v>0</v>
      </c>
      <c r="AT239">
        <v>0</v>
      </c>
      <c r="AU239">
        <f>IF(AS239*$H$13&gt;=AW239,1.0,(AW239/(AW239-AS239*$H$13)))</f>
        <v>0</v>
      </c>
      <c r="AV239">
        <f>(AU239-1)*100</f>
        <v>0</v>
      </c>
      <c r="AW239">
        <f>MAX(0,($B$13+$C$13*DP239)/(1+$D$13*DP239)*DI239/(DK239+273)*$E$13)</f>
        <v>0</v>
      </c>
      <c r="AX239" t="s">
        <v>421</v>
      </c>
      <c r="AY239" t="s">
        <v>421</v>
      </c>
      <c r="AZ239">
        <v>0</v>
      </c>
      <c r="BA239">
        <v>0</v>
      </c>
      <c r="BB239">
        <f>1-AZ239/BA239</f>
        <v>0</v>
      </c>
      <c r="BC239">
        <v>0</v>
      </c>
      <c r="BD239" t="s">
        <v>421</v>
      </c>
      <c r="BE239" t="s">
        <v>421</v>
      </c>
      <c r="BF239">
        <v>0</v>
      </c>
      <c r="BG239">
        <v>0</v>
      </c>
      <c r="BH239">
        <f>1-BF239/BG239</f>
        <v>0</v>
      </c>
      <c r="BI239">
        <v>0.5</v>
      </c>
      <c r="BJ239">
        <f>CS239</f>
        <v>0</v>
      </c>
      <c r="BK239">
        <f>L239</f>
        <v>0</v>
      </c>
      <c r="BL239">
        <f>BH239*BI239*BJ239</f>
        <v>0</v>
      </c>
      <c r="BM239">
        <f>(BK239-BC239)/BJ239</f>
        <v>0</v>
      </c>
      <c r="BN239">
        <f>(BA239-BG239)/BG239</f>
        <v>0</v>
      </c>
      <c r="BO239">
        <f>AZ239/(BB239+AZ239/BG239)</f>
        <v>0</v>
      </c>
      <c r="BP239" t="s">
        <v>421</v>
      </c>
      <c r="BQ239">
        <v>0</v>
      </c>
      <c r="BR239">
        <f>IF(BQ239&lt;&gt;0, BQ239, BO239)</f>
        <v>0</v>
      </c>
      <c r="BS239">
        <f>1-BR239/BG239</f>
        <v>0</v>
      </c>
      <c r="BT239">
        <f>(BG239-BF239)/(BG239-BR239)</f>
        <v>0</v>
      </c>
      <c r="BU239">
        <f>(BA239-BG239)/(BA239-BR239)</f>
        <v>0</v>
      </c>
      <c r="BV239">
        <f>(BG239-BF239)/(BG239-AZ239)</f>
        <v>0</v>
      </c>
      <c r="BW239">
        <f>(BA239-BG239)/(BA239-AZ239)</f>
        <v>0</v>
      </c>
      <c r="BX239">
        <f>(BT239*BR239/BF239)</f>
        <v>0</v>
      </c>
      <c r="BY239">
        <f>(1-BX239)</f>
        <v>0</v>
      </c>
      <c r="BZ239">
        <v>1358</v>
      </c>
      <c r="CA239">
        <v>300</v>
      </c>
      <c r="CB239">
        <v>300</v>
      </c>
      <c r="CC239">
        <v>300</v>
      </c>
      <c r="CD239">
        <v>10372.1</v>
      </c>
      <c r="CE239">
        <v>1824.64</v>
      </c>
      <c r="CF239">
        <v>-0.00730157</v>
      </c>
      <c r="CG239">
        <v>0.9</v>
      </c>
      <c r="CH239" t="s">
        <v>421</v>
      </c>
      <c r="CI239" t="s">
        <v>421</v>
      </c>
      <c r="CJ239" t="s">
        <v>421</v>
      </c>
      <c r="CK239" t="s">
        <v>421</v>
      </c>
      <c r="CL239" t="s">
        <v>421</v>
      </c>
      <c r="CM239" t="s">
        <v>421</v>
      </c>
      <c r="CN239" t="s">
        <v>421</v>
      </c>
      <c r="CO239" t="s">
        <v>421</v>
      </c>
      <c r="CP239" t="s">
        <v>421</v>
      </c>
      <c r="CQ239" t="s">
        <v>421</v>
      </c>
      <c r="CR239">
        <f>$B$11*DQ239+$C$11*DR239+$F$11*EC239*(1-EF239)</f>
        <v>0</v>
      </c>
      <c r="CS239">
        <f>CR239*CT239</f>
        <v>0</v>
      </c>
      <c r="CT239">
        <f>($B$11*$D$9+$C$11*$D$9+$F$11*((EP239+EH239)/MAX(EP239+EH239+EQ239, 0.1)*$I$9+EQ239/MAX(EP239+EH239+EQ239, 0.1)*$J$9))/($B$11+$C$11+$F$11)</f>
        <v>0</v>
      </c>
      <c r="CU239">
        <f>($B$11*$K$9+$C$11*$K$9+$F$11*((EP239+EH239)/MAX(EP239+EH239+EQ239, 0.1)*$P$9+EQ239/MAX(EP239+EH239+EQ239, 0.1)*$Q$9))/($B$11+$C$11+$F$11)</f>
        <v>0</v>
      </c>
      <c r="CV239">
        <v>6</v>
      </c>
      <c r="CW239">
        <v>0.5</v>
      </c>
      <c r="CX239" t="s">
        <v>422</v>
      </c>
      <c r="CY239">
        <v>2</v>
      </c>
      <c r="CZ239" t="b">
        <v>1</v>
      </c>
      <c r="DA239">
        <v>1652289070.5</v>
      </c>
      <c r="DB239">
        <v>378.4090740740742</v>
      </c>
      <c r="DC239">
        <v>389.1510740740741</v>
      </c>
      <c r="DD239">
        <v>27.6741</v>
      </c>
      <c r="DE239">
        <v>22.61691111111111</v>
      </c>
      <c r="DF239">
        <v>378.6385185185186</v>
      </c>
      <c r="DG239">
        <v>27.57325925925926</v>
      </c>
      <c r="DH239">
        <v>400.0490370370371</v>
      </c>
      <c r="DI239">
        <v>90.68817777777778</v>
      </c>
      <c r="DJ239">
        <v>0.0999267074074074</v>
      </c>
      <c r="DK239">
        <v>32.86414444444444</v>
      </c>
      <c r="DL239">
        <v>32.11582592592593</v>
      </c>
      <c r="DM239">
        <v>999.9000000000001</v>
      </c>
      <c r="DN239">
        <v>0</v>
      </c>
      <c r="DO239">
        <v>0</v>
      </c>
      <c r="DP239">
        <v>10006.31148148148</v>
      </c>
      <c r="DQ239">
        <v>0</v>
      </c>
      <c r="DR239">
        <v>926.9994444444443</v>
      </c>
      <c r="DS239">
        <v>-10.74199290370371</v>
      </c>
      <c r="DT239">
        <v>389.1793333333334</v>
      </c>
      <c r="DU239">
        <v>398.1569259259258</v>
      </c>
      <c r="DV239">
        <v>5.057185185185184</v>
      </c>
      <c r="DW239">
        <v>389.1510740740741</v>
      </c>
      <c r="DX239">
        <v>22.61691111111111</v>
      </c>
      <c r="DY239">
        <v>2.509712592592592</v>
      </c>
      <c r="DZ239">
        <v>2.051086296296297</v>
      </c>
      <c r="EA239">
        <v>21.08962962962963</v>
      </c>
      <c r="EB239">
        <v>17.84423703703704</v>
      </c>
      <c r="EC239">
        <v>1499.984444444445</v>
      </c>
      <c r="ED239">
        <v>0.9730047037037038</v>
      </c>
      <c r="EE239">
        <v>0.02699497407407407</v>
      </c>
      <c r="EF239">
        <v>0</v>
      </c>
      <c r="EG239">
        <v>1425.932962962963</v>
      </c>
      <c r="EH239">
        <v>5.00097</v>
      </c>
      <c r="EI239">
        <v>22224.84814814815</v>
      </c>
      <c r="EJ239">
        <v>12491.48518518518</v>
      </c>
      <c r="EK239">
        <v>41.375</v>
      </c>
      <c r="EL239">
        <v>43.125</v>
      </c>
      <c r="EM239">
        <v>41.625</v>
      </c>
      <c r="EN239">
        <v>42.93240740740739</v>
      </c>
      <c r="EO239">
        <v>42.56199999999999</v>
      </c>
      <c r="EP239">
        <v>1454.624074074074</v>
      </c>
      <c r="EQ239">
        <v>40.35999999999999</v>
      </c>
      <c r="ER239">
        <v>0</v>
      </c>
      <c r="ES239">
        <v>1764.200000047684</v>
      </c>
      <c r="ET239">
        <v>0</v>
      </c>
      <c r="EU239">
        <v>1425.911538461539</v>
      </c>
      <c r="EV239">
        <v>5.362051284439329</v>
      </c>
      <c r="EW239">
        <v>192.8991446868432</v>
      </c>
      <c r="EX239">
        <v>22224.19615384615</v>
      </c>
      <c r="EY239">
        <v>15</v>
      </c>
      <c r="EZ239">
        <v>1652287342.6</v>
      </c>
      <c r="FA239" t="s">
        <v>727</v>
      </c>
      <c r="FB239">
        <v>1652287342.6</v>
      </c>
      <c r="FC239">
        <v>1652287335.6</v>
      </c>
      <c r="FD239">
        <v>27</v>
      </c>
      <c r="FE239">
        <v>0.206</v>
      </c>
      <c r="FF239">
        <v>-0.006</v>
      </c>
      <c r="FG239">
        <v>-1.806</v>
      </c>
      <c r="FH239">
        <v>0.04</v>
      </c>
      <c r="FI239">
        <v>1600</v>
      </c>
      <c r="FJ239">
        <v>24</v>
      </c>
      <c r="FK239">
        <v>0.06</v>
      </c>
      <c r="FL239">
        <v>0.04</v>
      </c>
      <c r="FM239">
        <v>-13.529176885</v>
      </c>
      <c r="FN239">
        <v>62.46963459737343</v>
      </c>
      <c r="FO239">
        <v>6.567407531930708</v>
      </c>
      <c r="FP239">
        <v>-1</v>
      </c>
      <c r="FQ239">
        <v>5.022694</v>
      </c>
      <c r="FR239">
        <v>0.6897858911819948</v>
      </c>
      <c r="FS239">
        <v>0.0765907694438436</v>
      </c>
      <c r="FT239">
        <v>0</v>
      </c>
      <c r="FU239">
        <v>0</v>
      </c>
      <c r="FV239">
        <v>0</v>
      </c>
      <c r="FW239">
        <v>0</v>
      </c>
      <c r="FX239">
        <v>-1</v>
      </c>
      <c r="FY239">
        <v>0</v>
      </c>
      <c r="FZ239">
        <v>1</v>
      </c>
      <c r="GA239" t="s">
        <v>710</v>
      </c>
      <c r="GB239">
        <v>2.69448</v>
      </c>
      <c r="GC239">
        <v>2.7053</v>
      </c>
      <c r="GD239">
        <v>0.0848597</v>
      </c>
      <c r="GE239">
        <v>0.08375340000000001</v>
      </c>
      <c r="GF239">
        <v>0.117019</v>
      </c>
      <c r="GG239">
        <v>0.0997989</v>
      </c>
      <c r="GH239">
        <v>28717.5</v>
      </c>
      <c r="GI239">
        <v>28864.8</v>
      </c>
      <c r="GJ239">
        <v>29196.5</v>
      </c>
      <c r="GK239">
        <v>29155.6</v>
      </c>
      <c r="GL239">
        <v>34127.1</v>
      </c>
      <c r="GM239">
        <v>34936</v>
      </c>
      <c r="GN239">
        <v>41088.7</v>
      </c>
      <c r="GO239">
        <v>41603.4</v>
      </c>
      <c r="GP239">
        <v>1.72222</v>
      </c>
      <c r="GQ239">
        <v>2.00965</v>
      </c>
      <c r="GR239">
        <v>0.107661</v>
      </c>
      <c r="GS239">
        <v>0</v>
      </c>
      <c r="GT239">
        <v>30.3791</v>
      </c>
      <c r="GU239">
        <v>999.9</v>
      </c>
      <c r="GV239">
        <v>39.8</v>
      </c>
      <c r="GW239">
        <v>37.3</v>
      </c>
      <c r="GX239">
        <v>28.1265</v>
      </c>
      <c r="GY239">
        <v>62.9835</v>
      </c>
      <c r="GZ239">
        <v>29.363</v>
      </c>
      <c r="HA239">
        <v>1</v>
      </c>
      <c r="HB239">
        <v>0.321098</v>
      </c>
      <c r="HC239">
        <v>0</v>
      </c>
      <c r="HD239">
        <v>20.392</v>
      </c>
      <c r="HE239">
        <v>5.21474</v>
      </c>
      <c r="HF239">
        <v>12.0099</v>
      </c>
      <c r="HG239">
        <v>4.98675</v>
      </c>
      <c r="HH239">
        <v>3.28828</v>
      </c>
      <c r="HI239">
        <v>2424.9</v>
      </c>
      <c r="HJ239">
        <v>9999</v>
      </c>
      <c r="HK239">
        <v>9999</v>
      </c>
      <c r="HL239">
        <v>45.8</v>
      </c>
      <c r="HM239">
        <v>1.86733</v>
      </c>
      <c r="HN239">
        <v>1.8663</v>
      </c>
      <c r="HO239">
        <v>1.86585</v>
      </c>
      <c r="HP239">
        <v>1.86572</v>
      </c>
      <c r="HQ239">
        <v>1.86752</v>
      </c>
      <c r="HR239">
        <v>1.87008</v>
      </c>
      <c r="HS239">
        <v>1.86873</v>
      </c>
      <c r="HT239">
        <v>1.8701</v>
      </c>
      <c r="HU239">
        <v>0</v>
      </c>
      <c r="HV239">
        <v>0</v>
      </c>
      <c r="HW239">
        <v>0</v>
      </c>
      <c r="HX239">
        <v>0</v>
      </c>
      <c r="HY239" t="s">
        <v>425</v>
      </c>
      <c r="HZ239" t="s">
        <v>426</v>
      </c>
      <c r="IA239" t="s">
        <v>427</v>
      </c>
      <c r="IB239" t="s">
        <v>427</v>
      </c>
      <c r="IC239" t="s">
        <v>427</v>
      </c>
      <c r="ID239" t="s">
        <v>427</v>
      </c>
      <c r="IE239">
        <v>0</v>
      </c>
      <c r="IF239">
        <v>100</v>
      </c>
      <c r="IG239">
        <v>100</v>
      </c>
      <c r="IH239">
        <v>-0.221</v>
      </c>
      <c r="II239">
        <v>0.1006</v>
      </c>
      <c r="IJ239">
        <v>0.04464184116076175</v>
      </c>
      <c r="IK239">
        <v>-0.0004613869835165773</v>
      </c>
      <c r="IL239">
        <v>-7.733014719846753E-07</v>
      </c>
      <c r="IM239">
        <v>2.12217718631011E-10</v>
      </c>
      <c r="IN239">
        <v>-0.1662484685589008</v>
      </c>
      <c r="IO239">
        <v>0.000886434048502425</v>
      </c>
      <c r="IP239">
        <v>0.0004187276611132993</v>
      </c>
      <c r="IQ239">
        <v>-3.612086840460417E-06</v>
      </c>
      <c r="IR239">
        <v>19</v>
      </c>
      <c r="IS239">
        <v>2204</v>
      </c>
      <c r="IT239">
        <v>1</v>
      </c>
      <c r="IU239">
        <v>37</v>
      </c>
      <c r="IV239">
        <v>28.9</v>
      </c>
      <c r="IW239">
        <v>29</v>
      </c>
      <c r="IX239">
        <v>0.9277339999999999</v>
      </c>
      <c r="IY239">
        <v>2.23877</v>
      </c>
      <c r="IZ239">
        <v>1.39648</v>
      </c>
      <c r="JA239">
        <v>2.34375</v>
      </c>
      <c r="JB239">
        <v>1.49536</v>
      </c>
      <c r="JC239">
        <v>2.31079</v>
      </c>
      <c r="JD239">
        <v>39.3169</v>
      </c>
      <c r="JE239">
        <v>14.7887</v>
      </c>
      <c r="JF239">
        <v>18</v>
      </c>
      <c r="JG239">
        <v>392.263</v>
      </c>
      <c r="JH239">
        <v>559.381</v>
      </c>
      <c r="JI239">
        <v>32.0231</v>
      </c>
      <c r="JJ239">
        <v>31.6029</v>
      </c>
      <c r="JK239">
        <v>30.0004</v>
      </c>
      <c r="JL239">
        <v>31.4912</v>
      </c>
      <c r="JM239">
        <v>31.393</v>
      </c>
      <c r="JN239">
        <v>18.5806</v>
      </c>
      <c r="JO239">
        <v>23.9018</v>
      </c>
      <c r="JP239">
        <v>20.9134</v>
      </c>
      <c r="JQ239">
        <v>-999.9</v>
      </c>
      <c r="JR239">
        <v>346.571</v>
      </c>
      <c r="JS239">
        <v>22.6171</v>
      </c>
      <c r="JT239">
        <v>99.7901</v>
      </c>
      <c r="JU239">
        <v>99.8617</v>
      </c>
    </row>
    <row r="240" spans="1:281">
      <c r="A240">
        <v>224</v>
      </c>
      <c r="B240">
        <v>1652289083</v>
      </c>
      <c r="C240">
        <v>7026.5</v>
      </c>
      <c r="D240" t="s">
        <v>932</v>
      </c>
      <c r="E240" t="s">
        <v>933</v>
      </c>
      <c r="F240">
        <v>5</v>
      </c>
      <c r="G240" t="s">
        <v>925</v>
      </c>
      <c r="H240" t="s">
        <v>418</v>
      </c>
      <c r="I240">
        <v>1652289075.214286</v>
      </c>
      <c r="J240">
        <f>(K240)/1000</f>
        <v>0</v>
      </c>
      <c r="K240">
        <f>IF(CZ240, AN240, AH240)</f>
        <v>0</v>
      </c>
      <c r="L240">
        <f>IF(CZ240, AI240, AG240)</f>
        <v>0</v>
      </c>
      <c r="M240">
        <f>DB240 - IF(AU240&gt;1, L240*CV240*100.0/(AW240*DP240), 0)</f>
        <v>0</v>
      </c>
      <c r="N240">
        <f>((T240-J240/2)*M240-L240)/(T240+J240/2)</f>
        <v>0</v>
      </c>
      <c r="O240">
        <f>N240*(DI240+DJ240)/1000.0</f>
        <v>0</v>
      </c>
      <c r="P240">
        <f>(DB240 - IF(AU240&gt;1, L240*CV240*100.0/(AW240*DP240), 0))*(DI240+DJ240)/1000.0</f>
        <v>0</v>
      </c>
      <c r="Q240">
        <f>2.0/((1/S240-1/R240)+SIGN(S240)*SQRT((1/S240-1/R240)*(1/S240-1/R240) + 4*CW240/((CW240+1)*(CW240+1))*(2*1/S240*1/R240-1/R240*1/R240)))</f>
        <v>0</v>
      </c>
      <c r="R240">
        <f>IF(LEFT(CX240,1)&lt;&gt;"0",IF(LEFT(CX240,1)="1",3.0,CY240),$D$5+$E$5*(DP240*DI240/($K$5*1000))+$F$5*(DP240*DI240/($K$5*1000))*MAX(MIN(CV240,$J$5),$I$5)*MAX(MIN(CV240,$J$5),$I$5)+$G$5*MAX(MIN(CV240,$J$5),$I$5)*(DP240*DI240/($K$5*1000))+$H$5*(DP240*DI240/($K$5*1000))*(DP240*DI240/($K$5*1000)))</f>
        <v>0</v>
      </c>
      <c r="S240">
        <f>J240*(1000-(1000*0.61365*exp(17.502*W240/(240.97+W240))/(DI240+DJ240)+DD240)/2)/(1000*0.61365*exp(17.502*W240/(240.97+W240))/(DI240+DJ240)-DD240)</f>
        <v>0</v>
      </c>
      <c r="T240">
        <f>1/((CW240+1)/(Q240/1.6)+1/(R240/1.37)) + CW240/((CW240+1)/(Q240/1.6) + CW240/(R240/1.37))</f>
        <v>0</v>
      </c>
      <c r="U240">
        <f>(CR240*CU240)</f>
        <v>0</v>
      </c>
      <c r="V240">
        <f>(DK240+(U240+2*0.95*5.67E-8*(((DK240+$B$7)+273)^4-(DK240+273)^4)-44100*J240)/(1.84*29.3*R240+8*0.95*5.67E-8*(DK240+273)^3))</f>
        <v>0</v>
      </c>
      <c r="W240">
        <f>($C$7*DL240+$D$7*DM240+$E$7*V240)</f>
        <v>0</v>
      </c>
      <c r="X240">
        <f>0.61365*exp(17.502*W240/(240.97+W240))</f>
        <v>0</v>
      </c>
      <c r="Y240">
        <f>(Z240/AA240*100)</f>
        <v>0</v>
      </c>
      <c r="Z240">
        <f>DD240*(DI240+DJ240)/1000</f>
        <v>0</v>
      </c>
      <c r="AA240">
        <f>0.61365*exp(17.502*DK240/(240.97+DK240))</f>
        <v>0</v>
      </c>
      <c r="AB240">
        <f>(X240-DD240*(DI240+DJ240)/1000)</f>
        <v>0</v>
      </c>
      <c r="AC240">
        <f>(-J240*44100)</f>
        <v>0</v>
      </c>
      <c r="AD240">
        <f>2*29.3*R240*0.92*(DK240-W240)</f>
        <v>0</v>
      </c>
      <c r="AE240">
        <f>2*0.95*5.67E-8*(((DK240+$B$7)+273)^4-(W240+273)^4)</f>
        <v>0</v>
      </c>
      <c r="AF240">
        <f>U240+AE240+AC240+AD240</f>
        <v>0</v>
      </c>
      <c r="AG240">
        <f>DH240*AU240*(DC240-DB240*(1000-AU240*DE240)/(1000-AU240*DD240))/(100*CV240)</f>
        <v>0</v>
      </c>
      <c r="AH240">
        <f>1000*DH240*AU240*(DD240-DE240)/(100*CV240*(1000-AU240*DD240))</f>
        <v>0</v>
      </c>
      <c r="AI240">
        <f>(AJ240 - AK240 - DI240*1E3/(8.314*(DK240+273.15)) * AM240/DH240 * AL240) * DH240/(100*CV240) * (1000 - DE240)/1000</f>
        <v>0</v>
      </c>
      <c r="AJ240">
        <v>372.5373313673829</v>
      </c>
      <c r="AK240">
        <v>370.0147151515151</v>
      </c>
      <c r="AL240">
        <v>-2.360030620395894</v>
      </c>
      <c r="AM240">
        <v>66.42233892500103</v>
      </c>
      <c r="AN240">
        <f>(AP240 - AO240 + DI240*1E3/(8.314*(DK240+273.15)) * AR240/DH240 * AQ240) * DH240/(100*CV240) * 1000/(1000 - AP240)</f>
        <v>0</v>
      </c>
      <c r="AO240">
        <v>22.44928556161533</v>
      </c>
      <c r="AP240">
        <v>27.62781636363637</v>
      </c>
      <c r="AQ240">
        <v>-0.01079605771376082</v>
      </c>
      <c r="AR240">
        <v>79.01917542628415</v>
      </c>
      <c r="AS240">
        <v>0</v>
      </c>
      <c r="AT240">
        <v>0</v>
      </c>
      <c r="AU240">
        <f>IF(AS240*$H$13&gt;=AW240,1.0,(AW240/(AW240-AS240*$H$13)))</f>
        <v>0</v>
      </c>
      <c r="AV240">
        <f>(AU240-1)*100</f>
        <v>0</v>
      </c>
      <c r="AW240">
        <f>MAX(0,($B$13+$C$13*DP240)/(1+$D$13*DP240)*DI240/(DK240+273)*$E$13)</f>
        <v>0</v>
      </c>
      <c r="AX240" t="s">
        <v>421</v>
      </c>
      <c r="AY240" t="s">
        <v>421</v>
      </c>
      <c r="AZ240">
        <v>0</v>
      </c>
      <c r="BA240">
        <v>0</v>
      </c>
      <c r="BB240">
        <f>1-AZ240/BA240</f>
        <v>0</v>
      </c>
      <c r="BC240">
        <v>0</v>
      </c>
      <c r="BD240" t="s">
        <v>421</v>
      </c>
      <c r="BE240" t="s">
        <v>421</v>
      </c>
      <c r="BF240">
        <v>0</v>
      </c>
      <c r="BG240">
        <v>0</v>
      </c>
      <c r="BH240">
        <f>1-BF240/BG240</f>
        <v>0</v>
      </c>
      <c r="BI240">
        <v>0.5</v>
      </c>
      <c r="BJ240">
        <f>CS240</f>
        <v>0</v>
      </c>
      <c r="BK240">
        <f>L240</f>
        <v>0</v>
      </c>
      <c r="BL240">
        <f>BH240*BI240*BJ240</f>
        <v>0</v>
      </c>
      <c r="BM240">
        <f>(BK240-BC240)/BJ240</f>
        <v>0</v>
      </c>
      <c r="BN240">
        <f>(BA240-BG240)/BG240</f>
        <v>0</v>
      </c>
      <c r="BO240">
        <f>AZ240/(BB240+AZ240/BG240)</f>
        <v>0</v>
      </c>
      <c r="BP240" t="s">
        <v>421</v>
      </c>
      <c r="BQ240">
        <v>0</v>
      </c>
      <c r="BR240">
        <f>IF(BQ240&lt;&gt;0, BQ240, BO240)</f>
        <v>0</v>
      </c>
      <c r="BS240">
        <f>1-BR240/BG240</f>
        <v>0</v>
      </c>
      <c r="BT240">
        <f>(BG240-BF240)/(BG240-BR240)</f>
        <v>0</v>
      </c>
      <c r="BU240">
        <f>(BA240-BG240)/(BA240-BR240)</f>
        <v>0</v>
      </c>
      <c r="BV240">
        <f>(BG240-BF240)/(BG240-AZ240)</f>
        <v>0</v>
      </c>
      <c r="BW240">
        <f>(BA240-BG240)/(BA240-AZ240)</f>
        <v>0</v>
      </c>
      <c r="BX240">
        <f>(BT240*BR240/BF240)</f>
        <v>0</v>
      </c>
      <c r="BY240">
        <f>(1-BX240)</f>
        <v>0</v>
      </c>
      <c r="BZ240">
        <v>1358</v>
      </c>
      <c r="CA240">
        <v>300</v>
      </c>
      <c r="CB240">
        <v>300</v>
      </c>
      <c r="CC240">
        <v>300</v>
      </c>
      <c r="CD240">
        <v>10372.1</v>
      </c>
      <c r="CE240">
        <v>1824.64</v>
      </c>
      <c r="CF240">
        <v>-0.00730157</v>
      </c>
      <c r="CG240">
        <v>0.9</v>
      </c>
      <c r="CH240" t="s">
        <v>421</v>
      </c>
      <c r="CI240" t="s">
        <v>421</v>
      </c>
      <c r="CJ240" t="s">
        <v>421</v>
      </c>
      <c r="CK240" t="s">
        <v>421</v>
      </c>
      <c r="CL240" t="s">
        <v>421</v>
      </c>
      <c r="CM240" t="s">
        <v>421</v>
      </c>
      <c r="CN240" t="s">
        <v>421</v>
      </c>
      <c r="CO240" t="s">
        <v>421</v>
      </c>
      <c r="CP240" t="s">
        <v>421</v>
      </c>
      <c r="CQ240" t="s">
        <v>421</v>
      </c>
      <c r="CR240">
        <f>$B$11*DQ240+$C$11*DR240+$F$11*EC240*(1-EF240)</f>
        <v>0</v>
      </c>
      <c r="CS240">
        <f>CR240*CT240</f>
        <v>0</v>
      </c>
      <c r="CT240">
        <f>($B$11*$D$9+$C$11*$D$9+$F$11*((EP240+EH240)/MAX(EP240+EH240+EQ240, 0.1)*$I$9+EQ240/MAX(EP240+EH240+EQ240, 0.1)*$J$9))/($B$11+$C$11+$F$11)</f>
        <v>0</v>
      </c>
      <c r="CU240">
        <f>($B$11*$K$9+$C$11*$K$9+$F$11*((EP240+EH240)/MAX(EP240+EH240+EQ240, 0.1)*$P$9+EQ240/MAX(EP240+EH240+EQ240, 0.1)*$Q$9))/($B$11+$C$11+$F$11)</f>
        <v>0</v>
      </c>
      <c r="CV240">
        <v>6</v>
      </c>
      <c r="CW240">
        <v>0.5</v>
      </c>
      <c r="CX240" t="s">
        <v>422</v>
      </c>
      <c r="CY240">
        <v>2</v>
      </c>
      <c r="CZ240" t="b">
        <v>1</v>
      </c>
      <c r="DA240">
        <v>1652289075.214286</v>
      </c>
      <c r="DB240">
        <v>373.2243571428572</v>
      </c>
      <c r="DC240">
        <v>376.9322857142857</v>
      </c>
      <c r="DD240">
        <v>27.66369285714286</v>
      </c>
      <c r="DE240">
        <v>22.55056071428572</v>
      </c>
      <c r="DF240">
        <v>373.4488571428572</v>
      </c>
      <c r="DG240">
        <v>27.56302142857143</v>
      </c>
      <c r="DH240">
        <v>400.0785357142857</v>
      </c>
      <c r="DI240">
        <v>90.68819285714285</v>
      </c>
      <c r="DJ240">
        <v>0.09997318571428571</v>
      </c>
      <c r="DK240">
        <v>32.86798571428572</v>
      </c>
      <c r="DL240">
        <v>32.12006428571429</v>
      </c>
      <c r="DM240">
        <v>999.9000000000002</v>
      </c>
      <c r="DN240">
        <v>0</v>
      </c>
      <c r="DO240">
        <v>0</v>
      </c>
      <c r="DP240">
        <v>10006.97607142857</v>
      </c>
      <c r="DQ240">
        <v>0</v>
      </c>
      <c r="DR240">
        <v>928.7343571428571</v>
      </c>
      <c r="DS240">
        <v>-3.707833157142857</v>
      </c>
      <c r="DT240">
        <v>383.8431071428572</v>
      </c>
      <c r="DU240">
        <v>385.6295357142857</v>
      </c>
      <c r="DV240">
        <v>5.113132142857141</v>
      </c>
      <c r="DW240">
        <v>376.9322857142857</v>
      </c>
      <c r="DX240">
        <v>22.55056071428572</v>
      </c>
      <c r="DY240">
        <v>2.508768928571428</v>
      </c>
      <c r="DZ240">
        <v>2.045069285714285</v>
      </c>
      <c r="EA240">
        <v>21.08350714285714</v>
      </c>
      <c r="EB240">
        <v>17.79755714285714</v>
      </c>
      <c r="EC240">
        <v>1499.980357142858</v>
      </c>
      <c r="ED240">
        <v>0.9730045714285717</v>
      </c>
      <c r="EE240">
        <v>0.02699511428571428</v>
      </c>
      <c r="EF240">
        <v>0</v>
      </c>
      <c r="EG240">
        <v>1425.563214285714</v>
      </c>
      <c r="EH240">
        <v>5.00097</v>
      </c>
      <c r="EI240">
        <v>22231.20357142857</v>
      </c>
      <c r="EJ240">
        <v>12491.44642857143</v>
      </c>
      <c r="EK240">
        <v>41.37721428571428</v>
      </c>
      <c r="EL240">
        <v>43.12942857142856</v>
      </c>
      <c r="EM240">
        <v>41.625</v>
      </c>
      <c r="EN240">
        <v>42.9347857142857</v>
      </c>
      <c r="EO240">
        <v>42.56199999999999</v>
      </c>
      <c r="EP240">
        <v>1454.619642857143</v>
      </c>
      <c r="EQ240">
        <v>40.35999999999999</v>
      </c>
      <c r="ER240">
        <v>0</v>
      </c>
      <c r="ES240">
        <v>1769</v>
      </c>
      <c r="ET240">
        <v>0</v>
      </c>
      <c r="EU240">
        <v>1425.48</v>
      </c>
      <c r="EV240">
        <v>-12.72136751396945</v>
      </c>
      <c r="EW240">
        <v>-82.71794934088592</v>
      </c>
      <c r="EX240">
        <v>22229.22692307692</v>
      </c>
      <c r="EY240">
        <v>15</v>
      </c>
      <c r="EZ240">
        <v>1652287342.6</v>
      </c>
      <c r="FA240" t="s">
        <v>727</v>
      </c>
      <c r="FB240">
        <v>1652287342.6</v>
      </c>
      <c r="FC240">
        <v>1652287335.6</v>
      </c>
      <c r="FD240">
        <v>27</v>
      </c>
      <c r="FE240">
        <v>0.206</v>
      </c>
      <c r="FF240">
        <v>-0.006</v>
      </c>
      <c r="FG240">
        <v>-1.806</v>
      </c>
      <c r="FH240">
        <v>0.04</v>
      </c>
      <c r="FI240">
        <v>1600</v>
      </c>
      <c r="FJ240">
        <v>24</v>
      </c>
      <c r="FK240">
        <v>0.06</v>
      </c>
      <c r="FL240">
        <v>0.04</v>
      </c>
      <c r="FM240">
        <v>-7.635879717073171</v>
      </c>
      <c r="FN240">
        <v>89.02520463554002</v>
      </c>
      <c r="FO240">
        <v>8.87093127441393</v>
      </c>
      <c r="FP240">
        <v>-1</v>
      </c>
      <c r="FQ240">
        <v>5.083605609756098</v>
      </c>
      <c r="FR240">
        <v>0.7843011846689844</v>
      </c>
      <c r="FS240">
        <v>0.08724189380328869</v>
      </c>
      <c r="FT240">
        <v>0</v>
      </c>
      <c r="FU240">
        <v>0</v>
      </c>
      <c r="FV240">
        <v>0</v>
      </c>
      <c r="FW240">
        <v>0</v>
      </c>
      <c r="FX240">
        <v>-1</v>
      </c>
      <c r="FY240">
        <v>0</v>
      </c>
      <c r="FZ240">
        <v>1</v>
      </c>
      <c r="GA240" t="s">
        <v>710</v>
      </c>
      <c r="GB240">
        <v>2.6945</v>
      </c>
      <c r="GC240">
        <v>2.70509</v>
      </c>
      <c r="GD240">
        <v>0.0827711</v>
      </c>
      <c r="GE240">
        <v>0.08078879999999999</v>
      </c>
      <c r="GF240">
        <v>0.116915</v>
      </c>
      <c r="GG240">
        <v>0.0998923</v>
      </c>
      <c r="GH240">
        <v>28783.2</v>
      </c>
      <c r="GI240">
        <v>28958.2</v>
      </c>
      <c r="GJ240">
        <v>29196.6</v>
      </c>
      <c r="GK240">
        <v>29155.6</v>
      </c>
      <c r="GL240">
        <v>34131.4</v>
      </c>
      <c r="GM240">
        <v>34932.3</v>
      </c>
      <c r="GN240">
        <v>41088.9</v>
      </c>
      <c r="GO240">
        <v>41603.4</v>
      </c>
      <c r="GP240">
        <v>1.72232</v>
      </c>
      <c r="GQ240">
        <v>2.00968</v>
      </c>
      <c r="GR240">
        <v>0.107363</v>
      </c>
      <c r="GS240">
        <v>0</v>
      </c>
      <c r="GT240">
        <v>30.384</v>
      </c>
      <c r="GU240">
        <v>999.9</v>
      </c>
      <c r="GV240">
        <v>39.8</v>
      </c>
      <c r="GW240">
        <v>37.3</v>
      </c>
      <c r="GX240">
        <v>28.1246</v>
      </c>
      <c r="GY240">
        <v>62.7535</v>
      </c>
      <c r="GZ240">
        <v>29.6755</v>
      </c>
      <c r="HA240">
        <v>1</v>
      </c>
      <c r="HB240">
        <v>0.321227</v>
      </c>
      <c r="HC240">
        <v>0</v>
      </c>
      <c r="HD240">
        <v>20.3922</v>
      </c>
      <c r="HE240">
        <v>5.21624</v>
      </c>
      <c r="HF240">
        <v>12.0099</v>
      </c>
      <c r="HG240">
        <v>4.98745</v>
      </c>
      <c r="HH240">
        <v>3.2885</v>
      </c>
      <c r="HI240">
        <v>2424.9</v>
      </c>
      <c r="HJ240">
        <v>9999</v>
      </c>
      <c r="HK240">
        <v>9999</v>
      </c>
      <c r="HL240">
        <v>45.8</v>
      </c>
      <c r="HM240">
        <v>1.86736</v>
      </c>
      <c r="HN240">
        <v>1.8663</v>
      </c>
      <c r="HO240">
        <v>1.86585</v>
      </c>
      <c r="HP240">
        <v>1.86571</v>
      </c>
      <c r="HQ240">
        <v>1.86752</v>
      </c>
      <c r="HR240">
        <v>1.87008</v>
      </c>
      <c r="HS240">
        <v>1.86874</v>
      </c>
      <c r="HT240">
        <v>1.87011</v>
      </c>
      <c r="HU240">
        <v>0</v>
      </c>
      <c r="HV240">
        <v>0</v>
      </c>
      <c r="HW240">
        <v>0</v>
      </c>
      <c r="HX240">
        <v>0</v>
      </c>
      <c r="HY240" t="s">
        <v>425</v>
      </c>
      <c r="HZ240" t="s">
        <v>426</v>
      </c>
      <c r="IA240" t="s">
        <v>427</v>
      </c>
      <c r="IB240" t="s">
        <v>427</v>
      </c>
      <c r="IC240" t="s">
        <v>427</v>
      </c>
      <c r="ID240" t="s">
        <v>427</v>
      </c>
      <c r="IE240">
        <v>0</v>
      </c>
      <c r="IF240">
        <v>100</v>
      </c>
      <c r="IG240">
        <v>100</v>
      </c>
      <c r="IH240">
        <v>-0.21</v>
      </c>
      <c r="II240">
        <v>0.1</v>
      </c>
      <c r="IJ240">
        <v>0.04464184116076175</v>
      </c>
      <c r="IK240">
        <v>-0.0004613869835165773</v>
      </c>
      <c r="IL240">
        <v>-7.733014719846753E-07</v>
      </c>
      <c r="IM240">
        <v>2.12217718631011E-10</v>
      </c>
      <c r="IN240">
        <v>-0.1662484685589008</v>
      </c>
      <c r="IO240">
        <v>0.000886434048502425</v>
      </c>
      <c r="IP240">
        <v>0.0004187276611132993</v>
      </c>
      <c r="IQ240">
        <v>-3.612086840460417E-06</v>
      </c>
      <c r="IR240">
        <v>19</v>
      </c>
      <c r="IS240">
        <v>2204</v>
      </c>
      <c r="IT240">
        <v>1</v>
      </c>
      <c r="IU240">
        <v>37</v>
      </c>
      <c r="IV240">
        <v>29</v>
      </c>
      <c r="IW240">
        <v>29.1</v>
      </c>
      <c r="IX240">
        <v>0.895996</v>
      </c>
      <c r="IY240">
        <v>2.24731</v>
      </c>
      <c r="IZ240">
        <v>1.39648</v>
      </c>
      <c r="JA240">
        <v>2.34375</v>
      </c>
      <c r="JB240">
        <v>1.49536</v>
      </c>
      <c r="JC240">
        <v>2.28394</v>
      </c>
      <c r="JD240">
        <v>39.3169</v>
      </c>
      <c r="JE240">
        <v>14.78</v>
      </c>
      <c r="JF240">
        <v>18</v>
      </c>
      <c r="JG240">
        <v>392.334</v>
      </c>
      <c r="JH240">
        <v>559.424</v>
      </c>
      <c r="JI240">
        <v>32.027</v>
      </c>
      <c r="JJ240">
        <v>31.6063</v>
      </c>
      <c r="JK240">
        <v>30.0003</v>
      </c>
      <c r="JL240">
        <v>31.4939</v>
      </c>
      <c r="JM240">
        <v>31.3957</v>
      </c>
      <c r="JN240">
        <v>17.9375</v>
      </c>
      <c r="JO240">
        <v>23.614</v>
      </c>
      <c r="JP240">
        <v>20.9134</v>
      </c>
      <c r="JQ240">
        <v>-999.9</v>
      </c>
      <c r="JR240">
        <v>326.538</v>
      </c>
      <c r="JS240">
        <v>22.6171</v>
      </c>
      <c r="JT240">
        <v>99.7906</v>
      </c>
      <c r="JU240">
        <v>99.8617</v>
      </c>
    </row>
    <row r="241" spans="1:281">
      <c r="A241">
        <v>225</v>
      </c>
      <c r="B241">
        <v>1652289088</v>
      </c>
      <c r="C241">
        <v>7031.5</v>
      </c>
      <c r="D241" t="s">
        <v>934</v>
      </c>
      <c r="E241" t="s">
        <v>935</v>
      </c>
      <c r="F241">
        <v>5</v>
      </c>
      <c r="G241" t="s">
        <v>925</v>
      </c>
      <c r="H241" t="s">
        <v>418</v>
      </c>
      <c r="I241">
        <v>1652289080.5</v>
      </c>
      <c r="J241">
        <f>(K241)/1000</f>
        <v>0</v>
      </c>
      <c r="K241">
        <f>IF(CZ241, AN241, AH241)</f>
        <v>0</v>
      </c>
      <c r="L241">
        <f>IF(CZ241, AI241, AG241)</f>
        <v>0</v>
      </c>
      <c r="M241">
        <f>DB241 - IF(AU241&gt;1, L241*CV241*100.0/(AW241*DP241), 0)</f>
        <v>0</v>
      </c>
      <c r="N241">
        <f>((T241-J241/2)*M241-L241)/(T241+J241/2)</f>
        <v>0</v>
      </c>
      <c r="O241">
        <f>N241*(DI241+DJ241)/1000.0</f>
        <v>0</v>
      </c>
      <c r="P241">
        <f>(DB241 - IF(AU241&gt;1, L241*CV241*100.0/(AW241*DP241), 0))*(DI241+DJ241)/1000.0</f>
        <v>0</v>
      </c>
      <c r="Q241">
        <f>2.0/((1/S241-1/R241)+SIGN(S241)*SQRT((1/S241-1/R241)*(1/S241-1/R241) + 4*CW241/((CW241+1)*(CW241+1))*(2*1/S241*1/R241-1/R241*1/R241)))</f>
        <v>0</v>
      </c>
      <c r="R241">
        <f>IF(LEFT(CX241,1)&lt;&gt;"0",IF(LEFT(CX241,1)="1",3.0,CY241),$D$5+$E$5*(DP241*DI241/($K$5*1000))+$F$5*(DP241*DI241/($K$5*1000))*MAX(MIN(CV241,$J$5),$I$5)*MAX(MIN(CV241,$J$5),$I$5)+$G$5*MAX(MIN(CV241,$J$5),$I$5)*(DP241*DI241/($K$5*1000))+$H$5*(DP241*DI241/($K$5*1000))*(DP241*DI241/($K$5*1000)))</f>
        <v>0</v>
      </c>
      <c r="S241">
        <f>J241*(1000-(1000*0.61365*exp(17.502*W241/(240.97+W241))/(DI241+DJ241)+DD241)/2)/(1000*0.61365*exp(17.502*W241/(240.97+W241))/(DI241+DJ241)-DD241)</f>
        <v>0</v>
      </c>
      <c r="T241">
        <f>1/((CW241+1)/(Q241/1.6)+1/(R241/1.37)) + CW241/((CW241+1)/(Q241/1.6) + CW241/(R241/1.37))</f>
        <v>0</v>
      </c>
      <c r="U241">
        <f>(CR241*CU241)</f>
        <v>0</v>
      </c>
      <c r="V241">
        <f>(DK241+(U241+2*0.95*5.67E-8*(((DK241+$B$7)+273)^4-(DK241+273)^4)-44100*J241)/(1.84*29.3*R241+8*0.95*5.67E-8*(DK241+273)^3))</f>
        <v>0</v>
      </c>
      <c r="W241">
        <f>($C$7*DL241+$D$7*DM241+$E$7*V241)</f>
        <v>0</v>
      </c>
      <c r="X241">
        <f>0.61365*exp(17.502*W241/(240.97+W241))</f>
        <v>0</v>
      </c>
      <c r="Y241">
        <f>(Z241/AA241*100)</f>
        <v>0</v>
      </c>
      <c r="Z241">
        <f>DD241*(DI241+DJ241)/1000</f>
        <v>0</v>
      </c>
      <c r="AA241">
        <f>0.61365*exp(17.502*DK241/(240.97+DK241))</f>
        <v>0</v>
      </c>
      <c r="AB241">
        <f>(X241-DD241*(DI241+DJ241)/1000)</f>
        <v>0</v>
      </c>
      <c r="AC241">
        <f>(-J241*44100)</f>
        <v>0</v>
      </c>
      <c r="AD241">
        <f>2*29.3*R241*0.92*(DK241-W241)</f>
        <v>0</v>
      </c>
      <c r="AE241">
        <f>2*0.95*5.67E-8*(((DK241+$B$7)+273)^4-(W241+273)^4)</f>
        <v>0</v>
      </c>
      <c r="AF241">
        <f>U241+AE241+AC241+AD241</f>
        <v>0</v>
      </c>
      <c r="AG241">
        <f>DH241*AU241*(DC241-DB241*(1000-AU241*DE241)/(1000-AU241*DD241))/(100*CV241)</f>
        <v>0</v>
      </c>
      <c r="AH241">
        <f>1000*DH241*AU241*(DD241-DE241)/(100*CV241*(1000-AU241*DD241))</f>
        <v>0</v>
      </c>
      <c r="AI241">
        <f>(AJ241 - AK241 - DI241*1E3/(8.314*(DK241+273.15)) * AM241/DH241 * AL241) * DH241/(100*CV241) * (1000 - DE241)/1000</f>
        <v>0</v>
      </c>
      <c r="AJ241">
        <v>355.7391684518791</v>
      </c>
      <c r="AK241">
        <v>356.1920545454544</v>
      </c>
      <c r="AL241">
        <v>-2.793516924721329</v>
      </c>
      <c r="AM241">
        <v>66.42233892500103</v>
      </c>
      <c r="AN241">
        <f>(AP241 - AO241 + DI241*1E3/(8.314*(DK241+273.15)) * AR241/DH241 * AQ241) * DH241/(100*CV241) * 1000/(1000 - AP241)</f>
        <v>0</v>
      </c>
      <c r="AO241">
        <v>22.49109984024944</v>
      </c>
      <c r="AP241">
        <v>27.63608787878787</v>
      </c>
      <c r="AQ241">
        <v>-0.0004995290370010327</v>
      </c>
      <c r="AR241">
        <v>79.01917542628415</v>
      </c>
      <c r="AS241">
        <v>0</v>
      </c>
      <c r="AT241">
        <v>0</v>
      </c>
      <c r="AU241">
        <f>IF(AS241*$H$13&gt;=AW241,1.0,(AW241/(AW241-AS241*$H$13)))</f>
        <v>0</v>
      </c>
      <c r="AV241">
        <f>(AU241-1)*100</f>
        <v>0</v>
      </c>
      <c r="AW241">
        <f>MAX(0,($B$13+$C$13*DP241)/(1+$D$13*DP241)*DI241/(DK241+273)*$E$13)</f>
        <v>0</v>
      </c>
      <c r="AX241" t="s">
        <v>421</v>
      </c>
      <c r="AY241" t="s">
        <v>421</v>
      </c>
      <c r="AZ241">
        <v>0</v>
      </c>
      <c r="BA241">
        <v>0</v>
      </c>
      <c r="BB241">
        <f>1-AZ241/BA241</f>
        <v>0</v>
      </c>
      <c r="BC241">
        <v>0</v>
      </c>
      <c r="BD241" t="s">
        <v>421</v>
      </c>
      <c r="BE241" t="s">
        <v>421</v>
      </c>
      <c r="BF241">
        <v>0</v>
      </c>
      <c r="BG241">
        <v>0</v>
      </c>
      <c r="BH241">
        <f>1-BF241/BG241</f>
        <v>0</v>
      </c>
      <c r="BI241">
        <v>0.5</v>
      </c>
      <c r="BJ241">
        <f>CS241</f>
        <v>0</v>
      </c>
      <c r="BK241">
        <f>L241</f>
        <v>0</v>
      </c>
      <c r="BL241">
        <f>BH241*BI241*BJ241</f>
        <v>0</v>
      </c>
      <c r="BM241">
        <f>(BK241-BC241)/BJ241</f>
        <v>0</v>
      </c>
      <c r="BN241">
        <f>(BA241-BG241)/BG241</f>
        <v>0</v>
      </c>
      <c r="BO241">
        <f>AZ241/(BB241+AZ241/BG241)</f>
        <v>0</v>
      </c>
      <c r="BP241" t="s">
        <v>421</v>
      </c>
      <c r="BQ241">
        <v>0</v>
      </c>
      <c r="BR241">
        <f>IF(BQ241&lt;&gt;0, BQ241, BO241)</f>
        <v>0</v>
      </c>
      <c r="BS241">
        <f>1-BR241/BG241</f>
        <v>0</v>
      </c>
      <c r="BT241">
        <f>(BG241-BF241)/(BG241-BR241)</f>
        <v>0</v>
      </c>
      <c r="BU241">
        <f>(BA241-BG241)/(BA241-BR241)</f>
        <v>0</v>
      </c>
      <c r="BV241">
        <f>(BG241-BF241)/(BG241-AZ241)</f>
        <v>0</v>
      </c>
      <c r="BW241">
        <f>(BA241-BG241)/(BA241-AZ241)</f>
        <v>0</v>
      </c>
      <c r="BX241">
        <f>(BT241*BR241/BF241)</f>
        <v>0</v>
      </c>
      <c r="BY241">
        <f>(1-BX241)</f>
        <v>0</v>
      </c>
      <c r="BZ241">
        <v>1358</v>
      </c>
      <c r="CA241">
        <v>300</v>
      </c>
      <c r="CB241">
        <v>300</v>
      </c>
      <c r="CC241">
        <v>300</v>
      </c>
      <c r="CD241">
        <v>10372.1</v>
      </c>
      <c r="CE241">
        <v>1824.64</v>
      </c>
      <c r="CF241">
        <v>-0.00730157</v>
      </c>
      <c r="CG241">
        <v>0.9</v>
      </c>
      <c r="CH241" t="s">
        <v>421</v>
      </c>
      <c r="CI241" t="s">
        <v>421</v>
      </c>
      <c r="CJ241" t="s">
        <v>421</v>
      </c>
      <c r="CK241" t="s">
        <v>421</v>
      </c>
      <c r="CL241" t="s">
        <v>421</v>
      </c>
      <c r="CM241" t="s">
        <v>421</v>
      </c>
      <c r="CN241" t="s">
        <v>421</v>
      </c>
      <c r="CO241" t="s">
        <v>421</v>
      </c>
      <c r="CP241" t="s">
        <v>421</v>
      </c>
      <c r="CQ241" t="s">
        <v>421</v>
      </c>
      <c r="CR241">
        <f>$B$11*DQ241+$C$11*DR241+$F$11*EC241*(1-EF241)</f>
        <v>0</v>
      </c>
      <c r="CS241">
        <f>CR241*CT241</f>
        <v>0</v>
      </c>
      <c r="CT241">
        <f>($B$11*$D$9+$C$11*$D$9+$F$11*((EP241+EH241)/MAX(EP241+EH241+EQ241, 0.1)*$I$9+EQ241/MAX(EP241+EH241+EQ241, 0.1)*$J$9))/($B$11+$C$11+$F$11)</f>
        <v>0</v>
      </c>
      <c r="CU241">
        <f>($B$11*$K$9+$C$11*$K$9+$F$11*((EP241+EH241)/MAX(EP241+EH241+EQ241, 0.1)*$P$9+EQ241/MAX(EP241+EH241+EQ241, 0.1)*$Q$9))/($B$11+$C$11+$F$11)</f>
        <v>0</v>
      </c>
      <c r="CV241">
        <v>6</v>
      </c>
      <c r="CW241">
        <v>0.5</v>
      </c>
      <c r="CX241" t="s">
        <v>422</v>
      </c>
      <c r="CY241">
        <v>2</v>
      </c>
      <c r="CZ241" t="b">
        <v>1</v>
      </c>
      <c r="DA241">
        <v>1652289080.5</v>
      </c>
      <c r="DB241">
        <v>363.5924814814815</v>
      </c>
      <c r="DC241">
        <v>360.386</v>
      </c>
      <c r="DD241">
        <v>27.64808148148148</v>
      </c>
      <c r="DE241">
        <v>22.49546666666667</v>
      </c>
      <c r="DF241">
        <v>363.8078518518518</v>
      </c>
      <c r="DG241">
        <v>27.54765185185185</v>
      </c>
      <c r="DH241">
        <v>400.0694444444445</v>
      </c>
      <c r="DI241">
        <v>90.68714074074074</v>
      </c>
      <c r="DJ241">
        <v>0.1000065333333333</v>
      </c>
      <c r="DK241">
        <v>32.87375925925926</v>
      </c>
      <c r="DL241">
        <v>32.12604444444445</v>
      </c>
      <c r="DM241">
        <v>999.9000000000001</v>
      </c>
      <c r="DN241">
        <v>0</v>
      </c>
      <c r="DO241">
        <v>0</v>
      </c>
      <c r="DP241">
        <v>10007.95259259259</v>
      </c>
      <c r="DQ241">
        <v>0</v>
      </c>
      <c r="DR241">
        <v>930.0515925925928</v>
      </c>
      <c r="DS241">
        <v>3.206507466666667</v>
      </c>
      <c r="DT241">
        <v>373.9312592592593</v>
      </c>
      <c r="DU241">
        <v>368.6795555555556</v>
      </c>
      <c r="DV241">
        <v>5.152620370370371</v>
      </c>
      <c r="DW241">
        <v>360.386</v>
      </c>
      <c r="DX241">
        <v>22.49546666666667</v>
      </c>
      <c r="DY241">
        <v>2.507325555555556</v>
      </c>
      <c r="DZ241">
        <v>2.040048888888889</v>
      </c>
      <c r="EA241">
        <v>21.07413333333334</v>
      </c>
      <c r="EB241">
        <v>17.75863703703704</v>
      </c>
      <c r="EC241">
        <v>1499.995555555555</v>
      </c>
      <c r="ED241">
        <v>0.973004888888889</v>
      </c>
      <c r="EE241">
        <v>0.02699477777777777</v>
      </c>
      <c r="EF241">
        <v>0</v>
      </c>
      <c r="EG241">
        <v>1423.447777777778</v>
      </c>
      <c r="EH241">
        <v>5.00097</v>
      </c>
      <c r="EI241">
        <v>22201.94074074074</v>
      </c>
      <c r="EJ241">
        <v>12491.57407407407</v>
      </c>
      <c r="EK241">
        <v>41.39107407407406</v>
      </c>
      <c r="EL241">
        <v>43.14566666666666</v>
      </c>
      <c r="EM241">
        <v>41.625</v>
      </c>
      <c r="EN241">
        <v>42.93699999999998</v>
      </c>
      <c r="EO241">
        <v>42.56199999999999</v>
      </c>
      <c r="EP241">
        <v>1454.634814814815</v>
      </c>
      <c r="EQ241">
        <v>40.35999999999999</v>
      </c>
      <c r="ER241">
        <v>0</v>
      </c>
      <c r="ES241">
        <v>1773.799999952316</v>
      </c>
      <c r="ET241">
        <v>0</v>
      </c>
      <c r="EU241">
        <v>1423.501153846154</v>
      </c>
      <c r="EV241">
        <v>-38.1664957534008</v>
      </c>
      <c r="EW241">
        <v>-473.4871799905746</v>
      </c>
      <c r="EX241">
        <v>22202.45</v>
      </c>
      <c r="EY241">
        <v>15</v>
      </c>
      <c r="EZ241">
        <v>1652287342.6</v>
      </c>
      <c r="FA241" t="s">
        <v>727</v>
      </c>
      <c r="FB241">
        <v>1652287342.6</v>
      </c>
      <c r="FC241">
        <v>1652287335.6</v>
      </c>
      <c r="FD241">
        <v>27</v>
      </c>
      <c r="FE241">
        <v>0.206</v>
      </c>
      <c r="FF241">
        <v>-0.006</v>
      </c>
      <c r="FG241">
        <v>-1.806</v>
      </c>
      <c r="FH241">
        <v>0.04</v>
      </c>
      <c r="FI241">
        <v>1600</v>
      </c>
      <c r="FJ241">
        <v>24</v>
      </c>
      <c r="FK241">
        <v>0.06</v>
      </c>
      <c r="FL241">
        <v>0.04</v>
      </c>
      <c r="FM241">
        <v>-1.188066058536585</v>
      </c>
      <c r="FN241">
        <v>79.51006499790937</v>
      </c>
      <c r="FO241">
        <v>8.002716709385595</v>
      </c>
      <c r="FP241">
        <v>-1</v>
      </c>
      <c r="FQ241">
        <v>5.112360487804878</v>
      </c>
      <c r="FR241">
        <v>0.4413223693379862</v>
      </c>
      <c r="FS241">
        <v>0.07361208268236419</v>
      </c>
      <c r="FT241">
        <v>1</v>
      </c>
      <c r="FU241">
        <v>0</v>
      </c>
      <c r="FV241">
        <v>0</v>
      </c>
      <c r="FW241">
        <v>0</v>
      </c>
      <c r="FX241">
        <v>-1</v>
      </c>
      <c r="FY241">
        <v>1</v>
      </c>
      <c r="FZ241">
        <v>1</v>
      </c>
      <c r="GA241" t="s">
        <v>719</v>
      </c>
      <c r="GB241">
        <v>2.69451</v>
      </c>
      <c r="GC241">
        <v>2.70512</v>
      </c>
      <c r="GD241">
        <v>0.0802674</v>
      </c>
      <c r="GE241">
        <v>0.0777537</v>
      </c>
      <c r="GF241">
        <v>0.116953</v>
      </c>
      <c r="GG241">
        <v>0.100087</v>
      </c>
      <c r="GH241">
        <v>28861.2</v>
      </c>
      <c r="GI241">
        <v>29053.3</v>
      </c>
      <c r="GJ241">
        <v>29196</v>
      </c>
      <c r="GK241">
        <v>29155.1</v>
      </c>
      <c r="GL241">
        <v>34129.2</v>
      </c>
      <c r="GM241">
        <v>34924.2</v>
      </c>
      <c r="GN241">
        <v>41088.1</v>
      </c>
      <c r="GO241">
        <v>41602.8</v>
      </c>
      <c r="GP241">
        <v>1.72232</v>
      </c>
      <c r="GQ241">
        <v>2.00942</v>
      </c>
      <c r="GR241">
        <v>0.107683</v>
      </c>
      <c r="GS241">
        <v>0</v>
      </c>
      <c r="GT241">
        <v>30.3907</v>
      </c>
      <c r="GU241">
        <v>999.9</v>
      </c>
      <c r="GV241">
        <v>39.7</v>
      </c>
      <c r="GW241">
        <v>37.3</v>
      </c>
      <c r="GX241">
        <v>28.0582</v>
      </c>
      <c r="GY241">
        <v>62.8535</v>
      </c>
      <c r="GZ241">
        <v>30.1002</v>
      </c>
      <c r="HA241">
        <v>1</v>
      </c>
      <c r="HB241">
        <v>0.321542</v>
      </c>
      <c r="HC241">
        <v>0</v>
      </c>
      <c r="HD241">
        <v>20.3922</v>
      </c>
      <c r="HE241">
        <v>5.21609</v>
      </c>
      <c r="HF241">
        <v>12.0099</v>
      </c>
      <c r="HG241">
        <v>4.98715</v>
      </c>
      <c r="HH241">
        <v>3.28848</v>
      </c>
      <c r="HI241">
        <v>2425.2</v>
      </c>
      <c r="HJ241">
        <v>9999</v>
      </c>
      <c r="HK241">
        <v>9999</v>
      </c>
      <c r="HL241">
        <v>45.9</v>
      </c>
      <c r="HM241">
        <v>1.86734</v>
      </c>
      <c r="HN241">
        <v>1.8663</v>
      </c>
      <c r="HO241">
        <v>1.86585</v>
      </c>
      <c r="HP241">
        <v>1.8657</v>
      </c>
      <c r="HQ241">
        <v>1.86752</v>
      </c>
      <c r="HR241">
        <v>1.87006</v>
      </c>
      <c r="HS241">
        <v>1.86874</v>
      </c>
      <c r="HT241">
        <v>1.87012</v>
      </c>
      <c r="HU241">
        <v>0</v>
      </c>
      <c r="HV241">
        <v>0</v>
      </c>
      <c r="HW241">
        <v>0</v>
      </c>
      <c r="HX241">
        <v>0</v>
      </c>
      <c r="HY241" t="s">
        <v>425</v>
      </c>
      <c r="HZ241" t="s">
        <v>426</v>
      </c>
      <c r="IA241" t="s">
        <v>427</v>
      </c>
      <c r="IB241" t="s">
        <v>427</v>
      </c>
      <c r="IC241" t="s">
        <v>427</v>
      </c>
      <c r="ID241" t="s">
        <v>427</v>
      </c>
      <c r="IE241">
        <v>0</v>
      </c>
      <c r="IF241">
        <v>100</v>
      </c>
      <c r="IG241">
        <v>100</v>
      </c>
      <c r="IH241">
        <v>-0.198</v>
      </c>
      <c r="II241">
        <v>0.1002</v>
      </c>
      <c r="IJ241">
        <v>0.04464184116076175</v>
      </c>
      <c r="IK241">
        <v>-0.0004613869835165773</v>
      </c>
      <c r="IL241">
        <v>-7.733014719846753E-07</v>
      </c>
      <c r="IM241">
        <v>2.12217718631011E-10</v>
      </c>
      <c r="IN241">
        <v>-0.1662484685589008</v>
      </c>
      <c r="IO241">
        <v>0.000886434048502425</v>
      </c>
      <c r="IP241">
        <v>0.0004187276611132993</v>
      </c>
      <c r="IQ241">
        <v>-3.612086840460417E-06</v>
      </c>
      <c r="IR241">
        <v>19</v>
      </c>
      <c r="IS241">
        <v>2204</v>
      </c>
      <c r="IT241">
        <v>1</v>
      </c>
      <c r="IU241">
        <v>37</v>
      </c>
      <c r="IV241">
        <v>29.1</v>
      </c>
      <c r="IW241">
        <v>29.2</v>
      </c>
      <c r="IX241">
        <v>0.859375</v>
      </c>
      <c r="IY241">
        <v>2.24121</v>
      </c>
      <c r="IZ241">
        <v>1.39648</v>
      </c>
      <c r="JA241">
        <v>2.34375</v>
      </c>
      <c r="JB241">
        <v>1.49536</v>
      </c>
      <c r="JC241">
        <v>2.34863</v>
      </c>
      <c r="JD241">
        <v>39.3169</v>
      </c>
      <c r="JE241">
        <v>14.7887</v>
      </c>
      <c r="JF241">
        <v>18</v>
      </c>
      <c r="JG241">
        <v>392.35</v>
      </c>
      <c r="JH241">
        <v>559.269</v>
      </c>
      <c r="JI241">
        <v>32.0314</v>
      </c>
      <c r="JJ241">
        <v>31.6098</v>
      </c>
      <c r="JK241">
        <v>30.0003</v>
      </c>
      <c r="JL241">
        <v>31.4968</v>
      </c>
      <c r="JM241">
        <v>31.3992</v>
      </c>
      <c r="JN241">
        <v>17.2084</v>
      </c>
      <c r="JO241">
        <v>23.614</v>
      </c>
      <c r="JP241">
        <v>20.9134</v>
      </c>
      <c r="JQ241">
        <v>-999.9</v>
      </c>
      <c r="JR241">
        <v>313.183</v>
      </c>
      <c r="JS241">
        <v>22.6155</v>
      </c>
      <c r="JT241">
        <v>99.78870000000001</v>
      </c>
      <c r="JU241">
        <v>99.86020000000001</v>
      </c>
    </row>
    <row r="242" spans="1:281">
      <c r="A242">
        <v>226</v>
      </c>
      <c r="B242">
        <v>1652289093</v>
      </c>
      <c r="C242">
        <v>7036.5</v>
      </c>
      <c r="D242" t="s">
        <v>936</v>
      </c>
      <c r="E242" t="s">
        <v>937</v>
      </c>
      <c r="F242">
        <v>5</v>
      </c>
      <c r="G242" t="s">
        <v>925</v>
      </c>
      <c r="H242" t="s">
        <v>418</v>
      </c>
      <c r="I242">
        <v>1652289085.214286</v>
      </c>
      <c r="J242">
        <f>(K242)/1000</f>
        <v>0</v>
      </c>
      <c r="K242">
        <f>IF(CZ242, AN242, AH242)</f>
        <v>0</v>
      </c>
      <c r="L242">
        <f>IF(CZ242, AI242, AG242)</f>
        <v>0</v>
      </c>
      <c r="M242">
        <f>DB242 - IF(AU242&gt;1, L242*CV242*100.0/(AW242*DP242), 0)</f>
        <v>0</v>
      </c>
      <c r="N242">
        <f>((T242-J242/2)*M242-L242)/(T242+J242/2)</f>
        <v>0</v>
      </c>
      <c r="O242">
        <f>N242*(DI242+DJ242)/1000.0</f>
        <v>0</v>
      </c>
      <c r="P242">
        <f>(DB242 - IF(AU242&gt;1, L242*CV242*100.0/(AW242*DP242), 0))*(DI242+DJ242)/1000.0</f>
        <v>0</v>
      </c>
      <c r="Q242">
        <f>2.0/((1/S242-1/R242)+SIGN(S242)*SQRT((1/S242-1/R242)*(1/S242-1/R242) + 4*CW242/((CW242+1)*(CW242+1))*(2*1/S242*1/R242-1/R242*1/R242)))</f>
        <v>0</v>
      </c>
      <c r="R242">
        <f>IF(LEFT(CX242,1)&lt;&gt;"0",IF(LEFT(CX242,1)="1",3.0,CY242),$D$5+$E$5*(DP242*DI242/($K$5*1000))+$F$5*(DP242*DI242/($K$5*1000))*MAX(MIN(CV242,$J$5),$I$5)*MAX(MIN(CV242,$J$5),$I$5)+$G$5*MAX(MIN(CV242,$J$5),$I$5)*(DP242*DI242/($K$5*1000))+$H$5*(DP242*DI242/($K$5*1000))*(DP242*DI242/($K$5*1000)))</f>
        <v>0</v>
      </c>
      <c r="S242">
        <f>J242*(1000-(1000*0.61365*exp(17.502*W242/(240.97+W242))/(DI242+DJ242)+DD242)/2)/(1000*0.61365*exp(17.502*W242/(240.97+W242))/(DI242+DJ242)-DD242)</f>
        <v>0</v>
      </c>
      <c r="T242">
        <f>1/((CW242+1)/(Q242/1.6)+1/(R242/1.37)) + CW242/((CW242+1)/(Q242/1.6) + CW242/(R242/1.37))</f>
        <v>0</v>
      </c>
      <c r="U242">
        <f>(CR242*CU242)</f>
        <v>0</v>
      </c>
      <c r="V242">
        <f>(DK242+(U242+2*0.95*5.67E-8*(((DK242+$B$7)+273)^4-(DK242+273)^4)-44100*J242)/(1.84*29.3*R242+8*0.95*5.67E-8*(DK242+273)^3))</f>
        <v>0</v>
      </c>
      <c r="W242">
        <f>($C$7*DL242+$D$7*DM242+$E$7*V242)</f>
        <v>0</v>
      </c>
      <c r="X242">
        <f>0.61365*exp(17.502*W242/(240.97+W242))</f>
        <v>0</v>
      </c>
      <c r="Y242">
        <f>(Z242/AA242*100)</f>
        <v>0</v>
      </c>
      <c r="Z242">
        <f>DD242*(DI242+DJ242)/1000</f>
        <v>0</v>
      </c>
      <c r="AA242">
        <f>0.61365*exp(17.502*DK242/(240.97+DK242))</f>
        <v>0</v>
      </c>
      <c r="AB242">
        <f>(X242-DD242*(DI242+DJ242)/1000)</f>
        <v>0</v>
      </c>
      <c r="AC242">
        <f>(-J242*44100)</f>
        <v>0</v>
      </c>
      <c r="AD242">
        <f>2*29.3*R242*0.92*(DK242-W242)</f>
        <v>0</v>
      </c>
      <c r="AE242">
        <f>2*0.95*5.67E-8*(((DK242+$B$7)+273)^4-(W242+273)^4)</f>
        <v>0</v>
      </c>
      <c r="AF242">
        <f>U242+AE242+AC242+AD242</f>
        <v>0</v>
      </c>
      <c r="AG242">
        <f>DH242*AU242*(DC242-DB242*(1000-AU242*DE242)/(1000-AU242*DD242))/(100*CV242)</f>
        <v>0</v>
      </c>
      <c r="AH242">
        <f>1000*DH242*AU242*(DD242-DE242)/(100*CV242*(1000-AU242*DD242))</f>
        <v>0</v>
      </c>
      <c r="AI242">
        <f>(AJ242 - AK242 - DI242*1E3/(8.314*(DK242+273.15)) * AM242/DH242 * AL242) * DH242/(100*CV242) * (1000 - DE242)/1000</f>
        <v>0</v>
      </c>
      <c r="AJ242">
        <v>338.8140208426457</v>
      </c>
      <c r="AK242">
        <v>341.293909090909</v>
      </c>
      <c r="AL242">
        <v>-2.99472068965884</v>
      </c>
      <c r="AM242">
        <v>66.42233892500103</v>
      </c>
      <c r="AN242">
        <f>(AP242 - AO242 + DI242*1E3/(8.314*(DK242+273.15)) * AR242/DH242 * AQ242) * DH242/(100*CV242) * 1000/(1000 - AP242)</f>
        <v>0</v>
      </c>
      <c r="AO242">
        <v>22.5562543891658</v>
      </c>
      <c r="AP242">
        <v>27.68581333333334</v>
      </c>
      <c r="AQ242">
        <v>0.01010536477427082</v>
      </c>
      <c r="AR242">
        <v>79.01917542628415</v>
      </c>
      <c r="AS242">
        <v>0</v>
      </c>
      <c r="AT242">
        <v>0</v>
      </c>
      <c r="AU242">
        <f>IF(AS242*$H$13&gt;=AW242,1.0,(AW242/(AW242-AS242*$H$13)))</f>
        <v>0</v>
      </c>
      <c r="AV242">
        <f>(AU242-1)*100</f>
        <v>0</v>
      </c>
      <c r="AW242">
        <f>MAX(0,($B$13+$C$13*DP242)/(1+$D$13*DP242)*DI242/(DK242+273)*$E$13)</f>
        <v>0</v>
      </c>
      <c r="AX242" t="s">
        <v>421</v>
      </c>
      <c r="AY242" t="s">
        <v>421</v>
      </c>
      <c r="AZ242">
        <v>0</v>
      </c>
      <c r="BA242">
        <v>0</v>
      </c>
      <c r="BB242">
        <f>1-AZ242/BA242</f>
        <v>0</v>
      </c>
      <c r="BC242">
        <v>0</v>
      </c>
      <c r="BD242" t="s">
        <v>421</v>
      </c>
      <c r="BE242" t="s">
        <v>421</v>
      </c>
      <c r="BF242">
        <v>0</v>
      </c>
      <c r="BG242">
        <v>0</v>
      </c>
      <c r="BH242">
        <f>1-BF242/BG242</f>
        <v>0</v>
      </c>
      <c r="BI242">
        <v>0.5</v>
      </c>
      <c r="BJ242">
        <f>CS242</f>
        <v>0</v>
      </c>
      <c r="BK242">
        <f>L242</f>
        <v>0</v>
      </c>
      <c r="BL242">
        <f>BH242*BI242*BJ242</f>
        <v>0</v>
      </c>
      <c r="BM242">
        <f>(BK242-BC242)/BJ242</f>
        <v>0</v>
      </c>
      <c r="BN242">
        <f>(BA242-BG242)/BG242</f>
        <v>0</v>
      </c>
      <c r="BO242">
        <f>AZ242/(BB242+AZ242/BG242)</f>
        <v>0</v>
      </c>
      <c r="BP242" t="s">
        <v>421</v>
      </c>
      <c r="BQ242">
        <v>0</v>
      </c>
      <c r="BR242">
        <f>IF(BQ242&lt;&gt;0, BQ242, BO242)</f>
        <v>0</v>
      </c>
      <c r="BS242">
        <f>1-BR242/BG242</f>
        <v>0</v>
      </c>
      <c r="BT242">
        <f>(BG242-BF242)/(BG242-BR242)</f>
        <v>0</v>
      </c>
      <c r="BU242">
        <f>(BA242-BG242)/(BA242-BR242)</f>
        <v>0</v>
      </c>
      <c r="BV242">
        <f>(BG242-BF242)/(BG242-AZ242)</f>
        <v>0</v>
      </c>
      <c r="BW242">
        <f>(BA242-BG242)/(BA242-AZ242)</f>
        <v>0</v>
      </c>
      <c r="BX242">
        <f>(BT242*BR242/BF242)</f>
        <v>0</v>
      </c>
      <c r="BY242">
        <f>(1-BX242)</f>
        <v>0</v>
      </c>
      <c r="BZ242">
        <v>1358</v>
      </c>
      <c r="CA242">
        <v>300</v>
      </c>
      <c r="CB242">
        <v>300</v>
      </c>
      <c r="CC242">
        <v>300</v>
      </c>
      <c r="CD242">
        <v>10372.1</v>
      </c>
      <c r="CE242">
        <v>1824.64</v>
      </c>
      <c r="CF242">
        <v>-0.00730157</v>
      </c>
      <c r="CG242">
        <v>0.9</v>
      </c>
      <c r="CH242" t="s">
        <v>421</v>
      </c>
      <c r="CI242" t="s">
        <v>421</v>
      </c>
      <c r="CJ242" t="s">
        <v>421</v>
      </c>
      <c r="CK242" t="s">
        <v>421</v>
      </c>
      <c r="CL242" t="s">
        <v>421</v>
      </c>
      <c r="CM242" t="s">
        <v>421</v>
      </c>
      <c r="CN242" t="s">
        <v>421</v>
      </c>
      <c r="CO242" t="s">
        <v>421</v>
      </c>
      <c r="CP242" t="s">
        <v>421</v>
      </c>
      <c r="CQ242" t="s">
        <v>421</v>
      </c>
      <c r="CR242">
        <f>$B$11*DQ242+$C$11*DR242+$F$11*EC242*(1-EF242)</f>
        <v>0</v>
      </c>
      <c r="CS242">
        <f>CR242*CT242</f>
        <v>0</v>
      </c>
      <c r="CT242">
        <f>($B$11*$D$9+$C$11*$D$9+$F$11*((EP242+EH242)/MAX(EP242+EH242+EQ242, 0.1)*$I$9+EQ242/MAX(EP242+EH242+EQ242, 0.1)*$J$9))/($B$11+$C$11+$F$11)</f>
        <v>0</v>
      </c>
      <c r="CU242">
        <f>($B$11*$K$9+$C$11*$K$9+$F$11*((EP242+EH242)/MAX(EP242+EH242+EQ242, 0.1)*$P$9+EQ242/MAX(EP242+EH242+EQ242, 0.1)*$Q$9))/($B$11+$C$11+$F$11)</f>
        <v>0</v>
      </c>
      <c r="CV242">
        <v>6</v>
      </c>
      <c r="CW242">
        <v>0.5</v>
      </c>
      <c r="CX242" t="s">
        <v>422</v>
      </c>
      <c r="CY242">
        <v>2</v>
      </c>
      <c r="CZ242" t="b">
        <v>1</v>
      </c>
      <c r="DA242">
        <v>1652289085.214286</v>
      </c>
      <c r="DB242">
        <v>352.0720714285713</v>
      </c>
      <c r="DC242">
        <v>344.927</v>
      </c>
      <c r="DD242">
        <v>27.644925</v>
      </c>
      <c r="DE242">
        <v>22.51048571428571</v>
      </c>
      <c r="DF242">
        <v>352.2766428571428</v>
      </c>
      <c r="DG242">
        <v>27.54454642857143</v>
      </c>
      <c r="DH242">
        <v>400.0843214285715</v>
      </c>
      <c r="DI242">
        <v>90.68519285714285</v>
      </c>
      <c r="DJ242">
        <v>0.1000372428571429</v>
      </c>
      <c r="DK242">
        <v>32.87957857142857</v>
      </c>
      <c r="DL242">
        <v>32.13566428571429</v>
      </c>
      <c r="DM242">
        <v>999.9000000000002</v>
      </c>
      <c r="DN242">
        <v>0</v>
      </c>
      <c r="DO242">
        <v>0</v>
      </c>
      <c r="DP242">
        <v>10005.52928571428</v>
      </c>
      <c r="DQ242">
        <v>0</v>
      </c>
      <c r="DR242">
        <v>931.2127499999998</v>
      </c>
      <c r="DS242">
        <v>7.145105249999999</v>
      </c>
      <c r="DT242">
        <v>362.0816071428572</v>
      </c>
      <c r="DU242">
        <v>352.8695</v>
      </c>
      <c r="DV242">
        <v>5.134433214285714</v>
      </c>
      <c r="DW242">
        <v>344.927</v>
      </c>
      <c r="DX242">
        <v>22.51048571428571</v>
      </c>
      <c r="DY242">
        <v>2.506986428571429</v>
      </c>
      <c r="DZ242">
        <v>2.041368571428571</v>
      </c>
      <c r="EA242">
        <v>21.071925</v>
      </c>
      <c r="EB242">
        <v>17.76888928571429</v>
      </c>
      <c r="EC242">
        <v>1500.005</v>
      </c>
      <c r="ED242">
        <v>0.9730054642857147</v>
      </c>
      <c r="EE242">
        <v>0.02699416785714285</v>
      </c>
      <c r="EF242">
        <v>0</v>
      </c>
      <c r="EG242">
        <v>1419.343928571429</v>
      </c>
      <c r="EH242">
        <v>5.00097</v>
      </c>
      <c r="EI242">
        <v>22144.12142857143</v>
      </c>
      <c r="EJ242">
        <v>12491.65</v>
      </c>
      <c r="EK242">
        <v>41.41042857142855</v>
      </c>
      <c r="EL242">
        <v>43.15821428571428</v>
      </c>
      <c r="EM242">
        <v>41.625</v>
      </c>
      <c r="EN242">
        <v>42.93699999999998</v>
      </c>
      <c r="EO242">
        <v>42.56199999999999</v>
      </c>
      <c r="EP242">
        <v>1454.644642857143</v>
      </c>
      <c r="EQ242">
        <v>40.35999999999999</v>
      </c>
      <c r="ER242">
        <v>0</v>
      </c>
      <c r="ES242">
        <v>1779.200000047684</v>
      </c>
      <c r="ET242">
        <v>0</v>
      </c>
      <c r="EU242">
        <v>1418.6076</v>
      </c>
      <c r="EV242">
        <v>-66.44230768711007</v>
      </c>
      <c r="EW242">
        <v>-1041.276923032839</v>
      </c>
      <c r="EX242">
        <v>22132.71999999999</v>
      </c>
      <c r="EY242">
        <v>15</v>
      </c>
      <c r="EZ242">
        <v>1652287342.6</v>
      </c>
      <c r="FA242" t="s">
        <v>727</v>
      </c>
      <c r="FB242">
        <v>1652287342.6</v>
      </c>
      <c r="FC242">
        <v>1652287335.6</v>
      </c>
      <c r="FD242">
        <v>27</v>
      </c>
      <c r="FE242">
        <v>0.206</v>
      </c>
      <c r="FF242">
        <v>-0.006</v>
      </c>
      <c r="FG242">
        <v>-1.806</v>
      </c>
      <c r="FH242">
        <v>0.04</v>
      </c>
      <c r="FI242">
        <v>1600</v>
      </c>
      <c r="FJ242">
        <v>24</v>
      </c>
      <c r="FK242">
        <v>0.06</v>
      </c>
      <c r="FL242">
        <v>0.04</v>
      </c>
      <c r="FM242">
        <v>4.27703254</v>
      </c>
      <c r="FN242">
        <v>53.47787746041277</v>
      </c>
      <c r="FO242">
        <v>5.292743677408992</v>
      </c>
      <c r="FP242">
        <v>-1</v>
      </c>
      <c r="FQ242">
        <v>5.135915250000001</v>
      </c>
      <c r="FR242">
        <v>-0.1798850656660535</v>
      </c>
      <c r="FS242">
        <v>0.04628187820235365</v>
      </c>
      <c r="FT242">
        <v>1</v>
      </c>
      <c r="FU242">
        <v>0</v>
      </c>
      <c r="FV242">
        <v>0</v>
      </c>
      <c r="FW242">
        <v>0</v>
      </c>
      <c r="FX242">
        <v>-1</v>
      </c>
      <c r="FY242">
        <v>1</v>
      </c>
      <c r="FZ242">
        <v>1</v>
      </c>
      <c r="GA242" t="s">
        <v>719</v>
      </c>
      <c r="GB242">
        <v>2.69463</v>
      </c>
      <c r="GC242">
        <v>2.70527</v>
      </c>
      <c r="GD242">
        <v>0.07752920000000001</v>
      </c>
      <c r="GE242">
        <v>0.0746352</v>
      </c>
      <c r="GF242">
        <v>0.117099</v>
      </c>
      <c r="GG242">
        <v>0.100168</v>
      </c>
      <c r="GH242">
        <v>28947.2</v>
      </c>
      <c r="GI242">
        <v>29151.4</v>
      </c>
      <c r="GJ242">
        <v>29196.1</v>
      </c>
      <c r="GK242">
        <v>29154.9</v>
      </c>
      <c r="GL242">
        <v>34123.9</v>
      </c>
      <c r="GM242">
        <v>34920.5</v>
      </c>
      <c r="GN242">
        <v>41088.7</v>
      </c>
      <c r="GO242">
        <v>41602.2</v>
      </c>
      <c r="GP242">
        <v>1.72232</v>
      </c>
      <c r="GQ242">
        <v>2.00933</v>
      </c>
      <c r="GR242">
        <v>0.108145</v>
      </c>
      <c r="GS242">
        <v>0</v>
      </c>
      <c r="GT242">
        <v>30.3972</v>
      </c>
      <c r="GU242">
        <v>999.9</v>
      </c>
      <c r="GV242">
        <v>39.7</v>
      </c>
      <c r="GW242">
        <v>37.3</v>
      </c>
      <c r="GX242">
        <v>28.0559</v>
      </c>
      <c r="GY242">
        <v>62.8335</v>
      </c>
      <c r="GZ242">
        <v>29.992</v>
      </c>
      <c r="HA242">
        <v>1</v>
      </c>
      <c r="HB242">
        <v>0.32171</v>
      </c>
      <c r="HC242">
        <v>0</v>
      </c>
      <c r="HD242">
        <v>20.392</v>
      </c>
      <c r="HE242">
        <v>5.21639</v>
      </c>
      <c r="HF242">
        <v>12.0099</v>
      </c>
      <c r="HG242">
        <v>4.98745</v>
      </c>
      <c r="HH242">
        <v>3.2885</v>
      </c>
      <c r="HI242">
        <v>2425.2</v>
      </c>
      <c r="HJ242">
        <v>9999</v>
      </c>
      <c r="HK242">
        <v>9999</v>
      </c>
      <c r="HL242">
        <v>45.9</v>
      </c>
      <c r="HM242">
        <v>1.86732</v>
      </c>
      <c r="HN242">
        <v>1.8663</v>
      </c>
      <c r="HO242">
        <v>1.86587</v>
      </c>
      <c r="HP242">
        <v>1.8657</v>
      </c>
      <c r="HQ242">
        <v>1.86752</v>
      </c>
      <c r="HR242">
        <v>1.87007</v>
      </c>
      <c r="HS242">
        <v>1.86873</v>
      </c>
      <c r="HT242">
        <v>1.87009</v>
      </c>
      <c r="HU242">
        <v>0</v>
      </c>
      <c r="HV242">
        <v>0</v>
      </c>
      <c r="HW242">
        <v>0</v>
      </c>
      <c r="HX242">
        <v>0</v>
      </c>
      <c r="HY242" t="s">
        <v>425</v>
      </c>
      <c r="HZ242" t="s">
        <v>426</v>
      </c>
      <c r="IA242" t="s">
        <v>427</v>
      </c>
      <c r="IB242" t="s">
        <v>427</v>
      </c>
      <c r="IC242" t="s">
        <v>427</v>
      </c>
      <c r="ID242" t="s">
        <v>427</v>
      </c>
      <c r="IE242">
        <v>0</v>
      </c>
      <c r="IF242">
        <v>100</v>
      </c>
      <c r="IG242">
        <v>100</v>
      </c>
      <c r="IH242">
        <v>-0.185</v>
      </c>
      <c r="II242">
        <v>0.1011</v>
      </c>
      <c r="IJ242">
        <v>0.04464184116076175</v>
      </c>
      <c r="IK242">
        <v>-0.0004613869835165773</v>
      </c>
      <c r="IL242">
        <v>-7.733014719846753E-07</v>
      </c>
      <c r="IM242">
        <v>2.12217718631011E-10</v>
      </c>
      <c r="IN242">
        <v>-0.1662484685589008</v>
      </c>
      <c r="IO242">
        <v>0.000886434048502425</v>
      </c>
      <c r="IP242">
        <v>0.0004187276611132993</v>
      </c>
      <c r="IQ242">
        <v>-3.612086840460417E-06</v>
      </c>
      <c r="IR242">
        <v>19</v>
      </c>
      <c r="IS242">
        <v>2204</v>
      </c>
      <c r="IT242">
        <v>1</v>
      </c>
      <c r="IU242">
        <v>37</v>
      </c>
      <c r="IV242">
        <v>29.2</v>
      </c>
      <c r="IW242">
        <v>29.3</v>
      </c>
      <c r="IX242">
        <v>0.826416</v>
      </c>
      <c r="IY242">
        <v>2.23999</v>
      </c>
      <c r="IZ242">
        <v>1.39648</v>
      </c>
      <c r="JA242">
        <v>2.34375</v>
      </c>
      <c r="JB242">
        <v>1.49536</v>
      </c>
      <c r="JC242">
        <v>2.36938</v>
      </c>
      <c r="JD242">
        <v>39.3169</v>
      </c>
      <c r="JE242">
        <v>14.7887</v>
      </c>
      <c r="JF242">
        <v>18</v>
      </c>
      <c r="JG242">
        <v>392.37</v>
      </c>
      <c r="JH242">
        <v>559.224</v>
      </c>
      <c r="JI242">
        <v>32.0357</v>
      </c>
      <c r="JJ242">
        <v>31.6132</v>
      </c>
      <c r="JK242">
        <v>30.0003</v>
      </c>
      <c r="JL242">
        <v>31.5001</v>
      </c>
      <c r="JM242">
        <v>31.4025</v>
      </c>
      <c r="JN242">
        <v>16.555</v>
      </c>
      <c r="JO242">
        <v>23.614</v>
      </c>
      <c r="JP242">
        <v>20.9134</v>
      </c>
      <c r="JQ242">
        <v>-999.9</v>
      </c>
      <c r="JR242">
        <v>293.149</v>
      </c>
      <c r="JS242">
        <v>22.5676</v>
      </c>
      <c r="JT242">
        <v>99.78959999999999</v>
      </c>
      <c r="JU242">
        <v>99.85899999999999</v>
      </c>
    </row>
    <row r="243" spans="1:281">
      <c r="A243">
        <v>227</v>
      </c>
      <c r="B243">
        <v>1652289098</v>
      </c>
      <c r="C243">
        <v>7041.5</v>
      </c>
      <c r="D243" t="s">
        <v>938</v>
      </c>
      <c r="E243" t="s">
        <v>939</v>
      </c>
      <c r="F243">
        <v>5</v>
      </c>
      <c r="G243" t="s">
        <v>925</v>
      </c>
      <c r="H243" t="s">
        <v>418</v>
      </c>
      <c r="I243">
        <v>1652289090.5</v>
      </c>
      <c r="J243">
        <f>(K243)/1000</f>
        <v>0</v>
      </c>
      <c r="K243">
        <f>IF(CZ243, AN243, AH243)</f>
        <v>0</v>
      </c>
      <c r="L243">
        <f>IF(CZ243, AI243, AG243)</f>
        <v>0</v>
      </c>
      <c r="M243">
        <f>DB243 - IF(AU243&gt;1, L243*CV243*100.0/(AW243*DP243), 0)</f>
        <v>0</v>
      </c>
      <c r="N243">
        <f>((T243-J243/2)*M243-L243)/(T243+J243/2)</f>
        <v>0</v>
      </c>
      <c r="O243">
        <f>N243*(DI243+DJ243)/1000.0</f>
        <v>0</v>
      </c>
      <c r="P243">
        <f>(DB243 - IF(AU243&gt;1, L243*CV243*100.0/(AW243*DP243), 0))*(DI243+DJ243)/1000.0</f>
        <v>0</v>
      </c>
      <c r="Q243">
        <f>2.0/((1/S243-1/R243)+SIGN(S243)*SQRT((1/S243-1/R243)*(1/S243-1/R243) + 4*CW243/((CW243+1)*(CW243+1))*(2*1/S243*1/R243-1/R243*1/R243)))</f>
        <v>0</v>
      </c>
      <c r="R243">
        <f>IF(LEFT(CX243,1)&lt;&gt;"0",IF(LEFT(CX243,1)="1",3.0,CY243),$D$5+$E$5*(DP243*DI243/($K$5*1000))+$F$5*(DP243*DI243/($K$5*1000))*MAX(MIN(CV243,$J$5),$I$5)*MAX(MIN(CV243,$J$5),$I$5)+$G$5*MAX(MIN(CV243,$J$5),$I$5)*(DP243*DI243/($K$5*1000))+$H$5*(DP243*DI243/($K$5*1000))*(DP243*DI243/($K$5*1000)))</f>
        <v>0</v>
      </c>
      <c r="S243">
        <f>J243*(1000-(1000*0.61365*exp(17.502*W243/(240.97+W243))/(DI243+DJ243)+DD243)/2)/(1000*0.61365*exp(17.502*W243/(240.97+W243))/(DI243+DJ243)-DD243)</f>
        <v>0</v>
      </c>
      <c r="T243">
        <f>1/((CW243+1)/(Q243/1.6)+1/(R243/1.37)) + CW243/((CW243+1)/(Q243/1.6) + CW243/(R243/1.37))</f>
        <v>0</v>
      </c>
      <c r="U243">
        <f>(CR243*CU243)</f>
        <v>0</v>
      </c>
      <c r="V243">
        <f>(DK243+(U243+2*0.95*5.67E-8*(((DK243+$B$7)+273)^4-(DK243+273)^4)-44100*J243)/(1.84*29.3*R243+8*0.95*5.67E-8*(DK243+273)^3))</f>
        <v>0</v>
      </c>
      <c r="W243">
        <f>($C$7*DL243+$D$7*DM243+$E$7*V243)</f>
        <v>0</v>
      </c>
      <c r="X243">
        <f>0.61365*exp(17.502*W243/(240.97+W243))</f>
        <v>0</v>
      </c>
      <c r="Y243">
        <f>(Z243/AA243*100)</f>
        <v>0</v>
      </c>
      <c r="Z243">
        <f>DD243*(DI243+DJ243)/1000</f>
        <v>0</v>
      </c>
      <c r="AA243">
        <f>0.61365*exp(17.502*DK243/(240.97+DK243))</f>
        <v>0</v>
      </c>
      <c r="AB243">
        <f>(X243-DD243*(DI243+DJ243)/1000)</f>
        <v>0</v>
      </c>
      <c r="AC243">
        <f>(-J243*44100)</f>
        <v>0</v>
      </c>
      <c r="AD243">
        <f>2*29.3*R243*0.92*(DK243-W243)</f>
        <v>0</v>
      </c>
      <c r="AE243">
        <f>2*0.95*5.67E-8*(((DK243+$B$7)+273)^4-(W243+273)^4)</f>
        <v>0</v>
      </c>
      <c r="AF243">
        <f>U243+AE243+AC243+AD243</f>
        <v>0</v>
      </c>
      <c r="AG243">
        <f>DH243*AU243*(DC243-DB243*(1000-AU243*DE243)/(1000-AU243*DD243))/(100*CV243)</f>
        <v>0</v>
      </c>
      <c r="AH243">
        <f>1000*DH243*AU243*(DD243-DE243)/(100*CV243*(1000-AU243*DD243))</f>
        <v>0</v>
      </c>
      <c r="AI243">
        <f>(AJ243 - AK243 - DI243*1E3/(8.314*(DK243+273.15)) * AM243/DH243 * AL243) * DH243/(100*CV243) * (1000 - DE243)/1000</f>
        <v>0</v>
      </c>
      <c r="AJ243">
        <v>321.8479328644449</v>
      </c>
      <c r="AK243">
        <v>325.7103212121212</v>
      </c>
      <c r="AL243">
        <v>-3.122151960874195</v>
      </c>
      <c r="AM243">
        <v>66.42233892500103</v>
      </c>
      <c r="AN243">
        <f>(AP243 - AO243 + DI243*1E3/(8.314*(DK243+273.15)) * AR243/DH243 * AQ243) * DH243/(100*CV243) * 1000/(1000 - AP243)</f>
        <v>0</v>
      </c>
      <c r="AO243">
        <v>22.57752315635408</v>
      </c>
      <c r="AP243">
        <v>27.73049151515151</v>
      </c>
      <c r="AQ243">
        <v>0.008830608666002897</v>
      </c>
      <c r="AR243">
        <v>79.01917542628415</v>
      </c>
      <c r="AS243">
        <v>0</v>
      </c>
      <c r="AT243">
        <v>0</v>
      </c>
      <c r="AU243">
        <f>IF(AS243*$H$13&gt;=AW243,1.0,(AW243/(AW243-AS243*$H$13)))</f>
        <v>0</v>
      </c>
      <c r="AV243">
        <f>(AU243-1)*100</f>
        <v>0</v>
      </c>
      <c r="AW243">
        <f>MAX(0,($B$13+$C$13*DP243)/(1+$D$13*DP243)*DI243/(DK243+273)*$E$13)</f>
        <v>0</v>
      </c>
      <c r="AX243" t="s">
        <v>421</v>
      </c>
      <c r="AY243" t="s">
        <v>421</v>
      </c>
      <c r="AZ243">
        <v>0</v>
      </c>
      <c r="BA243">
        <v>0</v>
      </c>
      <c r="BB243">
        <f>1-AZ243/BA243</f>
        <v>0</v>
      </c>
      <c r="BC243">
        <v>0</v>
      </c>
      <c r="BD243" t="s">
        <v>421</v>
      </c>
      <c r="BE243" t="s">
        <v>421</v>
      </c>
      <c r="BF243">
        <v>0</v>
      </c>
      <c r="BG243">
        <v>0</v>
      </c>
      <c r="BH243">
        <f>1-BF243/BG243</f>
        <v>0</v>
      </c>
      <c r="BI243">
        <v>0.5</v>
      </c>
      <c r="BJ243">
        <f>CS243</f>
        <v>0</v>
      </c>
      <c r="BK243">
        <f>L243</f>
        <v>0</v>
      </c>
      <c r="BL243">
        <f>BH243*BI243*BJ243</f>
        <v>0</v>
      </c>
      <c r="BM243">
        <f>(BK243-BC243)/BJ243</f>
        <v>0</v>
      </c>
      <c r="BN243">
        <f>(BA243-BG243)/BG243</f>
        <v>0</v>
      </c>
      <c r="BO243">
        <f>AZ243/(BB243+AZ243/BG243)</f>
        <v>0</v>
      </c>
      <c r="BP243" t="s">
        <v>421</v>
      </c>
      <c r="BQ243">
        <v>0</v>
      </c>
      <c r="BR243">
        <f>IF(BQ243&lt;&gt;0, BQ243, BO243)</f>
        <v>0</v>
      </c>
      <c r="BS243">
        <f>1-BR243/BG243</f>
        <v>0</v>
      </c>
      <c r="BT243">
        <f>(BG243-BF243)/(BG243-BR243)</f>
        <v>0</v>
      </c>
      <c r="BU243">
        <f>(BA243-BG243)/(BA243-BR243)</f>
        <v>0</v>
      </c>
      <c r="BV243">
        <f>(BG243-BF243)/(BG243-AZ243)</f>
        <v>0</v>
      </c>
      <c r="BW243">
        <f>(BA243-BG243)/(BA243-AZ243)</f>
        <v>0</v>
      </c>
      <c r="BX243">
        <f>(BT243*BR243/BF243)</f>
        <v>0</v>
      </c>
      <c r="BY243">
        <f>(1-BX243)</f>
        <v>0</v>
      </c>
      <c r="BZ243">
        <v>1358</v>
      </c>
      <c r="CA243">
        <v>300</v>
      </c>
      <c r="CB243">
        <v>300</v>
      </c>
      <c r="CC243">
        <v>300</v>
      </c>
      <c r="CD243">
        <v>10372.1</v>
      </c>
      <c r="CE243">
        <v>1824.64</v>
      </c>
      <c r="CF243">
        <v>-0.00730157</v>
      </c>
      <c r="CG243">
        <v>0.9</v>
      </c>
      <c r="CH243" t="s">
        <v>421</v>
      </c>
      <c r="CI243" t="s">
        <v>421</v>
      </c>
      <c r="CJ243" t="s">
        <v>421</v>
      </c>
      <c r="CK243" t="s">
        <v>421</v>
      </c>
      <c r="CL243" t="s">
        <v>421</v>
      </c>
      <c r="CM243" t="s">
        <v>421</v>
      </c>
      <c r="CN243" t="s">
        <v>421</v>
      </c>
      <c r="CO243" t="s">
        <v>421</v>
      </c>
      <c r="CP243" t="s">
        <v>421</v>
      </c>
      <c r="CQ243" t="s">
        <v>421</v>
      </c>
      <c r="CR243">
        <f>$B$11*DQ243+$C$11*DR243+$F$11*EC243*(1-EF243)</f>
        <v>0</v>
      </c>
      <c r="CS243">
        <f>CR243*CT243</f>
        <v>0</v>
      </c>
      <c r="CT243">
        <f>($B$11*$D$9+$C$11*$D$9+$F$11*((EP243+EH243)/MAX(EP243+EH243+EQ243, 0.1)*$I$9+EQ243/MAX(EP243+EH243+EQ243, 0.1)*$J$9))/($B$11+$C$11+$F$11)</f>
        <v>0</v>
      </c>
      <c r="CU243">
        <f>($B$11*$K$9+$C$11*$K$9+$F$11*((EP243+EH243)/MAX(EP243+EH243+EQ243, 0.1)*$P$9+EQ243/MAX(EP243+EH243+EQ243, 0.1)*$Q$9))/($B$11+$C$11+$F$11)</f>
        <v>0</v>
      </c>
      <c r="CV243">
        <v>6</v>
      </c>
      <c r="CW243">
        <v>0.5</v>
      </c>
      <c r="CX243" t="s">
        <v>422</v>
      </c>
      <c r="CY243">
        <v>2</v>
      </c>
      <c r="CZ243" t="b">
        <v>1</v>
      </c>
      <c r="DA243">
        <v>1652289090.5</v>
      </c>
      <c r="DB243">
        <v>337.4477407407408</v>
      </c>
      <c r="DC243">
        <v>327.4548148148148</v>
      </c>
      <c r="DD243">
        <v>27.66855555555555</v>
      </c>
      <c r="DE243">
        <v>22.55351481481481</v>
      </c>
      <c r="DF243">
        <v>337.6388518518519</v>
      </c>
      <c r="DG243">
        <v>27.56780740740741</v>
      </c>
      <c r="DH243">
        <v>400.0847777777777</v>
      </c>
      <c r="DI243">
        <v>90.68323333333332</v>
      </c>
      <c r="DJ243">
        <v>0.1000247222222222</v>
      </c>
      <c r="DK243">
        <v>32.88592962962963</v>
      </c>
      <c r="DL243">
        <v>32.14547777777778</v>
      </c>
      <c r="DM243">
        <v>999.9000000000001</v>
      </c>
      <c r="DN243">
        <v>0</v>
      </c>
      <c r="DO243">
        <v>0</v>
      </c>
      <c r="DP243">
        <v>10003.30296296296</v>
      </c>
      <c r="DQ243">
        <v>0</v>
      </c>
      <c r="DR243">
        <v>931.273814814815</v>
      </c>
      <c r="DS243">
        <v>9.992962592592594</v>
      </c>
      <c r="DT243">
        <v>347.0495925925925</v>
      </c>
      <c r="DU243">
        <v>335.009962962963</v>
      </c>
      <c r="DV243">
        <v>5.115037407407407</v>
      </c>
      <c r="DW243">
        <v>327.4548148148148</v>
      </c>
      <c r="DX243">
        <v>22.55351481481481</v>
      </c>
      <c r="DY243">
        <v>2.509074814814815</v>
      </c>
      <c r="DZ243">
        <v>2.045225925925926</v>
      </c>
      <c r="EA243">
        <v>21.08547407407407</v>
      </c>
      <c r="EB243">
        <v>17.79886296296296</v>
      </c>
      <c r="EC243">
        <v>1499.997407407407</v>
      </c>
      <c r="ED243">
        <v>0.9730058148148151</v>
      </c>
      <c r="EE243">
        <v>0.02699379629629629</v>
      </c>
      <c r="EF243">
        <v>0</v>
      </c>
      <c r="EG243">
        <v>1412.976296296297</v>
      </c>
      <c r="EH243">
        <v>5.00097</v>
      </c>
      <c r="EI243">
        <v>22045.67037037036</v>
      </c>
      <c r="EJ243">
        <v>12491.58518518519</v>
      </c>
      <c r="EK243">
        <v>41.4301111111111</v>
      </c>
      <c r="EL243">
        <v>43.1755185185185</v>
      </c>
      <c r="EM243">
        <v>41.62959259259259</v>
      </c>
      <c r="EN243">
        <v>42.93699999999998</v>
      </c>
      <c r="EO243">
        <v>42.56199999999999</v>
      </c>
      <c r="EP243">
        <v>1454.637407407407</v>
      </c>
      <c r="EQ243">
        <v>40.35999999999999</v>
      </c>
      <c r="ER243">
        <v>0</v>
      </c>
      <c r="ES243">
        <v>1784</v>
      </c>
      <c r="ET243">
        <v>0</v>
      </c>
      <c r="EU243">
        <v>1412.6168</v>
      </c>
      <c r="EV243">
        <v>-85.92769216456007</v>
      </c>
      <c r="EW243">
        <v>-1273.192305681154</v>
      </c>
      <c r="EX243">
        <v>22040.504</v>
      </c>
      <c r="EY243">
        <v>15</v>
      </c>
      <c r="EZ243">
        <v>1652287342.6</v>
      </c>
      <c r="FA243" t="s">
        <v>727</v>
      </c>
      <c r="FB243">
        <v>1652287342.6</v>
      </c>
      <c r="FC243">
        <v>1652287335.6</v>
      </c>
      <c r="FD243">
        <v>27</v>
      </c>
      <c r="FE243">
        <v>0.206</v>
      </c>
      <c r="FF243">
        <v>-0.006</v>
      </c>
      <c r="FG243">
        <v>-1.806</v>
      </c>
      <c r="FH243">
        <v>0.04</v>
      </c>
      <c r="FI243">
        <v>1600</v>
      </c>
      <c r="FJ243">
        <v>24</v>
      </c>
      <c r="FK243">
        <v>0.06</v>
      </c>
      <c r="FL243">
        <v>0.04</v>
      </c>
      <c r="FM243">
        <v>8.064146175000001</v>
      </c>
      <c r="FN243">
        <v>33.57254709568481</v>
      </c>
      <c r="FO243">
        <v>3.313393502785112</v>
      </c>
      <c r="FP243">
        <v>-1</v>
      </c>
      <c r="FQ243">
        <v>5.133668</v>
      </c>
      <c r="FR243">
        <v>-0.2541052908067577</v>
      </c>
      <c r="FS243">
        <v>0.03601888901673676</v>
      </c>
      <c r="FT243">
        <v>1</v>
      </c>
      <c r="FU243">
        <v>0</v>
      </c>
      <c r="FV243">
        <v>0</v>
      </c>
      <c r="FW243">
        <v>0</v>
      </c>
      <c r="FX243">
        <v>-1</v>
      </c>
      <c r="FY243">
        <v>1</v>
      </c>
      <c r="FZ243">
        <v>1</v>
      </c>
      <c r="GA243" t="s">
        <v>719</v>
      </c>
      <c r="GB243">
        <v>2.69447</v>
      </c>
      <c r="GC243">
        <v>2.70512</v>
      </c>
      <c r="GD243">
        <v>0.0746262</v>
      </c>
      <c r="GE243">
        <v>0.07146569999999999</v>
      </c>
      <c r="GF243">
        <v>0.117226</v>
      </c>
      <c r="GG243">
        <v>0.100216</v>
      </c>
      <c r="GH243">
        <v>29038.3</v>
      </c>
      <c r="GI243">
        <v>29251.6</v>
      </c>
      <c r="GJ243">
        <v>29196.1</v>
      </c>
      <c r="GK243">
        <v>29155.2</v>
      </c>
      <c r="GL243">
        <v>34118.7</v>
      </c>
      <c r="GM243">
        <v>34918.9</v>
      </c>
      <c r="GN243">
        <v>41088.4</v>
      </c>
      <c r="GO243">
        <v>41602.7</v>
      </c>
      <c r="GP243">
        <v>1.72195</v>
      </c>
      <c r="GQ243">
        <v>2.00938</v>
      </c>
      <c r="GR243">
        <v>0.107996</v>
      </c>
      <c r="GS243">
        <v>0</v>
      </c>
      <c r="GT243">
        <v>30.4039</v>
      </c>
      <c r="GU243">
        <v>999.9</v>
      </c>
      <c r="GV243">
        <v>39.8</v>
      </c>
      <c r="GW243">
        <v>37.3</v>
      </c>
      <c r="GX243">
        <v>28.1313</v>
      </c>
      <c r="GY243">
        <v>62.5135</v>
      </c>
      <c r="GZ243">
        <v>29.8277</v>
      </c>
      <c r="HA243">
        <v>1</v>
      </c>
      <c r="HB243">
        <v>0.321992</v>
      </c>
      <c r="HC243">
        <v>0</v>
      </c>
      <c r="HD243">
        <v>20.3921</v>
      </c>
      <c r="HE243">
        <v>5.21699</v>
      </c>
      <c r="HF243">
        <v>12.0099</v>
      </c>
      <c r="HG243">
        <v>4.98745</v>
      </c>
      <c r="HH243">
        <v>3.28865</v>
      </c>
      <c r="HI243">
        <v>2425.4</v>
      </c>
      <c r="HJ243">
        <v>9999</v>
      </c>
      <c r="HK243">
        <v>9999</v>
      </c>
      <c r="HL243">
        <v>45.9</v>
      </c>
      <c r="HM243">
        <v>1.86734</v>
      </c>
      <c r="HN243">
        <v>1.8663</v>
      </c>
      <c r="HO243">
        <v>1.86587</v>
      </c>
      <c r="HP243">
        <v>1.8657</v>
      </c>
      <c r="HQ243">
        <v>1.86752</v>
      </c>
      <c r="HR243">
        <v>1.87009</v>
      </c>
      <c r="HS243">
        <v>1.86874</v>
      </c>
      <c r="HT243">
        <v>1.87012</v>
      </c>
      <c r="HU243">
        <v>0</v>
      </c>
      <c r="HV243">
        <v>0</v>
      </c>
      <c r="HW243">
        <v>0</v>
      </c>
      <c r="HX243">
        <v>0</v>
      </c>
      <c r="HY243" t="s">
        <v>425</v>
      </c>
      <c r="HZ243" t="s">
        <v>426</v>
      </c>
      <c r="IA243" t="s">
        <v>427</v>
      </c>
      <c r="IB243" t="s">
        <v>427</v>
      </c>
      <c r="IC243" t="s">
        <v>427</v>
      </c>
      <c r="ID243" t="s">
        <v>427</v>
      </c>
      <c r="IE243">
        <v>0</v>
      </c>
      <c r="IF243">
        <v>100</v>
      </c>
      <c r="IG243">
        <v>100</v>
      </c>
      <c r="IH243">
        <v>-0.171</v>
      </c>
      <c r="II243">
        <v>0.1018</v>
      </c>
      <c r="IJ243">
        <v>0.04464184116076175</v>
      </c>
      <c r="IK243">
        <v>-0.0004613869835165773</v>
      </c>
      <c r="IL243">
        <v>-7.733014719846753E-07</v>
      </c>
      <c r="IM243">
        <v>2.12217718631011E-10</v>
      </c>
      <c r="IN243">
        <v>-0.1662484685589008</v>
      </c>
      <c r="IO243">
        <v>0.000886434048502425</v>
      </c>
      <c r="IP243">
        <v>0.0004187276611132993</v>
      </c>
      <c r="IQ243">
        <v>-3.612086840460417E-06</v>
      </c>
      <c r="IR243">
        <v>19</v>
      </c>
      <c r="IS243">
        <v>2204</v>
      </c>
      <c r="IT243">
        <v>1</v>
      </c>
      <c r="IU243">
        <v>37</v>
      </c>
      <c r="IV243">
        <v>29.3</v>
      </c>
      <c r="IW243">
        <v>29.4</v>
      </c>
      <c r="IX243">
        <v>0.7922360000000001</v>
      </c>
      <c r="IY243">
        <v>2.24243</v>
      </c>
      <c r="IZ243">
        <v>1.39648</v>
      </c>
      <c r="JA243">
        <v>2.34375</v>
      </c>
      <c r="JB243">
        <v>1.49536</v>
      </c>
      <c r="JC243">
        <v>2.40479</v>
      </c>
      <c r="JD243">
        <v>39.3169</v>
      </c>
      <c r="JE243">
        <v>14.7887</v>
      </c>
      <c r="JF243">
        <v>18</v>
      </c>
      <c r="JG243">
        <v>392.187</v>
      </c>
      <c r="JH243">
        <v>559.294</v>
      </c>
      <c r="JI243">
        <v>32.04</v>
      </c>
      <c r="JJ243">
        <v>31.6168</v>
      </c>
      <c r="JK243">
        <v>30.0004</v>
      </c>
      <c r="JL243">
        <v>31.5036</v>
      </c>
      <c r="JM243">
        <v>31.406</v>
      </c>
      <c r="JN243">
        <v>15.8135</v>
      </c>
      <c r="JO243">
        <v>23.614</v>
      </c>
      <c r="JP243">
        <v>20.9134</v>
      </c>
      <c r="JQ243">
        <v>-999.9</v>
      </c>
      <c r="JR243">
        <v>279.736</v>
      </c>
      <c r="JS243">
        <v>22.5129</v>
      </c>
      <c r="JT243">
        <v>99.78919999999999</v>
      </c>
      <c r="JU243">
        <v>99.86020000000001</v>
      </c>
    </row>
    <row r="244" spans="1:281">
      <c r="A244">
        <v>228</v>
      </c>
      <c r="B244">
        <v>1652289103</v>
      </c>
      <c r="C244">
        <v>7046.5</v>
      </c>
      <c r="D244" t="s">
        <v>940</v>
      </c>
      <c r="E244" t="s">
        <v>941</v>
      </c>
      <c r="F244">
        <v>5</v>
      </c>
      <c r="G244" t="s">
        <v>925</v>
      </c>
      <c r="H244" t="s">
        <v>418</v>
      </c>
      <c r="I244">
        <v>1652289095.214286</v>
      </c>
      <c r="J244">
        <f>(K244)/1000</f>
        <v>0</v>
      </c>
      <c r="K244">
        <f>IF(CZ244, AN244, AH244)</f>
        <v>0</v>
      </c>
      <c r="L244">
        <f>IF(CZ244, AI244, AG244)</f>
        <v>0</v>
      </c>
      <c r="M244">
        <f>DB244 - IF(AU244&gt;1, L244*CV244*100.0/(AW244*DP244), 0)</f>
        <v>0</v>
      </c>
      <c r="N244">
        <f>((T244-J244/2)*M244-L244)/(T244+J244/2)</f>
        <v>0</v>
      </c>
      <c r="O244">
        <f>N244*(DI244+DJ244)/1000.0</f>
        <v>0</v>
      </c>
      <c r="P244">
        <f>(DB244 - IF(AU244&gt;1, L244*CV244*100.0/(AW244*DP244), 0))*(DI244+DJ244)/1000.0</f>
        <v>0</v>
      </c>
      <c r="Q244">
        <f>2.0/((1/S244-1/R244)+SIGN(S244)*SQRT((1/S244-1/R244)*(1/S244-1/R244) + 4*CW244/((CW244+1)*(CW244+1))*(2*1/S244*1/R244-1/R244*1/R244)))</f>
        <v>0</v>
      </c>
      <c r="R244">
        <f>IF(LEFT(CX244,1)&lt;&gt;"0",IF(LEFT(CX244,1)="1",3.0,CY244),$D$5+$E$5*(DP244*DI244/($K$5*1000))+$F$5*(DP244*DI244/($K$5*1000))*MAX(MIN(CV244,$J$5),$I$5)*MAX(MIN(CV244,$J$5),$I$5)+$G$5*MAX(MIN(CV244,$J$5),$I$5)*(DP244*DI244/($K$5*1000))+$H$5*(DP244*DI244/($K$5*1000))*(DP244*DI244/($K$5*1000)))</f>
        <v>0</v>
      </c>
      <c r="S244">
        <f>J244*(1000-(1000*0.61365*exp(17.502*W244/(240.97+W244))/(DI244+DJ244)+DD244)/2)/(1000*0.61365*exp(17.502*W244/(240.97+W244))/(DI244+DJ244)-DD244)</f>
        <v>0</v>
      </c>
      <c r="T244">
        <f>1/((CW244+1)/(Q244/1.6)+1/(R244/1.37)) + CW244/((CW244+1)/(Q244/1.6) + CW244/(R244/1.37))</f>
        <v>0</v>
      </c>
      <c r="U244">
        <f>(CR244*CU244)</f>
        <v>0</v>
      </c>
      <c r="V244">
        <f>(DK244+(U244+2*0.95*5.67E-8*(((DK244+$B$7)+273)^4-(DK244+273)^4)-44100*J244)/(1.84*29.3*R244+8*0.95*5.67E-8*(DK244+273)^3))</f>
        <v>0</v>
      </c>
      <c r="W244">
        <f>($C$7*DL244+$D$7*DM244+$E$7*V244)</f>
        <v>0</v>
      </c>
      <c r="X244">
        <f>0.61365*exp(17.502*W244/(240.97+W244))</f>
        <v>0</v>
      </c>
      <c r="Y244">
        <f>(Z244/AA244*100)</f>
        <v>0</v>
      </c>
      <c r="Z244">
        <f>DD244*(DI244+DJ244)/1000</f>
        <v>0</v>
      </c>
      <c r="AA244">
        <f>0.61365*exp(17.502*DK244/(240.97+DK244))</f>
        <v>0</v>
      </c>
      <c r="AB244">
        <f>(X244-DD244*(DI244+DJ244)/1000)</f>
        <v>0</v>
      </c>
      <c r="AC244">
        <f>(-J244*44100)</f>
        <v>0</v>
      </c>
      <c r="AD244">
        <f>2*29.3*R244*0.92*(DK244-W244)</f>
        <v>0</v>
      </c>
      <c r="AE244">
        <f>2*0.95*5.67E-8*(((DK244+$B$7)+273)^4-(W244+273)^4)</f>
        <v>0</v>
      </c>
      <c r="AF244">
        <f>U244+AE244+AC244+AD244</f>
        <v>0</v>
      </c>
      <c r="AG244">
        <f>DH244*AU244*(DC244-DB244*(1000-AU244*DE244)/(1000-AU244*DD244))/(100*CV244)</f>
        <v>0</v>
      </c>
      <c r="AH244">
        <f>1000*DH244*AU244*(DD244-DE244)/(100*CV244*(1000-AU244*DD244))</f>
        <v>0</v>
      </c>
      <c r="AI244">
        <f>(AJ244 - AK244 - DI244*1E3/(8.314*(DK244+273.15)) * AM244/DH244 * AL244) * DH244/(100*CV244) * (1000 - DE244)/1000</f>
        <v>0</v>
      </c>
      <c r="AJ244">
        <v>304.9765518536955</v>
      </c>
      <c r="AK244">
        <v>309.9641030303029</v>
      </c>
      <c r="AL244">
        <v>-3.155966550964619</v>
      </c>
      <c r="AM244">
        <v>66.42233892500103</v>
      </c>
      <c r="AN244">
        <f>(AP244 - AO244 + DI244*1E3/(8.314*(DK244+273.15)) * AR244/DH244 * AQ244) * DH244/(100*CV244) * 1000/(1000 - AP244)</f>
        <v>0</v>
      </c>
      <c r="AO244">
        <v>22.59475630727269</v>
      </c>
      <c r="AP244">
        <v>27.77885515151516</v>
      </c>
      <c r="AQ244">
        <v>0.009717088050825124</v>
      </c>
      <c r="AR244">
        <v>79.01917542628415</v>
      </c>
      <c r="AS244">
        <v>0</v>
      </c>
      <c r="AT244">
        <v>0</v>
      </c>
      <c r="AU244">
        <f>IF(AS244*$H$13&gt;=AW244,1.0,(AW244/(AW244-AS244*$H$13)))</f>
        <v>0</v>
      </c>
      <c r="AV244">
        <f>(AU244-1)*100</f>
        <v>0</v>
      </c>
      <c r="AW244">
        <f>MAX(0,($B$13+$C$13*DP244)/(1+$D$13*DP244)*DI244/(DK244+273)*$E$13)</f>
        <v>0</v>
      </c>
      <c r="AX244" t="s">
        <v>421</v>
      </c>
      <c r="AY244" t="s">
        <v>421</v>
      </c>
      <c r="AZ244">
        <v>0</v>
      </c>
      <c r="BA244">
        <v>0</v>
      </c>
      <c r="BB244">
        <f>1-AZ244/BA244</f>
        <v>0</v>
      </c>
      <c r="BC244">
        <v>0</v>
      </c>
      <c r="BD244" t="s">
        <v>421</v>
      </c>
      <c r="BE244" t="s">
        <v>421</v>
      </c>
      <c r="BF244">
        <v>0</v>
      </c>
      <c r="BG244">
        <v>0</v>
      </c>
      <c r="BH244">
        <f>1-BF244/BG244</f>
        <v>0</v>
      </c>
      <c r="BI244">
        <v>0.5</v>
      </c>
      <c r="BJ244">
        <f>CS244</f>
        <v>0</v>
      </c>
      <c r="BK244">
        <f>L244</f>
        <v>0</v>
      </c>
      <c r="BL244">
        <f>BH244*BI244*BJ244</f>
        <v>0</v>
      </c>
      <c r="BM244">
        <f>(BK244-BC244)/BJ244</f>
        <v>0</v>
      </c>
      <c r="BN244">
        <f>(BA244-BG244)/BG244</f>
        <v>0</v>
      </c>
      <c r="BO244">
        <f>AZ244/(BB244+AZ244/BG244)</f>
        <v>0</v>
      </c>
      <c r="BP244" t="s">
        <v>421</v>
      </c>
      <c r="BQ244">
        <v>0</v>
      </c>
      <c r="BR244">
        <f>IF(BQ244&lt;&gt;0, BQ244, BO244)</f>
        <v>0</v>
      </c>
      <c r="BS244">
        <f>1-BR244/BG244</f>
        <v>0</v>
      </c>
      <c r="BT244">
        <f>(BG244-BF244)/(BG244-BR244)</f>
        <v>0</v>
      </c>
      <c r="BU244">
        <f>(BA244-BG244)/(BA244-BR244)</f>
        <v>0</v>
      </c>
      <c r="BV244">
        <f>(BG244-BF244)/(BG244-AZ244)</f>
        <v>0</v>
      </c>
      <c r="BW244">
        <f>(BA244-BG244)/(BA244-AZ244)</f>
        <v>0</v>
      </c>
      <c r="BX244">
        <f>(BT244*BR244/BF244)</f>
        <v>0</v>
      </c>
      <c r="BY244">
        <f>(1-BX244)</f>
        <v>0</v>
      </c>
      <c r="BZ244">
        <v>1358</v>
      </c>
      <c r="CA244">
        <v>300</v>
      </c>
      <c r="CB244">
        <v>300</v>
      </c>
      <c r="CC244">
        <v>300</v>
      </c>
      <c r="CD244">
        <v>10372.1</v>
      </c>
      <c r="CE244">
        <v>1824.64</v>
      </c>
      <c r="CF244">
        <v>-0.00730157</v>
      </c>
      <c r="CG244">
        <v>0.9</v>
      </c>
      <c r="CH244" t="s">
        <v>421</v>
      </c>
      <c r="CI244" t="s">
        <v>421</v>
      </c>
      <c r="CJ244" t="s">
        <v>421</v>
      </c>
      <c r="CK244" t="s">
        <v>421</v>
      </c>
      <c r="CL244" t="s">
        <v>421</v>
      </c>
      <c r="CM244" t="s">
        <v>421</v>
      </c>
      <c r="CN244" t="s">
        <v>421</v>
      </c>
      <c r="CO244" t="s">
        <v>421</v>
      </c>
      <c r="CP244" t="s">
        <v>421</v>
      </c>
      <c r="CQ244" t="s">
        <v>421</v>
      </c>
      <c r="CR244">
        <f>$B$11*DQ244+$C$11*DR244+$F$11*EC244*(1-EF244)</f>
        <v>0</v>
      </c>
      <c r="CS244">
        <f>CR244*CT244</f>
        <v>0</v>
      </c>
      <c r="CT244">
        <f>($B$11*$D$9+$C$11*$D$9+$F$11*((EP244+EH244)/MAX(EP244+EH244+EQ244, 0.1)*$I$9+EQ244/MAX(EP244+EH244+EQ244, 0.1)*$J$9))/($B$11+$C$11+$F$11)</f>
        <v>0</v>
      </c>
      <c r="CU244">
        <f>($B$11*$K$9+$C$11*$K$9+$F$11*((EP244+EH244)/MAX(EP244+EH244+EQ244, 0.1)*$P$9+EQ244/MAX(EP244+EH244+EQ244, 0.1)*$Q$9))/($B$11+$C$11+$F$11)</f>
        <v>0</v>
      </c>
      <c r="CV244">
        <v>6</v>
      </c>
      <c r="CW244">
        <v>0.5</v>
      </c>
      <c r="CX244" t="s">
        <v>422</v>
      </c>
      <c r="CY244">
        <v>2</v>
      </c>
      <c r="CZ244" t="b">
        <v>1</v>
      </c>
      <c r="DA244">
        <v>1652289095.214286</v>
      </c>
      <c r="DB244">
        <v>323.5160357142857</v>
      </c>
      <c r="DC244">
        <v>311.8440714285715</v>
      </c>
      <c r="DD244">
        <v>27.70966428571429</v>
      </c>
      <c r="DE244">
        <v>22.58153571428571</v>
      </c>
      <c r="DF244">
        <v>323.6946071428571</v>
      </c>
      <c r="DG244">
        <v>27.60827857142857</v>
      </c>
      <c r="DH244">
        <v>400.0914642857143</v>
      </c>
      <c r="DI244">
        <v>90.68231071428572</v>
      </c>
      <c r="DJ244">
        <v>0.1000056357142857</v>
      </c>
      <c r="DK244">
        <v>32.89083571428571</v>
      </c>
      <c r="DL244">
        <v>32.15469285714286</v>
      </c>
      <c r="DM244">
        <v>999.9000000000002</v>
      </c>
      <c r="DN244">
        <v>0</v>
      </c>
      <c r="DO244">
        <v>0</v>
      </c>
      <c r="DP244">
        <v>10006.33392857143</v>
      </c>
      <c r="DQ244">
        <v>0</v>
      </c>
      <c r="DR244">
        <v>931.2109642857143</v>
      </c>
      <c r="DS244">
        <v>11.67197785714286</v>
      </c>
      <c r="DT244">
        <v>332.7353571428571</v>
      </c>
      <c r="DU244">
        <v>319.0483928571429</v>
      </c>
      <c r="DV244">
        <v>5.128118214285714</v>
      </c>
      <c r="DW244">
        <v>311.8440714285715</v>
      </c>
      <c r="DX244">
        <v>22.58153571428571</v>
      </c>
      <c r="DY244">
        <v>2.512775</v>
      </c>
      <c r="DZ244">
        <v>2.047746071428572</v>
      </c>
      <c r="EA244">
        <v>21.109475</v>
      </c>
      <c r="EB244">
        <v>17.818425</v>
      </c>
      <c r="EC244">
        <v>1499.989642857143</v>
      </c>
      <c r="ED244">
        <v>0.9730060000000004</v>
      </c>
      <c r="EE244">
        <v>0.02699359999999999</v>
      </c>
      <c r="EF244">
        <v>0</v>
      </c>
      <c r="EG244">
        <v>1406.086428571429</v>
      </c>
      <c r="EH244">
        <v>5.00097</v>
      </c>
      <c r="EI244">
        <v>21943.11428571428</v>
      </c>
      <c r="EJ244">
        <v>12491.525</v>
      </c>
      <c r="EK244">
        <v>41.43699999999999</v>
      </c>
      <c r="EL244">
        <v>43.17149999999999</v>
      </c>
      <c r="EM244">
        <v>41.63828571428571</v>
      </c>
      <c r="EN244">
        <v>42.93699999999998</v>
      </c>
      <c r="EO244">
        <v>42.57099999999999</v>
      </c>
      <c r="EP244">
        <v>1454.629642857143</v>
      </c>
      <c r="EQ244">
        <v>40.35678571428571</v>
      </c>
      <c r="ER244">
        <v>0</v>
      </c>
      <c r="ES244">
        <v>1789.400000095367</v>
      </c>
      <c r="ET244">
        <v>0</v>
      </c>
      <c r="EU244">
        <v>1405.133461538461</v>
      </c>
      <c r="EV244">
        <v>-92.5275213639723</v>
      </c>
      <c r="EW244">
        <v>-1388.39658129364</v>
      </c>
      <c r="EX244">
        <v>21928.13076923077</v>
      </c>
      <c r="EY244">
        <v>15</v>
      </c>
      <c r="EZ244">
        <v>1652287342.6</v>
      </c>
      <c r="FA244" t="s">
        <v>727</v>
      </c>
      <c r="FB244">
        <v>1652287342.6</v>
      </c>
      <c r="FC244">
        <v>1652287335.6</v>
      </c>
      <c r="FD244">
        <v>27</v>
      </c>
      <c r="FE244">
        <v>0.206</v>
      </c>
      <c r="FF244">
        <v>-0.006</v>
      </c>
      <c r="FG244">
        <v>-1.806</v>
      </c>
      <c r="FH244">
        <v>0.04</v>
      </c>
      <c r="FI244">
        <v>1600</v>
      </c>
      <c r="FJ244">
        <v>24</v>
      </c>
      <c r="FK244">
        <v>0.06</v>
      </c>
      <c r="FL244">
        <v>0.04</v>
      </c>
      <c r="FM244">
        <v>10.56746292682927</v>
      </c>
      <c r="FN244">
        <v>22.04370439024391</v>
      </c>
      <c r="FO244">
        <v>2.210210653389692</v>
      </c>
      <c r="FP244">
        <v>-1</v>
      </c>
      <c r="FQ244">
        <v>5.126079024390244</v>
      </c>
      <c r="FR244">
        <v>0.1497604181184625</v>
      </c>
      <c r="FS244">
        <v>0.02337786286680028</v>
      </c>
      <c r="FT244">
        <v>1</v>
      </c>
      <c r="FU244">
        <v>0</v>
      </c>
      <c r="FV244">
        <v>0</v>
      </c>
      <c r="FW244">
        <v>0</v>
      </c>
      <c r="FX244">
        <v>-1</v>
      </c>
      <c r="FY244">
        <v>1</v>
      </c>
      <c r="FZ244">
        <v>1</v>
      </c>
      <c r="GA244" t="s">
        <v>719</v>
      </c>
      <c r="GB244">
        <v>2.6947</v>
      </c>
      <c r="GC244">
        <v>2.70536</v>
      </c>
      <c r="GD244">
        <v>0.07163170000000001</v>
      </c>
      <c r="GE244">
        <v>0.0682111</v>
      </c>
      <c r="GF244">
        <v>0.117361</v>
      </c>
      <c r="GG244">
        <v>0.100269</v>
      </c>
      <c r="GH244">
        <v>29131.9</v>
      </c>
      <c r="GI244">
        <v>29354.2</v>
      </c>
      <c r="GJ244">
        <v>29195.8</v>
      </c>
      <c r="GK244">
        <v>29155.3</v>
      </c>
      <c r="GL244">
        <v>34113.2</v>
      </c>
      <c r="GM244">
        <v>34916.7</v>
      </c>
      <c r="GN244">
        <v>41088.1</v>
      </c>
      <c r="GO244">
        <v>41602.5</v>
      </c>
      <c r="GP244">
        <v>1.72228</v>
      </c>
      <c r="GQ244">
        <v>2.00917</v>
      </c>
      <c r="GR244">
        <v>0.107963</v>
      </c>
      <c r="GS244">
        <v>0</v>
      </c>
      <c r="GT244">
        <v>30.4104</v>
      </c>
      <c r="GU244">
        <v>999.9</v>
      </c>
      <c r="GV244">
        <v>39.8</v>
      </c>
      <c r="GW244">
        <v>37.3</v>
      </c>
      <c r="GX244">
        <v>28.1291</v>
      </c>
      <c r="GY244">
        <v>62.6435</v>
      </c>
      <c r="GZ244">
        <v>29.1066</v>
      </c>
      <c r="HA244">
        <v>1</v>
      </c>
      <c r="HB244">
        <v>0.322226</v>
      </c>
      <c r="HC244">
        <v>0</v>
      </c>
      <c r="HD244">
        <v>20.3921</v>
      </c>
      <c r="HE244">
        <v>5.21729</v>
      </c>
      <c r="HF244">
        <v>12.0099</v>
      </c>
      <c r="HG244">
        <v>4.98775</v>
      </c>
      <c r="HH244">
        <v>3.2886</v>
      </c>
      <c r="HI244">
        <v>2425.4</v>
      </c>
      <c r="HJ244">
        <v>9999</v>
      </c>
      <c r="HK244">
        <v>9999</v>
      </c>
      <c r="HL244">
        <v>45.9</v>
      </c>
      <c r="HM244">
        <v>1.86733</v>
      </c>
      <c r="HN244">
        <v>1.8663</v>
      </c>
      <c r="HO244">
        <v>1.86587</v>
      </c>
      <c r="HP244">
        <v>1.86572</v>
      </c>
      <c r="HQ244">
        <v>1.86752</v>
      </c>
      <c r="HR244">
        <v>1.87008</v>
      </c>
      <c r="HS244">
        <v>1.86873</v>
      </c>
      <c r="HT244">
        <v>1.8701</v>
      </c>
      <c r="HU244">
        <v>0</v>
      </c>
      <c r="HV244">
        <v>0</v>
      </c>
      <c r="HW244">
        <v>0</v>
      </c>
      <c r="HX244">
        <v>0</v>
      </c>
      <c r="HY244" t="s">
        <v>425</v>
      </c>
      <c r="HZ244" t="s">
        <v>426</v>
      </c>
      <c r="IA244" t="s">
        <v>427</v>
      </c>
      <c r="IB244" t="s">
        <v>427</v>
      </c>
      <c r="IC244" t="s">
        <v>427</v>
      </c>
      <c r="ID244" t="s">
        <v>427</v>
      </c>
      <c r="IE244">
        <v>0</v>
      </c>
      <c r="IF244">
        <v>100</v>
      </c>
      <c r="IG244">
        <v>100</v>
      </c>
      <c r="IH244">
        <v>-0.158</v>
      </c>
      <c r="II244">
        <v>0.1025</v>
      </c>
      <c r="IJ244">
        <v>0.04464184116076175</v>
      </c>
      <c r="IK244">
        <v>-0.0004613869835165773</v>
      </c>
      <c r="IL244">
        <v>-7.733014719846753E-07</v>
      </c>
      <c r="IM244">
        <v>2.12217718631011E-10</v>
      </c>
      <c r="IN244">
        <v>-0.1662484685589008</v>
      </c>
      <c r="IO244">
        <v>0.000886434048502425</v>
      </c>
      <c r="IP244">
        <v>0.0004187276611132993</v>
      </c>
      <c r="IQ244">
        <v>-3.612086840460417E-06</v>
      </c>
      <c r="IR244">
        <v>19</v>
      </c>
      <c r="IS244">
        <v>2204</v>
      </c>
      <c r="IT244">
        <v>1</v>
      </c>
      <c r="IU244">
        <v>37</v>
      </c>
      <c r="IV244">
        <v>29.3</v>
      </c>
      <c r="IW244">
        <v>29.5</v>
      </c>
      <c r="IX244">
        <v>0.755615</v>
      </c>
      <c r="IY244">
        <v>2.24487</v>
      </c>
      <c r="IZ244">
        <v>1.39648</v>
      </c>
      <c r="JA244">
        <v>2.34375</v>
      </c>
      <c r="JB244">
        <v>1.49536</v>
      </c>
      <c r="JC244">
        <v>2.38647</v>
      </c>
      <c r="JD244">
        <v>39.3169</v>
      </c>
      <c r="JE244">
        <v>14.7887</v>
      </c>
      <c r="JF244">
        <v>18</v>
      </c>
      <c r="JG244">
        <v>392.387</v>
      </c>
      <c r="JH244">
        <v>559.174</v>
      </c>
      <c r="JI244">
        <v>32.044</v>
      </c>
      <c r="JJ244">
        <v>31.6209</v>
      </c>
      <c r="JK244">
        <v>30.0002</v>
      </c>
      <c r="JL244">
        <v>31.5077</v>
      </c>
      <c r="JM244">
        <v>31.4093</v>
      </c>
      <c r="JN244">
        <v>15.146</v>
      </c>
      <c r="JO244">
        <v>23.9034</v>
      </c>
      <c r="JP244">
        <v>20.9134</v>
      </c>
      <c r="JQ244">
        <v>-999.9</v>
      </c>
      <c r="JR244">
        <v>259.701</v>
      </c>
      <c r="JS244">
        <v>22.4448</v>
      </c>
      <c r="JT244">
        <v>99.78830000000001</v>
      </c>
      <c r="JU244">
        <v>99.86</v>
      </c>
    </row>
    <row r="245" spans="1:281">
      <c r="A245">
        <v>229</v>
      </c>
      <c r="B245">
        <v>1652289108</v>
      </c>
      <c r="C245">
        <v>7051.5</v>
      </c>
      <c r="D245" t="s">
        <v>942</v>
      </c>
      <c r="E245" t="s">
        <v>943</v>
      </c>
      <c r="F245">
        <v>5</v>
      </c>
      <c r="G245" t="s">
        <v>925</v>
      </c>
      <c r="H245" t="s">
        <v>418</v>
      </c>
      <c r="I245">
        <v>1652289100.5</v>
      </c>
      <c r="J245">
        <f>(K245)/1000</f>
        <v>0</v>
      </c>
      <c r="K245">
        <f>IF(CZ245, AN245, AH245)</f>
        <v>0</v>
      </c>
      <c r="L245">
        <f>IF(CZ245, AI245, AG245)</f>
        <v>0</v>
      </c>
      <c r="M245">
        <f>DB245 - IF(AU245&gt;1, L245*CV245*100.0/(AW245*DP245), 0)</f>
        <v>0</v>
      </c>
      <c r="N245">
        <f>((T245-J245/2)*M245-L245)/(T245+J245/2)</f>
        <v>0</v>
      </c>
      <c r="O245">
        <f>N245*(DI245+DJ245)/1000.0</f>
        <v>0</v>
      </c>
      <c r="P245">
        <f>(DB245 - IF(AU245&gt;1, L245*CV245*100.0/(AW245*DP245), 0))*(DI245+DJ245)/1000.0</f>
        <v>0</v>
      </c>
      <c r="Q245">
        <f>2.0/((1/S245-1/R245)+SIGN(S245)*SQRT((1/S245-1/R245)*(1/S245-1/R245) + 4*CW245/((CW245+1)*(CW245+1))*(2*1/S245*1/R245-1/R245*1/R245)))</f>
        <v>0</v>
      </c>
      <c r="R245">
        <f>IF(LEFT(CX245,1)&lt;&gt;"0",IF(LEFT(CX245,1)="1",3.0,CY245),$D$5+$E$5*(DP245*DI245/($K$5*1000))+$F$5*(DP245*DI245/($K$5*1000))*MAX(MIN(CV245,$J$5),$I$5)*MAX(MIN(CV245,$J$5),$I$5)+$G$5*MAX(MIN(CV245,$J$5),$I$5)*(DP245*DI245/($K$5*1000))+$H$5*(DP245*DI245/($K$5*1000))*(DP245*DI245/($K$5*1000)))</f>
        <v>0</v>
      </c>
      <c r="S245">
        <f>J245*(1000-(1000*0.61365*exp(17.502*W245/(240.97+W245))/(DI245+DJ245)+DD245)/2)/(1000*0.61365*exp(17.502*W245/(240.97+W245))/(DI245+DJ245)-DD245)</f>
        <v>0</v>
      </c>
      <c r="T245">
        <f>1/((CW245+1)/(Q245/1.6)+1/(R245/1.37)) + CW245/((CW245+1)/(Q245/1.6) + CW245/(R245/1.37))</f>
        <v>0</v>
      </c>
      <c r="U245">
        <f>(CR245*CU245)</f>
        <v>0</v>
      </c>
      <c r="V245">
        <f>(DK245+(U245+2*0.95*5.67E-8*(((DK245+$B$7)+273)^4-(DK245+273)^4)-44100*J245)/(1.84*29.3*R245+8*0.95*5.67E-8*(DK245+273)^3))</f>
        <v>0</v>
      </c>
      <c r="W245">
        <f>($C$7*DL245+$D$7*DM245+$E$7*V245)</f>
        <v>0</v>
      </c>
      <c r="X245">
        <f>0.61365*exp(17.502*W245/(240.97+W245))</f>
        <v>0</v>
      </c>
      <c r="Y245">
        <f>(Z245/AA245*100)</f>
        <v>0</v>
      </c>
      <c r="Z245">
        <f>DD245*(DI245+DJ245)/1000</f>
        <v>0</v>
      </c>
      <c r="AA245">
        <f>0.61365*exp(17.502*DK245/(240.97+DK245))</f>
        <v>0</v>
      </c>
      <c r="AB245">
        <f>(X245-DD245*(DI245+DJ245)/1000)</f>
        <v>0</v>
      </c>
      <c r="AC245">
        <f>(-J245*44100)</f>
        <v>0</v>
      </c>
      <c r="AD245">
        <f>2*29.3*R245*0.92*(DK245-W245)</f>
        <v>0</v>
      </c>
      <c r="AE245">
        <f>2*0.95*5.67E-8*(((DK245+$B$7)+273)^4-(W245+273)^4)</f>
        <v>0</v>
      </c>
      <c r="AF245">
        <f>U245+AE245+AC245+AD245</f>
        <v>0</v>
      </c>
      <c r="AG245">
        <f>DH245*AU245*(DC245-DB245*(1000-AU245*DE245)/(1000-AU245*DD245))/(100*CV245)</f>
        <v>0</v>
      </c>
      <c r="AH245">
        <f>1000*DH245*AU245*(DD245-DE245)/(100*CV245*(1000-AU245*DD245))</f>
        <v>0</v>
      </c>
      <c r="AI245">
        <f>(AJ245 - AK245 - DI245*1E3/(8.314*(DK245+273.15)) * AM245/DH245 * AL245) * DH245/(100*CV245) * (1000 - DE245)/1000</f>
        <v>0</v>
      </c>
      <c r="AJ245">
        <v>288.0112466391709</v>
      </c>
      <c r="AK245">
        <v>294.0294303030303</v>
      </c>
      <c r="AL245">
        <v>-3.190210532085453</v>
      </c>
      <c r="AM245">
        <v>66.42233892500103</v>
      </c>
      <c r="AN245">
        <f>(AP245 - AO245 + DI245*1E3/(8.314*(DK245+273.15)) * AR245/DH245 * AQ245) * DH245/(100*CV245) * 1000/(1000 - AP245)</f>
        <v>0</v>
      </c>
      <c r="AO245">
        <v>22.60769711670163</v>
      </c>
      <c r="AP245">
        <v>27.82255030303031</v>
      </c>
      <c r="AQ245">
        <v>0.009556779886462939</v>
      </c>
      <c r="AR245">
        <v>79.01917542628415</v>
      </c>
      <c r="AS245">
        <v>0</v>
      </c>
      <c r="AT245">
        <v>0</v>
      </c>
      <c r="AU245">
        <f>IF(AS245*$H$13&gt;=AW245,1.0,(AW245/(AW245-AS245*$H$13)))</f>
        <v>0</v>
      </c>
      <c r="AV245">
        <f>(AU245-1)*100</f>
        <v>0</v>
      </c>
      <c r="AW245">
        <f>MAX(0,($B$13+$C$13*DP245)/(1+$D$13*DP245)*DI245/(DK245+273)*$E$13)</f>
        <v>0</v>
      </c>
      <c r="AX245" t="s">
        <v>421</v>
      </c>
      <c r="AY245" t="s">
        <v>421</v>
      </c>
      <c r="AZ245">
        <v>0</v>
      </c>
      <c r="BA245">
        <v>0</v>
      </c>
      <c r="BB245">
        <f>1-AZ245/BA245</f>
        <v>0</v>
      </c>
      <c r="BC245">
        <v>0</v>
      </c>
      <c r="BD245" t="s">
        <v>421</v>
      </c>
      <c r="BE245" t="s">
        <v>421</v>
      </c>
      <c r="BF245">
        <v>0</v>
      </c>
      <c r="BG245">
        <v>0</v>
      </c>
      <c r="BH245">
        <f>1-BF245/BG245</f>
        <v>0</v>
      </c>
      <c r="BI245">
        <v>0.5</v>
      </c>
      <c r="BJ245">
        <f>CS245</f>
        <v>0</v>
      </c>
      <c r="BK245">
        <f>L245</f>
        <v>0</v>
      </c>
      <c r="BL245">
        <f>BH245*BI245*BJ245</f>
        <v>0</v>
      </c>
      <c r="BM245">
        <f>(BK245-BC245)/BJ245</f>
        <v>0</v>
      </c>
      <c r="BN245">
        <f>(BA245-BG245)/BG245</f>
        <v>0</v>
      </c>
      <c r="BO245">
        <f>AZ245/(BB245+AZ245/BG245)</f>
        <v>0</v>
      </c>
      <c r="BP245" t="s">
        <v>421</v>
      </c>
      <c r="BQ245">
        <v>0</v>
      </c>
      <c r="BR245">
        <f>IF(BQ245&lt;&gt;0, BQ245, BO245)</f>
        <v>0</v>
      </c>
      <c r="BS245">
        <f>1-BR245/BG245</f>
        <v>0</v>
      </c>
      <c r="BT245">
        <f>(BG245-BF245)/(BG245-BR245)</f>
        <v>0</v>
      </c>
      <c r="BU245">
        <f>(BA245-BG245)/(BA245-BR245)</f>
        <v>0</v>
      </c>
      <c r="BV245">
        <f>(BG245-BF245)/(BG245-AZ245)</f>
        <v>0</v>
      </c>
      <c r="BW245">
        <f>(BA245-BG245)/(BA245-AZ245)</f>
        <v>0</v>
      </c>
      <c r="BX245">
        <f>(BT245*BR245/BF245)</f>
        <v>0</v>
      </c>
      <c r="BY245">
        <f>(1-BX245)</f>
        <v>0</v>
      </c>
      <c r="BZ245">
        <v>1358</v>
      </c>
      <c r="CA245">
        <v>300</v>
      </c>
      <c r="CB245">
        <v>300</v>
      </c>
      <c r="CC245">
        <v>300</v>
      </c>
      <c r="CD245">
        <v>10372.1</v>
      </c>
      <c r="CE245">
        <v>1824.64</v>
      </c>
      <c r="CF245">
        <v>-0.00730157</v>
      </c>
      <c r="CG245">
        <v>0.9</v>
      </c>
      <c r="CH245" t="s">
        <v>421</v>
      </c>
      <c r="CI245" t="s">
        <v>421</v>
      </c>
      <c r="CJ245" t="s">
        <v>421</v>
      </c>
      <c r="CK245" t="s">
        <v>421</v>
      </c>
      <c r="CL245" t="s">
        <v>421</v>
      </c>
      <c r="CM245" t="s">
        <v>421</v>
      </c>
      <c r="CN245" t="s">
        <v>421</v>
      </c>
      <c r="CO245" t="s">
        <v>421</v>
      </c>
      <c r="CP245" t="s">
        <v>421</v>
      </c>
      <c r="CQ245" t="s">
        <v>421</v>
      </c>
      <c r="CR245">
        <f>$B$11*DQ245+$C$11*DR245+$F$11*EC245*(1-EF245)</f>
        <v>0</v>
      </c>
      <c r="CS245">
        <f>CR245*CT245</f>
        <v>0</v>
      </c>
      <c r="CT245">
        <f>($B$11*$D$9+$C$11*$D$9+$F$11*((EP245+EH245)/MAX(EP245+EH245+EQ245, 0.1)*$I$9+EQ245/MAX(EP245+EH245+EQ245, 0.1)*$J$9))/($B$11+$C$11+$F$11)</f>
        <v>0</v>
      </c>
      <c r="CU245">
        <f>($B$11*$K$9+$C$11*$K$9+$F$11*((EP245+EH245)/MAX(EP245+EH245+EQ245, 0.1)*$P$9+EQ245/MAX(EP245+EH245+EQ245, 0.1)*$Q$9))/($B$11+$C$11+$F$11)</f>
        <v>0</v>
      </c>
      <c r="CV245">
        <v>6</v>
      </c>
      <c r="CW245">
        <v>0.5</v>
      </c>
      <c r="CX245" t="s">
        <v>422</v>
      </c>
      <c r="CY245">
        <v>2</v>
      </c>
      <c r="CZ245" t="b">
        <v>1</v>
      </c>
      <c r="DA245">
        <v>1652289100.5</v>
      </c>
      <c r="DB245">
        <v>307.4483333333333</v>
      </c>
      <c r="DC245">
        <v>294.3468148148148</v>
      </c>
      <c r="DD245">
        <v>27.75925925925926</v>
      </c>
      <c r="DE245">
        <v>22.59215925925926</v>
      </c>
      <c r="DF245">
        <v>307.6126666666667</v>
      </c>
      <c r="DG245">
        <v>27.65710740740741</v>
      </c>
      <c r="DH245">
        <v>400.0898148148149</v>
      </c>
      <c r="DI245">
        <v>90.68075555555554</v>
      </c>
      <c r="DJ245">
        <v>0.1000013407407407</v>
      </c>
      <c r="DK245">
        <v>32.89633333333333</v>
      </c>
      <c r="DL245">
        <v>32.16106666666667</v>
      </c>
      <c r="DM245">
        <v>999.9000000000001</v>
      </c>
      <c r="DN245">
        <v>0</v>
      </c>
      <c r="DO245">
        <v>0</v>
      </c>
      <c r="DP245">
        <v>9997.567037037037</v>
      </c>
      <c r="DQ245">
        <v>0</v>
      </c>
      <c r="DR245">
        <v>931.482851851852</v>
      </c>
      <c r="DS245">
        <v>13.10148148148148</v>
      </c>
      <c r="DT245">
        <v>316.2260740740741</v>
      </c>
      <c r="DU245">
        <v>301.1504814814814</v>
      </c>
      <c r="DV245">
        <v>5.167094444444445</v>
      </c>
      <c r="DW245">
        <v>294.3468148148148</v>
      </c>
      <c r="DX245">
        <v>22.59215925925926</v>
      </c>
      <c r="DY245">
        <v>2.517229259259259</v>
      </c>
      <c r="DZ245">
        <v>2.048674074074075</v>
      </c>
      <c r="EA245">
        <v>21.13832592592593</v>
      </c>
      <c r="EB245">
        <v>17.82562962962963</v>
      </c>
      <c r="EC245">
        <v>1499.978148148148</v>
      </c>
      <c r="ED245">
        <v>0.9730062222222224</v>
      </c>
      <c r="EE245">
        <v>0.0269934037037037</v>
      </c>
      <c r="EF245">
        <v>0</v>
      </c>
      <c r="EG245">
        <v>1398.118888888889</v>
      </c>
      <c r="EH245">
        <v>5.00097</v>
      </c>
      <c r="EI245">
        <v>21824.12962962964</v>
      </c>
      <c r="EJ245">
        <v>12491.42592592593</v>
      </c>
      <c r="EK245">
        <v>41.43699999999999</v>
      </c>
      <c r="EL245">
        <v>43.17781481481479</v>
      </c>
      <c r="EM245">
        <v>41.65944444444443</v>
      </c>
      <c r="EN245">
        <v>42.93699999999998</v>
      </c>
      <c r="EO245">
        <v>42.58766666666666</v>
      </c>
      <c r="EP245">
        <v>1454.618518518518</v>
      </c>
      <c r="EQ245">
        <v>40.35333333333333</v>
      </c>
      <c r="ER245">
        <v>0</v>
      </c>
      <c r="ES245">
        <v>1794.200000047684</v>
      </c>
      <c r="ET245">
        <v>0</v>
      </c>
      <c r="EU245">
        <v>1397.841538461538</v>
      </c>
      <c r="EV245">
        <v>-90.73846160283296</v>
      </c>
      <c r="EW245">
        <v>-1364.950428322353</v>
      </c>
      <c r="EX245">
        <v>21819.02307692308</v>
      </c>
      <c r="EY245">
        <v>15</v>
      </c>
      <c r="EZ245">
        <v>1652287342.6</v>
      </c>
      <c r="FA245" t="s">
        <v>727</v>
      </c>
      <c r="FB245">
        <v>1652287342.6</v>
      </c>
      <c r="FC245">
        <v>1652287335.6</v>
      </c>
      <c r="FD245">
        <v>27</v>
      </c>
      <c r="FE245">
        <v>0.206</v>
      </c>
      <c r="FF245">
        <v>-0.006</v>
      </c>
      <c r="FG245">
        <v>-1.806</v>
      </c>
      <c r="FH245">
        <v>0.04</v>
      </c>
      <c r="FI245">
        <v>1600</v>
      </c>
      <c r="FJ245">
        <v>24</v>
      </c>
      <c r="FK245">
        <v>0.06</v>
      </c>
      <c r="FL245">
        <v>0.04</v>
      </c>
      <c r="FM245">
        <v>11.9430543902439</v>
      </c>
      <c r="FN245">
        <v>17.32229414634145</v>
      </c>
      <c r="FO245">
        <v>1.724299496461621</v>
      </c>
      <c r="FP245">
        <v>-1</v>
      </c>
      <c r="FQ245">
        <v>5.13977268292683</v>
      </c>
      <c r="FR245">
        <v>0.3720292682926842</v>
      </c>
      <c r="FS245">
        <v>0.03778081414146801</v>
      </c>
      <c r="FT245">
        <v>1</v>
      </c>
      <c r="FU245">
        <v>0</v>
      </c>
      <c r="FV245">
        <v>0</v>
      </c>
      <c r="FW245">
        <v>0</v>
      </c>
      <c r="FX245">
        <v>-1</v>
      </c>
      <c r="FY245">
        <v>1</v>
      </c>
      <c r="FZ245">
        <v>1</v>
      </c>
      <c r="GA245" t="s">
        <v>719</v>
      </c>
      <c r="GB245">
        <v>2.69435</v>
      </c>
      <c r="GC245">
        <v>2.70503</v>
      </c>
      <c r="GD245">
        <v>0.0685403</v>
      </c>
      <c r="GE245">
        <v>0.0648927</v>
      </c>
      <c r="GF245">
        <v>0.117483</v>
      </c>
      <c r="GG245">
        <v>0.100114</v>
      </c>
      <c r="GH245">
        <v>29229.2</v>
      </c>
      <c r="GI245">
        <v>29458.2</v>
      </c>
      <c r="GJ245">
        <v>29196.1</v>
      </c>
      <c r="GK245">
        <v>29154.7</v>
      </c>
      <c r="GL245">
        <v>34108.8</v>
      </c>
      <c r="GM245">
        <v>34922.1</v>
      </c>
      <c r="GN245">
        <v>41088.6</v>
      </c>
      <c r="GO245">
        <v>41601.9</v>
      </c>
      <c r="GP245">
        <v>1.72225</v>
      </c>
      <c r="GQ245">
        <v>2.0089</v>
      </c>
      <c r="GR245">
        <v>0.107758</v>
      </c>
      <c r="GS245">
        <v>0</v>
      </c>
      <c r="GT245">
        <v>30.4171</v>
      </c>
      <c r="GU245">
        <v>999.9</v>
      </c>
      <c r="GV245">
        <v>39.8</v>
      </c>
      <c r="GW245">
        <v>37.3</v>
      </c>
      <c r="GX245">
        <v>28.1298</v>
      </c>
      <c r="GY245">
        <v>62.9235</v>
      </c>
      <c r="GZ245">
        <v>29.383</v>
      </c>
      <c r="HA245">
        <v>1</v>
      </c>
      <c r="HB245">
        <v>0.322477</v>
      </c>
      <c r="HC245">
        <v>0</v>
      </c>
      <c r="HD245">
        <v>20.392</v>
      </c>
      <c r="HE245">
        <v>5.21714</v>
      </c>
      <c r="HF245">
        <v>12.0099</v>
      </c>
      <c r="HG245">
        <v>4.9875</v>
      </c>
      <c r="HH245">
        <v>3.28863</v>
      </c>
      <c r="HI245">
        <v>2425.6</v>
      </c>
      <c r="HJ245">
        <v>9999</v>
      </c>
      <c r="HK245">
        <v>9999</v>
      </c>
      <c r="HL245">
        <v>45.9</v>
      </c>
      <c r="HM245">
        <v>1.86733</v>
      </c>
      <c r="HN245">
        <v>1.8663</v>
      </c>
      <c r="HO245">
        <v>1.86587</v>
      </c>
      <c r="HP245">
        <v>1.8657</v>
      </c>
      <c r="HQ245">
        <v>1.86752</v>
      </c>
      <c r="HR245">
        <v>1.87006</v>
      </c>
      <c r="HS245">
        <v>1.86873</v>
      </c>
      <c r="HT245">
        <v>1.8701</v>
      </c>
      <c r="HU245">
        <v>0</v>
      </c>
      <c r="HV245">
        <v>0</v>
      </c>
      <c r="HW245">
        <v>0</v>
      </c>
      <c r="HX245">
        <v>0</v>
      </c>
      <c r="HY245" t="s">
        <v>425</v>
      </c>
      <c r="HZ245" t="s">
        <v>426</v>
      </c>
      <c r="IA245" t="s">
        <v>427</v>
      </c>
      <c r="IB245" t="s">
        <v>427</v>
      </c>
      <c r="IC245" t="s">
        <v>427</v>
      </c>
      <c r="ID245" t="s">
        <v>427</v>
      </c>
      <c r="IE245">
        <v>0</v>
      </c>
      <c r="IF245">
        <v>100</v>
      </c>
      <c r="IG245">
        <v>100</v>
      </c>
      <c r="IH245">
        <v>-0.144</v>
      </c>
      <c r="II245">
        <v>0.1032</v>
      </c>
      <c r="IJ245">
        <v>0.04464184116076175</v>
      </c>
      <c r="IK245">
        <v>-0.0004613869835165773</v>
      </c>
      <c r="IL245">
        <v>-7.733014719846753E-07</v>
      </c>
      <c r="IM245">
        <v>2.12217718631011E-10</v>
      </c>
      <c r="IN245">
        <v>-0.1662484685589008</v>
      </c>
      <c r="IO245">
        <v>0.000886434048502425</v>
      </c>
      <c r="IP245">
        <v>0.0004187276611132993</v>
      </c>
      <c r="IQ245">
        <v>-3.612086840460417E-06</v>
      </c>
      <c r="IR245">
        <v>19</v>
      </c>
      <c r="IS245">
        <v>2204</v>
      </c>
      <c r="IT245">
        <v>1</v>
      </c>
      <c r="IU245">
        <v>37</v>
      </c>
      <c r="IV245">
        <v>29.4</v>
      </c>
      <c r="IW245">
        <v>29.5</v>
      </c>
      <c r="IX245">
        <v>0.718994</v>
      </c>
      <c r="IY245">
        <v>2.2522</v>
      </c>
      <c r="IZ245">
        <v>1.39648</v>
      </c>
      <c r="JA245">
        <v>2.34375</v>
      </c>
      <c r="JB245">
        <v>1.49536</v>
      </c>
      <c r="JC245">
        <v>2.31567</v>
      </c>
      <c r="JD245">
        <v>39.3169</v>
      </c>
      <c r="JE245">
        <v>14.78</v>
      </c>
      <c r="JF245">
        <v>18</v>
      </c>
      <c r="JG245">
        <v>392.395</v>
      </c>
      <c r="JH245">
        <v>559</v>
      </c>
      <c r="JI245">
        <v>32.0469</v>
      </c>
      <c r="JJ245">
        <v>31.6244</v>
      </c>
      <c r="JK245">
        <v>30.0004</v>
      </c>
      <c r="JL245">
        <v>31.5112</v>
      </c>
      <c r="JM245">
        <v>31.4128</v>
      </c>
      <c r="JN245">
        <v>14.3917</v>
      </c>
      <c r="JO245">
        <v>24.4851</v>
      </c>
      <c r="JP245">
        <v>20.9134</v>
      </c>
      <c r="JQ245">
        <v>-999.9</v>
      </c>
      <c r="JR245">
        <v>246.344</v>
      </c>
      <c r="JS245">
        <v>22.3702</v>
      </c>
      <c r="JT245">
        <v>99.7894</v>
      </c>
      <c r="JU245">
        <v>99.8583</v>
      </c>
    </row>
    <row r="246" spans="1:281">
      <c r="A246">
        <v>230</v>
      </c>
      <c r="B246">
        <v>1652289113</v>
      </c>
      <c r="C246">
        <v>7056.5</v>
      </c>
      <c r="D246" t="s">
        <v>944</v>
      </c>
      <c r="E246" t="s">
        <v>945</v>
      </c>
      <c r="F246">
        <v>5</v>
      </c>
      <c r="G246" t="s">
        <v>925</v>
      </c>
      <c r="H246" t="s">
        <v>418</v>
      </c>
      <c r="I246">
        <v>1652289105.214286</v>
      </c>
      <c r="J246">
        <f>(K246)/1000</f>
        <v>0</v>
      </c>
      <c r="K246">
        <f>IF(CZ246, AN246, AH246)</f>
        <v>0</v>
      </c>
      <c r="L246">
        <f>IF(CZ246, AI246, AG246)</f>
        <v>0</v>
      </c>
      <c r="M246">
        <f>DB246 - IF(AU246&gt;1, L246*CV246*100.0/(AW246*DP246), 0)</f>
        <v>0</v>
      </c>
      <c r="N246">
        <f>((T246-J246/2)*M246-L246)/(T246+J246/2)</f>
        <v>0</v>
      </c>
      <c r="O246">
        <f>N246*(DI246+DJ246)/1000.0</f>
        <v>0</v>
      </c>
      <c r="P246">
        <f>(DB246 - IF(AU246&gt;1, L246*CV246*100.0/(AW246*DP246), 0))*(DI246+DJ246)/1000.0</f>
        <v>0</v>
      </c>
      <c r="Q246">
        <f>2.0/((1/S246-1/R246)+SIGN(S246)*SQRT((1/S246-1/R246)*(1/S246-1/R246) + 4*CW246/((CW246+1)*(CW246+1))*(2*1/S246*1/R246-1/R246*1/R246)))</f>
        <v>0</v>
      </c>
      <c r="R246">
        <f>IF(LEFT(CX246,1)&lt;&gt;"0",IF(LEFT(CX246,1)="1",3.0,CY246),$D$5+$E$5*(DP246*DI246/($K$5*1000))+$F$5*(DP246*DI246/($K$5*1000))*MAX(MIN(CV246,$J$5),$I$5)*MAX(MIN(CV246,$J$5),$I$5)+$G$5*MAX(MIN(CV246,$J$5),$I$5)*(DP246*DI246/($K$5*1000))+$H$5*(DP246*DI246/($K$5*1000))*(DP246*DI246/($K$5*1000)))</f>
        <v>0</v>
      </c>
      <c r="S246">
        <f>J246*(1000-(1000*0.61365*exp(17.502*W246/(240.97+W246))/(DI246+DJ246)+DD246)/2)/(1000*0.61365*exp(17.502*W246/(240.97+W246))/(DI246+DJ246)-DD246)</f>
        <v>0</v>
      </c>
      <c r="T246">
        <f>1/((CW246+1)/(Q246/1.6)+1/(R246/1.37)) + CW246/((CW246+1)/(Q246/1.6) + CW246/(R246/1.37))</f>
        <v>0</v>
      </c>
      <c r="U246">
        <f>(CR246*CU246)</f>
        <v>0</v>
      </c>
      <c r="V246">
        <f>(DK246+(U246+2*0.95*5.67E-8*(((DK246+$B$7)+273)^4-(DK246+273)^4)-44100*J246)/(1.84*29.3*R246+8*0.95*5.67E-8*(DK246+273)^3))</f>
        <v>0</v>
      </c>
      <c r="W246">
        <f>($C$7*DL246+$D$7*DM246+$E$7*V246)</f>
        <v>0</v>
      </c>
      <c r="X246">
        <f>0.61365*exp(17.502*W246/(240.97+W246))</f>
        <v>0</v>
      </c>
      <c r="Y246">
        <f>(Z246/AA246*100)</f>
        <v>0</v>
      </c>
      <c r="Z246">
        <f>DD246*(DI246+DJ246)/1000</f>
        <v>0</v>
      </c>
      <c r="AA246">
        <f>0.61365*exp(17.502*DK246/(240.97+DK246))</f>
        <v>0</v>
      </c>
      <c r="AB246">
        <f>(X246-DD246*(DI246+DJ246)/1000)</f>
        <v>0</v>
      </c>
      <c r="AC246">
        <f>(-J246*44100)</f>
        <v>0</v>
      </c>
      <c r="AD246">
        <f>2*29.3*R246*0.92*(DK246-W246)</f>
        <v>0</v>
      </c>
      <c r="AE246">
        <f>2*0.95*5.67E-8*(((DK246+$B$7)+273)^4-(W246+273)^4)</f>
        <v>0</v>
      </c>
      <c r="AF246">
        <f>U246+AE246+AC246+AD246</f>
        <v>0</v>
      </c>
      <c r="AG246">
        <f>DH246*AU246*(DC246-DB246*(1000-AU246*DE246)/(1000-AU246*DD246))/(100*CV246)</f>
        <v>0</v>
      </c>
      <c r="AH246">
        <f>1000*DH246*AU246*(DD246-DE246)/(100*CV246*(1000-AU246*DD246))</f>
        <v>0</v>
      </c>
      <c r="AI246">
        <f>(AJ246 - AK246 - DI246*1E3/(8.314*(DK246+273.15)) * AM246/DH246 * AL246) * DH246/(100*CV246) * (1000 - DE246)/1000</f>
        <v>0</v>
      </c>
      <c r="AJ246">
        <v>271.073893137708</v>
      </c>
      <c r="AK246">
        <v>277.9758181818181</v>
      </c>
      <c r="AL246">
        <v>-3.210764373144646</v>
      </c>
      <c r="AM246">
        <v>66.42233892500103</v>
      </c>
      <c r="AN246">
        <f>(AP246 - AO246 + DI246*1E3/(8.314*(DK246+273.15)) * AR246/DH246 * AQ246) * DH246/(100*CV246) * 1000/(1000 - AP246)</f>
        <v>0</v>
      </c>
      <c r="AO246">
        <v>22.55167951443978</v>
      </c>
      <c r="AP246">
        <v>27.84167151515152</v>
      </c>
      <c r="AQ246">
        <v>0.005509206887744925</v>
      </c>
      <c r="AR246">
        <v>79.01917542628415</v>
      </c>
      <c r="AS246">
        <v>0</v>
      </c>
      <c r="AT246">
        <v>0</v>
      </c>
      <c r="AU246">
        <f>IF(AS246*$H$13&gt;=AW246,1.0,(AW246/(AW246-AS246*$H$13)))</f>
        <v>0</v>
      </c>
      <c r="AV246">
        <f>(AU246-1)*100</f>
        <v>0</v>
      </c>
      <c r="AW246">
        <f>MAX(0,($B$13+$C$13*DP246)/(1+$D$13*DP246)*DI246/(DK246+273)*$E$13)</f>
        <v>0</v>
      </c>
      <c r="AX246" t="s">
        <v>421</v>
      </c>
      <c r="AY246" t="s">
        <v>421</v>
      </c>
      <c r="AZ246">
        <v>0</v>
      </c>
      <c r="BA246">
        <v>0</v>
      </c>
      <c r="BB246">
        <f>1-AZ246/BA246</f>
        <v>0</v>
      </c>
      <c r="BC246">
        <v>0</v>
      </c>
      <c r="BD246" t="s">
        <v>421</v>
      </c>
      <c r="BE246" t="s">
        <v>421</v>
      </c>
      <c r="BF246">
        <v>0</v>
      </c>
      <c r="BG246">
        <v>0</v>
      </c>
      <c r="BH246">
        <f>1-BF246/BG246</f>
        <v>0</v>
      </c>
      <c r="BI246">
        <v>0.5</v>
      </c>
      <c r="BJ246">
        <f>CS246</f>
        <v>0</v>
      </c>
      <c r="BK246">
        <f>L246</f>
        <v>0</v>
      </c>
      <c r="BL246">
        <f>BH246*BI246*BJ246</f>
        <v>0</v>
      </c>
      <c r="BM246">
        <f>(BK246-BC246)/BJ246</f>
        <v>0</v>
      </c>
      <c r="BN246">
        <f>(BA246-BG246)/BG246</f>
        <v>0</v>
      </c>
      <c r="BO246">
        <f>AZ246/(BB246+AZ246/BG246)</f>
        <v>0</v>
      </c>
      <c r="BP246" t="s">
        <v>421</v>
      </c>
      <c r="BQ246">
        <v>0</v>
      </c>
      <c r="BR246">
        <f>IF(BQ246&lt;&gt;0, BQ246, BO246)</f>
        <v>0</v>
      </c>
      <c r="BS246">
        <f>1-BR246/BG246</f>
        <v>0</v>
      </c>
      <c r="BT246">
        <f>(BG246-BF246)/(BG246-BR246)</f>
        <v>0</v>
      </c>
      <c r="BU246">
        <f>(BA246-BG246)/(BA246-BR246)</f>
        <v>0</v>
      </c>
      <c r="BV246">
        <f>(BG246-BF246)/(BG246-AZ246)</f>
        <v>0</v>
      </c>
      <c r="BW246">
        <f>(BA246-BG246)/(BA246-AZ246)</f>
        <v>0</v>
      </c>
      <c r="BX246">
        <f>(BT246*BR246/BF246)</f>
        <v>0</v>
      </c>
      <c r="BY246">
        <f>(1-BX246)</f>
        <v>0</v>
      </c>
      <c r="BZ246">
        <v>1358</v>
      </c>
      <c r="CA246">
        <v>300</v>
      </c>
      <c r="CB246">
        <v>300</v>
      </c>
      <c r="CC246">
        <v>300</v>
      </c>
      <c r="CD246">
        <v>10372.1</v>
      </c>
      <c r="CE246">
        <v>1824.64</v>
      </c>
      <c r="CF246">
        <v>-0.00730157</v>
      </c>
      <c r="CG246">
        <v>0.9</v>
      </c>
      <c r="CH246" t="s">
        <v>421</v>
      </c>
      <c r="CI246" t="s">
        <v>421</v>
      </c>
      <c r="CJ246" t="s">
        <v>421</v>
      </c>
      <c r="CK246" t="s">
        <v>421</v>
      </c>
      <c r="CL246" t="s">
        <v>421</v>
      </c>
      <c r="CM246" t="s">
        <v>421</v>
      </c>
      <c r="CN246" t="s">
        <v>421</v>
      </c>
      <c r="CO246" t="s">
        <v>421</v>
      </c>
      <c r="CP246" t="s">
        <v>421</v>
      </c>
      <c r="CQ246" t="s">
        <v>421</v>
      </c>
      <c r="CR246">
        <f>$B$11*DQ246+$C$11*DR246+$F$11*EC246*(1-EF246)</f>
        <v>0</v>
      </c>
      <c r="CS246">
        <f>CR246*CT246</f>
        <v>0</v>
      </c>
      <c r="CT246">
        <f>($B$11*$D$9+$C$11*$D$9+$F$11*((EP246+EH246)/MAX(EP246+EH246+EQ246, 0.1)*$I$9+EQ246/MAX(EP246+EH246+EQ246, 0.1)*$J$9))/($B$11+$C$11+$F$11)</f>
        <v>0</v>
      </c>
      <c r="CU246">
        <f>($B$11*$K$9+$C$11*$K$9+$F$11*((EP246+EH246)/MAX(EP246+EH246+EQ246, 0.1)*$P$9+EQ246/MAX(EP246+EH246+EQ246, 0.1)*$Q$9))/($B$11+$C$11+$F$11)</f>
        <v>0</v>
      </c>
      <c r="CV246">
        <v>6</v>
      </c>
      <c r="CW246">
        <v>0.5</v>
      </c>
      <c r="CX246" t="s">
        <v>422</v>
      </c>
      <c r="CY246">
        <v>2</v>
      </c>
      <c r="CZ246" t="b">
        <v>1</v>
      </c>
      <c r="DA246">
        <v>1652289105.214286</v>
      </c>
      <c r="DB246">
        <v>292.90275</v>
      </c>
      <c r="DC246">
        <v>278.7441071428572</v>
      </c>
      <c r="DD246">
        <v>27.79801785714286</v>
      </c>
      <c r="DE246">
        <v>22.57108928571429</v>
      </c>
      <c r="DF246">
        <v>293.0543571428572</v>
      </c>
      <c r="DG246">
        <v>27.69527142857143</v>
      </c>
      <c r="DH246">
        <v>400.0799285714285</v>
      </c>
      <c r="DI246">
        <v>90.67924642857143</v>
      </c>
      <c r="DJ246">
        <v>0.09999728571428572</v>
      </c>
      <c r="DK246">
        <v>32.90136428571429</v>
      </c>
      <c r="DL246">
        <v>32.163675</v>
      </c>
      <c r="DM246">
        <v>999.9000000000002</v>
      </c>
      <c r="DN246">
        <v>0</v>
      </c>
      <c r="DO246">
        <v>0</v>
      </c>
      <c r="DP246">
        <v>9998.949999999999</v>
      </c>
      <c r="DQ246">
        <v>0</v>
      </c>
      <c r="DR246">
        <v>930.9420714285715</v>
      </c>
      <c r="DS246">
        <v>14.15855714285714</v>
      </c>
      <c r="DT246">
        <v>301.2771071428571</v>
      </c>
      <c r="DU246">
        <v>285.1815357142858</v>
      </c>
      <c r="DV246">
        <v>5.226924642857142</v>
      </c>
      <c r="DW246">
        <v>278.7441071428572</v>
      </c>
      <c r="DX246">
        <v>22.57108928571429</v>
      </c>
      <c r="DY246">
        <v>2.520702857142858</v>
      </c>
      <c r="DZ246">
        <v>2.046729642857143</v>
      </c>
      <c r="EA246">
        <v>21.16078928571429</v>
      </c>
      <c r="EB246">
        <v>17.81053214285714</v>
      </c>
      <c r="EC246">
        <v>1499.978214285714</v>
      </c>
      <c r="ED246">
        <v>0.9730064285714288</v>
      </c>
      <c r="EE246">
        <v>0.02699322142857142</v>
      </c>
      <c r="EF246">
        <v>0</v>
      </c>
      <c r="EG246">
        <v>1391.329285714286</v>
      </c>
      <c r="EH246">
        <v>5.00097</v>
      </c>
      <c r="EI246">
        <v>21717.95357142857</v>
      </c>
      <c r="EJ246">
        <v>12491.43928571428</v>
      </c>
      <c r="EK246">
        <v>41.43699999999999</v>
      </c>
      <c r="EL246">
        <v>43.17814285714284</v>
      </c>
      <c r="EM246">
        <v>41.67371428571427</v>
      </c>
      <c r="EN246">
        <v>42.93699999999998</v>
      </c>
      <c r="EO246">
        <v>42.60025</v>
      </c>
      <c r="EP246">
        <v>1454.620357142857</v>
      </c>
      <c r="EQ246">
        <v>40.35071428571428</v>
      </c>
      <c r="ER246">
        <v>0</v>
      </c>
      <c r="ES246">
        <v>1799</v>
      </c>
      <c r="ET246">
        <v>0</v>
      </c>
      <c r="EU246">
        <v>1390.925384615385</v>
      </c>
      <c r="EV246">
        <v>-83.1842733926977</v>
      </c>
      <c r="EW246">
        <v>-1311.846152180966</v>
      </c>
      <c r="EX246">
        <v>21711.53461538461</v>
      </c>
      <c r="EY246">
        <v>15</v>
      </c>
      <c r="EZ246">
        <v>1652287342.6</v>
      </c>
      <c r="FA246" t="s">
        <v>727</v>
      </c>
      <c r="FB246">
        <v>1652287342.6</v>
      </c>
      <c r="FC246">
        <v>1652287335.6</v>
      </c>
      <c r="FD246">
        <v>27</v>
      </c>
      <c r="FE246">
        <v>0.206</v>
      </c>
      <c r="FF246">
        <v>-0.006</v>
      </c>
      <c r="FG246">
        <v>-1.806</v>
      </c>
      <c r="FH246">
        <v>0.04</v>
      </c>
      <c r="FI246">
        <v>1600</v>
      </c>
      <c r="FJ246">
        <v>24</v>
      </c>
      <c r="FK246">
        <v>0.06</v>
      </c>
      <c r="FL246">
        <v>0.04</v>
      </c>
      <c r="FM246">
        <v>13.2819487804878</v>
      </c>
      <c r="FN246">
        <v>14.00763763066202</v>
      </c>
      <c r="FO246">
        <v>1.384808064559578</v>
      </c>
      <c r="FP246">
        <v>-1</v>
      </c>
      <c r="FQ246">
        <v>5.187388780487805</v>
      </c>
      <c r="FR246">
        <v>0.6486737979094197</v>
      </c>
      <c r="FS246">
        <v>0.0672768434482954</v>
      </c>
      <c r="FT246">
        <v>0</v>
      </c>
      <c r="FU246">
        <v>0</v>
      </c>
      <c r="FV246">
        <v>0</v>
      </c>
      <c r="FW246">
        <v>0</v>
      </c>
      <c r="FX246">
        <v>-1</v>
      </c>
      <c r="FY246">
        <v>0</v>
      </c>
      <c r="FZ246">
        <v>1</v>
      </c>
      <c r="GA246" t="s">
        <v>710</v>
      </c>
      <c r="GB246">
        <v>2.69457</v>
      </c>
      <c r="GC246">
        <v>2.7051</v>
      </c>
      <c r="GD246">
        <v>0.0653658</v>
      </c>
      <c r="GE246">
        <v>0.0614851</v>
      </c>
      <c r="GF246">
        <v>0.117528</v>
      </c>
      <c r="GG246">
        <v>0.0998059</v>
      </c>
      <c r="GH246">
        <v>29328.9</v>
      </c>
      <c r="GI246">
        <v>29565.2</v>
      </c>
      <c r="GJ246">
        <v>29196.1</v>
      </c>
      <c r="GK246">
        <v>29154.4</v>
      </c>
      <c r="GL246">
        <v>34107.3</v>
      </c>
      <c r="GM246">
        <v>34933.9</v>
      </c>
      <c r="GN246">
        <v>41089</v>
      </c>
      <c r="GO246">
        <v>41601.6</v>
      </c>
      <c r="GP246">
        <v>1.7223</v>
      </c>
      <c r="GQ246">
        <v>2.0085</v>
      </c>
      <c r="GR246">
        <v>0.107471</v>
      </c>
      <c r="GS246">
        <v>0</v>
      </c>
      <c r="GT246">
        <v>30.4239</v>
      </c>
      <c r="GU246">
        <v>999.9</v>
      </c>
      <c r="GV246">
        <v>39.8</v>
      </c>
      <c r="GW246">
        <v>37.3</v>
      </c>
      <c r="GX246">
        <v>28.1271</v>
      </c>
      <c r="GY246">
        <v>62.8135</v>
      </c>
      <c r="GZ246">
        <v>29.2508</v>
      </c>
      <c r="HA246">
        <v>1</v>
      </c>
      <c r="HB246">
        <v>0.322942</v>
      </c>
      <c r="HC246">
        <v>0</v>
      </c>
      <c r="HD246">
        <v>20.3921</v>
      </c>
      <c r="HE246">
        <v>5.21639</v>
      </c>
      <c r="HF246">
        <v>12.0099</v>
      </c>
      <c r="HG246">
        <v>4.98745</v>
      </c>
      <c r="HH246">
        <v>3.28863</v>
      </c>
      <c r="HI246">
        <v>2425.6</v>
      </c>
      <c r="HJ246">
        <v>9999</v>
      </c>
      <c r="HK246">
        <v>9999</v>
      </c>
      <c r="HL246">
        <v>45.9</v>
      </c>
      <c r="HM246">
        <v>1.86734</v>
      </c>
      <c r="HN246">
        <v>1.8663</v>
      </c>
      <c r="HO246">
        <v>1.86585</v>
      </c>
      <c r="HP246">
        <v>1.86569</v>
      </c>
      <c r="HQ246">
        <v>1.86752</v>
      </c>
      <c r="HR246">
        <v>1.87005</v>
      </c>
      <c r="HS246">
        <v>1.86871</v>
      </c>
      <c r="HT246">
        <v>1.87008</v>
      </c>
      <c r="HU246">
        <v>0</v>
      </c>
      <c r="HV246">
        <v>0</v>
      </c>
      <c r="HW246">
        <v>0</v>
      </c>
      <c r="HX246">
        <v>0</v>
      </c>
      <c r="HY246" t="s">
        <v>425</v>
      </c>
      <c r="HZ246" t="s">
        <v>426</v>
      </c>
      <c r="IA246" t="s">
        <v>427</v>
      </c>
      <c r="IB246" t="s">
        <v>427</v>
      </c>
      <c r="IC246" t="s">
        <v>427</v>
      </c>
      <c r="ID246" t="s">
        <v>427</v>
      </c>
      <c r="IE246">
        <v>0</v>
      </c>
      <c r="IF246">
        <v>100</v>
      </c>
      <c r="IG246">
        <v>100</v>
      </c>
      <c r="IH246">
        <v>-0.131</v>
      </c>
      <c r="II246">
        <v>0.1034</v>
      </c>
      <c r="IJ246">
        <v>0.04464184116076175</v>
      </c>
      <c r="IK246">
        <v>-0.0004613869835165773</v>
      </c>
      <c r="IL246">
        <v>-7.733014719846753E-07</v>
      </c>
      <c r="IM246">
        <v>2.12217718631011E-10</v>
      </c>
      <c r="IN246">
        <v>-0.1662484685589008</v>
      </c>
      <c r="IO246">
        <v>0.000886434048502425</v>
      </c>
      <c r="IP246">
        <v>0.0004187276611132993</v>
      </c>
      <c r="IQ246">
        <v>-3.612086840460417E-06</v>
      </c>
      <c r="IR246">
        <v>19</v>
      </c>
      <c r="IS246">
        <v>2204</v>
      </c>
      <c r="IT246">
        <v>1</v>
      </c>
      <c r="IU246">
        <v>37</v>
      </c>
      <c r="IV246">
        <v>29.5</v>
      </c>
      <c r="IW246">
        <v>29.6</v>
      </c>
      <c r="IX246">
        <v>0.684814</v>
      </c>
      <c r="IY246">
        <v>2.25586</v>
      </c>
      <c r="IZ246">
        <v>1.39648</v>
      </c>
      <c r="JA246">
        <v>2.34375</v>
      </c>
      <c r="JB246">
        <v>1.49536</v>
      </c>
      <c r="JC246">
        <v>2.28394</v>
      </c>
      <c r="JD246">
        <v>39.3169</v>
      </c>
      <c r="JE246">
        <v>14.7712</v>
      </c>
      <c r="JF246">
        <v>18</v>
      </c>
      <c r="JG246">
        <v>392.441</v>
      </c>
      <c r="JH246">
        <v>558.725</v>
      </c>
      <c r="JI246">
        <v>32.0516</v>
      </c>
      <c r="JJ246">
        <v>31.6285</v>
      </c>
      <c r="JK246">
        <v>30.0004</v>
      </c>
      <c r="JL246">
        <v>31.5145</v>
      </c>
      <c r="JM246">
        <v>31.4154</v>
      </c>
      <c r="JN246">
        <v>13.713</v>
      </c>
      <c r="JO246">
        <v>24.7616</v>
      </c>
      <c r="JP246">
        <v>20.9134</v>
      </c>
      <c r="JQ246">
        <v>-999.9</v>
      </c>
      <c r="JR246">
        <v>226.31</v>
      </c>
      <c r="JS246">
        <v>22.3151</v>
      </c>
      <c r="JT246">
        <v>99.79000000000001</v>
      </c>
      <c r="JU246">
        <v>99.8575</v>
      </c>
    </row>
    <row r="247" spans="1:281">
      <c r="A247">
        <v>231</v>
      </c>
      <c r="B247">
        <v>1652289118</v>
      </c>
      <c r="C247">
        <v>7061.5</v>
      </c>
      <c r="D247" t="s">
        <v>946</v>
      </c>
      <c r="E247" t="s">
        <v>947</v>
      </c>
      <c r="F247">
        <v>5</v>
      </c>
      <c r="G247" t="s">
        <v>925</v>
      </c>
      <c r="H247" t="s">
        <v>418</v>
      </c>
      <c r="I247">
        <v>1652289110.5</v>
      </c>
      <c r="J247">
        <f>(K247)/1000</f>
        <v>0</v>
      </c>
      <c r="K247">
        <f>IF(CZ247, AN247, AH247)</f>
        <v>0</v>
      </c>
      <c r="L247">
        <f>IF(CZ247, AI247, AG247)</f>
        <v>0</v>
      </c>
      <c r="M247">
        <f>DB247 - IF(AU247&gt;1, L247*CV247*100.0/(AW247*DP247), 0)</f>
        <v>0</v>
      </c>
      <c r="N247">
        <f>((T247-J247/2)*M247-L247)/(T247+J247/2)</f>
        <v>0</v>
      </c>
      <c r="O247">
        <f>N247*(DI247+DJ247)/1000.0</f>
        <v>0</v>
      </c>
      <c r="P247">
        <f>(DB247 - IF(AU247&gt;1, L247*CV247*100.0/(AW247*DP247), 0))*(DI247+DJ247)/1000.0</f>
        <v>0</v>
      </c>
      <c r="Q247">
        <f>2.0/((1/S247-1/R247)+SIGN(S247)*SQRT((1/S247-1/R247)*(1/S247-1/R247) + 4*CW247/((CW247+1)*(CW247+1))*(2*1/S247*1/R247-1/R247*1/R247)))</f>
        <v>0</v>
      </c>
      <c r="R247">
        <f>IF(LEFT(CX247,1)&lt;&gt;"0",IF(LEFT(CX247,1)="1",3.0,CY247),$D$5+$E$5*(DP247*DI247/($K$5*1000))+$F$5*(DP247*DI247/($K$5*1000))*MAX(MIN(CV247,$J$5),$I$5)*MAX(MIN(CV247,$J$5),$I$5)+$G$5*MAX(MIN(CV247,$J$5),$I$5)*(DP247*DI247/($K$5*1000))+$H$5*(DP247*DI247/($K$5*1000))*(DP247*DI247/($K$5*1000)))</f>
        <v>0</v>
      </c>
      <c r="S247">
        <f>J247*(1000-(1000*0.61365*exp(17.502*W247/(240.97+W247))/(DI247+DJ247)+DD247)/2)/(1000*0.61365*exp(17.502*W247/(240.97+W247))/(DI247+DJ247)-DD247)</f>
        <v>0</v>
      </c>
      <c r="T247">
        <f>1/((CW247+1)/(Q247/1.6)+1/(R247/1.37)) + CW247/((CW247+1)/(Q247/1.6) + CW247/(R247/1.37))</f>
        <v>0</v>
      </c>
      <c r="U247">
        <f>(CR247*CU247)</f>
        <v>0</v>
      </c>
      <c r="V247">
        <f>(DK247+(U247+2*0.95*5.67E-8*(((DK247+$B$7)+273)^4-(DK247+273)^4)-44100*J247)/(1.84*29.3*R247+8*0.95*5.67E-8*(DK247+273)^3))</f>
        <v>0</v>
      </c>
      <c r="W247">
        <f>($C$7*DL247+$D$7*DM247+$E$7*V247)</f>
        <v>0</v>
      </c>
      <c r="X247">
        <f>0.61365*exp(17.502*W247/(240.97+W247))</f>
        <v>0</v>
      </c>
      <c r="Y247">
        <f>(Z247/AA247*100)</f>
        <v>0</v>
      </c>
      <c r="Z247">
        <f>DD247*(DI247+DJ247)/1000</f>
        <v>0</v>
      </c>
      <c r="AA247">
        <f>0.61365*exp(17.502*DK247/(240.97+DK247))</f>
        <v>0</v>
      </c>
      <c r="AB247">
        <f>(X247-DD247*(DI247+DJ247)/1000)</f>
        <v>0</v>
      </c>
      <c r="AC247">
        <f>(-J247*44100)</f>
        <v>0</v>
      </c>
      <c r="AD247">
        <f>2*29.3*R247*0.92*(DK247-W247)</f>
        <v>0</v>
      </c>
      <c r="AE247">
        <f>2*0.95*5.67E-8*(((DK247+$B$7)+273)^4-(W247+273)^4)</f>
        <v>0</v>
      </c>
      <c r="AF247">
        <f>U247+AE247+AC247+AD247</f>
        <v>0</v>
      </c>
      <c r="AG247">
        <f>DH247*AU247*(DC247-DB247*(1000-AU247*DE247)/(1000-AU247*DD247))/(100*CV247)</f>
        <v>0</v>
      </c>
      <c r="AH247">
        <f>1000*DH247*AU247*(DD247-DE247)/(100*CV247*(1000-AU247*DD247))</f>
        <v>0</v>
      </c>
      <c r="AI247">
        <f>(AJ247 - AK247 - DI247*1E3/(8.314*(DK247+273.15)) * AM247/DH247 * AL247) * DH247/(100*CV247) * (1000 - DE247)/1000</f>
        <v>0</v>
      </c>
      <c r="AJ247">
        <v>254.1153914266195</v>
      </c>
      <c r="AK247">
        <v>261.9677393939393</v>
      </c>
      <c r="AL247">
        <v>-3.202135490598927</v>
      </c>
      <c r="AM247">
        <v>66.42233892500103</v>
      </c>
      <c r="AN247">
        <f>(AP247 - AO247 + DI247*1E3/(8.314*(DK247+273.15)) * AR247/DH247 * AQ247) * DH247/(100*CV247) * 1000/(1000 - AP247)</f>
        <v>0</v>
      </c>
      <c r="AO247">
        <v>22.44694096251263</v>
      </c>
      <c r="AP247">
        <v>27.83036181818182</v>
      </c>
      <c r="AQ247">
        <v>-0.0010788843486164</v>
      </c>
      <c r="AR247">
        <v>79.01917542628415</v>
      </c>
      <c r="AS247">
        <v>0</v>
      </c>
      <c r="AT247">
        <v>0</v>
      </c>
      <c r="AU247">
        <f>IF(AS247*$H$13&gt;=AW247,1.0,(AW247/(AW247-AS247*$H$13)))</f>
        <v>0</v>
      </c>
      <c r="AV247">
        <f>(AU247-1)*100</f>
        <v>0</v>
      </c>
      <c r="AW247">
        <f>MAX(0,($B$13+$C$13*DP247)/(1+$D$13*DP247)*DI247/(DK247+273)*$E$13)</f>
        <v>0</v>
      </c>
      <c r="AX247" t="s">
        <v>421</v>
      </c>
      <c r="AY247" t="s">
        <v>421</v>
      </c>
      <c r="AZ247">
        <v>0</v>
      </c>
      <c r="BA247">
        <v>0</v>
      </c>
      <c r="BB247">
        <f>1-AZ247/BA247</f>
        <v>0</v>
      </c>
      <c r="BC247">
        <v>0</v>
      </c>
      <c r="BD247" t="s">
        <v>421</v>
      </c>
      <c r="BE247" t="s">
        <v>421</v>
      </c>
      <c r="BF247">
        <v>0</v>
      </c>
      <c r="BG247">
        <v>0</v>
      </c>
      <c r="BH247">
        <f>1-BF247/BG247</f>
        <v>0</v>
      </c>
      <c r="BI247">
        <v>0.5</v>
      </c>
      <c r="BJ247">
        <f>CS247</f>
        <v>0</v>
      </c>
      <c r="BK247">
        <f>L247</f>
        <v>0</v>
      </c>
      <c r="BL247">
        <f>BH247*BI247*BJ247</f>
        <v>0</v>
      </c>
      <c r="BM247">
        <f>(BK247-BC247)/BJ247</f>
        <v>0</v>
      </c>
      <c r="BN247">
        <f>(BA247-BG247)/BG247</f>
        <v>0</v>
      </c>
      <c r="BO247">
        <f>AZ247/(BB247+AZ247/BG247)</f>
        <v>0</v>
      </c>
      <c r="BP247" t="s">
        <v>421</v>
      </c>
      <c r="BQ247">
        <v>0</v>
      </c>
      <c r="BR247">
        <f>IF(BQ247&lt;&gt;0, BQ247, BO247)</f>
        <v>0</v>
      </c>
      <c r="BS247">
        <f>1-BR247/BG247</f>
        <v>0</v>
      </c>
      <c r="BT247">
        <f>(BG247-BF247)/(BG247-BR247)</f>
        <v>0</v>
      </c>
      <c r="BU247">
        <f>(BA247-BG247)/(BA247-BR247)</f>
        <v>0</v>
      </c>
      <c r="BV247">
        <f>(BG247-BF247)/(BG247-AZ247)</f>
        <v>0</v>
      </c>
      <c r="BW247">
        <f>(BA247-BG247)/(BA247-AZ247)</f>
        <v>0</v>
      </c>
      <c r="BX247">
        <f>(BT247*BR247/BF247)</f>
        <v>0</v>
      </c>
      <c r="BY247">
        <f>(1-BX247)</f>
        <v>0</v>
      </c>
      <c r="BZ247">
        <v>1358</v>
      </c>
      <c r="CA247">
        <v>300</v>
      </c>
      <c r="CB247">
        <v>300</v>
      </c>
      <c r="CC247">
        <v>300</v>
      </c>
      <c r="CD247">
        <v>10372.1</v>
      </c>
      <c r="CE247">
        <v>1824.64</v>
      </c>
      <c r="CF247">
        <v>-0.00730157</v>
      </c>
      <c r="CG247">
        <v>0.9</v>
      </c>
      <c r="CH247" t="s">
        <v>421</v>
      </c>
      <c r="CI247" t="s">
        <v>421</v>
      </c>
      <c r="CJ247" t="s">
        <v>421</v>
      </c>
      <c r="CK247" t="s">
        <v>421</v>
      </c>
      <c r="CL247" t="s">
        <v>421</v>
      </c>
      <c r="CM247" t="s">
        <v>421</v>
      </c>
      <c r="CN247" t="s">
        <v>421</v>
      </c>
      <c r="CO247" t="s">
        <v>421</v>
      </c>
      <c r="CP247" t="s">
        <v>421</v>
      </c>
      <c r="CQ247" t="s">
        <v>421</v>
      </c>
      <c r="CR247">
        <f>$B$11*DQ247+$C$11*DR247+$F$11*EC247*(1-EF247)</f>
        <v>0</v>
      </c>
      <c r="CS247">
        <f>CR247*CT247</f>
        <v>0</v>
      </c>
      <c r="CT247">
        <f>($B$11*$D$9+$C$11*$D$9+$F$11*((EP247+EH247)/MAX(EP247+EH247+EQ247, 0.1)*$I$9+EQ247/MAX(EP247+EH247+EQ247, 0.1)*$J$9))/($B$11+$C$11+$F$11)</f>
        <v>0</v>
      </c>
      <c r="CU247">
        <f>($B$11*$K$9+$C$11*$K$9+$F$11*((EP247+EH247)/MAX(EP247+EH247+EQ247, 0.1)*$P$9+EQ247/MAX(EP247+EH247+EQ247, 0.1)*$Q$9))/($B$11+$C$11+$F$11)</f>
        <v>0</v>
      </c>
      <c r="CV247">
        <v>6</v>
      </c>
      <c r="CW247">
        <v>0.5</v>
      </c>
      <c r="CX247" t="s">
        <v>422</v>
      </c>
      <c r="CY247">
        <v>2</v>
      </c>
      <c r="CZ247" t="b">
        <v>1</v>
      </c>
      <c r="DA247">
        <v>1652289110.5</v>
      </c>
      <c r="DB247">
        <v>276.4817037037037</v>
      </c>
      <c r="DC247">
        <v>261.2427777777778</v>
      </c>
      <c r="DD247">
        <v>27.8259962962963</v>
      </c>
      <c r="DE247">
        <v>22.5133</v>
      </c>
      <c r="DF247">
        <v>276.6193333333333</v>
      </c>
      <c r="DG247">
        <v>27.72282222222222</v>
      </c>
      <c r="DH247">
        <v>400.0765185185185</v>
      </c>
      <c r="DI247">
        <v>90.67884074074074</v>
      </c>
      <c r="DJ247">
        <v>0.1000128555555556</v>
      </c>
      <c r="DK247">
        <v>32.90773333333333</v>
      </c>
      <c r="DL247">
        <v>32.17031481481482</v>
      </c>
      <c r="DM247">
        <v>999.9000000000001</v>
      </c>
      <c r="DN247">
        <v>0</v>
      </c>
      <c r="DO247">
        <v>0</v>
      </c>
      <c r="DP247">
        <v>9993.265185185184</v>
      </c>
      <c r="DQ247">
        <v>0</v>
      </c>
      <c r="DR247">
        <v>930.3427777777778</v>
      </c>
      <c r="DS247">
        <v>15.23885925925926</v>
      </c>
      <c r="DT247">
        <v>284.395</v>
      </c>
      <c r="DU247">
        <v>267.2606666666666</v>
      </c>
      <c r="DV247">
        <v>5.312693703703705</v>
      </c>
      <c r="DW247">
        <v>261.2427777777778</v>
      </c>
      <c r="DX247">
        <v>22.5133</v>
      </c>
      <c r="DY247">
        <v>2.523228888888889</v>
      </c>
      <c r="DZ247">
        <v>2.041480740740741</v>
      </c>
      <c r="EA247">
        <v>21.17711851851852</v>
      </c>
      <c r="EB247">
        <v>17.76972222222222</v>
      </c>
      <c r="EC247">
        <v>1499.981851851852</v>
      </c>
      <c r="ED247">
        <v>0.9730068888888892</v>
      </c>
      <c r="EE247">
        <v>0.02699281481481481</v>
      </c>
      <c r="EF247">
        <v>0</v>
      </c>
      <c r="EG247">
        <v>1384.249259259259</v>
      </c>
      <c r="EH247">
        <v>5.00097</v>
      </c>
      <c r="EI247">
        <v>21607.9074074074</v>
      </c>
      <c r="EJ247">
        <v>12491.47407407407</v>
      </c>
      <c r="EK247">
        <v>41.43699999999999</v>
      </c>
      <c r="EL247">
        <v>43.18699999999998</v>
      </c>
      <c r="EM247">
        <v>41.68699999999999</v>
      </c>
      <c r="EN247">
        <v>42.94633333333332</v>
      </c>
      <c r="EO247">
        <v>42.61333333333333</v>
      </c>
      <c r="EP247">
        <v>1454.627037037037</v>
      </c>
      <c r="EQ247">
        <v>40.35037037037037</v>
      </c>
      <c r="ER247">
        <v>0</v>
      </c>
      <c r="ES247">
        <v>1803.799999952316</v>
      </c>
      <c r="ET247">
        <v>0</v>
      </c>
      <c r="EU247">
        <v>1384.503461538461</v>
      </c>
      <c r="EV247">
        <v>-76.17606843220497</v>
      </c>
      <c r="EW247">
        <v>-1200.030770106542</v>
      </c>
      <c r="EX247">
        <v>21612.14230769231</v>
      </c>
      <c r="EY247">
        <v>15</v>
      </c>
      <c r="EZ247">
        <v>1652287342.6</v>
      </c>
      <c r="FA247" t="s">
        <v>727</v>
      </c>
      <c r="FB247">
        <v>1652287342.6</v>
      </c>
      <c r="FC247">
        <v>1652287335.6</v>
      </c>
      <c r="FD247">
        <v>27</v>
      </c>
      <c r="FE247">
        <v>0.206</v>
      </c>
      <c r="FF247">
        <v>-0.006</v>
      </c>
      <c r="FG247">
        <v>-1.806</v>
      </c>
      <c r="FH247">
        <v>0.04</v>
      </c>
      <c r="FI247">
        <v>1600</v>
      </c>
      <c r="FJ247">
        <v>24</v>
      </c>
      <c r="FK247">
        <v>0.06</v>
      </c>
      <c r="FL247">
        <v>0.04</v>
      </c>
      <c r="FM247">
        <v>14.558265</v>
      </c>
      <c r="FN247">
        <v>12.34371332082547</v>
      </c>
      <c r="FO247">
        <v>1.1890718009334</v>
      </c>
      <c r="FP247">
        <v>-1</v>
      </c>
      <c r="FQ247">
        <v>5.2637735</v>
      </c>
      <c r="FR247">
        <v>0.99023527204502</v>
      </c>
      <c r="FS247">
        <v>0.09688155432150122</v>
      </c>
      <c r="FT247">
        <v>0</v>
      </c>
      <c r="FU247">
        <v>0</v>
      </c>
      <c r="FV247">
        <v>0</v>
      </c>
      <c r="FW247">
        <v>0</v>
      </c>
      <c r="FX247">
        <v>-1</v>
      </c>
      <c r="FY247">
        <v>0</v>
      </c>
      <c r="FZ247">
        <v>1</v>
      </c>
      <c r="GA247" t="s">
        <v>710</v>
      </c>
      <c r="GB247">
        <v>2.69448</v>
      </c>
      <c r="GC247">
        <v>2.70514</v>
      </c>
      <c r="GD247">
        <v>0.0621361</v>
      </c>
      <c r="GE247">
        <v>0.0580129</v>
      </c>
      <c r="GF247">
        <v>0.117495</v>
      </c>
      <c r="GG247">
        <v>0.0996012</v>
      </c>
      <c r="GH247">
        <v>29429.4</v>
      </c>
      <c r="GI247">
        <v>29674.7</v>
      </c>
      <c r="GJ247">
        <v>29195.3</v>
      </c>
      <c r="GK247">
        <v>29154.6</v>
      </c>
      <c r="GL247">
        <v>34107</v>
      </c>
      <c r="GM247">
        <v>34942.1</v>
      </c>
      <c r="GN247">
        <v>41087.2</v>
      </c>
      <c r="GO247">
        <v>41601.9</v>
      </c>
      <c r="GP247">
        <v>1.72232</v>
      </c>
      <c r="GQ247">
        <v>2.0086</v>
      </c>
      <c r="GR247">
        <v>0.108138</v>
      </c>
      <c r="GS247">
        <v>0</v>
      </c>
      <c r="GT247">
        <v>30.4316</v>
      </c>
      <c r="GU247">
        <v>999.9</v>
      </c>
      <c r="GV247">
        <v>39.8</v>
      </c>
      <c r="GW247">
        <v>37.3</v>
      </c>
      <c r="GX247">
        <v>28.1313</v>
      </c>
      <c r="GY247">
        <v>62.8235</v>
      </c>
      <c r="GZ247">
        <v>29.9519</v>
      </c>
      <c r="HA247">
        <v>1</v>
      </c>
      <c r="HB247">
        <v>0.323117</v>
      </c>
      <c r="HC247">
        <v>0</v>
      </c>
      <c r="HD247">
        <v>20.3921</v>
      </c>
      <c r="HE247">
        <v>5.21654</v>
      </c>
      <c r="HF247">
        <v>12.0099</v>
      </c>
      <c r="HG247">
        <v>4.9873</v>
      </c>
      <c r="HH247">
        <v>3.28863</v>
      </c>
      <c r="HI247">
        <v>2425.8</v>
      </c>
      <c r="HJ247">
        <v>9999</v>
      </c>
      <c r="HK247">
        <v>9999</v>
      </c>
      <c r="HL247">
        <v>45.9</v>
      </c>
      <c r="HM247">
        <v>1.86734</v>
      </c>
      <c r="HN247">
        <v>1.8663</v>
      </c>
      <c r="HO247">
        <v>1.86585</v>
      </c>
      <c r="HP247">
        <v>1.8657</v>
      </c>
      <c r="HQ247">
        <v>1.86752</v>
      </c>
      <c r="HR247">
        <v>1.87006</v>
      </c>
      <c r="HS247">
        <v>1.86874</v>
      </c>
      <c r="HT247">
        <v>1.87008</v>
      </c>
      <c r="HU247">
        <v>0</v>
      </c>
      <c r="HV247">
        <v>0</v>
      </c>
      <c r="HW247">
        <v>0</v>
      </c>
      <c r="HX247">
        <v>0</v>
      </c>
      <c r="HY247" t="s">
        <v>425</v>
      </c>
      <c r="HZ247" t="s">
        <v>426</v>
      </c>
      <c r="IA247" t="s">
        <v>427</v>
      </c>
      <c r="IB247" t="s">
        <v>427</v>
      </c>
      <c r="IC247" t="s">
        <v>427</v>
      </c>
      <c r="ID247" t="s">
        <v>427</v>
      </c>
      <c r="IE247">
        <v>0</v>
      </c>
      <c r="IF247">
        <v>100</v>
      </c>
      <c r="IG247">
        <v>100</v>
      </c>
      <c r="IH247">
        <v>-0.118</v>
      </c>
      <c r="II247">
        <v>0.1032</v>
      </c>
      <c r="IJ247">
        <v>0.04464184116076175</v>
      </c>
      <c r="IK247">
        <v>-0.0004613869835165773</v>
      </c>
      <c r="IL247">
        <v>-7.733014719846753E-07</v>
      </c>
      <c r="IM247">
        <v>2.12217718631011E-10</v>
      </c>
      <c r="IN247">
        <v>-0.1662484685589008</v>
      </c>
      <c r="IO247">
        <v>0.000886434048502425</v>
      </c>
      <c r="IP247">
        <v>0.0004187276611132993</v>
      </c>
      <c r="IQ247">
        <v>-3.612086840460417E-06</v>
      </c>
      <c r="IR247">
        <v>19</v>
      </c>
      <c r="IS247">
        <v>2204</v>
      </c>
      <c r="IT247">
        <v>1</v>
      </c>
      <c r="IU247">
        <v>37</v>
      </c>
      <c r="IV247">
        <v>29.6</v>
      </c>
      <c r="IW247">
        <v>29.7</v>
      </c>
      <c r="IX247">
        <v>0.646973</v>
      </c>
      <c r="IY247">
        <v>2.25708</v>
      </c>
      <c r="IZ247">
        <v>1.39648</v>
      </c>
      <c r="JA247">
        <v>2.34375</v>
      </c>
      <c r="JB247">
        <v>1.49536</v>
      </c>
      <c r="JC247">
        <v>2.31812</v>
      </c>
      <c r="JD247">
        <v>39.3169</v>
      </c>
      <c r="JE247">
        <v>14.78</v>
      </c>
      <c r="JF247">
        <v>18</v>
      </c>
      <c r="JG247">
        <v>392.476</v>
      </c>
      <c r="JH247">
        <v>558.832</v>
      </c>
      <c r="JI247">
        <v>32.0561</v>
      </c>
      <c r="JJ247">
        <v>31.6326</v>
      </c>
      <c r="JK247">
        <v>30.0003</v>
      </c>
      <c r="JL247">
        <v>31.518</v>
      </c>
      <c r="JM247">
        <v>31.4189</v>
      </c>
      <c r="JN247">
        <v>12.9488</v>
      </c>
      <c r="JO247">
        <v>24.7616</v>
      </c>
      <c r="JP247">
        <v>20.5385</v>
      </c>
      <c r="JQ247">
        <v>-999.9</v>
      </c>
      <c r="JR247">
        <v>212.952</v>
      </c>
      <c r="JS247">
        <v>22.2742</v>
      </c>
      <c r="JT247">
        <v>99.78619999999999</v>
      </c>
      <c r="JU247">
        <v>99.8582</v>
      </c>
    </row>
    <row r="248" spans="1:281">
      <c r="A248">
        <v>232</v>
      </c>
      <c r="B248">
        <v>1652289123</v>
      </c>
      <c r="C248">
        <v>7066.5</v>
      </c>
      <c r="D248" t="s">
        <v>948</v>
      </c>
      <c r="E248" t="s">
        <v>949</v>
      </c>
      <c r="F248">
        <v>5</v>
      </c>
      <c r="G248" t="s">
        <v>925</v>
      </c>
      <c r="H248" t="s">
        <v>418</v>
      </c>
      <c r="I248">
        <v>1652289115.214286</v>
      </c>
      <c r="J248">
        <f>(K248)/1000</f>
        <v>0</v>
      </c>
      <c r="K248">
        <f>IF(CZ248, AN248, AH248)</f>
        <v>0</v>
      </c>
      <c r="L248">
        <f>IF(CZ248, AI248, AG248)</f>
        <v>0</v>
      </c>
      <c r="M248">
        <f>DB248 - IF(AU248&gt;1, L248*CV248*100.0/(AW248*DP248), 0)</f>
        <v>0</v>
      </c>
      <c r="N248">
        <f>((T248-J248/2)*M248-L248)/(T248+J248/2)</f>
        <v>0</v>
      </c>
      <c r="O248">
        <f>N248*(DI248+DJ248)/1000.0</f>
        <v>0</v>
      </c>
      <c r="P248">
        <f>(DB248 - IF(AU248&gt;1, L248*CV248*100.0/(AW248*DP248), 0))*(DI248+DJ248)/1000.0</f>
        <v>0</v>
      </c>
      <c r="Q248">
        <f>2.0/((1/S248-1/R248)+SIGN(S248)*SQRT((1/S248-1/R248)*(1/S248-1/R248) + 4*CW248/((CW248+1)*(CW248+1))*(2*1/S248*1/R248-1/R248*1/R248)))</f>
        <v>0</v>
      </c>
      <c r="R248">
        <f>IF(LEFT(CX248,1)&lt;&gt;"0",IF(LEFT(CX248,1)="1",3.0,CY248),$D$5+$E$5*(DP248*DI248/($K$5*1000))+$F$5*(DP248*DI248/($K$5*1000))*MAX(MIN(CV248,$J$5),$I$5)*MAX(MIN(CV248,$J$5),$I$5)+$G$5*MAX(MIN(CV248,$J$5),$I$5)*(DP248*DI248/($K$5*1000))+$H$5*(DP248*DI248/($K$5*1000))*(DP248*DI248/($K$5*1000)))</f>
        <v>0</v>
      </c>
      <c r="S248">
        <f>J248*(1000-(1000*0.61365*exp(17.502*W248/(240.97+W248))/(DI248+DJ248)+DD248)/2)/(1000*0.61365*exp(17.502*W248/(240.97+W248))/(DI248+DJ248)-DD248)</f>
        <v>0</v>
      </c>
      <c r="T248">
        <f>1/((CW248+1)/(Q248/1.6)+1/(R248/1.37)) + CW248/((CW248+1)/(Q248/1.6) + CW248/(R248/1.37))</f>
        <v>0</v>
      </c>
      <c r="U248">
        <f>(CR248*CU248)</f>
        <v>0</v>
      </c>
      <c r="V248">
        <f>(DK248+(U248+2*0.95*5.67E-8*(((DK248+$B$7)+273)^4-(DK248+273)^4)-44100*J248)/(1.84*29.3*R248+8*0.95*5.67E-8*(DK248+273)^3))</f>
        <v>0</v>
      </c>
      <c r="W248">
        <f>($C$7*DL248+$D$7*DM248+$E$7*V248)</f>
        <v>0</v>
      </c>
      <c r="X248">
        <f>0.61365*exp(17.502*W248/(240.97+W248))</f>
        <v>0</v>
      </c>
      <c r="Y248">
        <f>(Z248/AA248*100)</f>
        <v>0</v>
      </c>
      <c r="Z248">
        <f>DD248*(DI248+DJ248)/1000</f>
        <v>0</v>
      </c>
      <c r="AA248">
        <f>0.61365*exp(17.502*DK248/(240.97+DK248))</f>
        <v>0</v>
      </c>
      <c r="AB248">
        <f>(X248-DD248*(DI248+DJ248)/1000)</f>
        <v>0</v>
      </c>
      <c r="AC248">
        <f>(-J248*44100)</f>
        <v>0</v>
      </c>
      <c r="AD248">
        <f>2*29.3*R248*0.92*(DK248-W248)</f>
        <v>0</v>
      </c>
      <c r="AE248">
        <f>2*0.95*5.67E-8*(((DK248+$B$7)+273)^4-(W248+273)^4)</f>
        <v>0</v>
      </c>
      <c r="AF248">
        <f>U248+AE248+AC248+AD248</f>
        <v>0</v>
      </c>
      <c r="AG248">
        <f>DH248*AU248*(DC248-DB248*(1000-AU248*DE248)/(1000-AU248*DD248))/(100*CV248)</f>
        <v>0</v>
      </c>
      <c r="AH248">
        <f>1000*DH248*AU248*(DD248-DE248)/(100*CV248*(1000-AU248*DD248))</f>
        <v>0</v>
      </c>
      <c r="AI248">
        <f>(AJ248 - AK248 - DI248*1E3/(8.314*(DK248+273.15)) * AM248/DH248 * AL248) * DH248/(100*CV248) * (1000 - DE248)/1000</f>
        <v>0</v>
      </c>
      <c r="AJ248">
        <v>237.1687296447589</v>
      </c>
      <c r="AK248">
        <v>245.8055454545453</v>
      </c>
      <c r="AL248">
        <v>-3.232288791199753</v>
      </c>
      <c r="AM248">
        <v>66.42233892500103</v>
      </c>
      <c r="AN248">
        <f>(AP248 - AO248 + DI248*1E3/(8.314*(DK248+273.15)) * AR248/DH248 * AQ248) * DH248/(100*CV248) * 1000/(1000 - AP248)</f>
        <v>0</v>
      </c>
      <c r="AO248">
        <v>22.36845741054796</v>
      </c>
      <c r="AP248">
        <v>27.81446484848483</v>
      </c>
      <c r="AQ248">
        <v>-6.045891846569237E-05</v>
      </c>
      <c r="AR248">
        <v>79.01917542628415</v>
      </c>
      <c r="AS248">
        <v>0</v>
      </c>
      <c r="AT248">
        <v>0</v>
      </c>
      <c r="AU248">
        <f>IF(AS248*$H$13&gt;=AW248,1.0,(AW248/(AW248-AS248*$H$13)))</f>
        <v>0</v>
      </c>
      <c r="AV248">
        <f>(AU248-1)*100</f>
        <v>0</v>
      </c>
      <c r="AW248">
        <f>MAX(0,($B$13+$C$13*DP248)/(1+$D$13*DP248)*DI248/(DK248+273)*$E$13)</f>
        <v>0</v>
      </c>
      <c r="AX248" t="s">
        <v>421</v>
      </c>
      <c r="AY248" t="s">
        <v>421</v>
      </c>
      <c r="AZ248">
        <v>0</v>
      </c>
      <c r="BA248">
        <v>0</v>
      </c>
      <c r="BB248">
        <f>1-AZ248/BA248</f>
        <v>0</v>
      </c>
      <c r="BC248">
        <v>0</v>
      </c>
      <c r="BD248" t="s">
        <v>421</v>
      </c>
      <c r="BE248" t="s">
        <v>421</v>
      </c>
      <c r="BF248">
        <v>0</v>
      </c>
      <c r="BG248">
        <v>0</v>
      </c>
      <c r="BH248">
        <f>1-BF248/BG248</f>
        <v>0</v>
      </c>
      <c r="BI248">
        <v>0.5</v>
      </c>
      <c r="BJ248">
        <f>CS248</f>
        <v>0</v>
      </c>
      <c r="BK248">
        <f>L248</f>
        <v>0</v>
      </c>
      <c r="BL248">
        <f>BH248*BI248*BJ248</f>
        <v>0</v>
      </c>
      <c r="BM248">
        <f>(BK248-BC248)/BJ248</f>
        <v>0</v>
      </c>
      <c r="BN248">
        <f>(BA248-BG248)/BG248</f>
        <v>0</v>
      </c>
      <c r="BO248">
        <f>AZ248/(BB248+AZ248/BG248)</f>
        <v>0</v>
      </c>
      <c r="BP248" t="s">
        <v>421</v>
      </c>
      <c r="BQ248">
        <v>0</v>
      </c>
      <c r="BR248">
        <f>IF(BQ248&lt;&gt;0, BQ248, BO248)</f>
        <v>0</v>
      </c>
      <c r="BS248">
        <f>1-BR248/BG248</f>
        <v>0</v>
      </c>
      <c r="BT248">
        <f>(BG248-BF248)/(BG248-BR248)</f>
        <v>0</v>
      </c>
      <c r="BU248">
        <f>(BA248-BG248)/(BA248-BR248)</f>
        <v>0</v>
      </c>
      <c r="BV248">
        <f>(BG248-BF248)/(BG248-AZ248)</f>
        <v>0</v>
      </c>
      <c r="BW248">
        <f>(BA248-BG248)/(BA248-AZ248)</f>
        <v>0</v>
      </c>
      <c r="BX248">
        <f>(BT248*BR248/BF248)</f>
        <v>0</v>
      </c>
      <c r="BY248">
        <f>(1-BX248)</f>
        <v>0</v>
      </c>
      <c r="BZ248">
        <v>1358</v>
      </c>
      <c r="CA248">
        <v>300</v>
      </c>
      <c r="CB248">
        <v>300</v>
      </c>
      <c r="CC248">
        <v>300</v>
      </c>
      <c r="CD248">
        <v>10372.1</v>
      </c>
      <c r="CE248">
        <v>1824.64</v>
      </c>
      <c r="CF248">
        <v>-0.00730157</v>
      </c>
      <c r="CG248">
        <v>0.9</v>
      </c>
      <c r="CH248" t="s">
        <v>421</v>
      </c>
      <c r="CI248" t="s">
        <v>421</v>
      </c>
      <c r="CJ248" t="s">
        <v>421</v>
      </c>
      <c r="CK248" t="s">
        <v>421</v>
      </c>
      <c r="CL248" t="s">
        <v>421</v>
      </c>
      <c r="CM248" t="s">
        <v>421</v>
      </c>
      <c r="CN248" t="s">
        <v>421</v>
      </c>
      <c r="CO248" t="s">
        <v>421</v>
      </c>
      <c r="CP248" t="s">
        <v>421</v>
      </c>
      <c r="CQ248" t="s">
        <v>421</v>
      </c>
      <c r="CR248">
        <f>$B$11*DQ248+$C$11*DR248+$F$11*EC248*(1-EF248)</f>
        <v>0</v>
      </c>
      <c r="CS248">
        <f>CR248*CT248</f>
        <v>0</v>
      </c>
      <c r="CT248">
        <f>($B$11*$D$9+$C$11*$D$9+$F$11*((EP248+EH248)/MAX(EP248+EH248+EQ248, 0.1)*$I$9+EQ248/MAX(EP248+EH248+EQ248, 0.1)*$J$9))/($B$11+$C$11+$F$11)</f>
        <v>0</v>
      </c>
      <c r="CU248">
        <f>($B$11*$K$9+$C$11*$K$9+$F$11*((EP248+EH248)/MAX(EP248+EH248+EQ248, 0.1)*$P$9+EQ248/MAX(EP248+EH248+EQ248, 0.1)*$Q$9))/($B$11+$C$11+$F$11)</f>
        <v>0</v>
      </c>
      <c r="CV248">
        <v>6</v>
      </c>
      <c r="CW248">
        <v>0.5</v>
      </c>
      <c r="CX248" t="s">
        <v>422</v>
      </c>
      <c r="CY248">
        <v>2</v>
      </c>
      <c r="CZ248" t="b">
        <v>1</v>
      </c>
      <c r="DA248">
        <v>1652289115.214286</v>
      </c>
      <c r="DB248">
        <v>261.7659285714286</v>
      </c>
      <c r="DC248">
        <v>245.6405714285715</v>
      </c>
      <c r="DD248">
        <v>27.83189642857143</v>
      </c>
      <c r="DE248">
        <v>22.42684285714286</v>
      </c>
      <c r="DF248">
        <v>261.8913928571428</v>
      </c>
      <c r="DG248">
        <v>27.72863571428572</v>
      </c>
      <c r="DH248">
        <v>400.0650714285713</v>
      </c>
      <c r="DI248">
        <v>90.68002142857142</v>
      </c>
      <c r="DJ248">
        <v>0.1000105357142857</v>
      </c>
      <c r="DK248">
        <v>32.91359285714286</v>
      </c>
      <c r="DL248">
        <v>32.17884642857143</v>
      </c>
      <c r="DM248">
        <v>999.9000000000002</v>
      </c>
      <c r="DN248">
        <v>0</v>
      </c>
      <c r="DO248">
        <v>0</v>
      </c>
      <c r="DP248">
        <v>9999.044642857143</v>
      </c>
      <c r="DQ248">
        <v>0</v>
      </c>
      <c r="DR248">
        <v>929.2894642857144</v>
      </c>
      <c r="DS248">
        <v>16.12537857142857</v>
      </c>
      <c r="DT248">
        <v>269.2599285714286</v>
      </c>
      <c r="DU248">
        <v>251.2771071428572</v>
      </c>
      <c r="DV248">
        <v>5.405058571428571</v>
      </c>
      <c r="DW248">
        <v>245.6405714285715</v>
      </c>
      <c r="DX248">
        <v>22.42684285714286</v>
      </c>
      <c r="DY248">
        <v>2.523796428571429</v>
      </c>
      <c r="DZ248">
        <v>2.033666785714285</v>
      </c>
      <c r="EA248">
        <v>21.18078928571429</v>
      </c>
      <c r="EB248">
        <v>17.70881071428571</v>
      </c>
      <c r="EC248">
        <v>1499.979285714286</v>
      </c>
      <c r="ED248">
        <v>0.9730070714285717</v>
      </c>
      <c r="EE248">
        <v>0.02699265357142857</v>
      </c>
      <c r="EF248">
        <v>0</v>
      </c>
      <c r="EG248">
        <v>1378.502142857143</v>
      </c>
      <c r="EH248">
        <v>5.00097</v>
      </c>
      <c r="EI248">
        <v>21514.72857142858</v>
      </c>
      <c r="EJ248">
        <v>12491.45714285715</v>
      </c>
      <c r="EK248">
        <v>41.43699999999999</v>
      </c>
      <c r="EL248">
        <v>43.18699999999998</v>
      </c>
      <c r="EM248">
        <v>41.68699999999999</v>
      </c>
      <c r="EN248">
        <v>42.96174999999999</v>
      </c>
      <c r="EO248">
        <v>42.61825</v>
      </c>
      <c r="EP248">
        <v>1454.627142857142</v>
      </c>
      <c r="EQ248">
        <v>40.35035714285714</v>
      </c>
      <c r="ER248">
        <v>0</v>
      </c>
      <c r="ES248">
        <v>1809.200000047684</v>
      </c>
      <c r="ET248">
        <v>0</v>
      </c>
      <c r="EU248">
        <v>1377.586</v>
      </c>
      <c r="EV248">
        <v>-69.97153845536313</v>
      </c>
      <c r="EW248">
        <v>-1085.284615464716</v>
      </c>
      <c r="EX248">
        <v>21501.46</v>
      </c>
      <c r="EY248">
        <v>15</v>
      </c>
      <c r="EZ248">
        <v>1652287342.6</v>
      </c>
      <c r="FA248" t="s">
        <v>727</v>
      </c>
      <c r="FB248">
        <v>1652287342.6</v>
      </c>
      <c r="FC248">
        <v>1652287335.6</v>
      </c>
      <c r="FD248">
        <v>27</v>
      </c>
      <c r="FE248">
        <v>0.206</v>
      </c>
      <c r="FF248">
        <v>-0.006</v>
      </c>
      <c r="FG248">
        <v>-1.806</v>
      </c>
      <c r="FH248">
        <v>0.04</v>
      </c>
      <c r="FI248">
        <v>1600</v>
      </c>
      <c r="FJ248">
        <v>24</v>
      </c>
      <c r="FK248">
        <v>0.06</v>
      </c>
      <c r="FL248">
        <v>0.04</v>
      </c>
      <c r="FM248">
        <v>15.60440487804878</v>
      </c>
      <c r="FN248">
        <v>11.41301602787456</v>
      </c>
      <c r="FO248">
        <v>1.125888145670595</v>
      </c>
      <c r="FP248">
        <v>-1</v>
      </c>
      <c r="FQ248">
        <v>5.351951951219512</v>
      </c>
      <c r="FR248">
        <v>1.147638815331016</v>
      </c>
      <c r="FS248">
        <v>0.1136723969372558</v>
      </c>
      <c r="FT248">
        <v>0</v>
      </c>
      <c r="FU248">
        <v>0</v>
      </c>
      <c r="FV248">
        <v>0</v>
      </c>
      <c r="FW248">
        <v>0</v>
      </c>
      <c r="FX248">
        <v>-1</v>
      </c>
      <c r="FY248">
        <v>0</v>
      </c>
      <c r="FZ248">
        <v>1</v>
      </c>
      <c r="GA248" t="s">
        <v>710</v>
      </c>
      <c r="GB248">
        <v>2.69461</v>
      </c>
      <c r="GC248">
        <v>2.70515</v>
      </c>
      <c r="GD248">
        <v>0.058806</v>
      </c>
      <c r="GE248">
        <v>0.0544497</v>
      </c>
      <c r="GF248">
        <v>0.117441</v>
      </c>
      <c r="GG248">
        <v>0.0992106</v>
      </c>
      <c r="GH248">
        <v>29534.3</v>
      </c>
      <c r="GI248">
        <v>29787</v>
      </c>
      <c r="GJ248">
        <v>29195.7</v>
      </c>
      <c r="GK248">
        <v>29154.6</v>
      </c>
      <c r="GL248">
        <v>34110</v>
      </c>
      <c r="GM248">
        <v>34957.3</v>
      </c>
      <c r="GN248">
        <v>41088.3</v>
      </c>
      <c r="GO248">
        <v>41601.9</v>
      </c>
      <c r="GP248">
        <v>1.72253</v>
      </c>
      <c r="GQ248">
        <v>2.00822</v>
      </c>
      <c r="GR248">
        <v>0.108354</v>
      </c>
      <c r="GS248">
        <v>0</v>
      </c>
      <c r="GT248">
        <v>30.4383</v>
      </c>
      <c r="GU248">
        <v>999.9</v>
      </c>
      <c r="GV248">
        <v>39.7</v>
      </c>
      <c r="GW248">
        <v>37.3</v>
      </c>
      <c r="GX248">
        <v>28.058</v>
      </c>
      <c r="GY248">
        <v>62.8335</v>
      </c>
      <c r="GZ248">
        <v>29.7075</v>
      </c>
      <c r="HA248">
        <v>1</v>
      </c>
      <c r="HB248">
        <v>0.323506</v>
      </c>
      <c r="HC248">
        <v>0</v>
      </c>
      <c r="HD248">
        <v>20.3921</v>
      </c>
      <c r="HE248">
        <v>5.21714</v>
      </c>
      <c r="HF248">
        <v>12.0099</v>
      </c>
      <c r="HG248">
        <v>4.9874</v>
      </c>
      <c r="HH248">
        <v>3.28858</v>
      </c>
      <c r="HI248">
        <v>2425.8</v>
      </c>
      <c r="HJ248">
        <v>9999</v>
      </c>
      <c r="HK248">
        <v>9999</v>
      </c>
      <c r="HL248">
        <v>45.9</v>
      </c>
      <c r="HM248">
        <v>1.86731</v>
      </c>
      <c r="HN248">
        <v>1.8663</v>
      </c>
      <c r="HO248">
        <v>1.86585</v>
      </c>
      <c r="HP248">
        <v>1.8657</v>
      </c>
      <c r="HQ248">
        <v>1.86752</v>
      </c>
      <c r="HR248">
        <v>1.87004</v>
      </c>
      <c r="HS248">
        <v>1.86873</v>
      </c>
      <c r="HT248">
        <v>1.87009</v>
      </c>
      <c r="HU248">
        <v>0</v>
      </c>
      <c r="HV248">
        <v>0</v>
      </c>
      <c r="HW248">
        <v>0</v>
      </c>
      <c r="HX248">
        <v>0</v>
      </c>
      <c r="HY248" t="s">
        <v>425</v>
      </c>
      <c r="HZ248" t="s">
        <v>426</v>
      </c>
      <c r="IA248" t="s">
        <v>427</v>
      </c>
      <c r="IB248" t="s">
        <v>427</v>
      </c>
      <c r="IC248" t="s">
        <v>427</v>
      </c>
      <c r="ID248" t="s">
        <v>427</v>
      </c>
      <c r="IE248">
        <v>0</v>
      </c>
      <c r="IF248">
        <v>100</v>
      </c>
      <c r="IG248">
        <v>100</v>
      </c>
      <c r="IH248">
        <v>-0.105</v>
      </c>
      <c r="II248">
        <v>0.1029</v>
      </c>
      <c r="IJ248">
        <v>0.04464184116076175</v>
      </c>
      <c r="IK248">
        <v>-0.0004613869835165773</v>
      </c>
      <c r="IL248">
        <v>-7.733014719846753E-07</v>
      </c>
      <c r="IM248">
        <v>2.12217718631011E-10</v>
      </c>
      <c r="IN248">
        <v>-0.1662484685589008</v>
      </c>
      <c r="IO248">
        <v>0.000886434048502425</v>
      </c>
      <c r="IP248">
        <v>0.0004187276611132993</v>
      </c>
      <c r="IQ248">
        <v>-3.612086840460417E-06</v>
      </c>
      <c r="IR248">
        <v>19</v>
      </c>
      <c r="IS248">
        <v>2204</v>
      </c>
      <c r="IT248">
        <v>1</v>
      </c>
      <c r="IU248">
        <v>37</v>
      </c>
      <c r="IV248">
        <v>29.7</v>
      </c>
      <c r="IW248">
        <v>29.8</v>
      </c>
      <c r="IX248">
        <v>0.612793</v>
      </c>
      <c r="IY248">
        <v>2.25586</v>
      </c>
      <c r="IZ248">
        <v>1.39648</v>
      </c>
      <c r="JA248">
        <v>2.34375</v>
      </c>
      <c r="JB248">
        <v>1.49536</v>
      </c>
      <c r="JC248">
        <v>2.35229</v>
      </c>
      <c r="JD248">
        <v>39.3169</v>
      </c>
      <c r="JE248">
        <v>14.78</v>
      </c>
      <c r="JF248">
        <v>18</v>
      </c>
      <c r="JG248">
        <v>392.605</v>
      </c>
      <c r="JH248">
        <v>558.582</v>
      </c>
      <c r="JI248">
        <v>32.0609</v>
      </c>
      <c r="JJ248">
        <v>31.6369</v>
      </c>
      <c r="JK248">
        <v>30.0003</v>
      </c>
      <c r="JL248">
        <v>31.5215</v>
      </c>
      <c r="JM248">
        <v>31.4223</v>
      </c>
      <c r="JN248">
        <v>12.2578</v>
      </c>
      <c r="JO248">
        <v>24.7616</v>
      </c>
      <c r="JP248">
        <v>20.5385</v>
      </c>
      <c r="JQ248">
        <v>-999.9</v>
      </c>
      <c r="JR248">
        <v>192.902</v>
      </c>
      <c r="JS248">
        <v>22.247</v>
      </c>
      <c r="JT248">
        <v>99.7884</v>
      </c>
      <c r="JU248">
        <v>99.8582</v>
      </c>
    </row>
    <row r="249" spans="1:281">
      <c r="A249">
        <v>233</v>
      </c>
      <c r="B249">
        <v>1652289128</v>
      </c>
      <c r="C249">
        <v>7071.5</v>
      </c>
      <c r="D249" t="s">
        <v>950</v>
      </c>
      <c r="E249" t="s">
        <v>951</v>
      </c>
      <c r="F249">
        <v>5</v>
      </c>
      <c r="G249" t="s">
        <v>925</v>
      </c>
      <c r="H249" t="s">
        <v>418</v>
      </c>
      <c r="I249">
        <v>1652289120.5</v>
      </c>
      <c r="J249">
        <f>(K249)/1000</f>
        <v>0</v>
      </c>
      <c r="K249">
        <f>IF(CZ249, AN249, AH249)</f>
        <v>0</v>
      </c>
      <c r="L249">
        <f>IF(CZ249, AI249, AG249)</f>
        <v>0</v>
      </c>
      <c r="M249">
        <f>DB249 - IF(AU249&gt;1, L249*CV249*100.0/(AW249*DP249), 0)</f>
        <v>0</v>
      </c>
      <c r="N249">
        <f>((T249-J249/2)*M249-L249)/(T249+J249/2)</f>
        <v>0</v>
      </c>
      <c r="O249">
        <f>N249*(DI249+DJ249)/1000.0</f>
        <v>0</v>
      </c>
      <c r="P249">
        <f>(DB249 - IF(AU249&gt;1, L249*CV249*100.0/(AW249*DP249), 0))*(DI249+DJ249)/1000.0</f>
        <v>0</v>
      </c>
      <c r="Q249">
        <f>2.0/((1/S249-1/R249)+SIGN(S249)*SQRT((1/S249-1/R249)*(1/S249-1/R249) + 4*CW249/((CW249+1)*(CW249+1))*(2*1/S249*1/R249-1/R249*1/R249)))</f>
        <v>0</v>
      </c>
      <c r="R249">
        <f>IF(LEFT(CX249,1)&lt;&gt;"0",IF(LEFT(CX249,1)="1",3.0,CY249),$D$5+$E$5*(DP249*DI249/($K$5*1000))+$F$5*(DP249*DI249/($K$5*1000))*MAX(MIN(CV249,$J$5),$I$5)*MAX(MIN(CV249,$J$5),$I$5)+$G$5*MAX(MIN(CV249,$J$5),$I$5)*(DP249*DI249/($K$5*1000))+$H$5*(DP249*DI249/($K$5*1000))*(DP249*DI249/($K$5*1000)))</f>
        <v>0</v>
      </c>
      <c r="S249">
        <f>J249*(1000-(1000*0.61365*exp(17.502*W249/(240.97+W249))/(DI249+DJ249)+DD249)/2)/(1000*0.61365*exp(17.502*W249/(240.97+W249))/(DI249+DJ249)-DD249)</f>
        <v>0</v>
      </c>
      <c r="T249">
        <f>1/((CW249+1)/(Q249/1.6)+1/(R249/1.37)) + CW249/((CW249+1)/(Q249/1.6) + CW249/(R249/1.37))</f>
        <v>0</v>
      </c>
      <c r="U249">
        <f>(CR249*CU249)</f>
        <v>0</v>
      </c>
      <c r="V249">
        <f>(DK249+(U249+2*0.95*5.67E-8*(((DK249+$B$7)+273)^4-(DK249+273)^4)-44100*J249)/(1.84*29.3*R249+8*0.95*5.67E-8*(DK249+273)^3))</f>
        <v>0</v>
      </c>
      <c r="W249">
        <f>($C$7*DL249+$D$7*DM249+$E$7*V249)</f>
        <v>0</v>
      </c>
      <c r="X249">
        <f>0.61365*exp(17.502*W249/(240.97+W249))</f>
        <v>0</v>
      </c>
      <c r="Y249">
        <f>(Z249/AA249*100)</f>
        <v>0</v>
      </c>
      <c r="Z249">
        <f>DD249*(DI249+DJ249)/1000</f>
        <v>0</v>
      </c>
      <c r="AA249">
        <f>0.61365*exp(17.502*DK249/(240.97+DK249))</f>
        <v>0</v>
      </c>
      <c r="AB249">
        <f>(X249-DD249*(DI249+DJ249)/1000)</f>
        <v>0</v>
      </c>
      <c r="AC249">
        <f>(-J249*44100)</f>
        <v>0</v>
      </c>
      <c r="AD249">
        <f>2*29.3*R249*0.92*(DK249-W249)</f>
        <v>0</v>
      </c>
      <c r="AE249">
        <f>2*0.95*5.67E-8*(((DK249+$B$7)+273)^4-(W249+273)^4)</f>
        <v>0</v>
      </c>
      <c r="AF249">
        <f>U249+AE249+AC249+AD249</f>
        <v>0</v>
      </c>
      <c r="AG249">
        <f>DH249*AU249*(DC249-DB249*(1000-AU249*DE249)/(1000-AU249*DD249))/(100*CV249)</f>
        <v>0</v>
      </c>
      <c r="AH249">
        <f>1000*DH249*AU249*(DD249-DE249)/(100*CV249*(1000-AU249*DD249))</f>
        <v>0</v>
      </c>
      <c r="AI249">
        <f>(AJ249 - AK249 - DI249*1E3/(8.314*(DK249+273.15)) * AM249/DH249 * AL249) * DH249/(100*CV249) * (1000 - DE249)/1000</f>
        <v>0</v>
      </c>
      <c r="AJ249">
        <v>220.1667784068573</v>
      </c>
      <c r="AK249">
        <v>229.7643696969697</v>
      </c>
      <c r="AL249">
        <v>-3.211234818451759</v>
      </c>
      <c r="AM249">
        <v>66.42233892500103</v>
      </c>
      <c r="AN249">
        <f>(AP249 - AO249 + DI249*1E3/(8.314*(DK249+273.15)) * AR249/DH249 * AQ249) * DH249/(100*CV249) * 1000/(1000 - AP249)</f>
        <v>0</v>
      </c>
      <c r="AO249">
        <v>22.26677777626685</v>
      </c>
      <c r="AP249">
        <v>27.78634848484847</v>
      </c>
      <c r="AQ249">
        <v>-0.008558885102555111</v>
      </c>
      <c r="AR249">
        <v>79.01917542628415</v>
      </c>
      <c r="AS249">
        <v>0</v>
      </c>
      <c r="AT249">
        <v>0</v>
      </c>
      <c r="AU249">
        <f>IF(AS249*$H$13&gt;=AW249,1.0,(AW249/(AW249-AS249*$H$13)))</f>
        <v>0</v>
      </c>
      <c r="AV249">
        <f>(AU249-1)*100</f>
        <v>0</v>
      </c>
      <c r="AW249">
        <f>MAX(0,($B$13+$C$13*DP249)/(1+$D$13*DP249)*DI249/(DK249+273)*$E$13)</f>
        <v>0</v>
      </c>
      <c r="AX249" t="s">
        <v>421</v>
      </c>
      <c r="AY249" t="s">
        <v>421</v>
      </c>
      <c r="AZ249">
        <v>0</v>
      </c>
      <c r="BA249">
        <v>0</v>
      </c>
      <c r="BB249">
        <f>1-AZ249/BA249</f>
        <v>0</v>
      </c>
      <c r="BC249">
        <v>0</v>
      </c>
      <c r="BD249" t="s">
        <v>421</v>
      </c>
      <c r="BE249" t="s">
        <v>421</v>
      </c>
      <c r="BF249">
        <v>0</v>
      </c>
      <c r="BG249">
        <v>0</v>
      </c>
      <c r="BH249">
        <f>1-BF249/BG249</f>
        <v>0</v>
      </c>
      <c r="BI249">
        <v>0.5</v>
      </c>
      <c r="BJ249">
        <f>CS249</f>
        <v>0</v>
      </c>
      <c r="BK249">
        <f>L249</f>
        <v>0</v>
      </c>
      <c r="BL249">
        <f>BH249*BI249*BJ249</f>
        <v>0</v>
      </c>
      <c r="BM249">
        <f>(BK249-BC249)/BJ249</f>
        <v>0</v>
      </c>
      <c r="BN249">
        <f>(BA249-BG249)/BG249</f>
        <v>0</v>
      </c>
      <c r="BO249">
        <f>AZ249/(BB249+AZ249/BG249)</f>
        <v>0</v>
      </c>
      <c r="BP249" t="s">
        <v>421</v>
      </c>
      <c r="BQ249">
        <v>0</v>
      </c>
      <c r="BR249">
        <f>IF(BQ249&lt;&gt;0, BQ249, BO249)</f>
        <v>0</v>
      </c>
      <c r="BS249">
        <f>1-BR249/BG249</f>
        <v>0</v>
      </c>
      <c r="BT249">
        <f>(BG249-BF249)/(BG249-BR249)</f>
        <v>0</v>
      </c>
      <c r="BU249">
        <f>(BA249-BG249)/(BA249-BR249)</f>
        <v>0</v>
      </c>
      <c r="BV249">
        <f>(BG249-BF249)/(BG249-AZ249)</f>
        <v>0</v>
      </c>
      <c r="BW249">
        <f>(BA249-BG249)/(BA249-AZ249)</f>
        <v>0</v>
      </c>
      <c r="BX249">
        <f>(BT249*BR249/BF249)</f>
        <v>0</v>
      </c>
      <c r="BY249">
        <f>(1-BX249)</f>
        <v>0</v>
      </c>
      <c r="BZ249">
        <v>1358</v>
      </c>
      <c r="CA249">
        <v>300</v>
      </c>
      <c r="CB249">
        <v>300</v>
      </c>
      <c r="CC249">
        <v>300</v>
      </c>
      <c r="CD249">
        <v>10372.1</v>
      </c>
      <c r="CE249">
        <v>1824.64</v>
      </c>
      <c r="CF249">
        <v>-0.00730157</v>
      </c>
      <c r="CG249">
        <v>0.9</v>
      </c>
      <c r="CH249" t="s">
        <v>421</v>
      </c>
      <c r="CI249" t="s">
        <v>421</v>
      </c>
      <c r="CJ249" t="s">
        <v>421</v>
      </c>
      <c r="CK249" t="s">
        <v>421</v>
      </c>
      <c r="CL249" t="s">
        <v>421</v>
      </c>
      <c r="CM249" t="s">
        <v>421</v>
      </c>
      <c r="CN249" t="s">
        <v>421</v>
      </c>
      <c r="CO249" t="s">
        <v>421</v>
      </c>
      <c r="CP249" t="s">
        <v>421</v>
      </c>
      <c r="CQ249" t="s">
        <v>421</v>
      </c>
      <c r="CR249">
        <f>$B$11*DQ249+$C$11*DR249+$F$11*EC249*(1-EF249)</f>
        <v>0</v>
      </c>
      <c r="CS249">
        <f>CR249*CT249</f>
        <v>0</v>
      </c>
      <c r="CT249">
        <f>($B$11*$D$9+$C$11*$D$9+$F$11*((EP249+EH249)/MAX(EP249+EH249+EQ249, 0.1)*$I$9+EQ249/MAX(EP249+EH249+EQ249, 0.1)*$J$9))/($B$11+$C$11+$F$11)</f>
        <v>0</v>
      </c>
      <c r="CU249">
        <f>($B$11*$K$9+$C$11*$K$9+$F$11*((EP249+EH249)/MAX(EP249+EH249+EQ249, 0.1)*$P$9+EQ249/MAX(EP249+EH249+EQ249, 0.1)*$Q$9))/($B$11+$C$11+$F$11)</f>
        <v>0</v>
      </c>
      <c r="CV249">
        <v>6</v>
      </c>
      <c r="CW249">
        <v>0.5</v>
      </c>
      <c r="CX249" t="s">
        <v>422</v>
      </c>
      <c r="CY249">
        <v>2</v>
      </c>
      <c r="CZ249" t="b">
        <v>1</v>
      </c>
      <c r="DA249">
        <v>1652289120.5</v>
      </c>
      <c r="DB249">
        <v>245.2543703703704</v>
      </c>
      <c r="DC249">
        <v>228.1315555555556</v>
      </c>
      <c r="DD249">
        <v>27.81818148148148</v>
      </c>
      <c r="DE249">
        <v>22.33845555555556</v>
      </c>
      <c r="DF249">
        <v>245.3664814814815</v>
      </c>
      <c r="DG249">
        <v>27.71513333333333</v>
      </c>
      <c r="DH249">
        <v>400.0698518518519</v>
      </c>
      <c r="DI249">
        <v>90.68191481481482</v>
      </c>
      <c r="DJ249">
        <v>0.09997864814814815</v>
      </c>
      <c r="DK249">
        <v>32.92038888888889</v>
      </c>
      <c r="DL249">
        <v>32.19024074074074</v>
      </c>
      <c r="DM249">
        <v>999.9000000000001</v>
      </c>
      <c r="DN249">
        <v>0</v>
      </c>
      <c r="DO249">
        <v>0</v>
      </c>
      <c r="DP249">
        <v>10000.43925925926</v>
      </c>
      <c r="DQ249">
        <v>0</v>
      </c>
      <c r="DR249">
        <v>929.2118518518519</v>
      </c>
      <c r="DS249">
        <v>17.12290740740741</v>
      </c>
      <c r="DT249">
        <v>252.2724074074074</v>
      </c>
      <c r="DU249">
        <v>233.344962962963</v>
      </c>
      <c r="DV249">
        <v>5.479734074074075</v>
      </c>
      <c r="DW249">
        <v>228.1315555555556</v>
      </c>
      <c r="DX249">
        <v>22.33845555555556</v>
      </c>
      <c r="DY249">
        <v>2.522605925925926</v>
      </c>
      <c r="DZ249">
        <v>2.025693333333333</v>
      </c>
      <c r="EA249">
        <v>21.17309259259259</v>
      </c>
      <c r="EB249">
        <v>17.64653703703704</v>
      </c>
      <c r="EC249">
        <v>1499.972222222222</v>
      </c>
      <c r="ED249">
        <v>0.9730071111111115</v>
      </c>
      <c r="EE249">
        <v>0.02699261851851851</v>
      </c>
      <c r="EF249">
        <v>0</v>
      </c>
      <c r="EG249">
        <v>1372.437037037037</v>
      </c>
      <c r="EH249">
        <v>5.00097</v>
      </c>
      <c r="EI249">
        <v>21421.04074074074</v>
      </c>
      <c r="EJ249">
        <v>12491.4</v>
      </c>
      <c r="EK249">
        <v>41.43699999999999</v>
      </c>
      <c r="EL249">
        <v>43.18699999999998</v>
      </c>
      <c r="EM249">
        <v>41.68699999999999</v>
      </c>
      <c r="EN249">
        <v>42.98366666666667</v>
      </c>
      <c r="EO249">
        <v>42.625</v>
      </c>
      <c r="EP249">
        <v>1454.621111111111</v>
      </c>
      <c r="EQ249">
        <v>40.35074074074074</v>
      </c>
      <c r="ER249">
        <v>0</v>
      </c>
      <c r="ES249">
        <v>1814</v>
      </c>
      <c r="ET249">
        <v>0</v>
      </c>
      <c r="EU249">
        <v>1372.0908</v>
      </c>
      <c r="EV249">
        <v>-66.7461537345751</v>
      </c>
      <c r="EW249">
        <v>-1056.169229215422</v>
      </c>
      <c r="EX249">
        <v>21416.372</v>
      </c>
      <c r="EY249">
        <v>15</v>
      </c>
      <c r="EZ249">
        <v>1652287342.6</v>
      </c>
      <c r="FA249" t="s">
        <v>727</v>
      </c>
      <c r="FB249">
        <v>1652287342.6</v>
      </c>
      <c r="FC249">
        <v>1652287335.6</v>
      </c>
      <c r="FD249">
        <v>27</v>
      </c>
      <c r="FE249">
        <v>0.206</v>
      </c>
      <c r="FF249">
        <v>-0.006</v>
      </c>
      <c r="FG249">
        <v>-1.806</v>
      </c>
      <c r="FH249">
        <v>0.04</v>
      </c>
      <c r="FI249">
        <v>1600</v>
      </c>
      <c r="FJ249">
        <v>24</v>
      </c>
      <c r="FK249">
        <v>0.06</v>
      </c>
      <c r="FL249">
        <v>0.04</v>
      </c>
      <c r="FM249">
        <v>16.36839024390244</v>
      </c>
      <c r="FN249">
        <v>11.28350592334494</v>
      </c>
      <c r="FO249">
        <v>1.112933360660319</v>
      </c>
      <c r="FP249">
        <v>-1</v>
      </c>
      <c r="FQ249">
        <v>5.418246097560975</v>
      </c>
      <c r="FR249">
        <v>0.9747037630662061</v>
      </c>
      <c r="FS249">
        <v>0.09856528431743025</v>
      </c>
      <c r="FT249">
        <v>0</v>
      </c>
      <c r="FU249">
        <v>0</v>
      </c>
      <c r="FV249">
        <v>0</v>
      </c>
      <c r="FW249">
        <v>0</v>
      </c>
      <c r="FX249">
        <v>-1</v>
      </c>
      <c r="FY249">
        <v>0</v>
      </c>
      <c r="FZ249">
        <v>1</v>
      </c>
      <c r="GA249" t="s">
        <v>710</v>
      </c>
      <c r="GB249">
        <v>2.69452</v>
      </c>
      <c r="GC249">
        <v>2.70526</v>
      </c>
      <c r="GD249">
        <v>0.0554201</v>
      </c>
      <c r="GE249">
        <v>0.0507947</v>
      </c>
      <c r="GF249">
        <v>0.117367</v>
      </c>
      <c r="GG249">
        <v>0.0992159</v>
      </c>
      <c r="GH249">
        <v>29640.3</v>
      </c>
      <c r="GI249">
        <v>29901.8</v>
      </c>
      <c r="GJ249">
        <v>29195.5</v>
      </c>
      <c r="GK249">
        <v>29154.2</v>
      </c>
      <c r="GL249">
        <v>34112.4</v>
      </c>
      <c r="GM249">
        <v>34956.7</v>
      </c>
      <c r="GN249">
        <v>41087.7</v>
      </c>
      <c r="GO249">
        <v>41601.4</v>
      </c>
      <c r="GP249">
        <v>1.72222</v>
      </c>
      <c r="GQ249">
        <v>2.00847</v>
      </c>
      <c r="GR249">
        <v>0.108667</v>
      </c>
      <c r="GS249">
        <v>0</v>
      </c>
      <c r="GT249">
        <v>30.4449</v>
      </c>
      <c r="GU249">
        <v>999.9</v>
      </c>
      <c r="GV249">
        <v>39.7</v>
      </c>
      <c r="GW249">
        <v>37.3</v>
      </c>
      <c r="GX249">
        <v>28.059</v>
      </c>
      <c r="GY249">
        <v>62.9635</v>
      </c>
      <c r="GZ249">
        <v>30.0441</v>
      </c>
      <c r="HA249">
        <v>1</v>
      </c>
      <c r="HB249">
        <v>0.323854</v>
      </c>
      <c r="HC249">
        <v>0</v>
      </c>
      <c r="HD249">
        <v>20.3921</v>
      </c>
      <c r="HE249">
        <v>5.21609</v>
      </c>
      <c r="HF249">
        <v>12.0099</v>
      </c>
      <c r="HG249">
        <v>4.9872</v>
      </c>
      <c r="HH249">
        <v>3.28845</v>
      </c>
      <c r="HI249">
        <v>2426</v>
      </c>
      <c r="HJ249">
        <v>9999</v>
      </c>
      <c r="HK249">
        <v>9999</v>
      </c>
      <c r="HL249">
        <v>45.9</v>
      </c>
      <c r="HM249">
        <v>1.86733</v>
      </c>
      <c r="HN249">
        <v>1.8663</v>
      </c>
      <c r="HO249">
        <v>1.86588</v>
      </c>
      <c r="HP249">
        <v>1.8657</v>
      </c>
      <c r="HQ249">
        <v>1.86752</v>
      </c>
      <c r="HR249">
        <v>1.87005</v>
      </c>
      <c r="HS249">
        <v>1.86874</v>
      </c>
      <c r="HT249">
        <v>1.8701</v>
      </c>
      <c r="HU249">
        <v>0</v>
      </c>
      <c r="HV249">
        <v>0</v>
      </c>
      <c r="HW249">
        <v>0</v>
      </c>
      <c r="HX249">
        <v>0</v>
      </c>
      <c r="HY249" t="s">
        <v>425</v>
      </c>
      <c r="HZ249" t="s">
        <v>426</v>
      </c>
      <c r="IA249" t="s">
        <v>427</v>
      </c>
      <c r="IB249" t="s">
        <v>427</v>
      </c>
      <c r="IC249" t="s">
        <v>427</v>
      </c>
      <c r="ID249" t="s">
        <v>427</v>
      </c>
      <c r="IE249">
        <v>0</v>
      </c>
      <c r="IF249">
        <v>100</v>
      </c>
      <c r="IG249">
        <v>100</v>
      </c>
      <c r="IH249">
        <v>-0.094</v>
      </c>
      <c r="II249">
        <v>0.1026</v>
      </c>
      <c r="IJ249">
        <v>0.04464184116076175</v>
      </c>
      <c r="IK249">
        <v>-0.0004613869835165773</v>
      </c>
      <c r="IL249">
        <v>-7.733014719846753E-07</v>
      </c>
      <c r="IM249">
        <v>2.12217718631011E-10</v>
      </c>
      <c r="IN249">
        <v>-0.1662484685589008</v>
      </c>
      <c r="IO249">
        <v>0.000886434048502425</v>
      </c>
      <c r="IP249">
        <v>0.0004187276611132993</v>
      </c>
      <c r="IQ249">
        <v>-3.612086840460417E-06</v>
      </c>
      <c r="IR249">
        <v>19</v>
      </c>
      <c r="IS249">
        <v>2204</v>
      </c>
      <c r="IT249">
        <v>1</v>
      </c>
      <c r="IU249">
        <v>37</v>
      </c>
      <c r="IV249">
        <v>29.8</v>
      </c>
      <c r="IW249">
        <v>29.9</v>
      </c>
      <c r="IX249">
        <v>0.577393</v>
      </c>
      <c r="IY249">
        <v>2.25586</v>
      </c>
      <c r="IZ249">
        <v>1.39648</v>
      </c>
      <c r="JA249">
        <v>2.34497</v>
      </c>
      <c r="JB249">
        <v>1.49536</v>
      </c>
      <c r="JC249">
        <v>2.38525</v>
      </c>
      <c r="JD249">
        <v>39.3169</v>
      </c>
      <c r="JE249">
        <v>14.78</v>
      </c>
      <c r="JF249">
        <v>18</v>
      </c>
      <c r="JG249">
        <v>392.458</v>
      </c>
      <c r="JH249">
        <v>558.804</v>
      </c>
      <c r="JI249">
        <v>32.0658</v>
      </c>
      <c r="JJ249">
        <v>31.6409</v>
      </c>
      <c r="JK249">
        <v>30.0005</v>
      </c>
      <c r="JL249">
        <v>31.5242</v>
      </c>
      <c r="JM249">
        <v>31.4261</v>
      </c>
      <c r="JN249">
        <v>11.4819</v>
      </c>
      <c r="JO249">
        <v>24.7616</v>
      </c>
      <c r="JP249">
        <v>20.5385</v>
      </c>
      <c r="JQ249">
        <v>-999.9</v>
      </c>
      <c r="JR249">
        <v>179.529</v>
      </c>
      <c r="JS249">
        <v>22.2161</v>
      </c>
      <c r="JT249">
        <v>99.7873</v>
      </c>
      <c r="JU249">
        <v>99.857</v>
      </c>
    </row>
    <row r="250" spans="1:281">
      <c r="A250">
        <v>234</v>
      </c>
      <c r="B250">
        <v>1652289133</v>
      </c>
      <c r="C250">
        <v>7076.5</v>
      </c>
      <c r="D250" t="s">
        <v>952</v>
      </c>
      <c r="E250" t="s">
        <v>953</v>
      </c>
      <c r="F250">
        <v>5</v>
      </c>
      <c r="G250" t="s">
        <v>925</v>
      </c>
      <c r="H250" t="s">
        <v>418</v>
      </c>
      <c r="I250">
        <v>1652289125.214286</v>
      </c>
      <c r="J250">
        <f>(K250)/1000</f>
        <v>0</v>
      </c>
      <c r="K250">
        <f>IF(CZ250, AN250, AH250)</f>
        <v>0</v>
      </c>
      <c r="L250">
        <f>IF(CZ250, AI250, AG250)</f>
        <v>0</v>
      </c>
      <c r="M250">
        <f>DB250 - IF(AU250&gt;1, L250*CV250*100.0/(AW250*DP250), 0)</f>
        <v>0</v>
      </c>
      <c r="N250">
        <f>((T250-J250/2)*M250-L250)/(T250+J250/2)</f>
        <v>0</v>
      </c>
      <c r="O250">
        <f>N250*(DI250+DJ250)/1000.0</f>
        <v>0</v>
      </c>
      <c r="P250">
        <f>(DB250 - IF(AU250&gt;1, L250*CV250*100.0/(AW250*DP250), 0))*(DI250+DJ250)/1000.0</f>
        <v>0</v>
      </c>
      <c r="Q250">
        <f>2.0/((1/S250-1/R250)+SIGN(S250)*SQRT((1/S250-1/R250)*(1/S250-1/R250) + 4*CW250/((CW250+1)*(CW250+1))*(2*1/S250*1/R250-1/R250*1/R250)))</f>
        <v>0</v>
      </c>
      <c r="R250">
        <f>IF(LEFT(CX250,1)&lt;&gt;"0",IF(LEFT(CX250,1)="1",3.0,CY250),$D$5+$E$5*(DP250*DI250/($K$5*1000))+$F$5*(DP250*DI250/($K$5*1000))*MAX(MIN(CV250,$J$5),$I$5)*MAX(MIN(CV250,$J$5),$I$5)+$G$5*MAX(MIN(CV250,$J$5),$I$5)*(DP250*DI250/($K$5*1000))+$H$5*(DP250*DI250/($K$5*1000))*(DP250*DI250/($K$5*1000)))</f>
        <v>0</v>
      </c>
      <c r="S250">
        <f>J250*(1000-(1000*0.61365*exp(17.502*W250/(240.97+W250))/(DI250+DJ250)+DD250)/2)/(1000*0.61365*exp(17.502*W250/(240.97+W250))/(DI250+DJ250)-DD250)</f>
        <v>0</v>
      </c>
      <c r="T250">
        <f>1/((CW250+1)/(Q250/1.6)+1/(R250/1.37)) + CW250/((CW250+1)/(Q250/1.6) + CW250/(R250/1.37))</f>
        <v>0</v>
      </c>
      <c r="U250">
        <f>(CR250*CU250)</f>
        <v>0</v>
      </c>
      <c r="V250">
        <f>(DK250+(U250+2*0.95*5.67E-8*(((DK250+$B$7)+273)^4-(DK250+273)^4)-44100*J250)/(1.84*29.3*R250+8*0.95*5.67E-8*(DK250+273)^3))</f>
        <v>0</v>
      </c>
      <c r="W250">
        <f>($C$7*DL250+$D$7*DM250+$E$7*V250)</f>
        <v>0</v>
      </c>
      <c r="X250">
        <f>0.61365*exp(17.502*W250/(240.97+W250))</f>
        <v>0</v>
      </c>
      <c r="Y250">
        <f>(Z250/AA250*100)</f>
        <v>0</v>
      </c>
      <c r="Z250">
        <f>DD250*(DI250+DJ250)/1000</f>
        <v>0</v>
      </c>
      <c r="AA250">
        <f>0.61365*exp(17.502*DK250/(240.97+DK250))</f>
        <v>0</v>
      </c>
      <c r="AB250">
        <f>(X250-DD250*(DI250+DJ250)/1000)</f>
        <v>0</v>
      </c>
      <c r="AC250">
        <f>(-J250*44100)</f>
        <v>0</v>
      </c>
      <c r="AD250">
        <f>2*29.3*R250*0.92*(DK250-W250)</f>
        <v>0</v>
      </c>
      <c r="AE250">
        <f>2*0.95*5.67E-8*(((DK250+$B$7)+273)^4-(W250+273)^4)</f>
        <v>0</v>
      </c>
      <c r="AF250">
        <f>U250+AE250+AC250+AD250</f>
        <v>0</v>
      </c>
      <c r="AG250">
        <f>DH250*AU250*(DC250-DB250*(1000-AU250*DE250)/(1000-AU250*DD250))/(100*CV250)</f>
        <v>0</v>
      </c>
      <c r="AH250">
        <f>1000*DH250*AU250*(DD250-DE250)/(100*CV250*(1000-AU250*DD250))</f>
        <v>0</v>
      </c>
      <c r="AI250">
        <f>(AJ250 - AK250 - DI250*1E3/(8.314*(DK250+273.15)) * AM250/DH250 * AL250) * DH250/(100*CV250) * (1000 - DE250)/1000</f>
        <v>0</v>
      </c>
      <c r="AJ250">
        <v>203.283695858509</v>
      </c>
      <c r="AK250">
        <v>213.7509575757576</v>
      </c>
      <c r="AL250">
        <v>-3.199417267259818</v>
      </c>
      <c r="AM250">
        <v>66.42233892500103</v>
      </c>
      <c r="AN250">
        <f>(AP250 - AO250 + DI250*1E3/(8.314*(DK250+273.15)) * AR250/DH250 * AQ250) * DH250/(100*CV250) * 1000/(1000 - AP250)</f>
        <v>0</v>
      </c>
      <c r="AO250">
        <v>22.27195908265336</v>
      </c>
      <c r="AP250">
        <v>27.78927030303031</v>
      </c>
      <c r="AQ250">
        <v>0.0003109840552038361</v>
      </c>
      <c r="AR250">
        <v>79.01917542628415</v>
      </c>
      <c r="AS250">
        <v>0</v>
      </c>
      <c r="AT250">
        <v>0</v>
      </c>
      <c r="AU250">
        <f>IF(AS250*$H$13&gt;=AW250,1.0,(AW250/(AW250-AS250*$H$13)))</f>
        <v>0</v>
      </c>
      <c r="AV250">
        <f>(AU250-1)*100</f>
        <v>0</v>
      </c>
      <c r="AW250">
        <f>MAX(0,($B$13+$C$13*DP250)/(1+$D$13*DP250)*DI250/(DK250+273)*$E$13)</f>
        <v>0</v>
      </c>
      <c r="AX250" t="s">
        <v>421</v>
      </c>
      <c r="AY250" t="s">
        <v>421</v>
      </c>
      <c r="AZ250">
        <v>0</v>
      </c>
      <c r="BA250">
        <v>0</v>
      </c>
      <c r="BB250">
        <f>1-AZ250/BA250</f>
        <v>0</v>
      </c>
      <c r="BC250">
        <v>0</v>
      </c>
      <c r="BD250" t="s">
        <v>421</v>
      </c>
      <c r="BE250" t="s">
        <v>421</v>
      </c>
      <c r="BF250">
        <v>0</v>
      </c>
      <c r="BG250">
        <v>0</v>
      </c>
      <c r="BH250">
        <f>1-BF250/BG250</f>
        <v>0</v>
      </c>
      <c r="BI250">
        <v>0.5</v>
      </c>
      <c r="BJ250">
        <f>CS250</f>
        <v>0</v>
      </c>
      <c r="BK250">
        <f>L250</f>
        <v>0</v>
      </c>
      <c r="BL250">
        <f>BH250*BI250*BJ250</f>
        <v>0</v>
      </c>
      <c r="BM250">
        <f>(BK250-BC250)/BJ250</f>
        <v>0</v>
      </c>
      <c r="BN250">
        <f>(BA250-BG250)/BG250</f>
        <v>0</v>
      </c>
      <c r="BO250">
        <f>AZ250/(BB250+AZ250/BG250)</f>
        <v>0</v>
      </c>
      <c r="BP250" t="s">
        <v>421</v>
      </c>
      <c r="BQ250">
        <v>0</v>
      </c>
      <c r="BR250">
        <f>IF(BQ250&lt;&gt;0, BQ250, BO250)</f>
        <v>0</v>
      </c>
      <c r="BS250">
        <f>1-BR250/BG250</f>
        <v>0</v>
      </c>
      <c r="BT250">
        <f>(BG250-BF250)/(BG250-BR250)</f>
        <v>0</v>
      </c>
      <c r="BU250">
        <f>(BA250-BG250)/(BA250-BR250)</f>
        <v>0</v>
      </c>
      <c r="BV250">
        <f>(BG250-BF250)/(BG250-AZ250)</f>
        <v>0</v>
      </c>
      <c r="BW250">
        <f>(BA250-BG250)/(BA250-AZ250)</f>
        <v>0</v>
      </c>
      <c r="BX250">
        <f>(BT250*BR250/BF250)</f>
        <v>0</v>
      </c>
      <c r="BY250">
        <f>(1-BX250)</f>
        <v>0</v>
      </c>
      <c r="BZ250">
        <v>1358</v>
      </c>
      <c r="CA250">
        <v>300</v>
      </c>
      <c r="CB250">
        <v>300</v>
      </c>
      <c r="CC250">
        <v>300</v>
      </c>
      <c r="CD250">
        <v>10372.1</v>
      </c>
      <c r="CE250">
        <v>1824.64</v>
      </c>
      <c r="CF250">
        <v>-0.00730157</v>
      </c>
      <c r="CG250">
        <v>0.9</v>
      </c>
      <c r="CH250" t="s">
        <v>421</v>
      </c>
      <c r="CI250" t="s">
        <v>421</v>
      </c>
      <c r="CJ250" t="s">
        <v>421</v>
      </c>
      <c r="CK250" t="s">
        <v>421</v>
      </c>
      <c r="CL250" t="s">
        <v>421</v>
      </c>
      <c r="CM250" t="s">
        <v>421</v>
      </c>
      <c r="CN250" t="s">
        <v>421</v>
      </c>
      <c r="CO250" t="s">
        <v>421</v>
      </c>
      <c r="CP250" t="s">
        <v>421</v>
      </c>
      <c r="CQ250" t="s">
        <v>421</v>
      </c>
      <c r="CR250">
        <f>$B$11*DQ250+$C$11*DR250+$F$11*EC250*(1-EF250)</f>
        <v>0</v>
      </c>
      <c r="CS250">
        <f>CR250*CT250</f>
        <v>0</v>
      </c>
      <c r="CT250">
        <f>($B$11*$D$9+$C$11*$D$9+$F$11*((EP250+EH250)/MAX(EP250+EH250+EQ250, 0.1)*$I$9+EQ250/MAX(EP250+EH250+EQ250, 0.1)*$J$9))/($B$11+$C$11+$F$11)</f>
        <v>0</v>
      </c>
      <c r="CU250">
        <f>($B$11*$K$9+$C$11*$K$9+$F$11*((EP250+EH250)/MAX(EP250+EH250+EQ250, 0.1)*$P$9+EQ250/MAX(EP250+EH250+EQ250, 0.1)*$Q$9))/($B$11+$C$11+$F$11)</f>
        <v>0</v>
      </c>
      <c r="CV250">
        <v>6</v>
      </c>
      <c r="CW250">
        <v>0.5</v>
      </c>
      <c r="CX250" t="s">
        <v>422</v>
      </c>
      <c r="CY250">
        <v>2</v>
      </c>
      <c r="CZ250" t="b">
        <v>1</v>
      </c>
      <c r="DA250">
        <v>1652289125.214286</v>
      </c>
      <c r="DB250">
        <v>230.5236428571428</v>
      </c>
      <c r="DC250">
        <v>212.5317857142857</v>
      </c>
      <c r="DD250">
        <v>27.80319285714285</v>
      </c>
      <c r="DE250">
        <v>22.29131785714285</v>
      </c>
      <c r="DF250">
        <v>230.6241071428572</v>
      </c>
      <c r="DG250">
        <v>27.70037142857143</v>
      </c>
      <c r="DH250">
        <v>400.0826428571428</v>
      </c>
      <c r="DI250">
        <v>90.68053928571429</v>
      </c>
      <c r="DJ250">
        <v>0.09998078571428572</v>
      </c>
      <c r="DK250">
        <v>32.92691785714286</v>
      </c>
      <c r="DL250">
        <v>32.19856428571428</v>
      </c>
      <c r="DM250">
        <v>999.9000000000002</v>
      </c>
      <c r="DN250">
        <v>0</v>
      </c>
      <c r="DO250">
        <v>0</v>
      </c>
      <c r="DP250">
        <v>10003.88142857143</v>
      </c>
      <c r="DQ250">
        <v>0</v>
      </c>
      <c r="DR250">
        <v>929.6471785714285</v>
      </c>
      <c r="DS250">
        <v>17.99202857142857</v>
      </c>
      <c r="DT250">
        <v>237.1166071428572</v>
      </c>
      <c r="DU250">
        <v>217.37775</v>
      </c>
      <c r="DV250">
        <v>5.511875000000002</v>
      </c>
      <c r="DW250">
        <v>212.5317857142857</v>
      </c>
      <c r="DX250">
        <v>22.29131785714285</v>
      </c>
      <c r="DY250">
        <v>2.521209285714285</v>
      </c>
      <c r="DZ250">
        <v>2.021388571428572</v>
      </c>
      <c r="EA250">
        <v>21.16406428571429</v>
      </c>
      <c r="EB250">
        <v>17.61286071428571</v>
      </c>
      <c r="EC250">
        <v>1499.997857142857</v>
      </c>
      <c r="ED250">
        <v>0.9730056071428574</v>
      </c>
      <c r="EE250">
        <v>0.02699421785714285</v>
      </c>
      <c r="EF250">
        <v>0</v>
      </c>
      <c r="EG250">
        <v>1367.022142857143</v>
      </c>
      <c r="EH250">
        <v>5.00097</v>
      </c>
      <c r="EI250">
        <v>21336.68571428572</v>
      </c>
      <c r="EJ250">
        <v>12491.59642857143</v>
      </c>
      <c r="EK250">
        <v>41.455</v>
      </c>
      <c r="EL250">
        <v>43.18699999999998</v>
      </c>
      <c r="EM250">
        <v>41.69149999999998</v>
      </c>
      <c r="EN250">
        <v>42.9955</v>
      </c>
      <c r="EO250">
        <v>42.625</v>
      </c>
      <c r="EP250">
        <v>1454.643571428571</v>
      </c>
      <c r="EQ250">
        <v>40.35428571428571</v>
      </c>
      <c r="ER250">
        <v>0</v>
      </c>
      <c r="ES250">
        <v>1819.400000095367</v>
      </c>
      <c r="ET250">
        <v>0</v>
      </c>
      <c r="EU250">
        <v>1366.195769230769</v>
      </c>
      <c r="EV250">
        <v>-70.57333333600462</v>
      </c>
      <c r="EW250">
        <v>-1063.74017096199</v>
      </c>
      <c r="EX250">
        <v>21325.36153846153</v>
      </c>
      <c r="EY250">
        <v>15</v>
      </c>
      <c r="EZ250">
        <v>1652287342.6</v>
      </c>
      <c r="FA250" t="s">
        <v>727</v>
      </c>
      <c r="FB250">
        <v>1652287342.6</v>
      </c>
      <c r="FC250">
        <v>1652287335.6</v>
      </c>
      <c r="FD250">
        <v>27</v>
      </c>
      <c r="FE250">
        <v>0.206</v>
      </c>
      <c r="FF250">
        <v>-0.006</v>
      </c>
      <c r="FG250">
        <v>-1.806</v>
      </c>
      <c r="FH250">
        <v>0.04</v>
      </c>
      <c r="FI250">
        <v>1600</v>
      </c>
      <c r="FJ250">
        <v>24</v>
      </c>
      <c r="FK250">
        <v>0.06</v>
      </c>
      <c r="FL250">
        <v>0.04</v>
      </c>
      <c r="FM250">
        <v>17.4447575</v>
      </c>
      <c r="FN250">
        <v>11.1355463414634</v>
      </c>
      <c r="FO250">
        <v>1.071572095541756</v>
      </c>
      <c r="FP250">
        <v>-1</v>
      </c>
      <c r="FQ250">
        <v>5.482507249999999</v>
      </c>
      <c r="FR250">
        <v>0.4654551219512157</v>
      </c>
      <c r="FS250">
        <v>0.05550594634755365</v>
      </c>
      <c r="FT250">
        <v>1</v>
      </c>
      <c r="FU250">
        <v>0</v>
      </c>
      <c r="FV250">
        <v>0</v>
      </c>
      <c r="FW250">
        <v>0</v>
      </c>
      <c r="FX250">
        <v>-1</v>
      </c>
      <c r="FY250">
        <v>1</v>
      </c>
      <c r="FZ250">
        <v>1</v>
      </c>
      <c r="GA250" t="s">
        <v>719</v>
      </c>
      <c r="GB250">
        <v>2.69432</v>
      </c>
      <c r="GC250">
        <v>2.70519</v>
      </c>
      <c r="GD250">
        <v>0.051962</v>
      </c>
      <c r="GE250">
        <v>0.0470745</v>
      </c>
      <c r="GF250">
        <v>0.117371</v>
      </c>
      <c r="GG250">
        <v>0.0992398</v>
      </c>
      <c r="GH250">
        <v>29749.1</v>
      </c>
      <c r="GI250">
        <v>30018.7</v>
      </c>
      <c r="GJ250">
        <v>29195.8</v>
      </c>
      <c r="GK250">
        <v>29154</v>
      </c>
      <c r="GL250">
        <v>34112.3</v>
      </c>
      <c r="GM250">
        <v>34955.4</v>
      </c>
      <c r="GN250">
        <v>41087.9</v>
      </c>
      <c r="GO250">
        <v>41601.1</v>
      </c>
      <c r="GP250">
        <v>1.72225</v>
      </c>
      <c r="GQ250">
        <v>2.00805</v>
      </c>
      <c r="GR250">
        <v>0.108339</v>
      </c>
      <c r="GS250">
        <v>0</v>
      </c>
      <c r="GT250">
        <v>30.4532</v>
      </c>
      <c r="GU250">
        <v>999.9</v>
      </c>
      <c r="GV250">
        <v>39.7</v>
      </c>
      <c r="GW250">
        <v>37.3</v>
      </c>
      <c r="GX250">
        <v>28.0607</v>
      </c>
      <c r="GY250">
        <v>62.7635</v>
      </c>
      <c r="GZ250">
        <v>29.4832</v>
      </c>
      <c r="HA250">
        <v>1</v>
      </c>
      <c r="HB250">
        <v>0.32419</v>
      </c>
      <c r="HC250">
        <v>0</v>
      </c>
      <c r="HD250">
        <v>20.3922</v>
      </c>
      <c r="HE250">
        <v>5.21564</v>
      </c>
      <c r="HF250">
        <v>12.0099</v>
      </c>
      <c r="HG250">
        <v>4.9872</v>
      </c>
      <c r="HH250">
        <v>3.28842</v>
      </c>
      <c r="HI250">
        <v>2426</v>
      </c>
      <c r="HJ250">
        <v>9999</v>
      </c>
      <c r="HK250">
        <v>9999</v>
      </c>
      <c r="HL250">
        <v>45.9</v>
      </c>
      <c r="HM250">
        <v>1.86734</v>
      </c>
      <c r="HN250">
        <v>1.8663</v>
      </c>
      <c r="HO250">
        <v>1.86585</v>
      </c>
      <c r="HP250">
        <v>1.8657</v>
      </c>
      <c r="HQ250">
        <v>1.86752</v>
      </c>
      <c r="HR250">
        <v>1.87008</v>
      </c>
      <c r="HS250">
        <v>1.86874</v>
      </c>
      <c r="HT250">
        <v>1.8701</v>
      </c>
      <c r="HU250">
        <v>0</v>
      </c>
      <c r="HV250">
        <v>0</v>
      </c>
      <c r="HW250">
        <v>0</v>
      </c>
      <c r="HX250">
        <v>0</v>
      </c>
      <c r="HY250" t="s">
        <v>425</v>
      </c>
      <c r="HZ250" t="s">
        <v>426</v>
      </c>
      <c r="IA250" t="s">
        <v>427</v>
      </c>
      <c r="IB250" t="s">
        <v>427</v>
      </c>
      <c r="IC250" t="s">
        <v>427</v>
      </c>
      <c r="ID250" t="s">
        <v>427</v>
      </c>
      <c r="IE250">
        <v>0</v>
      </c>
      <c r="IF250">
        <v>100</v>
      </c>
      <c r="IG250">
        <v>100</v>
      </c>
      <c r="IH250">
        <v>-0.081</v>
      </c>
      <c r="II250">
        <v>0.1026</v>
      </c>
      <c r="IJ250">
        <v>0.04464184116076175</v>
      </c>
      <c r="IK250">
        <v>-0.0004613869835165773</v>
      </c>
      <c r="IL250">
        <v>-7.733014719846753E-07</v>
      </c>
      <c r="IM250">
        <v>2.12217718631011E-10</v>
      </c>
      <c r="IN250">
        <v>-0.1662484685589008</v>
      </c>
      <c r="IO250">
        <v>0.000886434048502425</v>
      </c>
      <c r="IP250">
        <v>0.0004187276611132993</v>
      </c>
      <c r="IQ250">
        <v>-3.612086840460417E-06</v>
      </c>
      <c r="IR250">
        <v>19</v>
      </c>
      <c r="IS250">
        <v>2204</v>
      </c>
      <c r="IT250">
        <v>1</v>
      </c>
      <c r="IU250">
        <v>37</v>
      </c>
      <c r="IV250">
        <v>29.8</v>
      </c>
      <c r="IW250">
        <v>30</v>
      </c>
      <c r="IX250">
        <v>0.53833</v>
      </c>
      <c r="IY250">
        <v>2.26074</v>
      </c>
      <c r="IZ250">
        <v>1.39648</v>
      </c>
      <c r="JA250">
        <v>2.34497</v>
      </c>
      <c r="JB250">
        <v>1.49536</v>
      </c>
      <c r="JC250">
        <v>2.39502</v>
      </c>
      <c r="JD250">
        <v>39.3169</v>
      </c>
      <c r="JE250">
        <v>14.7887</v>
      </c>
      <c r="JF250">
        <v>18</v>
      </c>
      <c r="JG250">
        <v>392.496</v>
      </c>
      <c r="JH250">
        <v>558.52</v>
      </c>
      <c r="JI250">
        <v>32.0708</v>
      </c>
      <c r="JJ250">
        <v>31.6445</v>
      </c>
      <c r="JK250">
        <v>30.0004</v>
      </c>
      <c r="JL250">
        <v>31.5284</v>
      </c>
      <c r="JM250">
        <v>31.4298</v>
      </c>
      <c r="JN250">
        <v>10.777</v>
      </c>
      <c r="JO250">
        <v>25.0507</v>
      </c>
      <c r="JP250">
        <v>20.5385</v>
      </c>
      <c r="JQ250">
        <v>-999.9</v>
      </c>
      <c r="JR250">
        <v>159.496</v>
      </c>
      <c r="JS250">
        <v>22.1717</v>
      </c>
      <c r="JT250">
        <v>99.788</v>
      </c>
      <c r="JU250">
        <v>99.8562</v>
      </c>
    </row>
    <row r="251" spans="1:281">
      <c r="A251">
        <v>235</v>
      </c>
      <c r="B251">
        <v>1652289138</v>
      </c>
      <c r="C251">
        <v>7081.5</v>
      </c>
      <c r="D251" t="s">
        <v>954</v>
      </c>
      <c r="E251" t="s">
        <v>955</v>
      </c>
      <c r="F251">
        <v>5</v>
      </c>
      <c r="G251" t="s">
        <v>925</v>
      </c>
      <c r="H251" t="s">
        <v>418</v>
      </c>
      <c r="I251">
        <v>1652289130.5</v>
      </c>
      <c r="J251">
        <f>(K251)/1000</f>
        <v>0</v>
      </c>
      <c r="K251">
        <f>IF(CZ251, AN251, AH251)</f>
        <v>0</v>
      </c>
      <c r="L251">
        <f>IF(CZ251, AI251, AG251)</f>
        <v>0</v>
      </c>
      <c r="M251">
        <f>DB251 - IF(AU251&gt;1, L251*CV251*100.0/(AW251*DP251), 0)</f>
        <v>0</v>
      </c>
      <c r="N251">
        <f>((T251-J251/2)*M251-L251)/(T251+J251/2)</f>
        <v>0</v>
      </c>
      <c r="O251">
        <f>N251*(DI251+DJ251)/1000.0</f>
        <v>0</v>
      </c>
      <c r="P251">
        <f>(DB251 - IF(AU251&gt;1, L251*CV251*100.0/(AW251*DP251), 0))*(DI251+DJ251)/1000.0</f>
        <v>0</v>
      </c>
      <c r="Q251">
        <f>2.0/((1/S251-1/R251)+SIGN(S251)*SQRT((1/S251-1/R251)*(1/S251-1/R251) + 4*CW251/((CW251+1)*(CW251+1))*(2*1/S251*1/R251-1/R251*1/R251)))</f>
        <v>0</v>
      </c>
      <c r="R251">
        <f>IF(LEFT(CX251,1)&lt;&gt;"0",IF(LEFT(CX251,1)="1",3.0,CY251),$D$5+$E$5*(DP251*DI251/($K$5*1000))+$F$5*(DP251*DI251/($K$5*1000))*MAX(MIN(CV251,$J$5),$I$5)*MAX(MIN(CV251,$J$5),$I$5)+$G$5*MAX(MIN(CV251,$J$5),$I$5)*(DP251*DI251/($K$5*1000))+$H$5*(DP251*DI251/($K$5*1000))*(DP251*DI251/($K$5*1000)))</f>
        <v>0</v>
      </c>
      <c r="S251">
        <f>J251*(1000-(1000*0.61365*exp(17.502*W251/(240.97+W251))/(DI251+DJ251)+DD251)/2)/(1000*0.61365*exp(17.502*W251/(240.97+W251))/(DI251+DJ251)-DD251)</f>
        <v>0</v>
      </c>
      <c r="T251">
        <f>1/((CW251+1)/(Q251/1.6)+1/(R251/1.37)) + CW251/((CW251+1)/(Q251/1.6) + CW251/(R251/1.37))</f>
        <v>0</v>
      </c>
      <c r="U251">
        <f>(CR251*CU251)</f>
        <v>0</v>
      </c>
      <c r="V251">
        <f>(DK251+(U251+2*0.95*5.67E-8*(((DK251+$B$7)+273)^4-(DK251+273)^4)-44100*J251)/(1.84*29.3*R251+8*0.95*5.67E-8*(DK251+273)^3))</f>
        <v>0</v>
      </c>
      <c r="W251">
        <f>($C$7*DL251+$D$7*DM251+$E$7*V251)</f>
        <v>0</v>
      </c>
      <c r="X251">
        <f>0.61365*exp(17.502*W251/(240.97+W251))</f>
        <v>0</v>
      </c>
      <c r="Y251">
        <f>(Z251/AA251*100)</f>
        <v>0</v>
      </c>
      <c r="Z251">
        <f>DD251*(DI251+DJ251)/1000</f>
        <v>0</v>
      </c>
      <c r="AA251">
        <f>0.61365*exp(17.502*DK251/(240.97+DK251))</f>
        <v>0</v>
      </c>
      <c r="AB251">
        <f>(X251-DD251*(DI251+DJ251)/1000)</f>
        <v>0</v>
      </c>
      <c r="AC251">
        <f>(-J251*44100)</f>
        <v>0</v>
      </c>
      <c r="AD251">
        <f>2*29.3*R251*0.92*(DK251-W251)</f>
        <v>0</v>
      </c>
      <c r="AE251">
        <f>2*0.95*5.67E-8*(((DK251+$B$7)+273)^4-(W251+273)^4)</f>
        <v>0</v>
      </c>
      <c r="AF251">
        <f>U251+AE251+AC251+AD251</f>
        <v>0</v>
      </c>
      <c r="AG251">
        <f>DH251*AU251*(DC251-DB251*(1000-AU251*DE251)/(1000-AU251*DD251))/(100*CV251)</f>
        <v>0</v>
      </c>
      <c r="AH251">
        <f>1000*DH251*AU251*(DD251-DE251)/(100*CV251*(1000-AU251*DD251))</f>
        <v>0</v>
      </c>
      <c r="AI251">
        <f>(AJ251 - AK251 - DI251*1E3/(8.314*(DK251+273.15)) * AM251/DH251 * AL251) * DH251/(100*CV251) * (1000 - DE251)/1000</f>
        <v>0</v>
      </c>
      <c r="AJ251">
        <v>186.2942405440391</v>
      </c>
      <c r="AK251">
        <v>197.6935575757576</v>
      </c>
      <c r="AL251">
        <v>-3.217993791581002</v>
      </c>
      <c r="AM251">
        <v>66.42233892500103</v>
      </c>
      <c r="AN251">
        <f>(AP251 - AO251 + DI251*1E3/(8.314*(DK251+273.15)) * AR251/DH251 * AQ251) * DH251/(100*CV251) * 1000/(1000 - AP251)</f>
        <v>0</v>
      </c>
      <c r="AO251">
        <v>22.27658694835993</v>
      </c>
      <c r="AP251">
        <v>27.81025696969696</v>
      </c>
      <c r="AQ251">
        <v>0.007401286566919381</v>
      </c>
      <c r="AR251">
        <v>79.01917542628415</v>
      </c>
      <c r="AS251">
        <v>0</v>
      </c>
      <c r="AT251">
        <v>0</v>
      </c>
      <c r="AU251">
        <f>IF(AS251*$H$13&gt;=AW251,1.0,(AW251/(AW251-AS251*$H$13)))</f>
        <v>0</v>
      </c>
      <c r="AV251">
        <f>(AU251-1)*100</f>
        <v>0</v>
      </c>
      <c r="AW251">
        <f>MAX(0,($B$13+$C$13*DP251)/(1+$D$13*DP251)*DI251/(DK251+273)*$E$13)</f>
        <v>0</v>
      </c>
      <c r="AX251" t="s">
        <v>421</v>
      </c>
      <c r="AY251" t="s">
        <v>421</v>
      </c>
      <c r="AZ251">
        <v>0</v>
      </c>
      <c r="BA251">
        <v>0</v>
      </c>
      <c r="BB251">
        <f>1-AZ251/BA251</f>
        <v>0</v>
      </c>
      <c r="BC251">
        <v>0</v>
      </c>
      <c r="BD251" t="s">
        <v>421</v>
      </c>
      <c r="BE251" t="s">
        <v>421</v>
      </c>
      <c r="BF251">
        <v>0</v>
      </c>
      <c r="BG251">
        <v>0</v>
      </c>
      <c r="BH251">
        <f>1-BF251/BG251</f>
        <v>0</v>
      </c>
      <c r="BI251">
        <v>0.5</v>
      </c>
      <c r="BJ251">
        <f>CS251</f>
        <v>0</v>
      </c>
      <c r="BK251">
        <f>L251</f>
        <v>0</v>
      </c>
      <c r="BL251">
        <f>BH251*BI251*BJ251</f>
        <v>0</v>
      </c>
      <c r="BM251">
        <f>(BK251-BC251)/BJ251</f>
        <v>0</v>
      </c>
      <c r="BN251">
        <f>(BA251-BG251)/BG251</f>
        <v>0</v>
      </c>
      <c r="BO251">
        <f>AZ251/(BB251+AZ251/BG251)</f>
        <v>0</v>
      </c>
      <c r="BP251" t="s">
        <v>421</v>
      </c>
      <c r="BQ251">
        <v>0</v>
      </c>
      <c r="BR251">
        <f>IF(BQ251&lt;&gt;0, BQ251, BO251)</f>
        <v>0</v>
      </c>
      <c r="BS251">
        <f>1-BR251/BG251</f>
        <v>0</v>
      </c>
      <c r="BT251">
        <f>(BG251-BF251)/(BG251-BR251)</f>
        <v>0</v>
      </c>
      <c r="BU251">
        <f>(BA251-BG251)/(BA251-BR251)</f>
        <v>0</v>
      </c>
      <c r="BV251">
        <f>(BG251-BF251)/(BG251-AZ251)</f>
        <v>0</v>
      </c>
      <c r="BW251">
        <f>(BA251-BG251)/(BA251-AZ251)</f>
        <v>0</v>
      </c>
      <c r="BX251">
        <f>(BT251*BR251/BF251)</f>
        <v>0</v>
      </c>
      <c r="BY251">
        <f>(1-BX251)</f>
        <v>0</v>
      </c>
      <c r="BZ251">
        <v>1358</v>
      </c>
      <c r="CA251">
        <v>300</v>
      </c>
      <c r="CB251">
        <v>300</v>
      </c>
      <c r="CC251">
        <v>300</v>
      </c>
      <c r="CD251">
        <v>10372.1</v>
      </c>
      <c r="CE251">
        <v>1824.64</v>
      </c>
      <c r="CF251">
        <v>-0.00730157</v>
      </c>
      <c r="CG251">
        <v>0.9</v>
      </c>
      <c r="CH251" t="s">
        <v>421</v>
      </c>
      <c r="CI251" t="s">
        <v>421</v>
      </c>
      <c r="CJ251" t="s">
        <v>421</v>
      </c>
      <c r="CK251" t="s">
        <v>421</v>
      </c>
      <c r="CL251" t="s">
        <v>421</v>
      </c>
      <c r="CM251" t="s">
        <v>421</v>
      </c>
      <c r="CN251" t="s">
        <v>421</v>
      </c>
      <c r="CO251" t="s">
        <v>421</v>
      </c>
      <c r="CP251" t="s">
        <v>421</v>
      </c>
      <c r="CQ251" t="s">
        <v>421</v>
      </c>
      <c r="CR251">
        <f>$B$11*DQ251+$C$11*DR251+$F$11*EC251*(1-EF251)</f>
        <v>0</v>
      </c>
      <c r="CS251">
        <f>CR251*CT251</f>
        <v>0</v>
      </c>
      <c r="CT251">
        <f>($B$11*$D$9+$C$11*$D$9+$F$11*((EP251+EH251)/MAX(EP251+EH251+EQ251, 0.1)*$I$9+EQ251/MAX(EP251+EH251+EQ251, 0.1)*$J$9))/($B$11+$C$11+$F$11)</f>
        <v>0</v>
      </c>
      <c r="CU251">
        <f>($B$11*$K$9+$C$11*$K$9+$F$11*((EP251+EH251)/MAX(EP251+EH251+EQ251, 0.1)*$P$9+EQ251/MAX(EP251+EH251+EQ251, 0.1)*$Q$9))/($B$11+$C$11+$F$11)</f>
        <v>0</v>
      </c>
      <c r="CV251">
        <v>6</v>
      </c>
      <c r="CW251">
        <v>0.5</v>
      </c>
      <c r="CX251" t="s">
        <v>422</v>
      </c>
      <c r="CY251">
        <v>2</v>
      </c>
      <c r="CZ251" t="b">
        <v>1</v>
      </c>
      <c r="DA251">
        <v>1652289130.5</v>
      </c>
      <c r="DB251">
        <v>214.0332222222222</v>
      </c>
      <c r="DC251">
        <v>194.9989259259259</v>
      </c>
      <c r="DD251">
        <v>27.79544814814815</v>
      </c>
      <c r="DE251">
        <v>22.25953333333333</v>
      </c>
      <c r="DF251">
        <v>214.1208888888889</v>
      </c>
      <c r="DG251">
        <v>27.69274444444445</v>
      </c>
      <c r="DH251">
        <v>400.0644444444445</v>
      </c>
      <c r="DI251">
        <v>90.67784444444447</v>
      </c>
      <c r="DJ251">
        <v>0.09992244074074075</v>
      </c>
      <c r="DK251">
        <v>32.93542592592593</v>
      </c>
      <c r="DL251">
        <v>32.20794444444445</v>
      </c>
      <c r="DM251">
        <v>999.9000000000001</v>
      </c>
      <c r="DN251">
        <v>0</v>
      </c>
      <c r="DO251">
        <v>0</v>
      </c>
      <c r="DP251">
        <v>10004.85666666666</v>
      </c>
      <c r="DQ251">
        <v>0</v>
      </c>
      <c r="DR251">
        <v>930.9641851851853</v>
      </c>
      <c r="DS251">
        <v>19.03445185185185</v>
      </c>
      <c r="DT251">
        <v>220.1525185185185</v>
      </c>
      <c r="DU251">
        <v>199.4385925925926</v>
      </c>
      <c r="DV251">
        <v>5.535921111111112</v>
      </c>
      <c r="DW251">
        <v>194.9989259259259</v>
      </c>
      <c r="DX251">
        <v>22.25953333333333</v>
      </c>
      <c r="DY251">
        <v>2.520432962962963</v>
      </c>
      <c r="DZ251">
        <v>2.018446296296296</v>
      </c>
      <c r="EA251">
        <v>21.15903333333333</v>
      </c>
      <c r="EB251">
        <v>17.58977777777778</v>
      </c>
      <c r="EC251">
        <v>1500.014444444444</v>
      </c>
      <c r="ED251">
        <v>0.9730060370370373</v>
      </c>
      <c r="EE251">
        <v>0.02699384814814814</v>
      </c>
      <c r="EF251">
        <v>0</v>
      </c>
      <c r="EG251">
        <v>1360.605185185185</v>
      </c>
      <c r="EH251">
        <v>5.00097</v>
      </c>
      <c r="EI251">
        <v>21248.14444444445</v>
      </c>
      <c r="EJ251">
        <v>12491.73333333333</v>
      </c>
      <c r="EK251">
        <v>41.47666666666666</v>
      </c>
      <c r="EL251">
        <v>43.18699999999998</v>
      </c>
      <c r="EM251">
        <v>41.69633333333332</v>
      </c>
      <c r="EN251">
        <v>43</v>
      </c>
      <c r="EO251">
        <v>42.625</v>
      </c>
      <c r="EP251">
        <v>1454.65962962963</v>
      </c>
      <c r="EQ251">
        <v>40.35481481481481</v>
      </c>
      <c r="ER251">
        <v>0</v>
      </c>
      <c r="ES251">
        <v>1824.200000047684</v>
      </c>
      <c r="ET251">
        <v>0</v>
      </c>
      <c r="EU251">
        <v>1360.260384615385</v>
      </c>
      <c r="EV251">
        <v>-78.00376074750884</v>
      </c>
      <c r="EW251">
        <v>-1051.114530572333</v>
      </c>
      <c r="EX251">
        <v>21243.96538461539</v>
      </c>
      <c r="EY251">
        <v>15</v>
      </c>
      <c r="EZ251">
        <v>1652287342.6</v>
      </c>
      <c r="FA251" t="s">
        <v>727</v>
      </c>
      <c r="FB251">
        <v>1652287342.6</v>
      </c>
      <c r="FC251">
        <v>1652287335.6</v>
      </c>
      <c r="FD251">
        <v>27</v>
      </c>
      <c r="FE251">
        <v>0.206</v>
      </c>
      <c r="FF251">
        <v>-0.006</v>
      </c>
      <c r="FG251">
        <v>-1.806</v>
      </c>
      <c r="FH251">
        <v>0.04</v>
      </c>
      <c r="FI251">
        <v>1600</v>
      </c>
      <c r="FJ251">
        <v>24</v>
      </c>
      <c r="FK251">
        <v>0.06</v>
      </c>
      <c r="FL251">
        <v>0.04</v>
      </c>
      <c r="FM251">
        <v>18.4036775</v>
      </c>
      <c r="FN251">
        <v>11.61824803001877</v>
      </c>
      <c r="FO251">
        <v>1.118904351695779</v>
      </c>
      <c r="FP251">
        <v>-1</v>
      </c>
      <c r="FQ251">
        <v>5.520763499999999</v>
      </c>
      <c r="FR251">
        <v>0.237717748592862</v>
      </c>
      <c r="FS251">
        <v>0.03627020840510851</v>
      </c>
      <c r="FT251">
        <v>1</v>
      </c>
      <c r="FU251">
        <v>0</v>
      </c>
      <c r="FV251">
        <v>0</v>
      </c>
      <c r="FW251">
        <v>0</v>
      </c>
      <c r="FX251">
        <v>-1</v>
      </c>
      <c r="FY251">
        <v>1</v>
      </c>
      <c r="FZ251">
        <v>1</v>
      </c>
      <c r="GA251" t="s">
        <v>719</v>
      </c>
      <c r="GB251">
        <v>2.69474</v>
      </c>
      <c r="GC251">
        <v>2.70544</v>
      </c>
      <c r="GD251">
        <v>0.0484179</v>
      </c>
      <c r="GE251">
        <v>0.0432124</v>
      </c>
      <c r="GF251">
        <v>0.117421</v>
      </c>
      <c r="GG251">
        <v>0.0989111</v>
      </c>
      <c r="GH251">
        <v>29858.9</v>
      </c>
      <c r="GI251">
        <v>30140</v>
      </c>
      <c r="GJ251">
        <v>29194.4</v>
      </c>
      <c r="GK251">
        <v>29153.7</v>
      </c>
      <c r="GL251">
        <v>34109</v>
      </c>
      <c r="GM251">
        <v>34967.6</v>
      </c>
      <c r="GN251">
        <v>41086.2</v>
      </c>
      <c r="GO251">
        <v>41600.4</v>
      </c>
      <c r="GP251">
        <v>1.72215</v>
      </c>
      <c r="GQ251">
        <v>2.0078</v>
      </c>
      <c r="GR251">
        <v>0.108592</v>
      </c>
      <c r="GS251">
        <v>0</v>
      </c>
      <c r="GT251">
        <v>30.4618</v>
      </c>
      <c r="GU251">
        <v>999.9</v>
      </c>
      <c r="GV251">
        <v>39.7</v>
      </c>
      <c r="GW251">
        <v>37.3</v>
      </c>
      <c r="GX251">
        <v>28.0581</v>
      </c>
      <c r="GY251">
        <v>62.6835</v>
      </c>
      <c r="GZ251">
        <v>29.4311</v>
      </c>
      <c r="HA251">
        <v>1</v>
      </c>
      <c r="HB251">
        <v>0.324456</v>
      </c>
      <c r="HC251">
        <v>0</v>
      </c>
      <c r="HD251">
        <v>20.3923</v>
      </c>
      <c r="HE251">
        <v>5.21594</v>
      </c>
      <c r="HF251">
        <v>12.0099</v>
      </c>
      <c r="HG251">
        <v>4.9867</v>
      </c>
      <c r="HH251">
        <v>3.28845</v>
      </c>
      <c r="HI251">
        <v>2426</v>
      </c>
      <c r="HJ251">
        <v>9999</v>
      </c>
      <c r="HK251">
        <v>9999</v>
      </c>
      <c r="HL251">
        <v>45.9</v>
      </c>
      <c r="HM251">
        <v>1.86735</v>
      </c>
      <c r="HN251">
        <v>1.8663</v>
      </c>
      <c r="HO251">
        <v>1.86586</v>
      </c>
      <c r="HP251">
        <v>1.86569</v>
      </c>
      <c r="HQ251">
        <v>1.86753</v>
      </c>
      <c r="HR251">
        <v>1.8701</v>
      </c>
      <c r="HS251">
        <v>1.86874</v>
      </c>
      <c r="HT251">
        <v>1.8701</v>
      </c>
      <c r="HU251">
        <v>0</v>
      </c>
      <c r="HV251">
        <v>0</v>
      </c>
      <c r="HW251">
        <v>0</v>
      </c>
      <c r="HX251">
        <v>0</v>
      </c>
      <c r="HY251" t="s">
        <v>425</v>
      </c>
      <c r="HZ251" t="s">
        <v>426</v>
      </c>
      <c r="IA251" t="s">
        <v>427</v>
      </c>
      <c r="IB251" t="s">
        <v>427</v>
      </c>
      <c r="IC251" t="s">
        <v>427</v>
      </c>
      <c r="ID251" t="s">
        <v>427</v>
      </c>
      <c r="IE251">
        <v>0</v>
      </c>
      <c r="IF251">
        <v>100</v>
      </c>
      <c r="IG251">
        <v>100</v>
      </c>
      <c r="IH251">
        <v>-0.07000000000000001</v>
      </c>
      <c r="II251">
        <v>0.1029</v>
      </c>
      <c r="IJ251">
        <v>0.04464184116076175</v>
      </c>
      <c r="IK251">
        <v>-0.0004613869835165773</v>
      </c>
      <c r="IL251">
        <v>-7.733014719846753E-07</v>
      </c>
      <c r="IM251">
        <v>2.12217718631011E-10</v>
      </c>
      <c r="IN251">
        <v>-0.1662484685589008</v>
      </c>
      <c r="IO251">
        <v>0.000886434048502425</v>
      </c>
      <c r="IP251">
        <v>0.0004187276611132993</v>
      </c>
      <c r="IQ251">
        <v>-3.612086840460417E-06</v>
      </c>
      <c r="IR251">
        <v>19</v>
      </c>
      <c r="IS251">
        <v>2204</v>
      </c>
      <c r="IT251">
        <v>1</v>
      </c>
      <c r="IU251">
        <v>37</v>
      </c>
      <c r="IV251">
        <v>29.9</v>
      </c>
      <c r="IW251">
        <v>30</v>
      </c>
      <c r="IX251">
        <v>0.499268</v>
      </c>
      <c r="IY251">
        <v>2.26807</v>
      </c>
      <c r="IZ251">
        <v>1.39648</v>
      </c>
      <c r="JA251">
        <v>2.34375</v>
      </c>
      <c r="JB251">
        <v>1.49536</v>
      </c>
      <c r="JC251">
        <v>2.38647</v>
      </c>
      <c r="JD251">
        <v>39.3169</v>
      </c>
      <c r="JE251">
        <v>14.7887</v>
      </c>
      <c r="JF251">
        <v>18</v>
      </c>
      <c r="JG251">
        <v>392.462</v>
      </c>
      <c r="JH251">
        <v>558.364</v>
      </c>
      <c r="JI251">
        <v>32.0758</v>
      </c>
      <c r="JJ251">
        <v>31.6493</v>
      </c>
      <c r="JK251">
        <v>30.0004</v>
      </c>
      <c r="JL251">
        <v>31.5318</v>
      </c>
      <c r="JM251">
        <v>31.4333</v>
      </c>
      <c r="JN251">
        <v>9.99518</v>
      </c>
      <c r="JO251">
        <v>25.0507</v>
      </c>
      <c r="JP251">
        <v>20.5385</v>
      </c>
      <c r="JQ251">
        <v>-999.9</v>
      </c>
      <c r="JR251">
        <v>146.138</v>
      </c>
      <c r="JS251">
        <v>22.1267</v>
      </c>
      <c r="JT251">
        <v>99.7838</v>
      </c>
      <c r="JU251">
        <v>99.8548</v>
      </c>
    </row>
    <row r="252" spans="1:281">
      <c r="A252">
        <v>236</v>
      </c>
      <c r="B252">
        <v>1652289143</v>
      </c>
      <c r="C252">
        <v>7086.5</v>
      </c>
      <c r="D252" t="s">
        <v>956</v>
      </c>
      <c r="E252" t="s">
        <v>957</v>
      </c>
      <c r="F252">
        <v>5</v>
      </c>
      <c r="G252" t="s">
        <v>925</v>
      </c>
      <c r="H252" t="s">
        <v>418</v>
      </c>
      <c r="I252">
        <v>1652289135.214286</v>
      </c>
      <c r="J252">
        <f>(K252)/1000</f>
        <v>0</v>
      </c>
      <c r="K252">
        <f>IF(CZ252, AN252, AH252)</f>
        <v>0</v>
      </c>
      <c r="L252">
        <f>IF(CZ252, AI252, AG252)</f>
        <v>0</v>
      </c>
      <c r="M252">
        <f>DB252 - IF(AU252&gt;1, L252*CV252*100.0/(AW252*DP252), 0)</f>
        <v>0</v>
      </c>
      <c r="N252">
        <f>((T252-J252/2)*M252-L252)/(T252+J252/2)</f>
        <v>0</v>
      </c>
      <c r="O252">
        <f>N252*(DI252+DJ252)/1000.0</f>
        <v>0</v>
      </c>
      <c r="P252">
        <f>(DB252 - IF(AU252&gt;1, L252*CV252*100.0/(AW252*DP252), 0))*(DI252+DJ252)/1000.0</f>
        <v>0</v>
      </c>
      <c r="Q252">
        <f>2.0/((1/S252-1/R252)+SIGN(S252)*SQRT((1/S252-1/R252)*(1/S252-1/R252) + 4*CW252/((CW252+1)*(CW252+1))*(2*1/S252*1/R252-1/R252*1/R252)))</f>
        <v>0</v>
      </c>
      <c r="R252">
        <f>IF(LEFT(CX252,1)&lt;&gt;"0",IF(LEFT(CX252,1)="1",3.0,CY252),$D$5+$E$5*(DP252*DI252/($K$5*1000))+$F$5*(DP252*DI252/($K$5*1000))*MAX(MIN(CV252,$J$5),$I$5)*MAX(MIN(CV252,$J$5),$I$5)+$G$5*MAX(MIN(CV252,$J$5),$I$5)*(DP252*DI252/($K$5*1000))+$H$5*(DP252*DI252/($K$5*1000))*(DP252*DI252/($K$5*1000)))</f>
        <v>0</v>
      </c>
      <c r="S252">
        <f>J252*(1000-(1000*0.61365*exp(17.502*W252/(240.97+W252))/(DI252+DJ252)+DD252)/2)/(1000*0.61365*exp(17.502*W252/(240.97+W252))/(DI252+DJ252)-DD252)</f>
        <v>0</v>
      </c>
      <c r="T252">
        <f>1/((CW252+1)/(Q252/1.6)+1/(R252/1.37)) + CW252/((CW252+1)/(Q252/1.6) + CW252/(R252/1.37))</f>
        <v>0</v>
      </c>
      <c r="U252">
        <f>(CR252*CU252)</f>
        <v>0</v>
      </c>
      <c r="V252">
        <f>(DK252+(U252+2*0.95*5.67E-8*(((DK252+$B$7)+273)^4-(DK252+273)^4)-44100*J252)/(1.84*29.3*R252+8*0.95*5.67E-8*(DK252+273)^3))</f>
        <v>0</v>
      </c>
      <c r="W252">
        <f>($C$7*DL252+$D$7*DM252+$E$7*V252)</f>
        <v>0</v>
      </c>
      <c r="X252">
        <f>0.61365*exp(17.502*W252/(240.97+W252))</f>
        <v>0</v>
      </c>
      <c r="Y252">
        <f>(Z252/AA252*100)</f>
        <v>0</v>
      </c>
      <c r="Z252">
        <f>DD252*(DI252+DJ252)/1000</f>
        <v>0</v>
      </c>
      <c r="AA252">
        <f>0.61365*exp(17.502*DK252/(240.97+DK252))</f>
        <v>0</v>
      </c>
      <c r="AB252">
        <f>(X252-DD252*(DI252+DJ252)/1000)</f>
        <v>0</v>
      </c>
      <c r="AC252">
        <f>(-J252*44100)</f>
        <v>0</v>
      </c>
      <c r="AD252">
        <f>2*29.3*R252*0.92*(DK252-W252)</f>
        <v>0</v>
      </c>
      <c r="AE252">
        <f>2*0.95*5.67E-8*(((DK252+$B$7)+273)^4-(W252+273)^4)</f>
        <v>0</v>
      </c>
      <c r="AF252">
        <f>U252+AE252+AC252+AD252</f>
        <v>0</v>
      </c>
      <c r="AG252">
        <f>DH252*AU252*(DC252-DB252*(1000-AU252*DE252)/(1000-AU252*DD252))/(100*CV252)</f>
        <v>0</v>
      </c>
      <c r="AH252">
        <f>1000*DH252*AU252*(DD252-DE252)/(100*CV252*(1000-AU252*DD252))</f>
        <v>0</v>
      </c>
      <c r="AI252">
        <f>(AJ252 - AK252 - DI252*1E3/(8.314*(DK252+273.15)) * AM252/DH252 * AL252) * DH252/(100*CV252) * (1000 - DE252)/1000</f>
        <v>0</v>
      </c>
      <c r="AJ252">
        <v>169.2073393308799</v>
      </c>
      <c r="AK252">
        <v>181.6066606060606</v>
      </c>
      <c r="AL252">
        <v>-3.217808361116942</v>
      </c>
      <c r="AM252">
        <v>66.42233892500103</v>
      </c>
      <c r="AN252">
        <f>(AP252 - AO252 + DI252*1E3/(8.314*(DK252+273.15)) * AR252/DH252 * AQ252) * DH252/(100*CV252) * 1000/(1000 - AP252)</f>
        <v>0</v>
      </c>
      <c r="AO252">
        <v>22.17106715487368</v>
      </c>
      <c r="AP252">
        <v>27.79819393939394</v>
      </c>
      <c r="AQ252">
        <v>-0.005211819753053197</v>
      </c>
      <c r="AR252">
        <v>79.01917542628415</v>
      </c>
      <c r="AS252">
        <v>0</v>
      </c>
      <c r="AT252">
        <v>0</v>
      </c>
      <c r="AU252">
        <f>IF(AS252*$H$13&gt;=AW252,1.0,(AW252/(AW252-AS252*$H$13)))</f>
        <v>0</v>
      </c>
      <c r="AV252">
        <f>(AU252-1)*100</f>
        <v>0</v>
      </c>
      <c r="AW252">
        <f>MAX(0,($B$13+$C$13*DP252)/(1+$D$13*DP252)*DI252/(DK252+273)*$E$13)</f>
        <v>0</v>
      </c>
      <c r="AX252" t="s">
        <v>421</v>
      </c>
      <c r="AY252" t="s">
        <v>421</v>
      </c>
      <c r="AZ252">
        <v>0</v>
      </c>
      <c r="BA252">
        <v>0</v>
      </c>
      <c r="BB252">
        <f>1-AZ252/BA252</f>
        <v>0</v>
      </c>
      <c r="BC252">
        <v>0</v>
      </c>
      <c r="BD252" t="s">
        <v>421</v>
      </c>
      <c r="BE252" t="s">
        <v>421</v>
      </c>
      <c r="BF252">
        <v>0</v>
      </c>
      <c r="BG252">
        <v>0</v>
      </c>
      <c r="BH252">
        <f>1-BF252/BG252</f>
        <v>0</v>
      </c>
      <c r="BI252">
        <v>0.5</v>
      </c>
      <c r="BJ252">
        <f>CS252</f>
        <v>0</v>
      </c>
      <c r="BK252">
        <f>L252</f>
        <v>0</v>
      </c>
      <c r="BL252">
        <f>BH252*BI252*BJ252</f>
        <v>0</v>
      </c>
      <c r="BM252">
        <f>(BK252-BC252)/BJ252</f>
        <v>0</v>
      </c>
      <c r="BN252">
        <f>(BA252-BG252)/BG252</f>
        <v>0</v>
      </c>
      <c r="BO252">
        <f>AZ252/(BB252+AZ252/BG252)</f>
        <v>0</v>
      </c>
      <c r="BP252" t="s">
        <v>421</v>
      </c>
      <c r="BQ252">
        <v>0</v>
      </c>
      <c r="BR252">
        <f>IF(BQ252&lt;&gt;0, BQ252, BO252)</f>
        <v>0</v>
      </c>
      <c r="BS252">
        <f>1-BR252/BG252</f>
        <v>0</v>
      </c>
      <c r="BT252">
        <f>(BG252-BF252)/(BG252-BR252)</f>
        <v>0</v>
      </c>
      <c r="BU252">
        <f>(BA252-BG252)/(BA252-BR252)</f>
        <v>0</v>
      </c>
      <c r="BV252">
        <f>(BG252-BF252)/(BG252-AZ252)</f>
        <v>0</v>
      </c>
      <c r="BW252">
        <f>(BA252-BG252)/(BA252-AZ252)</f>
        <v>0</v>
      </c>
      <c r="BX252">
        <f>(BT252*BR252/BF252)</f>
        <v>0</v>
      </c>
      <c r="BY252">
        <f>(1-BX252)</f>
        <v>0</v>
      </c>
      <c r="BZ252">
        <v>1358</v>
      </c>
      <c r="CA252">
        <v>300</v>
      </c>
      <c r="CB252">
        <v>300</v>
      </c>
      <c r="CC252">
        <v>300</v>
      </c>
      <c r="CD252">
        <v>10372.1</v>
      </c>
      <c r="CE252">
        <v>1824.64</v>
      </c>
      <c r="CF252">
        <v>-0.00730157</v>
      </c>
      <c r="CG252">
        <v>0.9</v>
      </c>
      <c r="CH252" t="s">
        <v>421</v>
      </c>
      <c r="CI252" t="s">
        <v>421</v>
      </c>
      <c r="CJ252" t="s">
        <v>421</v>
      </c>
      <c r="CK252" t="s">
        <v>421</v>
      </c>
      <c r="CL252" t="s">
        <v>421</v>
      </c>
      <c r="CM252" t="s">
        <v>421</v>
      </c>
      <c r="CN252" t="s">
        <v>421</v>
      </c>
      <c r="CO252" t="s">
        <v>421</v>
      </c>
      <c r="CP252" t="s">
        <v>421</v>
      </c>
      <c r="CQ252" t="s">
        <v>421</v>
      </c>
      <c r="CR252">
        <f>$B$11*DQ252+$C$11*DR252+$F$11*EC252*(1-EF252)</f>
        <v>0</v>
      </c>
      <c r="CS252">
        <f>CR252*CT252</f>
        <v>0</v>
      </c>
      <c r="CT252">
        <f>($B$11*$D$9+$C$11*$D$9+$F$11*((EP252+EH252)/MAX(EP252+EH252+EQ252, 0.1)*$I$9+EQ252/MAX(EP252+EH252+EQ252, 0.1)*$J$9))/($B$11+$C$11+$F$11)</f>
        <v>0</v>
      </c>
      <c r="CU252">
        <f>($B$11*$K$9+$C$11*$K$9+$F$11*((EP252+EH252)/MAX(EP252+EH252+EQ252, 0.1)*$P$9+EQ252/MAX(EP252+EH252+EQ252, 0.1)*$Q$9))/($B$11+$C$11+$F$11)</f>
        <v>0</v>
      </c>
      <c r="CV252">
        <v>6</v>
      </c>
      <c r="CW252">
        <v>0.5</v>
      </c>
      <c r="CX252" t="s">
        <v>422</v>
      </c>
      <c r="CY252">
        <v>2</v>
      </c>
      <c r="CZ252" t="b">
        <v>1</v>
      </c>
      <c r="DA252">
        <v>1652289135.214286</v>
      </c>
      <c r="DB252">
        <v>199.3195</v>
      </c>
      <c r="DC252">
        <v>179.34175</v>
      </c>
      <c r="DD252">
        <v>27.79731428571429</v>
      </c>
      <c r="DE252">
        <v>22.22897857142857</v>
      </c>
      <c r="DF252">
        <v>199.3961428571428</v>
      </c>
      <c r="DG252">
        <v>27.69458214285714</v>
      </c>
      <c r="DH252">
        <v>400.0880714285714</v>
      </c>
      <c r="DI252">
        <v>90.67571071428573</v>
      </c>
      <c r="DJ252">
        <v>0.1000018285714286</v>
      </c>
      <c r="DK252">
        <v>32.94408928571428</v>
      </c>
      <c r="DL252">
        <v>32.21505714285714</v>
      </c>
      <c r="DM252">
        <v>999.9000000000002</v>
      </c>
      <c r="DN252">
        <v>0</v>
      </c>
      <c r="DO252">
        <v>0</v>
      </c>
      <c r="DP252">
        <v>10002.05357142857</v>
      </c>
      <c r="DQ252">
        <v>0</v>
      </c>
      <c r="DR252">
        <v>932.2482142857143</v>
      </c>
      <c r="DS252">
        <v>19.97785714285715</v>
      </c>
      <c r="DT252">
        <v>205.0183928571428</v>
      </c>
      <c r="DU252">
        <v>183.4196428571429</v>
      </c>
      <c r="DV252">
        <v>5.568336071428573</v>
      </c>
      <c r="DW252">
        <v>179.34175</v>
      </c>
      <c r="DX252">
        <v>22.22897857142857</v>
      </c>
      <c r="DY252">
        <v>2.520541785714286</v>
      </c>
      <c r="DZ252">
        <v>2.015629285714286</v>
      </c>
      <c r="EA252">
        <v>21.15974285714286</v>
      </c>
      <c r="EB252">
        <v>17.56761428571428</v>
      </c>
      <c r="EC252">
        <v>1500.006785714286</v>
      </c>
      <c r="ED252">
        <v>0.9730043571428574</v>
      </c>
      <c r="EE252">
        <v>0.02699560714285714</v>
      </c>
      <c r="EF252">
        <v>0</v>
      </c>
      <c r="EG252">
        <v>1354.120357142857</v>
      </c>
      <c r="EH252">
        <v>5.00097</v>
      </c>
      <c r="EI252">
        <v>21158.52857142858</v>
      </c>
      <c r="EJ252">
        <v>12491.66071428571</v>
      </c>
      <c r="EK252">
        <v>41.4955</v>
      </c>
      <c r="EL252">
        <v>43.18699999999998</v>
      </c>
      <c r="EM252">
        <v>41.69599999999998</v>
      </c>
      <c r="EN252">
        <v>43</v>
      </c>
      <c r="EO252">
        <v>42.625</v>
      </c>
      <c r="EP252">
        <v>1454.649285714286</v>
      </c>
      <c r="EQ252">
        <v>40.3575</v>
      </c>
      <c r="ER252">
        <v>0</v>
      </c>
      <c r="ES252">
        <v>1829</v>
      </c>
      <c r="ET252">
        <v>0</v>
      </c>
      <c r="EU252">
        <v>1353.680384615384</v>
      </c>
      <c r="EV252">
        <v>-86.22051272182836</v>
      </c>
      <c r="EW252">
        <v>-1158.690596665491</v>
      </c>
      <c r="EX252">
        <v>21152.25</v>
      </c>
      <c r="EY252">
        <v>15</v>
      </c>
      <c r="EZ252">
        <v>1652287342.6</v>
      </c>
      <c r="FA252" t="s">
        <v>727</v>
      </c>
      <c r="FB252">
        <v>1652287342.6</v>
      </c>
      <c r="FC252">
        <v>1652287335.6</v>
      </c>
      <c r="FD252">
        <v>27</v>
      </c>
      <c r="FE252">
        <v>0.206</v>
      </c>
      <c r="FF252">
        <v>-0.006</v>
      </c>
      <c r="FG252">
        <v>-1.806</v>
      </c>
      <c r="FH252">
        <v>0.04</v>
      </c>
      <c r="FI252">
        <v>1600</v>
      </c>
      <c r="FJ252">
        <v>24</v>
      </c>
      <c r="FK252">
        <v>0.06</v>
      </c>
      <c r="FL252">
        <v>0.04</v>
      </c>
      <c r="FM252">
        <v>19.44488292682927</v>
      </c>
      <c r="FN252">
        <v>12.07857491289201</v>
      </c>
      <c r="FO252">
        <v>1.192058799888426</v>
      </c>
      <c r="FP252">
        <v>-1</v>
      </c>
      <c r="FQ252">
        <v>5.558156097560976</v>
      </c>
      <c r="FR252">
        <v>0.3927451567944339</v>
      </c>
      <c r="FS252">
        <v>0.04915470976506774</v>
      </c>
      <c r="FT252">
        <v>1</v>
      </c>
      <c r="FU252">
        <v>0</v>
      </c>
      <c r="FV252">
        <v>0</v>
      </c>
      <c r="FW252">
        <v>0</v>
      </c>
      <c r="FX252">
        <v>-1</v>
      </c>
      <c r="FY252">
        <v>1</v>
      </c>
      <c r="FZ252">
        <v>1</v>
      </c>
      <c r="GA252" t="s">
        <v>719</v>
      </c>
      <c r="GB252">
        <v>2.6943</v>
      </c>
      <c r="GC252">
        <v>2.70469</v>
      </c>
      <c r="GD252">
        <v>0.0447953</v>
      </c>
      <c r="GE252">
        <v>0.039297</v>
      </c>
      <c r="GF252">
        <v>0.117395</v>
      </c>
      <c r="GG252">
        <v>0.0989095</v>
      </c>
      <c r="GH252">
        <v>29972.8</v>
      </c>
      <c r="GI252">
        <v>30262.7</v>
      </c>
      <c r="GJ252">
        <v>29194.7</v>
      </c>
      <c r="GK252">
        <v>29153.2</v>
      </c>
      <c r="GL252">
        <v>34110</v>
      </c>
      <c r="GM252">
        <v>34967.3</v>
      </c>
      <c r="GN252">
        <v>41086.3</v>
      </c>
      <c r="GO252">
        <v>41600.1</v>
      </c>
      <c r="GP252">
        <v>1.72222</v>
      </c>
      <c r="GQ252">
        <v>2.0078</v>
      </c>
      <c r="GR252">
        <v>0.10775</v>
      </c>
      <c r="GS252">
        <v>0</v>
      </c>
      <c r="GT252">
        <v>30.4735</v>
      </c>
      <c r="GU252">
        <v>999.9</v>
      </c>
      <c r="GV252">
        <v>39.8</v>
      </c>
      <c r="GW252">
        <v>37.3</v>
      </c>
      <c r="GX252">
        <v>28.1314</v>
      </c>
      <c r="GY252">
        <v>62.6935</v>
      </c>
      <c r="GZ252">
        <v>29.2508</v>
      </c>
      <c r="HA252">
        <v>1</v>
      </c>
      <c r="HB252">
        <v>0.324779</v>
      </c>
      <c r="HC252">
        <v>0</v>
      </c>
      <c r="HD252">
        <v>20.3919</v>
      </c>
      <c r="HE252">
        <v>5.21415</v>
      </c>
      <c r="HF252">
        <v>12.0099</v>
      </c>
      <c r="HG252">
        <v>4.98675</v>
      </c>
      <c r="HH252">
        <v>3.28823</v>
      </c>
      <c r="HI252">
        <v>2426.3</v>
      </c>
      <c r="HJ252">
        <v>9999</v>
      </c>
      <c r="HK252">
        <v>9999</v>
      </c>
      <c r="HL252">
        <v>45.9</v>
      </c>
      <c r="HM252">
        <v>1.86735</v>
      </c>
      <c r="HN252">
        <v>1.8663</v>
      </c>
      <c r="HO252">
        <v>1.86585</v>
      </c>
      <c r="HP252">
        <v>1.8657</v>
      </c>
      <c r="HQ252">
        <v>1.86752</v>
      </c>
      <c r="HR252">
        <v>1.87009</v>
      </c>
      <c r="HS252">
        <v>1.86874</v>
      </c>
      <c r="HT252">
        <v>1.8701</v>
      </c>
      <c r="HU252">
        <v>0</v>
      </c>
      <c r="HV252">
        <v>0</v>
      </c>
      <c r="HW252">
        <v>0</v>
      </c>
      <c r="HX252">
        <v>0</v>
      </c>
      <c r="HY252" t="s">
        <v>425</v>
      </c>
      <c r="HZ252" t="s">
        <v>426</v>
      </c>
      <c r="IA252" t="s">
        <v>427</v>
      </c>
      <c r="IB252" t="s">
        <v>427</v>
      </c>
      <c r="IC252" t="s">
        <v>427</v>
      </c>
      <c r="ID252" t="s">
        <v>427</v>
      </c>
      <c r="IE252">
        <v>0</v>
      </c>
      <c r="IF252">
        <v>100</v>
      </c>
      <c r="IG252">
        <v>100</v>
      </c>
      <c r="IH252">
        <v>-0.059</v>
      </c>
      <c r="II252">
        <v>0.1028</v>
      </c>
      <c r="IJ252">
        <v>0.04464184116076175</v>
      </c>
      <c r="IK252">
        <v>-0.0004613869835165773</v>
      </c>
      <c r="IL252">
        <v>-7.733014719846753E-07</v>
      </c>
      <c r="IM252">
        <v>2.12217718631011E-10</v>
      </c>
      <c r="IN252">
        <v>-0.1662484685589008</v>
      </c>
      <c r="IO252">
        <v>0.000886434048502425</v>
      </c>
      <c r="IP252">
        <v>0.0004187276611132993</v>
      </c>
      <c r="IQ252">
        <v>-3.612086840460417E-06</v>
      </c>
      <c r="IR252">
        <v>19</v>
      </c>
      <c r="IS252">
        <v>2204</v>
      </c>
      <c r="IT252">
        <v>1</v>
      </c>
      <c r="IU252">
        <v>37</v>
      </c>
      <c r="IV252">
        <v>30</v>
      </c>
      <c r="IW252">
        <v>30.1</v>
      </c>
      <c r="IX252">
        <v>0.467529</v>
      </c>
      <c r="IY252">
        <v>2.27295</v>
      </c>
      <c r="IZ252">
        <v>1.39648</v>
      </c>
      <c r="JA252">
        <v>2.34497</v>
      </c>
      <c r="JB252">
        <v>1.49536</v>
      </c>
      <c r="JC252">
        <v>2.35718</v>
      </c>
      <c r="JD252">
        <v>39.3169</v>
      </c>
      <c r="JE252">
        <v>14.7887</v>
      </c>
      <c r="JF252">
        <v>18</v>
      </c>
      <c r="JG252">
        <v>392.527</v>
      </c>
      <c r="JH252">
        <v>558.399</v>
      </c>
      <c r="JI252">
        <v>32.0809</v>
      </c>
      <c r="JJ252">
        <v>31.6536</v>
      </c>
      <c r="JK252">
        <v>30.0003</v>
      </c>
      <c r="JL252">
        <v>31.5359</v>
      </c>
      <c r="JM252">
        <v>31.4371</v>
      </c>
      <c r="JN252">
        <v>9.28853</v>
      </c>
      <c r="JO252">
        <v>25.0507</v>
      </c>
      <c r="JP252">
        <v>20.5385</v>
      </c>
      <c r="JQ252">
        <v>-999.9</v>
      </c>
      <c r="JR252">
        <v>132.785</v>
      </c>
      <c r="JS252">
        <v>22.1918</v>
      </c>
      <c r="JT252">
        <v>99.7842</v>
      </c>
      <c r="JU252">
        <v>99.8536</v>
      </c>
    </row>
    <row r="253" spans="1:281">
      <c r="A253">
        <v>237</v>
      </c>
      <c r="B253">
        <v>1652289148</v>
      </c>
      <c r="C253">
        <v>7091.5</v>
      </c>
      <c r="D253" t="s">
        <v>958</v>
      </c>
      <c r="E253" t="s">
        <v>959</v>
      </c>
      <c r="F253">
        <v>5</v>
      </c>
      <c r="G253" t="s">
        <v>925</v>
      </c>
      <c r="H253" t="s">
        <v>418</v>
      </c>
      <c r="I253">
        <v>1652289140.5</v>
      </c>
      <c r="J253">
        <f>(K253)/1000</f>
        <v>0</v>
      </c>
      <c r="K253">
        <f>IF(CZ253, AN253, AH253)</f>
        <v>0</v>
      </c>
      <c r="L253">
        <f>IF(CZ253, AI253, AG253)</f>
        <v>0</v>
      </c>
      <c r="M253">
        <f>DB253 - IF(AU253&gt;1, L253*CV253*100.0/(AW253*DP253), 0)</f>
        <v>0</v>
      </c>
      <c r="N253">
        <f>((T253-J253/2)*M253-L253)/(T253+J253/2)</f>
        <v>0</v>
      </c>
      <c r="O253">
        <f>N253*(DI253+DJ253)/1000.0</f>
        <v>0</v>
      </c>
      <c r="P253">
        <f>(DB253 - IF(AU253&gt;1, L253*CV253*100.0/(AW253*DP253), 0))*(DI253+DJ253)/1000.0</f>
        <v>0</v>
      </c>
      <c r="Q253">
        <f>2.0/((1/S253-1/R253)+SIGN(S253)*SQRT((1/S253-1/R253)*(1/S253-1/R253) + 4*CW253/((CW253+1)*(CW253+1))*(2*1/S253*1/R253-1/R253*1/R253)))</f>
        <v>0</v>
      </c>
      <c r="R253">
        <f>IF(LEFT(CX253,1)&lt;&gt;"0",IF(LEFT(CX253,1)="1",3.0,CY253),$D$5+$E$5*(DP253*DI253/($K$5*1000))+$F$5*(DP253*DI253/($K$5*1000))*MAX(MIN(CV253,$J$5),$I$5)*MAX(MIN(CV253,$J$5),$I$5)+$G$5*MAX(MIN(CV253,$J$5),$I$5)*(DP253*DI253/($K$5*1000))+$H$5*(DP253*DI253/($K$5*1000))*(DP253*DI253/($K$5*1000)))</f>
        <v>0</v>
      </c>
      <c r="S253">
        <f>J253*(1000-(1000*0.61365*exp(17.502*W253/(240.97+W253))/(DI253+DJ253)+DD253)/2)/(1000*0.61365*exp(17.502*W253/(240.97+W253))/(DI253+DJ253)-DD253)</f>
        <v>0</v>
      </c>
      <c r="T253">
        <f>1/((CW253+1)/(Q253/1.6)+1/(R253/1.37)) + CW253/((CW253+1)/(Q253/1.6) + CW253/(R253/1.37))</f>
        <v>0</v>
      </c>
      <c r="U253">
        <f>(CR253*CU253)</f>
        <v>0</v>
      </c>
      <c r="V253">
        <f>(DK253+(U253+2*0.95*5.67E-8*(((DK253+$B$7)+273)^4-(DK253+273)^4)-44100*J253)/(1.84*29.3*R253+8*0.95*5.67E-8*(DK253+273)^3))</f>
        <v>0</v>
      </c>
      <c r="W253">
        <f>($C$7*DL253+$D$7*DM253+$E$7*V253)</f>
        <v>0</v>
      </c>
      <c r="X253">
        <f>0.61365*exp(17.502*W253/(240.97+W253))</f>
        <v>0</v>
      </c>
      <c r="Y253">
        <f>(Z253/AA253*100)</f>
        <v>0</v>
      </c>
      <c r="Z253">
        <f>DD253*(DI253+DJ253)/1000</f>
        <v>0</v>
      </c>
      <c r="AA253">
        <f>0.61365*exp(17.502*DK253/(240.97+DK253))</f>
        <v>0</v>
      </c>
      <c r="AB253">
        <f>(X253-DD253*(DI253+DJ253)/1000)</f>
        <v>0</v>
      </c>
      <c r="AC253">
        <f>(-J253*44100)</f>
        <v>0</v>
      </c>
      <c r="AD253">
        <f>2*29.3*R253*0.92*(DK253-W253)</f>
        <v>0</v>
      </c>
      <c r="AE253">
        <f>2*0.95*5.67E-8*(((DK253+$B$7)+273)^4-(W253+273)^4)</f>
        <v>0</v>
      </c>
      <c r="AF253">
        <f>U253+AE253+AC253+AD253</f>
        <v>0</v>
      </c>
      <c r="AG253">
        <f>DH253*AU253*(DC253-DB253*(1000-AU253*DE253)/(1000-AU253*DD253))/(100*CV253)</f>
        <v>0</v>
      </c>
      <c r="AH253">
        <f>1000*DH253*AU253*(DD253-DE253)/(100*CV253*(1000-AU253*DD253))</f>
        <v>0</v>
      </c>
      <c r="AI253">
        <f>(AJ253 - AK253 - DI253*1E3/(8.314*(DK253+273.15)) * AM253/DH253 * AL253) * DH253/(100*CV253) * (1000 - DE253)/1000</f>
        <v>0</v>
      </c>
      <c r="AJ253">
        <v>152.3326949408683</v>
      </c>
      <c r="AK253">
        <v>165.6408727272727</v>
      </c>
      <c r="AL253">
        <v>-3.190530104286485</v>
      </c>
      <c r="AM253">
        <v>66.42233892500103</v>
      </c>
      <c r="AN253">
        <f>(AP253 - AO253 + DI253*1E3/(8.314*(DK253+273.15)) * AR253/DH253 * AQ253) * DH253/(100*CV253) * 1000/(1000 - AP253)</f>
        <v>0</v>
      </c>
      <c r="AO253">
        <v>22.17574138249078</v>
      </c>
      <c r="AP253">
        <v>27.81611636363635</v>
      </c>
      <c r="AQ253">
        <v>0.001133975442529673</v>
      </c>
      <c r="AR253">
        <v>79.01917542628415</v>
      </c>
      <c r="AS253">
        <v>0</v>
      </c>
      <c r="AT253">
        <v>0</v>
      </c>
      <c r="AU253">
        <f>IF(AS253*$H$13&gt;=AW253,1.0,(AW253/(AW253-AS253*$H$13)))</f>
        <v>0</v>
      </c>
      <c r="AV253">
        <f>(AU253-1)*100</f>
        <v>0</v>
      </c>
      <c r="AW253">
        <f>MAX(0,($B$13+$C$13*DP253)/(1+$D$13*DP253)*DI253/(DK253+273)*$E$13)</f>
        <v>0</v>
      </c>
      <c r="AX253" t="s">
        <v>421</v>
      </c>
      <c r="AY253" t="s">
        <v>421</v>
      </c>
      <c r="AZ253">
        <v>0</v>
      </c>
      <c r="BA253">
        <v>0</v>
      </c>
      <c r="BB253">
        <f>1-AZ253/BA253</f>
        <v>0</v>
      </c>
      <c r="BC253">
        <v>0</v>
      </c>
      <c r="BD253" t="s">
        <v>421</v>
      </c>
      <c r="BE253" t="s">
        <v>421</v>
      </c>
      <c r="BF253">
        <v>0</v>
      </c>
      <c r="BG253">
        <v>0</v>
      </c>
      <c r="BH253">
        <f>1-BF253/BG253</f>
        <v>0</v>
      </c>
      <c r="BI253">
        <v>0.5</v>
      </c>
      <c r="BJ253">
        <f>CS253</f>
        <v>0</v>
      </c>
      <c r="BK253">
        <f>L253</f>
        <v>0</v>
      </c>
      <c r="BL253">
        <f>BH253*BI253*BJ253</f>
        <v>0</v>
      </c>
      <c r="BM253">
        <f>(BK253-BC253)/BJ253</f>
        <v>0</v>
      </c>
      <c r="BN253">
        <f>(BA253-BG253)/BG253</f>
        <v>0</v>
      </c>
      <c r="BO253">
        <f>AZ253/(BB253+AZ253/BG253)</f>
        <v>0</v>
      </c>
      <c r="BP253" t="s">
        <v>421</v>
      </c>
      <c r="BQ253">
        <v>0</v>
      </c>
      <c r="BR253">
        <f>IF(BQ253&lt;&gt;0, BQ253, BO253)</f>
        <v>0</v>
      </c>
      <c r="BS253">
        <f>1-BR253/BG253</f>
        <v>0</v>
      </c>
      <c r="BT253">
        <f>(BG253-BF253)/(BG253-BR253)</f>
        <v>0</v>
      </c>
      <c r="BU253">
        <f>(BA253-BG253)/(BA253-BR253)</f>
        <v>0</v>
      </c>
      <c r="BV253">
        <f>(BG253-BF253)/(BG253-AZ253)</f>
        <v>0</v>
      </c>
      <c r="BW253">
        <f>(BA253-BG253)/(BA253-AZ253)</f>
        <v>0</v>
      </c>
      <c r="BX253">
        <f>(BT253*BR253/BF253)</f>
        <v>0</v>
      </c>
      <c r="BY253">
        <f>(1-BX253)</f>
        <v>0</v>
      </c>
      <c r="BZ253">
        <v>1358</v>
      </c>
      <c r="CA253">
        <v>300</v>
      </c>
      <c r="CB253">
        <v>300</v>
      </c>
      <c r="CC253">
        <v>300</v>
      </c>
      <c r="CD253">
        <v>10372.1</v>
      </c>
      <c r="CE253">
        <v>1824.64</v>
      </c>
      <c r="CF253">
        <v>-0.00730157</v>
      </c>
      <c r="CG253">
        <v>0.9</v>
      </c>
      <c r="CH253" t="s">
        <v>421</v>
      </c>
      <c r="CI253" t="s">
        <v>421</v>
      </c>
      <c r="CJ253" t="s">
        <v>421</v>
      </c>
      <c r="CK253" t="s">
        <v>421</v>
      </c>
      <c r="CL253" t="s">
        <v>421</v>
      </c>
      <c r="CM253" t="s">
        <v>421</v>
      </c>
      <c r="CN253" t="s">
        <v>421</v>
      </c>
      <c r="CO253" t="s">
        <v>421</v>
      </c>
      <c r="CP253" t="s">
        <v>421</v>
      </c>
      <c r="CQ253" t="s">
        <v>421</v>
      </c>
      <c r="CR253">
        <f>$B$11*DQ253+$C$11*DR253+$F$11*EC253*(1-EF253)</f>
        <v>0</v>
      </c>
      <c r="CS253">
        <f>CR253*CT253</f>
        <v>0</v>
      </c>
      <c r="CT253">
        <f>($B$11*$D$9+$C$11*$D$9+$F$11*((EP253+EH253)/MAX(EP253+EH253+EQ253, 0.1)*$I$9+EQ253/MAX(EP253+EH253+EQ253, 0.1)*$J$9))/($B$11+$C$11+$F$11)</f>
        <v>0</v>
      </c>
      <c r="CU253">
        <f>($B$11*$K$9+$C$11*$K$9+$F$11*((EP253+EH253)/MAX(EP253+EH253+EQ253, 0.1)*$P$9+EQ253/MAX(EP253+EH253+EQ253, 0.1)*$Q$9))/($B$11+$C$11+$F$11)</f>
        <v>0</v>
      </c>
      <c r="CV253">
        <v>6</v>
      </c>
      <c r="CW253">
        <v>0.5</v>
      </c>
      <c r="CX253" t="s">
        <v>422</v>
      </c>
      <c r="CY253">
        <v>2</v>
      </c>
      <c r="CZ253" t="b">
        <v>1</v>
      </c>
      <c r="DA253">
        <v>1652289140.5</v>
      </c>
      <c r="DB253">
        <v>182.837037037037</v>
      </c>
      <c r="DC253">
        <v>161.8047407407408</v>
      </c>
      <c r="DD253">
        <v>27.80460740740741</v>
      </c>
      <c r="DE253">
        <v>22.19537407407407</v>
      </c>
      <c r="DF253">
        <v>182.9014814814815</v>
      </c>
      <c r="DG253">
        <v>27.70175555555555</v>
      </c>
      <c r="DH253">
        <v>400.0767037037037</v>
      </c>
      <c r="DI253">
        <v>90.67522592592594</v>
      </c>
      <c r="DJ253">
        <v>0.1000153703703704</v>
      </c>
      <c r="DK253">
        <v>32.95319259259259</v>
      </c>
      <c r="DL253">
        <v>32.22463333333334</v>
      </c>
      <c r="DM253">
        <v>999.9000000000001</v>
      </c>
      <c r="DN253">
        <v>0</v>
      </c>
      <c r="DO253">
        <v>0</v>
      </c>
      <c r="DP253">
        <v>9992.452592592592</v>
      </c>
      <c r="DQ253">
        <v>0</v>
      </c>
      <c r="DR253">
        <v>933.4840370370368</v>
      </c>
      <c r="DS253">
        <v>21.03224444444445</v>
      </c>
      <c r="DT253">
        <v>188.066</v>
      </c>
      <c r="DU253">
        <v>165.4779259259259</v>
      </c>
      <c r="DV253">
        <v>5.609242592592592</v>
      </c>
      <c r="DW253">
        <v>161.8047407407408</v>
      </c>
      <c r="DX253">
        <v>22.19537407407407</v>
      </c>
      <c r="DY253">
        <v>2.52119</v>
      </c>
      <c r="DZ253">
        <v>2.01257037037037</v>
      </c>
      <c r="EA253">
        <v>21.16392962962963</v>
      </c>
      <c r="EB253">
        <v>17.54355555555556</v>
      </c>
      <c r="EC253">
        <v>1499.982592592593</v>
      </c>
      <c r="ED253">
        <v>0.9730033333333336</v>
      </c>
      <c r="EE253">
        <v>0.02699662222222221</v>
      </c>
      <c r="EF253">
        <v>0</v>
      </c>
      <c r="EG253">
        <v>1345.922222222222</v>
      </c>
      <c r="EH253">
        <v>5.00097</v>
      </c>
      <c r="EI253">
        <v>21048.85555555556</v>
      </c>
      <c r="EJ253">
        <v>12491.44814814815</v>
      </c>
      <c r="EK253">
        <v>41.5</v>
      </c>
      <c r="EL253">
        <v>43.20566666666667</v>
      </c>
      <c r="EM253">
        <v>41.708</v>
      </c>
      <c r="EN253">
        <v>43</v>
      </c>
      <c r="EO253">
        <v>42.625</v>
      </c>
      <c r="EP253">
        <v>1454.623703703704</v>
      </c>
      <c r="EQ253">
        <v>40.35888888888889</v>
      </c>
      <c r="ER253">
        <v>0</v>
      </c>
      <c r="ES253">
        <v>1833.799999952316</v>
      </c>
      <c r="ET253">
        <v>0</v>
      </c>
      <c r="EU253">
        <v>1346.146538461538</v>
      </c>
      <c r="EV253">
        <v>-100.4940171531789</v>
      </c>
      <c r="EW253">
        <v>-1426.967522210996</v>
      </c>
      <c r="EX253">
        <v>21051.53076923077</v>
      </c>
      <c r="EY253">
        <v>15</v>
      </c>
      <c r="EZ253">
        <v>1652287342.6</v>
      </c>
      <c r="FA253" t="s">
        <v>727</v>
      </c>
      <c r="FB253">
        <v>1652287342.6</v>
      </c>
      <c r="FC253">
        <v>1652287335.6</v>
      </c>
      <c r="FD253">
        <v>27</v>
      </c>
      <c r="FE253">
        <v>0.206</v>
      </c>
      <c r="FF253">
        <v>-0.006</v>
      </c>
      <c r="FG253">
        <v>-1.806</v>
      </c>
      <c r="FH253">
        <v>0.04</v>
      </c>
      <c r="FI253">
        <v>1600</v>
      </c>
      <c r="FJ253">
        <v>24</v>
      </c>
      <c r="FK253">
        <v>0.06</v>
      </c>
      <c r="FL253">
        <v>0.04</v>
      </c>
      <c r="FM253">
        <v>20.371665</v>
      </c>
      <c r="FN253">
        <v>11.99928180112571</v>
      </c>
      <c r="FO253">
        <v>1.155901551290161</v>
      </c>
      <c r="FP253">
        <v>-1</v>
      </c>
      <c r="FQ253">
        <v>5.580738500000001</v>
      </c>
      <c r="FR253">
        <v>0.4985909943714811</v>
      </c>
      <c r="FS253">
        <v>0.05362518757776054</v>
      </c>
      <c r="FT253">
        <v>1</v>
      </c>
      <c r="FU253">
        <v>0</v>
      </c>
      <c r="FV253">
        <v>0</v>
      </c>
      <c r="FW253">
        <v>0</v>
      </c>
      <c r="FX253">
        <v>-1</v>
      </c>
      <c r="FY253">
        <v>1</v>
      </c>
      <c r="FZ253">
        <v>1</v>
      </c>
      <c r="GA253" t="s">
        <v>719</v>
      </c>
      <c r="GB253">
        <v>2.69454</v>
      </c>
      <c r="GC253">
        <v>2.70518</v>
      </c>
      <c r="GD253">
        <v>0.0411212</v>
      </c>
      <c r="GE253">
        <v>0.0353462</v>
      </c>
      <c r="GF253">
        <v>0.117444</v>
      </c>
      <c r="GG253">
        <v>0.09893780000000001</v>
      </c>
      <c r="GH253">
        <v>30088.9</v>
      </c>
      <c r="GI253">
        <v>30386.7</v>
      </c>
      <c r="GJ253">
        <v>29195.5</v>
      </c>
      <c r="GK253">
        <v>29152.7</v>
      </c>
      <c r="GL253">
        <v>34109</v>
      </c>
      <c r="GM253">
        <v>34965.5</v>
      </c>
      <c r="GN253">
        <v>41087.5</v>
      </c>
      <c r="GO253">
        <v>41599.3</v>
      </c>
      <c r="GP253">
        <v>1.72215</v>
      </c>
      <c r="GQ253">
        <v>2.0076</v>
      </c>
      <c r="GR253">
        <v>0.107817</v>
      </c>
      <c r="GS253">
        <v>0</v>
      </c>
      <c r="GT253">
        <v>30.4867</v>
      </c>
      <c r="GU253">
        <v>999.9</v>
      </c>
      <c r="GV253">
        <v>39.8</v>
      </c>
      <c r="GW253">
        <v>37.3</v>
      </c>
      <c r="GX253">
        <v>28.1306</v>
      </c>
      <c r="GY253">
        <v>62.9435</v>
      </c>
      <c r="GZ253">
        <v>29.4271</v>
      </c>
      <c r="HA253">
        <v>1</v>
      </c>
      <c r="HB253">
        <v>0.325226</v>
      </c>
      <c r="HC253">
        <v>0</v>
      </c>
      <c r="HD253">
        <v>20.3921</v>
      </c>
      <c r="HE253">
        <v>5.21609</v>
      </c>
      <c r="HF253">
        <v>12.0098</v>
      </c>
      <c r="HG253">
        <v>4.98765</v>
      </c>
      <c r="HH253">
        <v>3.28863</v>
      </c>
      <c r="HI253">
        <v>2426.3</v>
      </c>
      <c r="HJ253">
        <v>9999</v>
      </c>
      <c r="HK253">
        <v>9999</v>
      </c>
      <c r="HL253">
        <v>45.9</v>
      </c>
      <c r="HM253">
        <v>1.86735</v>
      </c>
      <c r="HN253">
        <v>1.8663</v>
      </c>
      <c r="HO253">
        <v>1.86586</v>
      </c>
      <c r="HP253">
        <v>1.86569</v>
      </c>
      <c r="HQ253">
        <v>1.86752</v>
      </c>
      <c r="HR253">
        <v>1.87007</v>
      </c>
      <c r="HS253">
        <v>1.86874</v>
      </c>
      <c r="HT253">
        <v>1.8701</v>
      </c>
      <c r="HU253">
        <v>0</v>
      </c>
      <c r="HV253">
        <v>0</v>
      </c>
      <c r="HW253">
        <v>0</v>
      </c>
      <c r="HX253">
        <v>0</v>
      </c>
      <c r="HY253" t="s">
        <v>425</v>
      </c>
      <c r="HZ253" t="s">
        <v>426</v>
      </c>
      <c r="IA253" t="s">
        <v>427</v>
      </c>
      <c r="IB253" t="s">
        <v>427</v>
      </c>
      <c r="IC253" t="s">
        <v>427</v>
      </c>
      <c r="ID253" t="s">
        <v>427</v>
      </c>
      <c r="IE253">
        <v>0</v>
      </c>
      <c r="IF253">
        <v>100</v>
      </c>
      <c r="IG253">
        <v>100</v>
      </c>
      <c r="IH253">
        <v>-0.047</v>
      </c>
      <c r="II253">
        <v>0.1031</v>
      </c>
      <c r="IJ253">
        <v>0.04464184116076175</v>
      </c>
      <c r="IK253">
        <v>-0.0004613869835165773</v>
      </c>
      <c r="IL253">
        <v>-7.733014719846753E-07</v>
      </c>
      <c r="IM253">
        <v>2.12217718631011E-10</v>
      </c>
      <c r="IN253">
        <v>-0.1662484685589008</v>
      </c>
      <c r="IO253">
        <v>0.000886434048502425</v>
      </c>
      <c r="IP253">
        <v>0.0004187276611132993</v>
      </c>
      <c r="IQ253">
        <v>-3.612086840460417E-06</v>
      </c>
      <c r="IR253">
        <v>19</v>
      </c>
      <c r="IS253">
        <v>2204</v>
      </c>
      <c r="IT253">
        <v>1</v>
      </c>
      <c r="IU253">
        <v>37</v>
      </c>
      <c r="IV253">
        <v>30.1</v>
      </c>
      <c r="IW253">
        <v>30.2</v>
      </c>
      <c r="IX253">
        <v>0.424805</v>
      </c>
      <c r="IY253">
        <v>2.28516</v>
      </c>
      <c r="IZ253">
        <v>1.39648</v>
      </c>
      <c r="JA253">
        <v>2.34375</v>
      </c>
      <c r="JB253">
        <v>1.49536</v>
      </c>
      <c r="JC253">
        <v>2.31079</v>
      </c>
      <c r="JD253">
        <v>39.3169</v>
      </c>
      <c r="JE253">
        <v>14.7712</v>
      </c>
      <c r="JF253">
        <v>18</v>
      </c>
      <c r="JG253">
        <v>392.511</v>
      </c>
      <c r="JH253">
        <v>558.283</v>
      </c>
      <c r="JI253">
        <v>32.0861</v>
      </c>
      <c r="JJ253">
        <v>31.6584</v>
      </c>
      <c r="JK253">
        <v>30.0004</v>
      </c>
      <c r="JL253">
        <v>31.54</v>
      </c>
      <c r="JM253">
        <v>31.4407</v>
      </c>
      <c r="JN253">
        <v>8.48935</v>
      </c>
      <c r="JO253">
        <v>25.0507</v>
      </c>
      <c r="JP253">
        <v>20.5385</v>
      </c>
      <c r="JQ253">
        <v>-999.9</v>
      </c>
      <c r="JR253">
        <v>112.751</v>
      </c>
      <c r="JS253">
        <v>22.173</v>
      </c>
      <c r="JT253">
        <v>99.78700000000001</v>
      </c>
      <c r="JU253">
        <v>99.8519</v>
      </c>
    </row>
    <row r="254" spans="1:281">
      <c r="A254">
        <v>238</v>
      </c>
      <c r="B254">
        <v>1652289153</v>
      </c>
      <c r="C254">
        <v>7096.5</v>
      </c>
      <c r="D254" t="s">
        <v>960</v>
      </c>
      <c r="E254" t="s">
        <v>961</v>
      </c>
      <c r="F254">
        <v>5</v>
      </c>
      <c r="G254" t="s">
        <v>925</v>
      </c>
      <c r="H254" t="s">
        <v>418</v>
      </c>
      <c r="I254">
        <v>1652289145.214286</v>
      </c>
      <c r="J254">
        <f>(K254)/1000</f>
        <v>0</v>
      </c>
      <c r="K254">
        <f>IF(CZ254, AN254, AH254)</f>
        <v>0</v>
      </c>
      <c r="L254">
        <f>IF(CZ254, AI254, AG254)</f>
        <v>0</v>
      </c>
      <c r="M254">
        <f>DB254 - IF(AU254&gt;1, L254*CV254*100.0/(AW254*DP254), 0)</f>
        <v>0</v>
      </c>
      <c r="N254">
        <f>((T254-J254/2)*M254-L254)/(T254+J254/2)</f>
        <v>0</v>
      </c>
      <c r="O254">
        <f>N254*(DI254+DJ254)/1000.0</f>
        <v>0</v>
      </c>
      <c r="P254">
        <f>(DB254 - IF(AU254&gt;1, L254*CV254*100.0/(AW254*DP254), 0))*(DI254+DJ254)/1000.0</f>
        <v>0</v>
      </c>
      <c r="Q254">
        <f>2.0/((1/S254-1/R254)+SIGN(S254)*SQRT((1/S254-1/R254)*(1/S254-1/R254) + 4*CW254/((CW254+1)*(CW254+1))*(2*1/S254*1/R254-1/R254*1/R254)))</f>
        <v>0</v>
      </c>
      <c r="R254">
        <f>IF(LEFT(CX254,1)&lt;&gt;"0",IF(LEFT(CX254,1)="1",3.0,CY254),$D$5+$E$5*(DP254*DI254/($K$5*1000))+$F$5*(DP254*DI254/($K$5*1000))*MAX(MIN(CV254,$J$5),$I$5)*MAX(MIN(CV254,$J$5),$I$5)+$G$5*MAX(MIN(CV254,$J$5),$I$5)*(DP254*DI254/($K$5*1000))+$H$5*(DP254*DI254/($K$5*1000))*(DP254*DI254/($K$5*1000)))</f>
        <v>0</v>
      </c>
      <c r="S254">
        <f>J254*(1000-(1000*0.61365*exp(17.502*W254/(240.97+W254))/(DI254+DJ254)+DD254)/2)/(1000*0.61365*exp(17.502*W254/(240.97+W254))/(DI254+DJ254)-DD254)</f>
        <v>0</v>
      </c>
      <c r="T254">
        <f>1/((CW254+1)/(Q254/1.6)+1/(R254/1.37)) + CW254/((CW254+1)/(Q254/1.6) + CW254/(R254/1.37))</f>
        <v>0</v>
      </c>
      <c r="U254">
        <f>(CR254*CU254)</f>
        <v>0</v>
      </c>
      <c r="V254">
        <f>(DK254+(U254+2*0.95*5.67E-8*(((DK254+$B$7)+273)^4-(DK254+273)^4)-44100*J254)/(1.84*29.3*R254+8*0.95*5.67E-8*(DK254+273)^3))</f>
        <v>0</v>
      </c>
      <c r="W254">
        <f>($C$7*DL254+$D$7*DM254+$E$7*V254)</f>
        <v>0</v>
      </c>
      <c r="X254">
        <f>0.61365*exp(17.502*W254/(240.97+W254))</f>
        <v>0</v>
      </c>
      <c r="Y254">
        <f>(Z254/AA254*100)</f>
        <v>0</v>
      </c>
      <c r="Z254">
        <f>DD254*(DI254+DJ254)/1000</f>
        <v>0</v>
      </c>
      <c r="AA254">
        <f>0.61365*exp(17.502*DK254/(240.97+DK254))</f>
        <v>0</v>
      </c>
      <c r="AB254">
        <f>(X254-DD254*(DI254+DJ254)/1000)</f>
        <v>0</v>
      </c>
      <c r="AC254">
        <f>(-J254*44100)</f>
        <v>0</v>
      </c>
      <c r="AD254">
        <f>2*29.3*R254*0.92*(DK254-W254)</f>
        <v>0</v>
      </c>
      <c r="AE254">
        <f>2*0.95*5.67E-8*(((DK254+$B$7)+273)^4-(W254+273)^4)</f>
        <v>0</v>
      </c>
      <c r="AF254">
        <f>U254+AE254+AC254+AD254</f>
        <v>0</v>
      </c>
      <c r="AG254">
        <f>DH254*AU254*(DC254-DB254*(1000-AU254*DE254)/(1000-AU254*DD254))/(100*CV254)</f>
        <v>0</v>
      </c>
      <c r="AH254">
        <f>1000*DH254*AU254*(DD254-DE254)/(100*CV254*(1000-AU254*DD254))</f>
        <v>0</v>
      </c>
      <c r="AI254">
        <f>(AJ254 - AK254 - DI254*1E3/(8.314*(DK254+273.15)) * AM254/DH254 * AL254) * DH254/(100*CV254) * (1000 - DE254)/1000</f>
        <v>0</v>
      </c>
      <c r="AJ254">
        <v>135.398575249041</v>
      </c>
      <c r="AK254">
        <v>149.6652666666666</v>
      </c>
      <c r="AL254">
        <v>-3.193657215497832</v>
      </c>
      <c r="AM254">
        <v>66.42233892500103</v>
      </c>
      <c r="AN254">
        <f>(AP254 - AO254 + DI254*1E3/(8.314*(DK254+273.15)) * AR254/DH254 * AQ254) * DH254/(100*CV254) * 1000/(1000 - AP254)</f>
        <v>0</v>
      </c>
      <c r="AO254">
        <v>22.18551364884371</v>
      </c>
      <c r="AP254">
        <v>27.84977090909092</v>
      </c>
      <c r="AQ254">
        <v>0.0007347012480907181</v>
      </c>
      <c r="AR254">
        <v>79.01917542628415</v>
      </c>
      <c r="AS254">
        <v>0</v>
      </c>
      <c r="AT254">
        <v>0</v>
      </c>
      <c r="AU254">
        <f>IF(AS254*$H$13&gt;=AW254,1.0,(AW254/(AW254-AS254*$H$13)))</f>
        <v>0</v>
      </c>
      <c r="AV254">
        <f>(AU254-1)*100</f>
        <v>0</v>
      </c>
      <c r="AW254">
        <f>MAX(0,($B$13+$C$13*DP254)/(1+$D$13*DP254)*DI254/(DK254+273)*$E$13)</f>
        <v>0</v>
      </c>
      <c r="AX254" t="s">
        <v>421</v>
      </c>
      <c r="AY254" t="s">
        <v>421</v>
      </c>
      <c r="AZ254">
        <v>0</v>
      </c>
      <c r="BA254">
        <v>0</v>
      </c>
      <c r="BB254">
        <f>1-AZ254/BA254</f>
        <v>0</v>
      </c>
      <c r="BC254">
        <v>0</v>
      </c>
      <c r="BD254" t="s">
        <v>421</v>
      </c>
      <c r="BE254" t="s">
        <v>421</v>
      </c>
      <c r="BF254">
        <v>0</v>
      </c>
      <c r="BG254">
        <v>0</v>
      </c>
      <c r="BH254">
        <f>1-BF254/BG254</f>
        <v>0</v>
      </c>
      <c r="BI254">
        <v>0.5</v>
      </c>
      <c r="BJ254">
        <f>CS254</f>
        <v>0</v>
      </c>
      <c r="BK254">
        <f>L254</f>
        <v>0</v>
      </c>
      <c r="BL254">
        <f>BH254*BI254*BJ254</f>
        <v>0</v>
      </c>
      <c r="BM254">
        <f>(BK254-BC254)/BJ254</f>
        <v>0</v>
      </c>
      <c r="BN254">
        <f>(BA254-BG254)/BG254</f>
        <v>0</v>
      </c>
      <c r="BO254">
        <f>AZ254/(BB254+AZ254/BG254)</f>
        <v>0</v>
      </c>
      <c r="BP254" t="s">
        <v>421</v>
      </c>
      <c r="BQ254">
        <v>0</v>
      </c>
      <c r="BR254">
        <f>IF(BQ254&lt;&gt;0, BQ254, BO254)</f>
        <v>0</v>
      </c>
      <c r="BS254">
        <f>1-BR254/BG254</f>
        <v>0</v>
      </c>
      <c r="BT254">
        <f>(BG254-BF254)/(BG254-BR254)</f>
        <v>0</v>
      </c>
      <c r="BU254">
        <f>(BA254-BG254)/(BA254-BR254)</f>
        <v>0</v>
      </c>
      <c r="BV254">
        <f>(BG254-BF254)/(BG254-AZ254)</f>
        <v>0</v>
      </c>
      <c r="BW254">
        <f>(BA254-BG254)/(BA254-AZ254)</f>
        <v>0</v>
      </c>
      <c r="BX254">
        <f>(BT254*BR254/BF254)</f>
        <v>0</v>
      </c>
      <c r="BY254">
        <f>(1-BX254)</f>
        <v>0</v>
      </c>
      <c r="BZ254">
        <v>1358</v>
      </c>
      <c r="CA254">
        <v>300</v>
      </c>
      <c r="CB254">
        <v>300</v>
      </c>
      <c r="CC254">
        <v>300</v>
      </c>
      <c r="CD254">
        <v>10372.1</v>
      </c>
      <c r="CE254">
        <v>1824.64</v>
      </c>
      <c r="CF254">
        <v>-0.00730157</v>
      </c>
      <c r="CG254">
        <v>0.9</v>
      </c>
      <c r="CH254" t="s">
        <v>421</v>
      </c>
      <c r="CI254" t="s">
        <v>421</v>
      </c>
      <c r="CJ254" t="s">
        <v>421</v>
      </c>
      <c r="CK254" t="s">
        <v>421</v>
      </c>
      <c r="CL254" t="s">
        <v>421</v>
      </c>
      <c r="CM254" t="s">
        <v>421</v>
      </c>
      <c r="CN254" t="s">
        <v>421</v>
      </c>
      <c r="CO254" t="s">
        <v>421</v>
      </c>
      <c r="CP254" t="s">
        <v>421</v>
      </c>
      <c r="CQ254" t="s">
        <v>421</v>
      </c>
      <c r="CR254">
        <f>$B$11*DQ254+$C$11*DR254+$F$11*EC254*(1-EF254)</f>
        <v>0</v>
      </c>
      <c r="CS254">
        <f>CR254*CT254</f>
        <v>0</v>
      </c>
      <c r="CT254">
        <f>($B$11*$D$9+$C$11*$D$9+$F$11*((EP254+EH254)/MAX(EP254+EH254+EQ254, 0.1)*$I$9+EQ254/MAX(EP254+EH254+EQ254, 0.1)*$J$9))/($B$11+$C$11+$F$11)</f>
        <v>0</v>
      </c>
      <c r="CU254">
        <f>($B$11*$K$9+$C$11*$K$9+$F$11*((EP254+EH254)/MAX(EP254+EH254+EQ254, 0.1)*$P$9+EQ254/MAX(EP254+EH254+EQ254, 0.1)*$Q$9))/($B$11+$C$11+$F$11)</f>
        <v>0</v>
      </c>
      <c r="CV254">
        <v>6</v>
      </c>
      <c r="CW254">
        <v>0.5</v>
      </c>
      <c r="CX254" t="s">
        <v>422</v>
      </c>
      <c r="CY254">
        <v>2</v>
      </c>
      <c r="CZ254" t="b">
        <v>1</v>
      </c>
      <c r="DA254">
        <v>1652289145.214286</v>
      </c>
      <c r="DB254">
        <v>168.1446071428571</v>
      </c>
      <c r="DC254">
        <v>146.1597142857143</v>
      </c>
      <c r="DD254">
        <v>27.81378214285714</v>
      </c>
      <c r="DE254">
        <v>22.17923928571429</v>
      </c>
      <c r="DF254">
        <v>168.1986428571429</v>
      </c>
      <c r="DG254">
        <v>27.71078571428572</v>
      </c>
      <c r="DH254">
        <v>400.0905357142857</v>
      </c>
      <c r="DI254">
        <v>90.67481785714287</v>
      </c>
      <c r="DJ254">
        <v>0.1000489714285714</v>
      </c>
      <c r="DK254">
        <v>32.9598</v>
      </c>
      <c r="DL254">
        <v>32.23025</v>
      </c>
      <c r="DM254">
        <v>999.9000000000002</v>
      </c>
      <c r="DN254">
        <v>0</v>
      </c>
      <c r="DO254">
        <v>0</v>
      </c>
      <c r="DP254">
        <v>9993.901428571427</v>
      </c>
      <c r="DQ254">
        <v>0</v>
      </c>
      <c r="DR254">
        <v>934.10675</v>
      </c>
      <c r="DS254">
        <v>21.98485</v>
      </c>
      <c r="DT254">
        <v>172.9548928571428</v>
      </c>
      <c r="DU254">
        <v>149.4748214285715</v>
      </c>
      <c r="DV254">
        <v>5.634546071428571</v>
      </c>
      <c r="DW254">
        <v>146.1597142857143</v>
      </c>
      <c r="DX254">
        <v>22.17923928571429</v>
      </c>
      <c r="DY254">
        <v>2.522009285714286</v>
      </c>
      <c r="DZ254">
        <v>2.011097857142857</v>
      </c>
      <c r="EA254">
        <v>21.16923571428572</v>
      </c>
      <c r="EB254">
        <v>17.53197142857143</v>
      </c>
      <c r="EC254">
        <v>1499.982857142857</v>
      </c>
      <c r="ED254">
        <v>0.973000142857143</v>
      </c>
      <c r="EE254">
        <v>0.02699985714285714</v>
      </c>
      <c r="EF254">
        <v>0</v>
      </c>
      <c r="EG254">
        <v>1337.174642857143</v>
      </c>
      <c r="EH254">
        <v>5.00097</v>
      </c>
      <c r="EI254">
        <v>20921.38571428572</v>
      </c>
      <c r="EJ254">
        <v>12491.44285714286</v>
      </c>
      <c r="EK254">
        <v>41.5</v>
      </c>
      <c r="EL254">
        <v>43.22075</v>
      </c>
      <c r="EM254">
        <v>41.71625</v>
      </c>
      <c r="EN254">
        <v>43</v>
      </c>
      <c r="EO254">
        <v>42.64492857142856</v>
      </c>
      <c r="EP254">
        <v>1454.618571428571</v>
      </c>
      <c r="EQ254">
        <v>40.36428571428571</v>
      </c>
      <c r="ER254">
        <v>0</v>
      </c>
      <c r="ES254">
        <v>1839.200000047684</v>
      </c>
      <c r="ET254">
        <v>0</v>
      </c>
      <c r="EU254">
        <v>1335.644</v>
      </c>
      <c r="EV254">
        <v>-122.399230761709</v>
      </c>
      <c r="EW254">
        <v>-1763.43846153912</v>
      </c>
      <c r="EX254">
        <v>20899.028</v>
      </c>
      <c r="EY254">
        <v>15</v>
      </c>
      <c r="EZ254">
        <v>1652287342.6</v>
      </c>
      <c r="FA254" t="s">
        <v>727</v>
      </c>
      <c r="FB254">
        <v>1652287342.6</v>
      </c>
      <c r="FC254">
        <v>1652287335.6</v>
      </c>
      <c r="FD254">
        <v>27</v>
      </c>
      <c r="FE254">
        <v>0.206</v>
      </c>
      <c r="FF254">
        <v>-0.006</v>
      </c>
      <c r="FG254">
        <v>-1.806</v>
      </c>
      <c r="FH254">
        <v>0.04</v>
      </c>
      <c r="FI254">
        <v>1600</v>
      </c>
      <c r="FJ254">
        <v>24</v>
      </c>
      <c r="FK254">
        <v>0.06</v>
      </c>
      <c r="FL254">
        <v>0.04</v>
      </c>
      <c r="FM254">
        <v>21.3857025</v>
      </c>
      <c r="FN254">
        <v>11.93854221388366</v>
      </c>
      <c r="FO254">
        <v>1.150723678275436</v>
      </c>
      <c r="FP254">
        <v>-1</v>
      </c>
      <c r="FQ254">
        <v>5.61242825</v>
      </c>
      <c r="FR254">
        <v>0.3262920450281336</v>
      </c>
      <c r="FS254">
        <v>0.04044556884798998</v>
      </c>
      <c r="FT254">
        <v>1</v>
      </c>
      <c r="FU254">
        <v>0</v>
      </c>
      <c r="FV254">
        <v>0</v>
      </c>
      <c r="FW254">
        <v>0</v>
      </c>
      <c r="FX254">
        <v>-1</v>
      </c>
      <c r="FY254">
        <v>1</v>
      </c>
      <c r="FZ254">
        <v>1</v>
      </c>
      <c r="GA254" t="s">
        <v>719</v>
      </c>
      <c r="GB254">
        <v>2.69432</v>
      </c>
      <c r="GC254">
        <v>2.70526</v>
      </c>
      <c r="GD254">
        <v>0.0373608</v>
      </c>
      <c r="GE254">
        <v>0.0311929</v>
      </c>
      <c r="GF254">
        <v>0.117546</v>
      </c>
      <c r="GG254">
        <v>0.0988739</v>
      </c>
      <c r="GH254">
        <v>30206.2</v>
      </c>
      <c r="GI254">
        <v>30517.4</v>
      </c>
      <c r="GJ254">
        <v>29194.8</v>
      </c>
      <c r="GK254">
        <v>29152.7</v>
      </c>
      <c r="GL254">
        <v>34104</v>
      </c>
      <c r="GM254">
        <v>34967.7</v>
      </c>
      <c r="GN254">
        <v>41086.3</v>
      </c>
      <c r="GO254">
        <v>41599</v>
      </c>
      <c r="GP254">
        <v>1.72202</v>
      </c>
      <c r="GQ254">
        <v>2.00765</v>
      </c>
      <c r="GR254">
        <v>0.106968</v>
      </c>
      <c r="GS254">
        <v>0</v>
      </c>
      <c r="GT254">
        <v>30.4989</v>
      </c>
      <c r="GU254">
        <v>999.9</v>
      </c>
      <c r="GV254">
        <v>39.8</v>
      </c>
      <c r="GW254">
        <v>37.3</v>
      </c>
      <c r="GX254">
        <v>28.1303</v>
      </c>
      <c r="GY254">
        <v>62.8635</v>
      </c>
      <c r="GZ254">
        <v>29.7276</v>
      </c>
      <c r="HA254">
        <v>1</v>
      </c>
      <c r="HB254">
        <v>0.325462</v>
      </c>
      <c r="HC254">
        <v>0</v>
      </c>
      <c r="HD254">
        <v>20.3921</v>
      </c>
      <c r="HE254">
        <v>5.21504</v>
      </c>
      <c r="HF254">
        <v>12.0099</v>
      </c>
      <c r="HG254">
        <v>4.9874</v>
      </c>
      <c r="HH254">
        <v>3.28865</v>
      </c>
      <c r="HI254">
        <v>2426.5</v>
      </c>
      <c r="HJ254">
        <v>9999</v>
      </c>
      <c r="HK254">
        <v>9999</v>
      </c>
      <c r="HL254">
        <v>45.9</v>
      </c>
      <c r="HM254">
        <v>1.86734</v>
      </c>
      <c r="HN254">
        <v>1.8663</v>
      </c>
      <c r="HO254">
        <v>1.86589</v>
      </c>
      <c r="HP254">
        <v>1.8657</v>
      </c>
      <c r="HQ254">
        <v>1.86752</v>
      </c>
      <c r="HR254">
        <v>1.87007</v>
      </c>
      <c r="HS254">
        <v>1.86874</v>
      </c>
      <c r="HT254">
        <v>1.87012</v>
      </c>
      <c r="HU254">
        <v>0</v>
      </c>
      <c r="HV254">
        <v>0</v>
      </c>
      <c r="HW254">
        <v>0</v>
      </c>
      <c r="HX254">
        <v>0</v>
      </c>
      <c r="HY254" t="s">
        <v>425</v>
      </c>
      <c r="HZ254" t="s">
        <v>426</v>
      </c>
      <c r="IA254" t="s">
        <v>427</v>
      </c>
      <c r="IB254" t="s">
        <v>427</v>
      </c>
      <c r="IC254" t="s">
        <v>427</v>
      </c>
      <c r="ID254" t="s">
        <v>427</v>
      </c>
      <c r="IE254">
        <v>0</v>
      </c>
      <c r="IF254">
        <v>100</v>
      </c>
      <c r="IG254">
        <v>100</v>
      </c>
      <c r="IH254">
        <v>-0.037</v>
      </c>
      <c r="II254">
        <v>0.1036</v>
      </c>
      <c r="IJ254">
        <v>0.04464184116076175</v>
      </c>
      <c r="IK254">
        <v>-0.0004613869835165773</v>
      </c>
      <c r="IL254">
        <v>-7.733014719846753E-07</v>
      </c>
      <c r="IM254">
        <v>2.12217718631011E-10</v>
      </c>
      <c r="IN254">
        <v>-0.1662484685589008</v>
      </c>
      <c r="IO254">
        <v>0.000886434048502425</v>
      </c>
      <c r="IP254">
        <v>0.0004187276611132993</v>
      </c>
      <c r="IQ254">
        <v>-3.612086840460417E-06</v>
      </c>
      <c r="IR254">
        <v>19</v>
      </c>
      <c r="IS254">
        <v>2204</v>
      </c>
      <c r="IT254">
        <v>1</v>
      </c>
      <c r="IU254">
        <v>37</v>
      </c>
      <c r="IV254">
        <v>30.2</v>
      </c>
      <c r="IW254">
        <v>30.3</v>
      </c>
      <c r="IX254">
        <v>0.389404</v>
      </c>
      <c r="IY254">
        <v>2.29126</v>
      </c>
      <c r="IZ254">
        <v>1.39648</v>
      </c>
      <c r="JA254">
        <v>2.34497</v>
      </c>
      <c r="JB254">
        <v>1.49536</v>
      </c>
      <c r="JC254">
        <v>2.2876</v>
      </c>
      <c r="JD254">
        <v>39.3169</v>
      </c>
      <c r="JE254">
        <v>14.7712</v>
      </c>
      <c r="JF254">
        <v>18</v>
      </c>
      <c r="JG254">
        <v>392.463</v>
      </c>
      <c r="JH254">
        <v>558.3579999999999</v>
      </c>
      <c r="JI254">
        <v>32.091</v>
      </c>
      <c r="JJ254">
        <v>31.6619</v>
      </c>
      <c r="JK254">
        <v>30.0004</v>
      </c>
      <c r="JL254">
        <v>31.5435</v>
      </c>
      <c r="JM254">
        <v>31.4448</v>
      </c>
      <c r="JN254">
        <v>7.77786</v>
      </c>
      <c r="JO254">
        <v>25.0507</v>
      </c>
      <c r="JP254">
        <v>20.1679</v>
      </c>
      <c r="JQ254">
        <v>-999.9</v>
      </c>
      <c r="JR254">
        <v>99.3935</v>
      </c>
      <c r="JS254">
        <v>22.1225</v>
      </c>
      <c r="JT254">
        <v>99.78449999999999</v>
      </c>
      <c r="JU254">
        <v>99.8514</v>
      </c>
    </row>
    <row r="255" spans="1:281">
      <c r="A255">
        <v>239</v>
      </c>
      <c r="B255">
        <v>1652289158</v>
      </c>
      <c r="C255">
        <v>7101.5</v>
      </c>
      <c r="D255" t="s">
        <v>962</v>
      </c>
      <c r="E255" t="s">
        <v>963</v>
      </c>
      <c r="F255">
        <v>5</v>
      </c>
      <c r="G255" t="s">
        <v>925</v>
      </c>
      <c r="H255" t="s">
        <v>418</v>
      </c>
      <c r="I255">
        <v>1652289150.5</v>
      </c>
      <c r="J255">
        <f>(K255)/1000</f>
        <v>0</v>
      </c>
      <c r="K255">
        <f>IF(CZ255, AN255, AH255)</f>
        <v>0</v>
      </c>
      <c r="L255">
        <f>IF(CZ255, AI255, AG255)</f>
        <v>0</v>
      </c>
      <c r="M255">
        <f>DB255 - IF(AU255&gt;1, L255*CV255*100.0/(AW255*DP255), 0)</f>
        <v>0</v>
      </c>
      <c r="N255">
        <f>((T255-J255/2)*M255-L255)/(T255+J255/2)</f>
        <v>0</v>
      </c>
      <c r="O255">
        <f>N255*(DI255+DJ255)/1000.0</f>
        <v>0</v>
      </c>
      <c r="P255">
        <f>(DB255 - IF(AU255&gt;1, L255*CV255*100.0/(AW255*DP255), 0))*(DI255+DJ255)/1000.0</f>
        <v>0</v>
      </c>
      <c r="Q255">
        <f>2.0/((1/S255-1/R255)+SIGN(S255)*SQRT((1/S255-1/R255)*(1/S255-1/R255) + 4*CW255/((CW255+1)*(CW255+1))*(2*1/S255*1/R255-1/R255*1/R255)))</f>
        <v>0</v>
      </c>
      <c r="R255">
        <f>IF(LEFT(CX255,1)&lt;&gt;"0",IF(LEFT(CX255,1)="1",3.0,CY255),$D$5+$E$5*(DP255*DI255/($K$5*1000))+$F$5*(DP255*DI255/($K$5*1000))*MAX(MIN(CV255,$J$5),$I$5)*MAX(MIN(CV255,$J$5),$I$5)+$G$5*MAX(MIN(CV255,$J$5),$I$5)*(DP255*DI255/($K$5*1000))+$H$5*(DP255*DI255/($K$5*1000))*(DP255*DI255/($K$5*1000)))</f>
        <v>0</v>
      </c>
      <c r="S255">
        <f>J255*(1000-(1000*0.61365*exp(17.502*W255/(240.97+W255))/(DI255+DJ255)+DD255)/2)/(1000*0.61365*exp(17.502*W255/(240.97+W255))/(DI255+DJ255)-DD255)</f>
        <v>0</v>
      </c>
      <c r="T255">
        <f>1/((CW255+1)/(Q255/1.6)+1/(R255/1.37)) + CW255/((CW255+1)/(Q255/1.6) + CW255/(R255/1.37))</f>
        <v>0</v>
      </c>
      <c r="U255">
        <f>(CR255*CU255)</f>
        <v>0</v>
      </c>
      <c r="V255">
        <f>(DK255+(U255+2*0.95*5.67E-8*(((DK255+$B$7)+273)^4-(DK255+273)^4)-44100*J255)/(1.84*29.3*R255+8*0.95*5.67E-8*(DK255+273)^3))</f>
        <v>0</v>
      </c>
      <c r="W255">
        <f>($C$7*DL255+$D$7*DM255+$E$7*V255)</f>
        <v>0</v>
      </c>
      <c r="X255">
        <f>0.61365*exp(17.502*W255/(240.97+W255))</f>
        <v>0</v>
      </c>
      <c r="Y255">
        <f>(Z255/AA255*100)</f>
        <v>0</v>
      </c>
      <c r="Z255">
        <f>DD255*(DI255+DJ255)/1000</f>
        <v>0</v>
      </c>
      <c r="AA255">
        <f>0.61365*exp(17.502*DK255/(240.97+DK255))</f>
        <v>0</v>
      </c>
      <c r="AB255">
        <f>(X255-DD255*(DI255+DJ255)/1000)</f>
        <v>0</v>
      </c>
      <c r="AC255">
        <f>(-J255*44100)</f>
        <v>0</v>
      </c>
      <c r="AD255">
        <f>2*29.3*R255*0.92*(DK255-W255)</f>
        <v>0</v>
      </c>
      <c r="AE255">
        <f>2*0.95*5.67E-8*(((DK255+$B$7)+273)^4-(W255+273)^4)</f>
        <v>0</v>
      </c>
      <c r="AF255">
        <f>U255+AE255+AC255+AD255</f>
        <v>0</v>
      </c>
      <c r="AG255">
        <f>DH255*AU255*(DC255-DB255*(1000-AU255*DE255)/(1000-AU255*DD255))/(100*CV255)</f>
        <v>0</v>
      </c>
      <c r="AH255">
        <f>1000*DH255*AU255*(DD255-DE255)/(100*CV255*(1000-AU255*DD255))</f>
        <v>0</v>
      </c>
      <c r="AI255">
        <f>(AJ255 - AK255 - DI255*1E3/(8.314*(DK255+273.15)) * AM255/DH255 * AL255) * DH255/(100*CV255) * (1000 - DE255)/1000</f>
        <v>0</v>
      </c>
      <c r="AJ255">
        <v>118.2273070800252</v>
      </c>
      <c r="AK255">
        <v>133.5929212121212</v>
      </c>
      <c r="AL255">
        <v>-3.215817535205164</v>
      </c>
      <c r="AM255">
        <v>66.42233892500103</v>
      </c>
      <c r="AN255">
        <f>(AP255 - AO255 + DI255*1E3/(8.314*(DK255+273.15)) * AR255/DH255 * AQ255) * DH255/(100*CV255) * 1000/(1000 - AP255)</f>
        <v>0</v>
      </c>
      <c r="AO255">
        <v>22.1476920257744</v>
      </c>
      <c r="AP255">
        <v>27.87345151515152</v>
      </c>
      <c r="AQ255">
        <v>0.006675523109838081</v>
      </c>
      <c r="AR255">
        <v>79.01917542628415</v>
      </c>
      <c r="AS255">
        <v>0</v>
      </c>
      <c r="AT255">
        <v>0</v>
      </c>
      <c r="AU255">
        <f>IF(AS255*$H$13&gt;=AW255,1.0,(AW255/(AW255-AS255*$H$13)))</f>
        <v>0</v>
      </c>
      <c r="AV255">
        <f>(AU255-1)*100</f>
        <v>0</v>
      </c>
      <c r="AW255">
        <f>MAX(0,($B$13+$C$13*DP255)/(1+$D$13*DP255)*DI255/(DK255+273)*$E$13)</f>
        <v>0</v>
      </c>
      <c r="AX255" t="s">
        <v>421</v>
      </c>
      <c r="AY255" t="s">
        <v>421</v>
      </c>
      <c r="AZ255">
        <v>0</v>
      </c>
      <c r="BA255">
        <v>0</v>
      </c>
      <c r="BB255">
        <f>1-AZ255/BA255</f>
        <v>0</v>
      </c>
      <c r="BC255">
        <v>0</v>
      </c>
      <c r="BD255" t="s">
        <v>421</v>
      </c>
      <c r="BE255" t="s">
        <v>421</v>
      </c>
      <c r="BF255">
        <v>0</v>
      </c>
      <c r="BG255">
        <v>0</v>
      </c>
      <c r="BH255">
        <f>1-BF255/BG255</f>
        <v>0</v>
      </c>
      <c r="BI255">
        <v>0.5</v>
      </c>
      <c r="BJ255">
        <f>CS255</f>
        <v>0</v>
      </c>
      <c r="BK255">
        <f>L255</f>
        <v>0</v>
      </c>
      <c r="BL255">
        <f>BH255*BI255*BJ255</f>
        <v>0</v>
      </c>
      <c r="BM255">
        <f>(BK255-BC255)/BJ255</f>
        <v>0</v>
      </c>
      <c r="BN255">
        <f>(BA255-BG255)/BG255</f>
        <v>0</v>
      </c>
      <c r="BO255">
        <f>AZ255/(BB255+AZ255/BG255)</f>
        <v>0</v>
      </c>
      <c r="BP255" t="s">
        <v>421</v>
      </c>
      <c r="BQ255">
        <v>0</v>
      </c>
      <c r="BR255">
        <f>IF(BQ255&lt;&gt;0, BQ255, BO255)</f>
        <v>0</v>
      </c>
      <c r="BS255">
        <f>1-BR255/BG255</f>
        <v>0</v>
      </c>
      <c r="BT255">
        <f>(BG255-BF255)/(BG255-BR255)</f>
        <v>0</v>
      </c>
      <c r="BU255">
        <f>(BA255-BG255)/(BA255-BR255)</f>
        <v>0</v>
      </c>
      <c r="BV255">
        <f>(BG255-BF255)/(BG255-AZ255)</f>
        <v>0</v>
      </c>
      <c r="BW255">
        <f>(BA255-BG255)/(BA255-AZ255)</f>
        <v>0</v>
      </c>
      <c r="BX255">
        <f>(BT255*BR255/BF255)</f>
        <v>0</v>
      </c>
      <c r="BY255">
        <f>(1-BX255)</f>
        <v>0</v>
      </c>
      <c r="BZ255">
        <v>1358</v>
      </c>
      <c r="CA255">
        <v>300</v>
      </c>
      <c r="CB255">
        <v>300</v>
      </c>
      <c r="CC255">
        <v>300</v>
      </c>
      <c r="CD255">
        <v>10372.1</v>
      </c>
      <c r="CE255">
        <v>1824.64</v>
      </c>
      <c r="CF255">
        <v>-0.00730157</v>
      </c>
      <c r="CG255">
        <v>0.9</v>
      </c>
      <c r="CH255" t="s">
        <v>421</v>
      </c>
      <c r="CI255" t="s">
        <v>421</v>
      </c>
      <c r="CJ255" t="s">
        <v>421</v>
      </c>
      <c r="CK255" t="s">
        <v>421</v>
      </c>
      <c r="CL255" t="s">
        <v>421</v>
      </c>
      <c r="CM255" t="s">
        <v>421</v>
      </c>
      <c r="CN255" t="s">
        <v>421</v>
      </c>
      <c r="CO255" t="s">
        <v>421</v>
      </c>
      <c r="CP255" t="s">
        <v>421</v>
      </c>
      <c r="CQ255" t="s">
        <v>421</v>
      </c>
      <c r="CR255">
        <f>$B$11*DQ255+$C$11*DR255+$F$11*EC255*(1-EF255)</f>
        <v>0</v>
      </c>
      <c r="CS255">
        <f>CR255*CT255</f>
        <v>0</v>
      </c>
      <c r="CT255">
        <f>($B$11*$D$9+$C$11*$D$9+$F$11*((EP255+EH255)/MAX(EP255+EH255+EQ255, 0.1)*$I$9+EQ255/MAX(EP255+EH255+EQ255, 0.1)*$J$9))/($B$11+$C$11+$F$11)</f>
        <v>0</v>
      </c>
      <c r="CU255">
        <f>($B$11*$K$9+$C$11*$K$9+$F$11*((EP255+EH255)/MAX(EP255+EH255+EQ255, 0.1)*$P$9+EQ255/MAX(EP255+EH255+EQ255, 0.1)*$Q$9))/($B$11+$C$11+$F$11)</f>
        <v>0</v>
      </c>
      <c r="CV255">
        <v>6</v>
      </c>
      <c r="CW255">
        <v>0.5</v>
      </c>
      <c r="CX255" t="s">
        <v>422</v>
      </c>
      <c r="CY255">
        <v>2</v>
      </c>
      <c r="CZ255" t="b">
        <v>1</v>
      </c>
      <c r="DA255">
        <v>1652289150.5</v>
      </c>
      <c r="DB255">
        <v>151.6887037037037</v>
      </c>
      <c r="DC255">
        <v>128.5913703703704</v>
      </c>
      <c r="DD255">
        <v>27.83605555555555</v>
      </c>
      <c r="DE255">
        <v>22.16204074074074</v>
      </c>
      <c r="DF255">
        <v>151.7312962962963</v>
      </c>
      <c r="DG255">
        <v>27.73270370370371</v>
      </c>
      <c r="DH255">
        <v>400.0614814814815</v>
      </c>
      <c r="DI255">
        <v>90.6730851851852</v>
      </c>
      <c r="DJ255">
        <v>0.09999706296296297</v>
      </c>
      <c r="DK255">
        <v>32.96504444444444</v>
      </c>
      <c r="DL255">
        <v>32.23548148148148</v>
      </c>
      <c r="DM255">
        <v>999.9000000000001</v>
      </c>
      <c r="DN255">
        <v>0</v>
      </c>
      <c r="DO255">
        <v>0</v>
      </c>
      <c r="DP255">
        <v>9999.878518518519</v>
      </c>
      <c r="DQ255">
        <v>0</v>
      </c>
      <c r="DR255">
        <v>934.9227407407407</v>
      </c>
      <c r="DS255">
        <v>23.09723703703704</v>
      </c>
      <c r="DT255">
        <v>156.0315925925926</v>
      </c>
      <c r="DU255">
        <v>131.5061481481482</v>
      </c>
      <c r="DV255">
        <v>5.674021481481482</v>
      </c>
      <c r="DW255">
        <v>128.5913703703704</v>
      </c>
      <c r="DX255">
        <v>22.16204074074074</v>
      </c>
      <c r="DY255">
        <v>2.523981111111111</v>
      </c>
      <c r="DZ255">
        <v>2.009498888888889</v>
      </c>
      <c r="EA255">
        <v>21.18195925925925</v>
      </c>
      <c r="EB255">
        <v>17.51935925925926</v>
      </c>
      <c r="EC255">
        <v>1500.003333333334</v>
      </c>
      <c r="ED255">
        <v>0.9730000000000002</v>
      </c>
      <c r="EE255">
        <v>0.02700008148148149</v>
      </c>
      <c r="EF255">
        <v>0</v>
      </c>
      <c r="EG255">
        <v>1325.967777777778</v>
      </c>
      <c r="EH255">
        <v>5.00097</v>
      </c>
      <c r="EI255">
        <v>20750.57407407407</v>
      </c>
      <c r="EJ255">
        <v>12491.60370370371</v>
      </c>
      <c r="EK255">
        <v>41.50229629629629</v>
      </c>
      <c r="EL255">
        <v>43.243</v>
      </c>
      <c r="EM255">
        <v>41.73833333333333</v>
      </c>
      <c r="EN255">
        <v>43</v>
      </c>
      <c r="EO255">
        <v>42.66633333333333</v>
      </c>
      <c r="EP255">
        <v>1454.637777777778</v>
      </c>
      <c r="EQ255">
        <v>40.36555555555555</v>
      </c>
      <c r="ER255">
        <v>0</v>
      </c>
      <c r="ES255">
        <v>1844</v>
      </c>
      <c r="ET255">
        <v>0</v>
      </c>
      <c r="EU255">
        <v>1325.1608</v>
      </c>
      <c r="EV255">
        <v>-140.0153843959981</v>
      </c>
      <c r="EW255">
        <v>-2279.446150686701</v>
      </c>
      <c r="EX255">
        <v>20736.9</v>
      </c>
      <c r="EY255">
        <v>15</v>
      </c>
      <c r="EZ255">
        <v>1652287342.6</v>
      </c>
      <c r="FA255" t="s">
        <v>727</v>
      </c>
      <c r="FB255">
        <v>1652287342.6</v>
      </c>
      <c r="FC255">
        <v>1652287335.6</v>
      </c>
      <c r="FD255">
        <v>27</v>
      </c>
      <c r="FE255">
        <v>0.206</v>
      </c>
      <c r="FF255">
        <v>-0.006</v>
      </c>
      <c r="FG255">
        <v>-1.806</v>
      </c>
      <c r="FH255">
        <v>0.04</v>
      </c>
      <c r="FI255">
        <v>1600</v>
      </c>
      <c r="FJ255">
        <v>24</v>
      </c>
      <c r="FK255">
        <v>0.06</v>
      </c>
      <c r="FL255">
        <v>0.04</v>
      </c>
      <c r="FM255">
        <v>22.48913170731707</v>
      </c>
      <c r="FN255">
        <v>12.66410592334492</v>
      </c>
      <c r="FO255">
        <v>1.252214281794946</v>
      </c>
      <c r="FP255">
        <v>-1</v>
      </c>
      <c r="FQ255">
        <v>5.660331463414634</v>
      </c>
      <c r="FR255">
        <v>0.4019226480836123</v>
      </c>
      <c r="FS255">
        <v>0.04893291109368336</v>
      </c>
      <c r="FT255">
        <v>1</v>
      </c>
      <c r="FU255">
        <v>0</v>
      </c>
      <c r="FV255">
        <v>0</v>
      </c>
      <c r="FW255">
        <v>0</v>
      </c>
      <c r="FX255">
        <v>-1</v>
      </c>
      <c r="FY255">
        <v>1</v>
      </c>
      <c r="FZ255">
        <v>1</v>
      </c>
      <c r="GA255" t="s">
        <v>719</v>
      </c>
      <c r="GB255">
        <v>2.69447</v>
      </c>
      <c r="GC255">
        <v>2.70522</v>
      </c>
      <c r="GD255">
        <v>0.0335083</v>
      </c>
      <c r="GE255">
        <v>0.0269992</v>
      </c>
      <c r="GF255">
        <v>0.117599</v>
      </c>
      <c r="GG255">
        <v>0.0986793</v>
      </c>
      <c r="GH255">
        <v>30326</v>
      </c>
      <c r="GI255">
        <v>30649.7</v>
      </c>
      <c r="GJ255">
        <v>29193.9</v>
      </c>
      <c r="GK255">
        <v>29152.9</v>
      </c>
      <c r="GL255">
        <v>34101.2</v>
      </c>
      <c r="GM255">
        <v>34975.5</v>
      </c>
      <c r="GN255">
        <v>41085.5</v>
      </c>
      <c r="GO255">
        <v>41599.3</v>
      </c>
      <c r="GP255">
        <v>1.72222</v>
      </c>
      <c r="GQ255">
        <v>2.00715</v>
      </c>
      <c r="GR255">
        <v>0.106283</v>
      </c>
      <c r="GS255">
        <v>0</v>
      </c>
      <c r="GT255">
        <v>30.5102</v>
      </c>
      <c r="GU255">
        <v>999.9</v>
      </c>
      <c r="GV255">
        <v>39.7</v>
      </c>
      <c r="GW255">
        <v>37.3</v>
      </c>
      <c r="GX255">
        <v>28.0629</v>
      </c>
      <c r="GY255">
        <v>62.8435</v>
      </c>
      <c r="GZ255">
        <v>29.9079</v>
      </c>
      <c r="HA255">
        <v>1</v>
      </c>
      <c r="HB255">
        <v>0.325917</v>
      </c>
      <c r="HC255">
        <v>0</v>
      </c>
      <c r="HD255">
        <v>20.3923</v>
      </c>
      <c r="HE255">
        <v>5.21504</v>
      </c>
      <c r="HF255">
        <v>12.0098</v>
      </c>
      <c r="HG255">
        <v>4.98735</v>
      </c>
      <c r="HH255">
        <v>3.28863</v>
      </c>
      <c r="HI255">
        <v>2426.5</v>
      </c>
      <c r="HJ255">
        <v>9999</v>
      </c>
      <c r="HK255">
        <v>9999</v>
      </c>
      <c r="HL255">
        <v>45.9</v>
      </c>
      <c r="HM255">
        <v>1.8673</v>
      </c>
      <c r="HN255">
        <v>1.8663</v>
      </c>
      <c r="HO255">
        <v>1.86592</v>
      </c>
      <c r="HP255">
        <v>1.86571</v>
      </c>
      <c r="HQ255">
        <v>1.86752</v>
      </c>
      <c r="HR255">
        <v>1.8701</v>
      </c>
      <c r="HS255">
        <v>1.86874</v>
      </c>
      <c r="HT255">
        <v>1.87012</v>
      </c>
      <c r="HU255">
        <v>0</v>
      </c>
      <c r="HV255">
        <v>0</v>
      </c>
      <c r="HW255">
        <v>0</v>
      </c>
      <c r="HX255">
        <v>0</v>
      </c>
      <c r="HY255" t="s">
        <v>425</v>
      </c>
      <c r="HZ255" t="s">
        <v>426</v>
      </c>
      <c r="IA255" t="s">
        <v>427</v>
      </c>
      <c r="IB255" t="s">
        <v>427</v>
      </c>
      <c r="IC255" t="s">
        <v>427</v>
      </c>
      <c r="ID255" t="s">
        <v>427</v>
      </c>
      <c r="IE255">
        <v>0</v>
      </c>
      <c r="IF255">
        <v>100</v>
      </c>
      <c r="IG255">
        <v>100</v>
      </c>
      <c r="IH255">
        <v>-0.027</v>
      </c>
      <c r="II255">
        <v>0.1039</v>
      </c>
      <c r="IJ255">
        <v>0.04464184116076175</v>
      </c>
      <c r="IK255">
        <v>-0.0004613869835165773</v>
      </c>
      <c r="IL255">
        <v>-7.733014719846753E-07</v>
      </c>
      <c r="IM255">
        <v>2.12217718631011E-10</v>
      </c>
      <c r="IN255">
        <v>-0.1662484685589008</v>
      </c>
      <c r="IO255">
        <v>0.000886434048502425</v>
      </c>
      <c r="IP255">
        <v>0.0004187276611132993</v>
      </c>
      <c r="IQ255">
        <v>-3.612086840460417E-06</v>
      </c>
      <c r="IR255">
        <v>19</v>
      </c>
      <c r="IS255">
        <v>2204</v>
      </c>
      <c r="IT255">
        <v>1</v>
      </c>
      <c r="IU255">
        <v>37</v>
      </c>
      <c r="IV255">
        <v>30.3</v>
      </c>
      <c r="IW255">
        <v>30.4</v>
      </c>
      <c r="IX255">
        <v>0.352783</v>
      </c>
      <c r="IY255">
        <v>2.2998</v>
      </c>
      <c r="IZ255">
        <v>1.39648</v>
      </c>
      <c r="JA255">
        <v>2.34497</v>
      </c>
      <c r="JB255">
        <v>1.49536</v>
      </c>
      <c r="JC255">
        <v>2.31323</v>
      </c>
      <c r="JD255">
        <v>39.3169</v>
      </c>
      <c r="JE255">
        <v>14.7712</v>
      </c>
      <c r="JF255">
        <v>18</v>
      </c>
      <c r="JG255">
        <v>392.596</v>
      </c>
      <c r="JH255">
        <v>558.022</v>
      </c>
      <c r="JI255">
        <v>32.0945</v>
      </c>
      <c r="JJ255">
        <v>31.6667</v>
      </c>
      <c r="JK255">
        <v>30.0004</v>
      </c>
      <c r="JL255">
        <v>31.5476</v>
      </c>
      <c r="JM255">
        <v>31.4489</v>
      </c>
      <c r="JN255">
        <v>6.98564</v>
      </c>
      <c r="JO255">
        <v>25.0507</v>
      </c>
      <c r="JP255">
        <v>20.1679</v>
      </c>
      <c r="JQ255">
        <v>-999.9</v>
      </c>
      <c r="JR255">
        <v>79.35890000000001</v>
      </c>
      <c r="JS255">
        <v>22.0992</v>
      </c>
      <c r="JT255">
        <v>99.7818</v>
      </c>
      <c r="JU255">
        <v>99.85209999999999</v>
      </c>
    </row>
    <row r="256" spans="1:281">
      <c r="A256">
        <v>240</v>
      </c>
      <c r="B256">
        <v>1652289163</v>
      </c>
      <c r="C256">
        <v>7106.5</v>
      </c>
      <c r="D256" t="s">
        <v>964</v>
      </c>
      <c r="E256" t="s">
        <v>965</v>
      </c>
      <c r="F256">
        <v>5</v>
      </c>
      <c r="G256" t="s">
        <v>925</v>
      </c>
      <c r="H256" t="s">
        <v>418</v>
      </c>
      <c r="I256">
        <v>1652289155.214286</v>
      </c>
      <c r="J256">
        <f>(K256)/1000</f>
        <v>0</v>
      </c>
      <c r="K256">
        <f>IF(CZ256, AN256, AH256)</f>
        <v>0</v>
      </c>
      <c r="L256">
        <f>IF(CZ256, AI256, AG256)</f>
        <v>0</v>
      </c>
      <c r="M256">
        <f>DB256 - IF(AU256&gt;1, L256*CV256*100.0/(AW256*DP256), 0)</f>
        <v>0</v>
      </c>
      <c r="N256">
        <f>((T256-J256/2)*M256-L256)/(T256+J256/2)</f>
        <v>0</v>
      </c>
      <c r="O256">
        <f>N256*(DI256+DJ256)/1000.0</f>
        <v>0</v>
      </c>
      <c r="P256">
        <f>(DB256 - IF(AU256&gt;1, L256*CV256*100.0/(AW256*DP256), 0))*(DI256+DJ256)/1000.0</f>
        <v>0</v>
      </c>
      <c r="Q256">
        <f>2.0/((1/S256-1/R256)+SIGN(S256)*SQRT((1/S256-1/R256)*(1/S256-1/R256) + 4*CW256/((CW256+1)*(CW256+1))*(2*1/S256*1/R256-1/R256*1/R256)))</f>
        <v>0</v>
      </c>
      <c r="R256">
        <f>IF(LEFT(CX256,1)&lt;&gt;"0",IF(LEFT(CX256,1)="1",3.0,CY256),$D$5+$E$5*(DP256*DI256/($K$5*1000))+$F$5*(DP256*DI256/($K$5*1000))*MAX(MIN(CV256,$J$5),$I$5)*MAX(MIN(CV256,$J$5),$I$5)+$G$5*MAX(MIN(CV256,$J$5),$I$5)*(DP256*DI256/($K$5*1000))+$H$5*(DP256*DI256/($K$5*1000))*(DP256*DI256/($K$5*1000)))</f>
        <v>0</v>
      </c>
      <c r="S256">
        <f>J256*(1000-(1000*0.61365*exp(17.502*W256/(240.97+W256))/(DI256+DJ256)+DD256)/2)/(1000*0.61365*exp(17.502*W256/(240.97+W256))/(DI256+DJ256)-DD256)</f>
        <v>0</v>
      </c>
      <c r="T256">
        <f>1/((CW256+1)/(Q256/1.6)+1/(R256/1.37)) + CW256/((CW256+1)/(Q256/1.6) + CW256/(R256/1.37))</f>
        <v>0</v>
      </c>
      <c r="U256">
        <f>(CR256*CU256)</f>
        <v>0</v>
      </c>
      <c r="V256">
        <f>(DK256+(U256+2*0.95*5.67E-8*(((DK256+$B$7)+273)^4-(DK256+273)^4)-44100*J256)/(1.84*29.3*R256+8*0.95*5.67E-8*(DK256+273)^3))</f>
        <v>0</v>
      </c>
      <c r="W256">
        <f>($C$7*DL256+$D$7*DM256+$E$7*V256)</f>
        <v>0</v>
      </c>
      <c r="X256">
        <f>0.61365*exp(17.502*W256/(240.97+W256))</f>
        <v>0</v>
      </c>
      <c r="Y256">
        <f>(Z256/AA256*100)</f>
        <v>0</v>
      </c>
      <c r="Z256">
        <f>DD256*(DI256+DJ256)/1000</f>
        <v>0</v>
      </c>
      <c r="AA256">
        <f>0.61365*exp(17.502*DK256/(240.97+DK256))</f>
        <v>0</v>
      </c>
      <c r="AB256">
        <f>(X256-DD256*(DI256+DJ256)/1000)</f>
        <v>0</v>
      </c>
      <c r="AC256">
        <f>(-J256*44100)</f>
        <v>0</v>
      </c>
      <c r="AD256">
        <f>2*29.3*R256*0.92*(DK256-W256)</f>
        <v>0</v>
      </c>
      <c r="AE256">
        <f>2*0.95*5.67E-8*(((DK256+$B$7)+273)^4-(W256+273)^4)</f>
        <v>0</v>
      </c>
      <c r="AF256">
        <f>U256+AE256+AC256+AD256</f>
        <v>0</v>
      </c>
      <c r="AG256">
        <f>DH256*AU256*(DC256-DB256*(1000-AU256*DE256)/(1000-AU256*DD256))/(100*CV256)</f>
        <v>0</v>
      </c>
      <c r="AH256">
        <f>1000*DH256*AU256*(DD256-DE256)/(100*CV256*(1000-AU256*DD256))</f>
        <v>0</v>
      </c>
      <c r="AI256">
        <f>(AJ256 - AK256 - DI256*1E3/(8.314*(DK256+273.15)) * AM256/DH256 * AL256) * DH256/(100*CV256) * (1000 - DE256)/1000</f>
        <v>0</v>
      </c>
      <c r="AJ256">
        <v>101.1054431318887</v>
      </c>
      <c r="AK256">
        <v>117.5050848484848</v>
      </c>
      <c r="AL256">
        <v>-3.22017219837091</v>
      </c>
      <c r="AM256">
        <v>66.42233892500103</v>
      </c>
      <c r="AN256">
        <f>(AP256 - AO256 + DI256*1E3/(8.314*(DK256+273.15)) * AR256/DH256 * AQ256) * DH256/(100*CV256) * 1000/(1000 - AP256)</f>
        <v>0</v>
      </c>
      <c r="AO256">
        <v>22.10400997369209</v>
      </c>
      <c r="AP256">
        <v>27.88402181818181</v>
      </c>
      <c r="AQ256">
        <v>0.0001567236084944312</v>
      </c>
      <c r="AR256">
        <v>79.01917542628415</v>
      </c>
      <c r="AS256">
        <v>0</v>
      </c>
      <c r="AT256">
        <v>0</v>
      </c>
      <c r="AU256">
        <f>IF(AS256*$H$13&gt;=AW256,1.0,(AW256/(AW256-AS256*$H$13)))</f>
        <v>0</v>
      </c>
      <c r="AV256">
        <f>(AU256-1)*100</f>
        <v>0</v>
      </c>
      <c r="AW256">
        <f>MAX(0,($B$13+$C$13*DP256)/(1+$D$13*DP256)*DI256/(DK256+273)*$E$13)</f>
        <v>0</v>
      </c>
      <c r="AX256" t="s">
        <v>421</v>
      </c>
      <c r="AY256" t="s">
        <v>421</v>
      </c>
      <c r="AZ256">
        <v>0</v>
      </c>
      <c r="BA256">
        <v>0</v>
      </c>
      <c r="BB256">
        <f>1-AZ256/BA256</f>
        <v>0</v>
      </c>
      <c r="BC256">
        <v>0</v>
      </c>
      <c r="BD256" t="s">
        <v>421</v>
      </c>
      <c r="BE256" t="s">
        <v>421</v>
      </c>
      <c r="BF256">
        <v>0</v>
      </c>
      <c r="BG256">
        <v>0</v>
      </c>
      <c r="BH256">
        <f>1-BF256/BG256</f>
        <v>0</v>
      </c>
      <c r="BI256">
        <v>0.5</v>
      </c>
      <c r="BJ256">
        <f>CS256</f>
        <v>0</v>
      </c>
      <c r="BK256">
        <f>L256</f>
        <v>0</v>
      </c>
      <c r="BL256">
        <f>BH256*BI256*BJ256</f>
        <v>0</v>
      </c>
      <c r="BM256">
        <f>(BK256-BC256)/BJ256</f>
        <v>0</v>
      </c>
      <c r="BN256">
        <f>(BA256-BG256)/BG256</f>
        <v>0</v>
      </c>
      <c r="BO256">
        <f>AZ256/(BB256+AZ256/BG256)</f>
        <v>0</v>
      </c>
      <c r="BP256" t="s">
        <v>421</v>
      </c>
      <c r="BQ256">
        <v>0</v>
      </c>
      <c r="BR256">
        <f>IF(BQ256&lt;&gt;0, BQ256, BO256)</f>
        <v>0</v>
      </c>
      <c r="BS256">
        <f>1-BR256/BG256</f>
        <v>0</v>
      </c>
      <c r="BT256">
        <f>(BG256-BF256)/(BG256-BR256)</f>
        <v>0</v>
      </c>
      <c r="BU256">
        <f>(BA256-BG256)/(BA256-BR256)</f>
        <v>0</v>
      </c>
      <c r="BV256">
        <f>(BG256-BF256)/(BG256-AZ256)</f>
        <v>0</v>
      </c>
      <c r="BW256">
        <f>(BA256-BG256)/(BA256-AZ256)</f>
        <v>0</v>
      </c>
      <c r="BX256">
        <f>(BT256*BR256/BF256)</f>
        <v>0</v>
      </c>
      <c r="BY256">
        <f>(1-BX256)</f>
        <v>0</v>
      </c>
      <c r="BZ256">
        <v>1358</v>
      </c>
      <c r="CA256">
        <v>300</v>
      </c>
      <c r="CB256">
        <v>300</v>
      </c>
      <c r="CC256">
        <v>300</v>
      </c>
      <c r="CD256">
        <v>10372.1</v>
      </c>
      <c r="CE256">
        <v>1824.64</v>
      </c>
      <c r="CF256">
        <v>-0.00730157</v>
      </c>
      <c r="CG256">
        <v>0.9</v>
      </c>
      <c r="CH256" t="s">
        <v>421</v>
      </c>
      <c r="CI256" t="s">
        <v>421</v>
      </c>
      <c r="CJ256" t="s">
        <v>421</v>
      </c>
      <c r="CK256" t="s">
        <v>421</v>
      </c>
      <c r="CL256" t="s">
        <v>421</v>
      </c>
      <c r="CM256" t="s">
        <v>421</v>
      </c>
      <c r="CN256" t="s">
        <v>421</v>
      </c>
      <c r="CO256" t="s">
        <v>421</v>
      </c>
      <c r="CP256" t="s">
        <v>421</v>
      </c>
      <c r="CQ256" t="s">
        <v>421</v>
      </c>
      <c r="CR256">
        <f>$B$11*DQ256+$C$11*DR256+$F$11*EC256*(1-EF256)</f>
        <v>0</v>
      </c>
      <c r="CS256">
        <f>CR256*CT256</f>
        <v>0</v>
      </c>
      <c r="CT256">
        <f>($B$11*$D$9+$C$11*$D$9+$F$11*((EP256+EH256)/MAX(EP256+EH256+EQ256, 0.1)*$I$9+EQ256/MAX(EP256+EH256+EQ256, 0.1)*$J$9))/($B$11+$C$11+$F$11)</f>
        <v>0</v>
      </c>
      <c r="CU256">
        <f>($B$11*$K$9+$C$11*$K$9+$F$11*((EP256+EH256)/MAX(EP256+EH256+EQ256, 0.1)*$P$9+EQ256/MAX(EP256+EH256+EQ256, 0.1)*$Q$9))/($B$11+$C$11+$F$11)</f>
        <v>0</v>
      </c>
      <c r="CV256">
        <v>6</v>
      </c>
      <c r="CW256">
        <v>0.5</v>
      </c>
      <c r="CX256" t="s">
        <v>422</v>
      </c>
      <c r="CY256">
        <v>2</v>
      </c>
      <c r="CZ256" t="b">
        <v>1</v>
      </c>
      <c r="DA256">
        <v>1652289155.214286</v>
      </c>
      <c r="DB256">
        <v>136.9915714285714</v>
      </c>
      <c r="DC256">
        <v>112.8183071428572</v>
      </c>
      <c r="DD256">
        <v>27.85756785714286</v>
      </c>
      <c r="DE256">
        <v>22.13929285714286</v>
      </c>
      <c r="DF256">
        <v>137.0243571428572</v>
      </c>
      <c r="DG256">
        <v>27.75388214285714</v>
      </c>
      <c r="DH256">
        <v>400.0613214285714</v>
      </c>
      <c r="DI256">
        <v>90.67150000000001</v>
      </c>
      <c r="DJ256">
        <v>0.09998182857142857</v>
      </c>
      <c r="DK256">
        <v>32.96918571428571</v>
      </c>
      <c r="DL256">
        <v>32.23981071428572</v>
      </c>
      <c r="DM256">
        <v>999.9000000000002</v>
      </c>
      <c r="DN256">
        <v>0</v>
      </c>
      <c r="DO256">
        <v>0</v>
      </c>
      <c r="DP256">
        <v>10007.35928571428</v>
      </c>
      <c r="DQ256">
        <v>0</v>
      </c>
      <c r="DR256">
        <v>933.9763571428572</v>
      </c>
      <c r="DS256">
        <v>24.17326071428571</v>
      </c>
      <c r="DT256">
        <v>140.9168214285714</v>
      </c>
      <c r="DU256">
        <v>115.3730142857143</v>
      </c>
      <c r="DV256">
        <v>5.718266071428572</v>
      </c>
      <c r="DW256">
        <v>112.8183071428572</v>
      </c>
      <c r="DX256">
        <v>22.13929285714286</v>
      </c>
      <c r="DY256">
        <v>2.525886428571429</v>
      </c>
      <c r="DZ256">
        <v>2.007401785714286</v>
      </c>
      <c r="EA256">
        <v>21.19425714285714</v>
      </c>
      <c r="EB256">
        <v>17.50281785714286</v>
      </c>
      <c r="EC256">
        <v>1499.995</v>
      </c>
      <c r="ED256">
        <v>0.9730021785714287</v>
      </c>
      <c r="EE256">
        <v>0.02699793928571429</v>
      </c>
      <c r="EF256">
        <v>0</v>
      </c>
      <c r="EG256">
        <v>1314.173571428571</v>
      </c>
      <c r="EH256">
        <v>5.00097</v>
      </c>
      <c r="EI256">
        <v>20560.52857142857</v>
      </c>
      <c r="EJ256">
        <v>12491.55714285714</v>
      </c>
      <c r="EK256">
        <v>41.51771428571427</v>
      </c>
      <c r="EL256">
        <v>43.2455</v>
      </c>
      <c r="EM256">
        <v>41.74325</v>
      </c>
      <c r="EN256">
        <v>43.00442857142856</v>
      </c>
      <c r="EO256">
        <v>42.6847857142857</v>
      </c>
      <c r="EP256">
        <v>1454.6325</v>
      </c>
      <c r="EQ256">
        <v>40.3625</v>
      </c>
      <c r="ER256">
        <v>0</v>
      </c>
      <c r="ES256">
        <v>1848.799999952316</v>
      </c>
      <c r="ET256">
        <v>0</v>
      </c>
      <c r="EU256">
        <v>1313.1036</v>
      </c>
      <c r="EV256">
        <v>-160.4546156309043</v>
      </c>
      <c r="EW256">
        <v>-2655.746158704255</v>
      </c>
      <c r="EX256">
        <v>20542.304</v>
      </c>
      <c r="EY256">
        <v>15</v>
      </c>
      <c r="EZ256">
        <v>1652287342.6</v>
      </c>
      <c r="FA256" t="s">
        <v>727</v>
      </c>
      <c r="FB256">
        <v>1652287342.6</v>
      </c>
      <c r="FC256">
        <v>1652287335.6</v>
      </c>
      <c r="FD256">
        <v>27</v>
      </c>
      <c r="FE256">
        <v>0.206</v>
      </c>
      <c r="FF256">
        <v>-0.006</v>
      </c>
      <c r="FG256">
        <v>-1.806</v>
      </c>
      <c r="FH256">
        <v>0.04</v>
      </c>
      <c r="FI256">
        <v>1600</v>
      </c>
      <c r="FJ256">
        <v>24</v>
      </c>
      <c r="FK256">
        <v>0.06</v>
      </c>
      <c r="FL256">
        <v>0.04</v>
      </c>
      <c r="FM256">
        <v>23.506045</v>
      </c>
      <c r="FN256">
        <v>13.58658911819882</v>
      </c>
      <c r="FO256">
        <v>1.308670923676002</v>
      </c>
      <c r="FP256">
        <v>-1</v>
      </c>
      <c r="FQ256">
        <v>5.6927345</v>
      </c>
      <c r="FR256">
        <v>0.61354176360223</v>
      </c>
      <c r="FS256">
        <v>0.06271475332607154</v>
      </c>
      <c r="FT256">
        <v>0</v>
      </c>
      <c r="FU256">
        <v>0</v>
      </c>
      <c r="FV256">
        <v>0</v>
      </c>
      <c r="FW256">
        <v>0</v>
      </c>
      <c r="FX256">
        <v>-1</v>
      </c>
      <c r="FY256">
        <v>0</v>
      </c>
      <c r="FZ256">
        <v>1</v>
      </c>
      <c r="GA256" t="s">
        <v>710</v>
      </c>
      <c r="GB256">
        <v>2.69441</v>
      </c>
      <c r="GC256">
        <v>2.70537</v>
      </c>
      <c r="GD256">
        <v>0.0295841</v>
      </c>
      <c r="GE256">
        <v>0.0227086</v>
      </c>
      <c r="GF256">
        <v>0.117636</v>
      </c>
      <c r="GG256">
        <v>0.0986988</v>
      </c>
      <c r="GH256">
        <v>30449.5</v>
      </c>
      <c r="GI256">
        <v>30784.4</v>
      </c>
      <c r="GJ256">
        <v>29194.3</v>
      </c>
      <c r="GK256">
        <v>29152.6</v>
      </c>
      <c r="GL256">
        <v>34100.1</v>
      </c>
      <c r="GM256">
        <v>34974.4</v>
      </c>
      <c r="GN256">
        <v>41085.9</v>
      </c>
      <c r="GO256">
        <v>41599</v>
      </c>
      <c r="GP256">
        <v>1.7221</v>
      </c>
      <c r="GQ256">
        <v>2.00688</v>
      </c>
      <c r="GR256">
        <v>0.106357</v>
      </c>
      <c r="GS256">
        <v>0</v>
      </c>
      <c r="GT256">
        <v>30.5201</v>
      </c>
      <c r="GU256">
        <v>999.9</v>
      </c>
      <c r="GV256">
        <v>39.7</v>
      </c>
      <c r="GW256">
        <v>37.3</v>
      </c>
      <c r="GX256">
        <v>28.0628</v>
      </c>
      <c r="GY256">
        <v>62.8535</v>
      </c>
      <c r="GZ256">
        <v>30.0321</v>
      </c>
      <c r="HA256">
        <v>1</v>
      </c>
      <c r="HB256">
        <v>0.326199</v>
      </c>
      <c r="HC256">
        <v>0</v>
      </c>
      <c r="HD256">
        <v>20.3923</v>
      </c>
      <c r="HE256">
        <v>5.21459</v>
      </c>
      <c r="HF256">
        <v>12.0099</v>
      </c>
      <c r="HG256">
        <v>4.9873</v>
      </c>
      <c r="HH256">
        <v>3.28865</v>
      </c>
      <c r="HI256">
        <v>2426.7</v>
      </c>
      <c r="HJ256">
        <v>9999</v>
      </c>
      <c r="HK256">
        <v>9999</v>
      </c>
      <c r="HL256">
        <v>45.9</v>
      </c>
      <c r="HM256">
        <v>1.86732</v>
      </c>
      <c r="HN256">
        <v>1.8663</v>
      </c>
      <c r="HO256">
        <v>1.86589</v>
      </c>
      <c r="HP256">
        <v>1.86571</v>
      </c>
      <c r="HQ256">
        <v>1.86752</v>
      </c>
      <c r="HR256">
        <v>1.87006</v>
      </c>
      <c r="HS256">
        <v>1.86874</v>
      </c>
      <c r="HT256">
        <v>1.8701</v>
      </c>
      <c r="HU256">
        <v>0</v>
      </c>
      <c r="HV256">
        <v>0</v>
      </c>
      <c r="HW256">
        <v>0</v>
      </c>
      <c r="HX256">
        <v>0</v>
      </c>
      <c r="HY256" t="s">
        <v>425</v>
      </c>
      <c r="HZ256" t="s">
        <v>426</v>
      </c>
      <c r="IA256" t="s">
        <v>427</v>
      </c>
      <c r="IB256" t="s">
        <v>427</v>
      </c>
      <c r="IC256" t="s">
        <v>427</v>
      </c>
      <c r="ID256" t="s">
        <v>427</v>
      </c>
      <c r="IE256">
        <v>0</v>
      </c>
      <c r="IF256">
        <v>100</v>
      </c>
      <c r="IG256">
        <v>100</v>
      </c>
      <c r="IH256">
        <v>-0.017</v>
      </c>
      <c r="II256">
        <v>0.1042</v>
      </c>
      <c r="IJ256">
        <v>0.04464184116076175</v>
      </c>
      <c r="IK256">
        <v>-0.0004613869835165773</v>
      </c>
      <c r="IL256">
        <v>-7.733014719846753E-07</v>
      </c>
      <c r="IM256">
        <v>2.12217718631011E-10</v>
      </c>
      <c r="IN256">
        <v>-0.1662484685589008</v>
      </c>
      <c r="IO256">
        <v>0.000886434048502425</v>
      </c>
      <c r="IP256">
        <v>0.0004187276611132993</v>
      </c>
      <c r="IQ256">
        <v>-3.612086840460417E-06</v>
      </c>
      <c r="IR256">
        <v>19</v>
      </c>
      <c r="IS256">
        <v>2204</v>
      </c>
      <c r="IT256">
        <v>1</v>
      </c>
      <c r="IU256">
        <v>37</v>
      </c>
      <c r="IV256">
        <v>30.3</v>
      </c>
      <c r="IW256">
        <v>30.5</v>
      </c>
      <c r="IX256">
        <v>0.313721</v>
      </c>
      <c r="IY256">
        <v>2.2998</v>
      </c>
      <c r="IZ256">
        <v>1.39648</v>
      </c>
      <c r="JA256">
        <v>2.34497</v>
      </c>
      <c r="JB256">
        <v>1.49536</v>
      </c>
      <c r="JC256">
        <v>2.35474</v>
      </c>
      <c r="JD256">
        <v>39.3169</v>
      </c>
      <c r="JE256">
        <v>14.7712</v>
      </c>
      <c r="JF256">
        <v>18</v>
      </c>
      <c r="JG256">
        <v>392.553</v>
      </c>
      <c r="JH256">
        <v>557.854</v>
      </c>
      <c r="JI256">
        <v>32.0997</v>
      </c>
      <c r="JJ256">
        <v>31.6715</v>
      </c>
      <c r="JK256">
        <v>30.0004</v>
      </c>
      <c r="JL256">
        <v>31.5517</v>
      </c>
      <c r="JM256">
        <v>31.453</v>
      </c>
      <c r="JN256">
        <v>6.27941</v>
      </c>
      <c r="JO256">
        <v>25.0507</v>
      </c>
      <c r="JP256">
        <v>20.1679</v>
      </c>
      <c r="JQ256">
        <v>-999.9</v>
      </c>
      <c r="JR256">
        <v>65.996</v>
      </c>
      <c r="JS256">
        <v>22.0592</v>
      </c>
      <c r="JT256">
        <v>99.7831</v>
      </c>
      <c r="JU256">
        <v>99.85129999999999</v>
      </c>
    </row>
    <row r="257" spans="1:281">
      <c r="A257">
        <v>241</v>
      </c>
      <c r="B257">
        <v>1652289168</v>
      </c>
      <c r="C257">
        <v>7111.5</v>
      </c>
      <c r="D257" t="s">
        <v>966</v>
      </c>
      <c r="E257" t="s">
        <v>967</v>
      </c>
      <c r="F257">
        <v>5</v>
      </c>
      <c r="G257" t="s">
        <v>925</v>
      </c>
      <c r="H257" t="s">
        <v>418</v>
      </c>
      <c r="I257">
        <v>1652289160.5</v>
      </c>
      <c r="J257">
        <f>(K257)/1000</f>
        <v>0</v>
      </c>
      <c r="K257">
        <f>IF(CZ257, AN257, AH257)</f>
        <v>0</v>
      </c>
      <c r="L257">
        <f>IF(CZ257, AI257, AG257)</f>
        <v>0</v>
      </c>
      <c r="M257">
        <f>DB257 - IF(AU257&gt;1, L257*CV257*100.0/(AW257*DP257), 0)</f>
        <v>0</v>
      </c>
      <c r="N257">
        <f>((T257-J257/2)*M257-L257)/(T257+J257/2)</f>
        <v>0</v>
      </c>
      <c r="O257">
        <f>N257*(DI257+DJ257)/1000.0</f>
        <v>0</v>
      </c>
      <c r="P257">
        <f>(DB257 - IF(AU257&gt;1, L257*CV257*100.0/(AW257*DP257), 0))*(DI257+DJ257)/1000.0</f>
        <v>0</v>
      </c>
      <c r="Q257">
        <f>2.0/((1/S257-1/R257)+SIGN(S257)*SQRT((1/S257-1/R257)*(1/S257-1/R257) + 4*CW257/((CW257+1)*(CW257+1))*(2*1/S257*1/R257-1/R257*1/R257)))</f>
        <v>0</v>
      </c>
      <c r="R257">
        <f>IF(LEFT(CX257,1)&lt;&gt;"0",IF(LEFT(CX257,1)="1",3.0,CY257),$D$5+$E$5*(DP257*DI257/($K$5*1000))+$F$5*(DP257*DI257/($K$5*1000))*MAX(MIN(CV257,$J$5),$I$5)*MAX(MIN(CV257,$J$5),$I$5)+$G$5*MAX(MIN(CV257,$J$5),$I$5)*(DP257*DI257/($K$5*1000))+$H$5*(DP257*DI257/($K$5*1000))*(DP257*DI257/($K$5*1000)))</f>
        <v>0</v>
      </c>
      <c r="S257">
        <f>J257*(1000-(1000*0.61365*exp(17.502*W257/(240.97+W257))/(DI257+DJ257)+DD257)/2)/(1000*0.61365*exp(17.502*W257/(240.97+W257))/(DI257+DJ257)-DD257)</f>
        <v>0</v>
      </c>
      <c r="T257">
        <f>1/((CW257+1)/(Q257/1.6)+1/(R257/1.37)) + CW257/((CW257+1)/(Q257/1.6) + CW257/(R257/1.37))</f>
        <v>0</v>
      </c>
      <c r="U257">
        <f>(CR257*CU257)</f>
        <v>0</v>
      </c>
      <c r="V257">
        <f>(DK257+(U257+2*0.95*5.67E-8*(((DK257+$B$7)+273)^4-(DK257+273)^4)-44100*J257)/(1.84*29.3*R257+8*0.95*5.67E-8*(DK257+273)^3))</f>
        <v>0</v>
      </c>
      <c r="W257">
        <f>($C$7*DL257+$D$7*DM257+$E$7*V257)</f>
        <v>0</v>
      </c>
      <c r="X257">
        <f>0.61365*exp(17.502*W257/(240.97+W257))</f>
        <v>0</v>
      </c>
      <c r="Y257">
        <f>(Z257/AA257*100)</f>
        <v>0</v>
      </c>
      <c r="Z257">
        <f>DD257*(DI257+DJ257)/1000</f>
        <v>0</v>
      </c>
      <c r="AA257">
        <f>0.61365*exp(17.502*DK257/(240.97+DK257))</f>
        <v>0</v>
      </c>
      <c r="AB257">
        <f>(X257-DD257*(DI257+DJ257)/1000)</f>
        <v>0</v>
      </c>
      <c r="AC257">
        <f>(-J257*44100)</f>
        <v>0</v>
      </c>
      <c r="AD257">
        <f>2*29.3*R257*0.92*(DK257-W257)</f>
        <v>0</v>
      </c>
      <c r="AE257">
        <f>2*0.95*5.67E-8*(((DK257+$B$7)+273)^4-(W257+273)^4)</f>
        <v>0</v>
      </c>
      <c r="AF257">
        <f>U257+AE257+AC257+AD257</f>
        <v>0</v>
      </c>
      <c r="AG257">
        <f>DH257*AU257*(DC257-DB257*(1000-AU257*DE257)/(1000-AU257*DD257))/(100*CV257)</f>
        <v>0</v>
      </c>
      <c r="AH257">
        <f>1000*DH257*AU257*(DD257-DE257)/(100*CV257*(1000-AU257*DD257))</f>
        <v>0</v>
      </c>
      <c r="AI257">
        <f>(AJ257 - AK257 - DI257*1E3/(8.314*(DK257+273.15)) * AM257/DH257 * AL257) * DH257/(100*CV257) * (1000 - DE257)/1000</f>
        <v>0</v>
      </c>
      <c r="AJ257">
        <v>83.90882684584025</v>
      </c>
      <c r="AK257">
        <v>101.4704848484848</v>
      </c>
      <c r="AL257">
        <v>-3.209616456572349</v>
      </c>
      <c r="AM257">
        <v>66.42233892500103</v>
      </c>
      <c r="AN257">
        <f>(AP257 - AO257 + DI257*1E3/(8.314*(DK257+273.15)) * AR257/DH257 * AQ257) * DH257/(100*CV257) * 1000/(1000 - AP257)</f>
        <v>0</v>
      </c>
      <c r="AO257">
        <v>22.10944860907906</v>
      </c>
      <c r="AP257">
        <v>27.91484181818181</v>
      </c>
      <c r="AQ257">
        <v>0.00598410516206916</v>
      </c>
      <c r="AR257">
        <v>79.01917542628415</v>
      </c>
      <c r="AS257">
        <v>0</v>
      </c>
      <c r="AT257">
        <v>0</v>
      </c>
      <c r="AU257">
        <f>IF(AS257*$H$13&gt;=AW257,1.0,(AW257/(AW257-AS257*$H$13)))</f>
        <v>0</v>
      </c>
      <c r="AV257">
        <f>(AU257-1)*100</f>
        <v>0</v>
      </c>
      <c r="AW257">
        <f>MAX(0,($B$13+$C$13*DP257)/(1+$D$13*DP257)*DI257/(DK257+273)*$E$13)</f>
        <v>0</v>
      </c>
      <c r="AX257" t="s">
        <v>421</v>
      </c>
      <c r="AY257" t="s">
        <v>421</v>
      </c>
      <c r="AZ257">
        <v>0</v>
      </c>
      <c r="BA257">
        <v>0</v>
      </c>
      <c r="BB257">
        <f>1-AZ257/BA257</f>
        <v>0</v>
      </c>
      <c r="BC257">
        <v>0</v>
      </c>
      <c r="BD257" t="s">
        <v>421</v>
      </c>
      <c r="BE257" t="s">
        <v>421</v>
      </c>
      <c r="BF257">
        <v>0</v>
      </c>
      <c r="BG257">
        <v>0</v>
      </c>
      <c r="BH257">
        <f>1-BF257/BG257</f>
        <v>0</v>
      </c>
      <c r="BI257">
        <v>0.5</v>
      </c>
      <c r="BJ257">
        <f>CS257</f>
        <v>0</v>
      </c>
      <c r="BK257">
        <f>L257</f>
        <v>0</v>
      </c>
      <c r="BL257">
        <f>BH257*BI257*BJ257</f>
        <v>0</v>
      </c>
      <c r="BM257">
        <f>(BK257-BC257)/BJ257</f>
        <v>0</v>
      </c>
      <c r="BN257">
        <f>(BA257-BG257)/BG257</f>
        <v>0</v>
      </c>
      <c r="BO257">
        <f>AZ257/(BB257+AZ257/BG257)</f>
        <v>0</v>
      </c>
      <c r="BP257" t="s">
        <v>421</v>
      </c>
      <c r="BQ257">
        <v>0</v>
      </c>
      <c r="BR257">
        <f>IF(BQ257&lt;&gt;0, BQ257, BO257)</f>
        <v>0</v>
      </c>
      <c r="BS257">
        <f>1-BR257/BG257</f>
        <v>0</v>
      </c>
      <c r="BT257">
        <f>(BG257-BF257)/(BG257-BR257)</f>
        <v>0</v>
      </c>
      <c r="BU257">
        <f>(BA257-BG257)/(BA257-BR257)</f>
        <v>0</v>
      </c>
      <c r="BV257">
        <f>(BG257-BF257)/(BG257-AZ257)</f>
        <v>0</v>
      </c>
      <c r="BW257">
        <f>(BA257-BG257)/(BA257-AZ257)</f>
        <v>0</v>
      </c>
      <c r="BX257">
        <f>(BT257*BR257/BF257)</f>
        <v>0</v>
      </c>
      <c r="BY257">
        <f>(1-BX257)</f>
        <v>0</v>
      </c>
      <c r="BZ257">
        <v>1358</v>
      </c>
      <c r="CA257">
        <v>300</v>
      </c>
      <c r="CB257">
        <v>300</v>
      </c>
      <c r="CC257">
        <v>300</v>
      </c>
      <c r="CD257">
        <v>10372.1</v>
      </c>
      <c r="CE257">
        <v>1824.64</v>
      </c>
      <c r="CF257">
        <v>-0.00730157</v>
      </c>
      <c r="CG257">
        <v>0.9</v>
      </c>
      <c r="CH257" t="s">
        <v>421</v>
      </c>
      <c r="CI257" t="s">
        <v>421</v>
      </c>
      <c r="CJ257" t="s">
        <v>421</v>
      </c>
      <c r="CK257" t="s">
        <v>421</v>
      </c>
      <c r="CL257" t="s">
        <v>421</v>
      </c>
      <c r="CM257" t="s">
        <v>421</v>
      </c>
      <c r="CN257" t="s">
        <v>421</v>
      </c>
      <c r="CO257" t="s">
        <v>421</v>
      </c>
      <c r="CP257" t="s">
        <v>421</v>
      </c>
      <c r="CQ257" t="s">
        <v>421</v>
      </c>
      <c r="CR257">
        <f>$B$11*DQ257+$C$11*DR257+$F$11*EC257*(1-EF257)</f>
        <v>0</v>
      </c>
      <c r="CS257">
        <f>CR257*CT257</f>
        <v>0</v>
      </c>
      <c r="CT257">
        <f>($B$11*$D$9+$C$11*$D$9+$F$11*((EP257+EH257)/MAX(EP257+EH257+EQ257, 0.1)*$I$9+EQ257/MAX(EP257+EH257+EQ257, 0.1)*$J$9))/($B$11+$C$11+$F$11)</f>
        <v>0</v>
      </c>
      <c r="CU257">
        <f>($B$11*$K$9+$C$11*$K$9+$F$11*((EP257+EH257)/MAX(EP257+EH257+EQ257, 0.1)*$P$9+EQ257/MAX(EP257+EH257+EQ257, 0.1)*$Q$9))/($B$11+$C$11+$F$11)</f>
        <v>0</v>
      </c>
      <c r="CV257">
        <v>6</v>
      </c>
      <c r="CW257">
        <v>0.5</v>
      </c>
      <c r="CX257" t="s">
        <v>422</v>
      </c>
      <c r="CY257">
        <v>2</v>
      </c>
      <c r="CZ257" t="b">
        <v>1</v>
      </c>
      <c r="DA257">
        <v>1652289160.5</v>
      </c>
      <c r="DB257">
        <v>120.4898518518518</v>
      </c>
      <c r="DC257">
        <v>95.12141481481483</v>
      </c>
      <c r="DD257">
        <v>27.88231851851851</v>
      </c>
      <c r="DE257">
        <v>22.11083333333334</v>
      </c>
      <c r="DF257">
        <v>120.5118592592593</v>
      </c>
      <c r="DG257">
        <v>27.77825925925926</v>
      </c>
      <c r="DH257">
        <v>400.0681111111111</v>
      </c>
      <c r="DI257">
        <v>90.67133703703702</v>
      </c>
      <c r="DJ257">
        <v>0.1000140074074074</v>
      </c>
      <c r="DK257">
        <v>32.97455185185185</v>
      </c>
      <c r="DL257">
        <v>32.24472222222222</v>
      </c>
      <c r="DM257">
        <v>999.9000000000001</v>
      </c>
      <c r="DN257">
        <v>0</v>
      </c>
      <c r="DO257">
        <v>0</v>
      </c>
      <c r="DP257">
        <v>10005.78111111111</v>
      </c>
      <c r="DQ257">
        <v>0</v>
      </c>
      <c r="DR257">
        <v>932.7248148148147</v>
      </c>
      <c r="DS257">
        <v>25.36849259259259</v>
      </c>
      <c r="DT257">
        <v>123.9455925925926</v>
      </c>
      <c r="DU257">
        <v>97.27224444444445</v>
      </c>
      <c r="DV257">
        <v>5.771482592592593</v>
      </c>
      <c r="DW257">
        <v>95.12141481481483</v>
      </c>
      <c r="DX257">
        <v>22.11083333333334</v>
      </c>
      <c r="DY257">
        <v>2.528126666666667</v>
      </c>
      <c r="DZ257">
        <v>2.004818148148148</v>
      </c>
      <c r="EA257">
        <v>21.20870740740741</v>
      </c>
      <c r="EB257">
        <v>17.48243703703704</v>
      </c>
      <c r="EC257">
        <v>1499.99</v>
      </c>
      <c r="ED257">
        <v>0.9730041111111113</v>
      </c>
      <c r="EE257">
        <v>0.02699608148148149</v>
      </c>
      <c r="EF257">
        <v>0</v>
      </c>
      <c r="EG257">
        <v>1299.341481481481</v>
      </c>
      <c r="EH257">
        <v>5.00097</v>
      </c>
      <c r="EI257">
        <v>20325.07777777778</v>
      </c>
      <c r="EJ257">
        <v>12491.52222222222</v>
      </c>
      <c r="EK257">
        <v>41.53444444444444</v>
      </c>
      <c r="EL257">
        <v>43.25</v>
      </c>
      <c r="EM257">
        <v>41.75</v>
      </c>
      <c r="EN257">
        <v>43.01148148148148</v>
      </c>
      <c r="EO257">
        <v>42.68699999999998</v>
      </c>
      <c r="EP257">
        <v>1454.630000000001</v>
      </c>
      <c r="EQ257">
        <v>40.36000000000001</v>
      </c>
      <c r="ER257">
        <v>0</v>
      </c>
      <c r="ES257">
        <v>1854.200000047684</v>
      </c>
      <c r="ET257">
        <v>0</v>
      </c>
      <c r="EU257">
        <v>1298.551923076923</v>
      </c>
      <c r="EV257">
        <v>-182.4748719235546</v>
      </c>
      <c r="EW257">
        <v>-2818.683763035851</v>
      </c>
      <c r="EX257">
        <v>20311.97307692307</v>
      </c>
      <c r="EY257">
        <v>15</v>
      </c>
      <c r="EZ257">
        <v>1652287342.6</v>
      </c>
      <c r="FA257" t="s">
        <v>727</v>
      </c>
      <c r="FB257">
        <v>1652287342.6</v>
      </c>
      <c r="FC257">
        <v>1652287335.6</v>
      </c>
      <c r="FD257">
        <v>27</v>
      </c>
      <c r="FE257">
        <v>0.206</v>
      </c>
      <c r="FF257">
        <v>-0.006</v>
      </c>
      <c r="FG257">
        <v>-1.806</v>
      </c>
      <c r="FH257">
        <v>0.04</v>
      </c>
      <c r="FI257">
        <v>1600</v>
      </c>
      <c r="FJ257">
        <v>24</v>
      </c>
      <c r="FK257">
        <v>0.06</v>
      </c>
      <c r="FL257">
        <v>0.04</v>
      </c>
      <c r="FM257">
        <v>24.68256341463415</v>
      </c>
      <c r="FN257">
        <v>13.62600836236942</v>
      </c>
      <c r="FO257">
        <v>1.345424363330023</v>
      </c>
      <c r="FP257">
        <v>-1</v>
      </c>
      <c r="FQ257">
        <v>5.735190731707317</v>
      </c>
      <c r="FR257">
        <v>0.5752141463414553</v>
      </c>
      <c r="FS257">
        <v>0.0608769753980185</v>
      </c>
      <c r="FT257">
        <v>0</v>
      </c>
      <c r="FU257">
        <v>0</v>
      </c>
      <c r="FV257">
        <v>0</v>
      </c>
      <c r="FW257">
        <v>0</v>
      </c>
      <c r="FX257">
        <v>-1</v>
      </c>
      <c r="FY257">
        <v>0</v>
      </c>
      <c r="FZ257">
        <v>1</v>
      </c>
      <c r="GA257" t="s">
        <v>710</v>
      </c>
      <c r="GB257">
        <v>2.69432</v>
      </c>
      <c r="GC257">
        <v>2.70506</v>
      </c>
      <c r="GD257">
        <v>0.0256054</v>
      </c>
      <c r="GE257">
        <v>0.0185005</v>
      </c>
      <c r="GF257">
        <v>0.117725</v>
      </c>
      <c r="GG257">
        <v>0.09866809999999999</v>
      </c>
      <c r="GH257">
        <v>30574.4</v>
      </c>
      <c r="GI257">
        <v>30917.2</v>
      </c>
      <c r="GJ257">
        <v>29194.4</v>
      </c>
      <c r="GK257">
        <v>29152.8</v>
      </c>
      <c r="GL257">
        <v>34096.5</v>
      </c>
      <c r="GM257">
        <v>34975.8</v>
      </c>
      <c r="GN257">
        <v>41085.8</v>
      </c>
      <c r="GO257">
        <v>41599.3</v>
      </c>
      <c r="GP257">
        <v>1.72202</v>
      </c>
      <c r="GQ257">
        <v>2.0071</v>
      </c>
      <c r="GR257">
        <v>0.10667</v>
      </c>
      <c r="GS257">
        <v>0</v>
      </c>
      <c r="GT257">
        <v>30.5281</v>
      </c>
      <c r="GU257">
        <v>999.9</v>
      </c>
      <c r="GV257">
        <v>39.7</v>
      </c>
      <c r="GW257">
        <v>37.3</v>
      </c>
      <c r="GX257">
        <v>28.0607</v>
      </c>
      <c r="GY257">
        <v>62.4735</v>
      </c>
      <c r="GZ257">
        <v>30.1042</v>
      </c>
      <c r="HA257">
        <v>1</v>
      </c>
      <c r="HB257">
        <v>0.326575</v>
      </c>
      <c r="HC257">
        <v>0</v>
      </c>
      <c r="HD257">
        <v>20.392</v>
      </c>
      <c r="HE257">
        <v>5.21325</v>
      </c>
      <c r="HF257">
        <v>12.0098</v>
      </c>
      <c r="HG257">
        <v>4.9868</v>
      </c>
      <c r="HH257">
        <v>3.28818</v>
      </c>
      <c r="HI257">
        <v>2426.7</v>
      </c>
      <c r="HJ257">
        <v>9999</v>
      </c>
      <c r="HK257">
        <v>9999</v>
      </c>
      <c r="HL257">
        <v>45.9</v>
      </c>
      <c r="HM257">
        <v>1.86731</v>
      </c>
      <c r="HN257">
        <v>1.8663</v>
      </c>
      <c r="HO257">
        <v>1.86587</v>
      </c>
      <c r="HP257">
        <v>1.86571</v>
      </c>
      <c r="HQ257">
        <v>1.86752</v>
      </c>
      <c r="HR257">
        <v>1.87007</v>
      </c>
      <c r="HS257">
        <v>1.86874</v>
      </c>
      <c r="HT257">
        <v>1.8701</v>
      </c>
      <c r="HU257">
        <v>0</v>
      </c>
      <c r="HV257">
        <v>0</v>
      </c>
      <c r="HW257">
        <v>0</v>
      </c>
      <c r="HX257">
        <v>0</v>
      </c>
      <c r="HY257" t="s">
        <v>425</v>
      </c>
      <c r="HZ257" t="s">
        <v>426</v>
      </c>
      <c r="IA257" t="s">
        <v>427</v>
      </c>
      <c r="IB257" t="s">
        <v>427</v>
      </c>
      <c r="IC257" t="s">
        <v>427</v>
      </c>
      <c r="ID257" t="s">
        <v>427</v>
      </c>
      <c r="IE257">
        <v>0</v>
      </c>
      <c r="IF257">
        <v>100</v>
      </c>
      <c r="IG257">
        <v>100</v>
      </c>
      <c r="IH257">
        <v>-0.007</v>
      </c>
      <c r="II257">
        <v>0.1046</v>
      </c>
      <c r="IJ257">
        <v>0.04464184116076175</v>
      </c>
      <c r="IK257">
        <v>-0.0004613869835165773</v>
      </c>
      <c r="IL257">
        <v>-7.733014719846753E-07</v>
      </c>
      <c r="IM257">
        <v>2.12217718631011E-10</v>
      </c>
      <c r="IN257">
        <v>-0.1662484685589008</v>
      </c>
      <c r="IO257">
        <v>0.000886434048502425</v>
      </c>
      <c r="IP257">
        <v>0.0004187276611132993</v>
      </c>
      <c r="IQ257">
        <v>-3.612086840460417E-06</v>
      </c>
      <c r="IR257">
        <v>19</v>
      </c>
      <c r="IS257">
        <v>2204</v>
      </c>
      <c r="IT257">
        <v>1</v>
      </c>
      <c r="IU257">
        <v>37</v>
      </c>
      <c r="IV257">
        <v>30.4</v>
      </c>
      <c r="IW257">
        <v>30.5</v>
      </c>
      <c r="IX257">
        <v>0.275879</v>
      </c>
      <c r="IY257">
        <v>2.30957</v>
      </c>
      <c r="IZ257">
        <v>1.39648</v>
      </c>
      <c r="JA257">
        <v>2.34497</v>
      </c>
      <c r="JB257">
        <v>1.49536</v>
      </c>
      <c r="JC257">
        <v>2.38525</v>
      </c>
      <c r="JD257">
        <v>39.3169</v>
      </c>
      <c r="JE257">
        <v>14.78</v>
      </c>
      <c r="JF257">
        <v>18</v>
      </c>
      <c r="JG257">
        <v>392.537</v>
      </c>
      <c r="JH257">
        <v>558.053</v>
      </c>
      <c r="JI257">
        <v>32.1049</v>
      </c>
      <c r="JJ257">
        <v>31.6758</v>
      </c>
      <c r="JK257">
        <v>30.0003</v>
      </c>
      <c r="JL257">
        <v>31.5559</v>
      </c>
      <c r="JM257">
        <v>31.4564</v>
      </c>
      <c r="JN257">
        <v>5.52593</v>
      </c>
      <c r="JO257">
        <v>25.0507</v>
      </c>
      <c r="JP257">
        <v>20.1679</v>
      </c>
      <c r="JQ257">
        <v>-999.9</v>
      </c>
      <c r="JR257">
        <v>45.9496</v>
      </c>
      <c r="JS257">
        <v>22.0078</v>
      </c>
      <c r="JT257">
        <v>99.7831</v>
      </c>
      <c r="JU257">
        <v>99.852</v>
      </c>
    </row>
    <row r="258" spans="1:281">
      <c r="A258">
        <v>242</v>
      </c>
      <c r="B258">
        <v>1652289173</v>
      </c>
      <c r="C258">
        <v>7116.5</v>
      </c>
      <c r="D258" t="s">
        <v>968</v>
      </c>
      <c r="E258" t="s">
        <v>969</v>
      </c>
      <c r="F258">
        <v>5</v>
      </c>
      <c r="G258" t="s">
        <v>925</v>
      </c>
      <c r="H258" t="s">
        <v>418</v>
      </c>
      <c r="I258">
        <v>1652289165.214286</v>
      </c>
      <c r="J258">
        <f>(K258)/1000</f>
        <v>0</v>
      </c>
      <c r="K258">
        <f>IF(CZ258, AN258, AH258)</f>
        <v>0</v>
      </c>
      <c r="L258">
        <f>IF(CZ258, AI258, AG258)</f>
        <v>0</v>
      </c>
      <c r="M258">
        <f>DB258 - IF(AU258&gt;1, L258*CV258*100.0/(AW258*DP258), 0)</f>
        <v>0</v>
      </c>
      <c r="N258">
        <f>((T258-J258/2)*M258-L258)/(T258+J258/2)</f>
        <v>0</v>
      </c>
      <c r="O258">
        <f>N258*(DI258+DJ258)/1000.0</f>
        <v>0</v>
      </c>
      <c r="P258">
        <f>(DB258 - IF(AU258&gt;1, L258*CV258*100.0/(AW258*DP258), 0))*(DI258+DJ258)/1000.0</f>
        <v>0</v>
      </c>
      <c r="Q258">
        <f>2.0/((1/S258-1/R258)+SIGN(S258)*SQRT((1/S258-1/R258)*(1/S258-1/R258) + 4*CW258/((CW258+1)*(CW258+1))*(2*1/S258*1/R258-1/R258*1/R258)))</f>
        <v>0</v>
      </c>
      <c r="R258">
        <f>IF(LEFT(CX258,1)&lt;&gt;"0",IF(LEFT(CX258,1)="1",3.0,CY258),$D$5+$E$5*(DP258*DI258/($K$5*1000))+$F$5*(DP258*DI258/($K$5*1000))*MAX(MIN(CV258,$J$5),$I$5)*MAX(MIN(CV258,$J$5),$I$5)+$G$5*MAX(MIN(CV258,$J$5),$I$5)*(DP258*DI258/($K$5*1000))+$H$5*(DP258*DI258/($K$5*1000))*(DP258*DI258/($K$5*1000)))</f>
        <v>0</v>
      </c>
      <c r="S258">
        <f>J258*(1000-(1000*0.61365*exp(17.502*W258/(240.97+W258))/(DI258+DJ258)+DD258)/2)/(1000*0.61365*exp(17.502*W258/(240.97+W258))/(DI258+DJ258)-DD258)</f>
        <v>0</v>
      </c>
      <c r="T258">
        <f>1/((CW258+1)/(Q258/1.6)+1/(R258/1.37)) + CW258/((CW258+1)/(Q258/1.6) + CW258/(R258/1.37))</f>
        <v>0</v>
      </c>
      <c r="U258">
        <f>(CR258*CU258)</f>
        <v>0</v>
      </c>
      <c r="V258">
        <f>(DK258+(U258+2*0.95*5.67E-8*(((DK258+$B$7)+273)^4-(DK258+273)^4)-44100*J258)/(1.84*29.3*R258+8*0.95*5.67E-8*(DK258+273)^3))</f>
        <v>0</v>
      </c>
      <c r="W258">
        <f>($C$7*DL258+$D$7*DM258+$E$7*V258)</f>
        <v>0</v>
      </c>
      <c r="X258">
        <f>0.61365*exp(17.502*W258/(240.97+W258))</f>
        <v>0</v>
      </c>
      <c r="Y258">
        <f>(Z258/AA258*100)</f>
        <v>0</v>
      </c>
      <c r="Z258">
        <f>DD258*(DI258+DJ258)/1000</f>
        <v>0</v>
      </c>
      <c r="AA258">
        <f>0.61365*exp(17.502*DK258/(240.97+DK258))</f>
        <v>0</v>
      </c>
      <c r="AB258">
        <f>(X258-DD258*(DI258+DJ258)/1000)</f>
        <v>0</v>
      </c>
      <c r="AC258">
        <f>(-J258*44100)</f>
        <v>0</v>
      </c>
      <c r="AD258">
        <f>2*29.3*R258*0.92*(DK258-W258)</f>
        <v>0</v>
      </c>
      <c r="AE258">
        <f>2*0.95*5.67E-8*(((DK258+$B$7)+273)^4-(W258+273)^4)</f>
        <v>0</v>
      </c>
      <c r="AF258">
        <f>U258+AE258+AC258+AD258</f>
        <v>0</v>
      </c>
      <c r="AG258">
        <f>DH258*AU258*(DC258-DB258*(1000-AU258*DE258)/(1000-AU258*DD258))/(100*CV258)</f>
        <v>0</v>
      </c>
      <c r="AH258">
        <f>1000*DH258*AU258*(DD258-DE258)/(100*CV258*(1000-AU258*DD258))</f>
        <v>0</v>
      </c>
      <c r="AI258">
        <f>(AJ258 - AK258 - DI258*1E3/(8.314*(DK258+273.15)) * AM258/DH258 * AL258) * DH258/(100*CV258) * (1000 - DE258)/1000</f>
        <v>0</v>
      </c>
      <c r="AJ258">
        <v>67.54367703649177</v>
      </c>
      <c r="AK258">
        <v>85.73522181818181</v>
      </c>
      <c r="AL258">
        <v>-3.138506338280818</v>
      </c>
      <c r="AM258">
        <v>66.42233892500103</v>
      </c>
      <c r="AN258">
        <f>(AP258 - AO258 + DI258*1E3/(8.314*(DK258+273.15)) * AR258/DH258 * AQ258) * DH258/(100*CV258) * 1000/(1000 - AP258)</f>
        <v>0</v>
      </c>
      <c r="AO258">
        <v>22.09769860941581</v>
      </c>
      <c r="AP258">
        <v>27.93689818181819</v>
      </c>
      <c r="AQ258">
        <v>0.002842857547941397</v>
      </c>
      <c r="AR258">
        <v>79.01917542628415</v>
      </c>
      <c r="AS258">
        <v>0</v>
      </c>
      <c r="AT258">
        <v>0</v>
      </c>
      <c r="AU258">
        <f>IF(AS258*$H$13&gt;=AW258,1.0,(AW258/(AW258-AS258*$H$13)))</f>
        <v>0</v>
      </c>
      <c r="AV258">
        <f>(AU258-1)*100</f>
        <v>0</v>
      </c>
      <c r="AW258">
        <f>MAX(0,($B$13+$C$13*DP258)/(1+$D$13*DP258)*DI258/(DK258+273)*$E$13)</f>
        <v>0</v>
      </c>
      <c r="AX258" t="s">
        <v>421</v>
      </c>
      <c r="AY258" t="s">
        <v>421</v>
      </c>
      <c r="AZ258">
        <v>0</v>
      </c>
      <c r="BA258">
        <v>0</v>
      </c>
      <c r="BB258">
        <f>1-AZ258/BA258</f>
        <v>0</v>
      </c>
      <c r="BC258">
        <v>0</v>
      </c>
      <c r="BD258" t="s">
        <v>421</v>
      </c>
      <c r="BE258" t="s">
        <v>421</v>
      </c>
      <c r="BF258">
        <v>0</v>
      </c>
      <c r="BG258">
        <v>0</v>
      </c>
      <c r="BH258">
        <f>1-BF258/BG258</f>
        <v>0</v>
      </c>
      <c r="BI258">
        <v>0.5</v>
      </c>
      <c r="BJ258">
        <f>CS258</f>
        <v>0</v>
      </c>
      <c r="BK258">
        <f>L258</f>
        <v>0</v>
      </c>
      <c r="BL258">
        <f>BH258*BI258*BJ258</f>
        <v>0</v>
      </c>
      <c r="BM258">
        <f>(BK258-BC258)/BJ258</f>
        <v>0</v>
      </c>
      <c r="BN258">
        <f>(BA258-BG258)/BG258</f>
        <v>0</v>
      </c>
      <c r="BO258">
        <f>AZ258/(BB258+AZ258/BG258)</f>
        <v>0</v>
      </c>
      <c r="BP258" t="s">
        <v>421</v>
      </c>
      <c r="BQ258">
        <v>0</v>
      </c>
      <c r="BR258">
        <f>IF(BQ258&lt;&gt;0, BQ258, BO258)</f>
        <v>0</v>
      </c>
      <c r="BS258">
        <f>1-BR258/BG258</f>
        <v>0</v>
      </c>
      <c r="BT258">
        <f>(BG258-BF258)/(BG258-BR258)</f>
        <v>0</v>
      </c>
      <c r="BU258">
        <f>(BA258-BG258)/(BA258-BR258)</f>
        <v>0</v>
      </c>
      <c r="BV258">
        <f>(BG258-BF258)/(BG258-AZ258)</f>
        <v>0</v>
      </c>
      <c r="BW258">
        <f>(BA258-BG258)/(BA258-AZ258)</f>
        <v>0</v>
      </c>
      <c r="BX258">
        <f>(BT258*BR258/BF258)</f>
        <v>0</v>
      </c>
      <c r="BY258">
        <f>(1-BX258)</f>
        <v>0</v>
      </c>
      <c r="BZ258">
        <v>1358</v>
      </c>
      <c r="CA258">
        <v>300</v>
      </c>
      <c r="CB258">
        <v>300</v>
      </c>
      <c r="CC258">
        <v>300</v>
      </c>
      <c r="CD258">
        <v>10372.1</v>
      </c>
      <c r="CE258">
        <v>1824.64</v>
      </c>
      <c r="CF258">
        <v>-0.00730157</v>
      </c>
      <c r="CG258">
        <v>0.9</v>
      </c>
      <c r="CH258" t="s">
        <v>421</v>
      </c>
      <c r="CI258" t="s">
        <v>421</v>
      </c>
      <c r="CJ258" t="s">
        <v>421</v>
      </c>
      <c r="CK258" t="s">
        <v>421</v>
      </c>
      <c r="CL258" t="s">
        <v>421</v>
      </c>
      <c r="CM258" t="s">
        <v>421</v>
      </c>
      <c r="CN258" t="s">
        <v>421</v>
      </c>
      <c r="CO258" t="s">
        <v>421</v>
      </c>
      <c r="CP258" t="s">
        <v>421</v>
      </c>
      <c r="CQ258" t="s">
        <v>421</v>
      </c>
      <c r="CR258">
        <f>$B$11*DQ258+$C$11*DR258+$F$11*EC258*(1-EF258)</f>
        <v>0</v>
      </c>
      <c r="CS258">
        <f>CR258*CT258</f>
        <v>0</v>
      </c>
      <c r="CT258">
        <f>($B$11*$D$9+$C$11*$D$9+$F$11*((EP258+EH258)/MAX(EP258+EH258+EQ258, 0.1)*$I$9+EQ258/MAX(EP258+EH258+EQ258, 0.1)*$J$9))/($B$11+$C$11+$F$11)</f>
        <v>0</v>
      </c>
      <c r="CU258">
        <f>($B$11*$K$9+$C$11*$K$9+$F$11*((EP258+EH258)/MAX(EP258+EH258+EQ258, 0.1)*$P$9+EQ258/MAX(EP258+EH258+EQ258, 0.1)*$Q$9))/($B$11+$C$11+$F$11)</f>
        <v>0</v>
      </c>
      <c r="CV258">
        <v>6</v>
      </c>
      <c r="CW258">
        <v>0.5</v>
      </c>
      <c r="CX258" t="s">
        <v>422</v>
      </c>
      <c r="CY258">
        <v>2</v>
      </c>
      <c r="CZ258" t="b">
        <v>1</v>
      </c>
      <c r="DA258">
        <v>1652289165.214286</v>
      </c>
      <c r="DB258">
        <v>105.8221892857143</v>
      </c>
      <c r="DC258">
        <v>79.55756785714287</v>
      </c>
      <c r="DD258">
        <v>27.90153928571429</v>
      </c>
      <c r="DE258">
        <v>22.10117857142857</v>
      </c>
      <c r="DF258">
        <v>105.83495</v>
      </c>
      <c r="DG258">
        <v>27.79719285714285</v>
      </c>
      <c r="DH258">
        <v>400.0718928571428</v>
      </c>
      <c r="DI258">
        <v>90.67263214285713</v>
      </c>
      <c r="DJ258">
        <v>0.09999161071428572</v>
      </c>
      <c r="DK258">
        <v>32.97817857142858</v>
      </c>
      <c r="DL258">
        <v>32.24656785714286</v>
      </c>
      <c r="DM258">
        <v>999.9000000000002</v>
      </c>
      <c r="DN258">
        <v>0</v>
      </c>
      <c r="DO258">
        <v>0</v>
      </c>
      <c r="DP258">
        <v>10006.88464285714</v>
      </c>
      <c r="DQ258">
        <v>0</v>
      </c>
      <c r="DR258">
        <v>930.68625</v>
      </c>
      <c r="DS258">
        <v>26.2647</v>
      </c>
      <c r="DT258">
        <v>108.8593071428571</v>
      </c>
      <c r="DU258">
        <v>81.3557</v>
      </c>
      <c r="DV258">
        <v>5.800356785714286</v>
      </c>
      <c r="DW258">
        <v>79.55756785714287</v>
      </c>
      <c r="DX258">
        <v>22.10117857142857</v>
      </c>
      <c r="DY258">
        <v>2.529905</v>
      </c>
      <c r="DZ258">
        <v>2.003971785714286</v>
      </c>
      <c r="EA258">
        <v>21.220175</v>
      </c>
      <c r="EB258">
        <v>17.47574642857143</v>
      </c>
      <c r="EC258">
        <v>1499.998571428571</v>
      </c>
      <c r="ED258">
        <v>0.9730048214285716</v>
      </c>
      <c r="EE258">
        <v>0.02699542499999999</v>
      </c>
      <c r="EF258">
        <v>0</v>
      </c>
      <c r="EG258">
        <v>1284.318928571429</v>
      </c>
      <c r="EH258">
        <v>5.00097</v>
      </c>
      <c r="EI258">
        <v>20093.53571428572</v>
      </c>
      <c r="EJ258">
        <v>12491.60357142857</v>
      </c>
      <c r="EK258">
        <v>41.55092857142856</v>
      </c>
      <c r="EL258">
        <v>43.25</v>
      </c>
      <c r="EM258">
        <v>41.75</v>
      </c>
      <c r="EN258">
        <v>43.01549999999999</v>
      </c>
      <c r="EO258">
        <v>42.68699999999998</v>
      </c>
      <c r="EP258">
        <v>1454.638928571429</v>
      </c>
      <c r="EQ258">
        <v>40.35964285714285</v>
      </c>
      <c r="ER258">
        <v>0</v>
      </c>
      <c r="ES258">
        <v>1859</v>
      </c>
      <c r="ET258">
        <v>0</v>
      </c>
      <c r="EU258">
        <v>1283.183846153846</v>
      </c>
      <c r="EV258">
        <v>-201.2957262123502</v>
      </c>
      <c r="EW258">
        <v>-2953.018799550763</v>
      </c>
      <c r="EX258">
        <v>20076.50769230769</v>
      </c>
      <c r="EY258">
        <v>15</v>
      </c>
      <c r="EZ258">
        <v>1652287342.6</v>
      </c>
      <c r="FA258" t="s">
        <v>727</v>
      </c>
      <c r="FB258">
        <v>1652287342.6</v>
      </c>
      <c r="FC258">
        <v>1652287335.6</v>
      </c>
      <c r="FD258">
        <v>27</v>
      </c>
      <c r="FE258">
        <v>0.206</v>
      </c>
      <c r="FF258">
        <v>-0.006</v>
      </c>
      <c r="FG258">
        <v>-1.806</v>
      </c>
      <c r="FH258">
        <v>0.04</v>
      </c>
      <c r="FI258">
        <v>1600</v>
      </c>
      <c r="FJ258">
        <v>24</v>
      </c>
      <c r="FK258">
        <v>0.06</v>
      </c>
      <c r="FL258">
        <v>0.04</v>
      </c>
      <c r="FM258">
        <v>25.70143658536585</v>
      </c>
      <c r="FN258">
        <v>11.76199860627176</v>
      </c>
      <c r="FO258">
        <v>1.169031089898517</v>
      </c>
      <c r="FP258">
        <v>-1</v>
      </c>
      <c r="FQ258">
        <v>5.782810243902439</v>
      </c>
      <c r="FR258">
        <v>0.3963039721254384</v>
      </c>
      <c r="FS258">
        <v>0.04133170663197019</v>
      </c>
      <c r="FT258">
        <v>1</v>
      </c>
      <c r="FU258">
        <v>0</v>
      </c>
      <c r="FV258">
        <v>0</v>
      </c>
      <c r="FW258">
        <v>0</v>
      </c>
      <c r="FX258">
        <v>-1</v>
      </c>
      <c r="FY258">
        <v>1</v>
      </c>
      <c r="FZ258">
        <v>1</v>
      </c>
      <c r="GA258" t="s">
        <v>719</v>
      </c>
      <c r="GB258">
        <v>2.69474</v>
      </c>
      <c r="GC258">
        <v>2.70526</v>
      </c>
      <c r="GD258">
        <v>0.0216511</v>
      </c>
      <c r="GE258">
        <v>0.0141957</v>
      </c>
      <c r="GF258">
        <v>0.117794</v>
      </c>
      <c r="GG258">
        <v>0.0985709</v>
      </c>
      <c r="GH258">
        <v>30697.8</v>
      </c>
      <c r="GI258">
        <v>31052.4</v>
      </c>
      <c r="GJ258">
        <v>29193.8</v>
      </c>
      <c r="GK258">
        <v>29152.6</v>
      </c>
      <c r="GL258">
        <v>34092.9</v>
      </c>
      <c r="GM258">
        <v>34978.8</v>
      </c>
      <c r="GN258">
        <v>41084.8</v>
      </c>
      <c r="GO258">
        <v>41598.5</v>
      </c>
      <c r="GP258">
        <v>1.7223</v>
      </c>
      <c r="GQ258">
        <v>2.0065</v>
      </c>
      <c r="GR258">
        <v>0.103742</v>
      </c>
      <c r="GS258">
        <v>0</v>
      </c>
      <c r="GT258">
        <v>30.5363</v>
      </c>
      <c r="GU258">
        <v>999.9</v>
      </c>
      <c r="GV258">
        <v>39.7</v>
      </c>
      <c r="GW258">
        <v>37.3</v>
      </c>
      <c r="GX258">
        <v>28.0628</v>
      </c>
      <c r="GY258">
        <v>62.8736</v>
      </c>
      <c r="GZ258">
        <v>29.5192</v>
      </c>
      <c r="HA258">
        <v>1</v>
      </c>
      <c r="HB258">
        <v>0.326878</v>
      </c>
      <c r="HC258">
        <v>0</v>
      </c>
      <c r="HD258">
        <v>20.3921</v>
      </c>
      <c r="HE258">
        <v>5.21415</v>
      </c>
      <c r="HF258">
        <v>12.0099</v>
      </c>
      <c r="HG258">
        <v>4.9876</v>
      </c>
      <c r="HH258">
        <v>3.2886</v>
      </c>
      <c r="HI258">
        <v>2426.9</v>
      </c>
      <c r="HJ258">
        <v>9999</v>
      </c>
      <c r="HK258">
        <v>9999</v>
      </c>
      <c r="HL258">
        <v>45.9</v>
      </c>
      <c r="HM258">
        <v>1.86736</v>
      </c>
      <c r="HN258">
        <v>1.8663</v>
      </c>
      <c r="HO258">
        <v>1.86589</v>
      </c>
      <c r="HP258">
        <v>1.86571</v>
      </c>
      <c r="HQ258">
        <v>1.86752</v>
      </c>
      <c r="HR258">
        <v>1.87007</v>
      </c>
      <c r="HS258">
        <v>1.86874</v>
      </c>
      <c r="HT258">
        <v>1.87011</v>
      </c>
      <c r="HU258">
        <v>0</v>
      </c>
      <c r="HV258">
        <v>0</v>
      </c>
      <c r="HW258">
        <v>0</v>
      </c>
      <c r="HX258">
        <v>0</v>
      </c>
      <c r="HY258" t="s">
        <v>425</v>
      </c>
      <c r="HZ258" t="s">
        <v>426</v>
      </c>
      <c r="IA258" t="s">
        <v>427</v>
      </c>
      <c r="IB258" t="s">
        <v>427</v>
      </c>
      <c r="IC258" t="s">
        <v>427</v>
      </c>
      <c r="ID258" t="s">
        <v>427</v>
      </c>
      <c r="IE258">
        <v>0</v>
      </c>
      <c r="IF258">
        <v>100</v>
      </c>
      <c r="IG258">
        <v>100</v>
      </c>
      <c r="IH258">
        <v>0.002</v>
      </c>
      <c r="II258">
        <v>0.105</v>
      </c>
      <c r="IJ258">
        <v>0.04464184116076175</v>
      </c>
      <c r="IK258">
        <v>-0.0004613869835165773</v>
      </c>
      <c r="IL258">
        <v>-7.733014719846753E-07</v>
      </c>
      <c r="IM258">
        <v>2.12217718631011E-10</v>
      </c>
      <c r="IN258">
        <v>-0.1662484685589008</v>
      </c>
      <c r="IO258">
        <v>0.000886434048502425</v>
      </c>
      <c r="IP258">
        <v>0.0004187276611132993</v>
      </c>
      <c r="IQ258">
        <v>-3.612086840460417E-06</v>
      </c>
      <c r="IR258">
        <v>19</v>
      </c>
      <c r="IS258">
        <v>2204</v>
      </c>
      <c r="IT258">
        <v>1</v>
      </c>
      <c r="IU258">
        <v>37</v>
      </c>
      <c r="IV258">
        <v>30.5</v>
      </c>
      <c r="IW258">
        <v>30.6</v>
      </c>
      <c r="IX258">
        <v>0.244141</v>
      </c>
      <c r="IY258">
        <v>2.31567</v>
      </c>
      <c r="IZ258">
        <v>1.39648</v>
      </c>
      <c r="JA258">
        <v>2.34375</v>
      </c>
      <c r="JB258">
        <v>1.49536</v>
      </c>
      <c r="JC258">
        <v>2.39624</v>
      </c>
      <c r="JD258">
        <v>39.3169</v>
      </c>
      <c r="JE258">
        <v>14.78</v>
      </c>
      <c r="JF258">
        <v>18</v>
      </c>
      <c r="JG258">
        <v>392.711</v>
      </c>
      <c r="JH258">
        <v>557.629</v>
      </c>
      <c r="JI258">
        <v>32.1099</v>
      </c>
      <c r="JJ258">
        <v>31.6807</v>
      </c>
      <c r="JK258">
        <v>30.0004</v>
      </c>
      <c r="JL258">
        <v>31.56</v>
      </c>
      <c r="JM258">
        <v>31.4592</v>
      </c>
      <c r="JN258">
        <v>4.84416</v>
      </c>
      <c r="JO258">
        <v>25.3304</v>
      </c>
      <c r="JP258">
        <v>20.1679</v>
      </c>
      <c r="JQ258">
        <v>-999.9</v>
      </c>
      <c r="JR258">
        <v>32.5013</v>
      </c>
      <c r="JS258">
        <v>21.958</v>
      </c>
      <c r="JT258">
        <v>99.7808</v>
      </c>
      <c r="JU258">
        <v>99.8506</v>
      </c>
    </row>
    <row r="259" spans="1:281">
      <c r="A259">
        <v>243</v>
      </c>
      <c r="B259">
        <v>1652289178</v>
      </c>
      <c r="C259">
        <v>7121.5</v>
      </c>
      <c r="D259" t="s">
        <v>970</v>
      </c>
      <c r="E259" t="s">
        <v>971</v>
      </c>
      <c r="F259">
        <v>5</v>
      </c>
      <c r="G259" t="s">
        <v>925</v>
      </c>
      <c r="H259" t="s">
        <v>418</v>
      </c>
      <c r="I259">
        <v>1652289170.5</v>
      </c>
      <c r="J259">
        <f>(K259)/1000</f>
        <v>0</v>
      </c>
      <c r="K259">
        <f>IF(CZ259, AN259, AH259)</f>
        <v>0</v>
      </c>
      <c r="L259">
        <f>IF(CZ259, AI259, AG259)</f>
        <v>0</v>
      </c>
      <c r="M259">
        <f>DB259 - IF(AU259&gt;1, L259*CV259*100.0/(AW259*DP259), 0)</f>
        <v>0</v>
      </c>
      <c r="N259">
        <f>((T259-J259/2)*M259-L259)/(T259+J259/2)</f>
        <v>0</v>
      </c>
      <c r="O259">
        <f>N259*(DI259+DJ259)/1000.0</f>
        <v>0</v>
      </c>
      <c r="P259">
        <f>(DB259 - IF(AU259&gt;1, L259*CV259*100.0/(AW259*DP259), 0))*(DI259+DJ259)/1000.0</f>
        <v>0</v>
      </c>
      <c r="Q259">
        <f>2.0/((1/S259-1/R259)+SIGN(S259)*SQRT((1/S259-1/R259)*(1/S259-1/R259) + 4*CW259/((CW259+1)*(CW259+1))*(2*1/S259*1/R259-1/R259*1/R259)))</f>
        <v>0</v>
      </c>
      <c r="R259">
        <f>IF(LEFT(CX259,1)&lt;&gt;"0",IF(LEFT(CX259,1)="1",3.0,CY259),$D$5+$E$5*(DP259*DI259/($K$5*1000))+$F$5*(DP259*DI259/($K$5*1000))*MAX(MIN(CV259,$J$5),$I$5)*MAX(MIN(CV259,$J$5),$I$5)+$G$5*MAX(MIN(CV259,$J$5),$I$5)*(DP259*DI259/($K$5*1000))+$H$5*(DP259*DI259/($K$5*1000))*(DP259*DI259/($K$5*1000)))</f>
        <v>0</v>
      </c>
      <c r="S259">
        <f>J259*(1000-(1000*0.61365*exp(17.502*W259/(240.97+W259))/(DI259+DJ259)+DD259)/2)/(1000*0.61365*exp(17.502*W259/(240.97+W259))/(DI259+DJ259)-DD259)</f>
        <v>0</v>
      </c>
      <c r="T259">
        <f>1/((CW259+1)/(Q259/1.6)+1/(R259/1.37)) + CW259/((CW259+1)/(Q259/1.6) + CW259/(R259/1.37))</f>
        <v>0</v>
      </c>
      <c r="U259">
        <f>(CR259*CU259)</f>
        <v>0</v>
      </c>
      <c r="V259">
        <f>(DK259+(U259+2*0.95*5.67E-8*(((DK259+$B$7)+273)^4-(DK259+273)^4)-44100*J259)/(1.84*29.3*R259+8*0.95*5.67E-8*(DK259+273)^3))</f>
        <v>0</v>
      </c>
      <c r="W259">
        <f>($C$7*DL259+$D$7*DM259+$E$7*V259)</f>
        <v>0</v>
      </c>
      <c r="X259">
        <f>0.61365*exp(17.502*W259/(240.97+W259))</f>
        <v>0</v>
      </c>
      <c r="Y259">
        <f>(Z259/AA259*100)</f>
        <v>0</v>
      </c>
      <c r="Z259">
        <f>DD259*(DI259+DJ259)/1000</f>
        <v>0</v>
      </c>
      <c r="AA259">
        <f>0.61365*exp(17.502*DK259/(240.97+DK259))</f>
        <v>0</v>
      </c>
      <c r="AB259">
        <f>(X259-DD259*(DI259+DJ259)/1000)</f>
        <v>0</v>
      </c>
      <c r="AC259">
        <f>(-J259*44100)</f>
        <v>0</v>
      </c>
      <c r="AD259">
        <f>2*29.3*R259*0.92*(DK259-W259)</f>
        <v>0</v>
      </c>
      <c r="AE259">
        <f>2*0.95*5.67E-8*(((DK259+$B$7)+273)^4-(W259+273)^4)</f>
        <v>0</v>
      </c>
      <c r="AF259">
        <f>U259+AE259+AC259+AD259</f>
        <v>0</v>
      </c>
      <c r="AG259">
        <f>DH259*AU259*(DC259-DB259*(1000-AU259*DE259)/(1000-AU259*DD259))/(100*CV259)</f>
        <v>0</v>
      </c>
      <c r="AH259">
        <f>1000*DH259*AU259*(DD259-DE259)/(100*CV259*(1000-AU259*DD259))</f>
        <v>0</v>
      </c>
      <c r="AI259">
        <f>(AJ259 - AK259 - DI259*1E3/(8.314*(DK259+273.15)) * AM259/DH259 * AL259) * DH259/(100*CV259) * (1000 - DE259)/1000</f>
        <v>0</v>
      </c>
      <c r="AJ259">
        <v>50.47284370851504</v>
      </c>
      <c r="AK259">
        <v>69.93226484848486</v>
      </c>
      <c r="AL259">
        <v>-3.167158669482436</v>
      </c>
      <c r="AM259">
        <v>66.42233892500103</v>
      </c>
      <c r="AN259">
        <f>(AP259 - AO259 + DI259*1E3/(8.314*(DK259+273.15)) * AR259/DH259 * AQ259) * DH259/(100*CV259) * 1000/(1000 - AP259)</f>
        <v>0</v>
      </c>
      <c r="AO259">
        <v>22.0517513151233</v>
      </c>
      <c r="AP259">
        <v>27.95132303030304</v>
      </c>
      <c r="AQ259">
        <v>0.002284102039590058</v>
      </c>
      <c r="AR259">
        <v>79.01917542628415</v>
      </c>
      <c r="AS259">
        <v>0</v>
      </c>
      <c r="AT259">
        <v>0</v>
      </c>
      <c r="AU259">
        <f>IF(AS259*$H$13&gt;=AW259,1.0,(AW259/(AW259-AS259*$H$13)))</f>
        <v>0</v>
      </c>
      <c r="AV259">
        <f>(AU259-1)*100</f>
        <v>0</v>
      </c>
      <c r="AW259">
        <f>MAX(0,($B$13+$C$13*DP259)/(1+$D$13*DP259)*DI259/(DK259+273)*$E$13)</f>
        <v>0</v>
      </c>
      <c r="AX259" t="s">
        <v>421</v>
      </c>
      <c r="AY259" t="s">
        <v>421</v>
      </c>
      <c r="AZ259">
        <v>0</v>
      </c>
      <c r="BA259">
        <v>0</v>
      </c>
      <c r="BB259">
        <f>1-AZ259/BA259</f>
        <v>0</v>
      </c>
      <c r="BC259">
        <v>0</v>
      </c>
      <c r="BD259" t="s">
        <v>421</v>
      </c>
      <c r="BE259" t="s">
        <v>421</v>
      </c>
      <c r="BF259">
        <v>0</v>
      </c>
      <c r="BG259">
        <v>0</v>
      </c>
      <c r="BH259">
        <f>1-BF259/BG259</f>
        <v>0</v>
      </c>
      <c r="BI259">
        <v>0.5</v>
      </c>
      <c r="BJ259">
        <f>CS259</f>
        <v>0</v>
      </c>
      <c r="BK259">
        <f>L259</f>
        <v>0</v>
      </c>
      <c r="BL259">
        <f>BH259*BI259*BJ259</f>
        <v>0</v>
      </c>
      <c r="BM259">
        <f>(BK259-BC259)/BJ259</f>
        <v>0</v>
      </c>
      <c r="BN259">
        <f>(BA259-BG259)/BG259</f>
        <v>0</v>
      </c>
      <c r="BO259">
        <f>AZ259/(BB259+AZ259/BG259)</f>
        <v>0</v>
      </c>
      <c r="BP259" t="s">
        <v>421</v>
      </c>
      <c r="BQ259">
        <v>0</v>
      </c>
      <c r="BR259">
        <f>IF(BQ259&lt;&gt;0, BQ259, BO259)</f>
        <v>0</v>
      </c>
      <c r="BS259">
        <f>1-BR259/BG259</f>
        <v>0</v>
      </c>
      <c r="BT259">
        <f>(BG259-BF259)/(BG259-BR259)</f>
        <v>0</v>
      </c>
      <c r="BU259">
        <f>(BA259-BG259)/(BA259-BR259)</f>
        <v>0</v>
      </c>
      <c r="BV259">
        <f>(BG259-BF259)/(BG259-AZ259)</f>
        <v>0</v>
      </c>
      <c r="BW259">
        <f>(BA259-BG259)/(BA259-AZ259)</f>
        <v>0</v>
      </c>
      <c r="BX259">
        <f>(BT259*BR259/BF259)</f>
        <v>0</v>
      </c>
      <c r="BY259">
        <f>(1-BX259)</f>
        <v>0</v>
      </c>
      <c r="BZ259">
        <v>1358</v>
      </c>
      <c r="CA259">
        <v>300</v>
      </c>
      <c r="CB259">
        <v>300</v>
      </c>
      <c r="CC259">
        <v>300</v>
      </c>
      <c r="CD259">
        <v>10372.1</v>
      </c>
      <c r="CE259">
        <v>1824.64</v>
      </c>
      <c r="CF259">
        <v>-0.00730157</v>
      </c>
      <c r="CG259">
        <v>0.9</v>
      </c>
      <c r="CH259" t="s">
        <v>421</v>
      </c>
      <c r="CI259" t="s">
        <v>421</v>
      </c>
      <c r="CJ259" t="s">
        <v>421</v>
      </c>
      <c r="CK259" t="s">
        <v>421</v>
      </c>
      <c r="CL259" t="s">
        <v>421</v>
      </c>
      <c r="CM259" t="s">
        <v>421</v>
      </c>
      <c r="CN259" t="s">
        <v>421</v>
      </c>
      <c r="CO259" t="s">
        <v>421</v>
      </c>
      <c r="CP259" t="s">
        <v>421</v>
      </c>
      <c r="CQ259" t="s">
        <v>421</v>
      </c>
      <c r="CR259">
        <f>$B$11*DQ259+$C$11*DR259+$F$11*EC259*(1-EF259)</f>
        <v>0</v>
      </c>
      <c r="CS259">
        <f>CR259*CT259</f>
        <v>0</v>
      </c>
      <c r="CT259">
        <f>($B$11*$D$9+$C$11*$D$9+$F$11*((EP259+EH259)/MAX(EP259+EH259+EQ259, 0.1)*$I$9+EQ259/MAX(EP259+EH259+EQ259, 0.1)*$J$9))/($B$11+$C$11+$F$11)</f>
        <v>0</v>
      </c>
      <c r="CU259">
        <f>($B$11*$K$9+$C$11*$K$9+$F$11*((EP259+EH259)/MAX(EP259+EH259+EQ259, 0.1)*$P$9+EQ259/MAX(EP259+EH259+EQ259, 0.1)*$Q$9))/($B$11+$C$11+$F$11)</f>
        <v>0</v>
      </c>
      <c r="CV259">
        <v>6</v>
      </c>
      <c r="CW259">
        <v>0.5</v>
      </c>
      <c r="CX259" t="s">
        <v>422</v>
      </c>
      <c r="CY259">
        <v>2</v>
      </c>
      <c r="CZ259" t="b">
        <v>1</v>
      </c>
      <c r="DA259">
        <v>1652289170.5</v>
      </c>
      <c r="DB259">
        <v>89.47714814814816</v>
      </c>
      <c r="DC259">
        <v>62.16214814814815</v>
      </c>
      <c r="DD259">
        <v>27.92582222222222</v>
      </c>
      <c r="DE259">
        <v>22.07438148148148</v>
      </c>
      <c r="DF259">
        <v>89.47995555555555</v>
      </c>
      <c r="DG259">
        <v>27.8211</v>
      </c>
      <c r="DH259">
        <v>400.0861111111111</v>
      </c>
      <c r="DI259">
        <v>90.67398888888887</v>
      </c>
      <c r="DJ259">
        <v>0.100032062962963</v>
      </c>
      <c r="DK259">
        <v>32.97992592592593</v>
      </c>
      <c r="DL259">
        <v>32.24094814814815</v>
      </c>
      <c r="DM259">
        <v>999.9000000000001</v>
      </c>
      <c r="DN259">
        <v>0</v>
      </c>
      <c r="DO259">
        <v>0</v>
      </c>
      <c r="DP259">
        <v>9997.050000000001</v>
      </c>
      <c r="DQ259">
        <v>0</v>
      </c>
      <c r="DR259">
        <v>930.185111111111</v>
      </c>
      <c r="DS259">
        <v>27.31505925925926</v>
      </c>
      <c r="DT259">
        <v>92.04747037037038</v>
      </c>
      <c r="DU259">
        <v>63.56581111111112</v>
      </c>
      <c r="DV259">
        <v>5.851439259259259</v>
      </c>
      <c r="DW259">
        <v>62.16214814814815</v>
      </c>
      <c r="DX259">
        <v>22.07438148148148</v>
      </c>
      <c r="DY259">
        <v>2.532145185185185</v>
      </c>
      <c r="DZ259">
        <v>2.001572592592593</v>
      </c>
      <c r="EA259">
        <v>21.23460740740741</v>
      </c>
      <c r="EB259">
        <v>17.45675555555556</v>
      </c>
      <c r="EC259">
        <v>1500.000370370371</v>
      </c>
      <c r="ED259">
        <v>0.9730065925925927</v>
      </c>
      <c r="EE259">
        <v>0.02699370740740741</v>
      </c>
      <c r="EF259">
        <v>0</v>
      </c>
      <c r="EG259">
        <v>1266.145185185185</v>
      </c>
      <c r="EH259">
        <v>5.00097</v>
      </c>
      <c r="EI259">
        <v>19821.47777777778</v>
      </c>
      <c r="EJ259">
        <v>12491.61851851852</v>
      </c>
      <c r="EK259">
        <v>41.5528148148148</v>
      </c>
      <c r="EL259">
        <v>43.25</v>
      </c>
      <c r="EM259">
        <v>41.75</v>
      </c>
      <c r="EN259">
        <v>43.02066666666666</v>
      </c>
      <c r="EO259">
        <v>42.68699999999998</v>
      </c>
      <c r="EP259">
        <v>1454.642592592593</v>
      </c>
      <c r="EQ259">
        <v>40.35777777777778</v>
      </c>
      <c r="ER259">
        <v>0</v>
      </c>
      <c r="ES259">
        <v>1863.799999952316</v>
      </c>
      <c r="ET259">
        <v>0</v>
      </c>
      <c r="EU259">
        <v>1266.595384615385</v>
      </c>
      <c r="EV259">
        <v>-215.5664958574908</v>
      </c>
      <c r="EW259">
        <v>-3254.912822518398</v>
      </c>
      <c r="EX259">
        <v>19829.56153846154</v>
      </c>
      <c r="EY259">
        <v>15</v>
      </c>
      <c r="EZ259">
        <v>1652287342.6</v>
      </c>
      <c r="FA259" t="s">
        <v>727</v>
      </c>
      <c r="FB259">
        <v>1652287342.6</v>
      </c>
      <c r="FC259">
        <v>1652287335.6</v>
      </c>
      <c r="FD259">
        <v>27</v>
      </c>
      <c r="FE259">
        <v>0.206</v>
      </c>
      <c r="FF259">
        <v>-0.006</v>
      </c>
      <c r="FG259">
        <v>-1.806</v>
      </c>
      <c r="FH259">
        <v>0.04</v>
      </c>
      <c r="FI259">
        <v>1600</v>
      </c>
      <c r="FJ259">
        <v>24</v>
      </c>
      <c r="FK259">
        <v>0.06</v>
      </c>
      <c r="FL259">
        <v>0.04</v>
      </c>
      <c r="FM259">
        <v>26.53476097560976</v>
      </c>
      <c r="FN259">
        <v>11.7186606271778</v>
      </c>
      <c r="FO259">
        <v>1.164818872526613</v>
      </c>
      <c r="FP259">
        <v>-1</v>
      </c>
      <c r="FQ259">
        <v>5.819233414634145</v>
      </c>
      <c r="FR259">
        <v>0.4975425783972299</v>
      </c>
      <c r="FS259">
        <v>0.05230276976342301</v>
      </c>
      <c r="FT259">
        <v>1</v>
      </c>
      <c r="FU259">
        <v>0</v>
      </c>
      <c r="FV259">
        <v>0</v>
      </c>
      <c r="FW259">
        <v>0</v>
      </c>
      <c r="FX259">
        <v>-1</v>
      </c>
      <c r="FY259">
        <v>1</v>
      </c>
      <c r="FZ259">
        <v>1</v>
      </c>
      <c r="GA259" t="s">
        <v>719</v>
      </c>
      <c r="GB259">
        <v>2.69425</v>
      </c>
      <c r="GC259">
        <v>2.70493</v>
      </c>
      <c r="GD259">
        <v>0.0176244</v>
      </c>
      <c r="GE259">
        <v>0.009923599999999999</v>
      </c>
      <c r="GF259">
        <v>0.117816</v>
      </c>
      <c r="GG259">
        <v>0.0983619</v>
      </c>
      <c r="GH259">
        <v>30823.6</v>
      </c>
      <c r="GI259">
        <v>31186.5</v>
      </c>
      <c r="GJ259">
        <v>29193.5</v>
      </c>
      <c r="GK259">
        <v>29152.2</v>
      </c>
      <c r="GL259">
        <v>34091.6</v>
      </c>
      <c r="GM259">
        <v>34986.8</v>
      </c>
      <c r="GN259">
        <v>41084.3</v>
      </c>
      <c r="GO259">
        <v>41598.3</v>
      </c>
      <c r="GP259">
        <v>1.72197</v>
      </c>
      <c r="GQ259">
        <v>2.0068</v>
      </c>
      <c r="GR259">
        <v>0.103913</v>
      </c>
      <c r="GS259">
        <v>0</v>
      </c>
      <c r="GT259">
        <v>30.5443</v>
      </c>
      <c r="GU259">
        <v>999.9</v>
      </c>
      <c r="GV259">
        <v>39.7</v>
      </c>
      <c r="GW259">
        <v>37.3</v>
      </c>
      <c r="GX259">
        <v>28.0634</v>
      </c>
      <c r="GY259">
        <v>62.7336</v>
      </c>
      <c r="GZ259">
        <v>29.7115</v>
      </c>
      <c r="HA259">
        <v>1</v>
      </c>
      <c r="HB259">
        <v>0.32733</v>
      </c>
      <c r="HC259">
        <v>0</v>
      </c>
      <c r="HD259">
        <v>20.3921</v>
      </c>
      <c r="HE259">
        <v>5.21385</v>
      </c>
      <c r="HF259">
        <v>12.0099</v>
      </c>
      <c r="HG259">
        <v>4.98725</v>
      </c>
      <c r="HH259">
        <v>3.2884</v>
      </c>
      <c r="HI259">
        <v>2426.9</v>
      </c>
      <c r="HJ259">
        <v>9999</v>
      </c>
      <c r="HK259">
        <v>9999</v>
      </c>
      <c r="HL259">
        <v>45.9</v>
      </c>
      <c r="HM259">
        <v>1.86736</v>
      </c>
      <c r="HN259">
        <v>1.8663</v>
      </c>
      <c r="HO259">
        <v>1.8659</v>
      </c>
      <c r="HP259">
        <v>1.86571</v>
      </c>
      <c r="HQ259">
        <v>1.86752</v>
      </c>
      <c r="HR259">
        <v>1.87007</v>
      </c>
      <c r="HS259">
        <v>1.86874</v>
      </c>
      <c r="HT259">
        <v>1.87011</v>
      </c>
      <c r="HU259">
        <v>0</v>
      </c>
      <c r="HV259">
        <v>0</v>
      </c>
      <c r="HW259">
        <v>0</v>
      </c>
      <c r="HX259">
        <v>0</v>
      </c>
      <c r="HY259" t="s">
        <v>425</v>
      </c>
      <c r="HZ259" t="s">
        <v>426</v>
      </c>
      <c r="IA259" t="s">
        <v>427</v>
      </c>
      <c r="IB259" t="s">
        <v>427</v>
      </c>
      <c r="IC259" t="s">
        <v>427</v>
      </c>
      <c r="ID259" t="s">
        <v>427</v>
      </c>
      <c r="IE259">
        <v>0</v>
      </c>
      <c r="IF259">
        <v>100</v>
      </c>
      <c r="IG259">
        <v>100</v>
      </c>
      <c r="IH259">
        <v>0.011</v>
      </c>
      <c r="II259">
        <v>0.1051</v>
      </c>
      <c r="IJ259">
        <v>0.04464184116076175</v>
      </c>
      <c r="IK259">
        <v>-0.0004613869835165773</v>
      </c>
      <c r="IL259">
        <v>-7.733014719846753E-07</v>
      </c>
      <c r="IM259">
        <v>2.12217718631011E-10</v>
      </c>
      <c r="IN259">
        <v>-0.1662484685589008</v>
      </c>
      <c r="IO259">
        <v>0.000886434048502425</v>
      </c>
      <c r="IP259">
        <v>0.0004187276611132993</v>
      </c>
      <c r="IQ259">
        <v>-3.612086840460417E-06</v>
      </c>
      <c r="IR259">
        <v>19</v>
      </c>
      <c r="IS259">
        <v>2204</v>
      </c>
      <c r="IT259">
        <v>1</v>
      </c>
      <c r="IU259">
        <v>37</v>
      </c>
      <c r="IV259">
        <v>30.6</v>
      </c>
      <c r="IW259">
        <v>30.7</v>
      </c>
      <c r="IX259">
        <v>0.202637</v>
      </c>
      <c r="IY259">
        <v>2.33276</v>
      </c>
      <c r="IZ259">
        <v>1.39648</v>
      </c>
      <c r="JA259">
        <v>2.34497</v>
      </c>
      <c r="JB259">
        <v>1.49536</v>
      </c>
      <c r="JC259">
        <v>2.38281</v>
      </c>
      <c r="JD259">
        <v>39.3169</v>
      </c>
      <c r="JE259">
        <v>14.78</v>
      </c>
      <c r="JF259">
        <v>18</v>
      </c>
      <c r="JG259">
        <v>392.55</v>
      </c>
      <c r="JH259">
        <v>557.878</v>
      </c>
      <c r="JI259">
        <v>32.1144</v>
      </c>
      <c r="JJ259">
        <v>31.6849</v>
      </c>
      <c r="JK259">
        <v>30.0005</v>
      </c>
      <c r="JL259">
        <v>31.5628</v>
      </c>
      <c r="JM259">
        <v>31.4619</v>
      </c>
      <c r="JN259">
        <v>4.07994</v>
      </c>
      <c r="JO259">
        <v>25.3304</v>
      </c>
      <c r="JP259">
        <v>19.7934</v>
      </c>
      <c r="JQ259">
        <v>-999.9</v>
      </c>
      <c r="JR259">
        <v>12.1701</v>
      </c>
      <c r="JS259">
        <v>21.9025</v>
      </c>
      <c r="JT259">
        <v>99.7796</v>
      </c>
      <c r="JU259">
        <v>99.8498</v>
      </c>
    </row>
    <row r="260" spans="1:281">
      <c r="A260">
        <v>244</v>
      </c>
      <c r="B260">
        <v>1652289215</v>
      </c>
      <c r="C260">
        <v>7158.5</v>
      </c>
      <c r="D260" t="s">
        <v>972</v>
      </c>
      <c r="E260" t="s">
        <v>973</v>
      </c>
      <c r="F260">
        <v>5</v>
      </c>
      <c r="G260" t="s">
        <v>925</v>
      </c>
      <c r="H260" t="s">
        <v>418</v>
      </c>
      <c r="I260">
        <v>1652289207</v>
      </c>
      <c r="J260">
        <f>(K260)/1000</f>
        <v>0</v>
      </c>
      <c r="K260">
        <f>IF(CZ260, AN260, AH260)</f>
        <v>0</v>
      </c>
      <c r="L260">
        <f>IF(CZ260, AI260, AG260)</f>
        <v>0</v>
      </c>
      <c r="M260">
        <f>DB260 - IF(AU260&gt;1, L260*CV260*100.0/(AW260*DP260), 0)</f>
        <v>0</v>
      </c>
      <c r="N260">
        <f>((T260-J260/2)*M260-L260)/(T260+J260/2)</f>
        <v>0</v>
      </c>
      <c r="O260">
        <f>N260*(DI260+DJ260)/1000.0</f>
        <v>0</v>
      </c>
      <c r="P260">
        <f>(DB260 - IF(AU260&gt;1, L260*CV260*100.0/(AW260*DP260), 0))*(DI260+DJ260)/1000.0</f>
        <v>0</v>
      </c>
      <c r="Q260">
        <f>2.0/((1/S260-1/R260)+SIGN(S260)*SQRT((1/S260-1/R260)*(1/S260-1/R260) + 4*CW260/((CW260+1)*(CW260+1))*(2*1/S260*1/R260-1/R260*1/R260)))</f>
        <v>0</v>
      </c>
      <c r="R260">
        <f>IF(LEFT(CX260,1)&lt;&gt;"0",IF(LEFT(CX260,1)="1",3.0,CY260),$D$5+$E$5*(DP260*DI260/($K$5*1000))+$F$5*(DP260*DI260/($K$5*1000))*MAX(MIN(CV260,$J$5),$I$5)*MAX(MIN(CV260,$J$5),$I$5)+$G$5*MAX(MIN(CV260,$J$5),$I$5)*(DP260*DI260/($K$5*1000))+$H$5*(DP260*DI260/($K$5*1000))*(DP260*DI260/($K$5*1000)))</f>
        <v>0</v>
      </c>
      <c r="S260">
        <f>J260*(1000-(1000*0.61365*exp(17.502*W260/(240.97+W260))/(DI260+DJ260)+DD260)/2)/(1000*0.61365*exp(17.502*W260/(240.97+W260))/(DI260+DJ260)-DD260)</f>
        <v>0</v>
      </c>
      <c r="T260">
        <f>1/((CW260+1)/(Q260/1.6)+1/(R260/1.37)) + CW260/((CW260+1)/(Q260/1.6) + CW260/(R260/1.37))</f>
        <v>0</v>
      </c>
      <c r="U260">
        <f>(CR260*CU260)</f>
        <v>0</v>
      </c>
      <c r="V260">
        <f>(DK260+(U260+2*0.95*5.67E-8*(((DK260+$B$7)+273)^4-(DK260+273)^4)-44100*J260)/(1.84*29.3*R260+8*0.95*5.67E-8*(DK260+273)^3))</f>
        <v>0</v>
      </c>
      <c r="W260">
        <f>($C$7*DL260+$D$7*DM260+$E$7*V260)</f>
        <v>0</v>
      </c>
      <c r="X260">
        <f>0.61365*exp(17.502*W260/(240.97+W260))</f>
        <v>0</v>
      </c>
      <c r="Y260">
        <f>(Z260/AA260*100)</f>
        <v>0</v>
      </c>
      <c r="Z260">
        <f>DD260*(DI260+DJ260)/1000</f>
        <v>0</v>
      </c>
      <c r="AA260">
        <f>0.61365*exp(17.502*DK260/(240.97+DK260))</f>
        <v>0</v>
      </c>
      <c r="AB260">
        <f>(X260-DD260*(DI260+DJ260)/1000)</f>
        <v>0</v>
      </c>
      <c r="AC260">
        <f>(-J260*44100)</f>
        <v>0</v>
      </c>
      <c r="AD260">
        <f>2*29.3*R260*0.92*(DK260-W260)</f>
        <v>0</v>
      </c>
      <c r="AE260">
        <f>2*0.95*5.67E-8*(((DK260+$B$7)+273)^4-(W260+273)^4)</f>
        <v>0</v>
      </c>
      <c r="AF260">
        <f>U260+AE260+AC260+AD260</f>
        <v>0</v>
      </c>
      <c r="AG260">
        <f>DH260*AU260*(DC260-DB260*(1000-AU260*DE260)/(1000-AU260*DD260))/(100*CV260)</f>
        <v>0</v>
      </c>
      <c r="AH260">
        <f>1000*DH260*AU260*(DD260-DE260)/(100*CV260*(1000-AU260*DD260))</f>
        <v>0</v>
      </c>
      <c r="AI260">
        <f>(AJ260 - AK260 - DI260*1E3/(8.314*(DK260+273.15)) * AM260/DH260 * AL260) * DH260/(100*CV260) * (1000 - DE260)/1000</f>
        <v>0</v>
      </c>
      <c r="AJ260">
        <v>408.7730763703207</v>
      </c>
      <c r="AK260">
        <v>370.3763878787877</v>
      </c>
      <c r="AL260">
        <v>3.394996570713742</v>
      </c>
      <c r="AM260">
        <v>66.42233892500103</v>
      </c>
      <c r="AN260">
        <f>(AP260 - AO260 + DI260*1E3/(8.314*(DK260+273.15)) * AR260/DH260 * AQ260) * DH260/(100*CV260) * 1000/(1000 - AP260)</f>
        <v>0</v>
      </c>
      <c r="AO260">
        <v>21.6460384979512</v>
      </c>
      <c r="AP260">
        <v>27.92191090909091</v>
      </c>
      <c r="AQ260">
        <v>-0.009010104139260606</v>
      </c>
      <c r="AR260">
        <v>79.01917542628415</v>
      </c>
      <c r="AS260">
        <v>0</v>
      </c>
      <c r="AT260">
        <v>0</v>
      </c>
      <c r="AU260">
        <f>IF(AS260*$H$13&gt;=AW260,1.0,(AW260/(AW260-AS260*$H$13)))</f>
        <v>0</v>
      </c>
      <c r="AV260">
        <f>(AU260-1)*100</f>
        <v>0</v>
      </c>
      <c r="AW260">
        <f>MAX(0,($B$13+$C$13*DP260)/(1+$D$13*DP260)*DI260/(DK260+273)*$E$13)</f>
        <v>0</v>
      </c>
      <c r="AX260" t="s">
        <v>421</v>
      </c>
      <c r="AY260" t="s">
        <v>421</v>
      </c>
      <c r="AZ260">
        <v>0</v>
      </c>
      <c r="BA260">
        <v>0</v>
      </c>
      <c r="BB260">
        <f>1-AZ260/BA260</f>
        <v>0</v>
      </c>
      <c r="BC260">
        <v>0</v>
      </c>
      <c r="BD260" t="s">
        <v>421</v>
      </c>
      <c r="BE260" t="s">
        <v>421</v>
      </c>
      <c r="BF260">
        <v>0</v>
      </c>
      <c r="BG260">
        <v>0</v>
      </c>
      <c r="BH260">
        <f>1-BF260/BG260</f>
        <v>0</v>
      </c>
      <c r="BI260">
        <v>0.5</v>
      </c>
      <c r="BJ260">
        <f>CS260</f>
        <v>0</v>
      </c>
      <c r="BK260">
        <f>L260</f>
        <v>0</v>
      </c>
      <c r="BL260">
        <f>BH260*BI260*BJ260</f>
        <v>0</v>
      </c>
      <c r="BM260">
        <f>(BK260-BC260)/BJ260</f>
        <v>0</v>
      </c>
      <c r="BN260">
        <f>(BA260-BG260)/BG260</f>
        <v>0</v>
      </c>
      <c r="BO260">
        <f>AZ260/(BB260+AZ260/BG260)</f>
        <v>0</v>
      </c>
      <c r="BP260" t="s">
        <v>421</v>
      </c>
      <c r="BQ260">
        <v>0</v>
      </c>
      <c r="BR260">
        <f>IF(BQ260&lt;&gt;0, BQ260, BO260)</f>
        <v>0</v>
      </c>
      <c r="BS260">
        <f>1-BR260/BG260</f>
        <v>0</v>
      </c>
      <c r="BT260">
        <f>(BG260-BF260)/(BG260-BR260)</f>
        <v>0</v>
      </c>
      <c r="BU260">
        <f>(BA260-BG260)/(BA260-BR260)</f>
        <v>0</v>
      </c>
      <c r="BV260">
        <f>(BG260-BF260)/(BG260-AZ260)</f>
        <v>0</v>
      </c>
      <c r="BW260">
        <f>(BA260-BG260)/(BA260-AZ260)</f>
        <v>0</v>
      </c>
      <c r="BX260">
        <f>(BT260*BR260/BF260)</f>
        <v>0</v>
      </c>
      <c r="BY260">
        <f>(1-BX260)</f>
        <v>0</v>
      </c>
      <c r="BZ260">
        <v>1358</v>
      </c>
      <c r="CA260">
        <v>300</v>
      </c>
      <c r="CB260">
        <v>300</v>
      </c>
      <c r="CC260">
        <v>300</v>
      </c>
      <c r="CD260">
        <v>10372.1</v>
      </c>
      <c r="CE260">
        <v>1824.64</v>
      </c>
      <c r="CF260">
        <v>-0.00730157</v>
      </c>
      <c r="CG260">
        <v>0.9</v>
      </c>
      <c r="CH260" t="s">
        <v>421</v>
      </c>
      <c r="CI260" t="s">
        <v>421</v>
      </c>
      <c r="CJ260" t="s">
        <v>421</v>
      </c>
      <c r="CK260" t="s">
        <v>421</v>
      </c>
      <c r="CL260" t="s">
        <v>421</v>
      </c>
      <c r="CM260" t="s">
        <v>421</v>
      </c>
      <c r="CN260" t="s">
        <v>421</v>
      </c>
      <c r="CO260" t="s">
        <v>421</v>
      </c>
      <c r="CP260" t="s">
        <v>421</v>
      </c>
      <c r="CQ260" t="s">
        <v>421</v>
      </c>
      <c r="CR260">
        <f>$B$11*DQ260+$C$11*DR260+$F$11*EC260*(1-EF260)</f>
        <v>0</v>
      </c>
      <c r="CS260">
        <f>CR260*CT260</f>
        <v>0</v>
      </c>
      <c r="CT260">
        <f>($B$11*$D$9+$C$11*$D$9+$F$11*((EP260+EH260)/MAX(EP260+EH260+EQ260, 0.1)*$I$9+EQ260/MAX(EP260+EH260+EQ260, 0.1)*$J$9))/($B$11+$C$11+$F$11)</f>
        <v>0</v>
      </c>
      <c r="CU260">
        <f>($B$11*$K$9+$C$11*$K$9+$F$11*((EP260+EH260)/MAX(EP260+EH260+EQ260, 0.1)*$P$9+EQ260/MAX(EP260+EH260+EQ260, 0.1)*$Q$9))/($B$11+$C$11+$F$11)</f>
        <v>0</v>
      </c>
      <c r="CV260">
        <v>6</v>
      </c>
      <c r="CW260">
        <v>0.5</v>
      </c>
      <c r="CX260" t="s">
        <v>422</v>
      </c>
      <c r="CY260">
        <v>2</v>
      </c>
      <c r="CZ260" t="b">
        <v>1</v>
      </c>
      <c r="DA260">
        <v>1652289207</v>
      </c>
      <c r="DB260">
        <v>320.259129032258</v>
      </c>
      <c r="DC260">
        <v>397.6914516129033</v>
      </c>
      <c r="DD260">
        <v>27.9454129032258</v>
      </c>
      <c r="DE260">
        <v>21.75195161290323</v>
      </c>
      <c r="DF260">
        <v>320.4353225806452</v>
      </c>
      <c r="DG260">
        <v>27.8403935483871</v>
      </c>
      <c r="DH260">
        <v>400.0426129032257</v>
      </c>
      <c r="DI260">
        <v>90.66679677419356</v>
      </c>
      <c r="DJ260">
        <v>0.09997307096774195</v>
      </c>
      <c r="DK260">
        <v>32.9764935483871</v>
      </c>
      <c r="DL260">
        <v>32.18698387096774</v>
      </c>
      <c r="DM260">
        <v>999.9000000000003</v>
      </c>
      <c r="DN260">
        <v>0</v>
      </c>
      <c r="DO260">
        <v>0</v>
      </c>
      <c r="DP260">
        <v>9998.21870967742</v>
      </c>
      <c r="DQ260">
        <v>0</v>
      </c>
      <c r="DR260">
        <v>934.8585161290321</v>
      </c>
      <c r="DS260">
        <v>-77.43232580645162</v>
      </c>
      <c r="DT260">
        <v>329.4662580645161</v>
      </c>
      <c r="DU260">
        <v>406.534064516129</v>
      </c>
      <c r="DV260">
        <v>6.193479677419356</v>
      </c>
      <c r="DW260">
        <v>397.6914516129033</v>
      </c>
      <c r="DX260">
        <v>21.75195161290323</v>
      </c>
      <c r="DY260">
        <v>2.533722580645161</v>
      </c>
      <c r="DZ260">
        <v>1.972179677419355</v>
      </c>
      <c r="EA260">
        <v>21.24475483870967</v>
      </c>
      <c r="EB260">
        <v>17.22260322580645</v>
      </c>
      <c r="EC260">
        <v>1499.998064516129</v>
      </c>
      <c r="ED260">
        <v>0.9730058709677424</v>
      </c>
      <c r="EE260">
        <v>0.02699387096774192</v>
      </c>
      <c r="EF260">
        <v>0</v>
      </c>
      <c r="EG260">
        <v>1392.158064516129</v>
      </c>
      <c r="EH260">
        <v>5.000969999999999</v>
      </c>
      <c r="EI260">
        <v>21718.55161290323</v>
      </c>
      <c r="EJ260">
        <v>12491.60967741936</v>
      </c>
      <c r="EK260">
        <v>41.51199999999999</v>
      </c>
      <c r="EL260">
        <v>43.24593548387097</v>
      </c>
      <c r="EM260">
        <v>41.75</v>
      </c>
      <c r="EN260">
        <v>43.01199999999999</v>
      </c>
      <c r="EO260">
        <v>42.70325806451611</v>
      </c>
      <c r="EP260">
        <v>1454.64064516129</v>
      </c>
      <c r="EQ260">
        <v>40.35387096774192</v>
      </c>
      <c r="ER260">
        <v>0</v>
      </c>
      <c r="ES260">
        <v>1901</v>
      </c>
      <c r="ET260">
        <v>0</v>
      </c>
      <c r="EU260">
        <v>1397.595384615385</v>
      </c>
      <c r="EV260">
        <v>599.0099137238029</v>
      </c>
      <c r="EW260">
        <v>8880.468363910131</v>
      </c>
      <c r="EX260">
        <v>21800.07307692308</v>
      </c>
      <c r="EY260">
        <v>15</v>
      </c>
      <c r="EZ260">
        <v>1652287342.6</v>
      </c>
      <c r="FA260" t="s">
        <v>727</v>
      </c>
      <c r="FB260">
        <v>1652287342.6</v>
      </c>
      <c r="FC260">
        <v>1652287335.6</v>
      </c>
      <c r="FD260">
        <v>27</v>
      </c>
      <c r="FE260">
        <v>0.206</v>
      </c>
      <c r="FF260">
        <v>-0.006</v>
      </c>
      <c r="FG260">
        <v>-1.806</v>
      </c>
      <c r="FH260">
        <v>0.04</v>
      </c>
      <c r="FI260">
        <v>1600</v>
      </c>
      <c r="FJ260">
        <v>24</v>
      </c>
      <c r="FK260">
        <v>0.06</v>
      </c>
      <c r="FL260">
        <v>0.04</v>
      </c>
      <c r="FM260">
        <v>-108.9756682926829</v>
      </c>
      <c r="FN260">
        <v>521.9356034843205</v>
      </c>
      <c r="FO260">
        <v>52.39892230515042</v>
      </c>
      <c r="FP260">
        <v>-1</v>
      </c>
      <c r="FQ260">
        <v>6.154523170731707</v>
      </c>
      <c r="FR260">
        <v>0.8449601393728401</v>
      </c>
      <c r="FS260">
        <v>0.09183335523571429</v>
      </c>
      <c r="FT260">
        <v>0</v>
      </c>
      <c r="FU260">
        <v>0</v>
      </c>
      <c r="FV260">
        <v>0</v>
      </c>
      <c r="FW260">
        <v>0</v>
      </c>
      <c r="FX260">
        <v>-1</v>
      </c>
      <c r="FY260">
        <v>0</v>
      </c>
      <c r="FZ260">
        <v>1</v>
      </c>
      <c r="GA260" t="s">
        <v>710</v>
      </c>
      <c r="GB260">
        <v>2.69413</v>
      </c>
      <c r="GC260">
        <v>2.70484</v>
      </c>
      <c r="GD260">
        <v>0.08323410000000001</v>
      </c>
      <c r="GE260">
        <v>0.089214</v>
      </c>
      <c r="GF260">
        <v>0.117717</v>
      </c>
      <c r="GG260">
        <v>0.0971963</v>
      </c>
      <c r="GH260">
        <v>28764.7</v>
      </c>
      <c r="GI260">
        <v>28688.1</v>
      </c>
      <c r="GJ260">
        <v>29193.2</v>
      </c>
      <c r="GK260">
        <v>29151.4</v>
      </c>
      <c r="GL260">
        <v>34096.4</v>
      </c>
      <c r="GM260">
        <v>35033.2</v>
      </c>
      <c r="GN260">
        <v>41084.1</v>
      </c>
      <c r="GO260">
        <v>41597.6</v>
      </c>
      <c r="GP260">
        <v>1.7222</v>
      </c>
      <c r="GQ260">
        <v>2.00703</v>
      </c>
      <c r="GR260">
        <v>0.09982290000000001</v>
      </c>
      <c r="GS260">
        <v>0</v>
      </c>
      <c r="GT260">
        <v>30.5751</v>
      </c>
      <c r="GU260">
        <v>999.9</v>
      </c>
      <c r="GV260">
        <v>39.6</v>
      </c>
      <c r="GW260">
        <v>37.3</v>
      </c>
      <c r="GX260">
        <v>27.9921</v>
      </c>
      <c r="GY260">
        <v>62.6336</v>
      </c>
      <c r="GZ260">
        <v>30.02</v>
      </c>
      <c r="HA260">
        <v>1</v>
      </c>
      <c r="HB260">
        <v>0.32872</v>
      </c>
      <c r="HC260">
        <v>0</v>
      </c>
      <c r="HD260">
        <v>20.3927</v>
      </c>
      <c r="HE260">
        <v>5.21834</v>
      </c>
      <c r="HF260">
        <v>12.0098</v>
      </c>
      <c r="HG260">
        <v>4.9879</v>
      </c>
      <c r="HH260">
        <v>3.28908</v>
      </c>
      <c r="HI260">
        <v>2427.8</v>
      </c>
      <c r="HJ260">
        <v>9999</v>
      </c>
      <c r="HK260">
        <v>9999</v>
      </c>
      <c r="HL260">
        <v>45.9</v>
      </c>
      <c r="HM260">
        <v>1.86735</v>
      </c>
      <c r="HN260">
        <v>1.8663</v>
      </c>
      <c r="HO260">
        <v>1.86586</v>
      </c>
      <c r="HP260">
        <v>1.86571</v>
      </c>
      <c r="HQ260">
        <v>1.86753</v>
      </c>
      <c r="HR260">
        <v>1.87009</v>
      </c>
      <c r="HS260">
        <v>1.86874</v>
      </c>
      <c r="HT260">
        <v>1.87012</v>
      </c>
      <c r="HU260">
        <v>0</v>
      </c>
      <c r="HV260">
        <v>0</v>
      </c>
      <c r="HW260">
        <v>0</v>
      </c>
      <c r="HX260">
        <v>0</v>
      </c>
      <c r="HY260" t="s">
        <v>425</v>
      </c>
      <c r="HZ260" t="s">
        <v>426</v>
      </c>
      <c r="IA260" t="s">
        <v>427</v>
      </c>
      <c r="IB260" t="s">
        <v>427</v>
      </c>
      <c r="IC260" t="s">
        <v>427</v>
      </c>
      <c r="ID260" t="s">
        <v>427</v>
      </c>
      <c r="IE260">
        <v>0</v>
      </c>
      <c r="IF260">
        <v>100</v>
      </c>
      <c r="IG260">
        <v>100</v>
      </c>
      <c r="IH260">
        <v>-0.213</v>
      </c>
      <c r="II260">
        <v>0.1046</v>
      </c>
      <c r="IJ260">
        <v>0.04464184116076175</v>
      </c>
      <c r="IK260">
        <v>-0.0004613869835165773</v>
      </c>
      <c r="IL260">
        <v>-7.733014719846753E-07</v>
      </c>
      <c r="IM260">
        <v>2.12217718631011E-10</v>
      </c>
      <c r="IN260">
        <v>-0.1662484685589008</v>
      </c>
      <c r="IO260">
        <v>0.000886434048502425</v>
      </c>
      <c r="IP260">
        <v>0.0004187276611132993</v>
      </c>
      <c r="IQ260">
        <v>-3.612086840460417E-06</v>
      </c>
      <c r="IR260">
        <v>19</v>
      </c>
      <c r="IS260">
        <v>2204</v>
      </c>
      <c r="IT260">
        <v>1</v>
      </c>
      <c r="IU260">
        <v>37</v>
      </c>
      <c r="IV260">
        <v>31.2</v>
      </c>
      <c r="IW260">
        <v>31.3</v>
      </c>
      <c r="IX260">
        <v>1.01929</v>
      </c>
      <c r="IY260">
        <v>2.25464</v>
      </c>
      <c r="IZ260">
        <v>1.39648</v>
      </c>
      <c r="JA260">
        <v>2.34497</v>
      </c>
      <c r="JB260">
        <v>1.49536</v>
      </c>
      <c r="JC260">
        <v>2.34619</v>
      </c>
      <c r="JD260">
        <v>39.3169</v>
      </c>
      <c r="JE260">
        <v>14.7712</v>
      </c>
      <c r="JF260">
        <v>18</v>
      </c>
      <c r="JG260">
        <v>392.774</v>
      </c>
      <c r="JH260">
        <v>558.144</v>
      </c>
      <c r="JI260">
        <v>32.1398</v>
      </c>
      <c r="JJ260">
        <v>31.7072</v>
      </c>
      <c r="JK260">
        <v>30.0001</v>
      </c>
      <c r="JL260">
        <v>31.58</v>
      </c>
      <c r="JM260">
        <v>31.4724</v>
      </c>
      <c r="JN260">
        <v>20.4153</v>
      </c>
      <c r="JO260">
        <v>25.8994</v>
      </c>
      <c r="JP260">
        <v>19.4188</v>
      </c>
      <c r="JQ260">
        <v>-999.9</v>
      </c>
      <c r="JR260">
        <v>406.715</v>
      </c>
      <c r="JS260">
        <v>21.6486</v>
      </c>
      <c r="JT260">
        <v>99.77889999999999</v>
      </c>
      <c r="JU260">
        <v>99.8476</v>
      </c>
    </row>
    <row r="261" spans="1:281">
      <c r="A261">
        <v>245</v>
      </c>
      <c r="B261">
        <v>1652289220</v>
      </c>
      <c r="C261">
        <v>7163.5</v>
      </c>
      <c r="D261" t="s">
        <v>974</v>
      </c>
      <c r="E261" t="s">
        <v>975</v>
      </c>
      <c r="F261">
        <v>5</v>
      </c>
      <c r="G261" t="s">
        <v>925</v>
      </c>
      <c r="H261" t="s">
        <v>418</v>
      </c>
      <c r="I261">
        <v>1652289212.155172</v>
      </c>
      <c r="J261">
        <f>(K261)/1000</f>
        <v>0</v>
      </c>
      <c r="K261">
        <f>IF(CZ261, AN261, AH261)</f>
        <v>0</v>
      </c>
      <c r="L261">
        <f>IF(CZ261, AI261, AG261)</f>
        <v>0</v>
      </c>
      <c r="M261">
        <f>DB261 - IF(AU261&gt;1, L261*CV261*100.0/(AW261*DP261), 0)</f>
        <v>0</v>
      </c>
      <c r="N261">
        <f>((T261-J261/2)*M261-L261)/(T261+J261/2)</f>
        <v>0</v>
      </c>
      <c r="O261">
        <f>N261*(DI261+DJ261)/1000.0</f>
        <v>0</v>
      </c>
      <c r="P261">
        <f>(DB261 - IF(AU261&gt;1, L261*CV261*100.0/(AW261*DP261), 0))*(DI261+DJ261)/1000.0</f>
        <v>0</v>
      </c>
      <c r="Q261">
        <f>2.0/((1/S261-1/R261)+SIGN(S261)*SQRT((1/S261-1/R261)*(1/S261-1/R261) + 4*CW261/((CW261+1)*(CW261+1))*(2*1/S261*1/R261-1/R261*1/R261)))</f>
        <v>0</v>
      </c>
      <c r="R261">
        <f>IF(LEFT(CX261,1)&lt;&gt;"0",IF(LEFT(CX261,1)="1",3.0,CY261),$D$5+$E$5*(DP261*DI261/($K$5*1000))+$F$5*(DP261*DI261/($K$5*1000))*MAX(MIN(CV261,$J$5),$I$5)*MAX(MIN(CV261,$J$5),$I$5)+$G$5*MAX(MIN(CV261,$J$5),$I$5)*(DP261*DI261/($K$5*1000))+$H$5*(DP261*DI261/($K$5*1000))*(DP261*DI261/($K$5*1000)))</f>
        <v>0</v>
      </c>
      <c r="S261">
        <f>J261*(1000-(1000*0.61365*exp(17.502*W261/(240.97+W261))/(DI261+DJ261)+DD261)/2)/(1000*0.61365*exp(17.502*W261/(240.97+W261))/(DI261+DJ261)-DD261)</f>
        <v>0</v>
      </c>
      <c r="T261">
        <f>1/((CW261+1)/(Q261/1.6)+1/(R261/1.37)) + CW261/((CW261+1)/(Q261/1.6) + CW261/(R261/1.37))</f>
        <v>0</v>
      </c>
      <c r="U261">
        <f>(CR261*CU261)</f>
        <v>0</v>
      </c>
      <c r="V261">
        <f>(DK261+(U261+2*0.95*5.67E-8*(((DK261+$B$7)+273)^4-(DK261+273)^4)-44100*J261)/(1.84*29.3*R261+8*0.95*5.67E-8*(DK261+273)^3))</f>
        <v>0</v>
      </c>
      <c r="W261">
        <f>($C$7*DL261+$D$7*DM261+$E$7*V261)</f>
        <v>0</v>
      </c>
      <c r="X261">
        <f>0.61365*exp(17.502*W261/(240.97+W261))</f>
        <v>0</v>
      </c>
      <c r="Y261">
        <f>(Z261/AA261*100)</f>
        <v>0</v>
      </c>
      <c r="Z261">
        <f>DD261*(DI261+DJ261)/1000</f>
        <v>0</v>
      </c>
      <c r="AA261">
        <f>0.61365*exp(17.502*DK261/(240.97+DK261))</f>
        <v>0</v>
      </c>
      <c r="AB261">
        <f>(X261-DD261*(DI261+DJ261)/1000)</f>
        <v>0</v>
      </c>
      <c r="AC261">
        <f>(-J261*44100)</f>
        <v>0</v>
      </c>
      <c r="AD261">
        <f>2*29.3*R261*0.92*(DK261-W261)</f>
        <v>0</v>
      </c>
      <c r="AE261">
        <f>2*0.95*5.67E-8*(((DK261+$B$7)+273)^4-(W261+273)^4)</f>
        <v>0</v>
      </c>
      <c r="AF261">
        <f>U261+AE261+AC261+AD261</f>
        <v>0</v>
      </c>
      <c r="AG261">
        <f>DH261*AU261*(DC261-DB261*(1000-AU261*DE261)/(1000-AU261*DD261))/(100*CV261)</f>
        <v>0</v>
      </c>
      <c r="AH261">
        <f>1000*DH261*AU261*(DD261-DE261)/(100*CV261*(1000-AU261*DD261))</f>
        <v>0</v>
      </c>
      <c r="AI261">
        <f>(AJ261 - AK261 - DI261*1E3/(8.314*(DK261+273.15)) * AM261/DH261 * AL261) * DH261/(100*CV261) * (1000 - DE261)/1000</f>
        <v>0</v>
      </c>
      <c r="AJ261">
        <v>408.9483890643629</v>
      </c>
      <c r="AK261">
        <v>379.5650666666667</v>
      </c>
      <c r="AL261">
        <v>1.722630261834925</v>
      </c>
      <c r="AM261">
        <v>66.42233892500103</v>
      </c>
      <c r="AN261">
        <f>(AP261 - AO261 + DI261*1E3/(8.314*(DK261+273.15)) * AR261/DH261 * AQ261) * DH261/(100*CV261) * 1000/(1000 - AP261)</f>
        <v>0</v>
      </c>
      <c r="AO261">
        <v>21.63083524235725</v>
      </c>
      <c r="AP261">
        <v>27.91370363636362</v>
      </c>
      <c r="AQ261">
        <v>-0.00179843066217702</v>
      </c>
      <c r="AR261">
        <v>79.01917542628415</v>
      </c>
      <c r="AS261">
        <v>0</v>
      </c>
      <c r="AT261">
        <v>0</v>
      </c>
      <c r="AU261">
        <f>IF(AS261*$H$13&gt;=AW261,1.0,(AW261/(AW261-AS261*$H$13)))</f>
        <v>0</v>
      </c>
      <c r="AV261">
        <f>(AU261-1)*100</f>
        <v>0</v>
      </c>
      <c r="AW261">
        <f>MAX(0,($B$13+$C$13*DP261)/(1+$D$13*DP261)*DI261/(DK261+273)*$E$13)</f>
        <v>0</v>
      </c>
      <c r="AX261" t="s">
        <v>421</v>
      </c>
      <c r="AY261" t="s">
        <v>421</v>
      </c>
      <c r="AZ261">
        <v>0</v>
      </c>
      <c r="BA261">
        <v>0</v>
      </c>
      <c r="BB261">
        <f>1-AZ261/BA261</f>
        <v>0</v>
      </c>
      <c r="BC261">
        <v>0</v>
      </c>
      <c r="BD261" t="s">
        <v>421</v>
      </c>
      <c r="BE261" t="s">
        <v>421</v>
      </c>
      <c r="BF261">
        <v>0</v>
      </c>
      <c r="BG261">
        <v>0</v>
      </c>
      <c r="BH261">
        <f>1-BF261/BG261</f>
        <v>0</v>
      </c>
      <c r="BI261">
        <v>0.5</v>
      </c>
      <c r="BJ261">
        <f>CS261</f>
        <v>0</v>
      </c>
      <c r="BK261">
        <f>L261</f>
        <v>0</v>
      </c>
      <c r="BL261">
        <f>BH261*BI261*BJ261</f>
        <v>0</v>
      </c>
      <c r="BM261">
        <f>(BK261-BC261)/BJ261</f>
        <v>0</v>
      </c>
      <c r="BN261">
        <f>(BA261-BG261)/BG261</f>
        <v>0</v>
      </c>
      <c r="BO261">
        <f>AZ261/(BB261+AZ261/BG261)</f>
        <v>0</v>
      </c>
      <c r="BP261" t="s">
        <v>421</v>
      </c>
      <c r="BQ261">
        <v>0</v>
      </c>
      <c r="BR261">
        <f>IF(BQ261&lt;&gt;0, BQ261, BO261)</f>
        <v>0</v>
      </c>
      <c r="BS261">
        <f>1-BR261/BG261</f>
        <v>0</v>
      </c>
      <c r="BT261">
        <f>(BG261-BF261)/(BG261-BR261)</f>
        <v>0</v>
      </c>
      <c r="BU261">
        <f>(BA261-BG261)/(BA261-BR261)</f>
        <v>0</v>
      </c>
      <c r="BV261">
        <f>(BG261-BF261)/(BG261-AZ261)</f>
        <v>0</v>
      </c>
      <c r="BW261">
        <f>(BA261-BG261)/(BA261-AZ261)</f>
        <v>0</v>
      </c>
      <c r="BX261">
        <f>(BT261*BR261/BF261)</f>
        <v>0</v>
      </c>
      <c r="BY261">
        <f>(1-BX261)</f>
        <v>0</v>
      </c>
      <c r="BZ261">
        <v>1358</v>
      </c>
      <c r="CA261">
        <v>300</v>
      </c>
      <c r="CB261">
        <v>300</v>
      </c>
      <c r="CC261">
        <v>300</v>
      </c>
      <c r="CD261">
        <v>10372.1</v>
      </c>
      <c r="CE261">
        <v>1824.64</v>
      </c>
      <c r="CF261">
        <v>-0.00730157</v>
      </c>
      <c r="CG261">
        <v>0.9</v>
      </c>
      <c r="CH261" t="s">
        <v>421</v>
      </c>
      <c r="CI261" t="s">
        <v>421</v>
      </c>
      <c r="CJ261" t="s">
        <v>421</v>
      </c>
      <c r="CK261" t="s">
        <v>421</v>
      </c>
      <c r="CL261" t="s">
        <v>421</v>
      </c>
      <c r="CM261" t="s">
        <v>421</v>
      </c>
      <c r="CN261" t="s">
        <v>421</v>
      </c>
      <c r="CO261" t="s">
        <v>421</v>
      </c>
      <c r="CP261" t="s">
        <v>421</v>
      </c>
      <c r="CQ261" t="s">
        <v>421</v>
      </c>
      <c r="CR261">
        <f>$B$11*DQ261+$C$11*DR261+$F$11*EC261*(1-EF261)</f>
        <v>0</v>
      </c>
      <c r="CS261">
        <f>CR261*CT261</f>
        <v>0</v>
      </c>
      <c r="CT261">
        <f>($B$11*$D$9+$C$11*$D$9+$F$11*((EP261+EH261)/MAX(EP261+EH261+EQ261, 0.1)*$I$9+EQ261/MAX(EP261+EH261+EQ261, 0.1)*$J$9))/($B$11+$C$11+$F$11)</f>
        <v>0</v>
      </c>
      <c r="CU261">
        <f>($B$11*$K$9+$C$11*$K$9+$F$11*((EP261+EH261)/MAX(EP261+EH261+EQ261, 0.1)*$P$9+EQ261/MAX(EP261+EH261+EQ261, 0.1)*$Q$9))/($B$11+$C$11+$F$11)</f>
        <v>0</v>
      </c>
      <c r="CV261">
        <v>6</v>
      </c>
      <c r="CW261">
        <v>0.5</v>
      </c>
      <c r="CX261" t="s">
        <v>422</v>
      </c>
      <c r="CY261">
        <v>2</v>
      </c>
      <c r="CZ261" t="b">
        <v>1</v>
      </c>
      <c r="DA261">
        <v>1652289212.155172</v>
      </c>
      <c r="DB261">
        <v>348.8693793103449</v>
      </c>
      <c r="DC261">
        <v>399.8987586206897</v>
      </c>
      <c r="DD261">
        <v>27.93868275862069</v>
      </c>
      <c r="DE261">
        <v>21.67833793103448</v>
      </c>
      <c r="DF261">
        <v>349.0711034482758</v>
      </c>
      <c r="DG261">
        <v>27.83376551724138</v>
      </c>
      <c r="DH261">
        <v>400.035896551724</v>
      </c>
      <c r="DI261">
        <v>90.66618275862069</v>
      </c>
      <c r="DJ261">
        <v>0.09995132068965518</v>
      </c>
      <c r="DK261">
        <v>32.98083448275862</v>
      </c>
      <c r="DL261">
        <v>32.19159655172414</v>
      </c>
      <c r="DM261">
        <v>999.9000000000002</v>
      </c>
      <c r="DN261">
        <v>0</v>
      </c>
      <c r="DO261">
        <v>0</v>
      </c>
      <c r="DP261">
        <v>10000.01689655172</v>
      </c>
      <c r="DQ261">
        <v>0</v>
      </c>
      <c r="DR261">
        <v>934.5928620689655</v>
      </c>
      <c r="DS261">
        <v>-51.02932068965517</v>
      </c>
      <c r="DT261">
        <v>358.8961379310344</v>
      </c>
      <c r="DU261">
        <v>408.7597931034483</v>
      </c>
      <c r="DV261">
        <v>6.260354137931035</v>
      </c>
      <c r="DW261">
        <v>399.8987586206897</v>
      </c>
      <c r="DX261">
        <v>21.67833793103448</v>
      </c>
      <c r="DY261">
        <v>2.533095172413793</v>
      </c>
      <c r="DZ261">
        <v>1.965492758620689</v>
      </c>
      <c r="EA261">
        <v>21.24072413793104</v>
      </c>
      <c r="EB261">
        <v>17.16897931034483</v>
      </c>
      <c r="EC261">
        <v>1500.007586206896</v>
      </c>
      <c r="ED261">
        <v>0.9730064137931037</v>
      </c>
      <c r="EE261">
        <v>0.02699323448275861</v>
      </c>
      <c r="EF261">
        <v>0</v>
      </c>
      <c r="EG261">
        <v>1437.154137931034</v>
      </c>
      <c r="EH261">
        <v>5.000969999999999</v>
      </c>
      <c r="EI261">
        <v>22392.97586206897</v>
      </c>
      <c r="EJ261">
        <v>12491.68275862069</v>
      </c>
      <c r="EK261">
        <v>41.53206896551722</v>
      </c>
      <c r="EL261">
        <v>43.23696551724137</v>
      </c>
      <c r="EM261">
        <v>41.75</v>
      </c>
      <c r="EN261">
        <v>43.00855172413793</v>
      </c>
      <c r="EO261">
        <v>42.70437931034481</v>
      </c>
      <c r="EP261">
        <v>1454.648965517241</v>
      </c>
      <c r="EQ261">
        <v>40.35482758620689</v>
      </c>
      <c r="ER261">
        <v>0</v>
      </c>
      <c r="ES261">
        <v>1905.799999952316</v>
      </c>
      <c r="ET261">
        <v>0</v>
      </c>
      <c r="EU261">
        <v>1438.205769230769</v>
      </c>
      <c r="EV261">
        <v>413.8211969156086</v>
      </c>
      <c r="EW261">
        <v>6261.75727021609</v>
      </c>
      <c r="EX261">
        <v>22409.43076923077</v>
      </c>
      <c r="EY261">
        <v>15</v>
      </c>
      <c r="EZ261">
        <v>1652287342.6</v>
      </c>
      <c r="FA261" t="s">
        <v>727</v>
      </c>
      <c r="FB261">
        <v>1652287342.6</v>
      </c>
      <c r="FC261">
        <v>1652287335.6</v>
      </c>
      <c r="FD261">
        <v>27</v>
      </c>
      <c r="FE261">
        <v>0.206</v>
      </c>
      <c r="FF261">
        <v>-0.006</v>
      </c>
      <c r="FG261">
        <v>-1.806</v>
      </c>
      <c r="FH261">
        <v>0.04</v>
      </c>
      <c r="FI261">
        <v>1600</v>
      </c>
      <c r="FJ261">
        <v>24</v>
      </c>
      <c r="FK261">
        <v>0.06</v>
      </c>
      <c r="FL261">
        <v>0.04</v>
      </c>
      <c r="FM261">
        <v>-67.13183414634146</v>
      </c>
      <c r="FN261">
        <v>305.4405303135887</v>
      </c>
      <c r="FO261">
        <v>31.44937059743695</v>
      </c>
      <c r="FP261">
        <v>-1</v>
      </c>
      <c r="FQ261">
        <v>6.216307073170732</v>
      </c>
      <c r="FR261">
        <v>0.8034257142857282</v>
      </c>
      <c r="FS261">
        <v>0.08940474209183111</v>
      </c>
      <c r="FT261">
        <v>0</v>
      </c>
      <c r="FU261">
        <v>0</v>
      </c>
      <c r="FV261">
        <v>0</v>
      </c>
      <c r="FW261">
        <v>0</v>
      </c>
      <c r="FX261">
        <v>-1</v>
      </c>
      <c r="FY261">
        <v>0</v>
      </c>
      <c r="FZ261">
        <v>1</v>
      </c>
      <c r="GA261" t="s">
        <v>710</v>
      </c>
      <c r="GB261">
        <v>2.69441</v>
      </c>
      <c r="GC261">
        <v>2.7051</v>
      </c>
      <c r="GD261">
        <v>0.084753</v>
      </c>
      <c r="GE261">
        <v>0.0897054</v>
      </c>
      <c r="GF261">
        <v>0.1177</v>
      </c>
      <c r="GG261">
        <v>0.0971703</v>
      </c>
      <c r="GH261">
        <v>28716</v>
      </c>
      <c r="GI261">
        <v>28672.8</v>
      </c>
      <c r="GJ261">
        <v>29192.2</v>
      </c>
      <c r="GK261">
        <v>29151.6</v>
      </c>
      <c r="GL261">
        <v>34096.1</v>
      </c>
      <c r="GM261">
        <v>35034.6</v>
      </c>
      <c r="GN261">
        <v>41082.8</v>
      </c>
      <c r="GO261">
        <v>41598.1</v>
      </c>
      <c r="GP261">
        <v>1.72225</v>
      </c>
      <c r="GQ261">
        <v>2.00697</v>
      </c>
      <c r="GR261">
        <v>0.0998676</v>
      </c>
      <c r="GS261">
        <v>0</v>
      </c>
      <c r="GT261">
        <v>30.5822</v>
      </c>
      <c r="GU261">
        <v>999.9</v>
      </c>
      <c r="GV261">
        <v>39.6</v>
      </c>
      <c r="GW261">
        <v>37.3</v>
      </c>
      <c r="GX261">
        <v>27.9918</v>
      </c>
      <c r="GY261">
        <v>62.9436</v>
      </c>
      <c r="GZ261">
        <v>30.0721</v>
      </c>
      <c r="HA261">
        <v>1</v>
      </c>
      <c r="HB261">
        <v>0.328247</v>
      </c>
      <c r="HC261">
        <v>0</v>
      </c>
      <c r="HD261">
        <v>20.3922</v>
      </c>
      <c r="HE261">
        <v>5.21624</v>
      </c>
      <c r="HF261">
        <v>12.0098</v>
      </c>
      <c r="HG261">
        <v>4.98705</v>
      </c>
      <c r="HH261">
        <v>3.28855</v>
      </c>
      <c r="HI261">
        <v>2427.8</v>
      </c>
      <c r="HJ261">
        <v>9999</v>
      </c>
      <c r="HK261">
        <v>9999</v>
      </c>
      <c r="HL261">
        <v>45.9</v>
      </c>
      <c r="HM261">
        <v>1.86736</v>
      </c>
      <c r="HN261">
        <v>1.8663</v>
      </c>
      <c r="HO261">
        <v>1.86586</v>
      </c>
      <c r="HP261">
        <v>1.86569</v>
      </c>
      <c r="HQ261">
        <v>1.86752</v>
      </c>
      <c r="HR261">
        <v>1.87008</v>
      </c>
      <c r="HS261">
        <v>1.86874</v>
      </c>
      <c r="HT261">
        <v>1.87009</v>
      </c>
      <c r="HU261">
        <v>0</v>
      </c>
      <c r="HV261">
        <v>0</v>
      </c>
      <c r="HW261">
        <v>0</v>
      </c>
      <c r="HX261">
        <v>0</v>
      </c>
      <c r="HY261" t="s">
        <v>425</v>
      </c>
      <c r="HZ261" t="s">
        <v>426</v>
      </c>
      <c r="IA261" t="s">
        <v>427</v>
      </c>
      <c r="IB261" t="s">
        <v>427</v>
      </c>
      <c r="IC261" t="s">
        <v>427</v>
      </c>
      <c r="ID261" t="s">
        <v>427</v>
      </c>
      <c r="IE261">
        <v>0</v>
      </c>
      <c r="IF261">
        <v>100</v>
      </c>
      <c r="IG261">
        <v>100</v>
      </c>
      <c r="IH261">
        <v>-0.221</v>
      </c>
      <c r="II261">
        <v>0.1046</v>
      </c>
      <c r="IJ261">
        <v>0.04464184116076175</v>
      </c>
      <c r="IK261">
        <v>-0.0004613869835165773</v>
      </c>
      <c r="IL261">
        <v>-7.733014719846753E-07</v>
      </c>
      <c r="IM261">
        <v>2.12217718631011E-10</v>
      </c>
      <c r="IN261">
        <v>-0.1662484685589008</v>
      </c>
      <c r="IO261">
        <v>0.000886434048502425</v>
      </c>
      <c r="IP261">
        <v>0.0004187276611132993</v>
      </c>
      <c r="IQ261">
        <v>-3.612086840460417E-06</v>
      </c>
      <c r="IR261">
        <v>19</v>
      </c>
      <c r="IS261">
        <v>2204</v>
      </c>
      <c r="IT261">
        <v>1</v>
      </c>
      <c r="IU261">
        <v>37</v>
      </c>
      <c r="IV261">
        <v>31.3</v>
      </c>
      <c r="IW261">
        <v>31.4</v>
      </c>
      <c r="IX261">
        <v>1.04614</v>
      </c>
      <c r="IY261">
        <v>2.25342</v>
      </c>
      <c r="IZ261">
        <v>1.39648</v>
      </c>
      <c r="JA261">
        <v>2.34497</v>
      </c>
      <c r="JB261">
        <v>1.49536</v>
      </c>
      <c r="JC261">
        <v>2.37427</v>
      </c>
      <c r="JD261">
        <v>39.3169</v>
      </c>
      <c r="JE261">
        <v>14.7712</v>
      </c>
      <c r="JF261">
        <v>18</v>
      </c>
      <c r="JG261">
        <v>392.802</v>
      </c>
      <c r="JH261">
        <v>558.116</v>
      </c>
      <c r="JI261">
        <v>32.142</v>
      </c>
      <c r="JJ261">
        <v>31.7078</v>
      </c>
      <c r="JK261">
        <v>30.0001</v>
      </c>
      <c r="JL261">
        <v>31.5801</v>
      </c>
      <c r="JM261">
        <v>31.4735</v>
      </c>
      <c r="JN261">
        <v>20.9385</v>
      </c>
      <c r="JO261">
        <v>25.8994</v>
      </c>
      <c r="JP261">
        <v>19.4188</v>
      </c>
      <c r="JQ261">
        <v>-999.9</v>
      </c>
      <c r="JR261">
        <v>420.106</v>
      </c>
      <c r="JS261">
        <v>21.6131</v>
      </c>
      <c r="JT261">
        <v>99.7757</v>
      </c>
      <c r="JU261">
        <v>99.8486</v>
      </c>
    </row>
    <row r="262" spans="1:281">
      <c r="A262">
        <v>246</v>
      </c>
      <c r="B262">
        <v>1652289225</v>
      </c>
      <c r="C262">
        <v>7168.5</v>
      </c>
      <c r="D262" t="s">
        <v>976</v>
      </c>
      <c r="E262" t="s">
        <v>977</v>
      </c>
      <c r="F262">
        <v>5</v>
      </c>
      <c r="G262" t="s">
        <v>925</v>
      </c>
      <c r="H262" t="s">
        <v>418</v>
      </c>
      <c r="I262">
        <v>1652289217.232143</v>
      </c>
      <c r="J262">
        <f>(K262)/1000</f>
        <v>0</v>
      </c>
      <c r="K262">
        <f>IF(CZ262, AN262, AH262)</f>
        <v>0</v>
      </c>
      <c r="L262">
        <f>IF(CZ262, AI262, AG262)</f>
        <v>0</v>
      </c>
      <c r="M262">
        <f>DB262 - IF(AU262&gt;1, L262*CV262*100.0/(AW262*DP262), 0)</f>
        <v>0</v>
      </c>
      <c r="N262">
        <f>((T262-J262/2)*M262-L262)/(T262+J262/2)</f>
        <v>0</v>
      </c>
      <c r="O262">
        <f>N262*(DI262+DJ262)/1000.0</f>
        <v>0</v>
      </c>
      <c r="P262">
        <f>(DB262 - IF(AU262&gt;1, L262*CV262*100.0/(AW262*DP262), 0))*(DI262+DJ262)/1000.0</f>
        <v>0</v>
      </c>
      <c r="Q262">
        <f>2.0/((1/S262-1/R262)+SIGN(S262)*SQRT((1/S262-1/R262)*(1/S262-1/R262) + 4*CW262/((CW262+1)*(CW262+1))*(2*1/S262*1/R262-1/R262*1/R262)))</f>
        <v>0</v>
      </c>
      <c r="R262">
        <f>IF(LEFT(CX262,1)&lt;&gt;"0",IF(LEFT(CX262,1)="1",3.0,CY262),$D$5+$E$5*(DP262*DI262/($K$5*1000))+$F$5*(DP262*DI262/($K$5*1000))*MAX(MIN(CV262,$J$5),$I$5)*MAX(MIN(CV262,$J$5),$I$5)+$G$5*MAX(MIN(CV262,$J$5),$I$5)*(DP262*DI262/($K$5*1000))+$H$5*(DP262*DI262/($K$5*1000))*(DP262*DI262/($K$5*1000)))</f>
        <v>0</v>
      </c>
      <c r="S262">
        <f>J262*(1000-(1000*0.61365*exp(17.502*W262/(240.97+W262))/(DI262+DJ262)+DD262)/2)/(1000*0.61365*exp(17.502*W262/(240.97+W262))/(DI262+DJ262)-DD262)</f>
        <v>0</v>
      </c>
      <c r="T262">
        <f>1/((CW262+1)/(Q262/1.6)+1/(R262/1.37)) + CW262/((CW262+1)/(Q262/1.6) + CW262/(R262/1.37))</f>
        <v>0</v>
      </c>
      <c r="U262">
        <f>(CR262*CU262)</f>
        <v>0</v>
      </c>
      <c r="V262">
        <f>(DK262+(U262+2*0.95*5.67E-8*(((DK262+$B$7)+273)^4-(DK262+273)^4)-44100*J262)/(1.84*29.3*R262+8*0.95*5.67E-8*(DK262+273)^3))</f>
        <v>0</v>
      </c>
      <c r="W262">
        <f>($C$7*DL262+$D$7*DM262+$E$7*V262)</f>
        <v>0</v>
      </c>
      <c r="X262">
        <f>0.61365*exp(17.502*W262/(240.97+W262))</f>
        <v>0</v>
      </c>
      <c r="Y262">
        <f>(Z262/AA262*100)</f>
        <v>0</v>
      </c>
      <c r="Z262">
        <f>DD262*(DI262+DJ262)/1000</f>
        <v>0</v>
      </c>
      <c r="AA262">
        <f>0.61365*exp(17.502*DK262/(240.97+DK262))</f>
        <v>0</v>
      </c>
      <c r="AB262">
        <f>(X262-DD262*(DI262+DJ262)/1000)</f>
        <v>0</v>
      </c>
      <c r="AC262">
        <f>(-J262*44100)</f>
        <v>0</v>
      </c>
      <c r="AD262">
        <f>2*29.3*R262*0.92*(DK262-W262)</f>
        <v>0</v>
      </c>
      <c r="AE262">
        <f>2*0.95*5.67E-8*(((DK262+$B$7)+273)^4-(W262+273)^4)</f>
        <v>0</v>
      </c>
      <c r="AF262">
        <f>U262+AE262+AC262+AD262</f>
        <v>0</v>
      </c>
      <c r="AG262">
        <f>DH262*AU262*(DC262-DB262*(1000-AU262*DE262)/(1000-AU262*DD262))/(100*CV262)</f>
        <v>0</v>
      </c>
      <c r="AH262">
        <f>1000*DH262*AU262*(DD262-DE262)/(100*CV262*(1000-AU262*DD262))</f>
        <v>0</v>
      </c>
      <c r="AI262">
        <f>(AJ262 - AK262 - DI262*1E3/(8.314*(DK262+273.15)) * AM262/DH262 * AL262) * DH262/(100*CV262) * (1000 - DE262)/1000</f>
        <v>0</v>
      </c>
      <c r="AJ262">
        <v>414.9740415904257</v>
      </c>
      <c r="AK262">
        <v>386.5916666666667</v>
      </c>
      <c r="AL262">
        <v>1.411773372924467</v>
      </c>
      <c r="AM262">
        <v>66.42233892500103</v>
      </c>
      <c r="AN262">
        <f>(AP262 - AO262 + DI262*1E3/(8.314*(DK262+273.15)) * AR262/DH262 * AQ262) * DH262/(100*CV262) * 1000/(1000 - AP262)</f>
        <v>0</v>
      </c>
      <c r="AO262">
        <v>21.62516342007104</v>
      </c>
      <c r="AP262">
        <v>27.93140181818181</v>
      </c>
      <c r="AQ262">
        <v>0.0006176536170954247</v>
      </c>
      <c r="AR262">
        <v>79.01917542628415</v>
      </c>
      <c r="AS262">
        <v>0</v>
      </c>
      <c r="AT262">
        <v>0</v>
      </c>
      <c r="AU262">
        <f>IF(AS262*$H$13&gt;=AW262,1.0,(AW262/(AW262-AS262*$H$13)))</f>
        <v>0</v>
      </c>
      <c r="AV262">
        <f>(AU262-1)*100</f>
        <v>0</v>
      </c>
      <c r="AW262">
        <f>MAX(0,($B$13+$C$13*DP262)/(1+$D$13*DP262)*DI262/(DK262+273)*$E$13)</f>
        <v>0</v>
      </c>
      <c r="AX262" t="s">
        <v>421</v>
      </c>
      <c r="AY262" t="s">
        <v>421</v>
      </c>
      <c r="AZ262">
        <v>0</v>
      </c>
      <c r="BA262">
        <v>0</v>
      </c>
      <c r="BB262">
        <f>1-AZ262/BA262</f>
        <v>0</v>
      </c>
      <c r="BC262">
        <v>0</v>
      </c>
      <c r="BD262" t="s">
        <v>421</v>
      </c>
      <c r="BE262" t="s">
        <v>421</v>
      </c>
      <c r="BF262">
        <v>0</v>
      </c>
      <c r="BG262">
        <v>0</v>
      </c>
      <c r="BH262">
        <f>1-BF262/BG262</f>
        <v>0</v>
      </c>
      <c r="BI262">
        <v>0.5</v>
      </c>
      <c r="BJ262">
        <f>CS262</f>
        <v>0</v>
      </c>
      <c r="BK262">
        <f>L262</f>
        <v>0</v>
      </c>
      <c r="BL262">
        <f>BH262*BI262*BJ262</f>
        <v>0</v>
      </c>
      <c r="BM262">
        <f>(BK262-BC262)/BJ262</f>
        <v>0</v>
      </c>
      <c r="BN262">
        <f>(BA262-BG262)/BG262</f>
        <v>0</v>
      </c>
      <c r="BO262">
        <f>AZ262/(BB262+AZ262/BG262)</f>
        <v>0</v>
      </c>
      <c r="BP262" t="s">
        <v>421</v>
      </c>
      <c r="BQ262">
        <v>0</v>
      </c>
      <c r="BR262">
        <f>IF(BQ262&lt;&gt;0, BQ262, BO262)</f>
        <v>0</v>
      </c>
      <c r="BS262">
        <f>1-BR262/BG262</f>
        <v>0</v>
      </c>
      <c r="BT262">
        <f>(BG262-BF262)/(BG262-BR262)</f>
        <v>0</v>
      </c>
      <c r="BU262">
        <f>(BA262-BG262)/(BA262-BR262)</f>
        <v>0</v>
      </c>
      <c r="BV262">
        <f>(BG262-BF262)/(BG262-AZ262)</f>
        <v>0</v>
      </c>
      <c r="BW262">
        <f>(BA262-BG262)/(BA262-AZ262)</f>
        <v>0</v>
      </c>
      <c r="BX262">
        <f>(BT262*BR262/BF262)</f>
        <v>0</v>
      </c>
      <c r="BY262">
        <f>(1-BX262)</f>
        <v>0</v>
      </c>
      <c r="BZ262">
        <v>1358</v>
      </c>
      <c r="CA262">
        <v>300</v>
      </c>
      <c r="CB262">
        <v>300</v>
      </c>
      <c r="CC262">
        <v>300</v>
      </c>
      <c r="CD262">
        <v>10372.1</v>
      </c>
      <c r="CE262">
        <v>1824.64</v>
      </c>
      <c r="CF262">
        <v>-0.00730157</v>
      </c>
      <c r="CG262">
        <v>0.9</v>
      </c>
      <c r="CH262" t="s">
        <v>421</v>
      </c>
      <c r="CI262" t="s">
        <v>421</v>
      </c>
      <c r="CJ262" t="s">
        <v>421</v>
      </c>
      <c r="CK262" t="s">
        <v>421</v>
      </c>
      <c r="CL262" t="s">
        <v>421</v>
      </c>
      <c r="CM262" t="s">
        <v>421</v>
      </c>
      <c r="CN262" t="s">
        <v>421</v>
      </c>
      <c r="CO262" t="s">
        <v>421</v>
      </c>
      <c r="CP262" t="s">
        <v>421</v>
      </c>
      <c r="CQ262" t="s">
        <v>421</v>
      </c>
      <c r="CR262">
        <f>$B$11*DQ262+$C$11*DR262+$F$11*EC262*(1-EF262)</f>
        <v>0</v>
      </c>
      <c r="CS262">
        <f>CR262*CT262</f>
        <v>0</v>
      </c>
      <c r="CT262">
        <f>($B$11*$D$9+$C$11*$D$9+$F$11*((EP262+EH262)/MAX(EP262+EH262+EQ262, 0.1)*$I$9+EQ262/MAX(EP262+EH262+EQ262, 0.1)*$J$9))/($B$11+$C$11+$F$11)</f>
        <v>0</v>
      </c>
      <c r="CU262">
        <f>($B$11*$K$9+$C$11*$K$9+$F$11*((EP262+EH262)/MAX(EP262+EH262+EQ262, 0.1)*$P$9+EQ262/MAX(EP262+EH262+EQ262, 0.1)*$Q$9))/($B$11+$C$11+$F$11)</f>
        <v>0</v>
      </c>
      <c r="CV262">
        <v>6</v>
      </c>
      <c r="CW262">
        <v>0.5</v>
      </c>
      <c r="CX262" t="s">
        <v>422</v>
      </c>
      <c r="CY262">
        <v>2</v>
      </c>
      <c r="CZ262" t="b">
        <v>1</v>
      </c>
      <c r="DA262">
        <v>1652289217.232143</v>
      </c>
      <c r="DB262">
        <v>363.5932142857142</v>
      </c>
      <c r="DC262">
        <v>403.1186785714285</v>
      </c>
      <c r="DD262">
        <v>27.92605714285714</v>
      </c>
      <c r="DE262">
        <v>21.63231428571428</v>
      </c>
      <c r="DF262">
        <v>363.8085</v>
      </c>
      <c r="DG262">
        <v>27.82133571428572</v>
      </c>
      <c r="DH262">
        <v>400.0444642857142</v>
      </c>
      <c r="DI262">
        <v>90.66554285714287</v>
      </c>
      <c r="DJ262">
        <v>0.09993731785714285</v>
      </c>
      <c r="DK262">
        <v>32.98681071428571</v>
      </c>
      <c r="DL262">
        <v>32.19950357142857</v>
      </c>
      <c r="DM262">
        <v>999.9000000000002</v>
      </c>
      <c r="DN262">
        <v>0</v>
      </c>
      <c r="DO262">
        <v>0</v>
      </c>
      <c r="DP262">
        <v>9996.894285714285</v>
      </c>
      <c r="DQ262">
        <v>0</v>
      </c>
      <c r="DR262">
        <v>935.5863214285713</v>
      </c>
      <c r="DS262">
        <v>-39.52539642857143</v>
      </c>
      <c r="DT262">
        <v>374.0384642857143</v>
      </c>
      <c r="DU262">
        <v>412.03175</v>
      </c>
      <c r="DV262">
        <v>6.293738571428571</v>
      </c>
      <c r="DW262">
        <v>403.1186785714285</v>
      </c>
      <c r="DX262">
        <v>21.63231428571428</v>
      </c>
      <c r="DY262">
        <v>2.531931785714286</v>
      </c>
      <c r="DZ262">
        <v>1.961306071428571</v>
      </c>
      <c r="EA262">
        <v>21.23323928571429</v>
      </c>
      <c r="EB262">
        <v>17.13537142857143</v>
      </c>
      <c r="EC262">
        <v>1500.006785714286</v>
      </c>
      <c r="ED262">
        <v>0.9730060000000004</v>
      </c>
      <c r="EE262">
        <v>0.02699359999999999</v>
      </c>
      <c r="EF262">
        <v>0</v>
      </c>
      <c r="EG262">
        <v>1465.562857142857</v>
      </c>
      <c r="EH262">
        <v>5.00097</v>
      </c>
      <c r="EI262">
        <v>22822.92857142857</v>
      </c>
      <c r="EJ262">
        <v>12491.66785714286</v>
      </c>
      <c r="EK262">
        <v>41.5442857142857</v>
      </c>
      <c r="EL262">
        <v>43.2275</v>
      </c>
      <c r="EM262">
        <v>41.75</v>
      </c>
      <c r="EN262">
        <v>43.00442857142857</v>
      </c>
      <c r="EO262">
        <v>42.70049999999998</v>
      </c>
      <c r="EP262">
        <v>1454.646785714286</v>
      </c>
      <c r="EQ262">
        <v>40.35785714285714</v>
      </c>
      <c r="ER262">
        <v>0</v>
      </c>
      <c r="ES262">
        <v>1911.200000047684</v>
      </c>
      <c r="ET262">
        <v>0</v>
      </c>
      <c r="EU262">
        <v>1469.188</v>
      </c>
      <c r="EV262">
        <v>225.7061538323372</v>
      </c>
      <c r="EW262">
        <v>3472.176923168033</v>
      </c>
      <c r="EX262">
        <v>22878.188</v>
      </c>
      <c r="EY262">
        <v>15</v>
      </c>
      <c r="EZ262">
        <v>1652287342.6</v>
      </c>
      <c r="FA262" t="s">
        <v>727</v>
      </c>
      <c r="FB262">
        <v>1652287342.6</v>
      </c>
      <c r="FC262">
        <v>1652287335.6</v>
      </c>
      <c r="FD262">
        <v>27</v>
      </c>
      <c r="FE262">
        <v>0.206</v>
      </c>
      <c r="FF262">
        <v>-0.006</v>
      </c>
      <c r="FG262">
        <v>-1.806</v>
      </c>
      <c r="FH262">
        <v>0.04</v>
      </c>
      <c r="FI262">
        <v>1600</v>
      </c>
      <c r="FJ262">
        <v>24</v>
      </c>
      <c r="FK262">
        <v>0.06</v>
      </c>
      <c r="FL262">
        <v>0.04</v>
      </c>
      <c r="FM262">
        <v>-48.158605</v>
      </c>
      <c r="FN262">
        <v>150.9919519699814</v>
      </c>
      <c r="FO262">
        <v>16.17145712078769</v>
      </c>
      <c r="FP262">
        <v>-1</v>
      </c>
      <c r="FQ262">
        <v>6.26464675</v>
      </c>
      <c r="FR262">
        <v>0.4106067917448351</v>
      </c>
      <c r="FS262">
        <v>0.05811275304902957</v>
      </c>
      <c r="FT262">
        <v>1</v>
      </c>
      <c r="FU262">
        <v>0</v>
      </c>
      <c r="FV262">
        <v>0</v>
      </c>
      <c r="FW262">
        <v>0</v>
      </c>
      <c r="FX262">
        <v>-1</v>
      </c>
      <c r="FY262">
        <v>1</v>
      </c>
      <c r="FZ262">
        <v>1</v>
      </c>
      <c r="GA262" t="s">
        <v>719</v>
      </c>
      <c r="GB262">
        <v>2.69443</v>
      </c>
      <c r="GC262">
        <v>2.70515</v>
      </c>
      <c r="GD262">
        <v>0.086004</v>
      </c>
      <c r="GE262">
        <v>0.0919089</v>
      </c>
      <c r="GF262">
        <v>0.117756</v>
      </c>
      <c r="GG262">
        <v>0.09718980000000001</v>
      </c>
      <c r="GH262">
        <v>28677.3</v>
      </c>
      <c r="GI262">
        <v>28603.6</v>
      </c>
      <c r="GJ262">
        <v>29192.8</v>
      </c>
      <c r="GK262">
        <v>29151.9</v>
      </c>
      <c r="GL262">
        <v>34094.8</v>
      </c>
      <c r="GM262">
        <v>35034</v>
      </c>
      <c r="GN262">
        <v>41083.9</v>
      </c>
      <c r="GO262">
        <v>41598.3</v>
      </c>
      <c r="GP262">
        <v>1.72243</v>
      </c>
      <c r="GQ262">
        <v>2.0069</v>
      </c>
      <c r="GR262">
        <v>0.0997484</v>
      </c>
      <c r="GS262">
        <v>0</v>
      </c>
      <c r="GT262">
        <v>30.5901</v>
      </c>
      <c r="GU262">
        <v>999.9</v>
      </c>
      <c r="GV262">
        <v>39.6</v>
      </c>
      <c r="GW262">
        <v>37.3</v>
      </c>
      <c r="GX262">
        <v>27.9933</v>
      </c>
      <c r="GY262">
        <v>62.8636</v>
      </c>
      <c r="GZ262">
        <v>29.972</v>
      </c>
      <c r="HA262">
        <v>1</v>
      </c>
      <c r="HB262">
        <v>0.328534</v>
      </c>
      <c r="HC262">
        <v>0</v>
      </c>
      <c r="HD262">
        <v>20.3923</v>
      </c>
      <c r="HE262">
        <v>5.21594</v>
      </c>
      <c r="HF262">
        <v>12.0098</v>
      </c>
      <c r="HG262">
        <v>4.98675</v>
      </c>
      <c r="HH262">
        <v>3.28848</v>
      </c>
      <c r="HI262">
        <v>2428</v>
      </c>
      <c r="HJ262">
        <v>9999</v>
      </c>
      <c r="HK262">
        <v>9999</v>
      </c>
      <c r="HL262">
        <v>45.9</v>
      </c>
      <c r="HM262">
        <v>1.86735</v>
      </c>
      <c r="HN262">
        <v>1.8663</v>
      </c>
      <c r="HO262">
        <v>1.86585</v>
      </c>
      <c r="HP262">
        <v>1.86569</v>
      </c>
      <c r="HQ262">
        <v>1.86752</v>
      </c>
      <c r="HR262">
        <v>1.87008</v>
      </c>
      <c r="HS262">
        <v>1.86874</v>
      </c>
      <c r="HT262">
        <v>1.87006</v>
      </c>
      <c r="HU262">
        <v>0</v>
      </c>
      <c r="HV262">
        <v>0</v>
      </c>
      <c r="HW262">
        <v>0</v>
      </c>
      <c r="HX262">
        <v>0</v>
      </c>
      <c r="HY262" t="s">
        <v>425</v>
      </c>
      <c r="HZ262" t="s">
        <v>426</v>
      </c>
      <c r="IA262" t="s">
        <v>427</v>
      </c>
      <c r="IB262" t="s">
        <v>427</v>
      </c>
      <c r="IC262" t="s">
        <v>427</v>
      </c>
      <c r="ID262" t="s">
        <v>427</v>
      </c>
      <c r="IE262">
        <v>0</v>
      </c>
      <c r="IF262">
        <v>100</v>
      </c>
      <c r="IG262">
        <v>100</v>
      </c>
      <c r="IH262">
        <v>-0.228</v>
      </c>
      <c r="II262">
        <v>0.1049</v>
      </c>
      <c r="IJ262">
        <v>0.04464184116076175</v>
      </c>
      <c r="IK262">
        <v>-0.0004613869835165773</v>
      </c>
      <c r="IL262">
        <v>-7.733014719846753E-07</v>
      </c>
      <c r="IM262">
        <v>2.12217718631011E-10</v>
      </c>
      <c r="IN262">
        <v>-0.1662484685589008</v>
      </c>
      <c r="IO262">
        <v>0.000886434048502425</v>
      </c>
      <c r="IP262">
        <v>0.0004187276611132993</v>
      </c>
      <c r="IQ262">
        <v>-3.612086840460417E-06</v>
      </c>
      <c r="IR262">
        <v>19</v>
      </c>
      <c r="IS262">
        <v>2204</v>
      </c>
      <c r="IT262">
        <v>1</v>
      </c>
      <c r="IU262">
        <v>37</v>
      </c>
      <c r="IV262">
        <v>31.4</v>
      </c>
      <c r="IW262">
        <v>31.5</v>
      </c>
      <c r="IX262">
        <v>1.07544</v>
      </c>
      <c r="IY262">
        <v>2.25342</v>
      </c>
      <c r="IZ262">
        <v>1.39648</v>
      </c>
      <c r="JA262">
        <v>2.34497</v>
      </c>
      <c r="JB262">
        <v>1.49536</v>
      </c>
      <c r="JC262">
        <v>2.38281</v>
      </c>
      <c r="JD262">
        <v>39.3169</v>
      </c>
      <c r="JE262">
        <v>14.7625</v>
      </c>
      <c r="JF262">
        <v>18</v>
      </c>
      <c r="JG262">
        <v>392.913</v>
      </c>
      <c r="JH262">
        <v>558.076</v>
      </c>
      <c r="JI262">
        <v>32.1457</v>
      </c>
      <c r="JJ262">
        <v>31.7101</v>
      </c>
      <c r="JK262">
        <v>30</v>
      </c>
      <c r="JL262">
        <v>31.5828</v>
      </c>
      <c r="JM262">
        <v>31.4751</v>
      </c>
      <c r="JN262">
        <v>21.5216</v>
      </c>
      <c r="JO262">
        <v>25.8994</v>
      </c>
      <c r="JP262">
        <v>19.4188</v>
      </c>
      <c r="JQ262">
        <v>-999.9</v>
      </c>
      <c r="JR262">
        <v>440.152</v>
      </c>
      <c r="JS262">
        <v>21.5614</v>
      </c>
      <c r="JT262">
        <v>99.77809999999999</v>
      </c>
      <c r="JU262">
        <v>99.8492</v>
      </c>
    </row>
    <row r="263" spans="1:281">
      <c r="A263">
        <v>247</v>
      </c>
      <c r="B263">
        <v>1652289230</v>
      </c>
      <c r="C263">
        <v>7173.5</v>
      </c>
      <c r="D263" t="s">
        <v>978</v>
      </c>
      <c r="E263" t="s">
        <v>979</v>
      </c>
      <c r="F263">
        <v>5</v>
      </c>
      <c r="G263" t="s">
        <v>925</v>
      </c>
      <c r="H263" t="s">
        <v>418</v>
      </c>
      <c r="I263">
        <v>1652289222.5</v>
      </c>
      <c r="J263">
        <f>(K263)/1000</f>
        <v>0</v>
      </c>
      <c r="K263">
        <f>IF(CZ263, AN263, AH263)</f>
        <v>0</v>
      </c>
      <c r="L263">
        <f>IF(CZ263, AI263, AG263)</f>
        <v>0</v>
      </c>
      <c r="M263">
        <f>DB263 - IF(AU263&gt;1, L263*CV263*100.0/(AW263*DP263), 0)</f>
        <v>0</v>
      </c>
      <c r="N263">
        <f>((T263-J263/2)*M263-L263)/(T263+J263/2)</f>
        <v>0</v>
      </c>
      <c r="O263">
        <f>N263*(DI263+DJ263)/1000.0</f>
        <v>0</v>
      </c>
      <c r="P263">
        <f>(DB263 - IF(AU263&gt;1, L263*CV263*100.0/(AW263*DP263), 0))*(DI263+DJ263)/1000.0</f>
        <v>0</v>
      </c>
      <c r="Q263">
        <f>2.0/((1/S263-1/R263)+SIGN(S263)*SQRT((1/S263-1/R263)*(1/S263-1/R263) + 4*CW263/((CW263+1)*(CW263+1))*(2*1/S263*1/R263-1/R263*1/R263)))</f>
        <v>0</v>
      </c>
      <c r="R263">
        <f>IF(LEFT(CX263,1)&lt;&gt;"0",IF(LEFT(CX263,1)="1",3.0,CY263),$D$5+$E$5*(DP263*DI263/($K$5*1000))+$F$5*(DP263*DI263/($K$5*1000))*MAX(MIN(CV263,$J$5),$I$5)*MAX(MIN(CV263,$J$5),$I$5)+$G$5*MAX(MIN(CV263,$J$5),$I$5)*(DP263*DI263/($K$5*1000))+$H$5*(DP263*DI263/($K$5*1000))*(DP263*DI263/($K$5*1000)))</f>
        <v>0</v>
      </c>
      <c r="S263">
        <f>J263*(1000-(1000*0.61365*exp(17.502*W263/(240.97+W263))/(DI263+DJ263)+DD263)/2)/(1000*0.61365*exp(17.502*W263/(240.97+W263))/(DI263+DJ263)-DD263)</f>
        <v>0</v>
      </c>
      <c r="T263">
        <f>1/((CW263+1)/(Q263/1.6)+1/(R263/1.37)) + CW263/((CW263+1)/(Q263/1.6) + CW263/(R263/1.37))</f>
        <v>0</v>
      </c>
      <c r="U263">
        <f>(CR263*CU263)</f>
        <v>0</v>
      </c>
      <c r="V263">
        <f>(DK263+(U263+2*0.95*5.67E-8*(((DK263+$B$7)+273)^4-(DK263+273)^4)-44100*J263)/(1.84*29.3*R263+8*0.95*5.67E-8*(DK263+273)^3))</f>
        <v>0</v>
      </c>
      <c r="W263">
        <f>($C$7*DL263+$D$7*DM263+$E$7*V263)</f>
        <v>0</v>
      </c>
      <c r="X263">
        <f>0.61365*exp(17.502*W263/(240.97+W263))</f>
        <v>0</v>
      </c>
      <c r="Y263">
        <f>(Z263/AA263*100)</f>
        <v>0</v>
      </c>
      <c r="Z263">
        <f>DD263*(DI263+DJ263)/1000</f>
        <v>0</v>
      </c>
      <c r="AA263">
        <f>0.61365*exp(17.502*DK263/(240.97+DK263))</f>
        <v>0</v>
      </c>
      <c r="AB263">
        <f>(X263-DD263*(DI263+DJ263)/1000)</f>
        <v>0</v>
      </c>
      <c r="AC263">
        <f>(-J263*44100)</f>
        <v>0</v>
      </c>
      <c r="AD263">
        <f>2*29.3*R263*0.92*(DK263-W263)</f>
        <v>0</v>
      </c>
      <c r="AE263">
        <f>2*0.95*5.67E-8*(((DK263+$B$7)+273)^4-(W263+273)^4)</f>
        <v>0</v>
      </c>
      <c r="AF263">
        <f>U263+AE263+AC263+AD263</f>
        <v>0</v>
      </c>
      <c r="AG263">
        <f>DH263*AU263*(DC263-DB263*(1000-AU263*DE263)/(1000-AU263*DD263))/(100*CV263)</f>
        <v>0</v>
      </c>
      <c r="AH263">
        <f>1000*DH263*AU263*(DD263-DE263)/(100*CV263*(1000-AU263*DD263))</f>
        <v>0</v>
      </c>
      <c r="AI263">
        <f>(AJ263 - AK263 - DI263*1E3/(8.314*(DK263+273.15)) * AM263/DH263 * AL263) * DH263/(100*CV263) * (1000 - DE263)/1000</f>
        <v>0</v>
      </c>
      <c r="AJ263">
        <v>429.4876768770391</v>
      </c>
      <c r="AK263">
        <v>396.5036060606059</v>
      </c>
      <c r="AL263">
        <v>2.031800407258717</v>
      </c>
      <c r="AM263">
        <v>66.42233892500103</v>
      </c>
      <c r="AN263">
        <f>(AP263 - AO263 + DI263*1E3/(8.314*(DK263+273.15)) * AR263/DH263 * AQ263) * DH263/(100*CV263) * 1000/(1000 - AP263)</f>
        <v>0</v>
      </c>
      <c r="AO263">
        <v>21.63240454037291</v>
      </c>
      <c r="AP263">
        <v>27.96277999999999</v>
      </c>
      <c r="AQ263">
        <v>0.005537396215203752</v>
      </c>
      <c r="AR263">
        <v>79.01917542628415</v>
      </c>
      <c r="AS263">
        <v>0</v>
      </c>
      <c r="AT263">
        <v>0</v>
      </c>
      <c r="AU263">
        <f>IF(AS263*$H$13&gt;=AW263,1.0,(AW263/(AW263-AS263*$H$13)))</f>
        <v>0</v>
      </c>
      <c r="AV263">
        <f>(AU263-1)*100</f>
        <v>0</v>
      </c>
      <c r="AW263">
        <f>MAX(0,($B$13+$C$13*DP263)/(1+$D$13*DP263)*DI263/(DK263+273)*$E$13)</f>
        <v>0</v>
      </c>
      <c r="AX263" t="s">
        <v>421</v>
      </c>
      <c r="AY263" t="s">
        <v>421</v>
      </c>
      <c r="AZ263">
        <v>0</v>
      </c>
      <c r="BA263">
        <v>0</v>
      </c>
      <c r="BB263">
        <f>1-AZ263/BA263</f>
        <v>0</v>
      </c>
      <c r="BC263">
        <v>0</v>
      </c>
      <c r="BD263" t="s">
        <v>421</v>
      </c>
      <c r="BE263" t="s">
        <v>421</v>
      </c>
      <c r="BF263">
        <v>0</v>
      </c>
      <c r="BG263">
        <v>0</v>
      </c>
      <c r="BH263">
        <f>1-BF263/BG263</f>
        <v>0</v>
      </c>
      <c r="BI263">
        <v>0.5</v>
      </c>
      <c r="BJ263">
        <f>CS263</f>
        <v>0</v>
      </c>
      <c r="BK263">
        <f>L263</f>
        <v>0</v>
      </c>
      <c r="BL263">
        <f>BH263*BI263*BJ263</f>
        <v>0</v>
      </c>
      <c r="BM263">
        <f>(BK263-BC263)/BJ263</f>
        <v>0</v>
      </c>
      <c r="BN263">
        <f>(BA263-BG263)/BG263</f>
        <v>0</v>
      </c>
      <c r="BO263">
        <f>AZ263/(BB263+AZ263/BG263)</f>
        <v>0</v>
      </c>
      <c r="BP263" t="s">
        <v>421</v>
      </c>
      <c r="BQ263">
        <v>0</v>
      </c>
      <c r="BR263">
        <f>IF(BQ263&lt;&gt;0, BQ263, BO263)</f>
        <v>0</v>
      </c>
      <c r="BS263">
        <f>1-BR263/BG263</f>
        <v>0</v>
      </c>
      <c r="BT263">
        <f>(BG263-BF263)/(BG263-BR263)</f>
        <v>0</v>
      </c>
      <c r="BU263">
        <f>(BA263-BG263)/(BA263-BR263)</f>
        <v>0</v>
      </c>
      <c r="BV263">
        <f>(BG263-BF263)/(BG263-AZ263)</f>
        <v>0</v>
      </c>
      <c r="BW263">
        <f>(BA263-BG263)/(BA263-AZ263)</f>
        <v>0</v>
      </c>
      <c r="BX263">
        <f>(BT263*BR263/BF263)</f>
        <v>0</v>
      </c>
      <c r="BY263">
        <f>(1-BX263)</f>
        <v>0</v>
      </c>
      <c r="BZ263">
        <v>1358</v>
      </c>
      <c r="CA263">
        <v>300</v>
      </c>
      <c r="CB263">
        <v>300</v>
      </c>
      <c r="CC263">
        <v>300</v>
      </c>
      <c r="CD263">
        <v>10372.1</v>
      </c>
      <c r="CE263">
        <v>1824.64</v>
      </c>
      <c r="CF263">
        <v>-0.00730157</v>
      </c>
      <c r="CG263">
        <v>0.9</v>
      </c>
      <c r="CH263" t="s">
        <v>421</v>
      </c>
      <c r="CI263" t="s">
        <v>421</v>
      </c>
      <c r="CJ263" t="s">
        <v>421</v>
      </c>
      <c r="CK263" t="s">
        <v>421</v>
      </c>
      <c r="CL263" t="s">
        <v>421</v>
      </c>
      <c r="CM263" t="s">
        <v>421</v>
      </c>
      <c r="CN263" t="s">
        <v>421</v>
      </c>
      <c r="CO263" t="s">
        <v>421</v>
      </c>
      <c r="CP263" t="s">
        <v>421</v>
      </c>
      <c r="CQ263" t="s">
        <v>421</v>
      </c>
      <c r="CR263">
        <f>$B$11*DQ263+$C$11*DR263+$F$11*EC263*(1-EF263)</f>
        <v>0</v>
      </c>
      <c r="CS263">
        <f>CR263*CT263</f>
        <v>0</v>
      </c>
      <c r="CT263">
        <f>($B$11*$D$9+$C$11*$D$9+$F$11*((EP263+EH263)/MAX(EP263+EH263+EQ263, 0.1)*$I$9+EQ263/MAX(EP263+EH263+EQ263, 0.1)*$J$9))/($B$11+$C$11+$F$11)</f>
        <v>0</v>
      </c>
      <c r="CU263">
        <f>($B$11*$K$9+$C$11*$K$9+$F$11*((EP263+EH263)/MAX(EP263+EH263+EQ263, 0.1)*$P$9+EQ263/MAX(EP263+EH263+EQ263, 0.1)*$Q$9))/($B$11+$C$11+$F$11)</f>
        <v>0</v>
      </c>
      <c r="CV263">
        <v>6</v>
      </c>
      <c r="CW263">
        <v>0.5</v>
      </c>
      <c r="CX263" t="s">
        <v>422</v>
      </c>
      <c r="CY263">
        <v>2</v>
      </c>
      <c r="CZ263" t="b">
        <v>1</v>
      </c>
      <c r="DA263">
        <v>1652289222.5</v>
      </c>
      <c r="DB263">
        <v>373.3841481481481</v>
      </c>
      <c r="DC263">
        <v>411.1596296296295</v>
      </c>
      <c r="DD263">
        <v>27.92906296296296</v>
      </c>
      <c r="DE263">
        <v>21.62824444444444</v>
      </c>
      <c r="DF263">
        <v>373.6086666666667</v>
      </c>
      <c r="DG263">
        <v>27.82428888888889</v>
      </c>
      <c r="DH263">
        <v>400.0692592592592</v>
      </c>
      <c r="DI263">
        <v>90.66538148148148</v>
      </c>
      <c r="DJ263">
        <v>0.0999617111111111</v>
      </c>
      <c r="DK263">
        <v>32.9933925925926</v>
      </c>
      <c r="DL263">
        <v>32.20853333333334</v>
      </c>
      <c r="DM263">
        <v>999.9000000000001</v>
      </c>
      <c r="DN263">
        <v>0</v>
      </c>
      <c r="DO263">
        <v>0</v>
      </c>
      <c r="DP263">
        <v>9995.207777777778</v>
      </c>
      <c r="DQ263">
        <v>0</v>
      </c>
      <c r="DR263">
        <v>937.1025185185187</v>
      </c>
      <c r="DS263">
        <v>-37.77543703703704</v>
      </c>
      <c r="DT263">
        <v>384.1121481481482</v>
      </c>
      <c r="DU263">
        <v>420.2488518518518</v>
      </c>
      <c r="DV263">
        <v>6.300811111111112</v>
      </c>
      <c r="DW263">
        <v>411.1596296296295</v>
      </c>
      <c r="DX263">
        <v>21.62824444444444</v>
      </c>
      <c r="DY263">
        <v>2.532199259259259</v>
      </c>
      <c r="DZ263">
        <v>1.960933703703704</v>
      </c>
      <c r="EA263">
        <v>21.23495555555555</v>
      </c>
      <c r="EB263">
        <v>17.13237037037037</v>
      </c>
      <c r="EC263">
        <v>1500.018888888889</v>
      </c>
      <c r="ED263">
        <v>0.9730060000000003</v>
      </c>
      <c r="EE263">
        <v>0.02699359999999999</v>
      </c>
      <c r="EF263">
        <v>0</v>
      </c>
      <c r="EG263">
        <v>1482.547407407408</v>
      </c>
      <c r="EH263">
        <v>5.00097</v>
      </c>
      <c r="EI263">
        <v>23083</v>
      </c>
      <c r="EJ263">
        <v>12491.77037037037</v>
      </c>
      <c r="EK263">
        <v>41.56199999999999</v>
      </c>
      <c r="EL263">
        <v>43.22199999999999</v>
      </c>
      <c r="EM263">
        <v>41.75</v>
      </c>
      <c r="EN263">
        <v>43</v>
      </c>
      <c r="EO263">
        <v>42.68699999999998</v>
      </c>
      <c r="EP263">
        <v>1454.658888888889</v>
      </c>
      <c r="EQ263">
        <v>40.35999999999999</v>
      </c>
      <c r="ER263">
        <v>0</v>
      </c>
      <c r="ES263">
        <v>1916</v>
      </c>
      <c r="ET263">
        <v>0</v>
      </c>
      <c r="EU263">
        <v>1483.2776</v>
      </c>
      <c r="EV263">
        <v>118.6353844458693</v>
      </c>
      <c r="EW263">
        <v>1735.253844022553</v>
      </c>
      <c r="EX263">
        <v>23093.47600000001</v>
      </c>
      <c r="EY263">
        <v>15</v>
      </c>
      <c r="EZ263">
        <v>1652287342.6</v>
      </c>
      <c r="FA263" t="s">
        <v>727</v>
      </c>
      <c r="FB263">
        <v>1652287342.6</v>
      </c>
      <c r="FC263">
        <v>1652287335.6</v>
      </c>
      <c r="FD263">
        <v>27</v>
      </c>
      <c r="FE263">
        <v>0.206</v>
      </c>
      <c r="FF263">
        <v>-0.006</v>
      </c>
      <c r="FG263">
        <v>-1.806</v>
      </c>
      <c r="FH263">
        <v>0.04</v>
      </c>
      <c r="FI263">
        <v>1600</v>
      </c>
      <c r="FJ263">
        <v>24</v>
      </c>
      <c r="FK263">
        <v>0.06</v>
      </c>
      <c r="FL263">
        <v>0.04</v>
      </c>
      <c r="FM263">
        <v>-40.32332</v>
      </c>
      <c r="FN263">
        <v>27.09747917448415</v>
      </c>
      <c r="FO263">
        <v>6.165610379119004</v>
      </c>
      <c r="FP263">
        <v>-1</v>
      </c>
      <c r="FQ263">
        <v>6.2982075</v>
      </c>
      <c r="FR263">
        <v>0.06057388367729277</v>
      </c>
      <c r="FS263">
        <v>0.01152045826996483</v>
      </c>
      <c r="FT263">
        <v>1</v>
      </c>
      <c r="FU263">
        <v>0</v>
      </c>
      <c r="FV263">
        <v>0</v>
      </c>
      <c r="FW263">
        <v>0</v>
      </c>
      <c r="FX263">
        <v>-1</v>
      </c>
      <c r="FY263">
        <v>1</v>
      </c>
      <c r="FZ263">
        <v>1</v>
      </c>
      <c r="GA263" t="s">
        <v>719</v>
      </c>
      <c r="GB263">
        <v>2.69438</v>
      </c>
      <c r="GC263">
        <v>2.70503</v>
      </c>
      <c r="GD263">
        <v>0.08776249999999999</v>
      </c>
      <c r="GE263">
        <v>0.0945522</v>
      </c>
      <c r="GF263">
        <v>0.117849</v>
      </c>
      <c r="GG263">
        <v>0.09707159999999999</v>
      </c>
      <c r="GH263">
        <v>28622.3</v>
      </c>
      <c r="GI263">
        <v>28520.3</v>
      </c>
      <c r="GJ263">
        <v>29193</v>
      </c>
      <c r="GK263">
        <v>29151.9</v>
      </c>
      <c r="GL263">
        <v>34091.4</v>
      </c>
      <c r="GM263">
        <v>35038.6</v>
      </c>
      <c r="GN263">
        <v>41084</v>
      </c>
      <c r="GO263">
        <v>41598.1</v>
      </c>
      <c r="GP263">
        <v>1.72232</v>
      </c>
      <c r="GQ263">
        <v>2.007</v>
      </c>
      <c r="GR263">
        <v>0.100061</v>
      </c>
      <c r="GS263">
        <v>0</v>
      </c>
      <c r="GT263">
        <v>30.5981</v>
      </c>
      <c r="GU263">
        <v>999.9</v>
      </c>
      <c r="GV263">
        <v>39.6</v>
      </c>
      <c r="GW263">
        <v>37.2</v>
      </c>
      <c r="GX263">
        <v>27.8397</v>
      </c>
      <c r="GY263">
        <v>62.7236</v>
      </c>
      <c r="GZ263">
        <v>29.7316</v>
      </c>
      <c r="HA263">
        <v>1</v>
      </c>
      <c r="HB263">
        <v>0.328478</v>
      </c>
      <c r="HC263">
        <v>0</v>
      </c>
      <c r="HD263">
        <v>20.3922</v>
      </c>
      <c r="HE263">
        <v>5.21594</v>
      </c>
      <c r="HF263">
        <v>12.0099</v>
      </c>
      <c r="HG263">
        <v>4.987</v>
      </c>
      <c r="HH263">
        <v>3.28845</v>
      </c>
      <c r="HI263">
        <v>2428</v>
      </c>
      <c r="HJ263">
        <v>9999</v>
      </c>
      <c r="HK263">
        <v>9999</v>
      </c>
      <c r="HL263">
        <v>45.9</v>
      </c>
      <c r="HM263">
        <v>1.86735</v>
      </c>
      <c r="HN263">
        <v>1.8663</v>
      </c>
      <c r="HO263">
        <v>1.86588</v>
      </c>
      <c r="HP263">
        <v>1.86569</v>
      </c>
      <c r="HQ263">
        <v>1.86752</v>
      </c>
      <c r="HR263">
        <v>1.87008</v>
      </c>
      <c r="HS263">
        <v>1.86873</v>
      </c>
      <c r="HT263">
        <v>1.87008</v>
      </c>
      <c r="HU263">
        <v>0</v>
      </c>
      <c r="HV263">
        <v>0</v>
      </c>
      <c r="HW263">
        <v>0</v>
      </c>
      <c r="HX263">
        <v>0</v>
      </c>
      <c r="HY263" t="s">
        <v>425</v>
      </c>
      <c r="HZ263" t="s">
        <v>426</v>
      </c>
      <c r="IA263" t="s">
        <v>427</v>
      </c>
      <c r="IB263" t="s">
        <v>427</v>
      </c>
      <c r="IC263" t="s">
        <v>427</v>
      </c>
      <c r="ID263" t="s">
        <v>427</v>
      </c>
      <c r="IE263">
        <v>0</v>
      </c>
      <c r="IF263">
        <v>100</v>
      </c>
      <c r="IG263">
        <v>100</v>
      </c>
      <c r="IH263">
        <v>-0.238</v>
      </c>
      <c r="II263">
        <v>0.1054</v>
      </c>
      <c r="IJ263">
        <v>0.04464184116076175</v>
      </c>
      <c r="IK263">
        <v>-0.0004613869835165773</v>
      </c>
      <c r="IL263">
        <v>-7.733014719846753E-07</v>
      </c>
      <c r="IM263">
        <v>2.12217718631011E-10</v>
      </c>
      <c r="IN263">
        <v>-0.1662484685589008</v>
      </c>
      <c r="IO263">
        <v>0.000886434048502425</v>
      </c>
      <c r="IP263">
        <v>0.0004187276611132993</v>
      </c>
      <c r="IQ263">
        <v>-3.612086840460417E-06</v>
      </c>
      <c r="IR263">
        <v>19</v>
      </c>
      <c r="IS263">
        <v>2204</v>
      </c>
      <c r="IT263">
        <v>1</v>
      </c>
      <c r="IU263">
        <v>37</v>
      </c>
      <c r="IV263">
        <v>31.5</v>
      </c>
      <c r="IW263">
        <v>31.6</v>
      </c>
      <c r="IX263">
        <v>1.10718</v>
      </c>
      <c r="IY263">
        <v>2.24487</v>
      </c>
      <c r="IZ263">
        <v>1.39648</v>
      </c>
      <c r="JA263">
        <v>2.34619</v>
      </c>
      <c r="JB263">
        <v>1.49536</v>
      </c>
      <c r="JC263">
        <v>2.40967</v>
      </c>
      <c r="JD263">
        <v>39.3169</v>
      </c>
      <c r="JE263">
        <v>14.7712</v>
      </c>
      <c r="JF263">
        <v>18</v>
      </c>
      <c r="JG263">
        <v>392.867</v>
      </c>
      <c r="JH263">
        <v>558.175</v>
      </c>
      <c r="JI263">
        <v>32.1496</v>
      </c>
      <c r="JJ263">
        <v>31.7113</v>
      </c>
      <c r="JK263">
        <v>30.0001</v>
      </c>
      <c r="JL263">
        <v>31.5841</v>
      </c>
      <c r="JM263">
        <v>31.4778</v>
      </c>
      <c r="JN263">
        <v>22.2168</v>
      </c>
      <c r="JO263">
        <v>25.8994</v>
      </c>
      <c r="JP263">
        <v>19.0484</v>
      </c>
      <c r="JQ263">
        <v>-999.9</v>
      </c>
      <c r="JR263">
        <v>453.52</v>
      </c>
      <c r="JS263">
        <v>21.4881</v>
      </c>
      <c r="JT263">
        <v>99.77849999999999</v>
      </c>
      <c r="JU263">
        <v>99.849</v>
      </c>
    </row>
    <row r="264" spans="1:281">
      <c r="A264">
        <v>248</v>
      </c>
      <c r="B264">
        <v>1652289235</v>
      </c>
      <c r="C264">
        <v>7178.5</v>
      </c>
      <c r="D264" t="s">
        <v>980</v>
      </c>
      <c r="E264" t="s">
        <v>981</v>
      </c>
      <c r="F264">
        <v>5</v>
      </c>
      <c r="G264" t="s">
        <v>925</v>
      </c>
      <c r="H264" t="s">
        <v>418</v>
      </c>
      <c r="I264">
        <v>1652289227.214286</v>
      </c>
      <c r="J264">
        <f>(K264)/1000</f>
        <v>0</v>
      </c>
      <c r="K264">
        <f>IF(CZ264, AN264, AH264)</f>
        <v>0</v>
      </c>
      <c r="L264">
        <f>IF(CZ264, AI264, AG264)</f>
        <v>0</v>
      </c>
      <c r="M264">
        <f>DB264 - IF(AU264&gt;1, L264*CV264*100.0/(AW264*DP264), 0)</f>
        <v>0</v>
      </c>
      <c r="N264">
        <f>((T264-J264/2)*M264-L264)/(T264+J264/2)</f>
        <v>0</v>
      </c>
      <c r="O264">
        <f>N264*(DI264+DJ264)/1000.0</f>
        <v>0</v>
      </c>
      <c r="P264">
        <f>(DB264 - IF(AU264&gt;1, L264*CV264*100.0/(AW264*DP264), 0))*(DI264+DJ264)/1000.0</f>
        <v>0</v>
      </c>
      <c r="Q264">
        <f>2.0/((1/S264-1/R264)+SIGN(S264)*SQRT((1/S264-1/R264)*(1/S264-1/R264) + 4*CW264/((CW264+1)*(CW264+1))*(2*1/S264*1/R264-1/R264*1/R264)))</f>
        <v>0</v>
      </c>
      <c r="R264">
        <f>IF(LEFT(CX264,1)&lt;&gt;"0",IF(LEFT(CX264,1)="1",3.0,CY264),$D$5+$E$5*(DP264*DI264/($K$5*1000))+$F$5*(DP264*DI264/($K$5*1000))*MAX(MIN(CV264,$J$5),$I$5)*MAX(MIN(CV264,$J$5),$I$5)+$G$5*MAX(MIN(CV264,$J$5),$I$5)*(DP264*DI264/($K$5*1000))+$H$5*(DP264*DI264/($K$5*1000))*(DP264*DI264/($K$5*1000)))</f>
        <v>0</v>
      </c>
      <c r="S264">
        <f>J264*(1000-(1000*0.61365*exp(17.502*W264/(240.97+W264))/(DI264+DJ264)+DD264)/2)/(1000*0.61365*exp(17.502*W264/(240.97+W264))/(DI264+DJ264)-DD264)</f>
        <v>0</v>
      </c>
      <c r="T264">
        <f>1/((CW264+1)/(Q264/1.6)+1/(R264/1.37)) + CW264/((CW264+1)/(Q264/1.6) + CW264/(R264/1.37))</f>
        <v>0</v>
      </c>
      <c r="U264">
        <f>(CR264*CU264)</f>
        <v>0</v>
      </c>
      <c r="V264">
        <f>(DK264+(U264+2*0.95*5.67E-8*(((DK264+$B$7)+273)^4-(DK264+273)^4)-44100*J264)/(1.84*29.3*R264+8*0.95*5.67E-8*(DK264+273)^3))</f>
        <v>0</v>
      </c>
      <c r="W264">
        <f>($C$7*DL264+$D$7*DM264+$E$7*V264)</f>
        <v>0</v>
      </c>
      <c r="X264">
        <f>0.61365*exp(17.502*W264/(240.97+W264))</f>
        <v>0</v>
      </c>
      <c r="Y264">
        <f>(Z264/AA264*100)</f>
        <v>0</v>
      </c>
      <c r="Z264">
        <f>DD264*(DI264+DJ264)/1000</f>
        <v>0</v>
      </c>
      <c r="AA264">
        <f>0.61365*exp(17.502*DK264/(240.97+DK264))</f>
        <v>0</v>
      </c>
      <c r="AB264">
        <f>(X264-DD264*(DI264+DJ264)/1000)</f>
        <v>0</v>
      </c>
      <c r="AC264">
        <f>(-J264*44100)</f>
        <v>0</v>
      </c>
      <c r="AD264">
        <f>2*29.3*R264*0.92*(DK264-W264)</f>
        <v>0</v>
      </c>
      <c r="AE264">
        <f>2*0.95*5.67E-8*(((DK264+$B$7)+273)^4-(W264+273)^4)</f>
        <v>0</v>
      </c>
      <c r="AF264">
        <f>U264+AE264+AC264+AD264</f>
        <v>0</v>
      </c>
      <c r="AG264">
        <f>DH264*AU264*(DC264-DB264*(1000-AU264*DE264)/(1000-AU264*DD264))/(100*CV264)</f>
        <v>0</v>
      </c>
      <c r="AH264">
        <f>1000*DH264*AU264*(DD264-DE264)/(100*CV264*(1000-AU264*DD264))</f>
        <v>0</v>
      </c>
      <c r="AI264">
        <f>(AJ264 - AK264 - DI264*1E3/(8.314*(DK264+273.15)) * AM264/DH264 * AL264) * DH264/(100*CV264) * (1000 - DE264)/1000</f>
        <v>0</v>
      </c>
      <c r="AJ264">
        <v>446.0100171370167</v>
      </c>
      <c r="AK264">
        <v>409.08663030303</v>
      </c>
      <c r="AL264">
        <v>2.554538552188819</v>
      </c>
      <c r="AM264">
        <v>66.42233892500103</v>
      </c>
      <c r="AN264">
        <f>(AP264 - AO264 + DI264*1E3/(8.314*(DK264+273.15)) * AR264/DH264 * AQ264) * DH264/(100*CV264) * 1000/(1000 - AP264)</f>
        <v>0</v>
      </c>
      <c r="AO264">
        <v>21.56692063022083</v>
      </c>
      <c r="AP264">
        <v>27.97569151515149</v>
      </c>
      <c r="AQ264">
        <v>0.007223878148719571</v>
      </c>
      <c r="AR264">
        <v>79.01917542628415</v>
      </c>
      <c r="AS264">
        <v>0</v>
      </c>
      <c r="AT264">
        <v>0</v>
      </c>
      <c r="AU264">
        <f>IF(AS264*$H$13&gt;=AW264,1.0,(AW264/(AW264-AS264*$H$13)))</f>
        <v>0</v>
      </c>
      <c r="AV264">
        <f>(AU264-1)*100</f>
        <v>0</v>
      </c>
      <c r="AW264">
        <f>MAX(0,($B$13+$C$13*DP264)/(1+$D$13*DP264)*DI264/(DK264+273)*$E$13)</f>
        <v>0</v>
      </c>
      <c r="AX264" t="s">
        <v>421</v>
      </c>
      <c r="AY264" t="s">
        <v>421</v>
      </c>
      <c r="AZ264">
        <v>0</v>
      </c>
      <c r="BA264">
        <v>0</v>
      </c>
      <c r="BB264">
        <f>1-AZ264/BA264</f>
        <v>0</v>
      </c>
      <c r="BC264">
        <v>0</v>
      </c>
      <c r="BD264" t="s">
        <v>421</v>
      </c>
      <c r="BE264" t="s">
        <v>421</v>
      </c>
      <c r="BF264">
        <v>0</v>
      </c>
      <c r="BG264">
        <v>0</v>
      </c>
      <c r="BH264">
        <f>1-BF264/BG264</f>
        <v>0</v>
      </c>
      <c r="BI264">
        <v>0.5</v>
      </c>
      <c r="BJ264">
        <f>CS264</f>
        <v>0</v>
      </c>
      <c r="BK264">
        <f>L264</f>
        <v>0</v>
      </c>
      <c r="BL264">
        <f>BH264*BI264*BJ264</f>
        <v>0</v>
      </c>
      <c r="BM264">
        <f>(BK264-BC264)/BJ264</f>
        <v>0</v>
      </c>
      <c r="BN264">
        <f>(BA264-BG264)/BG264</f>
        <v>0</v>
      </c>
      <c r="BO264">
        <f>AZ264/(BB264+AZ264/BG264)</f>
        <v>0</v>
      </c>
      <c r="BP264" t="s">
        <v>421</v>
      </c>
      <c r="BQ264">
        <v>0</v>
      </c>
      <c r="BR264">
        <f>IF(BQ264&lt;&gt;0, BQ264, BO264)</f>
        <v>0</v>
      </c>
      <c r="BS264">
        <f>1-BR264/BG264</f>
        <v>0</v>
      </c>
      <c r="BT264">
        <f>(BG264-BF264)/(BG264-BR264)</f>
        <v>0</v>
      </c>
      <c r="BU264">
        <f>(BA264-BG264)/(BA264-BR264)</f>
        <v>0</v>
      </c>
      <c r="BV264">
        <f>(BG264-BF264)/(BG264-AZ264)</f>
        <v>0</v>
      </c>
      <c r="BW264">
        <f>(BA264-BG264)/(BA264-AZ264)</f>
        <v>0</v>
      </c>
      <c r="BX264">
        <f>(BT264*BR264/BF264)</f>
        <v>0</v>
      </c>
      <c r="BY264">
        <f>(1-BX264)</f>
        <v>0</v>
      </c>
      <c r="BZ264">
        <v>1358</v>
      </c>
      <c r="CA264">
        <v>300</v>
      </c>
      <c r="CB264">
        <v>300</v>
      </c>
      <c r="CC264">
        <v>300</v>
      </c>
      <c r="CD264">
        <v>10372.1</v>
      </c>
      <c r="CE264">
        <v>1824.64</v>
      </c>
      <c r="CF264">
        <v>-0.00730157</v>
      </c>
      <c r="CG264">
        <v>0.9</v>
      </c>
      <c r="CH264" t="s">
        <v>421</v>
      </c>
      <c r="CI264" t="s">
        <v>421</v>
      </c>
      <c r="CJ264" t="s">
        <v>421</v>
      </c>
      <c r="CK264" t="s">
        <v>421</v>
      </c>
      <c r="CL264" t="s">
        <v>421</v>
      </c>
      <c r="CM264" t="s">
        <v>421</v>
      </c>
      <c r="CN264" t="s">
        <v>421</v>
      </c>
      <c r="CO264" t="s">
        <v>421</v>
      </c>
      <c r="CP264" t="s">
        <v>421</v>
      </c>
      <c r="CQ264" t="s">
        <v>421</v>
      </c>
      <c r="CR264">
        <f>$B$11*DQ264+$C$11*DR264+$F$11*EC264*(1-EF264)</f>
        <v>0</v>
      </c>
      <c r="CS264">
        <f>CR264*CT264</f>
        <v>0</v>
      </c>
      <c r="CT264">
        <f>($B$11*$D$9+$C$11*$D$9+$F$11*((EP264+EH264)/MAX(EP264+EH264+EQ264, 0.1)*$I$9+EQ264/MAX(EP264+EH264+EQ264, 0.1)*$J$9))/($B$11+$C$11+$F$11)</f>
        <v>0</v>
      </c>
      <c r="CU264">
        <f>($B$11*$K$9+$C$11*$K$9+$F$11*((EP264+EH264)/MAX(EP264+EH264+EQ264, 0.1)*$P$9+EQ264/MAX(EP264+EH264+EQ264, 0.1)*$Q$9))/($B$11+$C$11+$F$11)</f>
        <v>0</v>
      </c>
      <c r="CV264">
        <v>6</v>
      </c>
      <c r="CW264">
        <v>0.5</v>
      </c>
      <c r="CX264" t="s">
        <v>422</v>
      </c>
      <c r="CY264">
        <v>2</v>
      </c>
      <c r="CZ264" t="b">
        <v>1</v>
      </c>
      <c r="DA264">
        <v>1652289227.214286</v>
      </c>
      <c r="DB264">
        <v>381.7910000000001</v>
      </c>
      <c r="DC264">
        <v>423.5068214285715</v>
      </c>
      <c r="DD264">
        <v>27.94795</v>
      </c>
      <c r="DE264">
        <v>21.59716785714286</v>
      </c>
      <c r="DF264">
        <v>382.0235714285714</v>
      </c>
      <c r="DG264">
        <v>27.842875</v>
      </c>
      <c r="DH264">
        <v>400.0805</v>
      </c>
      <c r="DI264">
        <v>90.66599285714285</v>
      </c>
      <c r="DJ264">
        <v>0.09996797857142858</v>
      </c>
      <c r="DK264">
        <v>32.99942857142857</v>
      </c>
      <c r="DL264">
        <v>32.217775</v>
      </c>
      <c r="DM264">
        <v>999.9000000000002</v>
      </c>
      <c r="DN264">
        <v>0</v>
      </c>
      <c r="DO264">
        <v>0</v>
      </c>
      <c r="DP264">
        <v>9996.221071428572</v>
      </c>
      <c r="DQ264">
        <v>0</v>
      </c>
      <c r="DR264">
        <v>938.1631428571428</v>
      </c>
      <c r="DS264">
        <v>-41.71576428571428</v>
      </c>
      <c r="DT264">
        <v>392.7683214285715</v>
      </c>
      <c r="DU264">
        <v>432.85475</v>
      </c>
      <c r="DV264">
        <v>6.350773214285714</v>
      </c>
      <c r="DW264">
        <v>423.5068214285715</v>
      </c>
      <c r="DX264">
        <v>21.59716785714286</v>
      </c>
      <c r="DY264">
        <v>2.533928928571428</v>
      </c>
      <c r="DZ264">
        <v>1.958129285714286</v>
      </c>
      <c r="EA264">
        <v>21.24608214285714</v>
      </c>
      <c r="EB264">
        <v>17.10973214285714</v>
      </c>
      <c r="EC264">
        <v>1500.015357142858</v>
      </c>
      <c r="ED264">
        <v>0.9730060000000004</v>
      </c>
      <c r="EE264">
        <v>0.02699359999999999</v>
      </c>
      <c r="EF264">
        <v>0</v>
      </c>
      <c r="EG264">
        <v>1489.800357142857</v>
      </c>
      <c r="EH264">
        <v>5.00097</v>
      </c>
      <c r="EI264">
        <v>23188.83928571428</v>
      </c>
      <c r="EJ264">
        <v>12491.74642857143</v>
      </c>
      <c r="EK264">
        <v>41.56199999999999</v>
      </c>
      <c r="EL264">
        <v>43.22075</v>
      </c>
      <c r="EM264">
        <v>41.75</v>
      </c>
      <c r="EN264">
        <v>43</v>
      </c>
      <c r="EO264">
        <v>42.69374999999997</v>
      </c>
      <c r="EP264">
        <v>1454.655357142857</v>
      </c>
      <c r="EQ264">
        <v>40.35999999999999</v>
      </c>
      <c r="ER264">
        <v>0</v>
      </c>
      <c r="ES264">
        <v>1920.799999952316</v>
      </c>
      <c r="ET264">
        <v>0</v>
      </c>
      <c r="EU264">
        <v>1490.4192</v>
      </c>
      <c r="EV264">
        <v>55.30923085423878</v>
      </c>
      <c r="EW264">
        <v>771.0923086805122</v>
      </c>
      <c r="EX264">
        <v>23197.16</v>
      </c>
      <c r="EY264">
        <v>15</v>
      </c>
      <c r="EZ264">
        <v>1652287342.6</v>
      </c>
      <c r="FA264" t="s">
        <v>727</v>
      </c>
      <c r="FB264">
        <v>1652287342.6</v>
      </c>
      <c r="FC264">
        <v>1652287335.6</v>
      </c>
      <c r="FD264">
        <v>27</v>
      </c>
      <c r="FE264">
        <v>0.206</v>
      </c>
      <c r="FF264">
        <v>-0.006</v>
      </c>
      <c r="FG264">
        <v>-1.806</v>
      </c>
      <c r="FH264">
        <v>0.04</v>
      </c>
      <c r="FI264">
        <v>1600</v>
      </c>
      <c r="FJ264">
        <v>24</v>
      </c>
      <c r="FK264">
        <v>0.06</v>
      </c>
      <c r="FL264">
        <v>0.04</v>
      </c>
      <c r="FM264">
        <v>-40.12128048780487</v>
      </c>
      <c r="FN264">
        <v>-46.37876236933793</v>
      </c>
      <c r="FO264">
        <v>5.185478196836159</v>
      </c>
      <c r="FP264">
        <v>-1</v>
      </c>
      <c r="FQ264">
        <v>6.333121707317073</v>
      </c>
      <c r="FR264">
        <v>0.5430020905923407</v>
      </c>
      <c r="FS264">
        <v>0.0626565715278266</v>
      </c>
      <c r="FT264">
        <v>0</v>
      </c>
      <c r="FU264">
        <v>0</v>
      </c>
      <c r="FV264">
        <v>0</v>
      </c>
      <c r="FW264">
        <v>0</v>
      </c>
      <c r="FX264">
        <v>-1</v>
      </c>
      <c r="FY264">
        <v>0</v>
      </c>
      <c r="FZ264">
        <v>1</v>
      </c>
      <c r="GA264" t="s">
        <v>710</v>
      </c>
      <c r="GB264">
        <v>2.69444</v>
      </c>
      <c r="GC264">
        <v>2.70524</v>
      </c>
      <c r="GD264">
        <v>0.08994920000000001</v>
      </c>
      <c r="GE264">
        <v>0.0972812</v>
      </c>
      <c r="GF264">
        <v>0.117876</v>
      </c>
      <c r="GG264">
        <v>0.0968135</v>
      </c>
      <c r="GH264">
        <v>28553.3</v>
      </c>
      <c r="GI264">
        <v>28434.6</v>
      </c>
      <c r="GJ264">
        <v>29192.6</v>
      </c>
      <c r="GK264">
        <v>29152.2</v>
      </c>
      <c r="GL264">
        <v>34089.8</v>
      </c>
      <c r="GM264">
        <v>35049.2</v>
      </c>
      <c r="GN264">
        <v>41083.3</v>
      </c>
      <c r="GO264">
        <v>41598.7</v>
      </c>
      <c r="GP264">
        <v>1.72237</v>
      </c>
      <c r="GQ264">
        <v>2.00693</v>
      </c>
      <c r="GR264">
        <v>0.0996962</v>
      </c>
      <c r="GS264">
        <v>0</v>
      </c>
      <c r="GT264">
        <v>30.6061</v>
      </c>
      <c r="GU264">
        <v>999.9</v>
      </c>
      <c r="GV264">
        <v>39.5</v>
      </c>
      <c r="GW264">
        <v>37.3</v>
      </c>
      <c r="GX264">
        <v>27.9201</v>
      </c>
      <c r="GY264">
        <v>62.8536</v>
      </c>
      <c r="GZ264">
        <v>29.5753</v>
      </c>
      <c r="HA264">
        <v>1</v>
      </c>
      <c r="HB264">
        <v>0.328491</v>
      </c>
      <c r="HC264">
        <v>0</v>
      </c>
      <c r="HD264">
        <v>20.3923</v>
      </c>
      <c r="HE264">
        <v>5.21564</v>
      </c>
      <c r="HF264">
        <v>12.0099</v>
      </c>
      <c r="HG264">
        <v>4.987</v>
      </c>
      <c r="HH264">
        <v>3.2884</v>
      </c>
      <c r="HI264">
        <v>2428.3</v>
      </c>
      <c r="HJ264">
        <v>9999</v>
      </c>
      <c r="HK264">
        <v>9999</v>
      </c>
      <c r="HL264">
        <v>45.9</v>
      </c>
      <c r="HM264">
        <v>1.86734</v>
      </c>
      <c r="HN264">
        <v>1.8663</v>
      </c>
      <c r="HO264">
        <v>1.86584</v>
      </c>
      <c r="HP264">
        <v>1.8657</v>
      </c>
      <c r="HQ264">
        <v>1.86752</v>
      </c>
      <c r="HR264">
        <v>1.87002</v>
      </c>
      <c r="HS264">
        <v>1.86873</v>
      </c>
      <c r="HT264">
        <v>1.87003</v>
      </c>
      <c r="HU264">
        <v>0</v>
      </c>
      <c r="HV264">
        <v>0</v>
      </c>
      <c r="HW264">
        <v>0</v>
      </c>
      <c r="HX264">
        <v>0</v>
      </c>
      <c r="HY264" t="s">
        <v>425</v>
      </c>
      <c r="HZ264" t="s">
        <v>426</v>
      </c>
      <c r="IA264" t="s">
        <v>427</v>
      </c>
      <c r="IB264" t="s">
        <v>427</v>
      </c>
      <c r="IC264" t="s">
        <v>427</v>
      </c>
      <c r="ID264" t="s">
        <v>427</v>
      </c>
      <c r="IE264">
        <v>0</v>
      </c>
      <c r="IF264">
        <v>100</v>
      </c>
      <c r="IG264">
        <v>100</v>
      </c>
      <c r="IH264">
        <v>-0.249</v>
      </c>
      <c r="II264">
        <v>0.1055</v>
      </c>
      <c r="IJ264">
        <v>0.04464184116076175</v>
      </c>
      <c r="IK264">
        <v>-0.0004613869835165773</v>
      </c>
      <c r="IL264">
        <v>-7.733014719846753E-07</v>
      </c>
      <c r="IM264">
        <v>2.12217718631011E-10</v>
      </c>
      <c r="IN264">
        <v>-0.1662484685589008</v>
      </c>
      <c r="IO264">
        <v>0.000886434048502425</v>
      </c>
      <c r="IP264">
        <v>0.0004187276611132993</v>
      </c>
      <c r="IQ264">
        <v>-3.612086840460417E-06</v>
      </c>
      <c r="IR264">
        <v>19</v>
      </c>
      <c r="IS264">
        <v>2204</v>
      </c>
      <c r="IT264">
        <v>1</v>
      </c>
      <c r="IU264">
        <v>37</v>
      </c>
      <c r="IV264">
        <v>31.5</v>
      </c>
      <c r="IW264">
        <v>31.7</v>
      </c>
      <c r="IX264">
        <v>1.14014</v>
      </c>
      <c r="IY264">
        <v>2.24731</v>
      </c>
      <c r="IZ264">
        <v>1.39648</v>
      </c>
      <c r="JA264">
        <v>2.34619</v>
      </c>
      <c r="JB264">
        <v>1.49536</v>
      </c>
      <c r="JC264">
        <v>2.39502</v>
      </c>
      <c r="JD264">
        <v>39.3169</v>
      </c>
      <c r="JE264">
        <v>14.7625</v>
      </c>
      <c r="JF264">
        <v>18</v>
      </c>
      <c r="JG264">
        <v>392.903</v>
      </c>
      <c r="JH264">
        <v>558.141</v>
      </c>
      <c r="JI264">
        <v>32.1538</v>
      </c>
      <c r="JJ264">
        <v>31.7128</v>
      </c>
      <c r="JK264">
        <v>30.0001</v>
      </c>
      <c r="JL264">
        <v>31.5857</v>
      </c>
      <c r="JM264">
        <v>31.4803</v>
      </c>
      <c r="JN264">
        <v>22.8382</v>
      </c>
      <c r="JO264">
        <v>25.8994</v>
      </c>
      <c r="JP264">
        <v>19.0484</v>
      </c>
      <c r="JQ264">
        <v>-999.9</v>
      </c>
      <c r="JR264">
        <v>473.573</v>
      </c>
      <c r="JS264">
        <v>21.4474</v>
      </c>
      <c r="JT264">
        <v>99.777</v>
      </c>
      <c r="JU264">
        <v>99.8503</v>
      </c>
    </row>
    <row r="265" spans="1:281">
      <c r="A265">
        <v>249</v>
      </c>
      <c r="B265">
        <v>1652289240</v>
      </c>
      <c r="C265">
        <v>7183.5</v>
      </c>
      <c r="D265" t="s">
        <v>982</v>
      </c>
      <c r="E265" t="s">
        <v>983</v>
      </c>
      <c r="F265">
        <v>5</v>
      </c>
      <c r="G265" t="s">
        <v>925</v>
      </c>
      <c r="H265" t="s">
        <v>418</v>
      </c>
      <c r="I265">
        <v>1652289232.5</v>
      </c>
      <c r="J265">
        <f>(K265)/1000</f>
        <v>0</v>
      </c>
      <c r="K265">
        <f>IF(CZ265, AN265, AH265)</f>
        <v>0</v>
      </c>
      <c r="L265">
        <f>IF(CZ265, AI265, AG265)</f>
        <v>0</v>
      </c>
      <c r="M265">
        <f>DB265 - IF(AU265&gt;1, L265*CV265*100.0/(AW265*DP265), 0)</f>
        <v>0</v>
      </c>
      <c r="N265">
        <f>((T265-J265/2)*M265-L265)/(T265+J265/2)</f>
        <v>0</v>
      </c>
      <c r="O265">
        <f>N265*(DI265+DJ265)/1000.0</f>
        <v>0</v>
      </c>
      <c r="P265">
        <f>(DB265 - IF(AU265&gt;1, L265*CV265*100.0/(AW265*DP265), 0))*(DI265+DJ265)/1000.0</f>
        <v>0</v>
      </c>
      <c r="Q265">
        <f>2.0/((1/S265-1/R265)+SIGN(S265)*SQRT((1/S265-1/R265)*(1/S265-1/R265) + 4*CW265/((CW265+1)*(CW265+1))*(2*1/S265*1/R265-1/R265*1/R265)))</f>
        <v>0</v>
      </c>
      <c r="R265">
        <f>IF(LEFT(CX265,1)&lt;&gt;"0",IF(LEFT(CX265,1)="1",3.0,CY265),$D$5+$E$5*(DP265*DI265/($K$5*1000))+$F$5*(DP265*DI265/($K$5*1000))*MAX(MIN(CV265,$J$5),$I$5)*MAX(MIN(CV265,$J$5),$I$5)+$G$5*MAX(MIN(CV265,$J$5),$I$5)*(DP265*DI265/($K$5*1000))+$H$5*(DP265*DI265/($K$5*1000))*(DP265*DI265/($K$5*1000)))</f>
        <v>0</v>
      </c>
      <c r="S265">
        <f>J265*(1000-(1000*0.61365*exp(17.502*W265/(240.97+W265))/(DI265+DJ265)+DD265)/2)/(1000*0.61365*exp(17.502*W265/(240.97+W265))/(DI265+DJ265)-DD265)</f>
        <v>0</v>
      </c>
      <c r="T265">
        <f>1/((CW265+1)/(Q265/1.6)+1/(R265/1.37)) + CW265/((CW265+1)/(Q265/1.6) + CW265/(R265/1.37))</f>
        <v>0</v>
      </c>
      <c r="U265">
        <f>(CR265*CU265)</f>
        <v>0</v>
      </c>
      <c r="V265">
        <f>(DK265+(U265+2*0.95*5.67E-8*(((DK265+$B$7)+273)^4-(DK265+273)^4)-44100*J265)/(1.84*29.3*R265+8*0.95*5.67E-8*(DK265+273)^3))</f>
        <v>0</v>
      </c>
      <c r="W265">
        <f>($C$7*DL265+$D$7*DM265+$E$7*V265)</f>
        <v>0</v>
      </c>
      <c r="X265">
        <f>0.61365*exp(17.502*W265/(240.97+W265))</f>
        <v>0</v>
      </c>
      <c r="Y265">
        <f>(Z265/AA265*100)</f>
        <v>0</v>
      </c>
      <c r="Z265">
        <f>DD265*(DI265+DJ265)/1000</f>
        <v>0</v>
      </c>
      <c r="AA265">
        <f>0.61365*exp(17.502*DK265/(240.97+DK265))</f>
        <v>0</v>
      </c>
      <c r="AB265">
        <f>(X265-DD265*(DI265+DJ265)/1000)</f>
        <v>0</v>
      </c>
      <c r="AC265">
        <f>(-J265*44100)</f>
        <v>0</v>
      </c>
      <c r="AD265">
        <f>2*29.3*R265*0.92*(DK265-W265)</f>
        <v>0</v>
      </c>
      <c r="AE265">
        <f>2*0.95*5.67E-8*(((DK265+$B$7)+273)^4-(W265+273)^4)</f>
        <v>0</v>
      </c>
      <c r="AF265">
        <f>U265+AE265+AC265+AD265</f>
        <v>0</v>
      </c>
      <c r="AG265">
        <f>DH265*AU265*(DC265-DB265*(1000-AU265*DE265)/(1000-AU265*DD265))/(100*CV265)</f>
        <v>0</v>
      </c>
      <c r="AH265">
        <f>1000*DH265*AU265*(DD265-DE265)/(100*CV265*(1000-AU265*DD265))</f>
        <v>0</v>
      </c>
      <c r="AI265">
        <f>(AJ265 - AK265 - DI265*1E3/(8.314*(DK265+273.15)) * AM265/DH265 * AL265) * DH265/(100*CV265) * (1000 - DE265)/1000</f>
        <v>0</v>
      </c>
      <c r="AJ265">
        <v>462.9467677220907</v>
      </c>
      <c r="AK265">
        <v>423.3936060606061</v>
      </c>
      <c r="AL265">
        <v>2.879559021089587</v>
      </c>
      <c r="AM265">
        <v>66.42233892500103</v>
      </c>
      <c r="AN265">
        <f>(AP265 - AO265 + DI265*1E3/(8.314*(DK265+273.15)) * AR265/DH265 * AQ265) * DH265/(100*CV265) * 1000/(1000 - AP265)</f>
        <v>0</v>
      </c>
      <c r="AO265">
        <v>21.51031119848903</v>
      </c>
      <c r="AP265">
        <v>27.98374363636364</v>
      </c>
      <c r="AQ265">
        <v>-9.56536194752465E-05</v>
      </c>
      <c r="AR265">
        <v>79.01917542628415</v>
      </c>
      <c r="AS265">
        <v>0</v>
      </c>
      <c r="AT265">
        <v>0</v>
      </c>
      <c r="AU265">
        <f>IF(AS265*$H$13&gt;=AW265,1.0,(AW265/(AW265-AS265*$H$13)))</f>
        <v>0</v>
      </c>
      <c r="AV265">
        <f>(AU265-1)*100</f>
        <v>0</v>
      </c>
      <c r="AW265">
        <f>MAX(0,($B$13+$C$13*DP265)/(1+$D$13*DP265)*DI265/(DK265+273)*$E$13)</f>
        <v>0</v>
      </c>
      <c r="AX265" t="s">
        <v>421</v>
      </c>
      <c r="AY265" t="s">
        <v>421</v>
      </c>
      <c r="AZ265">
        <v>0</v>
      </c>
      <c r="BA265">
        <v>0</v>
      </c>
      <c r="BB265">
        <f>1-AZ265/BA265</f>
        <v>0</v>
      </c>
      <c r="BC265">
        <v>0</v>
      </c>
      <c r="BD265" t="s">
        <v>421</v>
      </c>
      <c r="BE265" t="s">
        <v>421</v>
      </c>
      <c r="BF265">
        <v>0</v>
      </c>
      <c r="BG265">
        <v>0</v>
      </c>
      <c r="BH265">
        <f>1-BF265/BG265</f>
        <v>0</v>
      </c>
      <c r="BI265">
        <v>0.5</v>
      </c>
      <c r="BJ265">
        <f>CS265</f>
        <v>0</v>
      </c>
      <c r="BK265">
        <f>L265</f>
        <v>0</v>
      </c>
      <c r="BL265">
        <f>BH265*BI265*BJ265</f>
        <v>0</v>
      </c>
      <c r="BM265">
        <f>(BK265-BC265)/BJ265</f>
        <v>0</v>
      </c>
      <c r="BN265">
        <f>(BA265-BG265)/BG265</f>
        <v>0</v>
      </c>
      <c r="BO265">
        <f>AZ265/(BB265+AZ265/BG265)</f>
        <v>0</v>
      </c>
      <c r="BP265" t="s">
        <v>421</v>
      </c>
      <c r="BQ265">
        <v>0</v>
      </c>
      <c r="BR265">
        <f>IF(BQ265&lt;&gt;0, BQ265, BO265)</f>
        <v>0</v>
      </c>
      <c r="BS265">
        <f>1-BR265/BG265</f>
        <v>0</v>
      </c>
      <c r="BT265">
        <f>(BG265-BF265)/(BG265-BR265)</f>
        <v>0</v>
      </c>
      <c r="BU265">
        <f>(BA265-BG265)/(BA265-BR265)</f>
        <v>0</v>
      </c>
      <c r="BV265">
        <f>(BG265-BF265)/(BG265-AZ265)</f>
        <v>0</v>
      </c>
      <c r="BW265">
        <f>(BA265-BG265)/(BA265-AZ265)</f>
        <v>0</v>
      </c>
      <c r="BX265">
        <f>(BT265*BR265/BF265)</f>
        <v>0</v>
      </c>
      <c r="BY265">
        <f>(1-BX265)</f>
        <v>0</v>
      </c>
      <c r="BZ265">
        <v>1358</v>
      </c>
      <c r="CA265">
        <v>300</v>
      </c>
      <c r="CB265">
        <v>300</v>
      </c>
      <c r="CC265">
        <v>300</v>
      </c>
      <c r="CD265">
        <v>10372.1</v>
      </c>
      <c r="CE265">
        <v>1824.64</v>
      </c>
      <c r="CF265">
        <v>-0.00730157</v>
      </c>
      <c r="CG265">
        <v>0.9</v>
      </c>
      <c r="CH265" t="s">
        <v>421</v>
      </c>
      <c r="CI265" t="s">
        <v>421</v>
      </c>
      <c r="CJ265" t="s">
        <v>421</v>
      </c>
      <c r="CK265" t="s">
        <v>421</v>
      </c>
      <c r="CL265" t="s">
        <v>421</v>
      </c>
      <c r="CM265" t="s">
        <v>421</v>
      </c>
      <c r="CN265" t="s">
        <v>421</v>
      </c>
      <c r="CO265" t="s">
        <v>421</v>
      </c>
      <c r="CP265" t="s">
        <v>421</v>
      </c>
      <c r="CQ265" t="s">
        <v>421</v>
      </c>
      <c r="CR265">
        <f>$B$11*DQ265+$C$11*DR265+$F$11*EC265*(1-EF265)</f>
        <v>0</v>
      </c>
      <c r="CS265">
        <f>CR265*CT265</f>
        <v>0</v>
      </c>
      <c r="CT265">
        <f>($B$11*$D$9+$C$11*$D$9+$F$11*((EP265+EH265)/MAX(EP265+EH265+EQ265, 0.1)*$I$9+EQ265/MAX(EP265+EH265+EQ265, 0.1)*$J$9))/($B$11+$C$11+$F$11)</f>
        <v>0</v>
      </c>
      <c r="CU265">
        <f>($B$11*$K$9+$C$11*$K$9+$F$11*((EP265+EH265)/MAX(EP265+EH265+EQ265, 0.1)*$P$9+EQ265/MAX(EP265+EH265+EQ265, 0.1)*$Q$9))/($B$11+$C$11+$F$11)</f>
        <v>0</v>
      </c>
      <c r="CV265">
        <v>6</v>
      </c>
      <c r="CW265">
        <v>0.5</v>
      </c>
      <c r="CX265" t="s">
        <v>422</v>
      </c>
      <c r="CY265">
        <v>2</v>
      </c>
      <c r="CZ265" t="b">
        <v>1</v>
      </c>
      <c r="DA265">
        <v>1652289232.5</v>
      </c>
      <c r="DB265">
        <v>393.2504074074074</v>
      </c>
      <c r="DC265">
        <v>440.2124814814815</v>
      </c>
      <c r="DD265">
        <v>27.96735925925926</v>
      </c>
      <c r="DE265">
        <v>21.55661481481481</v>
      </c>
      <c r="DF265">
        <v>393.4941111111111</v>
      </c>
      <c r="DG265">
        <v>27.86198518518518</v>
      </c>
      <c r="DH265">
        <v>400.0875185185186</v>
      </c>
      <c r="DI265">
        <v>90.66825925925924</v>
      </c>
      <c r="DJ265">
        <v>0.09999717037037038</v>
      </c>
      <c r="DK265">
        <v>33.00608518518519</v>
      </c>
      <c r="DL265">
        <v>32.22520370370371</v>
      </c>
      <c r="DM265">
        <v>999.9000000000001</v>
      </c>
      <c r="DN265">
        <v>0</v>
      </c>
      <c r="DO265">
        <v>0</v>
      </c>
      <c r="DP265">
        <v>9999.505185185186</v>
      </c>
      <c r="DQ265">
        <v>0</v>
      </c>
      <c r="DR265">
        <v>938.0588518518518</v>
      </c>
      <c r="DS265">
        <v>-46.96197407407407</v>
      </c>
      <c r="DT265">
        <v>404.5652592592593</v>
      </c>
      <c r="DU265">
        <v>449.9102592592592</v>
      </c>
      <c r="DV265">
        <v>6.41073962962963</v>
      </c>
      <c r="DW265">
        <v>440.2124814814815</v>
      </c>
      <c r="DX265">
        <v>21.55661481481481</v>
      </c>
      <c r="DY265">
        <v>2.535751851851852</v>
      </c>
      <c r="DZ265">
        <v>1.954501111111111</v>
      </c>
      <c r="EA265">
        <v>21.25780740740741</v>
      </c>
      <c r="EB265">
        <v>17.08043333333333</v>
      </c>
      <c r="EC265">
        <v>1500.004074074074</v>
      </c>
      <c r="ED265">
        <v>0.9730060000000003</v>
      </c>
      <c r="EE265">
        <v>0.02699359999999999</v>
      </c>
      <c r="EF265">
        <v>0</v>
      </c>
      <c r="EG265">
        <v>1493.557407407407</v>
      </c>
      <c r="EH265">
        <v>5.00097</v>
      </c>
      <c r="EI265">
        <v>23241.33333333333</v>
      </c>
      <c r="EJ265">
        <v>12491.66296296296</v>
      </c>
      <c r="EK265">
        <v>41.56199999999999</v>
      </c>
      <c r="EL265">
        <v>43.22200000000001</v>
      </c>
      <c r="EM265">
        <v>41.75</v>
      </c>
      <c r="EN265">
        <v>43</v>
      </c>
      <c r="EO265">
        <v>42.70333333333333</v>
      </c>
      <c r="EP265">
        <v>1454.644074074074</v>
      </c>
      <c r="EQ265">
        <v>40.35925925925925</v>
      </c>
      <c r="ER265">
        <v>0</v>
      </c>
      <c r="ES265">
        <v>1926.200000047684</v>
      </c>
      <c r="ET265">
        <v>0</v>
      </c>
      <c r="EU265">
        <v>1493.613461538462</v>
      </c>
      <c r="EV265">
        <v>18.8994871928099</v>
      </c>
      <c r="EW265">
        <v>253.8871795276015</v>
      </c>
      <c r="EX265">
        <v>23241.64615384616</v>
      </c>
      <c r="EY265">
        <v>15</v>
      </c>
      <c r="EZ265">
        <v>1652287342.6</v>
      </c>
      <c r="FA265" t="s">
        <v>727</v>
      </c>
      <c r="FB265">
        <v>1652287342.6</v>
      </c>
      <c r="FC265">
        <v>1652287335.6</v>
      </c>
      <c r="FD265">
        <v>27</v>
      </c>
      <c r="FE265">
        <v>0.206</v>
      </c>
      <c r="FF265">
        <v>-0.006</v>
      </c>
      <c r="FG265">
        <v>-1.806</v>
      </c>
      <c r="FH265">
        <v>0.04</v>
      </c>
      <c r="FI265">
        <v>1600</v>
      </c>
      <c r="FJ265">
        <v>24</v>
      </c>
      <c r="FK265">
        <v>0.06</v>
      </c>
      <c r="FL265">
        <v>0.04</v>
      </c>
      <c r="FM265">
        <v>-42.83321707317073</v>
      </c>
      <c r="FN265">
        <v>-61.28286062717774</v>
      </c>
      <c r="FO265">
        <v>6.087851987876666</v>
      </c>
      <c r="FP265">
        <v>-1</v>
      </c>
      <c r="FQ265">
        <v>6.367738780487805</v>
      </c>
      <c r="FR265">
        <v>0.7170211149825843</v>
      </c>
      <c r="FS265">
        <v>0.07533221385870884</v>
      </c>
      <c r="FT265">
        <v>0</v>
      </c>
      <c r="FU265">
        <v>0</v>
      </c>
      <c r="FV265">
        <v>0</v>
      </c>
      <c r="FW265">
        <v>0</v>
      </c>
      <c r="FX265">
        <v>-1</v>
      </c>
      <c r="FY265">
        <v>0</v>
      </c>
      <c r="FZ265">
        <v>1</v>
      </c>
      <c r="GA265" t="s">
        <v>710</v>
      </c>
      <c r="GB265">
        <v>2.69447</v>
      </c>
      <c r="GC265">
        <v>2.70518</v>
      </c>
      <c r="GD265">
        <v>0.0923693</v>
      </c>
      <c r="GE265">
        <v>0.0999897</v>
      </c>
      <c r="GF265">
        <v>0.11791</v>
      </c>
      <c r="GG265">
        <v>0.0967693</v>
      </c>
      <c r="GH265">
        <v>28477.6</v>
      </c>
      <c r="GI265">
        <v>28348.9</v>
      </c>
      <c r="GJ265">
        <v>29192.9</v>
      </c>
      <c r="GK265">
        <v>29151.9</v>
      </c>
      <c r="GL265">
        <v>34089</v>
      </c>
      <c r="GM265">
        <v>35050.5</v>
      </c>
      <c r="GN265">
        <v>41084</v>
      </c>
      <c r="GO265">
        <v>41598.1</v>
      </c>
      <c r="GP265">
        <v>1.7222</v>
      </c>
      <c r="GQ265">
        <v>2.0068</v>
      </c>
      <c r="GR265">
        <v>0.100233</v>
      </c>
      <c r="GS265">
        <v>0</v>
      </c>
      <c r="GT265">
        <v>30.6152</v>
      </c>
      <c r="GU265">
        <v>999.9</v>
      </c>
      <c r="GV265">
        <v>39.5</v>
      </c>
      <c r="GW265">
        <v>37.2</v>
      </c>
      <c r="GX265">
        <v>27.7678</v>
      </c>
      <c r="GY265">
        <v>62.5336</v>
      </c>
      <c r="GZ265">
        <v>29.379</v>
      </c>
      <c r="HA265">
        <v>1</v>
      </c>
      <c r="HB265">
        <v>0.328539</v>
      </c>
      <c r="HC265">
        <v>0</v>
      </c>
      <c r="HD265">
        <v>20.3923</v>
      </c>
      <c r="HE265">
        <v>5.21609</v>
      </c>
      <c r="HF265">
        <v>12.0098</v>
      </c>
      <c r="HG265">
        <v>4.9872</v>
      </c>
      <c r="HH265">
        <v>3.28853</v>
      </c>
      <c r="HI265">
        <v>2428.3</v>
      </c>
      <c r="HJ265">
        <v>9999</v>
      </c>
      <c r="HK265">
        <v>9999</v>
      </c>
      <c r="HL265">
        <v>45.9</v>
      </c>
      <c r="HM265">
        <v>1.86734</v>
      </c>
      <c r="HN265">
        <v>1.8663</v>
      </c>
      <c r="HO265">
        <v>1.86587</v>
      </c>
      <c r="HP265">
        <v>1.86569</v>
      </c>
      <c r="HQ265">
        <v>1.86752</v>
      </c>
      <c r="HR265">
        <v>1.87002</v>
      </c>
      <c r="HS265">
        <v>1.86874</v>
      </c>
      <c r="HT265">
        <v>1.87009</v>
      </c>
      <c r="HU265">
        <v>0</v>
      </c>
      <c r="HV265">
        <v>0</v>
      </c>
      <c r="HW265">
        <v>0</v>
      </c>
      <c r="HX265">
        <v>0</v>
      </c>
      <c r="HY265" t="s">
        <v>425</v>
      </c>
      <c r="HZ265" t="s">
        <v>426</v>
      </c>
      <c r="IA265" t="s">
        <v>427</v>
      </c>
      <c r="IB265" t="s">
        <v>427</v>
      </c>
      <c r="IC265" t="s">
        <v>427</v>
      </c>
      <c r="ID265" t="s">
        <v>427</v>
      </c>
      <c r="IE265">
        <v>0</v>
      </c>
      <c r="IF265">
        <v>100</v>
      </c>
      <c r="IG265">
        <v>100</v>
      </c>
      <c r="IH265">
        <v>-0.263</v>
      </c>
      <c r="II265">
        <v>0.1056</v>
      </c>
      <c r="IJ265">
        <v>0.04464184116076175</v>
      </c>
      <c r="IK265">
        <v>-0.0004613869835165773</v>
      </c>
      <c r="IL265">
        <v>-7.733014719846753E-07</v>
      </c>
      <c r="IM265">
        <v>2.12217718631011E-10</v>
      </c>
      <c r="IN265">
        <v>-0.1662484685589008</v>
      </c>
      <c r="IO265">
        <v>0.000886434048502425</v>
      </c>
      <c r="IP265">
        <v>0.0004187276611132993</v>
      </c>
      <c r="IQ265">
        <v>-3.612086840460417E-06</v>
      </c>
      <c r="IR265">
        <v>19</v>
      </c>
      <c r="IS265">
        <v>2204</v>
      </c>
      <c r="IT265">
        <v>1</v>
      </c>
      <c r="IU265">
        <v>37</v>
      </c>
      <c r="IV265">
        <v>31.6</v>
      </c>
      <c r="IW265">
        <v>31.7</v>
      </c>
      <c r="IX265">
        <v>1.17554</v>
      </c>
      <c r="IY265">
        <v>2.24243</v>
      </c>
      <c r="IZ265">
        <v>1.39648</v>
      </c>
      <c r="JA265">
        <v>2.34497</v>
      </c>
      <c r="JB265">
        <v>1.49536</v>
      </c>
      <c r="JC265">
        <v>2.37305</v>
      </c>
      <c r="JD265">
        <v>39.3169</v>
      </c>
      <c r="JE265">
        <v>14.7712</v>
      </c>
      <c r="JF265">
        <v>18</v>
      </c>
      <c r="JG265">
        <v>392.824</v>
      </c>
      <c r="JH265">
        <v>558.073</v>
      </c>
      <c r="JI265">
        <v>32.1584</v>
      </c>
      <c r="JJ265">
        <v>31.7155</v>
      </c>
      <c r="JK265">
        <v>30.0002</v>
      </c>
      <c r="JL265">
        <v>31.5884</v>
      </c>
      <c r="JM265">
        <v>31.483</v>
      </c>
      <c r="JN265">
        <v>23.5339</v>
      </c>
      <c r="JO265">
        <v>26.1767</v>
      </c>
      <c r="JP265">
        <v>19.0484</v>
      </c>
      <c r="JQ265">
        <v>-999.9</v>
      </c>
      <c r="JR265">
        <v>486.935</v>
      </c>
      <c r="JS265">
        <v>21.3782</v>
      </c>
      <c r="JT265">
        <v>99.7784</v>
      </c>
      <c r="JU265">
        <v>99.8489</v>
      </c>
    </row>
    <row r="266" spans="1:281">
      <c r="A266">
        <v>250</v>
      </c>
      <c r="B266">
        <v>1652289245</v>
      </c>
      <c r="C266">
        <v>7188.5</v>
      </c>
      <c r="D266" t="s">
        <v>984</v>
      </c>
      <c r="E266" t="s">
        <v>985</v>
      </c>
      <c r="F266">
        <v>5</v>
      </c>
      <c r="G266" t="s">
        <v>925</v>
      </c>
      <c r="H266" t="s">
        <v>418</v>
      </c>
      <c r="I266">
        <v>1652289237.214286</v>
      </c>
      <c r="J266">
        <f>(K266)/1000</f>
        <v>0</v>
      </c>
      <c r="K266">
        <f>IF(CZ266, AN266, AH266)</f>
        <v>0</v>
      </c>
      <c r="L266">
        <f>IF(CZ266, AI266, AG266)</f>
        <v>0</v>
      </c>
      <c r="M266">
        <f>DB266 - IF(AU266&gt;1, L266*CV266*100.0/(AW266*DP266), 0)</f>
        <v>0</v>
      </c>
      <c r="N266">
        <f>((T266-J266/2)*M266-L266)/(T266+J266/2)</f>
        <v>0</v>
      </c>
      <c r="O266">
        <f>N266*(DI266+DJ266)/1000.0</f>
        <v>0</v>
      </c>
      <c r="P266">
        <f>(DB266 - IF(AU266&gt;1, L266*CV266*100.0/(AW266*DP266), 0))*(DI266+DJ266)/1000.0</f>
        <v>0</v>
      </c>
      <c r="Q266">
        <f>2.0/((1/S266-1/R266)+SIGN(S266)*SQRT((1/S266-1/R266)*(1/S266-1/R266) + 4*CW266/((CW266+1)*(CW266+1))*(2*1/S266*1/R266-1/R266*1/R266)))</f>
        <v>0</v>
      </c>
      <c r="R266">
        <f>IF(LEFT(CX266,1)&lt;&gt;"0",IF(LEFT(CX266,1)="1",3.0,CY266),$D$5+$E$5*(DP266*DI266/($K$5*1000))+$F$5*(DP266*DI266/($K$5*1000))*MAX(MIN(CV266,$J$5),$I$5)*MAX(MIN(CV266,$J$5),$I$5)+$G$5*MAX(MIN(CV266,$J$5),$I$5)*(DP266*DI266/($K$5*1000))+$H$5*(DP266*DI266/($K$5*1000))*(DP266*DI266/($K$5*1000)))</f>
        <v>0</v>
      </c>
      <c r="S266">
        <f>J266*(1000-(1000*0.61365*exp(17.502*W266/(240.97+W266))/(DI266+DJ266)+DD266)/2)/(1000*0.61365*exp(17.502*W266/(240.97+W266))/(DI266+DJ266)-DD266)</f>
        <v>0</v>
      </c>
      <c r="T266">
        <f>1/((CW266+1)/(Q266/1.6)+1/(R266/1.37)) + CW266/((CW266+1)/(Q266/1.6) + CW266/(R266/1.37))</f>
        <v>0</v>
      </c>
      <c r="U266">
        <f>(CR266*CU266)</f>
        <v>0</v>
      </c>
      <c r="V266">
        <f>(DK266+(U266+2*0.95*5.67E-8*(((DK266+$B$7)+273)^4-(DK266+273)^4)-44100*J266)/(1.84*29.3*R266+8*0.95*5.67E-8*(DK266+273)^3))</f>
        <v>0</v>
      </c>
      <c r="W266">
        <f>($C$7*DL266+$D$7*DM266+$E$7*V266)</f>
        <v>0</v>
      </c>
      <c r="X266">
        <f>0.61365*exp(17.502*W266/(240.97+W266))</f>
        <v>0</v>
      </c>
      <c r="Y266">
        <f>(Z266/AA266*100)</f>
        <v>0</v>
      </c>
      <c r="Z266">
        <f>DD266*(DI266+DJ266)/1000</f>
        <v>0</v>
      </c>
      <c r="AA266">
        <f>0.61365*exp(17.502*DK266/(240.97+DK266))</f>
        <v>0</v>
      </c>
      <c r="AB266">
        <f>(X266-DD266*(DI266+DJ266)/1000)</f>
        <v>0</v>
      </c>
      <c r="AC266">
        <f>(-J266*44100)</f>
        <v>0</v>
      </c>
      <c r="AD266">
        <f>2*29.3*R266*0.92*(DK266-W266)</f>
        <v>0</v>
      </c>
      <c r="AE266">
        <f>2*0.95*5.67E-8*(((DK266+$B$7)+273)^4-(W266+273)^4)</f>
        <v>0</v>
      </c>
      <c r="AF266">
        <f>U266+AE266+AC266+AD266</f>
        <v>0</v>
      </c>
      <c r="AG266">
        <f>DH266*AU266*(DC266-DB266*(1000-AU266*DE266)/(1000-AU266*DD266))/(100*CV266)</f>
        <v>0</v>
      </c>
      <c r="AH266">
        <f>1000*DH266*AU266*(DD266-DE266)/(100*CV266*(1000-AU266*DD266))</f>
        <v>0</v>
      </c>
      <c r="AI266">
        <f>(AJ266 - AK266 - DI266*1E3/(8.314*(DK266+273.15)) * AM266/DH266 * AL266) * DH266/(100*CV266) * (1000 - DE266)/1000</f>
        <v>0</v>
      </c>
      <c r="AJ266">
        <v>480.1321267335451</v>
      </c>
      <c r="AK266">
        <v>438.6654969696969</v>
      </c>
      <c r="AL266">
        <v>3.062547927991386</v>
      </c>
      <c r="AM266">
        <v>66.42233892500103</v>
      </c>
      <c r="AN266">
        <f>(AP266 - AO266 + DI266*1E3/(8.314*(DK266+273.15)) * AR266/DH266 * AQ266) * DH266/(100*CV266) * 1000/(1000 - AP266)</f>
        <v>0</v>
      </c>
      <c r="AO266">
        <v>21.48752292944516</v>
      </c>
      <c r="AP266">
        <v>28.0023927272727</v>
      </c>
      <c r="AQ266">
        <v>0.0008019465969903022</v>
      </c>
      <c r="AR266">
        <v>79.01917542628415</v>
      </c>
      <c r="AS266">
        <v>0</v>
      </c>
      <c r="AT266">
        <v>0</v>
      </c>
      <c r="AU266">
        <f>IF(AS266*$H$13&gt;=AW266,1.0,(AW266/(AW266-AS266*$H$13)))</f>
        <v>0</v>
      </c>
      <c r="AV266">
        <f>(AU266-1)*100</f>
        <v>0</v>
      </c>
      <c r="AW266">
        <f>MAX(0,($B$13+$C$13*DP266)/(1+$D$13*DP266)*DI266/(DK266+273)*$E$13)</f>
        <v>0</v>
      </c>
      <c r="AX266" t="s">
        <v>421</v>
      </c>
      <c r="AY266" t="s">
        <v>421</v>
      </c>
      <c r="AZ266">
        <v>0</v>
      </c>
      <c r="BA266">
        <v>0</v>
      </c>
      <c r="BB266">
        <f>1-AZ266/BA266</f>
        <v>0</v>
      </c>
      <c r="BC266">
        <v>0</v>
      </c>
      <c r="BD266" t="s">
        <v>421</v>
      </c>
      <c r="BE266" t="s">
        <v>421</v>
      </c>
      <c r="BF266">
        <v>0</v>
      </c>
      <c r="BG266">
        <v>0</v>
      </c>
      <c r="BH266">
        <f>1-BF266/BG266</f>
        <v>0</v>
      </c>
      <c r="BI266">
        <v>0.5</v>
      </c>
      <c r="BJ266">
        <f>CS266</f>
        <v>0</v>
      </c>
      <c r="BK266">
        <f>L266</f>
        <v>0</v>
      </c>
      <c r="BL266">
        <f>BH266*BI266*BJ266</f>
        <v>0</v>
      </c>
      <c r="BM266">
        <f>(BK266-BC266)/BJ266</f>
        <v>0</v>
      </c>
      <c r="BN266">
        <f>(BA266-BG266)/BG266</f>
        <v>0</v>
      </c>
      <c r="BO266">
        <f>AZ266/(BB266+AZ266/BG266)</f>
        <v>0</v>
      </c>
      <c r="BP266" t="s">
        <v>421</v>
      </c>
      <c r="BQ266">
        <v>0</v>
      </c>
      <c r="BR266">
        <f>IF(BQ266&lt;&gt;0, BQ266, BO266)</f>
        <v>0</v>
      </c>
      <c r="BS266">
        <f>1-BR266/BG266</f>
        <v>0</v>
      </c>
      <c r="BT266">
        <f>(BG266-BF266)/(BG266-BR266)</f>
        <v>0</v>
      </c>
      <c r="BU266">
        <f>(BA266-BG266)/(BA266-BR266)</f>
        <v>0</v>
      </c>
      <c r="BV266">
        <f>(BG266-BF266)/(BG266-AZ266)</f>
        <v>0</v>
      </c>
      <c r="BW266">
        <f>(BA266-BG266)/(BA266-AZ266)</f>
        <v>0</v>
      </c>
      <c r="BX266">
        <f>(BT266*BR266/BF266)</f>
        <v>0</v>
      </c>
      <c r="BY266">
        <f>(1-BX266)</f>
        <v>0</v>
      </c>
      <c r="BZ266">
        <v>1358</v>
      </c>
      <c r="CA266">
        <v>300</v>
      </c>
      <c r="CB266">
        <v>300</v>
      </c>
      <c r="CC266">
        <v>300</v>
      </c>
      <c r="CD266">
        <v>10372.1</v>
      </c>
      <c r="CE266">
        <v>1824.64</v>
      </c>
      <c r="CF266">
        <v>-0.00730157</v>
      </c>
      <c r="CG266">
        <v>0.9</v>
      </c>
      <c r="CH266" t="s">
        <v>421</v>
      </c>
      <c r="CI266" t="s">
        <v>421</v>
      </c>
      <c r="CJ266" t="s">
        <v>421</v>
      </c>
      <c r="CK266" t="s">
        <v>421</v>
      </c>
      <c r="CL266" t="s">
        <v>421</v>
      </c>
      <c r="CM266" t="s">
        <v>421</v>
      </c>
      <c r="CN266" t="s">
        <v>421</v>
      </c>
      <c r="CO266" t="s">
        <v>421</v>
      </c>
      <c r="CP266" t="s">
        <v>421</v>
      </c>
      <c r="CQ266" t="s">
        <v>421</v>
      </c>
      <c r="CR266">
        <f>$B$11*DQ266+$C$11*DR266+$F$11*EC266*(1-EF266)</f>
        <v>0</v>
      </c>
      <c r="CS266">
        <f>CR266*CT266</f>
        <v>0</v>
      </c>
      <c r="CT266">
        <f>($B$11*$D$9+$C$11*$D$9+$F$11*((EP266+EH266)/MAX(EP266+EH266+EQ266, 0.1)*$I$9+EQ266/MAX(EP266+EH266+EQ266, 0.1)*$J$9))/($B$11+$C$11+$F$11)</f>
        <v>0</v>
      </c>
      <c r="CU266">
        <f>($B$11*$K$9+$C$11*$K$9+$F$11*((EP266+EH266)/MAX(EP266+EH266+EQ266, 0.1)*$P$9+EQ266/MAX(EP266+EH266+EQ266, 0.1)*$Q$9))/($B$11+$C$11+$F$11)</f>
        <v>0</v>
      </c>
      <c r="CV266">
        <v>6</v>
      </c>
      <c r="CW266">
        <v>0.5</v>
      </c>
      <c r="CX266" t="s">
        <v>422</v>
      </c>
      <c r="CY266">
        <v>2</v>
      </c>
      <c r="CZ266" t="b">
        <v>1</v>
      </c>
      <c r="DA266">
        <v>1652289237.214286</v>
      </c>
      <c r="DB266">
        <v>405.5414642857143</v>
      </c>
      <c r="DC266">
        <v>455.8760714285714</v>
      </c>
      <c r="DD266">
        <v>27.98105</v>
      </c>
      <c r="DE266">
        <v>21.50960357142857</v>
      </c>
      <c r="DF266">
        <v>405.7972500000001</v>
      </c>
      <c r="DG266">
        <v>27.87545714285714</v>
      </c>
      <c r="DH266">
        <v>400.0890357142857</v>
      </c>
      <c r="DI266">
        <v>90.67026071428572</v>
      </c>
      <c r="DJ266">
        <v>0.1000316714285714</v>
      </c>
      <c r="DK266">
        <v>33.01131428571428</v>
      </c>
      <c r="DL266">
        <v>32.23407142857143</v>
      </c>
      <c r="DM266">
        <v>999.9000000000002</v>
      </c>
      <c r="DN266">
        <v>0</v>
      </c>
      <c r="DO266">
        <v>0</v>
      </c>
      <c r="DP266">
        <v>9998.694999999998</v>
      </c>
      <c r="DQ266">
        <v>0</v>
      </c>
      <c r="DR266">
        <v>937.9360714285715</v>
      </c>
      <c r="DS266">
        <v>-50.33450714285713</v>
      </c>
      <c r="DT266">
        <v>417.21575</v>
      </c>
      <c r="DU266">
        <v>465.8968214285714</v>
      </c>
      <c r="DV266">
        <v>6.471432857142858</v>
      </c>
      <c r="DW266">
        <v>455.8760714285714</v>
      </c>
      <c r="DX266">
        <v>21.50960357142857</v>
      </c>
      <c r="DY266">
        <v>2.537048928571429</v>
      </c>
      <c r="DZ266">
        <v>1.950282142857143</v>
      </c>
      <c r="EA266">
        <v>21.26614285714286</v>
      </c>
      <c r="EB266">
        <v>17.04634642857143</v>
      </c>
      <c r="EC266">
        <v>1499.990714285714</v>
      </c>
      <c r="ED266">
        <v>0.9730060000000004</v>
      </c>
      <c r="EE266">
        <v>0.02699359999999999</v>
      </c>
      <c r="EF266">
        <v>0</v>
      </c>
      <c r="EG266">
        <v>1494.546428571428</v>
      </c>
      <c r="EH266">
        <v>5.00097</v>
      </c>
      <c r="EI266">
        <v>23253.15714285714</v>
      </c>
      <c r="EJ266">
        <v>12491.54642857143</v>
      </c>
      <c r="EK266">
        <v>41.56199999999999</v>
      </c>
      <c r="EL266">
        <v>43.2275</v>
      </c>
      <c r="EM266">
        <v>41.75</v>
      </c>
      <c r="EN266">
        <v>43.00885714285714</v>
      </c>
      <c r="EO266">
        <v>42.71625</v>
      </c>
      <c r="EP266">
        <v>1454.630714285714</v>
      </c>
      <c r="EQ266">
        <v>40.35607142857142</v>
      </c>
      <c r="ER266">
        <v>0</v>
      </c>
      <c r="ES266">
        <v>1931</v>
      </c>
      <c r="ET266">
        <v>0</v>
      </c>
      <c r="EU266">
        <v>1494.559230769231</v>
      </c>
      <c r="EV266">
        <v>2.031453002676397</v>
      </c>
      <c r="EW266">
        <v>6.581196615043444</v>
      </c>
      <c r="EX266">
        <v>23253.13461538462</v>
      </c>
      <c r="EY266">
        <v>15</v>
      </c>
      <c r="EZ266">
        <v>1652287342.6</v>
      </c>
      <c r="FA266" t="s">
        <v>727</v>
      </c>
      <c r="FB266">
        <v>1652287342.6</v>
      </c>
      <c r="FC266">
        <v>1652287335.6</v>
      </c>
      <c r="FD266">
        <v>27</v>
      </c>
      <c r="FE266">
        <v>0.206</v>
      </c>
      <c r="FF266">
        <v>-0.006</v>
      </c>
      <c r="FG266">
        <v>-1.806</v>
      </c>
      <c r="FH266">
        <v>0.04</v>
      </c>
      <c r="FI266">
        <v>1600</v>
      </c>
      <c r="FJ266">
        <v>24</v>
      </c>
      <c r="FK266">
        <v>0.06</v>
      </c>
      <c r="FL266">
        <v>0.04</v>
      </c>
      <c r="FM266">
        <v>-48.08947804878048</v>
      </c>
      <c r="FN266">
        <v>-44.48149965156792</v>
      </c>
      <c r="FO266">
        <v>4.473887524972382</v>
      </c>
      <c r="FP266">
        <v>-1</v>
      </c>
      <c r="FQ266">
        <v>6.430697804878049</v>
      </c>
      <c r="FR266">
        <v>0.7353027177700342</v>
      </c>
      <c r="FS266">
        <v>0.07642364033791184</v>
      </c>
      <c r="FT266">
        <v>0</v>
      </c>
      <c r="FU266">
        <v>0</v>
      </c>
      <c r="FV266">
        <v>0</v>
      </c>
      <c r="FW266">
        <v>0</v>
      </c>
      <c r="FX266">
        <v>-1</v>
      </c>
      <c r="FY266">
        <v>0</v>
      </c>
      <c r="FZ266">
        <v>1</v>
      </c>
      <c r="GA266" t="s">
        <v>710</v>
      </c>
      <c r="GB266">
        <v>2.69457</v>
      </c>
      <c r="GC266">
        <v>2.70498</v>
      </c>
      <c r="GD266">
        <v>0.09489599999999999</v>
      </c>
      <c r="GE266">
        <v>0.102668</v>
      </c>
      <c r="GF266">
        <v>0.11797</v>
      </c>
      <c r="GG266">
        <v>0.0966323</v>
      </c>
      <c r="GH266">
        <v>28398.2</v>
      </c>
      <c r="GI266">
        <v>28264.8</v>
      </c>
      <c r="GJ266">
        <v>29192.9</v>
      </c>
      <c r="GK266">
        <v>29152.2</v>
      </c>
      <c r="GL266">
        <v>34087</v>
      </c>
      <c r="GM266">
        <v>35056.4</v>
      </c>
      <c r="GN266">
        <v>41084.2</v>
      </c>
      <c r="GO266">
        <v>41598.7</v>
      </c>
      <c r="GP266">
        <v>1.72245</v>
      </c>
      <c r="GQ266">
        <v>2.0069</v>
      </c>
      <c r="GR266">
        <v>0.100136</v>
      </c>
      <c r="GS266">
        <v>0</v>
      </c>
      <c r="GT266">
        <v>30.6245</v>
      </c>
      <c r="GU266">
        <v>999.9</v>
      </c>
      <c r="GV266">
        <v>39.5</v>
      </c>
      <c r="GW266">
        <v>37.3</v>
      </c>
      <c r="GX266">
        <v>27.9188</v>
      </c>
      <c r="GY266">
        <v>62.9036</v>
      </c>
      <c r="GZ266">
        <v>29.2388</v>
      </c>
      <c r="HA266">
        <v>1</v>
      </c>
      <c r="HB266">
        <v>0.328539</v>
      </c>
      <c r="HC266">
        <v>0</v>
      </c>
      <c r="HD266">
        <v>20.3922</v>
      </c>
      <c r="HE266">
        <v>5.21669</v>
      </c>
      <c r="HF266">
        <v>12.0099</v>
      </c>
      <c r="HG266">
        <v>4.98755</v>
      </c>
      <c r="HH266">
        <v>3.2886</v>
      </c>
      <c r="HI266">
        <v>2428.5</v>
      </c>
      <c r="HJ266">
        <v>9999</v>
      </c>
      <c r="HK266">
        <v>9999</v>
      </c>
      <c r="HL266">
        <v>45.9</v>
      </c>
      <c r="HM266">
        <v>1.86737</v>
      </c>
      <c r="HN266">
        <v>1.8663</v>
      </c>
      <c r="HO266">
        <v>1.8659</v>
      </c>
      <c r="HP266">
        <v>1.86571</v>
      </c>
      <c r="HQ266">
        <v>1.86752</v>
      </c>
      <c r="HR266">
        <v>1.87007</v>
      </c>
      <c r="HS266">
        <v>1.86874</v>
      </c>
      <c r="HT266">
        <v>1.87011</v>
      </c>
      <c r="HU266">
        <v>0</v>
      </c>
      <c r="HV266">
        <v>0</v>
      </c>
      <c r="HW266">
        <v>0</v>
      </c>
      <c r="HX266">
        <v>0</v>
      </c>
      <c r="HY266" t="s">
        <v>425</v>
      </c>
      <c r="HZ266" t="s">
        <v>426</v>
      </c>
      <c r="IA266" t="s">
        <v>427</v>
      </c>
      <c r="IB266" t="s">
        <v>427</v>
      </c>
      <c r="IC266" t="s">
        <v>427</v>
      </c>
      <c r="ID266" t="s">
        <v>427</v>
      </c>
      <c r="IE266">
        <v>0</v>
      </c>
      <c r="IF266">
        <v>100</v>
      </c>
      <c r="IG266">
        <v>100</v>
      </c>
      <c r="IH266">
        <v>-0.278</v>
      </c>
      <c r="II266">
        <v>0.106</v>
      </c>
      <c r="IJ266">
        <v>0.04464184116076175</v>
      </c>
      <c r="IK266">
        <v>-0.0004613869835165773</v>
      </c>
      <c r="IL266">
        <v>-7.733014719846753E-07</v>
      </c>
      <c r="IM266">
        <v>2.12217718631011E-10</v>
      </c>
      <c r="IN266">
        <v>-0.1662484685589008</v>
      </c>
      <c r="IO266">
        <v>0.000886434048502425</v>
      </c>
      <c r="IP266">
        <v>0.0004187276611132993</v>
      </c>
      <c r="IQ266">
        <v>-3.612086840460417E-06</v>
      </c>
      <c r="IR266">
        <v>19</v>
      </c>
      <c r="IS266">
        <v>2204</v>
      </c>
      <c r="IT266">
        <v>1</v>
      </c>
      <c r="IU266">
        <v>37</v>
      </c>
      <c r="IV266">
        <v>31.7</v>
      </c>
      <c r="IW266">
        <v>31.8</v>
      </c>
      <c r="IX266">
        <v>1.20361</v>
      </c>
      <c r="IY266">
        <v>2.24731</v>
      </c>
      <c r="IZ266">
        <v>1.39648</v>
      </c>
      <c r="JA266">
        <v>2.34497</v>
      </c>
      <c r="JB266">
        <v>1.49536</v>
      </c>
      <c r="JC266">
        <v>2.35596</v>
      </c>
      <c r="JD266">
        <v>39.3169</v>
      </c>
      <c r="JE266">
        <v>14.7712</v>
      </c>
      <c r="JF266">
        <v>18</v>
      </c>
      <c r="JG266">
        <v>392.976</v>
      </c>
      <c r="JH266">
        <v>558.173</v>
      </c>
      <c r="JI266">
        <v>32.1629</v>
      </c>
      <c r="JJ266">
        <v>31.7169</v>
      </c>
      <c r="JK266">
        <v>30</v>
      </c>
      <c r="JL266">
        <v>31.5912</v>
      </c>
      <c r="JM266">
        <v>31.4858</v>
      </c>
      <c r="JN266">
        <v>24.1437</v>
      </c>
      <c r="JO266">
        <v>26.46</v>
      </c>
      <c r="JP266">
        <v>19.0484</v>
      </c>
      <c r="JQ266">
        <v>-999.9</v>
      </c>
      <c r="JR266">
        <v>506.972</v>
      </c>
      <c r="JS266">
        <v>21.304</v>
      </c>
      <c r="JT266">
        <v>99.7787</v>
      </c>
      <c r="JU266">
        <v>99.8503</v>
      </c>
    </row>
    <row r="267" spans="1:281">
      <c r="A267">
        <v>251</v>
      </c>
      <c r="B267">
        <v>1652289250</v>
      </c>
      <c r="C267">
        <v>7193.5</v>
      </c>
      <c r="D267" t="s">
        <v>986</v>
      </c>
      <c r="E267" t="s">
        <v>987</v>
      </c>
      <c r="F267">
        <v>5</v>
      </c>
      <c r="G267" t="s">
        <v>925</v>
      </c>
      <c r="H267" t="s">
        <v>418</v>
      </c>
      <c r="I267">
        <v>1652289242.5</v>
      </c>
      <c r="J267">
        <f>(K267)/1000</f>
        <v>0</v>
      </c>
      <c r="K267">
        <f>IF(CZ267, AN267, AH267)</f>
        <v>0</v>
      </c>
      <c r="L267">
        <f>IF(CZ267, AI267, AG267)</f>
        <v>0</v>
      </c>
      <c r="M267">
        <f>DB267 - IF(AU267&gt;1, L267*CV267*100.0/(AW267*DP267), 0)</f>
        <v>0</v>
      </c>
      <c r="N267">
        <f>((T267-J267/2)*M267-L267)/(T267+J267/2)</f>
        <v>0</v>
      </c>
      <c r="O267">
        <f>N267*(DI267+DJ267)/1000.0</f>
        <v>0</v>
      </c>
      <c r="P267">
        <f>(DB267 - IF(AU267&gt;1, L267*CV267*100.0/(AW267*DP267), 0))*(DI267+DJ267)/1000.0</f>
        <v>0</v>
      </c>
      <c r="Q267">
        <f>2.0/((1/S267-1/R267)+SIGN(S267)*SQRT((1/S267-1/R267)*(1/S267-1/R267) + 4*CW267/((CW267+1)*(CW267+1))*(2*1/S267*1/R267-1/R267*1/R267)))</f>
        <v>0</v>
      </c>
      <c r="R267">
        <f>IF(LEFT(CX267,1)&lt;&gt;"0",IF(LEFT(CX267,1)="1",3.0,CY267),$D$5+$E$5*(DP267*DI267/($K$5*1000))+$F$5*(DP267*DI267/($K$5*1000))*MAX(MIN(CV267,$J$5),$I$5)*MAX(MIN(CV267,$J$5),$I$5)+$G$5*MAX(MIN(CV267,$J$5),$I$5)*(DP267*DI267/($K$5*1000))+$H$5*(DP267*DI267/($K$5*1000))*(DP267*DI267/($K$5*1000)))</f>
        <v>0</v>
      </c>
      <c r="S267">
        <f>J267*(1000-(1000*0.61365*exp(17.502*W267/(240.97+W267))/(DI267+DJ267)+DD267)/2)/(1000*0.61365*exp(17.502*W267/(240.97+W267))/(DI267+DJ267)-DD267)</f>
        <v>0</v>
      </c>
      <c r="T267">
        <f>1/((CW267+1)/(Q267/1.6)+1/(R267/1.37)) + CW267/((CW267+1)/(Q267/1.6) + CW267/(R267/1.37))</f>
        <v>0</v>
      </c>
      <c r="U267">
        <f>(CR267*CU267)</f>
        <v>0</v>
      </c>
      <c r="V267">
        <f>(DK267+(U267+2*0.95*5.67E-8*(((DK267+$B$7)+273)^4-(DK267+273)^4)-44100*J267)/(1.84*29.3*R267+8*0.95*5.67E-8*(DK267+273)^3))</f>
        <v>0</v>
      </c>
      <c r="W267">
        <f>($C$7*DL267+$D$7*DM267+$E$7*V267)</f>
        <v>0</v>
      </c>
      <c r="X267">
        <f>0.61365*exp(17.502*W267/(240.97+W267))</f>
        <v>0</v>
      </c>
      <c r="Y267">
        <f>(Z267/AA267*100)</f>
        <v>0</v>
      </c>
      <c r="Z267">
        <f>DD267*(DI267+DJ267)/1000</f>
        <v>0</v>
      </c>
      <c r="AA267">
        <f>0.61365*exp(17.502*DK267/(240.97+DK267))</f>
        <v>0</v>
      </c>
      <c r="AB267">
        <f>(X267-DD267*(DI267+DJ267)/1000)</f>
        <v>0</v>
      </c>
      <c r="AC267">
        <f>(-J267*44100)</f>
        <v>0</v>
      </c>
      <c r="AD267">
        <f>2*29.3*R267*0.92*(DK267-W267)</f>
        <v>0</v>
      </c>
      <c r="AE267">
        <f>2*0.95*5.67E-8*(((DK267+$B$7)+273)^4-(W267+273)^4)</f>
        <v>0</v>
      </c>
      <c r="AF267">
        <f>U267+AE267+AC267+AD267</f>
        <v>0</v>
      </c>
      <c r="AG267">
        <f>DH267*AU267*(DC267-DB267*(1000-AU267*DE267)/(1000-AU267*DD267))/(100*CV267)</f>
        <v>0</v>
      </c>
      <c r="AH267">
        <f>1000*DH267*AU267*(DD267-DE267)/(100*CV267*(1000-AU267*DD267))</f>
        <v>0</v>
      </c>
      <c r="AI267">
        <f>(AJ267 - AK267 - DI267*1E3/(8.314*(DK267+273.15)) * AM267/DH267 * AL267) * DH267/(100*CV267) * (1000 - DE267)/1000</f>
        <v>0</v>
      </c>
      <c r="AJ267">
        <v>497.3787861110107</v>
      </c>
      <c r="AK267">
        <v>454.4305939393939</v>
      </c>
      <c r="AL267">
        <v>3.163536049327841</v>
      </c>
      <c r="AM267">
        <v>66.42233892500103</v>
      </c>
      <c r="AN267">
        <f>(AP267 - AO267 + DI267*1E3/(8.314*(DK267+273.15)) * AR267/DH267 * AQ267) * DH267/(100*CV267) * 1000/(1000 - AP267)</f>
        <v>0</v>
      </c>
      <c r="AO267">
        <v>21.42983485322318</v>
      </c>
      <c r="AP267">
        <v>28.01679272727271</v>
      </c>
      <c r="AQ267">
        <v>0.005478271896290583</v>
      </c>
      <c r="AR267">
        <v>79.01917542628415</v>
      </c>
      <c r="AS267">
        <v>0</v>
      </c>
      <c r="AT267">
        <v>0</v>
      </c>
      <c r="AU267">
        <f>IF(AS267*$H$13&gt;=AW267,1.0,(AW267/(AW267-AS267*$H$13)))</f>
        <v>0</v>
      </c>
      <c r="AV267">
        <f>(AU267-1)*100</f>
        <v>0</v>
      </c>
      <c r="AW267">
        <f>MAX(0,($B$13+$C$13*DP267)/(1+$D$13*DP267)*DI267/(DK267+273)*$E$13)</f>
        <v>0</v>
      </c>
      <c r="AX267" t="s">
        <v>421</v>
      </c>
      <c r="AY267" t="s">
        <v>421</v>
      </c>
      <c r="AZ267">
        <v>0</v>
      </c>
      <c r="BA267">
        <v>0</v>
      </c>
      <c r="BB267">
        <f>1-AZ267/BA267</f>
        <v>0</v>
      </c>
      <c r="BC267">
        <v>0</v>
      </c>
      <c r="BD267" t="s">
        <v>421</v>
      </c>
      <c r="BE267" t="s">
        <v>421</v>
      </c>
      <c r="BF267">
        <v>0</v>
      </c>
      <c r="BG267">
        <v>0</v>
      </c>
      <c r="BH267">
        <f>1-BF267/BG267</f>
        <v>0</v>
      </c>
      <c r="BI267">
        <v>0.5</v>
      </c>
      <c r="BJ267">
        <f>CS267</f>
        <v>0</v>
      </c>
      <c r="BK267">
        <f>L267</f>
        <v>0</v>
      </c>
      <c r="BL267">
        <f>BH267*BI267*BJ267</f>
        <v>0</v>
      </c>
      <c r="BM267">
        <f>(BK267-BC267)/BJ267</f>
        <v>0</v>
      </c>
      <c r="BN267">
        <f>(BA267-BG267)/BG267</f>
        <v>0</v>
      </c>
      <c r="BO267">
        <f>AZ267/(BB267+AZ267/BG267)</f>
        <v>0</v>
      </c>
      <c r="BP267" t="s">
        <v>421</v>
      </c>
      <c r="BQ267">
        <v>0</v>
      </c>
      <c r="BR267">
        <f>IF(BQ267&lt;&gt;0, BQ267, BO267)</f>
        <v>0</v>
      </c>
      <c r="BS267">
        <f>1-BR267/BG267</f>
        <v>0</v>
      </c>
      <c r="BT267">
        <f>(BG267-BF267)/(BG267-BR267)</f>
        <v>0</v>
      </c>
      <c r="BU267">
        <f>(BA267-BG267)/(BA267-BR267)</f>
        <v>0</v>
      </c>
      <c r="BV267">
        <f>(BG267-BF267)/(BG267-AZ267)</f>
        <v>0</v>
      </c>
      <c r="BW267">
        <f>(BA267-BG267)/(BA267-AZ267)</f>
        <v>0</v>
      </c>
      <c r="BX267">
        <f>(BT267*BR267/BF267)</f>
        <v>0</v>
      </c>
      <c r="BY267">
        <f>(1-BX267)</f>
        <v>0</v>
      </c>
      <c r="BZ267">
        <v>1358</v>
      </c>
      <c r="CA267">
        <v>300</v>
      </c>
      <c r="CB267">
        <v>300</v>
      </c>
      <c r="CC267">
        <v>300</v>
      </c>
      <c r="CD267">
        <v>10372.1</v>
      </c>
      <c r="CE267">
        <v>1824.64</v>
      </c>
      <c r="CF267">
        <v>-0.00730157</v>
      </c>
      <c r="CG267">
        <v>0.9</v>
      </c>
      <c r="CH267" t="s">
        <v>421</v>
      </c>
      <c r="CI267" t="s">
        <v>421</v>
      </c>
      <c r="CJ267" t="s">
        <v>421</v>
      </c>
      <c r="CK267" t="s">
        <v>421</v>
      </c>
      <c r="CL267" t="s">
        <v>421</v>
      </c>
      <c r="CM267" t="s">
        <v>421</v>
      </c>
      <c r="CN267" t="s">
        <v>421</v>
      </c>
      <c r="CO267" t="s">
        <v>421</v>
      </c>
      <c r="CP267" t="s">
        <v>421</v>
      </c>
      <c r="CQ267" t="s">
        <v>421</v>
      </c>
      <c r="CR267">
        <f>$B$11*DQ267+$C$11*DR267+$F$11*EC267*(1-EF267)</f>
        <v>0</v>
      </c>
      <c r="CS267">
        <f>CR267*CT267</f>
        <v>0</v>
      </c>
      <c r="CT267">
        <f>($B$11*$D$9+$C$11*$D$9+$F$11*((EP267+EH267)/MAX(EP267+EH267+EQ267, 0.1)*$I$9+EQ267/MAX(EP267+EH267+EQ267, 0.1)*$J$9))/($B$11+$C$11+$F$11)</f>
        <v>0</v>
      </c>
      <c r="CU267">
        <f>($B$11*$K$9+$C$11*$K$9+$F$11*((EP267+EH267)/MAX(EP267+EH267+EQ267, 0.1)*$P$9+EQ267/MAX(EP267+EH267+EQ267, 0.1)*$Q$9))/($B$11+$C$11+$F$11)</f>
        <v>0</v>
      </c>
      <c r="CV267">
        <v>6</v>
      </c>
      <c r="CW267">
        <v>0.5</v>
      </c>
      <c r="CX267" t="s">
        <v>422</v>
      </c>
      <c r="CY267">
        <v>2</v>
      </c>
      <c r="CZ267" t="b">
        <v>1</v>
      </c>
      <c r="DA267">
        <v>1652289242.5</v>
      </c>
      <c r="DB267">
        <v>420.6091481481481</v>
      </c>
      <c r="DC267">
        <v>473.6272962962963</v>
      </c>
      <c r="DD267">
        <v>27.99487777777778</v>
      </c>
      <c r="DE267">
        <v>21.45678518518519</v>
      </c>
      <c r="DF267">
        <v>420.8798148148148</v>
      </c>
      <c r="DG267">
        <v>27.88907407407407</v>
      </c>
      <c r="DH267">
        <v>400.0855555555555</v>
      </c>
      <c r="DI267">
        <v>90.67132962962962</v>
      </c>
      <c r="DJ267">
        <v>0.1000255259259259</v>
      </c>
      <c r="DK267">
        <v>33.01625555555556</v>
      </c>
      <c r="DL267">
        <v>32.2407962962963</v>
      </c>
      <c r="DM267">
        <v>999.9000000000001</v>
      </c>
      <c r="DN267">
        <v>0</v>
      </c>
      <c r="DO267">
        <v>0</v>
      </c>
      <c r="DP267">
        <v>9994.57814814815</v>
      </c>
      <c r="DQ267">
        <v>0</v>
      </c>
      <c r="DR267">
        <v>937.6306296296295</v>
      </c>
      <c r="DS267">
        <v>-53.0180925925926</v>
      </c>
      <c r="DT267">
        <v>432.7234074074074</v>
      </c>
      <c r="DU267">
        <v>484.0117037037037</v>
      </c>
      <c r="DV267">
        <v>6.538085555555556</v>
      </c>
      <c r="DW267">
        <v>473.6272962962963</v>
      </c>
      <c r="DX267">
        <v>21.45678518518519</v>
      </c>
      <c r="DY267">
        <v>2.538332962962963</v>
      </c>
      <c r="DZ267">
        <v>1.945515555555555</v>
      </c>
      <c r="EA267">
        <v>21.27438888888889</v>
      </c>
      <c r="EB267">
        <v>17.0077</v>
      </c>
      <c r="EC267">
        <v>1499.973703703703</v>
      </c>
      <c r="ED267">
        <v>0.9730060000000003</v>
      </c>
      <c r="EE267">
        <v>0.02699359999999999</v>
      </c>
      <c r="EF267">
        <v>0</v>
      </c>
      <c r="EG267">
        <v>1494.434444444444</v>
      </c>
      <c r="EH267">
        <v>5.00097</v>
      </c>
      <c r="EI267">
        <v>23247.54074074074</v>
      </c>
      <c r="EJ267">
        <v>12491.40370370371</v>
      </c>
      <c r="EK267">
        <v>41.56199999999999</v>
      </c>
      <c r="EL267">
        <v>43.236</v>
      </c>
      <c r="EM267">
        <v>41.75</v>
      </c>
      <c r="EN267">
        <v>43.01837037037036</v>
      </c>
      <c r="EO267">
        <v>42.73133333333334</v>
      </c>
      <c r="EP267">
        <v>1454.613703703703</v>
      </c>
      <c r="EQ267">
        <v>40.35259259259259</v>
      </c>
      <c r="ER267">
        <v>0</v>
      </c>
      <c r="ES267">
        <v>1935.799999952316</v>
      </c>
      <c r="ET267">
        <v>0</v>
      </c>
      <c r="EU267">
        <v>1494.421538461538</v>
      </c>
      <c r="EV267">
        <v>-6.531965812569985</v>
      </c>
      <c r="EW267">
        <v>-148.6700855224127</v>
      </c>
      <c r="EX267">
        <v>23247.66153846154</v>
      </c>
      <c r="EY267">
        <v>15</v>
      </c>
      <c r="EZ267">
        <v>1652287342.6</v>
      </c>
      <c r="FA267" t="s">
        <v>727</v>
      </c>
      <c r="FB267">
        <v>1652287342.6</v>
      </c>
      <c r="FC267">
        <v>1652287335.6</v>
      </c>
      <c r="FD267">
        <v>27</v>
      </c>
      <c r="FE267">
        <v>0.206</v>
      </c>
      <c r="FF267">
        <v>-0.006</v>
      </c>
      <c r="FG267">
        <v>-1.806</v>
      </c>
      <c r="FH267">
        <v>0.04</v>
      </c>
      <c r="FI267">
        <v>1600</v>
      </c>
      <c r="FJ267">
        <v>24</v>
      </c>
      <c r="FK267">
        <v>0.06</v>
      </c>
      <c r="FL267">
        <v>0.04</v>
      </c>
      <c r="FM267">
        <v>-51.34839512195122</v>
      </c>
      <c r="FN267">
        <v>-30.91036515679449</v>
      </c>
      <c r="FO267">
        <v>3.096736854469534</v>
      </c>
      <c r="FP267">
        <v>-1</v>
      </c>
      <c r="FQ267">
        <v>6.50629512195122</v>
      </c>
      <c r="FR267">
        <v>0.7509022996515725</v>
      </c>
      <c r="FS267">
        <v>0.07854496963048251</v>
      </c>
      <c r="FT267">
        <v>0</v>
      </c>
      <c r="FU267">
        <v>0</v>
      </c>
      <c r="FV267">
        <v>0</v>
      </c>
      <c r="FW267">
        <v>0</v>
      </c>
      <c r="FX267">
        <v>-1</v>
      </c>
      <c r="FY267">
        <v>0</v>
      </c>
      <c r="FZ267">
        <v>1</v>
      </c>
      <c r="GA267" t="s">
        <v>710</v>
      </c>
      <c r="GB267">
        <v>2.69438</v>
      </c>
      <c r="GC267">
        <v>2.70513</v>
      </c>
      <c r="GD267">
        <v>0.0974574</v>
      </c>
      <c r="GE267">
        <v>0.105296</v>
      </c>
      <c r="GF267">
        <v>0.117993</v>
      </c>
      <c r="GG267">
        <v>0.09626120000000001</v>
      </c>
      <c r="GH267">
        <v>28318.3</v>
      </c>
      <c r="GI267">
        <v>28182.2</v>
      </c>
      <c r="GJ267">
        <v>29193.4</v>
      </c>
      <c r="GK267">
        <v>29152.4</v>
      </c>
      <c r="GL267">
        <v>34086.5</v>
      </c>
      <c r="GM267">
        <v>35071.4</v>
      </c>
      <c r="GN267">
        <v>41084.7</v>
      </c>
      <c r="GO267">
        <v>41599.2</v>
      </c>
      <c r="GP267">
        <v>1.7227</v>
      </c>
      <c r="GQ267">
        <v>2.00707</v>
      </c>
      <c r="GR267">
        <v>0.0990182</v>
      </c>
      <c r="GS267">
        <v>0</v>
      </c>
      <c r="GT267">
        <v>30.6338</v>
      </c>
      <c r="GU267">
        <v>999.9</v>
      </c>
      <c r="GV267">
        <v>39.5</v>
      </c>
      <c r="GW267">
        <v>37.2</v>
      </c>
      <c r="GX267">
        <v>27.7703</v>
      </c>
      <c r="GY267">
        <v>62.9436</v>
      </c>
      <c r="GZ267">
        <v>29.351</v>
      </c>
      <c r="HA267">
        <v>1</v>
      </c>
      <c r="HB267">
        <v>0.328892</v>
      </c>
      <c r="HC267">
        <v>0</v>
      </c>
      <c r="HD267">
        <v>20.3922</v>
      </c>
      <c r="HE267">
        <v>5.21654</v>
      </c>
      <c r="HF267">
        <v>12.0099</v>
      </c>
      <c r="HG267">
        <v>4.98725</v>
      </c>
      <c r="HH267">
        <v>3.28865</v>
      </c>
      <c r="HI267">
        <v>2428.5</v>
      </c>
      <c r="HJ267">
        <v>9999</v>
      </c>
      <c r="HK267">
        <v>9999</v>
      </c>
      <c r="HL267">
        <v>45.9</v>
      </c>
      <c r="HM267">
        <v>1.86735</v>
      </c>
      <c r="HN267">
        <v>1.8663</v>
      </c>
      <c r="HO267">
        <v>1.86586</v>
      </c>
      <c r="HP267">
        <v>1.8657</v>
      </c>
      <c r="HQ267">
        <v>1.86752</v>
      </c>
      <c r="HR267">
        <v>1.87008</v>
      </c>
      <c r="HS267">
        <v>1.86874</v>
      </c>
      <c r="HT267">
        <v>1.87011</v>
      </c>
      <c r="HU267">
        <v>0</v>
      </c>
      <c r="HV267">
        <v>0</v>
      </c>
      <c r="HW267">
        <v>0</v>
      </c>
      <c r="HX267">
        <v>0</v>
      </c>
      <c r="HY267" t="s">
        <v>425</v>
      </c>
      <c r="HZ267" t="s">
        <v>426</v>
      </c>
      <c r="IA267" t="s">
        <v>427</v>
      </c>
      <c r="IB267" t="s">
        <v>427</v>
      </c>
      <c r="IC267" t="s">
        <v>427</v>
      </c>
      <c r="ID267" t="s">
        <v>427</v>
      </c>
      <c r="IE267">
        <v>0</v>
      </c>
      <c r="IF267">
        <v>100</v>
      </c>
      <c r="IG267">
        <v>100</v>
      </c>
      <c r="IH267">
        <v>-0.293</v>
      </c>
      <c r="II267">
        <v>0.1061</v>
      </c>
      <c r="IJ267">
        <v>0.04464184116076175</v>
      </c>
      <c r="IK267">
        <v>-0.0004613869835165773</v>
      </c>
      <c r="IL267">
        <v>-7.733014719846753E-07</v>
      </c>
      <c r="IM267">
        <v>2.12217718631011E-10</v>
      </c>
      <c r="IN267">
        <v>-0.1662484685589008</v>
      </c>
      <c r="IO267">
        <v>0.000886434048502425</v>
      </c>
      <c r="IP267">
        <v>0.0004187276611132993</v>
      </c>
      <c r="IQ267">
        <v>-3.612086840460417E-06</v>
      </c>
      <c r="IR267">
        <v>19</v>
      </c>
      <c r="IS267">
        <v>2204</v>
      </c>
      <c r="IT267">
        <v>1</v>
      </c>
      <c r="IU267">
        <v>37</v>
      </c>
      <c r="IV267">
        <v>31.8</v>
      </c>
      <c r="IW267">
        <v>31.9</v>
      </c>
      <c r="IX267">
        <v>1.23901</v>
      </c>
      <c r="IY267">
        <v>2.24365</v>
      </c>
      <c r="IZ267">
        <v>1.39648</v>
      </c>
      <c r="JA267">
        <v>2.34497</v>
      </c>
      <c r="JB267">
        <v>1.49536</v>
      </c>
      <c r="JC267">
        <v>2.32178</v>
      </c>
      <c r="JD267">
        <v>39.3169</v>
      </c>
      <c r="JE267">
        <v>14.7625</v>
      </c>
      <c r="JF267">
        <v>18</v>
      </c>
      <c r="JG267">
        <v>393.127</v>
      </c>
      <c r="JH267">
        <v>558.336</v>
      </c>
      <c r="JI267">
        <v>32.1673</v>
      </c>
      <c r="JJ267">
        <v>31.719</v>
      </c>
      <c r="JK267">
        <v>30.0002</v>
      </c>
      <c r="JL267">
        <v>31.5938</v>
      </c>
      <c r="JM267">
        <v>31.4892</v>
      </c>
      <c r="JN267">
        <v>24.8238</v>
      </c>
      <c r="JO267">
        <v>26.46</v>
      </c>
      <c r="JP267">
        <v>18.6755</v>
      </c>
      <c r="JQ267">
        <v>-999.9</v>
      </c>
      <c r="JR267">
        <v>520.3390000000001</v>
      </c>
      <c r="JS267">
        <v>21.2465</v>
      </c>
      <c r="JT267">
        <v>99.78</v>
      </c>
      <c r="JU267">
        <v>99.85129999999999</v>
      </c>
    </row>
    <row r="268" spans="1:281">
      <c r="A268">
        <v>252</v>
      </c>
      <c r="B268">
        <v>1652289255</v>
      </c>
      <c r="C268">
        <v>7198.5</v>
      </c>
      <c r="D268" t="s">
        <v>988</v>
      </c>
      <c r="E268" t="s">
        <v>989</v>
      </c>
      <c r="F268">
        <v>5</v>
      </c>
      <c r="G268" t="s">
        <v>925</v>
      </c>
      <c r="H268" t="s">
        <v>418</v>
      </c>
      <c r="I268">
        <v>1652289247.214286</v>
      </c>
      <c r="J268">
        <f>(K268)/1000</f>
        <v>0</v>
      </c>
      <c r="K268">
        <f>IF(CZ268, AN268, AH268)</f>
        <v>0</v>
      </c>
      <c r="L268">
        <f>IF(CZ268, AI268, AG268)</f>
        <v>0</v>
      </c>
      <c r="M268">
        <f>DB268 - IF(AU268&gt;1, L268*CV268*100.0/(AW268*DP268), 0)</f>
        <v>0</v>
      </c>
      <c r="N268">
        <f>((T268-J268/2)*M268-L268)/(T268+J268/2)</f>
        <v>0</v>
      </c>
      <c r="O268">
        <f>N268*(DI268+DJ268)/1000.0</f>
        <v>0</v>
      </c>
      <c r="P268">
        <f>(DB268 - IF(AU268&gt;1, L268*CV268*100.0/(AW268*DP268), 0))*(DI268+DJ268)/1000.0</f>
        <v>0</v>
      </c>
      <c r="Q268">
        <f>2.0/((1/S268-1/R268)+SIGN(S268)*SQRT((1/S268-1/R268)*(1/S268-1/R268) + 4*CW268/((CW268+1)*(CW268+1))*(2*1/S268*1/R268-1/R268*1/R268)))</f>
        <v>0</v>
      </c>
      <c r="R268">
        <f>IF(LEFT(CX268,1)&lt;&gt;"0",IF(LEFT(CX268,1)="1",3.0,CY268),$D$5+$E$5*(DP268*DI268/($K$5*1000))+$F$5*(DP268*DI268/($K$5*1000))*MAX(MIN(CV268,$J$5),$I$5)*MAX(MIN(CV268,$J$5),$I$5)+$G$5*MAX(MIN(CV268,$J$5),$I$5)*(DP268*DI268/($K$5*1000))+$H$5*(DP268*DI268/($K$5*1000))*(DP268*DI268/($K$5*1000)))</f>
        <v>0</v>
      </c>
      <c r="S268">
        <f>J268*(1000-(1000*0.61365*exp(17.502*W268/(240.97+W268))/(DI268+DJ268)+DD268)/2)/(1000*0.61365*exp(17.502*W268/(240.97+W268))/(DI268+DJ268)-DD268)</f>
        <v>0</v>
      </c>
      <c r="T268">
        <f>1/((CW268+1)/(Q268/1.6)+1/(R268/1.37)) + CW268/((CW268+1)/(Q268/1.6) + CW268/(R268/1.37))</f>
        <v>0</v>
      </c>
      <c r="U268">
        <f>(CR268*CU268)</f>
        <v>0</v>
      </c>
      <c r="V268">
        <f>(DK268+(U268+2*0.95*5.67E-8*(((DK268+$B$7)+273)^4-(DK268+273)^4)-44100*J268)/(1.84*29.3*R268+8*0.95*5.67E-8*(DK268+273)^3))</f>
        <v>0</v>
      </c>
      <c r="W268">
        <f>($C$7*DL268+$D$7*DM268+$E$7*V268)</f>
        <v>0</v>
      </c>
      <c r="X268">
        <f>0.61365*exp(17.502*W268/(240.97+W268))</f>
        <v>0</v>
      </c>
      <c r="Y268">
        <f>(Z268/AA268*100)</f>
        <v>0</v>
      </c>
      <c r="Z268">
        <f>DD268*(DI268+DJ268)/1000</f>
        <v>0</v>
      </c>
      <c r="AA268">
        <f>0.61365*exp(17.502*DK268/(240.97+DK268))</f>
        <v>0</v>
      </c>
      <c r="AB268">
        <f>(X268-DD268*(DI268+DJ268)/1000)</f>
        <v>0</v>
      </c>
      <c r="AC268">
        <f>(-J268*44100)</f>
        <v>0</v>
      </c>
      <c r="AD268">
        <f>2*29.3*R268*0.92*(DK268-W268)</f>
        <v>0</v>
      </c>
      <c r="AE268">
        <f>2*0.95*5.67E-8*(((DK268+$B$7)+273)^4-(W268+273)^4)</f>
        <v>0</v>
      </c>
      <c r="AF268">
        <f>U268+AE268+AC268+AD268</f>
        <v>0</v>
      </c>
      <c r="AG268">
        <f>DH268*AU268*(DC268-DB268*(1000-AU268*DE268)/(1000-AU268*DD268))/(100*CV268)</f>
        <v>0</v>
      </c>
      <c r="AH268">
        <f>1000*DH268*AU268*(DD268-DE268)/(100*CV268*(1000-AU268*DD268))</f>
        <v>0</v>
      </c>
      <c r="AI268">
        <f>(AJ268 - AK268 - DI268*1E3/(8.314*(DK268+273.15)) * AM268/DH268 * AL268) * DH268/(100*CV268) * (1000 - DE268)/1000</f>
        <v>0</v>
      </c>
      <c r="AJ268">
        <v>514.4965834184477</v>
      </c>
      <c r="AK268">
        <v>470.4017575757574</v>
      </c>
      <c r="AL268">
        <v>3.196252905534325</v>
      </c>
      <c r="AM268">
        <v>66.42233892500103</v>
      </c>
      <c r="AN268">
        <f>(AP268 - AO268 + DI268*1E3/(8.314*(DK268+273.15)) * AR268/DH268 * AQ268) * DH268/(100*CV268) * 1000/(1000 - AP268)</f>
        <v>0</v>
      </c>
      <c r="AO268">
        <v>21.32508459803132</v>
      </c>
      <c r="AP268">
        <v>28.00849333333333</v>
      </c>
      <c r="AQ268">
        <v>-0.0007168955800991635</v>
      </c>
      <c r="AR268">
        <v>79.01917542628415</v>
      </c>
      <c r="AS268">
        <v>0</v>
      </c>
      <c r="AT268">
        <v>0</v>
      </c>
      <c r="AU268">
        <f>IF(AS268*$H$13&gt;=AW268,1.0,(AW268/(AW268-AS268*$H$13)))</f>
        <v>0</v>
      </c>
      <c r="AV268">
        <f>(AU268-1)*100</f>
        <v>0</v>
      </c>
      <c r="AW268">
        <f>MAX(0,($B$13+$C$13*DP268)/(1+$D$13*DP268)*DI268/(DK268+273)*$E$13)</f>
        <v>0</v>
      </c>
      <c r="AX268" t="s">
        <v>421</v>
      </c>
      <c r="AY268" t="s">
        <v>421</v>
      </c>
      <c r="AZ268">
        <v>0</v>
      </c>
      <c r="BA268">
        <v>0</v>
      </c>
      <c r="BB268">
        <f>1-AZ268/BA268</f>
        <v>0</v>
      </c>
      <c r="BC268">
        <v>0</v>
      </c>
      <c r="BD268" t="s">
        <v>421</v>
      </c>
      <c r="BE268" t="s">
        <v>421</v>
      </c>
      <c r="BF268">
        <v>0</v>
      </c>
      <c r="BG268">
        <v>0</v>
      </c>
      <c r="BH268">
        <f>1-BF268/BG268</f>
        <v>0</v>
      </c>
      <c r="BI268">
        <v>0.5</v>
      </c>
      <c r="BJ268">
        <f>CS268</f>
        <v>0</v>
      </c>
      <c r="BK268">
        <f>L268</f>
        <v>0</v>
      </c>
      <c r="BL268">
        <f>BH268*BI268*BJ268</f>
        <v>0</v>
      </c>
      <c r="BM268">
        <f>(BK268-BC268)/BJ268</f>
        <v>0</v>
      </c>
      <c r="BN268">
        <f>(BA268-BG268)/BG268</f>
        <v>0</v>
      </c>
      <c r="BO268">
        <f>AZ268/(BB268+AZ268/BG268)</f>
        <v>0</v>
      </c>
      <c r="BP268" t="s">
        <v>421</v>
      </c>
      <c r="BQ268">
        <v>0</v>
      </c>
      <c r="BR268">
        <f>IF(BQ268&lt;&gt;0, BQ268, BO268)</f>
        <v>0</v>
      </c>
      <c r="BS268">
        <f>1-BR268/BG268</f>
        <v>0</v>
      </c>
      <c r="BT268">
        <f>(BG268-BF268)/(BG268-BR268)</f>
        <v>0</v>
      </c>
      <c r="BU268">
        <f>(BA268-BG268)/(BA268-BR268)</f>
        <v>0</v>
      </c>
      <c r="BV268">
        <f>(BG268-BF268)/(BG268-AZ268)</f>
        <v>0</v>
      </c>
      <c r="BW268">
        <f>(BA268-BG268)/(BA268-AZ268)</f>
        <v>0</v>
      </c>
      <c r="BX268">
        <f>(BT268*BR268/BF268)</f>
        <v>0</v>
      </c>
      <c r="BY268">
        <f>(1-BX268)</f>
        <v>0</v>
      </c>
      <c r="BZ268">
        <v>1358</v>
      </c>
      <c r="CA268">
        <v>300</v>
      </c>
      <c r="CB268">
        <v>300</v>
      </c>
      <c r="CC268">
        <v>300</v>
      </c>
      <c r="CD268">
        <v>10372.1</v>
      </c>
      <c r="CE268">
        <v>1824.64</v>
      </c>
      <c r="CF268">
        <v>-0.00730157</v>
      </c>
      <c r="CG268">
        <v>0.9</v>
      </c>
      <c r="CH268" t="s">
        <v>421</v>
      </c>
      <c r="CI268" t="s">
        <v>421</v>
      </c>
      <c r="CJ268" t="s">
        <v>421</v>
      </c>
      <c r="CK268" t="s">
        <v>421</v>
      </c>
      <c r="CL268" t="s">
        <v>421</v>
      </c>
      <c r="CM268" t="s">
        <v>421</v>
      </c>
      <c r="CN268" t="s">
        <v>421</v>
      </c>
      <c r="CO268" t="s">
        <v>421</v>
      </c>
      <c r="CP268" t="s">
        <v>421</v>
      </c>
      <c r="CQ268" t="s">
        <v>421</v>
      </c>
      <c r="CR268">
        <f>$B$11*DQ268+$C$11*DR268+$F$11*EC268*(1-EF268)</f>
        <v>0</v>
      </c>
      <c r="CS268">
        <f>CR268*CT268</f>
        <v>0</v>
      </c>
      <c r="CT268">
        <f>($B$11*$D$9+$C$11*$D$9+$F$11*((EP268+EH268)/MAX(EP268+EH268+EQ268, 0.1)*$I$9+EQ268/MAX(EP268+EH268+EQ268, 0.1)*$J$9))/($B$11+$C$11+$F$11)</f>
        <v>0</v>
      </c>
      <c r="CU268">
        <f>($B$11*$K$9+$C$11*$K$9+$F$11*((EP268+EH268)/MAX(EP268+EH268+EQ268, 0.1)*$P$9+EQ268/MAX(EP268+EH268+EQ268, 0.1)*$Q$9))/($B$11+$C$11+$F$11)</f>
        <v>0</v>
      </c>
      <c r="CV268">
        <v>6</v>
      </c>
      <c r="CW268">
        <v>0.5</v>
      </c>
      <c r="CX268" t="s">
        <v>422</v>
      </c>
      <c r="CY268">
        <v>2</v>
      </c>
      <c r="CZ268" t="b">
        <v>1</v>
      </c>
      <c r="DA268">
        <v>1652289247.214286</v>
      </c>
      <c r="DB268">
        <v>434.7862500000001</v>
      </c>
      <c r="DC268">
        <v>489.506857142857</v>
      </c>
      <c r="DD268">
        <v>28.005875</v>
      </c>
      <c r="DE268">
        <v>21.39361071428572</v>
      </c>
      <c r="DF268">
        <v>435.0712857142857</v>
      </c>
      <c r="DG268">
        <v>27.89989285714286</v>
      </c>
      <c r="DH268">
        <v>400.0752857142857</v>
      </c>
      <c r="DI268">
        <v>90.66961785714287</v>
      </c>
      <c r="DJ268">
        <v>0.1000041714285714</v>
      </c>
      <c r="DK268">
        <v>33.020375</v>
      </c>
      <c r="DL268">
        <v>32.24482142857142</v>
      </c>
      <c r="DM268">
        <v>999.9000000000002</v>
      </c>
      <c r="DN268">
        <v>0</v>
      </c>
      <c r="DO268">
        <v>0</v>
      </c>
      <c r="DP268">
        <v>9997.185000000001</v>
      </c>
      <c r="DQ268">
        <v>0</v>
      </c>
      <c r="DR268">
        <v>937.5947142857143</v>
      </c>
      <c r="DS268">
        <v>-54.72050714285714</v>
      </c>
      <c r="DT268">
        <v>447.3138214285714</v>
      </c>
      <c r="DU268">
        <v>500.2067857142857</v>
      </c>
      <c r="DV268">
        <v>6.612256428571428</v>
      </c>
      <c r="DW268">
        <v>489.506857142857</v>
      </c>
      <c r="DX268">
        <v>21.39361071428572</v>
      </c>
      <c r="DY268">
        <v>2.539282142857143</v>
      </c>
      <c r="DZ268">
        <v>1.939750714285715</v>
      </c>
      <c r="EA268">
        <v>21.28048571428571</v>
      </c>
      <c r="EB268">
        <v>16.96084642857143</v>
      </c>
      <c r="EC268">
        <v>1499.973928571429</v>
      </c>
      <c r="ED268">
        <v>0.9730062142857145</v>
      </c>
      <c r="EE268">
        <v>0.02699341071428571</v>
      </c>
      <c r="EF268">
        <v>0</v>
      </c>
      <c r="EG268">
        <v>1493.581071428571</v>
      </c>
      <c r="EH268">
        <v>5.00097</v>
      </c>
      <c r="EI268">
        <v>23232.20357142857</v>
      </c>
      <c r="EJ268">
        <v>12491.4</v>
      </c>
      <c r="EK268">
        <v>41.5665</v>
      </c>
      <c r="EL268">
        <v>43.2455</v>
      </c>
      <c r="EM268">
        <v>41.75664285714284</v>
      </c>
      <c r="EN268">
        <v>43.02435714285714</v>
      </c>
      <c r="EO268">
        <v>42.741</v>
      </c>
      <c r="EP268">
        <v>1454.614285714285</v>
      </c>
      <c r="EQ268">
        <v>40.35</v>
      </c>
      <c r="ER268">
        <v>0</v>
      </c>
      <c r="ES268">
        <v>1941.200000047684</v>
      </c>
      <c r="ET268">
        <v>0</v>
      </c>
      <c r="EU268">
        <v>1493.3952</v>
      </c>
      <c r="EV268">
        <v>-15.40769231044385</v>
      </c>
      <c r="EW268">
        <v>-257.8076922466066</v>
      </c>
      <c r="EX268">
        <v>23229.192</v>
      </c>
      <c r="EY268">
        <v>15</v>
      </c>
      <c r="EZ268">
        <v>1652287342.6</v>
      </c>
      <c r="FA268" t="s">
        <v>727</v>
      </c>
      <c r="FB268">
        <v>1652287342.6</v>
      </c>
      <c r="FC268">
        <v>1652287335.6</v>
      </c>
      <c r="FD268">
        <v>27</v>
      </c>
      <c r="FE268">
        <v>0.206</v>
      </c>
      <c r="FF268">
        <v>-0.006</v>
      </c>
      <c r="FG268">
        <v>-1.806</v>
      </c>
      <c r="FH268">
        <v>0.04</v>
      </c>
      <c r="FI268">
        <v>1600</v>
      </c>
      <c r="FJ268">
        <v>24</v>
      </c>
      <c r="FK268">
        <v>0.06</v>
      </c>
      <c r="FL268">
        <v>0.04</v>
      </c>
      <c r="FM268">
        <v>-53.5455525</v>
      </c>
      <c r="FN268">
        <v>-22.67793658536588</v>
      </c>
      <c r="FO268">
        <v>2.206052903149367</v>
      </c>
      <c r="FP268">
        <v>-1</v>
      </c>
      <c r="FQ268">
        <v>6.570258000000001</v>
      </c>
      <c r="FR268">
        <v>0.9480448030018849</v>
      </c>
      <c r="FS268">
        <v>0.09373931718334633</v>
      </c>
      <c r="FT268">
        <v>0</v>
      </c>
      <c r="FU268">
        <v>0</v>
      </c>
      <c r="FV268">
        <v>0</v>
      </c>
      <c r="FW268">
        <v>0</v>
      </c>
      <c r="FX268">
        <v>-1</v>
      </c>
      <c r="FY268">
        <v>0</v>
      </c>
      <c r="FZ268">
        <v>1</v>
      </c>
      <c r="GA268" t="s">
        <v>710</v>
      </c>
      <c r="GB268">
        <v>2.69453</v>
      </c>
      <c r="GC268">
        <v>2.70523</v>
      </c>
      <c r="GD268">
        <v>0.100011</v>
      </c>
      <c r="GE268">
        <v>0.107859</v>
      </c>
      <c r="GF268">
        <v>0.117968</v>
      </c>
      <c r="GG268">
        <v>0.0961288</v>
      </c>
      <c r="GH268">
        <v>28237.7</v>
      </c>
      <c r="GI268">
        <v>28101.3</v>
      </c>
      <c r="GJ268">
        <v>29192.9</v>
      </c>
      <c r="GK268">
        <v>29152.4</v>
      </c>
      <c r="GL268">
        <v>34086.8</v>
      </c>
      <c r="GM268">
        <v>35076.5</v>
      </c>
      <c r="GN268">
        <v>41083.8</v>
      </c>
      <c r="GO268">
        <v>41599.1</v>
      </c>
      <c r="GP268">
        <v>1.72257</v>
      </c>
      <c r="GQ268">
        <v>2.0068</v>
      </c>
      <c r="GR268">
        <v>0.098981</v>
      </c>
      <c r="GS268">
        <v>0</v>
      </c>
      <c r="GT268">
        <v>30.6411</v>
      </c>
      <c r="GU268">
        <v>999.9</v>
      </c>
      <c r="GV268">
        <v>39.4</v>
      </c>
      <c r="GW268">
        <v>37.3</v>
      </c>
      <c r="GX268">
        <v>27.8508</v>
      </c>
      <c r="GY268">
        <v>63.0136</v>
      </c>
      <c r="GZ268">
        <v>29.7796</v>
      </c>
      <c r="HA268">
        <v>1</v>
      </c>
      <c r="HB268">
        <v>0.328918</v>
      </c>
      <c r="HC268">
        <v>0</v>
      </c>
      <c r="HD268">
        <v>20.3922</v>
      </c>
      <c r="HE268">
        <v>5.21609</v>
      </c>
      <c r="HF268">
        <v>12.0099</v>
      </c>
      <c r="HG268">
        <v>4.98735</v>
      </c>
      <c r="HH268">
        <v>3.2886</v>
      </c>
      <c r="HI268">
        <v>2428.7</v>
      </c>
      <c r="HJ268">
        <v>9999</v>
      </c>
      <c r="HK268">
        <v>9999</v>
      </c>
      <c r="HL268">
        <v>45.9</v>
      </c>
      <c r="HM268">
        <v>1.86736</v>
      </c>
      <c r="HN268">
        <v>1.8663</v>
      </c>
      <c r="HO268">
        <v>1.86589</v>
      </c>
      <c r="HP268">
        <v>1.86569</v>
      </c>
      <c r="HQ268">
        <v>1.86752</v>
      </c>
      <c r="HR268">
        <v>1.87006</v>
      </c>
      <c r="HS268">
        <v>1.86874</v>
      </c>
      <c r="HT268">
        <v>1.87012</v>
      </c>
      <c r="HU268">
        <v>0</v>
      </c>
      <c r="HV268">
        <v>0</v>
      </c>
      <c r="HW268">
        <v>0</v>
      </c>
      <c r="HX268">
        <v>0</v>
      </c>
      <c r="HY268" t="s">
        <v>425</v>
      </c>
      <c r="HZ268" t="s">
        <v>426</v>
      </c>
      <c r="IA268" t="s">
        <v>427</v>
      </c>
      <c r="IB268" t="s">
        <v>427</v>
      </c>
      <c r="IC268" t="s">
        <v>427</v>
      </c>
      <c r="ID268" t="s">
        <v>427</v>
      </c>
      <c r="IE268">
        <v>0</v>
      </c>
      <c r="IF268">
        <v>100</v>
      </c>
      <c r="IG268">
        <v>100</v>
      </c>
      <c r="IH268">
        <v>-0.309</v>
      </c>
      <c r="II268">
        <v>0.106</v>
      </c>
      <c r="IJ268">
        <v>0.04464184116076175</v>
      </c>
      <c r="IK268">
        <v>-0.0004613869835165773</v>
      </c>
      <c r="IL268">
        <v>-7.733014719846753E-07</v>
      </c>
      <c r="IM268">
        <v>2.12217718631011E-10</v>
      </c>
      <c r="IN268">
        <v>-0.1662484685589008</v>
      </c>
      <c r="IO268">
        <v>0.000886434048502425</v>
      </c>
      <c r="IP268">
        <v>0.0004187276611132993</v>
      </c>
      <c r="IQ268">
        <v>-3.612086840460417E-06</v>
      </c>
      <c r="IR268">
        <v>19</v>
      </c>
      <c r="IS268">
        <v>2204</v>
      </c>
      <c r="IT268">
        <v>1</v>
      </c>
      <c r="IU268">
        <v>37</v>
      </c>
      <c r="IV268">
        <v>31.9</v>
      </c>
      <c r="IW268">
        <v>32</v>
      </c>
      <c r="IX268">
        <v>1.26953</v>
      </c>
      <c r="IY268">
        <v>2.24731</v>
      </c>
      <c r="IZ268">
        <v>1.39648</v>
      </c>
      <c r="JA268">
        <v>2.34497</v>
      </c>
      <c r="JB268">
        <v>1.49536</v>
      </c>
      <c r="JC268">
        <v>2.30713</v>
      </c>
      <c r="JD268">
        <v>39.3169</v>
      </c>
      <c r="JE268">
        <v>14.7537</v>
      </c>
      <c r="JF268">
        <v>18</v>
      </c>
      <c r="JG268">
        <v>393.074</v>
      </c>
      <c r="JH268">
        <v>558.153</v>
      </c>
      <c r="JI268">
        <v>32.1717</v>
      </c>
      <c r="JJ268">
        <v>31.7215</v>
      </c>
      <c r="JK268">
        <v>30.0002</v>
      </c>
      <c r="JL268">
        <v>31.5963</v>
      </c>
      <c r="JM268">
        <v>31.4917</v>
      </c>
      <c r="JN268">
        <v>25.4293</v>
      </c>
      <c r="JO268">
        <v>26.7413</v>
      </c>
      <c r="JP268">
        <v>18.6755</v>
      </c>
      <c r="JQ268">
        <v>-999.9</v>
      </c>
      <c r="JR268">
        <v>540.4059999999999</v>
      </c>
      <c r="JS268">
        <v>21.1922</v>
      </c>
      <c r="JT268">
        <v>99.7782</v>
      </c>
      <c r="JU268">
        <v>99.85120000000001</v>
      </c>
    </row>
    <row r="269" spans="1:281">
      <c r="A269">
        <v>253</v>
      </c>
      <c r="B269">
        <v>1652289260</v>
      </c>
      <c r="C269">
        <v>7203.5</v>
      </c>
      <c r="D269" t="s">
        <v>990</v>
      </c>
      <c r="E269" t="s">
        <v>991</v>
      </c>
      <c r="F269">
        <v>5</v>
      </c>
      <c r="G269" t="s">
        <v>925</v>
      </c>
      <c r="H269" t="s">
        <v>418</v>
      </c>
      <c r="I269">
        <v>1652289252.5</v>
      </c>
      <c r="J269">
        <f>(K269)/1000</f>
        <v>0</v>
      </c>
      <c r="K269">
        <f>IF(CZ269, AN269, AH269)</f>
        <v>0</v>
      </c>
      <c r="L269">
        <f>IF(CZ269, AI269, AG269)</f>
        <v>0</v>
      </c>
      <c r="M269">
        <f>DB269 - IF(AU269&gt;1, L269*CV269*100.0/(AW269*DP269), 0)</f>
        <v>0</v>
      </c>
      <c r="N269">
        <f>((T269-J269/2)*M269-L269)/(T269+J269/2)</f>
        <v>0</v>
      </c>
      <c r="O269">
        <f>N269*(DI269+DJ269)/1000.0</f>
        <v>0</v>
      </c>
      <c r="P269">
        <f>(DB269 - IF(AU269&gt;1, L269*CV269*100.0/(AW269*DP269), 0))*(DI269+DJ269)/1000.0</f>
        <v>0</v>
      </c>
      <c r="Q269">
        <f>2.0/((1/S269-1/R269)+SIGN(S269)*SQRT((1/S269-1/R269)*(1/S269-1/R269) + 4*CW269/((CW269+1)*(CW269+1))*(2*1/S269*1/R269-1/R269*1/R269)))</f>
        <v>0</v>
      </c>
      <c r="R269">
        <f>IF(LEFT(CX269,1)&lt;&gt;"0",IF(LEFT(CX269,1)="1",3.0,CY269),$D$5+$E$5*(DP269*DI269/($K$5*1000))+$F$5*(DP269*DI269/($K$5*1000))*MAX(MIN(CV269,$J$5),$I$5)*MAX(MIN(CV269,$J$5),$I$5)+$G$5*MAX(MIN(CV269,$J$5),$I$5)*(DP269*DI269/($K$5*1000))+$H$5*(DP269*DI269/($K$5*1000))*(DP269*DI269/($K$5*1000)))</f>
        <v>0</v>
      </c>
      <c r="S269">
        <f>J269*(1000-(1000*0.61365*exp(17.502*W269/(240.97+W269))/(DI269+DJ269)+DD269)/2)/(1000*0.61365*exp(17.502*W269/(240.97+W269))/(DI269+DJ269)-DD269)</f>
        <v>0</v>
      </c>
      <c r="T269">
        <f>1/((CW269+1)/(Q269/1.6)+1/(R269/1.37)) + CW269/((CW269+1)/(Q269/1.6) + CW269/(R269/1.37))</f>
        <v>0</v>
      </c>
      <c r="U269">
        <f>(CR269*CU269)</f>
        <v>0</v>
      </c>
      <c r="V269">
        <f>(DK269+(U269+2*0.95*5.67E-8*(((DK269+$B$7)+273)^4-(DK269+273)^4)-44100*J269)/(1.84*29.3*R269+8*0.95*5.67E-8*(DK269+273)^3))</f>
        <v>0</v>
      </c>
      <c r="W269">
        <f>($C$7*DL269+$D$7*DM269+$E$7*V269)</f>
        <v>0</v>
      </c>
      <c r="X269">
        <f>0.61365*exp(17.502*W269/(240.97+W269))</f>
        <v>0</v>
      </c>
      <c r="Y269">
        <f>(Z269/AA269*100)</f>
        <v>0</v>
      </c>
      <c r="Z269">
        <f>DD269*(DI269+DJ269)/1000</f>
        <v>0</v>
      </c>
      <c r="AA269">
        <f>0.61365*exp(17.502*DK269/(240.97+DK269))</f>
        <v>0</v>
      </c>
      <c r="AB269">
        <f>(X269-DD269*(DI269+DJ269)/1000)</f>
        <v>0</v>
      </c>
      <c r="AC269">
        <f>(-J269*44100)</f>
        <v>0</v>
      </c>
      <c r="AD269">
        <f>2*29.3*R269*0.92*(DK269-W269)</f>
        <v>0</v>
      </c>
      <c r="AE269">
        <f>2*0.95*5.67E-8*(((DK269+$B$7)+273)^4-(W269+273)^4)</f>
        <v>0</v>
      </c>
      <c r="AF269">
        <f>U269+AE269+AC269+AD269</f>
        <v>0</v>
      </c>
      <c r="AG269">
        <f>DH269*AU269*(DC269-DB269*(1000-AU269*DE269)/(1000-AU269*DD269))/(100*CV269)</f>
        <v>0</v>
      </c>
      <c r="AH269">
        <f>1000*DH269*AU269*(DD269-DE269)/(100*CV269*(1000-AU269*DD269))</f>
        <v>0</v>
      </c>
      <c r="AI269">
        <f>(AJ269 - AK269 - DI269*1E3/(8.314*(DK269+273.15)) * AM269/DH269 * AL269) * DH269/(100*CV269) * (1000 - DE269)/1000</f>
        <v>0</v>
      </c>
      <c r="AJ269">
        <v>531.6189864656332</v>
      </c>
      <c r="AK269">
        <v>486.5820969696969</v>
      </c>
      <c r="AL269">
        <v>3.238668837635128</v>
      </c>
      <c r="AM269">
        <v>66.42233892500103</v>
      </c>
      <c r="AN269">
        <f>(AP269 - AO269 + DI269*1E3/(8.314*(DK269+273.15)) * AR269/DH269 * AQ269) * DH269/(100*CV269) * 1000/(1000 - AP269)</f>
        <v>0</v>
      </c>
      <c r="AO269">
        <v>21.294280944849</v>
      </c>
      <c r="AP269">
        <v>28.01467272727273</v>
      </c>
      <c r="AQ269">
        <v>0.0001974515479675377</v>
      </c>
      <c r="AR269">
        <v>79.01917542628415</v>
      </c>
      <c r="AS269">
        <v>0</v>
      </c>
      <c r="AT269">
        <v>0</v>
      </c>
      <c r="AU269">
        <f>IF(AS269*$H$13&gt;=AW269,1.0,(AW269/(AW269-AS269*$H$13)))</f>
        <v>0</v>
      </c>
      <c r="AV269">
        <f>(AU269-1)*100</f>
        <v>0</v>
      </c>
      <c r="AW269">
        <f>MAX(0,($B$13+$C$13*DP269)/(1+$D$13*DP269)*DI269/(DK269+273)*$E$13)</f>
        <v>0</v>
      </c>
      <c r="AX269" t="s">
        <v>421</v>
      </c>
      <c r="AY269" t="s">
        <v>421</v>
      </c>
      <c r="AZ269">
        <v>0</v>
      </c>
      <c r="BA269">
        <v>0</v>
      </c>
      <c r="BB269">
        <f>1-AZ269/BA269</f>
        <v>0</v>
      </c>
      <c r="BC269">
        <v>0</v>
      </c>
      <c r="BD269" t="s">
        <v>421</v>
      </c>
      <c r="BE269" t="s">
        <v>421</v>
      </c>
      <c r="BF269">
        <v>0</v>
      </c>
      <c r="BG269">
        <v>0</v>
      </c>
      <c r="BH269">
        <f>1-BF269/BG269</f>
        <v>0</v>
      </c>
      <c r="BI269">
        <v>0.5</v>
      </c>
      <c r="BJ269">
        <f>CS269</f>
        <v>0</v>
      </c>
      <c r="BK269">
        <f>L269</f>
        <v>0</v>
      </c>
      <c r="BL269">
        <f>BH269*BI269*BJ269</f>
        <v>0</v>
      </c>
      <c r="BM269">
        <f>(BK269-BC269)/BJ269</f>
        <v>0</v>
      </c>
      <c r="BN269">
        <f>(BA269-BG269)/BG269</f>
        <v>0</v>
      </c>
      <c r="BO269">
        <f>AZ269/(BB269+AZ269/BG269)</f>
        <v>0</v>
      </c>
      <c r="BP269" t="s">
        <v>421</v>
      </c>
      <c r="BQ269">
        <v>0</v>
      </c>
      <c r="BR269">
        <f>IF(BQ269&lt;&gt;0, BQ269, BO269)</f>
        <v>0</v>
      </c>
      <c r="BS269">
        <f>1-BR269/BG269</f>
        <v>0</v>
      </c>
      <c r="BT269">
        <f>(BG269-BF269)/(BG269-BR269)</f>
        <v>0</v>
      </c>
      <c r="BU269">
        <f>(BA269-BG269)/(BA269-BR269)</f>
        <v>0</v>
      </c>
      <c r="BV269">
        <f>(BG269-BF269)/(BG269-AZ269)</f>
        <v>0</v>
      </c>
      <c r="BW269">
        <f>(BA269-BG269)/(BA269-AZ269)</f>
        <v>0</v>
      </c>
      <c r="BX269">
        <f>(BT269*BR269/BF269)</f>
        <v>0</v>
      </c>
      <c r="BY269">
        <f>(1-BX269)</f>
        <v>0</v>
      </c>
      <c r="BZ269">
        <v>1358</v>
      </c>
      <c r="CA269">
        <v>300</v>
      </c>
      <c r="CB269">
        <v>300</v>
      </c>
      <c r="CC269">
        <v>300</v>
      </c>
      <c r="CD269">
        <v>10372.1</v>
      </c>
      <c r="CE269">
        <v>1824.64</v>
      </c>
      <c r="CF269">
        <v>-0.00730157</v>
      </c>
      <c r="CG269">
        <v>0.9</v>
      </c>
      <c r="CH269" t="s">
        <v>421</v>
      </c>
      <c r="CI269" t="s">
        <v>421</v>
      </c>
      <c r="CJ269" t="s">
        <v>421</v>
      </c>
      <c r="CK269" t="s">
        <v>421</v>
      </c>
      <c r="CL269" t="s">
        <v>421</v>
      </c>
      <c r="CM269" t="s">
        <v>421</v>
      </c>
      <c r="CN269" t="s">
        <v>421</v>
      </c>
      <c r="CO269" t="s">
        <v>421</v>
      </c>
      <c r="CP269" t="s">
        <v>421</v>
      </c>
      <c r="CQ269" t="s">
        <v>421</v>
      </c>
      <c r="CR269">
        <f>$B$11*DQ269+$C$11*DR269+$F$11*EC269*(1-EF269)</f>
        <v>0</v>
      </c>
      <c r="CS269">
        <f>CR269*CT269</f>
        <v>0</v>
      </c>
      <c r="CT269">
        <f>($B$11*$D$9+$C$11*$D$9+$F$11*((EP269+EH269)/MAX(EP269+EH269+EQ269, 0.1)*$I$9+EQ269/MAX(EP269+EH269+EQ269, 0.1)*$J$9))/($B$11+$C$11+$F$11)</f>
        <v>0</v>
      </c>
      <c r="CU269">
        <f>($B$11*$K$9+$C$11*$K$9+$F$11*((EP269+EH269)/MAX(EP269+EH269+EQ269, 0.1)*$P$9+EQ269/MAX(EP269+EH269+EQ269, 0.1)*$Q$9))/($B$11+$C$11+$F$11)</f>
        <v>0</v>
      </c>
      <c r="CV269">
        <v>6</v>
      </c>
      <c r="CW269">
        <v>0.5</v>
      </c>
      <c r="CX269" t="s">
        <v>422</v>
      </c>
      <c r="CY269">
        <v>2</v>
      </c>
      <c r="CZ269" t="b">
        <v>1</v>
      </c>
      <c r="DA269">
        <v>1652289252.5</v>
      </c>
      <c r="DB269">
        <v>451.0587407407407</v>
      </c>
      <c r="DC269">
        <v>507.2971111111111</v>
      </c>
      <c r="DD269">
        <v>28.01277037037037</v>
      </c>
      <c r="DE269">
        <v>21.32254074074074</v>
      </c>
      <c r="DF269">
        <v>451.3604814814815</v>
      </c>
      <c r="DG269">
        <v>27.90668148148148</v>
      </c>
      <c r="DH269">
        <v>400.0652592592593</v>
      </c>
      <c r="DI269">
        <v>90.66664444444443</v>
      </c>
      <c r="DJ269">
        <v>0.09998182592592594</v>
      </c>
      <c r="DK269">
        <v>33.02572962962964</v>
      </c>
      <c r="DL269">
        <v>32.24824444444445</v>
      </c>
      <c r="DM269">
        <v>999.9000000000001</v>
      </c>
      <c r="DN269">
        <v>0</v>
      </c>
      <c r="DO269">
        <v>0</v>
      </c>
      <c r="DP269">
        <v>10000.08814814815</v>
      </c>
      <c r="DQ269">
        <v>0</v>
      </c>
      <c r="DR269">
        <v>937.5208888888889</v>
      </c>
      <c r="DS269">
        <v>-56.23821481481481</v>
      </c>
      <c r="DT269">
        <v>464.0583703703704</v>
      </c>
      <c r="DU269">
        <v>518.3488148148148</v>
      </c>
      <c r="DV269">
        <v>6.690225185185186</v>
      </c>
      <c r="DW269">
        <v>507.2971111111111</v>
      </c>
      <c r="DX269">
        <v>21.32254074074074</v>
      </c>
      <c r="DY269">
        <v>2.539823333333334</v>
      </c>
      <c r="DZ269">
        <v>1.933242592592593</v>
      </c>
      <c r="EA269">
        <v>21.28398148148149</v>
      </c>
      <c r="EB269">
        <v>16.9079</v>
      </c>
      <c r="EC269">
        <v>1499.984444444445</v>
      </c>
      <c r="ED269">
        <v>0.9730064444444446</v>
      </c>
      <c r="EE269">
        <v>0.0269932074074074</v>
      </c>
      <c r="EF269">
        <v>0</v>
      </c>
      <c r="EG269">
        <v>1492.114074074074</v>
      </c>
      <c r="EH269">
        <v>5.00097</v>
      </c>
      <c r="EI269">
        <v>23207.26666666667</v>
      </c>
      <c r="EJ269">
        <v>12491.49259259259</v>
      </c>
      <c r="EK269">
        <v>41.583</v>
      </c>
      <c r="EL269">
        <v>43.25</v>
      </c>
      <c r="EM269">
        <v>41.77525925925925</v>
      </c>
      <c r="EN269">
        <v>43.02755555555555</v>
      </c>
      <c r="EO269">
        <v>42.75</v>
      </c>
      <c r="EP269">
        <v>1454.625185185185</v>
      </c>
      <c r="EQ269">
        <v>40.35037037037037</v>
      </c>
      <c r="ER269">
        <v>0</v>
      </c>
      <c r="ES269">
        <v>1946</v>
      </c>
      <c r="ET269">
        <v>0</v>
      </c>
      <c r="EU269">
        <v>1491.9948</v>
      </c>
      <c r="EV269">
        <v>-20.7807692013095</v>
      </c>
      <c r="EW269">
        <v>-326.3692301996375</v>
      </c>
      <c r="EX269">
        <v>23205.664</v>
      </c>
      <c r="EY269">
        <v>15</v>
      </c>
      <c r="EZ269">
        <v>1652287342.6</v>
      </c>
      <c r="FA269" t="s">
        <v>727</v>
      </c>
      <c r="FB269">
        <v>1652287342.6</v>
      </c>
      <c r="FC269">
        <v>1652287335.6</v>
      </c>
      <c r="FD269">
        <v>27</v>
      </c>
      <c r="FE269">
        <v>0.206</v>
      </c>
      <c r="FF269">
        <v>-0.006</v>
      </c>
      <c r="FG269">
        <v>-1.806</v>
      </c>
      <c r="FH269">
        <v>0.04</v>
      </c>
      <c r="FI269">
        <v>1600</v>
      </c>
      <c r="FJ269">
        <v>24</v>
      </c>
      <c r="FK269">
        <v>0.06</v>
      </c>
      <c r="FL269">
        <v>0.04</v>
      </c>
      <c r="FM269">
        <v>-55.25372749999999</v>
      </c>
      <c r="FN269">
        <v>-17.44453846153839</v>
      </c>
      <c r="FO269">
        <v>1.690837340785254</v>
      </c>
      <c r="FP269">
        <v>-1</v>
      </c>
      <c r="FQ269">
        <v>6.63577525</v>
      </c>
      <c r="FR269">
        <v>0.8990524953095714</v>
      </c>
      <c r="FS269">
        <v>0.08953720704231008</v>
      </c>
      <c r="FT269">
        <v>0</v>
      </c>
      <c r="FU269">
        <v>0</v>
      </c>
      <c r="FV269">
        <v>0</v>
      </c>
      <c r="FW269">
        <v>0</v>
      </c>
      <c r="FX269">
        <v>-1</v>
      </c>
      <c r="FY269">
        <v>0</v>
      </c>
      <c r="FZ269">
        <v>1</v>
      </c>
      <c r="GA269" t="s">
        <v>710</v>
      </c>
      <c r="GB269">
        <v>2.69416</v>
      </c>
      <c r="GC269">
        <v>2.70515</v>
      </c>
      <c r="GD269">
        <v>0.102552</v>
      </c>
      <c r="GE269">
        <v>0.110399</v>
      </c>
      <c r="GF269">
        <v>0.117984</v>
      </c>
      <c r="GG269">
        <v>0.09596780000000001</v>
      </c>
      <c r="GH269">
        <v>28157.5</v>
      </c>
      <c r="GI269">
        <v>28021</v>
      </c>
      <c r="GJ269">
        <v>29192.6</v>
      </c>
      <c r="GK269">
        <v>29152.2</v>
      </c>
      <c r="GL269">
        <v>34086.2</v>
      </c>
      <c r="GM269">
        <v>35082.6</v>
      </c>
      <c r="GN269">
        <v>41083.7</v>
      </c>
      <c r="GO269">
        <v>41598.8</v>
      </c>
      <c r="GP269">
        <v>1.72225</v>
      </c>
      <c r="GQ269">
        <v>2.00668</v>
      </c>
      <c r="GR269">
        <v>0.0991076</v>
      </c>
      <c r="GS269">
        <v>0</v>
      </c>
      <c r="GT269">
        <v>30.6468</v>
      </c>
      <c r="GU269">
        <v>999.9</v>
      </c>
      <c r="GV269">
        <v>39.4</v>
      </c>
      <c r="GW269">
        <v>37.2</v>
      </c>
      <c r="GX269">
        <v>27.6983</v>
      </c>
      <c r="GY269">
        <v>62.9336</v>
      </c>
      <c r="GZ269">
        <v>29.7837</v>
      </c>
      <c r="HA269">
        <v>1</v>
      </c>
      <c r="HB269">
        <v>0.329139</v>
      </c>
      <c r="HC269">
        <v>0</v>
      </c>
      <c r="HD269">
        <v>20.3922</v>
      </c>
      <c r="HE269">
        <v>5.21564</v>
      </c>
      <c r="HF269">
        <v>12.0099</v>
      </c>
      <c r="HG269">
        <v>4.9872</v>
      </c>
      <c r="HH269">
        <v>3.28848</v>
      </c>
      <c r="HI269">
        <v>2428.7</v>
      </c>
      <c r="HJ269">
        <v>9999</v>
      </c>
      <c r="HK269">
        <v>9999</v>
      </c>
      <c r="HL269">
        <v>45.9</v>
      </c>
      <c r="HM269">
        <v>1.86735</v>
      </c>
      <c r="HN269">
        <v>1.8663</v>
      </c>
      <c r="HO269">
        <v>1.86585</v>
      </c>
      <c r="HP269">
        <v>1.86569</v>
      </c>
      <c r="HQ269">
        <v>1.86752</v>
      </c>
      <c r="HR269">
        <v>1.87008</v>
      </c>
      <c r="HS269">
        <v>1.86874</v>
      </c>
      <c r="HT269">
        <v>1.87012</v>
      </c>
      <c r="HU269">
        <v>0</v>
      </c>
      <c r="HV269">
        <v>0</v>
      </c>
      <c r="HW269">
        <v>0</v>
      </c>
      <c r="HX269">
        <v>0</v>
      </c>
      <c r="HY269" t="s">
        <v>425</v>
      </c>
      <c r="HZ269" t="s">
        <v>426</v>
      </c>
      <c r="IA269" t="s">
        <v>427</v>
      </c>
      <c r="IB269" t="s">
        <v>427</v>
      </c>
      <c r="IC269" t="s">
        <v>427</v>
      </c>
      <c r="ID269" t="s">
        <v>427</v>
      </c>
      <c r="IE269">
        <v>0</v>
      </c>
      <c r="IF269">
        <v>100</v>
      </c>
      <c r="IG269">
        <v>100</v>
      </c>
      <c r="IH269">
        <v>-0.326</v>
      </c>
      <c r="II269">
        <v>0.1061</v>
      </c>
      <c r="IJ269">
        <v>0.04464184116076175</v>
      </c>
      <c r="IK269">
        <v>-0.0004613869835165773</v>
      </c>
      <c r="IL269">
        <v>-7.733014719846753E-07</v>
      </c>
      <c r="IM269">
        <v>2.12217718631011E-10</v>
      </c>
      <c r="IN269">
        <v>-0.1662484685589008</v>
      </c>
      <c r="IO269">
        <v>0.000886434048502425</v>
      </c>
      <c r="IP269">
        <v>0.0004187276611132993</v>
      </c>
      <c r="IQ269">
        <v>-3.612086840460417E-06</v>
      </c>
      <c r="IR269">
        <v>19</v>
      </c>
      <c r="IS269">
        <v>2204</v>
      </c>
      <c r="IT269">
        <v>1</v>
      </c>
      <c r="IU269">
        <v>37</v>
      </c>
      <c r="IV269">
        <v>32</v>
      </c>
      <c r="IW269">
        <v>32.1</v>
      </c>
      <c r="IX269">
        <v>1.30127</v>
      </c>
      <c r="IY269">
        <v>2.24609</v>
      </c>
      <c r="IZ269">
        <v>1.39648</v>
      </c>
      <c r="JA269">
        <v>2.34497</v>
      </c>
      <c r="JB269">
        <v>1.49536</v>
      </c>
      <c r="JC269">
        <v>2.30347</v>
      </c>
      <c r="JD269">
        <v>39.3169</v>
      </c>
      <c r="JE269">
        <v>14.7537</v>
      </c>
      <c r="JF269">
        <v>18</v>
      </c>
      <c r="JG269">
        <v>392.916</v>
      </c>
      <c r="JH269">
        <v>558.099</v>
      </c>
      <c r="JI269">
        <v>32.1768</v>
      </c>
      <c r="JJ269">
        <v>31.724</v>
      </c>
      <c r="JK269">
        <v>30.0003</v>
      </c>
      <c r="JL269">
        <v>31.5995</v>
      </c>
      <c r="JM269">
        <v>31.496</v>
      </c>
      <c r="JN269">
        <v>26.1057</v>
      </c>
      <c r="JO269">
        <v>26.7413</v>
      </c>
      <c r="JP269">
        <v>18.6755</v>
      </c>
      <c r="JQ269">
        <v>-999.9</v>
      </c>
      <c r="JR269">
        <v>553.854</v>
      </c>
      <c r="JS269">
        <v>21.1272</v>
      </c>
      <c r="JT269">
        <v>99.77760000000001</v>
      </c>
      <c r="JU269">
        <v>99.85039999999999</v>
      </c>
    </row>
    <row r="270" spans="1:281">
      <c r="A270">
        <v>254</v>
      </c>
      <c r="B270">
        <v>1652289265</v>
      </c>
      <c r="C270">
        <v>7208.5</v>
      </c>
      <c r="D270" t="s">
        <v>992</v>
      </c>
      <c r="E270" t="s">
        <v>993</v>
      </c>
      <c r="F270">
        <v>5</v>
      </c>
      <c r="G270" t="s">
        <v>925</v>
      </c>
      <c r="H270" t="s">
        <v>418</v>
      </c>
      <c r="I270">
        <v>1652289257.214286</v>
      </c>
      <c r="J270">
        <f>(K270)/1000</f>
        <v>0</v>
      </c>
      <c r="K270">
        <f>IF(CZ270, AN270, AH270)</f>
        <v>0</v>
      </c>
      <c r="L270">
        <f>IF(CZ270, AI270, AG270)</f>
        <v>0</v>
      </c>
      <c r="M270">
        <f>DB270 - IF(AU270&gt;1, L270*CV270*100.0/(AW270*DP270), 0)</f>
        <v>0</v>
      </c>
      <c r="N270">
        <f>((T270-J270/2)*M270-L270)/(T270+J270/2)</f>
        <v>0</v>
      </c>
      <c r="O270">
        <f>N270*(DI270+DJ270)/1000.0</f>
        <v>0</v>
      </c>
      <c r="P270">
        <f>(DB270 - IF(AU270&gt;1, L270*CV270*100.0/(AW270*DP270), 0))*(DI270+DJ270)/1000.0</f>
        <v>0</v>
      </c>
      <c r="Q270">
        <f>2.0/((1/S270-1/R270)+SIGN(S270)*SQRT((1/S270-1/R270)*(1/S270-1/R270) + 4*CW270/((CW270+1)*(CW270+1))*(2*1/S270*1/R270-1/R270*1/R270)))</f>
        <v>0</v>
      </c>
      <c r="R270">
        <f>IF(LEFT(CX270,1)&lt;&gt;"0",IF(LEFT(CX270,1)="1",3.0,CY270),$D$5+$E$5*(DP270*DI270/($K$5*1000))+$F$5*(DP270*DI270/($K$5*1000))*MAX(MIN(CV270,$J$5),$I$5)*MAX(MIN(CV270,$J$5),$I$5)+$G$5*MAX(MIN(CV270,$J$5),$I$5)*(DP270*DI270/($K$5*1000))+$H$5*(DP270*DI270/($K$5*1000))*(DP270*DI270/($K$5*1000)))</f>
        <v>0</v>
      </c>
      <c r="S270">
        <f>J270*(1000-(1000*0.61365*exp(17.502*W270/(240.97+W270))/(DI270+DJ270)+DD270)/2)/(1000*0.61365*exp(17.502*W270/(240.97+W270))/(DI270+DJ270)-DD270)</f>
        <v>0</v>
      </c>
      <c r="T270">
        <f>1/((CW270+1)/(Q270/1.6)+1/(R270/1.37)) + CW270/((CW270+1)/(Q270/1.6) + CW270/(R270/1.37))</f>
        <v>0</v>
      </c>
      <c r="U270">
        <f>(CR270*CU270)</f>
        <v>0</v>
      </c>
      <c r="V270">
        <f>(DK270+(U270+2*0.95*5.67E-8*(((DK270+$B$7)+273)^4-(DK270+273)^4)-44100*J270)/(1.84*29.3*R270+8*0.95*5.67E-8*(DK270+273)^3))</f>
        <v>0</v>
      </c>
      <c r="W270">
        <f>($C$7*DL270+$D$7*DM270+$E$7*V270)</f>
        <v>0</v>
      </c>
      <c r="X270">
        <f>0.61365*exp(17.502*W270/(240.97+W270))</f>
        <v>0</v>
      </c>
      <c r="Y270">
        <f>(Z270/AA270*100)</f>
        <v>0</v>
      </c>
      <c r="Z270">
        <f>DD270*(DI270+DJ270)/1000</f>
        <v>0</v>
      </c>
      <c r="AA270">
        <f>0.61365*exp(17.502*DK270/(240.97+DK270))</f>
        <v>0</v>
      </c>
      <c r="AB270">
        <f>(X270-DD270*(DI270+DJ270)/1000)</f>
        <v>0</v>
      </c>
      <c r="AC270">
        <f>(-J270*44100)</f>
        <v>0</v>
      </c>
      <c r="AD270">
        <f>2*29.3*R270*0.92*(DK270-W270)</f>
        <v>0</v>
      </c>
      <c r="AE270">
        <f>2*0.95*5.67E-8*(((DK270+$B$7)+273)^4-(W270+273)^4)</f>
        <v>0</v>
      </c>
      <c r="AF270">
        <f>U270+AE270+AC270+AD270</f>
        <v>0</v>
      </c>
      <c r="AG270">
        <f>DH270*AU270*(DC270-DB270*(1000-AU270*DE270)/(1000-AU270*DD270))/(100*CV270)</f>
        <v>0</v>
      </c>
      <c r="AH270">
        <f>1000*DH270*AU270*(DD270-DE270)/(100*CV270*(1000-AU270*DD270))</f>
        <v>0</v>
      </c>
      <c r="AI270">
        <f>(AJ270 - AK270 - DI270*1E3/(8.314*(DK270+273.15)) * AM270/DH270 * AL270) * DH270/(100*CV270) * (1000 - DE270)/1000</f>
        <v>0</v>
      </c>
      <c r="AJ270">
        <v>548.7691314945713</v>
      </c>
      <c r="AK270">
        <v>502.8914969696967</v>
      </c>
      <c r="AL270">
        <v>3.263375164040029</v>
      </c>
      <c r="AM270">
        <v>66.42233892500103</v>
      </c>
      <c r="AN270">
        <f>(AP270 - AO270 + DI270*1E3/(8.314*(DK270+273.15)) * AR270/DH270 * AQ270) * DH270/(100*CV270) * 1000/(1000 - AP270)</f>
        <v>0</v>
      </c>
      <c r="AO270">
        <v>21.24114245894127</v>
      </c>
      <c r="AP270">
        <v>28.02272242424241</v>
      </c>
      <c r="AQ270">
        <v>0.0001905491431196656</v>
      </c>
      <c r="AR270">
        <v>79.01917542628415</v>
      </c>
      <c r="AS270">
        <v>0</v>
      </c>
      <c r="AT270">
        <v>0</v>
      </c>
      <c r="AU270">
        <f>IF(AS270*$H$13&gt;=AW270,1.0,(AW270/(AW270-AS270*$H$13)))</f>
        <v>0</v>
      </c>
      <c r="AV270">
        <f>(AU270-1)*100</f>
        <v>0</v>
      </c>
      <c r="AW270">
        <f>MAX(0,($B$13+$C$13*DP270)/(1+$D$13*DP270)*DI270/(DK270+273)*$E$13)</f>
        <v>0</v>
      </c>
      <c r="AX270" t="s">
        <v>421</v>
      </c>
      <c r="AY270" t="s">
        <v>421</v>
      </c>
      <c r="AZ270">
        <v>0</v>
      </c>
      <c r="BA270">
        <v>0</v>
      </c>
      <c r="BB270">
        <f>1-AZ270/BA270</f>
        <v>0</v>
      </c>
      <c r="BC270">
        <v>0</v>
      </c>
      <c r="BD270" t="s">
        <v>421</v>
      </c>
      <c r="BE270" t="s">
        <v>421</v>
      </c>
      <c r="BF270">
        <v>0</v>
      </c>
      <c r="BG270">
        <v>0</v>
      </c>
      <c r="BH270">
        <f>1-BF270/BG270</f>
        <v>0</v>
      </c>
      <c r="BI270">
        <v>0.5</v>
      </c>
      <c r="BJ270">
        <f>CS270</f>
        <v>0</v>
      </c>
      <c r="BK270">
        <f>L270</f>
        <v>0</v>
      </c>
      <c r="BL270">
        <f>BH270*BI270*BJ270</f>
        <v>0</v>
      </c>
      <c r="BM270">
        <f>(BK270-BC270)/BJ270</f>
        <v>0</v>
      </c>
      <c r="BN270">
        <f>(BA270-BG270)/BG270</f>
        <v>0</v>
      </c>
      <c r="BO270">
        <f>AZ270/(BB270+AZ270/BG270)</f>
        <v>0</v>
      </c>
      <c r="BP270" t="s">
        <v>421</v>
      </c>
      <c r="BQ270">
        <v>0</v>
      </c>
      <c r="BR270">
        <f>IF(BQ270&lt;&gt;0, BQ270, BO270)</f>
        <v>0</v>
      </c>
      <c r="BS270">
        <f>1-BR270/BG270</f>
        <v>0</v>
      </c>
      <c r="BT270">
        <f>(BG270-BF270)/(BG270-BR270)</f>
        <v>0</v>
      </c>
      <c r="BU270">
        <f>(BA270-BG270)/(BA270-BR270)</f>
        <v>0</v>
      </c>
      <c r="BV270">
        <f>(BG270-BF270)/(BG270-AZ270)</f>
        <v>0</v>
      </c>
      <c r="BW270">
        <f>(BA270-BG270)/(BA270-AZ270)</f>
        <v>0</v>
      </c>
      <c r="BX270">
        <f>(BT270*BR270/BF270)</f>
        <v>0</v>
      </c>
      <c r="BY270">
        <f>(1-BX270)</f>
        <v>0</v>
      </c>
      <c r="BZ270">
        <v>1358</v>
      </c>
      <c r="CA270">
        <v>300</v>
      </c>
      <c r="CB270">
        <v>300</v>
      </c>
      <c r="CC270">
        <v>300</v>
      </c>
      <c r="CD270">
        <v>10372.1</v>
      </c>
      <c r="CE270">
        <v>1824.64</v>
      </c>
      <c r="CF270">
        <v>-0.00730157</v>
      </c>
      <c r="CG270">
        <v>0.9</v>
      </c>
      <c r="CH270" t="s">
        <v>421</v>
      </c>
      <c r="CI270" t="s">
        <v>421</v>
      </c>
      <c r="CJ270" t="s">
        <v>421</v>
      </c>
      <c r="CK270" t="s">
        <v>421</v>
      </c>
      <c r="CL270" t="s">
        <v>421</v>
      </c>
      <c r="CM270" t="s">
        <v>421</v>
      </c>
      <c r="CN270" t="s">
        <v>421</v>
      </c>
      <c r="CO270" t="s">
        <v>421</v>
      </c>
      <c r="CP270" t="s">
        <v>421</v>
      </c>
      <c r="CQ270" t="s">
        <v>421</v>
      </c>
      <c r="CR270">
        <f>$B$11*DQ270+$C$11*DR270+$F$11*EC270*(1-EF270)</f>
        <v>0</v>
      </c>
      <c r="CS270">
        <f>CR270*CT270</f>
        <v>0</v>
      </c>
      <c r="CT270">
        <f>($B$11*$D$9+$C$11*$D$9+$F$11*((EP270+EH270)/MAX(EP270+EH270+EQ270, 0.1)*$I$9+EQ270/MAX(EP270+EH270+EQ270, 0.1)*$J$9))/($B$11+$C$11+$F$11)</f>
        <v>0</v>
      </c>
      <c r="CU270">
        <f>($B$11*$K$9+$C$11*$K$9+$F$11*((EP270+EH270)/MAX(EP270+EH270+EQ270, 0.1)*$P$9+EQ270/MAX(EP270+EH270+EQ270, 0.1)*$Q$9))/($B$11+$C$11+$F$11)</f>
        <v>0</v>
      </c>
      <c r="CV270">
        <v>6</v>
      </c>
      <c r="CW270">
        <v>0.5</v>
      </c>
      <c r="CX270" t="s">
        <v>422</v>
      </c>
      <c r="CY270">
        <v>2</v>
      </c>
      <c r="CZ270" t="b">
        <v>1</v>
      </c>
      <c r="DA270">
        <v>1652289257.214286</v>
      </c>
      <c r="DB270">
        <v>465.8102857142857</v>
      </c>
      <c r="DC270">
        <v>523.1378214285713</v>
      </c>
      <c r="DD270">
        <v>28.01448214285714</v>
      </c>
      <c r="DE270">
        <v>21.27350714285715</v>
      </c>
      <c r="DF270">
        <v>466.1273214285715</v>
      </c>
      <c r="DG270">
        <v>27.90836785714286</v>
      </c>
      <c r="DH270">
        <v>400.0659642857143</v>
      </c>
      <c r="DI270">
        <v>90.66530714285713</v>
      </c>
      <c r="DJ270">
        <v>0.09998923571428571</v>
      </c>
      <c r="DK270">
        <v>33.03165714285715</v>
      </c>
      <c r="DL270">
        <v>32.25288571428571</v>
      </c>
      <c r="DM270">
        <v>999.9000000000002</v>
      </c>
      <c r="DN270">
        <v>0</v>
      </c>
      <c r="DO270">
        <v>0</v>
      </c>
      <c r="DP270">
        <v>10004.92785714286</v>
      </c>
      <c r="DQ270">
        <v>0</v>
      </c>
      <c r="DR270">
        <v>937.2595</v>
      </c>
      <c r="DS270">
        <v>-57.32749285714286</v>
      </c>
      <c r="DT270">
        <v>479.2358928571429</v>
      </c>
      <c r="DU270">
        <v>534.508142857143</v>
      </c>
      <c r="DV270">
        <v>6.740967142857144</v>
      </c>
      <c r="DW270">
        <v>523.1378214285713</v>
      </c>
      <c r="DX270">
        <v>21.27350714285715</v>
      </c>
      <c r="DY270">
        <v>2.539940714285714</v>
      </c>
      <c r="DZ270">
        <v>1.928768571428571</v>
      </c>
      <c r="EA270">
        <v>21.28473571428571</v>
      </c>
      <c r="EB270">
        <v>16.87138214285714</v>
      </c>
      <c r="EC270">
        <v>1499.997857142857</v>
      </c>
      <c r="ED270">
        <v>0.9730068571428573</v>
      </c>
      <c r="EE270">
        <v>0.02699284285714285</v>
      </c>
      <c r="EF270">
        <v>0</v>
      </c>
      <c r="EG270">
        <v>1490.358214285714</v>
      </c>
      <c r="EH270">
        <v>5.00097</v>
      </c>
      <c r="EI270">
        <v>23178.66071428572</v>
      </c>
      <c r="EJ270">
        <v>12491.61071428572</v>
      </c>
      <c r="EK270">
        <v>41.59575</v>
      </c>
      <c r="EL270">
        <v>43.25</v>
      </c>
      <c r="EM270">
        <v>41.7942857142857</v>
      </c>
      <c r="EN270">
        <v>43.03542857142855</v>
      </c>
      <c r="EO270">
        <v>42.75</v>
      </c>
      <c r="EP270">
        <v>1454.639285714286</v>
      </c>
      <c r="EQ270">
        <v>40.35035714285714</v>
      </c>
      <c r="ER270">
        <v>0</v>
      </c>
      <c r="ES270">
        <v>1950.799999952316</v>
      </c>
      <c r="ET270">
        <v>0</v>
      </c>
      <c r="EU270">
        <v>1490.1568</v>
      </c>
      <c r="EV270">
        <v>-24.45000003279356</v>
      </c>
      <c r="EW270">
        <v>-414.1769236214907</v>
      </c>
      <c r="EX270">
        <v>23176.212</v>
      </c>
      <c r="EY270">
        <v>15</v>
      </c>
      <c r="EZ270">
        <v>1652287342.6</v>
      </c>
      <c r="FA270" t="s">
        <v>727</v>
      </c>
      <c r="FB270">
        <v>1652287342.6</v>
      </c>
      <c r="FC270">
        <v>1652287335.6</v>
      </c>
      <c r="FD270">
        <v>27</v>
      </c>
      <c r="FE270">
        <v>0.206</v>
      </c>
      <c r="FF270">
        <v>-0.006</v>
      </c>
      <c r="FG270">
        <v>-1.806</v>
      </c>
      <c r="FH270">
        <v>0.04</v>
      </c>
      <c r="FI270">
        <v>1600</v>
      </c>
      <c r="FJ270">
        <v>24</v>
      </c>
      <c r="FK270">
        <v>0.06</v>
      </c>
      <c r="FL270">
        <v>0.04</v>
      </c>
      <c r="FM270">
        <v>-56.66319024390243</v>
      </c>
      <c r="FN270">
        <v>-14.18131567944259</v>
      </c>
      <c r="FO270">
        <v>1.402495090518754</v>
      </c>
      <c r="FP270">
        <v>-1</v>
      </c>
      <c r="FQ270">
        <v>6.70748243902439</v>
      </c>
      <c r="FR270">
        <v>0.6728540069686626</v>
      </c>
      <c r="FS270">
        <v>0.06903672160985436</v>
      </c>
      <c r="FT270">
        <v>0</v>
      </c>
      <c r="FU270">
        <v>0</v>
      </c>
      <c r="FV270">
        <v>0</v>
      </c>
      <c r="FW270">
        <v>0</v>
      </c>
      <c r="FX270">
        <v>-1</v>
      </c>
      <c r="FY270">
        <v>0</v>
      </c>
      <c r="FZ270">
        <v>1</v>
      </c>
      <c r="GA270" t="s">
        <v>710</v>
      </c>
      <c r="GB270">
        <v>2.69434</v>
      </c>
      <c r="GC270">
        <v>2.70521</v>
      </c>
      <c r="GD270">
        <v>0.105074</v>
      </c>
      <c r="GE270">
        <v>0.112913</v>
      </c>
      <c r="GF270">
        <v>0.118021</v>
      </c>
      <c r="GG270">
        <v>0.0957948</v>
      </c>
      <c r="GH270">
        <v>28078.2</v>
      </c>
      <c r="GI270">
        <v>27941.8</v>
      </c>
      <c r="GJ270">
        <v>29192.4</v>
      </c>
      <c r="GK270">
        <v>29152.2</v>
      </c>
      <c r="GL270">
        <v>34084.6</v>
      </c>
      <c r="GM270">
        <v>35089.6</v>
      </c>
      <c r="GN270">
        <v>41083.5</v>
      </c>
      <c r="GO270">
        <v>41599</v>
      </c>
      <c r="GP270">
        <v>1.72232</v>
      </c>
      <c r="GQ270">
        <v>2.00635</v>
      </c>
      <c r="GR270">
        <v>0.0994131</v>
      </c>
      <c r="GS270">
        <v>0</v>
      </c>
      <c r="GT270">
        <v>30.6532</v>
      </c>
      <c r="GU270">
        <v>999.9</v>
      </c>
      <c r="GV270">
        <v>39.4</v>
      </c>
      <c r="GW270">
        <v>37.2</v>
      </c>
      <c r="GX270">
        <v>27.6987</v>
      </c>
      <c r="GY270">
        <v>62.6436</v>
      </c>
      <c r="GZ270">
        <v>30</v>
      </c>
      <c r="HA270">
        <v>1</v>
      </c>
      <c r="HB270">
        <v>0.329423</v>
      </c>
      <c r="HC270">
        <v>0</v>
      </c>
      <c r="HD270">
        <v>20.3922</v>
      </c>
      <c r="HE270">
        <v>5.21534</v>
      </c>
      <c r="HF270">
        <v>12.0099</v>
      </c>
      <c r="HG270">
        <v>4.98715</v>
      </c>
      <c r="HH270">
        <v>3.2884</v>
      </c>
      <c r="HI270">
        <v>2428.9</v>
      </c>
      <c r="HJ270">
        <v>9999</v>
      </c>
      <c r="HK270">
        <v>9999</v>
      </c>
      <c r="HL270">
        <v>45.9</v>
      </c>
      <c r="HM270">
        <v>1.86735</v>
      </c>
      <c r="HN270">
        <v>1.8663</v>
      </c>
      <c r="HO270">
        <v>1.86585</v>
      </c>
      <c r="HP270">
        <v>1.8657</v>
      </c>
      <c r="HQ270">
        <v>1.86752</v>
      </c>
      <c r="HR270">
        <v>1.87008</v>
      </c>
      <c r="HS270">
        <v>1.86874</v>
      </c>
      <c r="HT270">
        <v>1.8701</v>
      </c>
      <c r="HU270">
        <v>0</v>
      </c>
      <c r="HV270">
        <v>0</v>
      </c>
      <c r="HW270">
        <v>0</v>
      </c>
      <c r="HX270">
        <v>0</v>
      </c>
      <c r="HY270" t="s">
        <v>425</v>
      </c>
      <c r="HZ270" t="s">
        <v>426</v>
      </c>
      <c r="IA270" t="s">
        <v>427</v>
      </c>
      <c r="IB270" t="s">
        <v>427</v>
      </c>
      <c r="IC270" t="s">
        <v>427</v>
      </c>
      <c r="ID270" t="s">
        <v>427</v>
      </c>
      <c r="IE270">
        <v>0</v>
      </c>
      <c r="IF270">
        <v>100</v>
      </c>
      <c r="IG270">
        <v>100</v>
      </c>
      <c r="IH270">
        <v>-0.343</v>
      </c>
      <c r="II270">
        <v>0.1063</v>
      </c>
      <c r="IJ270">
        <v>0.04464184116076175</v>
      </c>
      <c r="IK270">
        <v>-0.0004613869835165773</v>
      </c>
      <c r="IL270">
        <v>-7.733014719846753E-07</v>
      </c>
      <c r="IM270">
        <v>2.12217718631011E-10</v>
      </c>
      <c r="IN270">
        <v>-0.1662484685589008</v>
      </c>
      <c r="IO270">
        <v>0.000886434048502425</v>
      </c>
      <c r="IP270">
        <v>0.0004187276611132993</v>
      </c>
      <c r="IQ270">
        <v>-3.612086840460417E-06</v>
      </c>
      <c r="IR270">
        <v>19</v>
      </c>
      <c r="IS270">
        <v>2204</v>
      </c>
      <c r="IT270">
        <v>1</v>
      </c>
      <c r="IU270">
        <v>37</v>
      </c>
      <c r="IV270">
        <v>32</v>
      </c>
      <c r="IW270">
        <v>32.2</v>
      </c>
      <c r="IX270">
        <v>1.33423</v>
      </c>
      <c r="IY270">
        <v>2.24976</v>
      </c>
      <c r="IZ270">
        <v>1.39648</v>
      </c>
      <c r="JA270">
        <v>2.34497</v>
      </c>
      <c r="JB270">
        <v>1.49536</v>
      </c>
      <c r="JC270">
        <v>2.31689</v>
      </c>
      <c r="JD270">
        <v>39.3169</v>
      </c>
      <c r="JE270">
        <v>14.7537</v>
      </c>
      <c r="JF270">
        <v>18</v>
      </c>
      <c r="JG270">
        <v>392.975</v>
      </c>
      <c r="JH270">
        <v>557.879</v>
      </c>
      <c r="JI270">
        <v>32.1816</v>
      </c>
      <c r="JJ270">
        <v>31.7272</v>
      </c>
      <c r="JK270">
        <v>30.0002</v>
      </c>
      <c r="JL270">
        <v>31.6026</v>
      </c>
      <c r="JM270">
        <v>31.4986</v>
      </c>
      <c r="JN270">
        <v>26.7017</v>
      </c>
      <c r="JO270">
        <v>27.0401</v>
      </c>
      <c r="JP270">
        <v>18.6755</v>
      </c>
      <c r="JQ270">
        <v>-999.9</v>
      </c>
      <c r="JR270">
        <v>573.889</v>
      </c>
      <c r="JS270">
        <v>21.051</v>
      </c>
      <c r="JT270">
        <v>99.7771</v>
      </c>
      <c r="JU270">
        <v>99.8507</v>
      </c>
    </row>
    <row r="271" spans="1:281">
      <c r="A271">
        <v>255</v>
      </c>
      <c r="B271">
        <v>1652289270</v>
      </c>
      <c r="C271">
        <v>7213.5</v>
      </c>
      <c r="D271" t="s">
        <v>994</v>
      </c>
      <c r="E271" t="s">
        <v>995</v>
      </c>
      <c r="F271">
        <v>5</v>
      </c>
      <c r="G271" t="s">
        <v>925</v>
      </c>
      <c r="H271" t="s">
        <v>418</v>
      </c>
      <c r="I271">
        <v>1652289262.5</v>
      </c>
      <c r="J271">
        <f>(K271)/1000</f>
        <v>0</v>
      </c>
      <c r="K271">
        <f>IF(CZ271, AN271, AH271)</f>
        <v>0</v>
      </c>
      <c r="L271">
        <f>IF(CZ271, AI271, AG271)</f>
        <v>0</v>
      </c>
      <c r="M271">
        <f>DB271 - IF(AU271&gt;1, L271*CV271*100.0/(AW271*DP271), 0)</f>
        <v>0</v>
      </c>
      <c r="N271">
        <f>((T271-J271/2)*M271-L271)/(T271+J271/2)</f>
        <v>0</v>
      </c>
      <c r="O271">
        <f>N271*(DI271+DJ271)/1000.0</f>
        <v>0</v>
      </c>
      <c r="P271">
        <f>(DB271 - IF(AU271&gt;1, L271*CV271*100.0/(AW271*DP271), 0))*(DI271+DJ271)/1000.0</f>
        <v>0</v>
      </c>
      <c r="Q271">
        <f>2.0/((1/S271-1/R271)+SIGN(S271)*SQRT((1/S271-1/R271)*(1/S271-1/R271) + 4*CW271/((CW271+1)*(CW271+1))*(2*1/S271*1/R271-1/R271*1/R271)))</f>
        <v>0</v>
      </c>
      <c r="R271">
        <f>IF(LEFT(CX271,1)&lt;&gt;"0",IF(LEFT(CX271,1)="1",3.0,CY271),$D$5+$E$5*(DP271*DI271/($K$5*1000))+$F$5*(DP271*DI271/($K$5*1000))*MAX(MIN(CV271,$J$5),$I$5)*MAX(MIN(CV271,$J$5),$I$5)+$G$5*MAX(MIN(CV271,$J$5),$I$5)*(DP271*DI271/($K$5*1000))+$H$5*(DP271*DI271/($K$5*1000))*(DP271*DI271/($K$5*1000)))</f>
        <v>0</v>
      </c>
      <c r="S271">
        <f>J271*(1000-(1000*0.61365*exp(17.502*W271/(240.97+W271))/(DI271+DJ271)+DD271)/2)/(1000*0.61365*exp(17.502*W271/(240.97+W271))/(DI271+DJ271)-DD271)</f>
        <v>0</v>
      </c>
      <c r="T271">
        <f>1/((CW271+1)/(Q271/1.6)+1/(R271/1.37)) + CW271/((CW271+1)/(Q271/1.6) + CW271/(R271/1.37))</f>
        <v>0</v>
      </c>
      <c r="U271">
        <f>(CR271*CU271)</f>
        <v>0</v>
      </c>
      <c r="V271">
        <f>(DK271+(U271+2*0.95*5.67E-8*(((DK271+$B$7)+273)^4-(DK271+273)^4)-44100*J271)/(1.84*29.3*R271+8*0.95*5.67E-8*(DK271+273)^3))</f>
        <v>0</v>
      </c>
      <c r="W271">
        <f>($C$7*DL271+$D$7*DM271+$E$7*V271)</f>
        <v>0</v>
      </c>
      <c r="X271">
        <f>0.61365*exp(17.502*W271/(240.97+W271))</f>
        <v>0</v>
      </c>
      <c r="Y271">
        <f>(Z271/AA271*100)</f>
        <v>0</v>
      </c>
      <c r="Z271">
        <f>DD271*(DI271+DJ271)/1000</f>
        <v>0</v>
      </c>
      <c r="AA271">
        <f>0.61365*exp(17.502*DK271/(240.97+DK271))</f>
        <v>0</v>
      </c>
      <c r="AB271">
        <f>(X271-DD271*(DI271+DJ271)/1000)</f>
        <v>0</v>
      </c>
      <c r="AC271">
        <f>(-J271*44100)</f>
        <v>0</v>
      </c>
      <c r="AD271">
        <f>2*29.3*R271*0.92*(DK271-W271)</f>
        <v>0</v>
      </c>
      <c r="AE271">
        <f>2*0.95*5.67E-8*(((DK271+$B$7)+273)^4-(W271+273)^4)</f>
        <v>0</v>
      </c>
      <c r="AF271">
        <f>U271+AE271+AC271+AD271</f>
        <v>0</v>
      </c>
      <c r="AG271">
        <f>DH271*AU271*(DC271-DB271*(1000-AU271*DE271)/(1000-AU271*DD271))/(100*CV271)</f>
        <v>0</v>
      </c>
      <c r="AH271">
        <f>1000*DH271*AU271*(DD271-DE271)/(100*CV271*(1000-AU271*DD271))</f>
        <v>0</v>
      </c>
      <c r="AI271">
        <f>(AJ271 - AK271 - DI271*1E3/(8.314*(DK271+273.15)) * AM271/DH271 * AL271) * DH271/(100*CV271) * (1000 - DE271)/1000</f>
        <v>0</v>
      </c>
      <c r="AJ271">
        <v>565.9853482714153</v>
      </c>
      <c r="AK271">
        <v>519.1976484848483</v>
      </c>
      <c r="AL271">
        <v>3.265999738906189</v>
      </c>
      <c r="AM271">
        <v>66.42233892500103</v>
      </c>
      <c r="AN271">
        <f>(AP271 - AO271 + DI271*1E3/(8.314*(DK271+273.15)) * AR271/DH271 * AQ271) * DH271/(100*CV271) * 1000/(1000 - AP271)</f>
        <v>0</v>
      </c>
      <c r="AO271">
        <v>21.16971714332825</v>
      </c>
      <c r="AP271">
        <v>28.02550545454545</v>
      </c>
      <c r="AQ271">
        <v>0.001690655119990261</v>
      </c>
      <c r="AR271">
        <v>79.01917542628415</v>
      </c>
      <c r="AS271">
        <v>0</v>
      </c>
      <c r="AT271">
        <v>0</v>
      </c>
      <c r="AU271">
        <f>IF(AS271*$H$13&gt;=AW271,1.0,(AW271/(AW271-AS271*$H$13)))</f>
        <v>0</v>
      </c>
      <c r="AV271">
        <f>(AU271-1)*100</f>
        <v>0</v>
      </c>
      <c r="AW271">
        <f>MAX(0,($B$13+$C$13*DP271)/(1+$D$13*DP271)*DI271/(DK271+273)*$E$13)</f>
        <v>0</v>
      </c>
      <c r="AX271" t="s">
        <v>421</v>
      </c>
      <c r="AY271" t="s">
        <v>421</v>
      </c>
      <c r="AZ271">
        <v>0</v>
      </c>
      <c r="BA271">
        <v>0</v>
      </c>
      <c r="BB271">
        <f>1-AZ271/BA271</f>
        <v>0</v>
      </c>
      <c r="BC271">
        <v>0</v>
      </c>
      <c r="BD271" t="s">
        <v>421</v>
      </c>
      <c r="BE271" t="s">
        <v>421</v>
      </c>
      <c r="BF271">
        <v>0</v>
      </c>
      <c r="BG271">
        <v>0</v>
      </c>
      <c r="BH271">
        <f>1-BF271/BG271</f>
        <v>0</v>
      </c>
      <c r="BI271">
        <v>0.5</v>
      </c>
      <c r="BJ271">
        <f>CS271</f>
        <v>0</v>
      </c>
      <c r="BK271">
        <f>L271</f>
        <v>0</v>
      </c>
      <c r="BL271">
        <f>BH271*BI271*BJ271</f>
        <v>0</v>
      </c>
      <c r="BM271">
        <f>(BK271-BC271)/BJ271</f>
        <v>0</v>
      </c>
      <c r="BN271">
        <f>(BA271-BG271)/BG271</f>
        <v>0</v>
      </c>
      <c r="BO271">
        <f>AZ271/(BB271+AZ271/BG271)</f>
        <v>0</v>
      </c>
      <c r="BP271" t="s">
        <v>421</v>
      </c>
      <c r="BQ271">
        <v>0</v>
      </c>
      <c r="BR271">
        <f>IF(BQ271&lt;&gt;0, BQ271, BO271)</f>
        <v>0</v>
      </c>
      <c r="BS271">
        <f>1-BR271/BG271</f>
        <v>0</v>
      </c>
      <c r="BT271">
        <f>(BG271-BF271)/(BG271-BR271)</f>
        <v>0</v>
      </c>
      <c r="BU271">
        <f>(BA271-BG271)/(BA271-BR271)</f>
        <v>0</v>
      </c>
      <c r="BV271">
        <f>(BG271-BF271)/(BG271-AZ271)</f>
        <v>0</v>
      </c>
      <c r="BW271">
        <f>(BA271-BG271)/(BA271-AZ271)</f>
        <v>0</v>
      </c>
      <c r="BX271">
        <f>(BT271*BR271/BF271)</f>
        <v>0</v>
      </c>
      <c r="BY271">
        <f>(1-BX271)</f>
        <v>0</v>
      </c>
      <c r="BZ271">
        <v>1358</v>
      </c>
      <c r="CA271">
        <v>300</v>
      </c>
      <c r="CB271">
        <v>300</v>
      </c>
      <c r="CC271">
        <v>300</v>
      </c>
      <c r="CD271">
        <v>10372.1</v>
      </c>
      <c r="CE271">
        <v>1824.64</v>
      </c>
      <c r="CF271">
        <v>-0.00730157</v>
      </c>
      <c r="CG271">
        <v>0.9</v>
      </c>
      <c r="CH271" t="s">
        <v>421</v>
      </c>
      <c r="CI271" t="s">
        <v>421</v>
      </c>
      <c r="CJ271" t="s">
        <v>421</v>
      </c>
      <c r="CK271" t="s">
        <v>421</v>
      </c>
      <c r="CL271" t="s">
        <v>421</v>
      </c>
      <c r="CM271" t="s">
        <v>421</v>
      </c>
      <c r="CN271" t="s">
        <v>421</v>
      </c>
      <c r="CO271" t="s">
        <v>421</v>
      </c>
      <c r="CP271" t="s">
        <v>421</v>
      </c>
      <c r="CQ271" t="s">
        <v>421</v>
      </c>
      <c r="CR271">
        <f>$B$11*DQ271+$C$11*DR271+$F$11*EC271*(1-EF271)</f>
        <v>0</v>
      </c>
      <c r="CS271">
        <f>CR271*CT271</f>
        <v>0</v>
      </c>
      <c r="CT271">
        <f>($B$11*$D$9+$C$11*$D$9+$F$11*((EP271+EH271)/MAX(EP271+EH271+EQ271, 0.1)*$I$9+EQ271/MAX(EP271+EH271+EQ271, 0.1)*$J$9))/($B$11+$C$11+$F$11)</f>
        <v>0</v>
      </c>
      <c r="CU271">
        <f>($B$11*$K$9+$C$11*$K$9+$F$11*((EP271+EH271)/MAX(EP271+EH271+EQ271, 0.1)*$P$9+EQ271/MAX(EP271+EH271+EQ271, 0.1)*$Q$9))/($B$11+$C$11+$F$11)</f>
        <v>0</v>
      </c>
      <c r="CV271">
        <v>6</v>
      </c>
      <c r="CW271">
        <v>0.5</v>
      </c>
      <c r="CX271" t="s">
        <v>422</v>
      </c>
      <c r="CY271">
        <v>2</v>
      </c>
      <c r="CZ271" t="b">
        <v>1</v>
      </c>
      <c r="DA271">
        <v>1652289262.5</v>
      </c>
      <c r="DB271">
        <v>482.4631481481481</v>
      </c>
      <c r="DC271">
        <v>540.9247777777776</v>
      </c>
      <c r="DD271">
        <v>28.01991851851852</v>
      </c>
      <c r="DE271">
        <v>21.2189037037037</v>
      </c>
      <c r="DF271">
        <v>482.7976296296296</v>
      </c>
      <c r="DG271">
        <v>27.91371851851852</v>
      </c>
      <c r="DH271">
        <v>400.0724074074074</v>
      </c>
      <c r="DI271">
        <v>90.66740740740741</v>
      </c>
      <c r="DJ271">
        <v>0.09999688148148146</v>
      </c>
      <c r="DK271">
        <v>33.03867777777777</v>
      </c>
      <c r="DL271">
        <v>32.25911481481482</v>
      </c>
      <c r="DM271">
        <v>999.9000000000001</v>
      </c>
      <c r="DN271">
        <v>0</v>
      </c>
      <c r="DO271">
        <v>0</v>
      </c>
      <c r="DP271">
        <v>10003.25259259259</v>
      </c>
      <c r="DQ271">
        <v>0</v>
      </c>
      <c r="DR271">
        <v>936.7455555555556</v>
      </c>
      <c r="DS271">
        <v>-58.46168148148148</v>
      </c>
      <c r="DT271">
        <v>496.3715185185185</v>
      </c>
      <c r="DU271">
        <v>552.6507777777778</v>
      </c>
      <c r="DV271">
        <v>6.801011851851852</v>
      </c>
      <c r="DW271">
        <v>540.9247777777776</v>
      </c>
      <c r="DX271">
        <v>21.2189037037037</v>
      </c>
      <c r="DY271">
        <v>2.540491851851852</v>
      </c>
      <c r="DZ271">
        <v>1.923861851851852</v>
      </c>
      <c r="EA271">
        <v>21.28827777777778</v>
      </c>
      <c r="EB271">
        <v>16.83121111111111</v>
      </c>
      <c r="EC271">
        <v>1500.000370370371</v>
      </c>
      <c r="ED271">
        <v>0.9730071111111115</v>
      </c>
      <c r="EE271">
        <v>0.02699261851851851</v>
      </c>
      <c r="EF271">
        <v>0</v>
      </c>
      <c r="EG271">
        <v>1488.044074074074</v>
      </c>
      <c r="EH271">
        <v>5.00097</v>
      </c>
      <c r="EI271">
        <v>23140.74074074074</v>
      </c>
      <c r="EJ271">
        <v>12491.63333333333</v>
      </c>
      <c r="EK271">
        <v>41.61333333333333</v>
      </c>
      <c r="EL271">
        <v>43.25</v>
      </c>
      <c r="EM271">
        <v>41.80970370370369</v>
      </c>
      <c r="EN271">
        <v>43.04822222222221</v>
      </c>
      <c r="EO271">
        <v>42.75</v>
      </c>
      <c r="EP271">
        <v>1454.642222222222</v>
      </c>
      <c r="EQ271">
        <v>40.35037037037037</v>
      </c>
      <c r="ER271">
        <v>0</v>
      </c>
      <c r="ES271">
        <v>1956.200000047684</v>
      </c>
      <c r="ET271">
        <v>0</v>
      </c>
      <c r="EU271">
        <v>1487.889230769231</v>
      </c>
      <c r="EV271">
        <v>-28.36307693633677</v>
      </c>
      <c r="EW271">
        <v>-472.9846155810037</v>
      </c>
      <c r="EX271">
        <v>23138.79230769231</v>
      </c>
      <c r="EY271">
        <v>15</v>
      </c>
      <c r="EZ271">
        <v>1652287342.6</v>
      </c>
      <c r="FA271" t="s">
        <v>727</v>
      </c>
      <c r="FB271">
        <v>1652287342.6</v>
      </c>
      <c r="FC271">
        <v>1652287335.6</v>
      </c>
      <c r="FD271">
        <v>27</v>
      </c>
      <c r="FE271">
        <v>0.206</v>
      </c>
      <c r="FF271">
        <v>-0.006</v>
      </c>
      <c r="FG271">
        <v>-1.806</v>
      </c>
      <c r="FH271">
        <v>0.04</v>
      </c>
      <c r="FI271">
        <v>1600</v>
      </c>
      <c r="FJ271">
        <v>24</v>
      </c>
      <c r="FK271">
        <v>0.06</v>
      </c>
      <c r="FL271">
        <v>0.04</v>
      </c>
      <c r="FM271">
        <v>-57.59094146341463</v>
      </c>
      <c r="FN271">
        <v>-13.05036794425086</v>
      </c>
      <c r="FO271">
        <v>1.287873323185735</v>
      </c>
      <c r="FP271">
        <v>-1</v>
      </c>
      <c r="FQ271">
        <v>6.760872926829268</v>
      </c>
      <c r="FR271">
        <v>0.6549652264808501</v>
      </c>
      <c r="FS271">
        <v>0.06627456081292325</v>
      </c>
      <c r="FT271">
        <v>0</v>
      </c>
      <c r="FU271">
        <v>0</v>
      </c>
      <c r="FV271">
        <v>0</v>
      </c>
      <c r="FW271">
        <v>0</v>
      </c>
      <c r="FX271">
        <v>-1</v>
      </c>
      <c r="FY271">
        <v>0</v>
      </c>
      <c r="FZ271">
        <v>1</v>
      </c>
      <c r="GA271" t="s">
        <v>710</v>
      </c>
      <c r="GB271">
        <v>2.6943</v>
      </c>
      <c r="GC271">
        <v>2.70516</v>
      </c>
      <c r="GD271">
        <v>0.107569</v>
      </c>
      <c r="GE271">
        <v>0.11538</v>
      </c>
      <c r="GF271">
        <v>0.118023</v>
      </c>
      <c r="GG271">
        <v>0.0955865</v>
      </c>
      <c r="GH271">
        <v>27999.7</v>
      </c>
      <c r="GI271">
        <v>27863.9</v>
      </c>
      <c r="GJ271">
        <v>29192.3</v>
      </c>
      <c r="GK271">
        <v>29152.1</v>
      </c>
      <c r="GL271">
        <v>34084.4</v>
      </c>
      <c r="GM271">
        <v>35097.4</v>
      </c>
      <c r="GN271">
        <v>41083.2</v>
      </c>
      <c r="GO271">
        <v>41598.6</v>
      </c>
      <c r="GP271">
        <v>1.72245</v>
      </c>
      <c r="GQ271">
        <v>2.0063</v>
      </c>
      <c r="GR271">
        <v>0.0985637</v>
      </c>
      <c r="GS271">
        <v>0</v>
      </c>
      <c r="GT271">
        <v>30.6595</v>
      </c>
      <c r="GU271">
        <v>999.9</v>
      </c>
      <c r="GV271">
        <v>39.4</v>
      </c>
      <c r="GW271">
        <v>37.2</v>
      </c>
      <c r="GX271">
        <v>27.6997</v>
      </c>
      <c r="GY271">
        <v>62.9536</v>
      </c>
      <c r="GZ271">
        <v>30.0681</v>
      </c>
      <c r="HA271">
        <v>1</v>
      </c>
      <c r="HB271">
        <v>0.329563</v>
      </c>
      <c r="HC271">
        <v>0</v>
      </c>
      <c r="HD271">
        <v>20.3923</v>
      </c>
      <c r="HE271">
        <v>5.21549</v>
      </c>
      <c r="HF271">
        <v>12.0099</v>
      </c>
      <c r="HG271">
        <v>4.98705</v>
      </c>
      <c r="HH271">
        <v>3.28845</v>
      </c>
      <c r="HI271">
        <v>2428.9</v>
      </c>
      <c r="HJ271">
        <v>9999</v>
      </c>
      <c r="HK271">
        <v>9999</v>
      </c>
      <c r="HL271">
        <v>45.9</v>
      </c>
      <c r="HM271">
        <v>1.86735</v>
      </c>
      <c r="HN271">
        <v>1.8663</v>
      </c>
      <c r="HO271">
        <v>1.86586</v>
      </c>
      <c r="HP271">
        <v>1.8657</v>
      </c>
      <c r="HQ271">
        <v>1.86752</v>
      </c>
      <c r="HR271">
        <v>1.87008</v>
      </c>
      <c r="HS271">
        <v>1.86874</v>
      </c>
      <c r="HT271">
        <v>1.87006</v>
      </c>
      <c r="HU271">
        <v>0</v>
      </c>
      <c r="HV271">
        <v>0</v>
      </c>
      <c r="HW271">
        <v>0</v>
      </c>
      <c r="HX271">
        <v>0</v>
      </c>
      <c r="HY271" t="s">
        <v>425</v>
      </c>
      <c r="HZ271" t="s">
        <v>426</v>
      </c>
      <c r="IA271" t="s">
        <v>427</v>
      </c>
      <c r="IB271" t="s">
        <v>427</v>
      </c>
      <c r="IC271" t="s">
        <v>427</v>
      </c>
      <c r="ID271" t="s">
        <v>427</v>
      </c>
      <c r="IE271">
        <v>0</v>
      </c>
      <c r="IF271">
        <v>100</v>
      </c>
      <c r="IG271">
        <v>100</v>
      </c>
      <c r="IH271">
        <v>-0.36</v>
      </c>
      <c r="II271">
        <v>0.1063</v>
      </c>
      <c r="IJ271">
        <v>0.04464184116076175</v>
      </c>
      <c r="IK271">
        <v>-0.0004613869835165773</v>
      </c>
      <c r="IL271">
        <v>-7.733014719846753E-07</v>
      </c>
      <c r="IM271">
        <v>2.12217718631011E-10</v>
      </c>
      <c r="IN271">
        <v>-0.1662484685589008</v>
      </c>
      <c r="IO271">
        <v>0.000886434048502425</v>
      </c>
      <c r="IP271">
        <v>0.0004187276611132993</v>
      </c>
      <c r="IQ271">
        <v>-3.612086840460417E-06</v>
      </c>
      <c r="IR271">
        <v>19</v>
      </c>
      <c r="IS271">
        <v>2204</v>
      </c>
      <c r="IT271">
        <v>1</v>
      </c>
      <c r="IU271">
        <v>37</v>
      </c>
      <c r="IV271">
        <v>32.1</v>
      </c>
      <c r="IW271">
        <v>32.2</v>
      </c>
      <c r="IX271">
        <v>1.36719</v>
      </c>
      <c r="IY271">
        <v>2.24243</v>
      </c>
      <c r="IZ271">
        <v>1.39648</v>
      </c>
      <c r="JA271">
        <v>2.34497</v>
      </c>
      <c r="JB271">
        <v>1.49536</v>
      </c>
      <c r="JC271">
        <v>2.35229</v>
      </c>
      <c r="JD271">
        <v>39.3169</v>
      </c>
      <c r="JE271">
        <v>14.7537</v>
      </c>
      <c r="JF271">
        <v>18</v>
      </c>
      <c r="JG271">
        <v>393.061</v>
      </c>
      <c r="JH271">
        <v>557.874</v>
      </c>
      <c r="JI271">
        <v>32.1865</v>
      </c>
      <c r="JJ271">
        <v>31.7301</v>
      </c>
      <c r="JK271">
        <v>30.0003</v>
      </c>
      <c r="JL271">
        <v>31.6055</v>
      </c>
      <c r="JM271">
        <v>31.5022</v>
      </c>
      <c r="JN271">
        <v>27.3678</v>
      </c>
      <c r="JO271">
        <v>27.3237</v>
      </c>
      <c r="JP271">
        <v>18.3036</v>
      </c>
      <c r="JQ271">
        <v>-999.9</v>
      </c>
      <c r="JR271">
        <v>587.26</v>
      </c>
      <c r="JS271">
        <v>20.9975</v>
      </c>
      <c r="JT271">
        <v>99.7764</v>
      </c>
      <c r="JU271">
        <v>99.84990000000001</v>
      </c>
    </row>
    <row r="272" spans="1:281">
      <c r="A272">
        <v>256</v>
      </c>
      <c r="B272">
        <v>1652289275</v>
      </c>
      <c r="C272">
        <v>7218.5</v>
      </c>
      <c r="D272" t="s">
        <v>996</v>
      </c>
      <c r="E272" t="s">
        <v>997</v>
      </c>
      <c r="F272">
        <v>5</v>
      </c>
      <c r="G272" t="s">
        <v>925</v>
      </c>
      <c r="H272" t="s">
        <v>418</v>
      </c>
      <c r="I272">
        <v>1652289267.214286</v>
      </c>
      <c r="J272">
        <f>(K272)/1000</f>
        <v>0</v>
      </c>
      <c r="K272">
        <f>IF(CZ272, AN272, AH272)</f>
        <v>0</v>
      </c>
      <c r="L272">
        <f>IF(CZ272, AI272, AG272)</f>
        <v>0</v>
      </c>
      <c r="M272">
        <f>DB272 - IF(AU272&gt;1, L272*CV272*100.0/(AW272*DP272), 0)</f>
        <v>0</v>
      </c>
      <c r="N272">
        <f>((T272-J272/2)*M272-L272)/(T272+J272/2)</f>
        <v>0</v>
      </c>
      <c r="O272">
        <f>N272*(DI272+DJ272)/1000.0</f>
        <v>0</v>
      </c>
      <c r="P272">
        <f>(DB272 - IF(AU272&gt;1, L272*CV272*100.0/(AW272*DP272), 0))*(DI272+DJ272)/1000.0</f>
        <v>0</v>
      </c>
      <c r="Q272">
        <f>2.0/((1/S272-1/R272)+SIGN(S272)*SQRT((1/S272-1/R272)*(1/S272-1/R272) + 4*CW272/((CW272+1)*(CW272+1))*(2*1/S272*1/R272-1/R272*1/R272)))</f>
        <v>0</v>
      </c>
      <c r="R272">
        <f>IF(LEFT(CX272,1)&lt;&gt;"0",IF(LEFT(CX272,1)="1",3.0,CY272),$D$5+$E$5*(DP272*DI272/($K$5*1000))+$F$5*(DP272*DI272/($K$5*1000))*MAX(MIN(CV272,$J$5),$I$5)*MAX(MIN(CV272,$J$5),$I$5)+$G$5*MAX(MIN(CV272,$J$5),$I$5)*(DP272*DI272/($K$5*1000))+$H$5*(DP272*DI272/($K$5*1000))*(DP272*DI272/($K$5*1000)))</f>
        <v>0</v>
      </c>
      <c r="S272">
        <f>J272*(1000-(1000*0.61365*exp(17.502*W272/(240.97+W272))/(DI272+DJ272)+DD272)/2)/(1000*0.61365*exp(17.502*W272/(240.97+W272))/(DI272+DJ272)-DD272)</f>
        <v>0</v>
      </c>
      <c r="T272">
        <f>1/((CW272+1)/(Q272/1.6)+1/(R272/1.37)) + CW272/((CW272+1)/(Q272/1.6) + CW272/(R272/1.37))</f>
        <v>0</v>
      </c>
      <c r="U272">
        <f>(CR272*CU272)</f>
        <v>0</v>
      </c>
      <c r="V272">
        <f>(DK272+(U272+2*0.95*5.67E-8*(((DK272+$B$7)+273)^4-(DK272+273)^4)-44100*J272)/(1.84*29.3*R272+8*0.95*5.67E-8*(DK272+273)^3))</f>
        <v>0</v>
      </c>
      <c r="W272">
        <f>($C$7*DL272+$D$7*DM272+$E$7*V272)</f>
        <v>0</v>
      </c>
      <c r="X272">
        <f>0.61365*exp(17.502*W272/(240.97+W272))</f>
        <v>0</v>
      </c>
      <c r="Y272">
        <f>(Z272/AA272*100)</f>
        <v>0</v>
      </c>
      <c r="Z272">
        <f>DD272*(DI272+DJ272)/1000</f>
        <v>0</v>
      </c>
      <c r="AA272">
        <f>0.61365*exp(17.502*DK272/(240.97+DK272))</f>
        <v>0</v>
      </c>
      <c r="AB272">
        <f>(X272-DD272*(DI272+DJ272)/1000)</f>
        <v>0</v>
      </c>
      <c r="AC272">
        <f>(-J272*44100)</f>
        <v>0</v>
      </c>
      <c r="AD272">
        <f>2*29.3*R272*0.92*(DK272-W272)</f>
        <v>0</v>
      </c>
      <c r="AE272">
        <f>2*0.95*5.67E-8*(((DK272+$B$7)+273)^4-(W272+273)^4)</f>
        <v>0</v>
      </c>
      <c r="AF272">
        <f>U272+AE272+AC272+AD272</f>
        <v>0</v>
      </c>
      <c r="AG272">
        <f>DH272*AU272*(DC272-DB272*(1000-AU272*DE272)/(1000-AU272*DD272))/(100*CV272)</f>
        <v>0</v>
      </c>
      <c r="AH272">
        <f>1000*DH272*AU272*(DD272-DE272)/(100*CV272*(1000-AU272*DD272))</f>
        <v>0</v>
      </c>
      <c r="AI272">
        <f>(AJ272 - AK272 - DI272*1E3/(8.314*(DK272+273.15)) * AM272/DH272 * AL272) * DH272/(100*CV272) * (1000 - DE272)/1000</f>
        <v>0</v>
      </c>
      <c r="AJ272">
        <v>583.1495576931309</v>
      </c>
      <c r="AK272">
        <v>535.6563151515151</v>
      </c>
      <c r="AL272">
        <v>3.288869352971293</v>
      </c>
      <c r="AM272">
        <v>66.42233892500103</v>
      </c>
      <c r="AN272">
        <f>(AP272 - AO272 + DI272*1E3/(8.314*(DK272+273.15)) * AR272/DH272 * AQ272) * DH272/(100*CV272) * 1000/(1000 - AP272)</f>
        <v>0</v>
      </c>
      <c r="AO272">
        <v>21.09704435036266</v>
      </c>
      <c r="AP272">
        <v>28.01311272727272</v>
      </c>
      <c r="AQ272">
        <v>0.0002805056268469258</v>
      </c>
      <c r="AR272">
        <v>79.01917542628415</v>
      </c>
      <c r="AS272">
        <v>0</v>
      </c>
      <c r="AT272">
        <v>0</v>
      </c>
      <c r="AU272">
        <f>IF(AS272*$H$13&gt;=AW272,1.0,(AW272/(AW272-AS272*$H$13)))</f>
        <v>0</v>
      </c>
      <c r="AV272">
        <f>(AU272-1)*100</f>
        <v>0</v>
      </c>
      <c r="AW272">
        <f>MAX(0,($B$13+$C$13*DP272)/(1+$D$13*DP272)*DI272/(DK272+273)*$E$13)</f>
        <v>0</v>
      </c>
      <c r="AX272" t="s">
        <v>421</v>
      </c>
      <c r="AY272" t="s">
        <v>421</v>
      </c>
      <c r="AZ272">
        <v>0</v>
      </c>
      <c r="BA272">
        <v>0</v>
      </c>
      <c r="BB272">
        <f>1-AZ272/BA272</f>
        <v>0</v>
      </c>
      <c r="BC272">
        <v>0</v>
      </c>
      <c r="BD272" t="s">
        <v>421</v>
      </c>
      <c r="BE272" t="s">
        <v>421</v>
      </c>
      <c r="BF272">
        <v>0</v>
      </c>
      <c r="BG272">
        <v>0</v>
      </c>
      <c r="BH272">
        <f>1-BF272/BG272</f>
        <v>0</v>
      </c>
      <c r="BI272">
        <v>0.5</v>
      </c>
      <c r="BJ272">
        <f>CS272</f>
        <v>0</v>
      </c>
      <c r="BK272">
        <f>L272</f>
        <v>0</v>
      </c>
      <c r="BL272">
        <f>BH272*BI272*BJ272</f>
        <v>0</v>
      </c>
      <c r="BM272">
        <f>(BK272-BC272)/BJ272</f>
        <v>0</v>
      </c>
      <c r="BN272">
        <f>(BA272-BG272)/BG272</f>
        <v>0</v>
      </c>
      <c r="BO272">
        <f>AZ272/(BB272+AZ272/BG272)</f>
        <v>0</v>
      </c>
      <c r="BP272" t="s">
        <v>421</v>
      </c>
      <c r="BQ272">
        <v>0</v>
      </c>
      <c r="BR272">
        <f>IF(BQ272&lt;&gt;0, BQ272, BO272)</f>
        <v>0</v>
      </c>
      <c r="BS272">
        <f>1-BR272/BG272</f>
        <v>0</v>
      </c>
      <c r="BT272">
        <f>(BG272-BF272)/(BG272-BR272)</f>
        <v>0</v>
      </c>
      <c r="BU272">
        <f>(BA272-BG272)/(BA272-BR272)</f>
        <v>0</v>
      </c>
      <c r="BV272">
        <f>(BG272-BF272)/(BG272-AZ272)</f>
        <v>0</v>
      </c>
      <c r="BW272">
        <f>(BA272-BG272)/(BA272-AZ272)</f>
        <v>0</v>
      </c>
      <c r="BX272">
        <f>(BT272*BR272/BF272)</f>
        <v>0</v>
      </c>
      <c r="BY272">
        <f>(1-BX272)</f>
        <v>0</v>
      </c>
      <c r="BZ272">
        <v>1358</v>
      </c>
      <c r="CA272">
        <v>300</v>
      </c>
      <c r="CB272">
        <v>300</v>
      </c>
      <c r="CC272">
        <v>300</v>
      </c>
      <c r="CD272">
        <v>10372.1</v>
      </c>
      <c r="CE272">
        <v>1824.64</v>
      </c>
      <c r="CF272">
        <v>-0.00730157</v>
      </c>
      <c r="CG272">
        <v>0.9</v>
      </c>
      <c r="CH272" t="s">
        <v>421</v>
      </c>
      <c r="CI272" t="s">
        <v>421</v>
      </c>
      <c r="CJ272" t="s">
        <v>421</v>
      </c>
      <c r="CK272" t="s">
        <v>421</v>
      </c>
      <c r="CL272" t="s">
        <v>421</v>
      </c>
      <c r="CM272" t="s">
        <v>421</v>
      </c>
      <c r="CN272" t="s">
        <v>421</v>
      </c>
      <c r="CO272" t="s">
        <v>421</v>
      </c>
      <c r="CP272" t="s">
        <v>421</v>
      </c>
      <c r="CQ272" t="s">
        <v>421</v>
      </c>
      <c r="CR272">
        <f>$B$11*DQ272+$C$11*DR272+$F$11*EC272*(1-EF272)</f>
        <v>0</v>
      </c>
      <c r="CS272">
        <f>CR272*CT272</f>
        <v>0</v>
      </c>
      <c r="CT272">
        <f>($B$11*$D$9+$C$11*$D$9+$F$11*((EP272+EH272)/MAX(EP272+EH272+EQ272, 0.1)*$I$9+EQ272/MAX(EP272+EH272+EQ272, 0.1)*$J$9))/($B$11+$C$11+$F$11)</f>
        <v>0</v>
      </c>
      <c r="CU272">
        <f>($B$11*$K$9+$C$11*$K$9+$F$11*((EP272+EH272)/MAX(EP272+EH272+EQ272, 0.1)*$P$9+EQ272/MAX(EP272+EH272+EQ272, 0.1)*$Q$9))/($B$11+$C$11+$F$11)</f>
        <v>0</v>
      </c>
      <c r="CV272">
        <v>6</v>
      </c>
      <c r="CW272">
        <v>0.5</v>
      </c>
      <c r="CX272" t="s">
        <v>422</v>
      </c>
      <c r="CY272">
        <v>2</v>
      </c>
      <c r="CZ272" t="b">
        <v>1</v>
      </c>
      <c r="DA272">
        <v>1652289267.214286</v>
      </c>
      <c r="DB272">
        <v>497.4324285714285</v>
      </c>
      <c r="DC272">
        <v>556.8082499999999</v>
      </c>
      <c r="DD272">
        <v>28.02289642857142</v>
      </c>
      <c r="DE272">
        <v>21.14476428571428</v>
      </c>
      <c r="DF272">
        <v>497.7828571428572</v>
      </c>
      <c r="DG272">
        <v>27.91665</v>
      </c>
      <c r="DH272">
        <v>400.0705357142857</v>
      </c>
      <c r="DI272">
        <v>90.67065357142859</v>
      </c>
      <c r="DJ272">
        <v>0.1000072714285714</v>
      </c>
      <c r="DK272">
        <v>33.04324285714286</v>
      </c>
      <c r="DL272">
        <v>32.25960357142857</v>
      </c>
      <c r="DM272">
        <v>999.9000000000002</v>
      </c>
      <c r="DN272">
        <v>0</v>
      </c>
      <c r="DO272">
        <v>0</v>
      </c>
      <c r="DP272">
        <v>10000.81642857143</v>
      </c>
      <c r="DQ272">
        <v>0</v>
      </c>
      <c r="DR272">
        <v>936.1617500000001</v>
      </c>
      <c r="DS272">
        <v>-59.37592857142857</v>
      </c>
      <c r="DT272">
        <v>511.77375</v>
      </c>
      <c r="DU272">
        <v>568.8350714285715</v>
      </c>
      <c r="DV272">
        <v>6.878127499999999</v>
      </c>
      <c r="DW272">
        <v>556.8082499999999</v>
      </c>
      <c r="DX272">
        <v>21.14476428571428</v>
      </c>
      <c r="DY272">
        <v>2.540853214285714</v>
      </c>
      <c r="DZ272">
        <v>1.917208571428571</v>
      </c>
      <c r="EA272">
        <v>21.29058214285714</v>
      </c>
      <c r="EB272">
        <v>16.77656428571429</v>
      </c>
      <c r="EC272">
        <v>1500.004642857143</v>
      </c>
      <c r="ED272">
        <v>0.9730072857142861</v>
      </c>
      <c r="EE272">
        <v>0.02699246428571428</v>
      </c>
      <c r="EF272">
        <v>0</v>
      </c>
      <c r="EG272">
        <v>1485.715</v>
      </c>
      <c r="EH272">
        <v>5.00097</v>
      </c>
      <c r="EI272">
        <v>23102.49642857143</v>
      </c>
      <c r="EJ272">
        <v>12491.66428571429</v>
      </c>
      <c r="EK272">
        <v>41.61825</v>
      </c>
      <c r="EL272">
        <v>43.25</v>
      </c>
      <c r="EM272">
        <v>41.81199999999999</v>
      </c>
      <c r="EN272">
        <v>43.05757142857141</v>
      </c>
      <c r="EO272">
        <v>42.75</v>
      </c>
      <c r="EP272">
        <v>1454.647857142857</v>
      </c>
      <c r="EQ272">
        <v>40.35035714285714</v>
      </c>
      <c r="ER272">
        <v>0</v>
      </c>
      <c r="ES272">
        <v>1961</v>
      </c>
      <c r="ET272">
        <v>0</v>
      </c>
      <c r="EU272">
        <v>1485.507692307692</v>
      </c>
      <c r="EV272">
        <v>-31.32239310673698</v>
      </c>
      <c r="EW272">
        <v>-498.5880334734359</v>
      </c>
      <c r="EX272">
        <v>23100.06538461539</v>
      </c>
      <c r="EY272">
        <v>15</v>
      </c>
      <c r="EZ272">
        <v>1652287342.6</v>
      </c>
      <c r="FA272" t="s">
        <v>727</v>
      </c>
      <c r="FB272">
        <v>1652287342.6</v>
      </c>
      <c r="FC272">
        <v>1652287335.6</v>
      </c>
      <c r="FD272">
        <v>27</v>
      </c>
      <c r="FE272">
        <v>0.206</v>
      </c>
      <c r="FF272">
        <v>-0.006</v>
      </c>
      <c r="FG272">
        <v>-1.806</v>
      </c>
      <c r="FH272">
        <v>0.04</v>
      </c>
      <c r="FI272">
        <v>1600</v>
      </c>
      <c r="FJ272">
        <v>24</v>
      </c>
      <c r="FK272">
        <v>0.06</v>
      </c>
      <c r="FL272">
        <v>0.04</v>
      </c>
      <c r="FM272">
        <v>-58.78677</v>
      </c>
      <c r="FN272">
        <v>-11.87907692307686</v>
      </c>
      <c r="FO272">
        <v>1.14420947649458</v>
      </c>
      <c r="FP272">
        <v>-1</v>
      </c>
      <c r="FQ272">
        <v>6.83391475</v>
      </c>
      <c r="FR272">
        <v>0.932525966228876</v>
      </c>
      <c r="FS272">
        <v>0.09124835568347249</v>
      </c>
      <c r="FT272">
        <v>0</v>
      </c>
      <c r="FU272">
        <v>0</v>
      </c>
      <c r="FV272">
        <v>0</v>
      </c>
      <c r="FW272">
        <v>0</v>
      </c>
      <c r="FX272">
        <v>-1</v>
      </c>
      <c r="FY272">
        <v>0</v>
      </c>
      <c r="FZ272">
        <v>1</v>
      </c>
      <c r="GA272" t="s">
        <v>710</v>
      </c>
      <c r="GB272">
        <v>2.6944</v>
      </c>
      <c r="GC272">
        <v>2.7049</v>
      </c>
      <c r="GD272">
        <v>0.110028</v>
      </c>
      <c r="GE272">
        <v>0.117796</v>
      </c>
      <c r="GF272">
        <v>0.117982</v>
      </c>
      <c r="GG272">
        <v>0.0951729</v>
      </c>
      <c r="GH272">
        <v>27922.3</v>
      </c>
      <c r="GI272">
        <v>27787.4</v>
      </c>
      <c r="GJ272">
        <v>29192.2</v>
      </c>
      <c r="GK272">
        <v>29151.8</v>
      </c>
      <c r="GL272">
        <v>34085.9</v>
      </c>
      <c r="GM272">
        <v>35113.3</v>
      </c>
      <c r="GN272">
        <v>41083.1</v>
      </c>
      <c r="GO272">
        <v>41598.3</v>
      </c>
      <c r="GP272">
        <v>1.72255</v>
      </c>
      <c r="GQ272">
        <v>2.00635</v>
      </c>
      <c r="GR272">
        <v>0.097774</v>
      </c>
      <c r="GS272">
        <v>0</v>
      </c>
      <c r="GT272">
        <v>30.6645</v>
      </c>
      <c r="GU272">
        <v>999.9</v>
      </c>
      <c r="GV272">
        <v>39.4</v>
      </c>
      <c r="GW272">
        <v>37.2</v>
      </c>
      <c r="GX272">
        <v>27.6971</v>
      </c>
      <c r="GY272">
        <v>62.9036</v>
      </c>
      <c r="GZ272">
        <v>29.5513</v>
      </c>
      <c r="HA272">
        <v>1</v>
      </c>
      <c r="HB272">
        <v>0.329863</v>
      </c>
      <c r="HC272">
        <v>0</v>
      </c>
      <c r="HD272">
        <v>20.3919</v>
      </c>
      <c r="HE272">
        <v>5.21504</v>
      </c>
      <c r="HF272">
        <v>12.0099</v>
      </c>
      <c r="HG272">
        <v>4.9869</v>
      </c>
      <c r="HH272">
        <v>3.28823</v>
      </c>
      <c r="HI272">
        <v>2429.1</v>
      </c>
      <c r="HJ272">
        <v>9999</v>
      </c>
      <c r="HK272">
        <v>9999</v>
      </c>
      <c r="HL272">
        <v>45.9</v>
      </c>
      <c r="HM272">
        <v>1.86734</v>
      </c>
      <c r="HN272">
        <v>1.8663</v>
      </c>
      <c r="HO272">
        <v>1.86587</v>
      </c>
      <c r="HP272">
        <v>1.8657</v>
      </c>
      <c r="HQ272">
        <v>1.86752</v>
      </c>
      <c r="HR272">
        <v>1.87009</v>
      </c>
      <c r="HS272">
        <v>1.86874</v>
      </c>
      <c r="HT272">
        <v>1.8701</v>
      </c>
      <c r="HU272">
        <v>0</v>
      </c>
      <c r="HV272">
        <v>0</v>
      </c>
      <c r="HW272">
        <v>0</v>
      </c>
      <c r="HX272">
        <v>0</v>
      </c>
      <c r="HY272" t="s">
        <v>425</v>
      </c>
      <c r="HZ272" t="s">
        <v>426</v>
      </c>
      <c r="IA272" t="s">
        <v>427</v>
      </c>
      <c r="IB272" t="s">
        <v>427</v>
      </c>
      <c r="IC272" t="s">
        <v>427</v>
      </c>
      <c r="ID272" t="s">
        <v>427</v>
      </c>
      <c r="IE272">
        <v>0</v>
      </c>
      <c r="IF272">
        <v>100</v>
      </c>
      <c r="IG272">
        <v>100</v>
      </c>
      <c r="IH272">
        <v>-0.378</v>
      </c>
      <c r="II272">
        <v>0.106</v>
      </c>
      <c r="IJ272">
        <v>0.04464184116076175</v>
      </c>
      <c r="IK272">
        <v>-0.0004613869835165773</v>
      </c>
      <c r="IL272">
        <v>-7.733014719846753E-07</v>
      </c>
      <c r="IM272">
        <v>2.12217718631011E-10</v>
      </c>
      <c r="IN272">
        <v>-0.1662484685589008</v>
      </c>
      <c r="IO272">
        <v>0.000886434048502425</v>
      </c>
      <c r="IP272">
        <v>0.0004187276611132993</v>
      </c>
      <c r="IQ272">
        <v>-3.612086840460417E-06</v>
      </c>
      <c r="IR272">
        <v>19</v>
      </c>
      <c r="IS272">
        <v>2204</v>
      </c>
      <c r="IT272">
        <v>1</v>
      </c>
      <c r="IU272">
        <v>37</v>
      </c>
      <c r="IV272">
        <v>32.2</v>
      </c>
      <c r="IW272">
        <v>32.3</v>
      </c>
      <c r="IX272">
        <v>1.39648</v>
      </c>
      <c r="IY272">
        <v>2.23999</v>
      </c>
      <c r="IZ272">
        <v>1.39648</v>
      </c>
      <c r="JA272">
        <v>2.34619</v>
      </c>
      <c r="JB272">
        <v>1.49536</v>
      </c>
      <c r="JC272">
        <v>2.34375</v>
      </c>
      <c r="JD272">
        <v>39.3169</v>
      </c>
      <c r="JE272">
        <v>14.7537</v>
      </c>
      <c r="JF272">
        <v>18</v>
      </c>
      <c r="JG272">
        <v>393.13</v>
      </c>
      <c r="JH272">
        <v>557.942</v>
      </c>
      <c r="JI272">
        <v>32.1897</v>
      </c>
      <c r="JJ272">
        <v>31.7335</v>
      </c>
      <c r="JK272">
        <v>30.0004</v>
      </c>
      <c r="JL272">
        <v>31.6082</v>
      </c>
      <c r="JM272">
        <v>31.5055</v>
      </c>
      <c r="JN272">
        <v>27.9575</v>
      </c>
      <c r="JO272">
        <v>27.3237</v>
      </c>
      <c r="JP272">
        <v>18.3036</v>
      </c>
      <c r="JQ272">
        <v>-999.9</v>
      </c>
      <c r="JR272">
        <v>607.3099999999999</v>
      </c>
      <c r="JS272">
        <v>21.0629</v>
      </c>
      <c r="JT272">
        <v>99.7761</v>
      </c>
      <c r="JU272">
        <v>99.84910000000001</v>
      </c>
    </row>
    <row r="273" spans="1:281">
      <c r="A273">
        <v>257</v>
      </c>
      <c r="B273">
        <v>1652289280</v>
      </c>
      <c r="C273">
        <v>7223.5</v>
      </c>
      <c r="D273" t="s">
        <v>998</v>
      </c>
      <c r="E273" t="s">
        <v>999</v>
      </c>
      <c r="F273">
        <v>5</v>
      </c>
      <c r="G273" t="s">
        <v>925</v>
      </c>
      <c r="H273" t="s">
        <v>418</v>
      </c>
      <c r="I273">
        <v>1652289272.5</v>
      </c>
      <c r="J273">
        <f>(K273)/1000</f>
        <v>0</v>
      </c>
      <c r="K273">
        <f>IF(CZ273, AN273, AH273)</f>
        <v>0</v>
      </c>
      <c r="L273">
        <f>IF(CZ273, AI273, AG273)</f>
        <v>0</v>
      </c>
      <c r="M273">
        <f>DB273 - IF(AU273&gt;1, L273*CV273*100.0/(AW273*DP273), 0)</f>
        <v>0</v>
      </c>
      <c r="N273">
        <f>((T273-J273/2)*M273-L273)/(T273+J273/2)</f>
        <v>0</v>
      </c>
      <c r="O273">
        <f>N273*(DI273+DJ273)/1000.0</f>
        <v>0</v>
      </c>
      <c r="P273">
        <f>(DB273 - IF(AU273&gt;1, L273*CV273*100.0/(AW273*DP273), 0))*(DI273+DJ273)/1000.0</f>
        <v>0</v>
      </c>
      <c r="Q273">
        <f>2.0/((1/S273-1/R273)+SIGN(S273)*SQRT((1/S273-1/R273)*(1/S273-1/R273) + 4*CW273/((CW273+1)*(CW273+1))*(2*1/S273*1/R273-1/R273*1/R273)))</f>
        <v>0</v>
      </c>
      <c r="R273">
        <f>IF(LEFT(CX273,1)&lt;&gt;"0",IF(LEFT(CX273,1)="1",3.0,CY273),$D$5+$E$5*(DP273*DI273/($K$5*1000))+$F$5*(DP273*DI273/($K$5*1000))*MAX(MIN(CV273,$J$5),$I$5)*MAX(MIN(CV273,$J$5),$I$5)+$G$5*MAX(MIN(CV273,$J$5),$I$5)*(DP273*DI273/($K$5*1000))+$H$5*(DP273*DI273/($K$5*1000))*(DP273*DI273/($K$5*1000)))</f>
        <v>0</v>
      </c>
      <c r="S273">
        <f>J273*(1000-(1000*0.61365*exp(17.502*W273/(240.97+W273))/(DI273+DJ273)+DD273)/2)/(1000*0.61365*exp(17.502*W273/(240.97+W273))/(DI273+DJ273)-DD273)</f>
        <v>0</v>
      </c>
      <c r="T273">
        <f>1/((CW273+1)/(Q273/1.6)+1/(R273/1.37)) + CW273/((CW273+1)/(Q273/1.6) + CW273/(R273/1.37))</f>
        <v>0</v>
      </c>
      <c r="U273">
        <f>(CR273*CU273)</f>
        <v>0</v>
      </c>
      <c r="V273">
        <f>(DK273+(U273+2*0.95*5.67E-8*(((DK273+$B$7)+273)^4-(DK273+273)^4)-44100*J273)/(1.84*29.3*R273+8*0.95*5.67E-8*(DK273+273)^3))</f>
        <v>0</v>
      </c>
      <c r="W273">
        <f>($C$7*DL273+$D$7*DM273+$E$7*V273)</f>
        <v>0</v>
      </c>
      <c r="X273">
        <f>0.61365*exp(17.502*W273/(240.97+W273))</f>
        <v>0</v>
      </c>
      <c r="Y273">
        <f>(Z273/AA273*100)</f>
        <v>0</v>
      </c>
      <c r="Z273">
        <f>DD273*(DI273+DJ273)/1000</f>
        <v>0</v>
      </c>
      <c r="AA273">
        <f>0.61365*exp(17.502*DK273/(240.97+DK273))</f>
        <v>0</v>
      </c>
      <c r="AB273">
        <f>(X273-DD273*(DI273+DJ273)/1000)</f>
        <v>0</v>
      </c>
      <c r="AC273">
        <f>(-J273*44100)</f>
        <v>0</v>
      </c>
      <c r="AD273">
        <f>2*29.3*R273*0.92*(DK273-W273)</f>
        <v>0</v>
      </c>
      <c r="AE273">
        <f>2*0.95*5.67E-8*(((DK273+$B$7)+273)^4-(W273+273)^4)</f>
        <v>0</v>
      </c>
      <c r="AF273">
        <f>U273+AE273+AC273+AD273</f>
        <v>0</v>
      </c>
      <c r="AG273">
        <f>DH273*AU273*(DC273-DB273*(1000-AU273*DE273)/(1000-AU273*DD273))/(100*CV273)</f>
        <v>0</v>
      </c>
      <c r="AH273">
        <f>1000*DH273*AU273*(DD273-DE273)/(100*CV273*(1000-AU273*DD273))</f>
        <v>0</v>
      </c>
      <c r="AI273">
        <f>(AJ273 - AK273 - DI273*1E3/(8.314*(DK273+273.15)) * AM273/DH273 * AL273) * DH273/(100*CV273) * (1000 - DE273)/1000</f>
        <v>0</v>
      </c>
      <c r="AJ273">
        <v>600.1313997564856</v>
      </c>
      <c r="AK273">
        <v>551.9321696969696</v>
      </c>
      <c r="AL273">
        <v>3.251148463882055</v>
      </c>
      <c r="AM273">
        <v>66.42233892500103</v>
      </c>
      <c r="AN273">
        <f>(AP273 - AO273 + DI273*1E3/(8.314*(DK273+273.15)) * AR273/DH273 * AQ273) * DH273/(100*CV273) * 1000/(1000 - AP273)</f>
        <v>0</v>
      </c>
      <c r="AO273">
        <v>20.9909126409392</v>
      </c>
      <c r="AP273">
        <v>27.99902363636363</v>
      </c>
      <c r="AQ273">
        <v>-0.003527938252368999</v>
      </c>
      <c r="AR273">
        <v>79.01917542628415</v>
      </c>
      <c r="AS273">
        <v>0</v>
      </c>
      <c r="AT273">
        <v>0</v>
      </c>
      <c r="AU273">
        <f>IF(AS273*$H$13&gt;=AW273,1.0,(AW273/(AW273-AS273*$H$13)))</f>
        <v>0</v>
      </c>
      <c r="AV273">
        <f>(AU273-1)*100</f>
        <v>0</v>
      </c>
      <c r="AW273">
        <f>MAX(0,($B$13+$C$13*DP273)/(1+$D$13*DP273)*DI273/(DK273+273)*$E$13)</f>
        <v>0</v>
      </c>
      <c r="AX273" t="s">
        <v>421</v>
      </c>
      <c r="AY273" t="s">
        <v>421</v>
      </c>
      <c r="AZ273">
        <v>0</v>
      </c>
      <c r="BA273">
        <v>0</v>
      </c>
      <c r="BB273">
        <f>1-AZ273/BA273</f>
        <v>0</v>
      </c>
      <c r="BC273">
        <v>0</v>
      </c>
      <c r="BD273" t="s">
        <v>421</v>
      </c>
      <c r="BE273" t="s">
        <v>421</v>
      </c>
      <c r="BF273">
        <v>0</v>
      </c>
      <c r="BG273">
        <v>0</v>
      </c>
      <c r="BH273">
        <f>1-BF273/BG273</f>
        <v>0</v>
      </c>
      <c r="BI273">
        <v>0.5</v>
      </c>
      <c r="BJ273">
        <f>CS273</f>
        <v>0</v>
      </c>
      <c r="BK273">
        <f>L273</f>
        <v>0</v>
      </c>
      <c r="BL273">
        <f>BH273*BI273*BJ273</f>
        <v>0</v>
      </c>
      <c r="BM273">
        <f>(BK273-BC273)/BJ273</f>
        <v>0</v>
      </c>
      <c r="BN273">
        <f>(BA273-BG273)/BG273</f>
        <v>0</v>
      </c>
      <c r="BO273">
        <f>AZ273/(BB273+AZ273/BG273)</f>
        <v>0</v>
      </c>
      <c r="BP273" t="s">
        <v>421</v>
      </c>
      <c r="BQ273">
        <v>0</v>
      </c>
      <c r="BR273">
        <f>IF(BQ273&lt;&gt;0, BQ273, BO273)</f>
        <v>0</v>
      </c>
      <c r="BS273">
        <f>1-BR273/BG273</f>
        <v>0</v>
      </c>
      <c r="BT273">
        <f>(BG273-BF273)/(BG273-BR273)</f>
        <v>0</v>
      </c>
      <c r="BU273">
        <f>(BA273-BG273)/(BA273-BR273)</f>
        <v>0</v>
      </c>
      <c r="BV273">
        <f>(BG273-BF273)/(BG273-AZ273)</f>
        <v>0</v>
      </c>
      <c r="BW273">
        <f>(BA273-BG273)/(BA273-AZ273)</f>
        <v>0</v>
      </c>
      <c r="BX273">
        <f>(BT273*BR273/BF273)</f>
        <v>0</v>
      </c>
      <c r="BY273">
        <f>(1-BX273)</f>
        <v>0</v>
      </c>
      <c r="BZ273">
        <v>1358</v>
      </c>
      <c r="CA273">
        <v>300</v>
      </c>
      <c r="CB273">
        <v>300</v>
      </c>
      <c r="CC273">
        <v>300</v>
      </c>
      <c r="CD273">
        <v>10372.1</v>
      </c>
      <c r="CE273">
        <v>1824.64</v>
      </c>
      <c r="CF273">
        <v>-0.00730157</v>
      </c>
      <c r="CG273">
        <v>0.9</v>
      </c>
      <c r="CH273" t="s">
        <v>421</v>
      </c>
      <c r="CI273" t="s">
        <v>421</v>
      </c>
      <c r="CJ273" t="s">
        <v>421</v>
      </c>
      <c r="CK273" t="s">
        <v>421</v>
      </c>
      <c r="CL273" t="s">
        <v>421</v>
      </c>
      <c r="CM273" t="s">
        <v>421</v>
      </c>
      <c r="CN273" t="s">
        <v>421</v>
      </c>
      <c r="CO273" t="s">
        <v>421</v>
      </c>
      <c r="CP273" t="s">
        <v>421</v>
      </c>
      <c r="CQ273" t="s">
        <v>421</v>
      </c>
      <c r="CR273">
        <f>$B$11*DQ273+$C$11*DR273+$F$11*EC273*(1-EF273)</f>
        <v>0</v>
      </c>
      <c r="CS273">
        <f>CR273*CT273</f>
        <v>0</v>
      </c>
      <c r="CT273">
        <f>($B$11*$D$9+$C$11*$D$9+$F$11*((EP273+EH273)/MAX(EP273+EH273+EQ273, 0.1)*$I$9+EQ273/MAX(EP273+EH273+EQ273, 0.1)*$J$9))/($B$11+$C$11+$F$11)</f>
        <v>0</v>
      </c>
      <c r="CU273">
        <f>($B$11*$K$9+$C$11*$K$9+$F$11*((EP273+EH273)/MAX(EP273+EH273+EQ273, 0.1)*$P$9+EQ273/MAX(EP273+EH273+EQ273, 0.1)*$Q$9))/($B$11+$C$11+$F$11)</f>
        <v>0</v>
      </c>
      <c r="CV273">
        <v>6</v>
      </c>
      <c r="CW273">
        <v>0.5</v>
      </c>
      <c r="CX273" t="s">
        <v>422</v>
      </c>
      <c r="CY273">
        <v>2</v>
      </c>
      <c r="CZ273" t="b">
        <v>1</v>
      </c>
      <c r="DA273">
        <v>1652289272.5</v>
      </c>
      <c r="DB273">
        <v>514.2304074074074</v>
      </c>
      <c r="DC273">
        <v>574.5752962962963</v>
      </c>
      <c r="DD273">
        <v>28.01746296296296</v>
      </c>
      <c r="DE273">
        <v>21.0608</v>
      </c>
      <c r="DF273">
        <v>514.598962962963</v>
      </c>
      <c r="DG273">
        <v>27.9113</v>
      </c>
      <c r="DH273">
        <v>400.0773703703704</v>
      </c>
      <c r="DI273">
        <v>90.67214074074074</v>
      </c>
      <c r="DJ273">
        <v>0.1000046518518519</v>
      </c>
      <c r="DK273">
        <v>33.04621851851851</v>
      </c>
      <c r="DL273">
        <v>32.25600740740741</v>
      </c>
      <c r="DM273">
        <v>999.9000000000001</v>
      </c>
      <c r="DN273">
        <v>0</v>
      </c>
      <c r="DO273">
        <v>0</v>
      </c>
      <c r="DP273">
        <v>9997.654814814816</v>
      </c>
      <c r="DQ273">
        <v>0</v>
      </c>
      <c r="DR273">
        <v>935.4157037037037</v>
      </c>
      <c r="DS273">
        <v>-60.34495555555555</v>
      </c>
      <c r="DT273">
        <v>529.0528888888889</v>
      </c>
      <c r="DU273">
        <v>586.9357037037038</v>
      </c>
      <c r="DV273">
        <v>6.956663333333334</v>
      </c>
      <c r="DW273">
        <v>574.5752962962963</v>
      </c>
      <c r="DX273">
        <v>21.0608</v>
      </c>
      <c r="DY273">
        <v>2.540402222222223</v>
      </c>
      <c r="DZ273">
        <v>1.909626666666667</v>
      </c>
      <c r="EA273">
        <v>21.28768888888889</v>
      </c>
      <c r="EB273">
        <v>16.71418518518519</v>
      </c>
      <c r="EC273">
        <v>1500.01037037037</v>
      </c>
      <c r="ED273">
        <v>0.9730075555555558</v>
      </c>
      <c r="EE273">
        <v>0.02699222592592592</v>
      </c>
      <c r="EF273">
        <v>0</v>
      </c>
      <c r="EG273">
        <v>1483.018888888889</v>
      </c>
      <c r="EH273">
        <v>5.00097</v>
      </c>
      <c r="EI273">
        <v>23050.33333333333</v>
      </c>
      <c r="EJ273">
        <v>12491.70740740741</v>
      </c>
      <c r="EK273">
        <v>41.625</v>
      </c>
      <c r="EL273">
        <v>43.25</v>
      </c>
      <c r="EM273">
        <v>41.81199999999999</v>
      </c>
      <c r="EN273">
        <v>43.06199999999998</v>
      </c>
      <c r="EO273">
        <v>42.75</v>
      </c>
      <c r="EP273">
        <v>1454.656296296296</v>
      </c>
      <c r="EQ273">
        <v>40.35037037037037</v>
      </c>
      <c r="ER273">
        <v>0</v>
      </c>
      <c r="ES273">
        <v>1965.799999952316</v>
      </c>
      <c r="ET273">
        <v>0</v>
      </c>
      <c r="EU273">
        <v>1483.032307692308</v>
      </c>
      <c r="EV273">
        <v>-30.73162392777455</v>
      </c>
      <c r="EW273">
        <v>-656.2290601666624</v>
      </c>
      <c r="EX273">
        <v>23051.65</v>
      </c>
      <c r="EY273">
        <v>15</v>
      </c>
      <c r="EZ273">
        <v>1652287342.6</v>
      </c>
      <c r="FA273" t="s">
        <v>727</v>
      </c>
      <c r="FB273">
        <v>1652287342.6</v>
      </c>
      <c r="FC273">
        <v>1652287335.6</v>
      </c>
      <c r="FD273">
        <v>27</v>
      </c>
      <c r="FE273">
        <v>0.206</v>
      </c>
      <c r="FF273">
        <v>-0.006</v>
      </c>
      <c r="FG273">
        <v>-1.806</v>
      </c>
      <c r="FH273">
        <v>0.04</v>
      </c>
      <c r="FI273">
        <v>1600</v>
      </c>
      <c r="FJ273">
        <v>24</v>
      </c>
      <c r="FK273">
        <v>0.06</v>
      </c>
      <c r="FL273">
        <v>0.04</v>
      </c>
      <c r="FM273">
        <v>-59.7316975</v>
      </c>
      <c r="FN273">
        <v>-10.96394183864906</v>
      </c>
      <c r="FO273">
        <v>1.056722334742551</v>
      </c>
      <c r="FP273">
        <v>-1</v>
      </c>
      <c r="FQ273">
        <v>6.905658500000001</v>
      </c>
      <c r="FR273">
        <v>0.935047204502795</v>
      </c>
      <c r="FS273">
        <v>0.09211013813772077</v>
      </c>
      <c r="FT273">
        <v>0</v>
      </c>
      <c r="FU273">
        <v>0</v>
      </c>
      <c r="FV273">
        <v>0</v>
      </c>
      <c r="FW273">
        <v>0</v>
      </c>
      <c r="FX273">
        <v>-1</v>
      </c>
      <c r="FY273">
        <v>0</v>
      </c>
      <c r="FZ273">
        <v>1</v>
      </c>
      <c r="GA273" t="s">
        <v>710</v>
      </c>
      <c r="GB273">
        <v>2.69437</v>
      </c>
      <c r="GC273">
        <v>2.7052</v>
      </c>
      <c r="GD273">
        <v>0.112429</v>
      </c>
      <c r="GE273">
        <v>0.120182</v>
      </c>
      <c r="GF273">
        <v>0.117938</v>
      </c>
      <c r="GG273">
        <v>0.0951509</v>
      </c>
      <c r="GH273">
        <v>27846.3</v>
      </c>
      <c r="GI273">
        <v>27712.1</v>
      </c>
      <c r="GJ273">
        <v>29191.6</v>
      </c>
      <c r="GK273">
        <v>29151.7</v>
      </c>
      <c r="GL273">
        <v>34086.9</v>
      </c>
      <c r="GM273">
        <v>35114.3</v>
      </c>
      <c r="GN273">
        <v>41082.2</v>
      </c>
      <c r="GO273">
        <v>41598.3</v>
      </c>
      <c r="GP273">
        <v>1.72235</v>
      </c>
      <c r="GQ273">
        <v>2.00637</v>
      </c>
      <c r="GR273">
        <v>0.0971258</v>
      </c>
      <c r="GS273">
        <v>0</v>
      </c>
      <c r="GT273">
        <v>30.6684</v>
      </c>
      <c r="GU273">
        <v>999.9</v>
      </c>
      <c r="GV273">
        <v>39.3</v>
      </c>
      <c r="GW273">
        <v>37.2</v>
      </c>
      <c r="GX273">
        <v>27.6323</v>
      </c>
      <c r="GY273">
        <v>62.6736</v>
      </c>
      <c r="GZ273">
        <v>30.0321</v>
      </c>
      <c r="HA273">
        <v>1</v>
      </c>
      <c r="HB273">
        <v>0.330175</v>
      </c>
      <c r="HC273">
        <v>0</v>
      </c>
      <c r="HD273">
        <v>20.3921</v>
      </c>
      <c r="HE273">
        <v>5.21669</v>
      </c>
      <c r="HF273">
        <v>12.0099</v>
      </c>
      <c r="HG273">
        <v>4.98755</v>
      </c>
      <c r="HH273">
        <v>3.2886</v>
      </c>
      <c r="HI273">
        <v>2429.1</v>
      </c>
      <c r="HJ273">
        <v>9999</v>
      </c>
      <c r="HK273">
        <v>9999</v>
      </c>
      <c r="HL273">
        <v>45.9</v>
      </c>
      <c r="HM273">
        <v>1.86737</v>
      </c>
      <c r="HN273">
        <v>1.8663</v>
      </c>
      <c r="HO273">
        <v>1.86586</v>
      </c>
      <c r="HP273">
        <v>1.86571</v>
      </c>
      <c r="HQ273">
        <v>1.86753</v>
      </c>
      <c r="HR273">
        <v>1.87009</v>
      </c>
      <c r="HS273">
        <v>1.86874</v>
      </c>
      <c r="HT273">
        <v>1.8701</v>
      </c>
      <c r="HU273">
        <v>0</v>
      </c>
      <c r="HV273">
        <v>0</v>
      </c>
      <c r="HW273">
        <v>0</v>
      </c>
      <c r="HX273">
        <v>0</v>
      </c>
      <c r="HY273" t="s">
        <v>425</v>
      </c>
      <c r="HZ273" t="s">
        <v>426</v>
      </c>
      <c r="IA273" t="s">
        <v>427</v>
      </c>
      <c r="IB273" t="s">
        <v>427</v>
      </c>
      <c r="IC273" t="s">
        <v>427</v>
      </c>
      <c r="ID273" t="s">
        <v>427</v>
      </c>
      <c r="IE273">
        <v>0</v>
      </c>
      <c r="IF273">
        <v>100</v>
      </c>
      <c r="IG273">
        <v>100</v>
      </c>
      <c r="IH273">
        <v>-0.395</v>
      </c>
      <c r="II273">
        <v>0.1059</v>
      </c>
      <c r="IJ273">
        <v>0.04464184116076175</v>
      </c>
      <c r="IK273">
        <v>-0.0004613869835165773</v>
      </c>
      <c r="IL273">
        <v>-7.733014719846753E-07</v>
      </c>
      <c r="IM273">
        <v>2.12217718631011E-10</v>
      </c>
      <c r="IN273">
        <v>-0.1662484685589008</v>
      </c>
      <c r="IO273">
        <v>0.000886434048502425</v>
      </c>
      <c r="IP273">
        <v>0.0004187276611132993</v>
      </c>
      <c r="IQ273">
        <v>-3.612086840460417E-06</v>
      </c>
      <c r="IR273">
        <v>19</v>
      </c>
      <c r="IS273">
        <v>2204</v>
      </c>
      <c r="IT273">
        <v>1</v>
      </c>
      <c r="IU273">
        <v>37</v>
      </c>
      <c r="IV273">
        <v>32.3</v>
      </c>
      <c r="IW273">
        <v>32.4</v>
      </c>
      <c r="IX273">
        <v>1.42944</v>
      </c>
      <c r="IY273">
        <v>2.24609</v>
      </c>
      <c r="IZ273">
        <v>1.39648</v>
      </c>
      <c r="JA273">
        <v>2.34619</v>
      </c>
      <c r="JB273">
        <v>1.49536</v>
      </c>
      <c r="JC273">
        <v>2.34985</v>
      </c>
      <c r="JD273">
        <v>39.3169</v>
      </c>
      <c r="JE273">
        <v>14.7537</v>
      </c>
      <c r="JF273">
        <v>18</v>
      </c>
      <c r="JG273">
        <v>393.043</v>
      </c>
      <c r="JH273">
        <v>557.999</v>
      </c>
      <c r="JI273">
        <v>32.1946</v>
      </c>
      <c r="JJ273">
        <v>31.7364</v>
      </c>
      <c r="JK273">
        <v>30.0003</v>
      </c>
      <c r="JL273">
        <v>31.6117</v>
      </c>
      <c r="JM273">
        <v>31.5097</v>
      </c>
      <c r="JN273">
        <v>28.6155</v>
      </c>
      <c r="JO273">
        <v>27.3237</v>
      </c>
      <c r="JP273">
        <v>18.3036</v>
      </c>
      <c r="JQ273">
        <v>-999.9</v>
      </c>
      <c r="JR273">
        <v>620.679</v>
      </c>
      <c r="JS273">
        <v>21.0478</v>
      </c>
      <c r="JT273">
        <v>99.7739</v>
      </c>
      <c r="JU273">
        <v>99.849</v>
      </c>
    </row>
    <row r="274" spans="1:281">
      <c r="A274">
        <v>258</v>
      </c>
      <c r="B274">
        <v>1652289285</v>
      </c>
      <c r="C274">
        <v>7228.5</v>
      </c>
      <c r="D274" t="s">
        <v>1000</v>
      </c>
      <c r="E274" t="s">
        <v>1001</v>
      </c>
      <c r="F274">
        <v>5</v>
      </c>
      <c r="G274" t="s">
        <v>925</v>
      </c>
      <c r="H274" t="s">
        <v>418</v>
      </c>
      <c r="I274">
        <v>1652289277.214286</v>
      </c>
      <c r="J274">
        <f>(K274)/1000</f>
        <v>0</v>
      </c>
      <c r="K274">
        <f>IF(CZ274, AN274, AH274)</f>
        <v>0</v>
      </c>
      <c r="L274">
        <f>IF(CZ274, AI274, AG274)</f>
        <v>0</v>
      </c>
      <c r="M274">
        <f>DB274 - IF(AU274&gt;1, L274*CV274*100.0/(AW274*DP274), 0)</f>
        <v>0</v>
      </c>
      <c r="N274">
        <f>((T274-J274/2)*M274-L274)/(T274+J274/2)</f>
        <v>0</v>
      </c>
      <c r="O274">
        <f>N274*(DI274+DJ274)/1000.0</f>
        <v>0</v>
      </c>
      <c r="P274">
        <f>(DB274 - IF(AU274&gt;1, L274*CV274*100.0/(AW274*DP274), 0))*(DI274+DJ274)/1000.0</f>
        <v>0</v>
      </c>
      <c r="Q274">
        <f>2.0/((1/S274-1/R274)+SIGN(S274)*SQRT((1/S274-1/R274)*(1/S274-1/R274) + 4*CW274/((CW274+1)*(CW274+1))*(2*1/S274*1/R274-1/R274*1/R274)))</f>
        <v>0</v>
      </c>
      <c r="R274">
        <f>IF(LEFT(CX274,1)&lt;&gt;"0",IF(LEFT(CX274,1)="1",3.0,CY274),$D$5+$E$5*(DP274*DI274/($K$5*1000))+$F$5*(DP274*DI274/($K$5*1000))*MAX(MIN(CV274,$J$5),$I$5)*MAX(MIN(CV274,$J$5),$I$5)+$G$5*MAX(MIN(CV274,$J$5),$I$5)*(DP274*DI274/($K$5*1000))+$H$5*(DP274*DI274/($K$5*1000))*(DP274*DI274/($K$5*1000)))</f>
        <v>0</v>
      </c>
      <c r="S274">
        <f>J274*(1000-(1000*0.61365*exp(17.502*W274/(240.97+W274))/(DI274+DJ274)+DD274)/2)/(1000*0.61365*exp(17.502*W274/(240.97+W274))/(DI274+DJ274)-DD274)</f>
        <v>0</v>
      </c>
      <c r="T274">
        <f>1/((CW274+1)/(Q274/1.6)+1/(R274/1.37)) + CW274/((CW274+1)/(Q274/1.6) + CW274/(R274/1.37))</f>
        <v>0</v>
      </c>
      <c r="U274">
        <f>(CR274*CU274)</f>
        <v>0</v>
      </c>
      <c r="V274">
        <f>(DK274+(U274+2*0.95*5.67E-8*(((DK274+$B$7)+273)^4-(DK274+273)^4)-44100*J274)/(1.84*29.3*R274+8*0.95*5.67E-8*(DK274+273)^3))</f>
        <v>0</v>
      </c>
      <c r="W274">
        <f>($C$7*DL274+$D$7*DM274+$E$7*V274)</f>
        <v>0</v>
      </c>
      <c r="X274">
        <f>0.61365*exp(17.502*W274/(240.97+W274))</f>
        <v>0</v>
      </c>
      <c r="Y274">
        <f>(Z274/AA274*100)</f>
        <v>0</v>
      </c>
      <c r="Z274">
        <f>DD274*(DI274+DJ274)/1000</f>
        <v>0</v>
      </c>
      <c r="AA274">
        <f>0.61365*exp(17.502*DK274/(240.97+DK274))</f>
        <v>0</v>
      </c>
      <c r="AB274">
        <f>(X274-DD274*(DI274+DJ274)/1000)</f>
        <v>0</v>
      </c>
      <c r="AC274">
        <f>(-J274*44100)</f>
        <v>0</v>
      </c>
      <c r="AD274">
        <f>2*29.3*R274*0.92*(DK274-W274)</f>
        <v>0</v>
      </c>
      <c r="AE274">
        <f>2*0.95*5.67E-8*(((DK274+$B$7)+273)^4-(W274+273)^4)</f>
        <v>0</v>
      </c>
      <c r="AF274">
        <f>U274+AE274+AC274+AD274</f>
        <v>0</v>
      </c>
      <c r="AG274">
        <f>DH274*AU274*(DC274-DB274*(1000-AU274*DE274)/(1000-AU274*DD274))/(100*CV274)</f>
        <v>0</v>
      </c>
      <c r="AH274">
        <f>1000*DH274*AU274*(DD274-DE274)/(100*CV274*(1000-AU274*DD274))</f>
        <v>0</v>
      </c>
      <c r="AI274">
        <f>(AJ274 - AK274 - DI274*1E3/(8.314*(DK274+273.15)) * AM274/DH274 * AL274) * DH274/(100*CV274) * (1000 - DE274)/1000</f>
        <v>0</v>
      </c>
      <c r="AJ274">
        <v>617.3623790196295</v>
      </c>
      <c r="AK274">
        <v>568.4501999999999</v>
      </c>
      <c r="AL274">
        <v>3.305204319098692</v>
      </c>
      <c r="AM274">
        <v>66.42233892500103</v>
      </c>
      <c r="AN274">
        <f>(AP274 - AO274 + DI274*1E3/(8.314*(DK274+273.15)) * AR274/DH274 * AQ274) * DH274/(100*CV274) * 1000/(1000 - AP274)</f>
        <v>0</v>
      </c>
      <c r="AO274">
        <v>20.98814309429836</v>
      </c>
      <c r="AP274">
        <v>28.01185757575757</v>
      </c>
      <c r="AQ274">
        <v>0.0003544576680435054</v>
      </c>
      <c r="AR274">
        <v>79.01917542628415</v>
      </c>
      <c r="AS274">
        <v>0</v>
      </c>
      <c r="AT274">
        <v>0</v>
      </c>
      <c r="AU274">
        <f>IF(AS274*$H$13&gt;=AW274,1.0,(AW274/(AW274-AS274*$H$13)))</f>
        <v>0</v>
      </c>
      <c r="AV274">
        <f>(AU274-1)*100</f>
        <v>0</v>
      </c>
      <c r="AW274">
        <f>MAX(0,($B$13+$C$13*DP274)/(1+$D$13*DP274)*DI274/(DK274+273)*$E$13)</f>
        <v>0</v>
      </c>
      <c r="AX274" t="s">
        <v>421</v>
      </c>
      <c r="AY274" t="s">
        <v>421</v>
      </c>
      <c r="AZ274">
        <v>0</v>
      </c>
      <c r="BA274">
        <v>0</v>
      </c>
      <c r="BB274">
        <f>1-AZ274/BA274</f>
        <v>0</v>
      </c>
      <c r="BC274">
        <v>0</v>
      </c>
      <c r="BD274" t="s">
        <v>421</v>
      </c>
      <c r="BE274" t="s">
        <v>421</v>
      </c>
      <c r="BF274">
        <v>0</v>
      </c>
      <c r="BG274">
        <v>0</v>
      </c>
      <c r="BH274">
        <f>1-BF274/BG274</f>
        <v>0</v>
      </c>
      <c r="BI274">
        <v>0.5</v>
      </c>
      <c r="BJ274">
        <f>CS274</f>
        <v>0</v>
      </c>
      <c r="BK274">
        <f>L274</f>
        <v>0</v>
      </c>
      <c r="BL274">
        <f>BH274*BI274*BJ274</f>
        <v>0</v>
      </c>
      <c r="BM274">
        <f>(BK274-BC274)/BJ274</f>
        <v>0</v>
      </c>
      <c r="BN274">
        <f>(BA274-BG274)/BG274</f>
        <v>0</v>
      </c>
      <c r="BO274">
        <f>AZ274/(BB274+AZ274/BG274)</f>
        <v>0</v>
      </c>
      <c r="BP274" t="s">
        <v>421</v>
      </c>
      <c r="BQ274">
        <v>0</v>
      </c>
      <c r="BR274">
        <f>IF(BQ274&lt;&gt;0, BQ274, BO274)</f>
        <v>0</v>
      </c>
      <c r="BS274">
        <f>1-BR274/BG274</f>
        <v>0</v>
      </c>
      <c r="BT274">
        <f>(BG274-BF274)/(BG274-BR274)</f>
        <v>0</v>
      </c>
      <c r="BU274">
        <f>(BA274-BG274)/(BA274-BR274)</f>
        <v>0</v>
      </c>
      <c r="BV274">
        <f>(BG274-BF274)/(BG274-AZ274)</f>
        <v>0</v>
      </c>
      <c r="BW274">
        <f>(BA274-BG274)/(BA274-AZ274)</f>
        <v>0</v>
      </c>
      <c r="BX274">
        <f>(BT274*BR274/BF274)</f>
        <v>0</v>
      </c>
      <c r="BY274">
        <f>(1-BX274)</f>
        <v>0</v>
      </c>
      <c r="BZ274">
        <v>1358</v>
      </c>
      <c r="CA274">
        <v>300</v>
      </c>
      <c r="CB274">
        <v>300</v>
      </c>
      <c r="CC274">
        <v>300</v>
      </c>
      <c r="CD274">
        <v>10372.1</v>
      </c>
      <c r="CE274">
        <v>1824.64</v>
      </c>
      <c r="CF274">
        <v>-0.00730157</v>
      </c>
      <c r="CG274">
        <v>0.9</v>
      </c>
      <c r="CH274" t="s">
        <v>421</v>
      </c>
      <c r="CI274" t="s">
        <v>421</v>
      </c>
      <c r="CJ274" t="s">
        <v>421</v>
      </c>
      <c r="CK274" t="s">
        <v>421</v>
      </c>
      <c r="CL274" t="s">
        <v>421</v>
      </c>
      <c r="CM274" t="s">
        <v>421</v>
      </c>
      <c r="CN274" t="s">
        <v>421</v>
      </c>
      <c r="CO274" t="s">
        <v>421</v>
      </c>
      <c r="CP274" t="s">
        <v>421</v>
      </c>
      <c r="CQ274" t="s">
        <v>421</v>
      </c>
      <c r="CR274">
        <f>$B$11*DQ274+$C$11*DR274+$F$11*EC274*(1-EF274)</f>
        <v>0</v>
      </c>
      <c r="CS274">
        <f>CR274*CT274</f>
        <v>0</v>
      </c>
      <c r="CT274">
        <f>($B$11*$D$9+$C$11*$D$9+$F$11*((EP274+EH274)/MAX(EP274+EH274+EQ274, 0.1)*$I$9+EQ274/MAX(EP274+EH274+EQ274, 0.1)*$J$9))/($B$11+$C$11+$F$11)</f>
        <v>0</v>
      </c>
      <c r="CU274">
        <f>($B$11*$K$9+$C$11*$K$9+$F$11*((EP274+EH274)/MAX(EP274+EH274+EQ274, 0.1)*$P$9+EQ274/MAX(EP274+EH274+EQ274, 0.1)*$Q$9))/($B$11+$C$11+$F$11)</f>
        <v>0</v>
      </c>
      <c r="CV274">
        <v>6</v>
      </c>
      <c r="CW274">
        <v>0.5</v>
      </c>
      <c r="CX274" t="s">
        <v>422</v>
      </c>
      <c r="CY274">
        <v>2</v>
      </c>
      <c r="CZ274" t="b">
        <v>1</v>
      </c>
      <c r="DA274">
        <v>1652289277.214286</v>
      </c>
      <c r="DB274">
        <v>529.2590714285714</v>
      </c>
      <c r="DC274">
        <v>590.408107142857</v>
      </c>
      <c r="DD274">
        <v>28.01012857142857</v>
      </c>
      <c r="DE274">
        <v>21.01147857142857</v>
      </c>
      <c r="DF274">
        <v>529.6441785714285</v>
      </c>
      <c r="DG274">
        <v>27.90408571428572</v>
      </c>
      <c r="DH274">
        <v>400.0655714285714</v>
      </c>
      <c r="DI274">
        <v>90.67058214285716</v>
      </c>
      <c r="DJ274">
        <v>0.100017275</v>
      </c>
      <c r="DK274">
        <v>33.04777857142857</v>
      </c>
      <c r="DL274">
        <v>32.24991428571429</v>
      </c>
      <c r="DM274">
        <v>999.9000000000002</v>
      </c>
      <c r="DN274">
        <v>0</v>
      </c>
      <c r="DO274">
        <v>0</v>
      </c>
      <c r="DP274">
        <v>9998.703571428572</v>
      </c>
      <c r="DQ274">
        <v>0</v>
      </c>
      <c r="DR274">
        <v>933.9050357142856</v>
      </c>
      <c r="DS274">
        <v>-61.14909285714286</v>
      </c>
      <c r="DT274">
        <v>544.5107142857144</v>
      </c>
      <c r="DU274">
        <v>603.0792857142858</v>
      </c>
      <c r="DV274">
        <v>6.998647142857142</v>
      </c>
      <c r="DW274">
        <v>590.408107142857</v>
      </c>
      <c r="DX274">
        <v>21.01147857142857</v>
      </c>
      <c r="DY274">
        <v>2.539693571428571</v>
      </c>
      <c r="DZ274">
        <v>1.905122142857143</v>
      </c>
      <c r="EA274">
        <v>21.28313571428572</v>
      </c>
      <c r="EB274">
        <v>16.67706071428571</v>
      </c>
      <c r="EC274">
        <v>1500.010714285714</v>
      </c>
      <c r="ED274">
        <v>0.9730070714285717</v>
      </c>
      <c r="EE274">
        <v>0.02699265357142857</v>
      </c>
      <c r="EF274">
        <v>0</v>
      </c>
      <c r="EG274">
        <v>1480.5</v>
      </c>
      <c r="EH274">
        <v>5.00097</v>
      </c>
      <c r="EI274">
        <v>22998.85357142857</v>
      </c>
      <c r="EJ274">
        <v>12491.71428571429</v>
      </c>
      <c r="EK274">
        <v>41.625</v>
      </c>
      <c r="EL274">
        <v>43.25442857142857</v>
      </c>
      <c r="EM274">
        <v>41.81199999999999</v>
      </c>
      <c r="EN274">
        <v>43.06199999999998</v>
      </c>
      <c r="EO274">
        <v>42.75442857142856</v>
      </c>
      <c r="EP274">
        <v>1454.657857142857</v>
      </c>
      <c r="EQ274">
        <v>40.35142857142857</v>
      </c>
      <c r="ER274">
        <v>0</v>
      </c>
      <c r="ES274">
        <v>1971.200000047684</v>
      </c>
      <c r="ET274">
        <v>0</v>
      </c>
      <c r="EU274">
        <v>1480.0044</v>
      </c>
      <c r="EV274">
        <v>-32.06076920643704</v>
      </c>
      <c r="EW274">
        <v>-717.1076924281458</v>
      </c>
      <c r="EX274">
        <v>22990.34</v>
      </c>
      <c r="EY274">
        <v>15</v>
      </c>
      <c r="EZ274">
        <v>1652287342.6</v>
      </c>
      <c r="FA274" t="s">
        <v>727</v>
      </c>
      <c r="FB274">
        <v>1652287342.6</v>
      </c>
      <c r="FC274">
        <v>1652287335.6</v>
      </c>
      <c r="FD274">
        <v>27</v>
      </c>
      <c r="FE274">
        <v>0.206</v>
      </c>
      <c r="FF274">
        <v>-0.006</v>
      </c>
      <c r="FG274">
        <v>-1.806</v>
      </c>
      <c r="FH274">
        <v>0.04</v>
      </c>
      <c r="FI274">
        <v>1600</v>
      </c>
      <c r="FJ274">
        <v>24</v>
      </c>
      <c r="FK274">
        <v>0.06</v>
      </c>
      <c r="FL274">
        <v>0.04</v>
      </c>
      <c r="FM274">
        <v>-60.6423425</v>
      </c>
      <c r="FN274">
        <v>-10.33223302063778</v>
      </c>
      <c r="FO274">
        <v>0.99488639625022</v>
      </c>
      <c r="FP274">
        <v>-1</v>
      </c>
      <c r="FQ274">
        <v>6.963472749999999</v>
      </c>
      <c r="FR274">
        <v>0.6018678799249475</v>
      </c>
      <c r="FS274">
        <v>0.06518738244428521</v>
      </c>
      <c r="FT274">
        <v>0</v>
      </c>
      <c r="FU274">
        <v>0</v>
      </c>
      <c r="FV274">
        <v>0</v>
      </c>
      <c r="FW274">
        <v>0</v>
      </c>
      <c r="FX274">
        <v>-1</v>
      </c>
      <c r="FY274">
        <v>0</v>
      </c>
      <c r="FZ274">
        <v>1</v>
      </c>
      <c r="GA274" t="s">
        <v>710</v>
      </c>
      <c r="GB274">
        <v>2.69441</v>
      </c>
      <c r="GC274">
        <v>2.70523</v>
      </c>
      <c r="GD274">
        <v>0.114827</v>
      </c>
      <c r="GE274">
        <v>0.122529</v>
      </c>
      <c r="GF274">
        <v>0.117977</v>
      </c>
      <c r="GG274">
        <v>0.0951602</v>
      </c>
      <c r="GH274">
        <v>27772</v>
      </c>
      <c r="GI274">
        <v>27637.9</v>
      </c>
      <c r="GJ274">
        <v>29192.7</v>
      </c>
      <c r="GK274">
        <v>29151.6</v>
      </c>
      <c r="GL274">
        <v>34086.8</v>
      </c>
      <c r="GM274">
        <v>35113.7</v>
      </c>
      <c r="GN274">
        <v>41083.8</v>
      </c>
      <c r="GO274">
        <v>41598</v>
      </c>
      <c r="GP274">
        <v>1.7225</v>
      </c>
      <c r="GQ274">
        <v>2.00655</v>
      </c>
      <c r="GR274">
        <v>0.0964999</v>
      </c>
      <c r="GS274">
        <v>0</v>
      </c>
      <c r="GT274">
        <v>30.6703</v>
      </c>
      <c r="GU274">
        <v>999.9</v>
      </c>
      <c r="GV274">
        <v>39.3</v>
      </c>
      <c r="GW274">
        <v>37.2</v>
      </c>
      <c r="GX274">
        <v>27.6287</v>
      </c>
      <c r="GY274">
        <v>62.8636</v>
      </c>
      <c r="GZ274">
        <v>29.8438</v>
      </c>
      <c r="HA274">
        <v>1</v>
      </c>
      <c r="HB274">
        <v>0.330371</v>
      </c>
      <c r="HC274">
        <v>0</v>
      </c>
      <c r="HD274">
        <v>20.3922</v>
      </c>
      <c r="HE274">
        <v>5.21654</v>
      </c>
      <c r="HF274">
        <v>12.0099</v>
      </c>
      <c r="HG274">
        <v>4.98755</v>
      </c>
      <c r="HH274">
        <v>3.28858</v>
      </c>
      <c r="HI274">
        <v>2429.1</v>
      </c>
      <c r="HJ274">
        <v>9999</v>
      </c>
      <c r="HK274">
        <v>9999</v>
      </c>
      <c r="HL274">
        <v>45.9</v>
      </c>
      <c r="HM274">
        <v>1.86734</v>
      </c>
      <c r="HN274">
        <v>1.8663</v>
      </c>
      <c r="HO274">
        <v>1.86587</v>
      </c>
      <c r="HP274">
        <v>1.86569</v>
      </c>
      <c r="HQ274">
        <v>1.86752</v>
      </c>
      <c r="HR274">
        <v>1.87006</v>
      </c>
      <c r="HS274">
        <v>1.86874</v>
      </c>
      <c r="HT274">
        <v>1.8701</v>
      </c>
      <c r="HU274">
        <v>0</v>
      </c>
      <c r="HV274">
        <v>0</v>
      </c>
      <c r="HW274">
        <v>0</v>
      </c>
      <c r="HX274">
        <v>0</v>
      </c>
      <c r="HY274" t="s">
        <v>425</v>
      </c>
      <c r="HZ274" t="s">
        <v>426</v>
      </c>
      <c r="IA274" t="s">
        <v>427</v>
      </c>
      <c r="IB274" t="s">
        <v>427</v>
      </c>
      <c r="IC274" t="s">
        <v>427</v>
      </c>
      <c r="ID274" t="s">
        <v>427</v>
      </c>
      <c r="IE274">
        <v>0</v>
      </c>
      <c r="IF274">
        <v>100</v>
      </c>
      <c r="IG274">
        <v>100</v>
      </c>
      <c r="IH274">
        <v>-0.413</v>
      </c>
      <c r="II274">
        <v>0.1061</v>
      </c>
      <c r="IJ274">
        <v>0.04464184116076175</v>
      </c>
      <c r="IK274">
        <v>-0.0004613869835165773</v>
      </c>
      <c r="IL274">
        <v>-7.733014719846753E-07</v>
      </c>
      <c r="IM274">
        <v>2.12217718631011E-10</v>
      </c>
      <c r="IN274">
        <v>-0.1662484685589008</v>
      </c>
      <c r="IO274">
        <v>0.000886434048502425</v>
      </c>
      <c r="IP274">
        <v>0.0004187276611132993</v>
      </c>
      <c r="IQ274">
        <v>-3.612086840460417E-06</v>
      </c>
      <c r="IR274">
        <v>19</v>
      </c>
      <c r="IS274">
        <v>2204</v>
      </c>
      <c r="IT274">
        <v>1</v>
      </c>
      <c r="IU274">
        <v>37</v>
      </c>
      <c r="IV274">
        <v>32.4</v>
      </c>
      <c r="IW274">
        <v>32.5</v>
      </c>
      <c r="IX274">
        <v>1.45874</v>
      </c>
      <c r="IY274">
        <v>2.24121</v>
      </c>
      <c r="IZ274">
        <v>1.39648</v>
      </c>
      <c r="JA274">
        <v>2.34619</v>
      </c>
      <c r="JB274">
        <v>1.49536</v>
      </c>
      <c r="JC274">
        <v>2.35229</v>
      </c>
      <c r="JD274">
        <v>39.3418</v>
      </c>
      <c r="JE274">
        <v>14.7537</v>
      </c>
      <c r="JF274">
        <v>18</v>
      </c>
      <c r="JG274">
        <v>393.144</v>
      </c>
      <c r="JH274">
        <v>558.1609999999999</v>
      </c>
      <c r="JI274">
        <v>32.1992</v>
      </c>
      <c r="JJ274">
        <v>31.7404</v>
      </c>
      <c r="JK274">
        <v>30.0003</v>
      </c>
      <c r="JL274">
        <v>31.615</v>
      </c>
      <c r="JM274">
        <v>31.513</v>
      </c>
      <c r="JN274">
        <v>29.1993</v>
      </c>
      <c r="JO274">
        <v>27.3237</v>
      </c>
      <c r="JP274">
        <v>18.3036</v>
      </c>
      <c r="JQ274">
        <v>-999.9</v>
      </c>
      <c r="JR274">
        <v>640.713</v>
      </c>
      <c r="JS274">
        <v>21.0106</v>
      </c>
      <c r="JT274">
        <v>99.7778</v>
      </c>
      <c r="JU274">
        <v>99.8485</v>
      </c>
    </row>
    <row r="275" spans="1:281">
      <c r="A275">
        <v>259</v>
      </c>
      <c r="B275">
        <v>1652289290</v>
      </c>
      <c r="C275">
        <v>7233.5</v>
      </c>
      <c r="D275" t="s">
        <v>1002</v>
      </c>
      <c r="E275" t="s">
        <v>1003</v>
      </c>
      <c r="F275">
        <v>5</v>
      </c>
      <c r="G275" t="s">
        <v>925</v>
      </c>
      <c r="H275" t="s">
        <v>418</v>
      </c>
      <c r="I275">
        <v>1652289282.5</v>
      </c>
      <c r="J275">
        <f>(K275)/1000</f>
        <v>0</v>
      </c>
      <c r="K275">
        <f>IF(CZ275, AN275, AH275)</f>
        <v>0</v>
      </c>
      <c r="L275">
        <f>IF(CZ275, AI275, AG275)</f>
        <v>0</v>
      </c>
      <c r="M275">
        <f>DB275 - IF(AU275&gt;1, L275*CV275*100.0/(AW275*DP275), 0)</f>
        <v>0</v>
      </c>
      <c r="N275">
        <f>((T275-J275/2)*M275-L275)/(T275+J275/2)</f>
        <v>0</v>
      </c>
      <c r="O275">
        <f>N275*(DI275+DJ275)/1000.0</f>
        <v>0</v>
      </c>
      <c r="P275">
        <f>(DB275 - IF(AU275&gt;1, L275*CV275*100.0/(AW275*DP275), 0))*(DI275+DJ275)/1000.0</f>
        <v>0</v>
      </c>
      <c r="Q275">
        <f>2.0/((1/S275-1/R275)+SIGN(S275)*SQRT((1/S275-1/R275)*(1/S275-1/R275) + 4*CW275/((CW275+1)*(CW275+1))*(2*1/S275*1/R275-1/R275*1/R275)))</f>
        <v>0</v>
      </c>
      <c r="R275">
        <f>IF(LEFT(CX275,1)&lt;&gt;"0",IF(LEFT(CX275,1)="1",3.0,CY275),$D$5+$E$5*(DP275*DI275/($K$5*1000))+$F$5*(DP275*DI275/($K$5*1000))*MAX(MIN(CV275,$J$5),$I$5)*MAX(MIN(CV275,$J$5),$I$5)+$G$5*MAX(MIN(CV275,$J$5),$I$5)*(DP275*DI275/($K$5*1000))+$H$5*(DP275*DI275/($K$5*1000))*(DP275*DI275/($K$5*1000)))</f>
        <v>0</v>
      </c>
      <c r="S275">
        <f>J275*(1000-(1000*0.61365*exp(17.502*W275/(240.97+W275))/(DI275+DJ275)+DD275)/2)/(1000*0.61365*exp(17.502*W275/(240.97+W275))/(DI275+DJ275)-DD275)</f>
        <v>0</v>
      </c>
      <c r="T275">
        <f>1/((CW275+1)/(Q275/1.6)+1/(R275/1.37)) + CW275/((CW275+1)/(Q275/1.6) + CW275/(R275/1.37))</f>
        <v>0</v>
      </c>
      <c r="U275">
        <f>(CR275*CU275)</f>
        <v>0</v>
      </c>
      <c r="V275">
        <f>(DK275+(U275+2*0.95*5.67E-8*(((DK275+$B$7)+273)^4-(DK275+273)^4)-44100*J275)/(1.84*29.3*R275+8*0.95*5.67E-8*(DK275+273)^3))</f>
        <v>0</v>
      </c>
      <c r="W275">
        <f>($C$7*DL275+$D$7*DM275+$E$7*V275)</f>
        <v>0</v>
      </c>
      <c r="X275">
        <f>0.61365*exp(17.502*W275/(240.97+W275))</f>
        <v>0</v>
      </c>
      <c r="Y275">
        <f>(Z275/AA275*100)</f>
        <v>0</v>
      </c>
      <c r="Z275">
        <f>DD275*(DI275+DJ275)/1000</f>
        <v>0</v>
      </c>
      <c r="AA275">
        <f>0.61365*exp(17.502*DK275/(240.97+DK275))</f>
        <v>0</v>
      </c>
      <c r="AB275">
        <f>(X275-DD275*(DI275+DJ275)/1000)</f>
        <v>0</v>
      </c>
      <c r="AC275">
        <f>(-J275*44100)</f>
        <v>0</v>
      </c>
      <c r="AD275">
        <f>2*29.3*R275*0.92*(DK275-W275)</f>
        <v>0</v>
      </c>
      <c r="AE275">
        <f>2*0.95*5.67E-8*(((DK275+$B$7)+273)^4-(W275+273)^4)</f>
        <v>0</v>
      </c>
      <c r="AF275">
        <f>U275+AE275+AC275+AD275</f>
        <v>0</v>
      </c>
      <c r="AG275">
        <f>DH275*AU275*(DC275-DB275*(1000-AU275*DE275)/(1000-AU275*DD275))/(100*CV275)</f>
        <v>0</v>
      </c>
      <c r="AH275">
        <f>1000*DH275*AU275*(DD275-DE275)/(100*CV275*(1000-AU275*DD275))</f>
        <v>0</v>
      </c>
      <c r="AI275">
        <f>(AJ275 - AK275 - DI275*1E3/(8.314*(DK275+273.15)) * AM275/DH275 * AL275) * DH275/(100*CV275) * (1000 - DE275)/1000</f>
        <v>0</v>
      </c>
      <c r="AJ275">
        <v>634.4307570939777</v>
      </c>
      <c r="AK275">
        <v>584.9227454545456</v>
      </c>
      <c r="AL275">
        <v>3.294215655020203</v>
      </c>
      <c r="AM275">
        <v>66.42233892500103</v>
      </c>
      <c r="AN275">
        <f>(AP275 - AO275 + DI275*1E3/(8.314*(DK275+273.15)) * AR275/DH275 * AQ275) * DH275/(100*CV275) * 1000/(1000 - AP275)</f>
        <v>0</v>
      </c>
      <c r="AO275">
        <v>20.9902426399446</v>
      </c>
      <c r="AP275">
        <v>28.03250545454545</v>
      </c>
      <c r="AQ275">
        <v>0.005196958087784429</v>
      </c>
      <c r="AR275">
        <v>79.01917542628415</v>
      </c>
      <c r="AS275">
        <v>0</v>
      </c>
      <c r="AT275">
        <v>0</v>
      </c>
      <c r="AU275">
        <f>IF(AS275*$H$13&gt;=AW275,1.0,(AW275/(AW275-AS275*$H$13)))</f>
        <v>0</v>
      </c>
      <c r="AV275">
        <f>(AU275-1)*100</f>
        <v>0</v>
      </c>
      <c r="AW275">
        <f>MAX(0,($B$13+$C$13*DP275)/(1+$D$13*DP275)*DI275/(DK275+273)*$E$13)</f>
        <v>0</v>
      </c>
      <c r="AX275" t="s">
        <v>421</v>
      </c>
      <c r="AY275" t="s">
        <v>421</v>
      </c>
      <c r="AZ275">
        <v>0</v>
      </c>
      <c r="BA275">
        <v>0</v>
      </c>
      <c r="BB275">
        <f>1-AZ275/BA275</f>
        <v>0</v>
      </c>
      <c r="BC275">
        <v>0</v>
      </c>
      <c r="BD275" t="s">
        <v>421</v>
      </c>
      <c r="BE275" t="s">
        <v>421</v>
      </c>
      <c r="BF275">
        <v>0</v>
      </c>
      <c r="BG275">
        <v>0</v>
      </c>
      <c r="BH275">
        <f>1-BF275/BG275</f>
        <v>0</v>
      </c>
      <c r="BI275">
        <v>0.5</v>
      </c>
      <c r="BJ275">
        <f>CS275</f>
        <v>0</v>
      </c>
      <c r="BK275">
        <f>L275</f>
        <v>0</v>
      </c>
      <c r="BL275">
        <f>BH275*BI275*BJ275</f>
        <v>0</v>
      </c>
      <c r="BM275">
        <f>(BK275-BC275)/BJ275</f>
        <v>0</v>
      </c>
      <c r="BN275">
        <f>(BA275-BG275)/BG275</f>
        <v>0</v>
      </c>
      <c r="BO275">
        <f>AZ275/(BB275+AZ275/BG275)</f>
        <v>0</v>
      </c>
      <c r="BP275" t="s">
        <v>421</v>
      </c>
      <c r="BQ275">
        <v>0</v>
      </c>
      <c r="BR275">
        <f>IF(BQ275&lt;&gt;0, BQ275, BO275)</f>
        <v>0</v>
      </c>
      <c r="BS275">
        <f>1-BR275/BG275</f>
        <v>0</v>
      </c>
      <c r="BT275">
        <f>(BG275-BF275)/(BG275-BR275)</f>
        <v>0</v>
      </c>
      <c r="BU275">
        <f>(BA275-BG275)/(BA275-BR275)</f>
        <v>0</v>
      </c>
      <c r="BV275">
        <f>(BG275-BF275)/(BG275-AZ275)</f>
        <v>0</v>
      </c>
      <c r="BW275">
        <f>(BA275-BG275)/(BA275-AZ275)</f>
        <v>0</v>
      </c>
      <c r="BX275">
        <f>(BT275*BR275/BF275)</f>
        <v>0</v>
      </c>
      <c r="BY275">
        <f>(1-BX275)</f>
        <v>0</v>
      </c>
      <c r="BZ275">
        <v>1358</v>
      </c>
      <c r="CA275">
        <v>300</v>
      </c>
      <c r="CB275">
        <v>300</v>
      </c>
      <c r="CC275">
        <v>300</v>
      </c>
      <c r="CD275">
        <v>10372.1</v>
      </c>
      <c r="CE275">
        <v>1824.64</v>
      </c>
      <c r="CF275">
        <v>-0.00730157</v>
      </c>
      <c r="CG275">
        <v>0.9</v>
      </c>
      <c r="CH275" t="s">
        <v>421</v>
      </c>
      <c r="CI275" t="s">
        <v>421</v>
      </c>
      <c r="CJ275" t="s">
        <v>421</v>
      </c>
      <c r="CK275" t="s">
        <v>421</v>
      </c>
      <c r="CL275" t="s">
        <v>421</v>
      </c>
      <c r="CM275" t="s">
        <v>421</v>
      </c>
      <c r="CN275" t="s">
        <v>421</v>
      </c>
      <c r="CO275" t="s">
        <v>421</v>
      </c>
      <c r="CP275" t="s">
        <v>421</v>
      </c>
      <c r="CQ275" t="s">
        <v>421</v>
      </c>
      <c r="CR275">
        <f>$B$11*DQ275+$C$11*DR275+$F$11*EC275*(1-EF275)</f>
        <v>0</v>
      </c>
      <c r="CS275">
        <f>CR275*CT275</f>
        <v>0</v>
      </c>
      <c r="CT275">
        <f>($B$11*$D$9+$C$11*$D$9+$F$11*((EP275+EH275)/MAX(EP275+EH275+EQ275, 0.1)*$I$9+EQ275/MAX(EP275+EH275+EQ275, 0.1)*$J$9))/($B$11+$C$11+$F$11)</f>
        <v>0</v>
      </c>
      <c r="CU275">
        <f>($B$11*$K$9+$C$11*$K$9+$F$11*((EP275+EH275)/MAX(EP275+EH275+EQ275, 0.1)*$P$9+EQ275/MAX(EP275+EH275+EQ275, 0.1)*$Q$9))/($B$11+$C$11+$F$11)</f>
        <v>0</v>
      </c>
      <c r="CV275">
        <v>6</v>
      </c>
      <c r="CW275">
        <v>0.5</v>
      </c>
      <c r="CX275" t="s">
        <v>422</v>
      </c>
      <c r="CY275">
        <v>2</v>
      </c>
      <c r="CZ275" t="b">
        <v>1</v>
      </c>
      <c r="DA275">
        <v>1652289282.5</v>
      </c>
      <c r="DB275">
        <v>546.1224074074074</v>
      </c>
      <c r="DC275">
        <v>608.1114814814815</v>
      </c>
      <c r="DD275">
        <v>28.01073333333333</v>
      </c>
      <c r="DE275">
        <v>20.98835925925926</v>
      </c>
      <c r="DF275">
        <v>546.5262962962962</v>
      </c>
      <c r="DG275">
        <v>27.90468888888889</v>
      </c>
      <c r="DH275">
        <v>400.0695185185185</v>
      </c>
      <c r="DI275">
        <v>90.66770740740741</v>
      </c>
      <c r="DJ275">
        <v>0.09997765185185185</v>
      </c>
      <c r="DK275">
        <v>33.04942592592593</v>
      </c>
      <c r="DL275">
        <v>32.2411</v>
      </c>
      <c r="DM275">
        <v>999.9000000000001</v>
      </c>
      <c r="DN275">
        <v>0</v>
      </c>
      <c r="DO275">
        <v>0</v>
      </c>
      <c r="DP275">
        <v>10004.32814814815</v>
      </c>
      <c r="DQ275">
        <v>0</v>
      </c>
      <c r="DR275">
        <v>932.3965925925926</v>
      </c>
      <c r="DS275">
        <v>-61.98907407407406</v>
      </c>
      <c r="DT275">
        <v>561.8606666666668</v>
      </c>
      <c r="DU275">
        <v>621.1483333333334</v>
      </c>
      <c r="DV275">
        <v>7.022381481481482</v>
      </c>
      <c r="DW275">
        <v>608.1114814814815</v>
      </c>
      <c r="DX275">
        <v>20.98835925925926</v>
      </c>
      <c r="DY275">
        <v>2.539668148148148</v>
      </c>
      <c r="DZ275">
        <v>1.902965925925926</v>
      </c>
      <c r="EA275">
        <v>21.28297407407407</v>
      </c>
      <c r="EB275">
        <v>16.65925555555555</v>
      </c>
      <c r="EC275">
        <v>1500.028148148148</v>
      </c>
      <c r="ED275">
        <v>0.9730071111111115</v>
      </c>
      <c r="EE275">
        <v>0.02699261851851851</v>
      </c>
      <c r="EF275">
        <v>0</v>
      </c>
      <c r="EG275">
        <v>1477.626666666667</v>
      </c>
      <c r="EH275">
        <v>5.00097</v>
      </c>
      <c r="EI275">
        <v>22940.72592592593</v>
      </c>
      <c r="EJ275">
        <v>12491.86666666666</v>
      </c>
      <c r="EK275">
        <v>41.625</v>
      </c>
      <c r="EL275">
        <v>43.25459259259259</v>
      </c>
      <c r="EM275">
        <v>41.81199999999999</v>
      </c>
      <c r="EN275">
        <v>43.06199999999998</v>
      </c>
      <c r="EO275">
        <v>42.76148148148148</v>
      </c>
      <c r="EP275">
        <v>1454.675925925926</v>
      </c>
      <c r="EQ275">
        <v>40.35222222222222</v>
      </c>
      <c r="ER275">
        <v>0</v>
      </c>
      <c r="ES275">
        <v>1976</v>
      </c>
      <c r="ET275">
        <v>0</v>
      </c>
      <c r="EU275">
        <v>1477.3868</v>
      </c>
      <c r="EV275">
        <v>-34.42769223303253</v>
      </c>
      <c r="EW275">
        <v>-590.5999992248834</v>
      </c>
      <c r="EX275">
        <v>22937.36400000001</v>
      </c>
      <c r="EY275">
        <v>15</v>
      </c>
      <c r="EZ275">
        <v>1652287342.6</v>
      </c>
      <c r="FA275" t="s">
        <v>727</v>
      </c>
      <c r="FB275">
        <v>1652287342.6</v>
      </c>
      <c r="FC275">
        <v>1652287335.6</v>
      </c>
      <c r="FD275">
        <v>27</v>
      </c>
      <c r="FE275">
        <v>0.206</v>
      </c>
      <c r="FF275">
        <v>-0.006</v>
      </c>
      <c r="FG275">
        <v>-1.806</v>
      </c>
      <c r="FH275">
        <v>0.04</v>
      </c>
      <c r="FI275">
        <v>1600</v>
      </c>
      <c r="FJ275">
        <v>24</v>
      </c>
      <c r="FK275">
        <v>0.06</v>
      </c>
      <c r="FL275">
        <v>0.04</v>
      </c>
      <c r="FM275">
        <v>-61.4615775</v>
      </c>
      <c r="FN275">
        <v>-9.694693058161286</v>
      </c>
      <c r="FO275">
        <v>0.934881601457505</v>
      </c>
      <c r="FP275">
        <v>-1</v>
      </c>
      <c r="FQ275">
        <v>7.005256499999999</v>
      </c>
      <c r="FR275">
        <v>0.2859998499061874</v>
      </c>
      <c r="FS275">
        <v>0.03588281528461783</v>
      </c>
      <c r="FT275">
        <v>1</v>
      </c>
      <c r="FU275">
        <v>0</v>
      </c>
      <c r="FV275">
        <v>0</v>
      </c>
      <c r="FW275">
        <v>0</v>
      </c>
      <c r="FX275">
        <v>-1</v>
      </c>
      <c r="FY275">
        <v>1</v>
      </c>
      <c r="FZ275">
        <v>1</v>
      </c>
      <c r="GA275" t="s">
        <v>719</v>
      </c>
      <c r="GB275">
        <v>2.69451</v>
      </c>
      <c r="GC275">
        <v>2.70512</v>
      </c>
      <c r="GD275">
        <v>0.117189</v>
      </c>
      <c r="GE275">
        <v>0.124838</v>
      </c>
      <c r="GF275">
        <v>0.118035</v>
      </c>
      <c r="GG275">
        <v>0.0951232</v>
      </c>
      <c r="GH275">
        <v>27697.7</v>
      </c>
      <c r="GI275">
        <v>27565.2</v>
      </c>
      <c r="GJ275">
        <v>29192.5</v>
      </c>
      <c r="GK275">
        <v>29151.6</v>
      </c>
      <c r="GL275">
        <v>34084.1</v>
      </c>
      <c r="GM275">
        <v>35115.2</v>
      </c>
      <c r="GN275">
        <v>41083.2</v>
      </c>
      <c r="GO275">
        <v>41598</v>
      </c>
      <c r="GP275">
        <v>1.72243</v>
      </c>
      <c r="GQ275">
        <v>2.0061</v>
      </c>
      <c r="GR275">
        <v>0.0960529</v>
      </c>
      <c r="GS275">
        <v>0</v>
      </c>
      <c r="GT275">
        <v>30.6727</v>
      </c>
      <c r="GU275">
        <v>999.9</v>
      </c>
      <c r="GV275">
        <v>39.3</v>
      </c>
      <c r="GW275">
        <v>37.2</v>
      </c>
      <c r="GX275">
        <v>27.6252</v>
      </c>
      <c r="GY275">
        <v>62.8136</v>
      </c>
      <c r="GZ275">
        <v>29.992</v>
      </c>
      <c r="HA275">
        <v>1</v>
      </c>
      <c r="HB275">
        <v>0.330783</v>
      </c>
      <c r="HC275">
        <v>0</v>
      </c>
      <c r="HD275">
        <v>20.3921</v>
      </c>
      <c r="HE275">
        <v>5.21594</v>
      </c>
      <c r="HF275">
        <v>12.0099</v>
      </c>
      <c r="HG275">
        <v>4.98745</v>
      </c>
      <c r="HH275">
        <v>3.28855</v>
      </c>
      <c r="HI275">
        <v>2429.4</v>
      </c>
      <c r="HJ275">
        <v>9999</v>
      </c>
      <c r="HK275">
        <v>9999</v>
      </c>
      <c r="HL275">
        <v>45.9</v>
      </c>
      <c r="HM275">
        <v>1.86735</v>
      </c>
      <c r="HN275">
        <v>1.8663</v>
      </c>
      <c r="HO275">
        <v>1.86587</v>
      </c>
      <c r="HP275">
        <v>1.86569</v>
      </c>
      <c r="HQ275">
        <v>1.86752</v>
      </c>
      <c r="HR275">
        <v>1.87008</v>
      </c>
      <c r="HS275">
        <v>1.86873</v>
      </c>
      <c r="HT275">
        <v>1.87009</v>
      </c>
      <c r="HU275">
        <v>0</v>
      </c>
      <c r="HV275">
        <v>0</v>
      </c>
      <c r="HW275">
        <v>0</v>
      </c>
      <c r="HX275">
        <v>0</v>
      </c>
      <c r="HY275" t="s">
        <v>425</v>
      </c>
      <c r="HZ275" t="s">
        <v>426</v>
      </c>
      <c r="IA275" t="s">
        <v>427</v>
      </c>
      <c r="IB275" t="s">
        <v>427</v>
      </c>
      <c r="IC275" t="s">
        <v>427</v>
      </c>
      <c r="ID275" t="s">
        <v>427</v>
      </c>
      <c r="IE275">
        <v>0</v>
      </c>
      <c r="IF275">
        <v>100</v>
      </c>
      <c r="IG275">
        <v>100</v>
      </c>
      <c r="IH275">
        <v>-0.431</v>
      </c>
      <c r="II275">
        <v>0.1064</v>
      </c>
      <c r="IJ275">
        <v>0.04464184116076175</v>
      </c>
      <c r="IK275">
        <v>-0.0004613869835165773</v>
      </c>
      <c r="IL275">
        <v>-7.733014719846753E-07</v>
      </c>
      <c r="IM275">
        <v>2.12217718631011E-10</v>
      </c>
      <c r="IN275">
        <v>-0.1662484685589008</v>
      </c>
      <c r="IO275">
        <v>0.000886434048502425</v>
      </c>
      <c r="IP275">
        <v>0.0004187276611132993</v>
      </c>
      <c r="IQ275">
        <v>-3.612086840460417E-06</v>
      </c>
      <c r="IR275">
        <v>19</v>
      </c>
      <c r="IS275">
        <v>2204</v>
      </c>
      <c r="IT275">
        <v>1</v>
      </c>
      <c r="IU275">
        <v>37</v>
      </c>
      <c r="IV275">
        <v>32.5</v>
      </c>
      <c r="IW275">
        <v>32.6</v>
      </c>
      <c r="IX275">
        <v>1.48926</v>
      </c>
      <c r="IY275">
        <v>2.23633</v>
      </c>
      <c r="IZ275">
        <v>1.39648</v>
      </c>
      <c r="JA275">
        <v>2.34619</v>
      </c>
      <c r="JB275">
        <v>1.49536</v>
      </c>
      <c r="JC275">
        <v>2.36328</v>
      </c>
      <c r="JD275">
        <v>39.3169</v>
      </c>
      <c r="JE275">
        <v>14.7537</v>
      </c>
      <c r="JF275">
        <v>18</v>
      </c>
      <c r="JG275">
        <v>393.124</v>
      </c>
      <c r="JH275">
        <v>557.853</v>
      </c>
      <c r="JI275">
        <v>32.2039</v>
      </c>
      <c r="JJ275">
        <v>31.7433</v>
      </c>
      <c r="JK275">
        <v>30.0003</v>
      </c>
      <c r="JL275">
        <v>31.6186</v>
      </c>
      <c r="JM275">
        <v>31.5161</v>
      </c>
      <c r="JN275">
        <v>29.8572</v>
      </c>
      <c r="JO275">
        <v>27.3237</v>
      </c>
      <c r="JP275">
        <v>17.9303</v>
      </c>
      <c r="JQ275">
        <v>-999.9</v>
      </c>
      <c r="JR275">
        <v>654.0700000000001</v>
      </c>
      <c r="JS275">
        <v>20.9666</v>
      </c>
      <c r="JT275">
        <v>99.7766</v>
      </c>
      <c r="JU275">
        <v>99.8484</v>
      </c>
    </row>
    <row r="276" spans="1:281">
      <c r="A276">
        <v>260</v>
      </c>
      <c r="B276">
        <v>1652289295</v>
      </c>
      <c r="C276">
        <v>7238.5</v>
      </c>
      <c r="D276" t="s">
        <v>1004</v>
      </c>
      <c r="E276" t="s">
        <v>1005</v>
      </c>
      <c r="F276">
        <v>5</v>
      </c>
      <c r="G276" t="s">
        <v>925</v>
      </c>
      <c r="H276" t="s">
        <v>418</v>
      </c>
      <c r="I276">
        <v>1652289287.214286</v>
      </c>
      <c r="J276">
        <f>(K276)/1000</f>
        <v>0</v>
      </c>
      <c r="K276">
        <f>IF(CZ276, AN276, AH276)</f>
        <v>0</v>
      </c>
      <c r="L276">
        <f>IF(CZ276, AI276, AG276)</f>
        <v>0</v>
      </c>
      <c r="M276">
        <f>DB276 - IF(AU276&gt;1, L276*CV276*100.0/(AW276*DP276), 0)</f>
        <v>0</v>
      </c>
      <c r="N276">
        <f>((T276-J276/2)*M276-L276)/(T276+J276/2)</f>
        <v>0</v>
      </c>
      <c r="O276">
        <f>N276*(DI276+DJ276)/1000.0</f>
        <v>0</v>
      </c>
      <c r="P276">
        <f>(DB276 - IF(AU276&gt;1, L276*CV276*100.0/(AW276*DP276), 0))*(DI276+DJ276)/1000.0</f>
        <v>0</v>
      </c>
      <c r="Q276">
        <f>2.0/((1/S276-1/R276)+SIGN(S276)*SQRT((1/S276-1/R276)*(1/S276-1/R276) + 4*CW276/((CW276+1)*(CW276+1))*(2*1/S276*1/R276-1/R276*1/R276)))</f>
        <v>0</v>
      </c>
      <c r="R276">
        <f>IF(LEFT(CX276,1)&lt;&gt;"0",IF(LEFT(CX276,1)="1",3.0,CY276),$D$5+$E$5*(DP276*DI276/($K$5*1000))+$F$5*(DP276*DI276/($K$5*1000))*MAX(MIN(CV276,$J$5),$I$5)*MAX(MIN(CV276,$J$5),$I$5)+$G$5*MAX(MIN(CV276,$J$5),$I$5)*(DP276*DI276/($K$5*1000))+$H$5*(DP276*DI276/($K$5*1000))*(DP276*DI276/($K$5*1000)))</f>
        <v>0</v>
      </c>
      <c r="S276">
        <f>J276*(1000-(1000*0.61365*exp(17.502*W276/(240.97+W276))/(DI276+DJ276)+DD276)/2)/(1000*0.61365*exp(17.502*W276/(240.97+W276))/(DI276+DJ276)-DD276)</f>
        <v>0</v>
      </c>
      <c r="T276">
        <f>1/((CW276+1)/(Q276/1.6)+1/(R276/1.37)) + CW276/((CW276+1)/(Q276/1.6) + CW276/(R276/1.37))</f>
        <v>0</v>
      </c>
      <c r="U276">
        <f>(CR276*CU276)</f>
        <v>0</v>
      </c>
      <c r="V276">
        <f>(DK276+(U276+2*0.95*5.67E-8*(((DK276+$B$7)+273)^4-(DK276+273)^4)-44100*J276)/(1.84*29.3*R276+8*0.95*5.67E-8*(DK276+273)^3))</f>
        <v>0</v>
      </c>
      <c r="W276">
        <f>($C$7*DL276+$D$7*DM276+$E$7*V276)</f>
        <v>0</v>
      </c>
      <c r="X276">
        <f>0.61365*exp(17.502*W276/(240.97+W276))</f>
        <v>0</v>
      </c>
      <c r="Y276">
        <f>(Z276/AA276*100)</f>
        <v>0</v>
      </c>
      <c r="Z276">
        <f>DD276*(DI276+DJ276)/1000</f>
        <v>0</v>
      </c>
      <c r="AA276">
        <f>0.61365*exp(17.502*DK276/(240.97+DK276))</f>
        <v>0</v>
      </c>
      <c r="AB276">
        <f>(X276-DD276*(DI276+DJ276)/1000)</f>
        <v>0</v>
      </c>
      <c r="AC276">
        <f>(-J276*44100)</f>
        <v>0</v>
      </c>
      <c r="AD276">
        <f>2*29.3*R276*0.92*(DK276-W276)</f>
        <v>0</v>
      </c>
      <c r="AE276">
        <f>2*0.95*5.67E-8*(((DK276+$B$7)+273)^4-(W276+273)^4)</f>
        <v>0</v>
      </c>
      <c r="AF276">
        <f>U276+AE276+AC276+AD276</f>
        <v>0</v>
      </c>
      <c r="AG276">
        <f>DH276*AU276*(DC276-DB276*(1000-AU276*DE276)/(1000-AU276*DD276))/(100*CV276)</f>
        <v>0</v>
      </c>
      <c r="AH276">
        <f>1000*DH276*AU276*(DD276-DE276)/(100*CV276*(1000-AU276*DD276))</f>
        <v>0</v>
      </c>
      <c r="AI276">
        <f>(AJ276 - AK276 - DI276*1E3/(8.314*(DK276+273.15)) * AM276/DH276 * AL276) * DH276/(100*CV276) * (1000 - DE276)/1000</f>
        <v>0</v>
      </c>
      <c r="AJ276">
        <v>651.5655641658635</v>
      </c>
      <c r="AK276">
        <v>601.3511757575758</v>
      </c>
      <c r="AL276">
        <v>3.287257765091301</v>
      </c>
      <c r="AM276">
        <v>66.42233892500103</v>
      </c>
      <c r="AN276">
        <f>(AP276 - AO276 + DI276*1E3/(8.314*(DK276+273.15)) * AR276/DH276 * AQ276) * DH276/(100*CV276) * 1000/(1000 - AP276)</f>
        <v>0</v>
      </c>
      <c r="AO276">
        <v>20.97270032043679</v>
      </c>
      <c r="AP276">
        <v>28.05050909090909</v>
      </c>
      <c r="AQ276">
        <v>0.00642788683427099</v>
      </c>
      <c r="AR276">
        <v>79.01917542628415</v>
      </c>
      <c r="AS276">
        <v>0</v>
      </c>
      <c r="AT276">
        <v>0</v>
      </c>
      <c r="AU276">
        <f>IF(AS276*$H$13&gt;=AW276,1.0,(AW276/(AW276-AS276*$H$13)))</f>
        <v>0</v>
      </c>
      <c r="AV276">
        <f>(AU276-1)*100</f>
        <v>0</v>
      </c>
      <c r="AW276">
        <f>MAX(0,($B$13+$C$13*DP276)/(1+$D$13*DP276)*DI276/(DK276+273)*$E$13)</f>
        <v>0</v>
      </c>
      <c r="AX276" t="s">
        <v>421</v>
      </c>
      <c r="AY276" t="s">
        <v>421</v>
      </c>
      <c r="AZ276">
        <v>0</v>
      </c>
      <c r="BA276">
        <v>0</v>
      </c>
      <c r="BB276">
        <f>1-AZ276/BA276</f>
        <v>0</v>
      </c>
      <c r="BC276">
        <v>0</v>
      </c>
      <c r="BD276" t="s">
        <v>421</v>
      </c>
      <c r="BE276" t="s">
        <v>421</v>
      </c>
      <c r="BF276">
        <v>0</v>
      </c>
      <c r="BG276">
        <v>0</v>
      </c>
      <c r="BH276">
        <f>1-BF276/BG276</f>
        <v>0</v>
      </c>
      <c r="BI276">
        <v>0.5</v>
      </c>
      <c r="BJ276">
        <f>CS276</f>
        <v>0</v>
      </c>
      <c r="BK276">
        <f>L276</f>
        <v>0</v>
      </c>
      <c r="BL276">
        <f>BH276*BI276*BJ276</f>
        <v>0</v>
      </c>
      <c r="BM276">
        <f>(BK276-BC276)/BJ276</f>
        <v>0</v>
      </c>
      <c r="BN276">
        <f>(BA276-BG276)/BG276</f>
        <v>0</v>
      </c>
      <c r="BO276">
        <f>AZ276/(BB276+AZ276/BG276)</f>
        <v>0</v>
      </c>
      <c r="BP276" t="s">
        <v>421</v>
      </c>
      <c r="BQ276">
        <v>0</v>
      </c>
      <c r="BR276">
        <f>IF(BQ276&lt;&gt;0, BQ276, BO276)</f>
        <v>0</v>
      </c>
      <c r="BS276">
        <f>1-BR276/BG276</f>
        <v>0</v>
      </c>
      <c r="BT276">
        <f>(BG276-BF276)/(BG276-BR276)</f>
        <v>0</v>
      </c>
      <c r="BU276">
        <f>(BA276-BG276)/(BA276-BR276)</f>
        <v>0</v>
      </c>
      <c r="BV276">
        <f>(BG276-BF276)/(BG276-AZ276)</f>
        <v>0</v>
      </c>
      <c r="BW276">
        <f>(BA276-BG276)/(BA276-AZ276)</f>
        <v>0</v>
      </c>
      <c r="BX276">
        <f>(BT276*BR276/BF276)</f>
        <v>0</v>
      </c>
      <c r="BY276">
        <f>(1-BX276)</f>
        <v>0</v>
      </c>
      <c r="BZ276">
        <v>1358</v>
      </c>
      <c r="CA276">
        <v>300</v>
      </c>
      <c r="CB276">
        <v>300</v>
      </c>
      <c r="CC276">
        <v>300</v>
      </c>
      <c r="CD276">
        <v>10372.1</v>
      </c>
      <c r="CE276">
        <v>1824.64</v>
      </c>
      <c r="CF276">
        <v>-0.00730157</v>
      </c>
      <c r="CG276">
        <v>0.9</v>
      </c>
      <c r="CH276" t="s">
        <v>421</v>
      </c>
      <c r="CI276" t="s">
        <v>421</v>
      </c>
      <c r="CJ276" t="s">
        <v>421</v>
      </c>
      <c r="CK276" t="s">
        <v>421</v>
      </c>
      <c r="CL276" t="s">
        <v>421</v>
      </c>
      <c r="CM276" t="s">
        <v>421</v>
      </c>
      <c r="CN276" t="s">
        <v>421</v>
      </c>
      <c r="CO276" t="s">
        <v>421</v>
      </c>
      <c r="CP276" t="s">
        <v>421</v>
      </c>
      <c r="CQ276" t="s">
        <v>421</v>
      </c>
      <c r="CR276">
        <f>$B$11*DQ276+$C$11*DR276+$F$11*EC276*(1-EF276)</f>
        <v>0</v>
      </c>
      <c r="CS276">
        <f>CR276*CT276</f>
        <v>0</v>
      </c>
      <c r="CT276">
        <f>($B$11*$D$9+$C$11*$D$9+$F$11*((EP276+EH276)/MAX(EP276+EH276+EQ276, 0.1)*$I$9+EQ276/MAX(EP276+EH276+EQ276, 0.1)*$J$9))/($B$11+$C$11+$F$11)</f>
        <v>0</v>
      </c>
      <c r="CU276">
        <f>($B$11*$K$9+$C$11*$K$9+$F$11*((EP276+EH276)/MAX(EP276+EH276+EQ276, 0.1)*$P$9+EQ276/MAX(EP276+EH276+EQ276, 0.1)*$Q$9))/($B$11+$C$11+$F$11)</f>
        <v>0</v>
      </c>
      <c r="CV276">
        <v>6</v>
      </c>
      <c r="CW276">
        <v>0.5</v>
      </c>
      <c r="CX276" t="s">
        <v>422</v>
      </c>
      <c r="CY276">
        <v>2</v>
      </c>
      <c r="CZ276" t="b">
        <v>1</v>
      </c>
      <c r="DA276">
        <v>1652289287.214286</v>
      </c>
      <c r="DB276">
        <v>561.1915</v>
      </c>
      <c r="DC276">
        <v>623.9417142857143</v>
      </c>
      <c r="DD276">
        <v>28.02365714285714</v>
      </c>
      <c r="DE276">
        <v>20.97547142857143</v>
      </c>
      <c r="DF276">
        <v>561.6125000000001</v>
      </c>
      <c r="DG276">
        <v>27.91741428571428</v>
      </c>
      <c r="DH276">
        <v>400.0632857142858</v>
      </c>
      <c r="DI276">
        <v>90.66680000000001</v>
      </c>
      <c r="DJ276">
        <v>0.09996061785714284</v>
      </c>
      <c r="DK276">
        <v>33.05122857142857</v>
      </c>
      <c r="DL276">
        <v>32.23553571428571</v>
      </c>
      <c r="DM276">
        <v>999.9000000000002</v>
      </c>
      <c r="DN276">
        <v>0</v>
      </c>
      <c r="DO276">
        <v>0</v>
      </c>
      <c r="DP276">
        <v>10003.90821428571</v>
      </c>
      <c r="DQ276">
        <v>0</v>
      </c>
      <c r="DR276">
        <v>930.8598571428572</v>
      </c>
      <c r="DS276">
        <v>-62.75007857142857</v>
      </c>
      <c r="DT276">
        <v>577.3719642857143</v>
      </c>
      <c r="DU276">
        <v>637.3093214285715</v>
      </c>
      <c r="DV276">
        <v>7.048185714285713</v>
      </c>
      <c r="DW276">
        <v>623.9417142857143</v>
      </c>
      <c r="DX276">
        <v>20.97547142857143</v>
      </c>
      <c r="DY276">
        <v>2.540814642857143</v>
      </c>
      <c r="DZ276">
        <v>1.901778928571428</v>
      </c>
      <c r="EA276">
        <v>21.29033214285714</v>
      </c>
      <c r="EB276">
        <v>16.64943214285714</v>
      </c>
      <c r="EC276">
        <v>1500.035</v>
      </c>
      <c r="ED276">
        <v>0.9730068571428575</v>
      </c>
      <c r="EE276">
        <v>0.02699284285714285</v>
      </c>
      <c r="EF276">
        <v>0</v>
      </c>
      <c r="EG276">
        <v>1474.841071428572</v>
      </c>
      <c r="EH276">
        <v>5.00097</v>
      </c>
      <c r="EI276">
        <v>22897.34642857143</v>
      </c>
      <c r="EJ276">
        <v>12491.925</v>
      </c>
      <c r="EK276">
        <v>41.625</v>
      </c>
      <c r="EL276">
        <v>43.25442857142857</v>
      </c>
      <c r="EM276">
        <v>41.82099999999998</v>
      </c>
      <c r="EN276">
        <v>43.06199999999998</v>
      </c>
      <c r="EO276">
        <v>42.78099999999999</v>
      </c>
      <c r="EP276">
        <v>1454.681785714286</v>
      </c>
      <c r="EQ276">
        <v>40.35321428571428</v>
      </c>
      <c r="ER276">
        <v>0</v>
      </c>
      <c r="ES276">
        <v>1981.400000095367</v>
      </c>
      <c r="ET276">
        <v>0</v>
      </c>
      <c r="EU276">
        <v>1474.417692307692</v>
      </c>
      <c r="EV276">
        <v>-35.02632479498958</v>
      </c>
      <c r="EW276">
        <v>-519.6512825023227</v>
      </c>
      <c r="EX276">
        <v>22890.85384615385</v>
      </c>
      <c r="EY276">
        <v>15</v>
      </c>
      <c r="EZ276">
        <v>1652287342.6</v>
      </c>
      <c r="FA276" t="s">
        <v>727</v>
      </c>
      <c r="FB276">
        <v>1652287342.6</v>
      </c>
      <c r="FC276">
        <v>1652287335.6</v>
      </c>
      <c r="FD276">
        <v>27</v>
      </c>
      <c r="FE276">
        <v>0.206</v>
      </c>
      <c r="FF276">
        <v>-0.006</v>
      </c>
      <c r="FG276">
        <v>-1.806</v>
      </c>
      <c r="FH276">
        <v>0.04</v>
      </c>
      <c r="FI276">
        <v>1600</v>
      </c>
      <c r="FJ276">
        <v>24</v>
      </c>
      <c r="FK276">
        <v>0.06</v>
      </c>
      <c r="FL276">
        <v>0.04</v>
      </c>
      <c r="FM276">
        <v>-62.3098268292683</v>
      </c>
      <c r="FN276">
        <v>-9.508990243902479</v>
      </c>
      <c r="FO276">
        <v>0.9400281088232162</v>
      </c>
      <c r="FP276">
        <v>-1</v>
      </c>
      <c r="FQ276">
        <v>7.038632195121952</v>
      </c>
      <c r="FR276">
        <v>0.2938749825784016</v>
      </c>
      <c r="FS276">
        <v>0.0338550601119159</v>
      </c>
      <c r="FT276">
        <v>1</v>
      </c>
      <c r="FU276">
        <v>0</v>
      </c>
      <c r="FV276">
        <v>0</v>
      </c>
      <c r="FW276">
        <v>0</v>
      </c>
      <c r="FX276">
        <v>-1</v>
      </c>
      <c r="FY276">
        <v>1</v>
      </c>
      <c r="FZ276">
        <v>1</v>
      </c>
      <c r="GA276" t="s">
        <v>719</v>
      </c>
      <c r="GB276">
        <v>2.69426</v>
      </c>
      <c r="GC276">
        <v>2.70503</v>
      </c>
      <c r="GD276">
        <v>0.119515</v>
      </c>
      <c r="GE276">
        <v>0.127148</v>
      </c>
      <c r="GF276">
        <v>0.118085</v>
      </c>
      <c r="GG276">
        <v>0.0949253</v>
      </c>
      <c r="GH276">
        <v>27624.5</v>
      </c>
      <c r="GI276">
        <v>27492.1</v>
      </c>
      <c r="GJ276">
        <v>29192.4</v>
      </c>
      <c r="GK276">
        <v>29151.4</v>
      </c>
      <c r="GL276">
        <v>34082.4</v>
      </c>
      <c r="GM276">
        <v>35122.3</v>
      </c>
      <c r="GN276">
        <v>41083.5</v>
      </c>
      <c r="GO276">
        <v>41597.2</v>
      </c>
      <c r="GP276">
        <v>1.7222</v>
      </c>
      <c r="GQ276">
        <v>2.00602</v>
      </c>
      <c r="GR276">
        <v>0.0955835</v>
      </c>
      <c r="GS276">
        <v>0</v>
      </c>
      <c r="GT276">
        <v>30.6753</v>
      </c>
      <c r="GU276">
        <v>999.9</v>
      </c>
      <c r="GV276">
        <v>39.3</v>
      </c>
      <c r="GW276">
        <v>37.2</v>
      </c>
      <c r="GX276">
        <v>27.63</v>
      </c>
      <c r="GY276">
        <v>62.7336</v>
      </c>
      <c r="GZ276">
        <v>29.1907</v>
      </c>
      <c r="HA276">
        <v>1</v>
      </c>
      <c r="HB276">
        <v>0.33092</v>
      </c>
      <c r="HC276">
        <v>0</v>
      </c>
      <c r="HD276">
        <v>20.3922</v>
      </c>
      <c r="HE276">
        <v>5.21594</v>
      </c>
      <c r="HF276">
        <v>12.0099</v>
      </c>
      <c r="HG276">
        <v>4.98725</v>
      </c>
      <c r="HH276">
        <v>3.2885</v>
      </c>
      <c r="HI276">
        <v>2429.4</v>
      </c>
      <c r="HJ276">
        <v>9999</v>
      </c>
      <c r="HK276">
        <v>9999</v>
      </c>
      <c r="HL276">
        <v>45.9</v>
      </c>
      <c r="HM276">
        <v>1.86735</v>
      </c>
      <c r="HN276">
        <v>1.8663</v>
      </c>
      <c r="HO276">
        <v>1.86587</v>
      </c>
      <c r="HP276">
        <v>1.86569</v>
      </c>
      <c r="HQ276">
        <v>1.86752</v>
      </c>
      <c r="HR276">
        <v>1.8701</v>
      </c>
      <c r="HS276">
        <v>1.86874</v>
      </c>
      <c r="HT276">
        <v>1.87011</v>
      </c>
      <c r="HU276">
        <v>0</v>
      </c>
      <c r="HV276">
        <v>0</v>
      </c>
      <c r="HW276">
        <v>0</v>
      </c>
      <c r="HX276">
        <v>0</v>
      </c>
      <c r="HY276" t="s">
        <v>425</v>
      </c>
      <c r="HZ276" t="s">
        <v>426</v>
      </c>
      <c r="IA276" t="s">
        <v>427</v>
      </c>
      <c r="IB276" t="s">
        <v>427</v>
      </c>
      <c r="IC276" t="s">
        <v>427</v>
      </c>
      <c r="ID276" t="s">
        <v>427</v>
      </c>
      <c r="IE276">
        <v>0</v>
      </c>
      <c r="IF276">
        <v>100</v>
      </c>
      <c r="IG276">
        <v>100</v>
      </c>
      <c r="IH276">
        <v>-0.449</v>
      </c>
      <c r="II276">
        <v>0.1067</v>
      </c>
      <c r="IJ276">
        <v>0.04464184116076175</v>
      </c>
      <c r="IK276">
        <v>-0.0004613869835165773</v>
      </c>
      <c r="IL276">
        <v>-7.733014719846753E-07</v>
      </c>
      <c r="IM276">
        <v>2.12217718631011E-10</v>
      </c>
      <c r="IN276">
        <v>-0.1662484685589008</v>
      </c>
      <c r="IO276">
        <v>0.000886434048502425</v>
      </c>
      <c r="IP276">
        <v>0.0004187276611132993</v>
      </c>
      <c r="IQ276">
        <v>-3.612086840460417E-06</v>
      </c>
      <c r="IR276">
        <v>19</v>
      </c>
      <c r="IS276">
        <v>2204</v>
      </c>
      <c r="IT276">
        <v>1</v>
      </c>
      <c r="IU276">
        <v>37</v>
      </c>
      <c r="IV276">
        <v>32.5</v>
      </c>
      <c r="IW276">
        <v>32.7</v>
      </c>
      <c r="IX276">
        <v>1.521</v>
      </c>
      <c r="IY276">
        <v>2.23633</v>
      </c>
      <c r="IZ276">
        <v>1.39648</v>
      </c>
      <c r="JA276">
        <v>2.34619</v>
      </c>
      <c r="JB276">
        <v>1.49536</v>
      </c>
      <c r="JC276">
        <v>2.38892</v>
      </c>
      <c r="JD276">
        <v>39.3169</v>
      </c>
      <c r="JE276">
        <v>14.7537</v>
      </c>
      <c r="JF276">
        <v>18</v>
      </c>
      <c r="JG276">
        <v>393.017</v>
      </c>
      <c r="JH276">
        <v>557.822</v>
      </c>
      <c r="JI276">
        <v>32.208</v>
      </c>
      <c r="JJ276">
        <v>31.7467</v>
      </c>
      <c r="JK276">
        <v>30.0003</v>
      </c>
      <c r="JL276">
        <v>31.6213</v>
      </c>
      <c r="JM276">
        <v>31.5189</v>
      </c>
      <c r="JN276">
        <v>30.4327</v>
      </c>
      <c r="JO276">
        <v>27.3237</v>
      </c>
      <c r="JP276">
        <v>17.9303</v>
      </c>
      <c r="JQ276">
        <v>-999.9</v>
      </c>
      <c r="JR276">
        <v>674.105</v>
      </c>
      <c r="JS276">
        <v>20.9332</v>
      </c>
      <c r="JT276">
        <v>99.777</v>
      </c>
      <c r="JU276">
        <v>99.84699999999999</v>
      </c>
    </row>
    <row r="277" spans="1:281">
      <c r="A277">
        <v>261</v>
      </c>
      <c r="B277">
        <v>1652289299.5</v>
      </c>
      <c r="C277">
        <v>7243</v>
      </c>
      <c r="D277" t="s">
        <v>1006</v>
      </c>
      <c r="E277" t="s">
        <v>1007</v>
      </c>
      <c r="F277">
        <v>5</v>
      </c>
      <c r="G277" t="s">
        <v>925</v>
      </c>
      <c r="H277" t="s">
        <v>418</v>
      </c>
      <c r="I277">
        <v>1652289291.660714</v>
      </c>
      <c r="J277">
        <f>(K277)/1000</f>
        <v>0</v>
      </c>
      <c r="K277">
        <f>IF(CZ277, AN277, AH277)</f>
        <v>0</v>
      </c>
      <c r="L277">
        <f>IF(CZ277, AI277, AG277)</f>
        <v>0</v>
      </c>
      <c r="M277">
        <f>DB277 - IF(AU277&gt;1, L277*CV277*100.0/(AW277*DP277), 0)</f>
        <v>0</v>
      </c>
      <c r="N277">
        <f>((T277-J277/2)*M277-L277)/(T277+J277/2)</f>
        <v>0</v>
      </c>
      <c r="O277">
        <f>N277*(DI277+DJ277)/1000.0</f>
        <v>0</v>
      </c>
      <c r="P277">
        <f>(DB277 - IF(AU277&gt;1, L277*CV277*100.0/(AW277*DP277), 0))*(DI277+DJ277)/1000.0</f>
        <v>0</v>
      </c>
      <c r="Q277">
        <f>2.0/((1/S277-1/R277)+SIGN(S277)*SQRT((1/S277-1/R277)*(1/S277-1/R277) + 4*CW277/((CW277+1)*(CW277+1))*(2*1/S277*1/R277-1/R277*1/R277)))</f>
        <v>0</v>
      </c>
      <c r="R277">
        <f>IF(LEFT(CX277,1)&lt;&gt;"0",IF(LEFT(CX277,1)="1",3.0,CY277),$D$5+$E$5*(DP277*DI277/($K$5*1000))+$F$5*(DP277*DI277/($K$5*1000))*MAX(MIN(CV277,$J$5),$I$5)*MAX(MIN(CV277,$J$5),$I$5)+$G$5*MAX(MIN(CV277,$J$5),$I$5)*(DP277*DI277/($K$5*1000))+$H$5*(DP277*DI277/($K$5*1000))*(DP277*DI277/($K$5*1000)))</f>
        <v>0</v>
      </c>
      <c r="S277">
        <f>J277*(1000-(1000*0.61365*exp(17.502*W277/(240.97+W277))/(DI277+DJ277)+DD277)/2)/(1000*0.61365*exp(17.502*W277/(240.97+W277))/(DI277+DJ277)-DD277)</f>
        <v>0</v>
      </c>
      <c r="T277">
        <f>1/((CW277+1)/(Q277/1.6)+1/(R277/1.37)) + CW277/((CW277+1)/(Q277/1.6) + CW277/(R277/1.37))</f>
        <v>0</v>
      </c>
      <c r="U277">
        <f>(CR277*CU277)</f>
        <v>0</v>
      </c>
      <c r="V277">
        <f>(DK277+(U277+2*0.95*5.67E-8*(((DK277+$B$7)+273)^4-(DK277+273)^4)-44100*J277)/(1.84*29.3*R277+8*0.95*5.67E-8*(DK277+273)^3))</f>
        <v>0</v>
      </c>
      <c r="W277">
        <f>($C$7*DL277+$D$7*DM277+$E$7*V277)</f>
        <v>0</v>
      </c>
      <c r="X277">
        <f>0.61365*exp(17.502*W277/(240.97+W277))</f>
        <v>0</v>
      </c>
      <c r="Y277">
        <f>(Z277/AA277*100)</f>
        <v>0</v>
      </c>
      <c r="Z277">
        <f>DD277*(DI277+DJ277)/1000</f>
        <v>0</v>
      </c>
      <c r="AA277">
        <f>0.61365*exp(17.502*DK277/(240.97+DK277))</f>
        <v>0</v>
      </c>
      <c r="AB277">
        <f>(X277-DD277*(DI277+DJ277)/1000)</f>
        <v>0</v>
      </c>
      <c r="AC277">
        <f>(-J277*44100)</f>
        <v>0</v>
      </c>
      <c r="AD277">
        <f>2*29.3*R277*0.92*(DK277-W277)</f>
        <v>0</v>
      </c>
      <c r="AE277">
        <f>2*0.95*5.67E-8*(((DK277+$B$7)+273)^4-(W277+273)^4)</f>
        <v>0</v>
      </c>
      <c r="AF277">
        <f>U277+AE277+AC277+AD277</f>
        <v>0</v>
      </c>
      <c r="AG277">
        <f>DH277*AU277*(DC277-DB277*(1000-AU277*DE277)/(1000-AU277*DD277))/(100*CV277)</f>
        <v>0</v>
      </c>
      <c r="AH277">
        <f>1000*DH277*AU277*(DD277-DE277)/(100*CV277*(1000-AU277*DD277))</f>
        <v>0</v>
      </c>
      <c r="AI277">
        <f>(AJ277 - AK277 - DI277*1E3/(8.314*(DK277+273.15)) * AM277/DH277 * AL277) * DH277/(100*CV277) * (1000 - DE277)/1000</f>
        <v>0</v>
      </c>
      <c r="AJ277">
        <v>666.9763038687572</v>
      </c>
      <c r="AK277">
        <v>616.2206424242423</v>
      </c>
      <c r="AL277">
        <v>3.299782460227076</v>
      </c>
      <c r="AM277">
        <v>66.42233892500103</v>
      </c>
      <c r="AN277">
        <f>(AP277 - AO277 + DI277*1E3/(8.314*(DK277+273.15)) * AR277/DH277 * AQ277) * DH277/(100*CV277) * 1000/(1000 - AP277)</f>
        <v>0</v>
      </c>
      <c r="AO277">
        <v>20.91553420061001</v>
      </c>
      <c r="AP277">
        <v>28.04683636363634</v>
      </c>
      <c r="AQ277">
        <v>-0.001461576117859268</v>
      </c>
      <c r="AR277">
        <v>79.01917542628415</v>
      </c>
      <c r="AS277">
        <v>0</v>
      </c>
      <c r="AT277">
        <v>0</v>
      </c>
      <c r="AU277">
        <f>IF(AS277*$H$13&gt;=AW277,1.0,(AW277/(AW277-AS277*$H$13)))</f>
        <v>0</v>
      </c>
      <c r="AV277">
        <f>(AU277-1)*100</f>
        <v>0</v>
      </c>
      <c r="AW277">
        <f>MAX(0,($B$13+$C$13*DP277)/(1+$D$13*DP277)*DI277/(DK277+273)*$E$13)</f>
        <v>0</v>
      </c>
      <c r="AX277" t="s">
        <v>421</v>
      </c>
      <c r="AY277" t="s">
        <v>421</v>
      </c>
      <c r="AZ277">
        <v>0</v>
      </c>
      <c r="BA277">
        <v>0</v>
      </c>
      <c r="BB277">
        <f>1-AZ277/BA277</f>
        <v>0</v>
      </c>
      <c r="BC277">
        <v>0</v>
      </c>
      <c r="BD277" t="s">
        <v>421</v>
      </c>
      <c r="BE277" t="s">
        <v>421</v>
      </c>
      <c r="BF277">
        <v>0</v>
      </c>
      <c r="BG277">
        <v>0</v>
      </c>
      <c r="BH277">
        <f>1-BF277/BG277</f>
        <v>0</v>
      </c>
      <c r="BI277">
        <v>0.5</v>
      </c>
      <c r="BJ277">
        <f>CS277</f>
        <v>0</v>
      </c>
      <c r="BK277">
        <f>L277</f>
        <v>0</v>
      </c>
      <c r="BL277">
        <f>BH277*BI277*BJ277</f>
        <v>0</v>
      </c>
      <c r="BM277">
        <f>(BK277-BC277)/BJ277</f>
        <v>0</v>
      </c>
      <c r="BN277">
        <f>(BA277-BG277)/BG277</f>
        <v>0</v>
      </c>
      <c r="BO277">
        <f>AZ277/(BB277+AZ277/BG277)</f>
        <v>0</v>
      </c>
      <c r="BP277" t="s">
        <v>421</v>
      </c>
      <c r="BQ277">
        <v>0</v>
      </c>
      <c r="BR277">
        <f>IF(BQ277&lt;&gt;0, BQ277, BO277)</f>
        <v>0</v>
      </c>
      <c r="BS277">
        <f>1-BR277/BG277</f>
        <v>0</v>
      </c>
      <c r="BT277">
        <f>(BG277-BF277)/(BG277-BR277)</f>
        <v>0</v>
      </c>
      <c r="BU277">
        <f>(BA277-BG277)/(BA277-BR277)</f>
        <v>0</v>
      </c>
      <c r="BV277">
        <f>(BG277-BF277)/(BG277-AZ277)</f>
        <v>0</v>
      </c>
      <c r="BW277">
        <f>(BA277-BG277)/(BA277-AZ277)</f>
        <v>0</v>
      </c>
      <c r="BX277">
        <f>(BT277*BR277/BF277)</f>
        <v>0</v>
      </c>
      <c r="BY277">
        <f>(1-BX277)</f>
        <v>0</v>
      </c>
      <c r="BZ277">
        <v>1358</v>
      </c>
      <c r="CA277">
        <v>300</v>
      </c>
      <c r="CB277">
        <v>300</v>
      </c>
      <c r="CC277">
        <v>300</v>
      </c>
      <c r="CD277">
        <v>10372.1</v>
      </c>
      <c r="CE277">
        <v>1824.64</v>
      </c>
      <c r="CF277">
        <v>-0.00730157</v>
      </c>
      <c r="CG277">
        <v>0.9</v>
      </c>
      <c r="CH277" t="s">
        <v>421</v>
      </c>
      <c r="CI277" t="s">
        <v>421</v>
      </c>
      <c r="CJ277" t="s">
        <v>421</v>
      </c>
      <c r="CK277" t="s">
        <v>421</v>
      </c>
      <c r="CL277" t="s">
        <v>421</v>
      </c>
      <c r="CM277" t="s">
        <v>421</v>
      </c>
      <c r="CN277" t="s">
        <v>421</v>
      </c>
      <c r="CO277" t="s">
        <v>421</v>
      </c>
      <c r="CP277" t="s">
        <v>421</v>
      </c>
      <c r="CQ277" t="s">
        <v>421</v>
      </c>
      <c r="CR277">
        <f>$B$11*DQ277+$C$11*DR277+$F$11*EC277*(1-EF277)</f>
        <v>0</v>
      </c>
      <c r="CS277">
        <f>CR277*CT277</f>
        <v>0</v>
      </c>
      <c r="CT277">
        <f>($B$11*$D$9+$C$11*$D$9+$F$11*((EP277+EH277)/MAX(EP277+EH277+EQ277, 0.1)*$I$9+EQ277/MAX(EP277+EH277+EQ277, 0.1)*$J$9))/($B$11+$C$11+$F$11)</f>
        <v>0</v>
      </c>
      <c r="CU277">
        <f>($B$11*$K$9+$C$11*$K$9+$F$11*((EP277+EH277)/MAX(EP277+EH277+EQ277, 0.1)*$P$9+EQ277/MAX(EP277+EH277+EQ277, 0.1)*$Q$9))/($B$11+$C$11+$F$11)</f>
        <v>0</v>
      </c>
      <c r="CV277">
        <v>6</v>
      </c>
      <c r="CW277">
        <v>0.5</v>
      </c>
      <c r="CX277" t="s">
        <v>422</v>
      </c>
      <c r="CY277">
        <v>2</v>
      </c>
      <c r="CZ277" t="b">
        <v>1</v>
      </c>
      <c r="DA277">
        <v>1652289291.660714</v>
      </c>
      <c r="DB277">
        <v>575.42675</v>
      </c>
      <c r="DC277">
        <v>638.8396785714285</v>
      </c>
      <c r="DD277">
        <v>28.03632857142857</v>
      </c>
      <c r="DE277">
        <v>20.95276071428572</v>
      </c>
      <c r="DF277">
        <v>575.8639285714286</v>
      </c>
      <c r="DG277">
        <v>27.92989285714286</v>
      </c>
      <c r="DH277">
        <v>400.0721428571429</v>
      </c>
      <c r="DI277">
        <v>90.66713928571428</v>
      </c>
      <c r="DJ277">
        <v>0.09997814999999999</v>
      </c>
      <c r="DK277">
        <v>33.05223214285714</v>
      </c>
      <c r="DL277">
        <v>32.22704642857143</v>
      </c>
      <c r="DM277">
        <v>999.9000000000002</v>
      </c>
      <c r="DN277">
        <v>0</v>
      </c>
      <c r="DO277">
        <v>0</v>
      </c>
      <c r="DP277">
        <v>9996.135357142857</v>
      </c>
      <c r="DQ277">
        <v>0</v>
      </c>
      <c r="DR277">
        <v>931.4965000000001</v>
      </c>
      <c r="DS277">
        <v>-63.41281785714286</v>
      </c>
      <c r="DT277">
        <v>592.0252142857144</v>
      </c>
      <c r="DU277">
        <v>652.5111071428572</v>
      </c>
      <c r="DV277">
        <v>7.083562857142858</v>
      </c>
      <c r="DW277">
        <v>638.8396785714285</v>
      </c>
      <c r="DX277">
        <v>20.95276071428572</v>
      </c>
      <c r="DY277">
        <v>2.541973571428571</v>
      </c>
      <c r="DZ277">
        <v>1.8997275</v>
      </c>
      <c r="EA277">
        <v>21.29777142857143</v>
      </c>
      <c r="EB277">
        <v>16.63243928571429</v>
      </c>
      <c r="EC277">
        <v>1500.020714285714</v>
      </c>
      <c r="ED277">
        <v>0.9730070714285717</v>
      </c>
      <c r="EE277">
        <v>0.02699265357142857</v>
      </c>
      <c r="EF277">
        <v>0</v>
      </c>
      <c r="EG277">
        <v>1472.241428571428</v>
      </c>
      <c r="EH277">
        <v>5.00097</v>
      </c>
      <c r="EI277">
        <v>22856.4</v>
      </c>
      <c r="EJ277">
        <v>12491.80357142857</v>
      </c>
      <c r="EK277">
        <v>41.625</v>
      </c>
      <c r="EL277">
        <v>43.25</v>
      </c>
      <c r="EM277">
        <v>41.82549999999999</v>
      </c>
      <c r="EN277">
        <v>43.06199999999998</v>
      </c>
      <c r="EO277">
        <v>42.7942857142857</v>
      </c>
      <c r="EP277">
        <v>1454.668214285714</v>
      </c>
      <c r="EQ277">
        <v>40.3525</v>
      </c>
      <c r="ER277">
        <v>0</v>
      </c>
      <c r="ES277">
        <v>1985.599999904633</v>
      </c>
      <c r="ET277">
        <v>0</v>
      </c>
      <c r="EU277">
        <v>1471.8188</v>
      </c>
      <c r="EV277">
        <v>-34.55461544677257</v>
      </c>
      <c r="EW277">
        <v>-592.8461551343767</v>
      </c>
      <c r="EX277">
        <v>22848.164</v>
      </c>
      <c r="EY277">
        <v>15</v>
      </c>
      <c r="EZ277">
        <v>1652287342.6</v>
      </c>
      <c r="FA277" t="s">
        <v>727</v>
      </c>
      <c r="FB277">
        <v>1652287342.6</v>
      </c>
      <c r="FC277">
        <v>1652287335.6</v>
      </c>
      <c r="FD277">
        <v>27</v>
      </c>
      <c r="FE277">
        <v>0.206</v>
      </c>
      <c r="FF277">
        <v>-0.006</v>
      </c>
      <c r="FG277">
        <v>-1.806</v>
      </c>
      <c r="FH277">
        <v>0.04</v>
      </c>
      <c r="FI277">
        <v>1600</v>
      </c>
      <c r="FJ277">
        <v>24</v>
      </c>
      <c r="FK277">
        <v>0.06</v>
      </c>
      <c r="FL277">
        <v>0.04</v>
      </c>
      <c r="FM277">
        <v>-62.9454</v>
      </c>
      <c r="FN277">
        <v>-9.12516376306619</v>
      </c>
      <c r="FO277">
        <v>0.9016084708087799</v>
      </c>
      <c r="FP277">
        <v>-1</v>
      </c>
      <c r="FQ277">
        <v>7.062308780487805</v>
      </c>
      <c r="FR277">
        <v>0.4710825783972151</v>
      </c>
      <c r="FS277">
        <v>0.04856782063209971</v>
      </c>
      <c r="FT277">
        <v>1</v>
      </c>
      <c r="FU277">
        <v>0</v>
      </c>
      <c r="FV277">
        <v>0</v>
      </c>
      <c r="FW277">
        <v>0</v>
      </c>
      <c r="FX277">
        <v>-1</v>
      </c>
      <c r="FY277">
        <v>1</v>
      </c>
      <c r="FZ277">
        <v>1</v>
      </c>
      <c r="GA277" t="s">
        <v>719</v>
      </c>
      <c r="GB277">
        <v>2.69425</v>
      </c>
      <c r="GC277">
        <v>2.70502</v>
      </c>
      <c r="GD277">
        <v>0.121591</v>
      </c>
      <c r="GE277">
        <v>0.129165</v>
      </c>
      <c r="GF277">
        <v>0.118075</v>
      </c>
      <c r="GG277">
        <v>0.09489209999999999</v>
      </c>
      <c r="GH277">
        <v>27558.8</v>
      </c>
      <c r="GI277">
        <v>27428.5</v>
      </c>
      <c r="GJ277">
        <v>29191.9</v>
      </c>
      <c r="GK277">
        <v>29151.4</v>
      </c>
      <c r="GL277">
        <v>34082.4</v>
      </c>
      <c r="GM277">
        <v>35123.8</v>
      </c>
      <c r="GN277">
        <v>41083</v>
      </c>
      <c r="GO277">
        <v>41597.4</v>
      </c>
      <c r="GP277">
        <v>1.72208</v>
      </c>
      <c r="GQ277">
        <v>2.0061</v>
      </c>
      <c r="GR277">
        <v>0.0945255</v>
      </c>
      <c r="GS277">
        <v>0</v>
      </c>
      <c r="GT277">
        <v>30.6753</v>
      </c>
      <c r="GU277">
        <v>999.9</v>
      </c>
      <c r="GV277">
        <v>39.3</v>
      </c>
      <c r="GW277">
        <v>37.2</v>
      </c>
      <c r="GX277">
        <v>27.627</v>
      </c>
      <c r="GY277">
        <v>62.6936</v>
      </c>
      <c r="GZ277">
        <v>30.0481</v>
      </c>
      <c r="HA277">
        <v>1</v>
      </c>
      <c r="HB277">
        <v>0.330991</v>
      </c>
      <c r="HC277">
        <v>0</v>
      </c>
      <c r="HD277">
        <v>20.3922</v>
      </c>
      <c r="HE277">
        <v>5.21579</v>
      </c>
      <c r="HF277">
        <v>12.0099</v>
      </c>
      <c r="HG277">
        <v>4.9874</v>
      </c>
      <c r="HH277">
        <v>3.28853</v>
      </c>
      <c r="HI277">
        <v>2429.6</v>
      </c>
      <c r="HJ277">
        <v>9999</v>
      </c>
      <c r="HK277">
        <v>9999</v>
      </c>
      <c r="HL277">
        <v>45.9</v>
      </c>
      <c r="HM277">
        <v>1.86737</v>
      </c>
      <c r="HN277">
        <v>1.8663</v>
      </c>
      <c r="HO277">
        <v>1.86587</v>
      </c>
      <c r="HP277">
        <v>1.8657</v>
      </c>
      <c r="HQ277">
        <v>1.86752</v>
      </c>
      <c r="HR277">
        <v>1.87012</v>
      </c>
      <c r="HS277">
        <v>1.86874</v>
      </c>
      <c r="HT277">
        <v>1.87012</v>
      </c>
      <c r="HU277">
        <v>0</v>
      </c>
      <c r="HV277">
        <v>0</v>
      </c>
      <c r="HW277">
        <v>0</v>
      </c>
      <c r="HX277">
        <v>0</v>
      </c>
      <c r="HY277" t="s">
        <v>425</v>
      </c>
      <c r="HZ277" t="s">
        <v>426</v>
      </c>
      <c r="IA277" t="s">
        <v>427</v>
      </c>
      <c r="IB277" t="s">
        <v>427</v>
      </c>
      <c r="IC277" t="s">
        <v>427</v>
      </c>
      <c r="ID277" t="s">
        <v>427</v>
      </c>
      <c r="IE277">
        <v>0</v>
      </c>
      <c r="IF277">
        <v>100</v>
      </c>
      <c r="IG277">
        <v>100</v>
      </c>
      <c r="IH277">
        <v>-0.466</v>
      </c>
      <c r="II277">
        <v>0.1067</v>
      </c>
      <c r="IJ277">
        <v>0.04464184116076175</v>
      </c>
      <c r="IK277">
        <v>-0.0004613869835165773</v>
      </c>
      <c r="IL277">
        <v>-7.733014719846753E-07</v>
      </c>
      <c r="IM277">
        <v>2.12217718631011E-10</v>
      </c>
      <c r="IN277">
        <v>-0.1662484685589008</v>
      </c>
      <c r="IO277">
        <v>0.000886434048502425</v>
      </c>
      <c r="IP277">
        <v>0.0004187276611132993</v>
      </c>
      <c r="IQ277">
        <v>-3.612086840460417E-06</v>
      </c>
      <c r="IR277">
        <v>19</v>
      </c>
      <c r="IS277">
        <v>2204</v>
      </c>
      <c r="IT277">
        <v>1</v>
      </c>
      <c r="IU277">
        <v>37</v>
      </c>
      <c r="IV277">
        <v>32.6</v>
      </c>
      <c r="IW277">
        <v>32.7</v>
      </c>
      <c r="IX277">
        <v>1.55029</v>
      </c>
      <c r="IY277">
        <v>2.23145</v>
      </c>
      <c r="IZ277">
        <v>1.39648</v>
      </c>
      <c r="JA277">
        <v>2.34497</v>
      </c>
      <c r="JB277">
        <v>1.49536</v>
      </c>
      <c r="JC277">
        <v>2.37915</v>
      </c>
      <c r="JD277">
        <v>39.3169</v>
      </c>
      <c r="JE277">
        <v>14.7537</v>
      </c>
      <c r="JF277">
        <v>18</v>
      </c>
      <c r="JG277">
        <v>392.965</v>
      </c>
      <c r="JH277">
        <v>557.897</v>
      </c>
      <c r="JI277">
        <v>32.2115</v>
      </c>
      <c r="JJ277">
        <v>31.7493</v>
      </c>
      <c r="JK277">
        <v>30.0003</v>
      </c>
      <c r="JL277">
        <v>31.6238</v>
      </c>
      <c r="JM277">
        <v>31.521</v>
      </c>
      <c r="JN277">
        <v>31.0369</v>
      </c>
      <c r="JO277">
        <v>27.3237</v>
      </c>
      <c r="JP277">
        <v>17.9303</v>
      </c>
      <c r="JQ277">
        <v>-999.9</v>
      </c>
      <c r="JR277">
        <v>687.479</v>
      </c>
      <c r="JS277">
        <v>20.9003</v>
      </c>
      <c r="JT277">
        <v>99.77549999999999</v>
      </c>
      <c r="JU277">
        <v>99.8473</v>
      </c>
    </row>
    <row r="278" spans="1:281">
      <c r="A278">
        <v>262</v>
      </c>
      <c r="B278">
        <v>1652289304.5</v>
      </c>
      <c r="C278">
        <v>7248</v>
      </c>
      <c r="D278" t="s">
        <v>1008</v>
      </c>
      <c r="E278" t="s">
        <v>1009</v>
      </c>
      <c r="F278">
        <v>5</v>
      </c>
      <c r="G278" t="s">
        <v>925</v>
      </c>
      <c r="H278" t="s">
        <v>418</v>
      </c>
      <c r="I278">
        <v>1652289296.962963</v>
      </c>
      <c r="J278">
        <f>(K278)/1000</f>
        <v>0</v>
      </c>
      <c r="K278">
        <f>IF(CZ278, AN278, AH278)</f>
        <v>0</v>
      </c>
      <c r="L278">
        <f>IF(CZ278, AI278, AG278)</f>
        <v>0</v>
      </c>
      <c r="M278">
        <f>DB278 - IF(AU278&gt;1, L278*CV278*100.0/(AW278*DP278), 0)</f>
        <v>0</v>
      </c>
      <c r="N278">
        <f>((T278-J278/2)*M278-L278)/(T278+J278/2)</f>
        <v>0</v>
      </c>
      <c r="O278">
        <f>N278*(DI278+DJ278)/1000.0</f>
        <v>0</v>
      </c>
      <c r="P278">
        <f>(DB278 - IF(AU278&gt;1, L278*CV278*100.0/(AW278*DP278), 0))*(DI278+DJ278)/1000.0</f>
        <v>0</v>
      </c>
      <c r="Q278">
        <f>2.0/((1/S278-1/R278)+SIGN(S278)*SQRT((1/S278-1/R278)*(1/S278-1/R278) + 4*CW278/((CW278+1)*(CW278+1))*(2*1/S278*1/R278-1/R278*1/R278)))</f>
        <v>0</v>
      </c>
      <c r="R278">
        <f>IF(LEFT(CX278,1)&lt;&gt;"0",IF(LEFT(CX278,1)="1",3.0,CY278),$D$5+$E$5*(DP278*DI278/($K$5*1000))+$F$5*(DP278*DI278/($K$5*1000))*MAX(MIN(CV278,$J$5),$I$5)*MAX(MIN(CV278,$J$5),$I$5)+$G$5*MAX(MIN(CV278,$J$5),$I$5)*(DP278*DI278/($K$5*1000))+$H$5*(DP278*DI278/($K$5*1000))*(DP278*DI278/($K$5*1000)))</f>
        <v>0</v>
      </c>
      <c r="S278">
        <f>J278*(1000-(1000*0.61365*exp(17.502*W278/(240.97+W278))/(DI278+DJ278)+DD278)/2)/(1000*0.61365*exp(17.502*W278/(240.97+W278))/(DI278+DJ278)-DD278)</f>
        <v>0</v>
      </c>
      <c r="T278">
        <f>1/((CW278+1)/(Q278/1.6)+1/(R278/1.37)) + CW278/((CW278+1)/(Q278/1.6) + CW278/(R278/1.37))</f>
        <v>0</v>
      </c>
      <c r="U278">
        <f>(CR278*CU278)</f>
        <v>0</v>
      </c>
      <c r="V278">
        <f>(DK278+(U278+2*0.95*5.67E-8*(((DK278+$B$7)+273)^4-(DK278+273)^4)-44100*J278)/(1.84*29.3*R278+8*0.95*5.67E-8*(DK278+273)^3))</f>
        <v>0</v>
      </c>
      <c r="W278">
        <f>($C$7*DL278+$D$7*DM278+$E$7*V278)</f>
        <v>0</v>
      </c>
      <c r="X278">
        <f>0.61365*exp(17.502*W278/(240.97+W278))</f>
        <v>0</v>
      </c>
      <c r="Y278">
        <f>(Z278/AA278*100)</f>
        <v>0</v>
      </c>
      <c r="Z278">
        <f>DD278*(DI278+DJ278)/1000</f>
        <v>0</v>
      </c>
      <c r="AA278">
        <f>0.61365*exp(17.502*DK278/(240.97+DK278))</f>
        <v>0</v>
      </c>
      <c r="AB278">
        <f>(X278-DD278*(DI278+DJ278)/1000)</f>
        <v>0</v>
      </c>
      <c r="AC278">
        <f>(-J278*44100)</f>
        <v>0</v>
      </c>
      <c r="AD278">
        <f>2*29.3*R278*0.92*(DK278-W278)</f>
        <v>0</v>
      </c>
      <c r="AE278">
        <f>2*0.95*5.67E-8*(((DK278+$B$7)+273)^4-(W278+273)^4)</f>
        <v>0</v>
      </c>
      <c r="AF278">
        <f>U278+AE278+AC278+AD278</f>
        <v>0</v>
      </c>
      <c r="AG278">
        <f>DH278*AU278*(DC278-DB278*(1000-AU278*DE278)/(1000-AU278*DD278))/(100*CV278)</f>
        <v>0</v>
      </c>
      <c r="AH278">
        <f>1000*DH278*AU278*(DD278-DE278)/(100*CV278*(1000-AU278*DD278))</f>
        <v>0</v>
      </c>
      <c r="AI278">
        <f>(AJ278 - AK278 - DI278*1E3/(8.314*(DK278+273.15)) * AM278/DH278 * AL278) * DH278/(100*CV278) * (1000 - DE278)/1000</f>
        <v>0</v>
      </c>
      <c r="AJ278">
        <v>684.0255328391728</v>
      </c>
      <c r="AK278">
        <v>632.8918363636362</v>
      </c>
      <c r="AL278">
        <v>3.338621584074816</v>
      </c>
      <c r="AM278">
        <v>66.42233892500103</v>
      </c>
      <c r="AN278">
        <f>(AP278 - AO278 + DI278*1E3/(8.314*(DK278+273.15)) * AR278/DH278 * AQ278) * DH278/(100*CV278) * 1000/(1000 - AP278)</f>
        <v>0</v>
      </c>
      <c r="AO278">
        <v>20.90633314552344</v>
      </c>
      <c r="AP278">
        <v>28.04942121212122</v>
      </c>
      <c r="AQ278">
        <v>4.950313599533544E-06</v>
      </c>
      <c r="AR278">
        <v>79.01917542628415</v>
      </c>
      <c r="AS278">
        <v>0</v>
      </c>
      <c r="AT278">
        <v>0</v>
      </c>
      <c r="AU278">
        <f>IF(AS278*$H$13&gt;=AW278,1.0,(AW278/(AW278-AS278*$H$13)))</f>
        <v>0</v>
      </c>
      <c r="AV278">
        <f>(AU278-1)*100</f>
        <v>0</v>
      </c>
      <c r="AW278">
        <f>MAX(0,($B$13+$C$13*DP278)/(1+$D$13*DP278)*DI278/(DK278+273)*$E$13)</f>
        <v>0</v>
      </c>
      <c r="AX278" t="s">
        <v>421</v>
      </c>
      <c r="AY278" t="s">
        <v>421</v>
      </c>
      <c r="AZ278">
        <v>0</v>
      </c>
      <c r="BA278">
        <v>0</v>
      </c>
      <c r="BB278">
        <f>1-AZ278/BA278</f>
        <v>0</v>
      </c>
      <c r="BC278">
        <v>0</v>
      </c>
      <c r="BD278" t="s">
        <v>421</v>
      </c>
      <c r="BE278" t="s">
        <v>421</v>
      </c>
      <c r="BF278">
        <v>0</v>
      </c>
      <c r="BG278">
        <v>0</v>
      </c>
      <c r="BH278">
        <f>1-BF278/BG278</f>
        <v>0</v>
      </c>
      <c r="BI278">
        <v>0.5</v>
      </c>
      <c r="BJ278">
        <f>CS278</f>
        <v>0</v>
      </c>
      <c r="BK278">
        <f>L278</f>
        <v>0</v>
      </c>
      <c r="BL278">
        <f>BH278*BI278*BJ278</f>
        <v>0</v>
      </c>
      <c r="BM278">
        <f>(BK278-BC278)/BJ278</f>
        <v>0</v>
      </c>
      <c r="BN278">
        <f>(BA278-BG278)/BG278</f>
        <v>0</v>
      </c>
      <c r="BO278">
        <f>AZ278/(BB278+AZ278/BG278)</f>
        <v>0</v>
      </c>
      <c r="BP278" t="s">
        <v>421</v>
      </c>
      <c r="BQ278">
        <v>0</v>
      </c>
      <c r="BR278">
        <f>IF(BQ278&lt;&gt;0, BQ278, BO278)</f>
        <v>0</v>
      </c>
      <c r="BS278">
        <f>1-BR278/BG278</f>
        <v>0</v>
      </c>
      <c r="BT278">
        <f>(BG278-BF278)/(BG278-BR278)</f>
        <v>0</v>
      </c>
      <c r="BU278">
        <f>(BA278-BG278)/(BA278-BR278)</f>
        <v>0</v>
      </c>
      <c r="BV278">
        <f>(BG278-BF278)/(BG278-AZ278)</f>
        <v>0</v>
      </c>
      <c r="BW278">
        <f>(BA278-BG278)/(BA278-AZ278)</f>
        <v>0</v>
      </c>
      <c r="BX278">
        <f>(BT278*BR278/BF278)</f>
        <v>0</v>
      </c>
      <c r="BY278">
        <f>(1-BX278)</f>
        <v>0</v>
      </c>
      <c r="BZ278">
        <v>1358</v>
      </c>
      <c r="CA278">
        <v>300</v>
      </c>
      <c r="CB278">
        <v>300</v>
      </c>
      <c r="CC278">
        <v>300</v>
      </c>
      <c r="CD278">
        <v>10372.1</v>
      </c>
      <c r="CE278">
        <v>1824.64</v>
      </c>
      <c r="CF278">
        <v>-0.00730157</v>
      </c>
      <c r="CG278">
        <v>0.9</v>
      </c>
      <c r="CH278" t="s">
        <v>421</v>
      </c>
      <c r="CI278" t="s">
        <v>421</v>
      </c>
      <c r="CJ278" t="s">
        <v>421</v>
      </c>
      <c r="CK278" t="s">
        <v>421</v>
      </c>
      <c r="CL278" t="s">
        <v>421</v>
      </c>
      <c r="CM278" t="s">
        <v>421</v>
      </c>
      <c r="CN278" t="s">
        <v>421</v>
      </c>
      <c r="CO278" t="s">
        <v>421</v>
      </c>
      <c r="CP278" t="s">
        <v>421</v>
      </c>
      <c r="CQ278" t="s">
        <v>421</v>
      </c>
      <c r="CR278">
        <f>$B$11*DQ278+$C$11*DR278+$F$11*EC278*(1-EF278)</f>
        <v>0</v>
      </c>
      <c r="CS278">
        <f>CR278*CT278</f>
        <v>0</v>
      </c>
      <c r="CT278">
        <f>($B$11*$D$9+$C$11*$D$9+$F$11*((EP278+EH278)/MAX(EP278+EH278+EQ278, 0.1)*$I$9+EQ278/MAX(EP278+EH278+EQ278, 0.1)*$J$9))/($B$11+$C$11+$F$11)</f>
        <v>0</v>
      </c>
      <c r="CU278">
        <f>($B$11*$K$9+$C$11*$K$9+$F$11*((EP278+EH278)/MAX(EP278+EH278+EQ278, 0.1)*$P$9+EQ278/MAX(EP278+EH278+EQ278, 0.1)*$Q$9))/($B$11+$C$11+$F$11)</f>
        <v>0</v>
      </c>
      <c r="CV278">
        <v>6</v>
      </c>
      <c r="CW278">
        <v>0.5</v>
      </c>
      <c r="CX278" t="s">
        <v>422</v>
      </c>
      <c r="CY278">
        <v>2</v>
      </c>
      <c r="CZ278" t="b">
        <v>1</v>
      </c>
      <c r="DA278">
        <v>1652289296.962963</v>
      </c>
      <c r="DB278">
        <v>592.4389259259259</v>
      </c>
      <c r="DC278">
        <v>656.6245555555556</v>
      </c>
      <c r="DD278">
        <v>28.04610370370371</v>
      </c>
      <c r="DE278">
        <v>20.92435925925926</v>
      </c>
      <c r="DF278">
        <v>592.8956296296298</v>
      </c>
      <c r="DG278">
        <v>27.93951111111112</v>
      </c>
      <c r="DH278">
        <v>400.0714444444445</v>
      </c>
      <c r="DI278">
        <v>90.66810740740739</v>
      </c>
      <c r="DJ278">
        <v>0.09998768888888888</v>
      </c>
      <c r="DK278">
        <v>33.05224444444445</v>
      </c>
      <c r="DL278">
        <v>32.21728518518518</v>
      </c>
      <c r="DM278">
        <v>999.9000000000001</v>
      </c>
      <c r="DN278">
        <v>0</v>
      </c>
      <c r="DO278">
        <v>0</v>
      </c>
      <c r="DP278">
        <v>9993.24</v>
      </c>
      <c r="DQ278">
        <v>0</v>
      </c>
      <c r="DR278">
        <v>931.8438148148147</v>
      </c>
      <c r="DS278">
        <v>-64.18554074074075</v>
      </c>
      <c r="DT278">
        <v>609.5340370370371</v>
      </c>
      <c r="DU278">
        <v>670.6574074074073</v>
      </c>
      <c r="DV278">
        <v>7.121734814814816</v>
      </c>
      <c r="DW278">
        <v>656.6245555555556</v>
      </c>
      <c r="DX278">
        <v>20.92435925925926</v>
      </c>
      <c r="DY278">
        <v>2.542887037037037</v>
      </c>
      <c r="DZ278">
        <v>1.897172962962963</v>
      </c>
      <c r="EA278">
        <v>21.30363333333333</v>
      </c>
      <c r="EB278">
        <v>16.61126666666667</v>
      </c>
      <c r="EC278">
        <v>1499.975925925926</v>
      </c>
      <c r="ED278">
        <v>0.9730068888888892</v>
      </c>
      <c r="EE278">
        <v>0.02699281481481481</v>
      </c>
      <c r="EF278">
        <v>0</v>
      </c>
      <c r="EG278">
        <v>1469.107407407407</v>
      </c>
      <c r="EH278">
        <v>5.00097</v>
      </c>
      <c r="EI278">
        <v>22800.43333333333</v>
      </c>
      <c r="EJ278">
        <v>12491.42222222222</v>
      </c>
      <c r="EK278">
        <v>41.625</v>
      </c>
      <c r="EL278">
        <v>43.25</v>
      </c>
      <c r="EM278">
        <v>41.82599999999999</v>
      </c>
      <c r="EN278">
        <v>43.06199999999998</v>
      </c>
      <c r="EO278">
        <v>42.81199999999998</v>
      </c>
      <c r="EP278">
        <v>1454.624444444444</v>
      </c>
      <c r="EQ278">
        <v>40.35148148148148</v>
      </c>
      <c r="ER278">
        <v>0</v>
      </c>
      <c r="ES278">
        <v>1990.400000095367</v>
      </c>
      <c r="ET278">
        <v>0</v>
      </c>
      <c r="EU278">
        <v>1468.988</v>
      </c>
      <c r="EV278">
        <v>-34.904615346568</v>
      </c>
      <c r="EW278">
        <v>-728.8769224280451</v>
      </c>
      <c r="EX278">
        <v>22797.376</v>
      </c>
      <c r="EY278">
        <v>15</v>
      </c>
      <c r="EZ278">
        <v>1652287342.6</v>
      </c>
      <c r="FA278" t="s">
        <v>727</v>
      </c>
      <c r="FB278">
        <v>1652287342.6</v>
      </c>
      <c r="FC278">
        <v>1652287335.6</v>
      </c>
      <c r="FD278">
        <v>27</v>
      </c>
      <c r="FE278">
        <v>0.206</v>
      </c>
      <c r="FF278">
        <v>-0.006</v>
      </c>
      <c r="FG278">
        <v>-1.806</v>
      </c>
      <c r="FH278">
        <v>0.04</v>
      </c>
      <c r="FI278">
        <v>1600</v>
      </c>
      <c r="FJ278">
        <v>24</v>
      </c>
      <c r="FK278">
        <v>0.06</v>
      </c>
      <c r="FL278">
        <v>0.04</v>
      </c>
      <c r="FM278">
        <v>-63.7721925</v>
      </c>
      <c r="FN278">
        <v>-8.735357223264396</v>
      </c>
      <c r="FO278">
        <v>0.8437105583040607</v>
      </c>
      <c r="FP278">
        <v>-1</v>
      </c>
      <c r="FQ278">
        <v>7.098777249999999</v>
      </c>
      <c r="FR278">
        <v>0.4495676172607782</v>
      </c>
      <c r="FS278">
        <v>0.0459722122040858</v>
      </c>
      <c r="FT278">
        <v>1</v>
      </c>
      <c r="FU278">
        <v>0</v>
      </c>
      <c r="FV278">
        <v>0</v>
      </c>
      <c r="FW278">
        <v>0</v>
      </c>
      <c r="FX278">
        <v>-1</v>
      </c>
      <c r="FY278">
        <v>1</v>
      </c>
      <c r="FZ278">
        <v>1</v>
      </c>
      <c r="GA278" t="s">
        <v>719</v>
      </c>
      <c r="GB278">
        <v>2.69445</v>
      </c>
      <c r="GC278">
        <v>2.70516</v>
      </c>
      <c r="GD278">
        <v>0.12389</v>
      </c>
      <c r="GE278">
        <v>0.131413</v>
      </c>
      <c r="GF278">
        <v>0.118089</v>
      </c>
      <c r="GG278">
        <v>0.09489</v>
      </c>
      <c r="GH278">
        <v>27486.3</v>
      </c>
      <c r="GI278">
        <v>27358.1</v>
      </c>
      <c r="GJ278">
        <v>29191.5</v>
      </c>
      <c r="GK278">
        <v>29152</v>
      </c>
      <c r="GL278">
        <v>34081.2</v>
      </c>
      <c r="GM278">
        <v>35124.3</v>
      </c>
      <c r="GN278">
        <v>41082.1</v>
      </c>
      <c r="GO278">
        <v>41597.9</v>
      </c>
      <c r="GP278">
        <v>1.72237</v>
      </c>
      <c r="GQ278">
        <v>2.0059</v>
      </c>
      <c r="GR278">
        <v>0.0941567</v>
      </c>
      <c r="GS278">
        <v>0</v>
      </c>
      <c r="GT278">
        <v>30.678</v>
      </c>
      <c r="GU278">
        <v>999.9</v>
      </c>
      <c r="GV278">
        <v>39.2</v>
      </c>
      <c r="GW278">
        <v>37.2</v>
      </c>
      <c r="GX278">
        <v>27.5556</v>
      </c>
      <c r="GY278">
        <v>62.9436</v>
      </c>
      <c r="GZ278">
        <v>29.8117</v>
      </c>
      <c r="HA278">
        <v>1</v>
      </c>
      <c r="HB278">
        <v>0.331275</v>
      </c>
      <c r="HC278">
        <v>0</v>
      </c>
      <c r="HD278">
        <v>20.3921</v>
      </c>
      <c r="HE278">
        <v>5.21579</v>
      </c>
      <c r="HF278">
        <v>12.0099</v>
      </c>
      <c r="HG278">
        <v>4.9871</v>
      </c>
      <c r="HH278">
        <v>3.28842</v>
      </c>
      <c r="HI278">
        <v>2429.6</v>
      </c>
      <c r="HJ278">
        <v>9999</v>
      </c>
      <c r="HK278">
        <v>9999</v>
      </c>
      <c r="HL278">
        <v>45.9</v>
      </c>
      <c r="HM278">
        <v>1.86735</v>
      </c>
      <c r="HN278">
        <v>1.8663</v>
      </c>
      <c r="HO278">
        <v>1.86584</v>
      </c>
      <c r="HP278">
        <v>1.8657</v>
      </c>
      <c r="HQ278">
        <v>1.86752</v>
      </c>
      <c r="HR278">
        <v>1.87009</v>
      </c>
      <c r="HS278">
        <v>1.86874</v>
      </c>
      <c r="HT278">
        <v>1.87011</v>
      </c>
      <c r="HU278">
        <v>0</v>
      </c>
      <c r="HV278">
        <v>0</v>
      </c>
      <c r="HW278">
        <v>0</v>
      </c>
      <c r="HX278">
        <v>0</v>
      </c>
      <c r="HY278" t="s">
        <v>425</v>
      </c>
      <c r="HZ278" t="s">
        <v>426</v>
      </c>
      <c r="IA278" t="s">
        <v>427</v>
      </c>
      <c r="IB278" t="s">
        <v>427</v>
      </c>
      <c r="IC278" t="s">
        <v>427</v>
      </c>
      <c r="ID278" t="s">
        <v>427</v>
      </c>
      <c r="IE278">
        <v>0</v>
      </c>
      <c r="IF278">
        <v>100</v>
      </c>
      <c r="IG278">
        <v>100</v>
      </c>
      <c r="IH278">
        <v>-0.485</v>
      </c>
      <c r="II278">
        <v>0.1067</v>
      </c>
      <c r="IJ278">
        <v>0.04464184116076175</v>
      </c>
      <c r="IK278">
        <v>-0.0004613869835165773</v>
      </c>
      <c r="IL278">
        <v>-7.733014719846753E-07</v>
      </c>
      <c r="IM278">
        <v>2.12217718631011E-10</v>
      </c>
      <c r="IN278">
        <v>-0.1662484685589008</v>
      </c>
      <c r="IO278">
        <v>0.000886434048502425</v>
      </c>
      <c r="IP278">
        <v>0.0004187276611132993</v>
      </c>
      <c r="IQ278">
        <v>-3.612086840460417E-06</v>
      </c>
      <c r="IR278">
        <v>19</v>
      </c>
      <c r="IS278">
        <v>2204</v>
      </c>
      <c r="IT278">
        <v>1</v>
      </c>
      <c r="IU278">
        <v>37</v>
      </c>
      <c r="IV278">
        <v>32.7</v>
      </c>
      <c r="IW278">
        <v>32.8</v>
      </c>
      <c r="IX278">
        <v>1.57959</v>
      </c>
      <c r="IY278">
        <v>2.23145</v>
      </c>
      <c r="IZ278">
        <v>1.39648</v>
      </c>
      <c r="JA278">
        <v>2.34497</v>
      </c>
      <c r="JB278">
        <v>1.49536</v>
      </c>
      <c r="JC278">
        <v>2.3999</v>
      </c>
      <c r="JD278">
        <v>39.3169</v>
      </c>
      <c r="JE278">
        <v>14.7625</v>
      </c>
      <c r="JF278">
        <v>18</v>
      </c>
      <c r="JG278">
        <v>393.14</v>
      </c>
      <c r="JH278">
        <v>557.753</v>
      </c>
      <c r="JI278">
        <v>32.2149</v>
      </c>
      <c r="JJ278">
        <v>31.7521</v>
      </c>
      <c r="JK278">
        <v>30.0001</v>
      </c>
      <c r="JL278">
        <v>31.6259</v>
      </c>
      <c r="JM278">
        <v>31.5216</v>
      </c>
      <c r="JN278">
        <v>31.6174</v>
      </c>
      <c r="JO278">
        <v>27.3237</v>
      </c>
      <c r="JP278">
        <v>17.9303</v>
      </c>
      <c r="JQ278">
        <v>-999.9</v>
      </c>
      <c r="JR278">
        <v>700.835</v>
      </c>
      <c r="JS278">
        <v>20.8655</v>
      </c>
      <c r="JT278">
        <v>99.77370000000001</v>
      </c>
      <c r="JU278">
        <v>99.8488</v>
      </c>
    </row>
    <row r="279" spans="1:281">
      <c r="A279">
        <v>263</v>
      </c>
      <c r="B279">
        <v>1652289309.5</v>
      </c>
      <c r="C279">
        <v>7253</v>
      </c>
      <c r="D279" t="s">
        <v>1010</v>
      </c>
      <c r="E279" t="s">
        <v>1011</v>
      </c>
      <c r="F279">
        <v>5</v>
      </c>
      <c r="G279" t="s">
        <v>925</v>
      </c>
      <c r="H279" t="s">
        <v>418</v>
      </c>
      <c r="I279">
        <v>1652289301.981482</v>
      </c>
      <c r="J279">
        <f>(K279)/1000</f>
        <v>0</v>
      </c>
      <c r="K279">
        <f>IF(CZ279, AN279, AH279)</f>
        <v>0</v>
      </c>
      <c r="L279">
        <f>IF(CZ279, AI279, AG279)</f>
        <v>0</v>
      </c>
      <c r="M279">
        <f>DB279 - IF(AU279&gt;1, L279*CV279*100.0/(AW279*DP279), 0)</f>
        <v>0</v>
      </c>
      <c r="N279">
        <f>((T279-J279/2)*M279-L279)/(T279+J279/2)</f>
        <v>0</v>
      </c>
      <c r="O279">
        <f>N279*(DI279+DJ279)/1000.0</f>
        <v>0</v>
      </c>
      <c r="P279">
        <f>(DB279 - IF(AU279&gt;1, L279*CV279*100.0/(AW279*DP279), 0))*(DI279+DJ279)/1000.0</f>
        <v>0</v>
      </c>
      <c r="Q279">
        <f>2.0/((1/S279-1/R279)+SIGN(S279)*SQRT((1/S279-1/R279)*(1/S279-1/R279) + 4*CW279/((CW279+1)*(CW279+1))*(2*1/S279*1/R279-1/R279*1/R279)))</f>
        <v>0</v>
      </c>
      <c r="R279">
        <f>IF(LEFT(CX279,1)&lt;&gt;"0",IF(LEFT(CX279,1)="1",3.0,CY279),$D$5+$E$5*(DP279*DI279/($K$5*1000))+$F$5*(DP279*DI279/($K$5*1000))*MAX(MIN(CV279,$J$5),$I$5)*MAX(MIN(CV279,$J$5),$I$5)+$G$5*MAX(MIN(CV279,$J$5),$I$5)*(DP279*DI279/($K$5*1000))+$H$5*(DP279*DI279/($K$5*1000))*(DP279*DI279/($K$5*1000)))</f>
        <v>0</v>
      </c>
      <c r="S279">
        <f>J279*(1000-(1000*0.61365*exp(17.502*W279/(240.97+W279))/(DI279+DJ279)+DD279)/2)/(1000*0.61365*exp(17.502*W279/(240.97+W279))/(DI279+DJ279)-DD279)</f>
        <v>0</v>
      </c>
      <c r="T279">
        <f>1/((CW279+1)/(Q279/1.6)+1/(R279/1.37)) + CW279/((CW279+1)/(Q279/1.6) + CW279/(R279/1.37))</f>
        <v>0</v>
      </c>
      <c r="U279">
        <f>(CR279*CU279)</f>
        <v>0</v>
      </c>
      <c r="V279">
        <f>(DK279+(U279+2*0.95*5.67E-8*(((DK279+$B$7)+273)^4-(DK279+273)^4)-44100*J279)/(1.84*29.3*R279+8*0.95*5.67E-8*(DK279+273)^3))</f>
        <v>0</v>
      </c>
      <c r="W279">
        <f>($C$7*DL279+$D$7*DM279+$E$7*V279)</f>
        <v>0</v>
      </c>
      <c r="X279">
        <f>0.61365*exp(17.502*W279/(240.97+W279))</f>
        <v>0</v>
      </c>
      <c r="Y279">
        <f>(Z279/AA279*100)</f>
        <v>0</v>
      </c>
      <c r="Z279">
        <f>DD279*(DI279+DJ279)/1000</f>
        <v>0</v>
      </c>
      <c r="AA279">
        <f>0.61365*exp(17.502*DK279/(240.97+DK279))</f>
        <v>0</v>
      </c>
      <c r="AB279">
        <f>(X279-DD279*(DI279+DJ279)/1000)</f>
        <v>0</v>
      </c>
      <c r="AC279">
        <f>(-J279*44100)</f>
        <v>0</v>
      </c>
      <c r="AD279">
        <f>2*29.3*R279*0.92*(DK279-W279)</f>
        <v>0</v>
      </c>
      <c r="AE279">
        <f>2*0.95*5.67E-8*(((DK279+$B$7)+273)^4-(W279+273)^4)</f>
        <v>0</v>
      </c>
      <c r="AF279">
        <f>U279+AE279+AC279+AD279</f>
        <v>0</v>
      </c>
      <c r="AG279">
        <f>DH279*AU279*(DC279-DB279*(1000-AU279*DE279)/(1000-AU279*DD279))/(100*CV279)</f>
        <v>0</v>
      </c>
      <c r="AH279">
        <f>1000*DH279*AU279*(DD279-DE279)/(100*CV279*(1000-AU279*DD279))</f>
        <v>0</v>
      </c>
      <c r="AI279">
        <f>(AJ279 - AK279 - DI279*1E3/(8.314*(DK279+273.15)) * AM279/DH279 * AL279) * DH279/(100*CV279) * (1000 - DE279)/1000</f>
        <v>0</v>
      </c>
      <c r="AJ279">
        <v>701.1588715148949</v>
      </c>
      <c r="AK279">
        <v>649.5603393939392</v>
      </c>
      <c r="AL279">
        <v>3.336888010202118</v>
      </c>
      <c r="AM279">
        <v>66.42233892500103</v>
      </c>
      <c r="AN279">
        <f>(AP279 - AO279 + DI279*1E3/(8.314*(DK279+273.15)) * AR279/DH279 * AQ279) * DH279/(100*CV279) * 1000/(1000 - AP279)</f>
        <v>0</v>
      </c>
      <c r="AO279">
        <v>20.90477375359996</v>
      </c>
      <c r="AP279">
        <v>28.06414303030303</v>
      </c>
      <c r="AQ279">
        <v>0.005547161825986301</v>
      </c>
      <c r="AR279">
        <v>79.01917542628415</v>
      </c>
      <c r="AS279">
        <v>0</v>
      </c>
      <c r="AT279">
        <v>0</v>
      </c>
      <c r="AU279">
        <f>IF(AS279*$H$13&gt;=AW279,1.0,(AW279/(AW279-AS279*$H$13)))</f>
        <v>0</v>
      </c>
      <c r="AV279">
        <f>(AU279-1)*100</f>
        <v>0</v>
      </c>
      <c r="AW279">
        <f>MAX(0,($B$13+$C$13*DP279)/(1+$D$13*DP279)*DI279/(DK279+273)*$E$13)</f>
        <v>0</v>
      </c>
      <c r="AX279" t="s">
        <v>421</v>
      </c>
      <c r="AY279" t="s">
        <v>421</v>
      </c>
      <c r="AZ279">
        <v>0</v>
      </c>
      <c r="BA279">
        <v>0</v>
      </c>
      <c r="BB279">
        <f>1-AZ279/BA279</f>
        <v>0</v>
      </c>
      <c r="BC279">
        <v>0</v>
      </c>
      <c r="BD279" t="s">
        <v>421</v>
      </c>
      <c r="BE279" t="s">
        <v>421</v>
      </c>
      <c r="BF279">
        <v>0</v>
      </c>
      <c r="BG279">
        <v>0</v>
      </c>
      <c r="BH279">
        <f>1-BF279/BG279</f>
        <v>0</v>
      </c>
      <c r="BI279">
        <v>0.5</v>
      </c>
      <c r="BJ279">
        <f>CS279</f>
        <v>0</v>
      </c>
      <c r="BK279">
        <f>L279</f>
        <v>0</v>
      </c>
      <c r="BL279">
        <f>BH279*BI279*BJ279</f>
        <v>0</v>
      </c>
      <c r="BM279">
        <f>(BK279-BC279)/BJ279</f>
        <v>0</v>
      </c>
      <c r="BN279">
        <f>(BA279-BG279)/BG279</f>
        <v>0</v>
      </c>
      <c r="BO279">
        <f>AZ279/(BB279+AZ279/BG279)</f>
        <v>0</v>
      </c>
      <c r="BP279" t="s">
        <v>421</v>
      </c>
      <c r="BQ279">
        <v>0</v>
      </c>
      <c r="BR279">
        <f>IF(BQ279&lt;&gt;0, BQ279, BO279)</f>
        <v>0</v>
      </c>
      <c r="BS279">
        <f>1-BR279/BG279</f>
        <v>0</v>
      </c>
      <c r="BT279">
        <f>(BG279-BF279)/(BG279-BR279)</f>
        <v>0</v>
      </c>
      <c r="BU279">
        <f>(BA279-BG279)/(BA279-BR279)</f>
        <v>0</v>
      </c>
      <c r="BV279">
        <f>(BG279-BF279)/(BG279-AZ279)</f>
        <v>0</v>
      </c>
      <c r="BW279">
        <f>(BA279-BG279)/(BA279-AZ279)</f>
        <v>0</v>
      </c>
      <c r="BX279">
        <f>(BT279*BR279/BF279)</f>
        <v>0</v>
      </c>
      <c r="BY279">
        <f>(1-BX279)</f>
        <v>0</v>
      </c>
      <c r="BZ279">
        <v>1358</v>
      </c>
      <c r="CA279">
        <v>300</v>
      </c>
      <c r="CB279">
        <v>300</v>
      </c>
      <c r="CC279">
        <v>300</v>
      </c>
      <c r="CD279">
        <v>10372.1</v>
      </c>
      <c r="CE279">
        <v>1824.64</v>
      </c>
      <c r="CF279">
        <v>-0.00730157</v>
      </c>
      <c r="CG279">
        <v>0.9</v>
      </c>
      <c r="CH279" t="s">
        <v>421</v>
      </c>
      <c r="CI279" t="s">
        <v>421</v>
      </c>
      <c r="CJ279" t="s">
        <v>421</v>
      </c>
      <c r="CK279" t="s">
        <v>421</v>
      </c>
      <c r="CL279" t="s">
        <v>421</v>
      </c>
      <c r="CM279" t="s">
        <v>421</v>
      </c>
      <c r="CN279" t="s">
        <v>421</v>
      </c>
      <c r="CO279" t="s">
        <v>421</v>
      </c>
      <c r="CP279" t="s">
        <v>421</v>
      </c>
      <c r="CQ279" t="s">
        <v>421</v>
      </c>
      <c r="CR279">
        <f>$B$11*DQ279+$C$11*DR279+$F$11*EC279*(1-EF279)</f>
        <v>0</v>
      </c>
      <c r="CS279">
        <f>CR279*CT279</f>
        <v>0</v>
      </c>
      <c r="CT279">
        <f>($B$11*$D$9+$C$11*$D$9+$F$11*((EP279+EH279)/MAX(EP279+EH279+EQ279, 0.1)*$I$9+EQ279/MAX(EP279+EH279+EQ279, 0.1)*$J$9))/($B$11+$C$11+$F$11)</f>
        <v>0</v>
      </c>
      <c r="CU279">
        <f>($B$11*$K$9+$C$11*$K$9+$F$11*((EP279+EH279)/MAX(EP279+EH279+EQ279, 0.1)*$P$9+EQ279/MAX(EP279+EH279+EQ279, 0.1)*$Q$9))/($B$11+$C$11+$F$11)</f>
        <v>0</v>
      </c>
      <c r="CV279">
        <v>6</v>
      </c>
      <c r="CW279">
        <v>0.5</v>
      </c>
      <c r="CX279" t="s">
        <v>422</v>
      </c>
      <c r="CY279">
        <v>2</v>
      </c>
      <c r="CZ279" t="b">
        <v>1</v>
      </c>
      <c r="DA279">
        <v>1652289301.981482</v>
      </c>
      <c r="DB279">
        <v>608.6062962962963</v>
      </c>
      <c r="DC279">
        <v>673.4531481481482</v>
      </c>
      <c r="DD279">
        <v>28.05235925925925</v>
      </c>
      <c r="DE279">
        <v>20.9062925925926</v>
      </c>
      <c r="DF279">
        <v>609.0817037037036</v>
      </c>
      <c r="DG279">
        <v>27.94565925925926</v>
      </c>
      <c r="DH279">
        <v>400.0844444444444</v>
      </c>
      <c r="DI279">
        <v>90.6701074074074</v>
      </c>
      <c r="DJ279">
        <v>0.1000252851851852</v>
      </c>
      <c r="DK279">
        <v>33.05312222222223</v>
      </c>
      <c r="DL279">
        <v>32.21063703703704</v>
      </c>
      <c r="DM279">
        <v>999.9000000000001</v>
      </c>
      <c r="DN279">
        <v>0</v>
      </c>
      <c r="DO279">
        <v>0</v>
      </c>
      <c r="DP279">
        <v>9994.045925925926</v>
      </c>
      <c r="DQ279">
        <v>0</v>
      </c>
      <c r="DR279">
        <v>933.3555925925925</v>
      </c>
      <c r="DS279">
        <v>-64.84685185185184</v>
      </c>
      <c r="DT279">
        <v>626.171962962963</v>
      </c>
      <c r="DU279">
        <v>687.8332222222222</v>
      </c>
      <c r="DV279">
        <v>7.146060370370371</v>
      </c>
      <c r="DW279">
        <v>673.4531481481482</v>
      </c>
      <c r="DX279">
        <v>20.9062925925926</v>
      </c>
      <c r="DY279">
        <v>2.54351</v>
      </c>
      <c r="DZ279">
        <v>1.895576666666666</v>
      </c>
      <c r="EA279">
        <v>21.30762592592593</v>
      </c>
      <c r="EB279">
        <v>16.59802962962963</v>
      </c>
      <c r="EC279">
        <v>1499.980740740741</v>
      </c>
      <c r="ED279">
        <v>0.9730071111111114</v>
      </c>
      <c r="EE279">
        <v>0.02699261851851851</v>
      </c>
      <c r="EF279">
        <v>0</v>
      </c>
      <c r="EG279">
        <v>1466.187407407407</v>
      </c>
      <c r="EH279">
        <v>5.00097</v>
      </c>
      <c r="EI279">
        <v>22743.95555555556</v>
      </c>
      <c r="EJ279">
        <v>12491.46666666667</v>
      </c>
      <c r="EK279">
        <v>41.625</v>
      </c>
      <c r="EL279">
        <v>43.25</v>
      </c>
      <c r="EM279">
        <v>41.82133333333332</v>
      </c>
      <c r="EN279">
        <v>43.06199999999998</v>
      </c>
      <c r="EO279">
        <v>42.81199999999998</v>
      </c>
      <c r="EP279">
        <v>1454.629259259259</v>
      </c>
      <c r="EQ279">
        <v>40.35148148148148</v>
      </c>
      <c r="ER279">
        <v>0</v>
      </c>
      <c r="ES279">
        <v>1995.200000047684</v>
      </c>
      <c r="ET279">
        <v>0</v>
      </c>
      <c r="EU279">
        <v>1466.2064</v>
      </c>
      <c r="EV279">
        <v>-34.69461539004916</v>
      </c>
      <c r="EW279">
        <v>-674.8461541732196</v>
      </c>
      <c r="EX279">
        <v>22743.148</v>
      </c>
      <c r="EY279">
        <v>15</v>
      </c>
      <c r="EZ279">
        <v>1652287342.6</v>
      </c>
      <c r="FA279" t="s">
        <v>727</v>
      </c>
      <c r="FB279">
        <v>1652287342.6</v>
      </c>
      <c r="FC279">
        <v>1652287335.6</v>
      </c>
      <c r="FD279">
        <v>27</v>
      </c>
      <c r="FE279">
        <v>0.206</v>
      </c>
      <c r="FF279">
        <v>-0.006</v>
      </c>
      <c r="FG279">
        <v>-1.806</v>
      </c>
      <c r="FH279">
        <v>0.04</v>
      </c>
      <c r="FI279">
        <v>1600</v>
      </c>
      <c r="FJ279">
        <v>24</v>
      </c>
      <c r="FK279">
        <v>0.06</v>
      </c>
      <c r="FL279">
        <v>0.04</v>
      </c>
      <c r="FM279">
        <v>-64.4774725</v>
      </c>
      <c r="FN279">
        <v>-7.945160600375105</v>
      </c>
      <c r="FO279">
        <v>0.7668471676245211</v>
      </c>
      <c r="FP279">
        <v>-1</v>
      </c>
      <c r="FQ279">
        <v>7.129869999999999</v>
      </c>
      <c r="FR279">
        <v>0.2813214258911746</v>
      </c>
      <c r="FS279">
        <v>0.030871303827341</v>
      </c>
      <c r="FT279">
        <v>1</v>
      </c>
      <c r="FU279">
        <v>0</v>
      </c>
      <c r="FV279">
        <v>0</v>
      </c>
      <c r="FW279">
        <v>0</v>
      </c>
      <c r="FX279">
        <v>-1</v>
      </c>
      <c r="FY279">
        <v>1</v>
      </c>
      <c r="FZ279">
        <v>1</v>
      </c>
      <c r="GA279" t="s">
        <v>719</v>
      </c>
      <c r="GB279">
        <v>2.69445</v>
      </c>
      <c r="GC279">
        <v>2.70509</v>
      </c>
      <c r="GD279">
        <v>0.126162</v>
      </c>
      <c r="GE279">
        <v>0.133633</v>
      </c>
      <c r="GF279">
        <v>0.118125</v>
      </c>
      <c r="GG279">
        <v>0.0948483</v>
      </c>
      <c r="GH279">
        <v>27414.9</v>
      </c>
      <c r="GI279">
        <v>27287.9</v>
      </c>
      <c r="GJ279">
        <v>29191.5</v>
      </c>
      <c r="GK279">
        <v>29151.7</v>
      </c>
      <c r="GL279">
        <v>34079.7</v>
      </c>
      <c r="GM279">
        <v>35126</v>
      </c>
      <c r="GN279">
        <v>41081.9</v>
      </c>
      <c r="GO279">
        <v>41597.8</v>
      </c>
      <c r="GP279">
        <v>1.72232</v>
      </c>
      <c r="GQ279">
        <v>2.00623</v>
      </c>
      <c r="GR279">
        <v>0.0945069</v>
      </c>
      <c r="GS279">
        <v>0</v>
      </c>
      <c r="GT279">
        <v>30.6794</v>
      </c>
      <c r="GU279">
        <v>999.9</v>
      </c>
      <c r="GV279">
        <v>39.2</v>
      </c>
      <c r="GW279">
        <v>37.2</v>
      </c>
      <c r="GX279">
        <v>27.5565</v>
      </c>
      <c r="GY279">
        <v>62.7736</v>
      </c>
      <c r="GZ279">
        <v>29.6955</v>
      </c>
      <c r="HA279">
        <v>1</v>
      </c>
      <c r="HB279">
        <v>0.331301</v>
      </c>
      <c r="HC279">
        <v>0</v>
      </c>
      <c r="HD279">
        <v>20.3918</v>
      </c>
      <c r="HE279">
        <v>5.21549</v>
      </c>
      <c r="HF279">
        <v>12.0099</v>
      </c>
      <c r="HG279">
        <v>4.9873</v>
      </c>
      <c r="HH279">
        <v>3.28842</v>
      </c>
      <c r="HI279">
        <v>2429.8</v>
      </c>
      <c r="HJ279">
        <v>9999</v>
      </c>
      <c r="HK279">
        <v>9999</v>
      </c>
      <c r="HL279">
        <v>45.9</v>
      </c>
      <c r="HM279">
        <v>1.86737</v>
      </c>
      <c r="HN279">
        <v>1.8663</v>
      </c>
      <c r="HO279">
        <v>1.86584</v>
      </c>
      <c r="HP279">
        <v>1.86571</v>
      </c>
      <c r="HQ279">
        <v>1.86753</v>
      </c>
      <c r="HR279">
        <v>1.87005</v>
      </c>
      <c r="HS279">
        <v>1.86874</v>
      </c>
      <c r="HT279">
        <v>1.87012</v>
      </c>
      <c r="HU279">
        <v>0</v>
      </c>
      <c r="HV279">
        <v>0</v>
      </c>
      <c r="HW279">
        <v>0</v>
      </c>
      <c r="HX279">
        <v>0</v>
      </c>
      <c r="HY279" t="s">
        <v>425</v>
      </c>
      <c r="HZ279" t="s">
        <v>426</v>
      </c>
      <c r="IA279" t="s">
        <v>427</v>
      </c>
      <c r="IB279" t="s">
        <v>427</v>
      </c>
      <c r="IC279" t="s">
        <v>427</v>
      </c>
      <c r="ID279" t="s">
        <v>427</v>
      </c>
      <c r="IE279">
        <v>0</v>
      </c>
      <c r="IF279">
        <v>100</v>
      </c>
      <c r="IG279">
        <v>100</v>
      </c>
      <c r="IH279">
        <v>-0.504</v>
      </c>
      <c r="II279">
        <v>0.1069</v>
      </c>
      <c r="IJ279">
        <v>0.04464184116076175</v>
      </c>
      <c r="IK279">
        <v>-0.0004613869835165773</v>
      </c>
      <c r="IL279">
        <v>-7.733014719846753E-07</v>
      </c>
      <c r="IM279">
        <v>2.12217718631011E-10</v>
      </c>
      <c r="IN279">
        <v>-0.1662484685589008</v>
      </c>
      <c r="IO279">
        <v>0.000886434048502425</v>
      </c>
      <c r="IP279">
        <v>0.0004187276611132993</v>
      </c>
      <c r="IQ279">
        <v>-3.612086840460417E-06</v>
      </c>
      <c r="IR279">
        <v>19</v>
      </c>
      <c r="IS279">
        <v>2204</v>
      </c>
      <c r="IT279">
        <v>1</v>
      </c>
      <c r="IU279">
        <v>37</v>
      </c>
      <c r="IV279">
        <v>32.8</v>
      </c>
      <c r="IW279">
        <v>32.9</v>
      </c>
      <c r="IX279">
        <v>1.60522</v>
      </c>
      <c r="IY279">
        <v>2.23145</v>
      </c>
      <c r="IZ279">
        <v>1.39648</v>
      </c>
      <c r="JA279">
        <v>2.34619</v>
      </c>
      <c r="JB279">
        <v>1.49536</v>
      </c>
      <c r="JC279">
        <v>2.41211</v>
      </c>
      <c r="JD279">
        <v>39.3169</v>
      </c>
      <c r="JE279">
        <v>14.7537</v>
      </c>
      <c r="JF279">
        <v>18</v>
      </c>
      <c r="JG279">
        <v>393.125</v>
      </c>
      <c r="JH279">
        <v>558.022</v>
      </c>
      <c r="JI279">
        <v>32.2185</v>
      </c>
      <c r="JJ279">
        <v>31.7546</v>
      </c>
      <c r="JK279">
        <v>30.0001</v>
      </c>
      <c r="JL279">
        <v>31.628</v>
      </c>
      <c r="JM279">
        <v>31.5244</v>
      </c>
      <c r="JN279">
        <v>32.2531</v>
      </c>
      <c r="JO279">
        <v>27.3237</v>
      </c>
      <c r="JP279">
        <v>17.5594</v>
      </c>
      <c r="JQ279">
        <v>-999.9</v>
      </c>
      <c r="JR279">
        <v>720.8680000000001</v>
      </c>
      <c r="JS279">
        <v>20.8291</v>
      </c>
      <c r="JT279">
        <v>99.7735</v>
      </c>
      <c r="JU279">
        <v>99.8484</v>
      </c>
    </row>
    <row r="280" spans="1:281">
      <c r="A280">
        <v>264</v>
      </c>
      <c r="B280">
        <v>1652289314.5</v>
      </c>
      <c r="C280">
        <v>7258</v>
      </c>
      <c r="D280" t="s">
        <v>1012</v>
      </c>
      <c r="E280" t="s">
        <v>1013</v>
      </c>
      <c r="F280">
        <v>5</v>
      </c>
      <c r="G280" t="s">
        <v>925</v>
      </c>
      <c r="H280" t="s">
        <v>418</v>
      </c>
      <c r="I280">
        <v>1652289307</v>
      </c>
      <c r="J280">
        <f>(K280)/1000</f>
        <v>0</v>
      </c>
      <c r="K280">
        <f>IF(CZ280, AN280, AH280)</f>
        <v>0</v>
      </c>
      <c r="L280">
        <f>IF(CZ280, AI280, AG280)</f>
        <v>0</v>
      </c>
      <c r="M280">
        <f>DB280 - IF(AU280&gt;1, L280*CV280*100.0/(AW280*DP280), 0)</f>
        <v>0</v>
      </c>
      <c r="N280">
        <f>((T280-J280/2)*M280-L280)/(T280+J280/2)</f>
        <v>0</v>
      </c>
      <c r="O280">
        <f>N280*(DI280+DJ280)/1000.0</f>
        <v>0</v>
      </c>
      <c r="P280">
        <f>(DB280 - IF(AU280&gt;1, L280*CV280*100.0/(AW280*DP280), 0))*(DI280+DJ280)/1000.0</f>
        <v>0</v>
      </c>
      <c r="Q280">
        <f>2.0/((1/S280-1/R280)+SIGN(S280)*SQRT((1/S280-1/R280)*(1/S280-1/R280) + 4*CW280/((CW280+1)*(CW280+1))*(2*1/S280*1/R280-1/R280*1/R280)))</f>
        <v>0</v>
      </c>
      <c r="R280">
        <f>IF(LEFT(CX280,1)&lt;&gt;"0",IF(LEFT(CX280,1)="1",3.0,CY280),$D$5+$E$5*(DP280*DI280/($K$5*1000))+$F$5*(DP280*DI280/($K$5*1000))*MAX(MIN(CV280,$J$5),$I$5)*MAX(MIN(CV280,$J$5),$I$5)+$G$5*MAX(MIN(CV280,$J$5),$I$5)*(DP280*DI280/($K$5*1000))+$H$5*(DP280*DI280/($K$5*1000))*(DP280*DI280/($K$5*1000)))</f>
        <v>0</v>
      </c>
      <c r="S280">
        <f>J280*(1000-(1000*0.61365*exp(17.502*W280/(240.97+W280))/(DI280+DJ280)+DD280)/2)/(1000*0.61365*exp(17.502*W280/(240.97+W280))/(DI280+DJ280)-DD280)</f>
        <v>0</v>
      </c>
      <c r="T280">
        <f>1/((CW280+1)/(Q280/1.6)+1/(R280/1.37)) + CW280/((CW280+1)/(Q280/1.6) + CW280/(R280/1.37))</f>
        <v>0</v>
      </c>
      <c r="U280">
        <f>(CR280*CU280)</f>
        <v>0</v>
      </c>
      <c r="V280">
        <f>(DK280+(U280+2*0.95*5.67E-8*(((DK280+$B$7)+273)^4-(DK280+273)^4)-44100*J280)/(1.84*29.3*R280+8*0.95*5.67E-8*(DK280+273)^3))</f>
        <v>0</v>
      </c>
      <c r="W280">
        <f>($C$7*DL280+$D$7*DM280+$E$7*V280)</f>
        <v>0</v>
      </c>
      <c r="X280">
        <f>0.61365*exp(17.502*W280/(240.97+W280))</f>
        <v>0</v>
      </c>
      <c r="Y280">
        <f>(Z280/AA280*100)</f>
        <v>0</v>
      </c>
      <c r="Z280">
        <f>DD280*(DI280+DJ280)/1000</f>
        <v>0</v>
      </c>
      <c r="AA280">
        <f>0.61365*exp(17.502*DK280/(240.97+DK280))</f>
        <v>0</v>
      </c>
      <c r="AB280">
        <f>(X280-DD280*(DI280+DJ280)/1000)</f>
        <v>0</v>
      </c>
      <c r="AC280">
        <f>(-J280*44100)</f>
        <v>0</v>
      </c>
      <c r="AD280">
        <f>2*29.3*R280*0.92*(DK280-W280)</f>
        <v>0</v>
      </c>
      <c r="AE280">
        <f>2*0.95*5.67E-8*(((DK280+$B$7)+273)^4-(W280+273)^4)</f>
        <v>0</v>
      </c>
      <c r="AF280">
        <f>U280+AE280+AC280+AD280</f>
        <v>0</v>
      </c>
      <c r="AG280">
        <f>DH280*AU280*(DC280-DB280*(1000-AU280*DE280)/(1000-AU280*DD280))/(100*CV280)</f>
        <v>0</v>
      </c>
      <c r="AH280">
        <f>1000*DH280*AU280*(DD280-DE280)/(100*CV280*(1000-AU280*DD280))</f>
        <v>0</v>
      </c>
      <c r="AI280">
        <f>(AJ280 - AK280 - DI280*1E3/(8.314*(DK280+273.15)) * AM280/DH280 * AL280) * DH280/(100*CV280) * (1000 - DE280)/1000</f>
        <v>0</v>
      </c>
      <c r="AJ280">
        <v>718.3619891908006</v>
      </c>
      <c r="AK280">
        <v>666.1678363636364</v>
      </c>
      <c r="AL280">
        <v>3.317301487402269</v>
      </c>
      <c r="AM280">
        <v>66.42233892500103</v>
      </c>
      <c r="AN280">
        <f>(AP280 - AO280 + DI280*1E3/(8.314*(DK280+273.15)) * AR280/DH280 * AQ280) * DH280/(100*CV280) * 1000/(1000 - AP280)</f>
        <v>0</v>
      </c>
      <c r="AO280">
        <v>20.8762805307051</v>
      </c>
      <c r="AP280">
        <v>28.05958787878789</v>
      </c>
      <c r="AQ280">
        <v>0.000484411014124691</v>
      </c>
      <c r="AR280">
        <v>79.01917542628415</v>
      </c>
      <c r="AS280">
        <v>0</v>
      </c>
      <c r="AT280">
        <v>0</v>
      </c>
      <c r="AU280">
        <f>IF(AS280*$H$13&gt;=AW280,1.0,(AW280/(AW280-AS280*$H$13)))</f>
        <v>0</v>
      </c>
      <c r="AV280">
        <f>(AU280-1)*100</f>
        <v>0</v>
      </c>
      <c r="AW280">
        <f>MAX(0,($B$13+$C$13*DP280)/(1+$D$13*DP280)*DI280/(DK280+273)*$E$13)</f>
        <v>0</v>
      </c>
      <c r="AX280" t="s">
        <v>421</v>
      </c>
      <c r="AY280" t="s">
        <v>421</v>
      </c>
      <c r="AZ280">
        <v>0</v>
      </c>
      <c r="BA280">
        <v>0</v>
      </c>
      <c r="BB280">
        <f>1-AZ280/BA280</f>
        <v>0</v>
      </c>
      <c r="BC280">
        <v>0</v>
      </c>
      <c r="BD280" t="s">
        <v>421</v>
      </c>
      <c r="BE280" t="s">
        <v>421</v>
      </c>
      <c r="BF280">
        <v>0</v>
      </c>
      <c r="BG280">
        <v>0</v>
      </c>
      <c r="BH280">
        <f>1-BF280/BG280</f>
        <v>0</v>
      </c>
      <c r="BI280">
        <v>0.5</v>
      </c>
      <c r="BJ280">
        <f>CS280</f>
        <v>0</v>
      </c>
      <c r="BK280">
        <f>L280</f>
        <v>0</v>
      </c>
      <c r="BL280">
        <f>BH280*BI280*BJ280</f>
        <v>0</v>
      </c>
      <c r="BM280">
        <f>(BK280-BC280)/BJ280</f>
        <v>0</v>
      </c>
      <c r="BN280">
        <f>(BA280-BG280)/BG280</f>
        <v>0</v>
      </c>
      <c r="BO280">
        <f>AZ280/(BB280+AZ280/BG280)</f>
        <v>0</v>
      </c>
      <c r="BP280" t="s">
        <v>421</v>
      </c>
      <c r="BQ280">
        <v>0</v>
      </c>
      <c r="BR280">
        <f>IF(BQ280&lt;&gt;0, BQ280, BO280)</f>
        <v>0</v>
      </c>
      <c r="BS280">
        <f>1-BR280/BG280</f>
        <v>0</v>
      </c>
      <c r="BT280">
        <f>(BG280-BF280)/(BG280-BR280)</f>
        <v>0</v>
      </c>
      <c r="BU280">
        <f>(BA280-BG280)/(BA280-BR280)</f>
        <v>0</v>
      </c>
      <c r="BV280">
        <f>(BG280-BF280)/(BG280-AZ280)</f>
        <v>0</v>
      </c>
      <c r="BW280">
        <f>(BA280-BG280)/(BA280-AZ280)</f>
        <v>0</v>
      </c>
      <c r="BX280">
        <f>(BT280*BR280/BF280)</f>
        <v>0</v>
      </c>
      <c r="BY280">
        <f>(1-BX280)</f>
        <v>0</v>
      </c>
      <c r="BZ280">
        <v>1358</v>
      </c>
      <c r="CA280">
        <v>300</v>
      </c>
      <c r="CB280">
        <v>300</v>
      </c>
      <c r="CC280">
        <v>300</v>
      </c>
      <c r="CD280">
        <v>10372.1</v>
      </c>
      <c r="CE280">
        <v>1824.64</v>
      </c>
      <c r="CF280">
        <v>-0.00730157</v>
      </c>
      <c r="CG280">
        <v>0.9</v>
      </c>
      <c r="CH280" t="s">
        <v>421</v>
      </c>
      <c r="CI280" t="s">
        <v>421</v>
      </c>
      <c r="CJ280" t="s">
        <v>421</v>
      </c>
      <c r="CK280" t="s">
        <v>421</v>
      </c>
      <c r="CL280" t="s">
        <v>421</v>
      </c>
      <c r="CM280" t="s">
        <v>421</v>
      </c>
      <c r="CN280" t="s">
        <v>421</v>
      </c>
      <c r="CO280" t="s">
        <v>421</v>
      </c>
      <c r="CP280" t="s">
        <v>421</v>
      </c>
      <c r="CQ280" t="s">
        <v>421</v>
      </c>
      <c r="CR280">
        <f>$B$11*DQ280+$C$11*DR280+$F$11*EC280*(1-EF280)</f>
        <v>0</v>
      </c>
      <c r="CS280">
        <f>CR280*CT280</f>
        <v>0</v>
      </c>
      <c r="CT280">
        <f>($B$11*$D$9+$C$11*$D$9+$F$11*((EP280+EH280)/MAX(EP280+EH280+EQ280, 0.1)*$I$9+EQ280/MAX(EP280+EH280+EQ280, 0.1)*$J$9))/($B$11+$C$11+$F$11)</f>
        <v>0</v>
      </c>
      <c r="CU280">
        <f>($B$11*$K$9+$C$11*$K$9+$F$11*((EP280+EH280)/MAX(EP280+EH280+EQ280, 0.1)*$P$9+EQ280/MAX(EP280+EH280+EQ280, 0.1)*$Q$9))/($B$11+$C$11+$F$11)</f>
        <v>0</v>
      </c>
      <c r="CV280">
        <v>6</v>
      </c>
      <c r="CW280">
        <v>0.5</v>
      </c>
      <c r="CX280" t="s">
        <v>422</v>
      </c>
      <c r="CY280">
        <v>2</v>
      </c>
      <c r="CZ280" t="b">
        <v>1</v>
      </c>
      <c r="DA280">
        <v>1652289307</v>
      </c>
      <c r="DB280">
        <v>624.8338148148148</v>
      </c>
      <c r="DC280">
        <v>690.3036296296297</v>
      </c>
      <c r="DD280">
        <v>28.0576037037037</v>
      </c>
      <c r="DE280">
        <v>20.88019629629629</v>
      </c>
      <c r="DF280">
        <v>625.3282962962963</v>
      </c>
      <c r="DG280">
        <v>27.95082222222222</v>
      </c>
      <c r="DH280">
        <v>400.087962962963</v>
      </c>
      <c r="DI280">
        <v>90.67096296296296</v>
      </c>
      <c r="DJ280">
        <v>0.1000042777777778</v>
      </c>
      <c r="DK280">
        <v>33.05627037037037</v>
      </c>
      <c r="DL280">
        <v>32.2129962962963</v>
      </c>
      <c r="DM280">
        <v>999.9000000000001</v>
      </c>
      <c r="DN280">
        <v>0</v>
      </c>
      <c r="DO280">
        <v>0</v>
      </c>
      <c r="DP280">
        <v>9997.585925925927</v>
      </c>
      <c r="DQ280">
        <v>0</v>
      </c>
      <c r="DR280">
        <v>934.5621851851852</v>
      </c>
      <c r="DS280">
        <v>-65.46980000000001</v>
      </c>
      <c r="DT280">
        <v>642.8714074074073</v>
      </c>
      <c r="DU280">
        <v>705.0243333333334</v>
      </c>
      <c r="DV280">
        <v>7.177411851851851</v>
      </c>
      <c r="DW280">
        <v>690.3036296296297</v>
      </c>
      <c r="DX280">
        <v>20.88019629629629</v>
      </c>
      <c r="DY280">
        <v>2.544009629629629</v>
      </c>
      <c r="DZ280">
        <v>1.893227777777778</v>
      </c>
      <c r="EA280">
        <v>21.31082962962963</v>
      </c>
      <c r="EB280">
        <v>16.57850740740741</v>
      </c>
      <c r="EC280">
        <v>1500.004074074074</v>
      </c>
      <c r="ED280">
        <v>0.9730075555555558</v>
      </c>
      <c r="EE280">
        <v>0.02699222592592592</v>
      </c>
      <c r="EF280">
        <v>0</v>
      </c>
      <c r="EG280">
        <v>1463.252592592592</v>
      </c>
      <c r="EH280">
        <v>5.00097</v>
      </c>
      <c r="EI280">
        <v>22689.79259259259</v>
      </c>
      <c r="EJ280">
        <v>12491.65555555556</v>
      </c>
      <c r="EK280">
        <v>41.625</v>
      </c>
      <c r="EL280">
        <v>43.25</v>
      </c>
      <c r="EM280">
        <v>41.81666666666666</v>
      </c>
      <c r="EN280">
        <v>43.06199999999998</v>
      </c>
      <c r="EO280">
        <v>42.81199999999998</v>
      </c>
      <c r="EP280">
        <v>1454.652222222222</v>
      </c>
      <c r="EQ280">
        <v>40.35185185185185</v>
      </c>
      <c r="ER280">
        <v>0</v>
      </c>
      <c r="ES280">
        <v>2000.599999904633</v>
      </c>
      <c r="ET280">
        <v>0</v>
      </c>
      <c r="EU280">
        <v>1463.233846153846</v>
      </c>
      <c r="EV280">
        <v>-34.98119658251372</v>
      </c>
      <c r="EW280">
        <v>-565.2512820773735</v>
      </c>
      <c r="EX280">
        <v>22689.30769230769</v>
      </c>
      <c r="EY280">
        <v>15</v>
      </c>
      <c r="EZ280">
        <v>1652287342.6</v>
      </c>
      <c r="FA280" t="s">
        <v>727</v>
      </c>
      <c r="FB280">
        <v>1652287342.6</v>
      </c>
      <c r="FC280">
        <v>1652287335.6</v>
      </c>
      <c r="FD280">
        <v>27</v>
      </c>
      <c r="FE280">
        <v>0.206</v>
      </c>
      <c r="FF280">
        <v>-0.006</v>
      </c>
      <c r="FG280">
        <v>-1.806</v>
      </c>
      <c r="FH280">
        <v>0.04</v>
      </c>
      <c r="FI280">
        <v>1600</v>
      </c>
      <c r="FJ280">
        <v>24</v>
      </c>
      <c r="FK280">
        <v>0.06</v>
      </c>
      <c r="FL280">
        <v>0.04</v>
      </c>
      <c r="FM280">
        <v>-65.00757999999999</v>
      </c>
      <c r="FN280">
        <v>-7.477053658536495</v>
      </c>
      <c r="FO280">
        <v>0.719553316370649</v>
      </c>
      <c r="FP280">
        <v>-1</v>
      </c>
      <c r="FQ280">
        <v>7.1576835</v>
      </c>
      <c r="FR280">
        <v>0.2858620637898559</v>
      </c>
      <c r="FS280">
        <v>0.03249664256119397</v>
      </c>
      <c r="FT280">
        <v>1</v>
      </c>
      <c r="FU280">
        <v>0</v>
      </c>
      <c r="FV280">
        <v>0</v>
      </c>
      <c r="FW280">
        <v>0</v>
      </c>
      <c r="FX280">
        <v>-1</v>
      </c>
      <c r="FY280">
        <v>1</v>
      </c>
      <c r="FZ280">
        <v>1</v>
      </c>
      <c r="GA280" t="s">
        <v>719</v>
      </c>
      <c r="GB280">
        <v>2.69436</v>
      </c>
      <c r="GC280">
        <v>2.70512</v>
      </c>
      <c r="GD280">
        <v>0.128388</v>
      </c>
      <c r="GE280">
        <v>0.135799</v>
      </c>
      <c r="GF280">
        <v>0.118104</v>
      </c>
      <c r="GG280">
        <v>0.09449299999999999</v>
      </c>
      <c r="GH280">
        <v>27345.5</v>
      </c>
      <c r="GI280">
        <v>27219.4</v>
      </c>
      <c r="GJ280">
        <v>29192</v>
      </c>
      <c r="GK280">
        <v>29151.6</v>
      </c>
      <c r="GL280">
        <v>34081.1</v>
      </c>
      <c r="GM280">
        <v>35140</v>
      </c>
      <c r="GN280">
        <v>41082.5</v>
      </c>
      <c r="GO280">
        <v>41597.9</v>
      </c>
      <c r="GP280">
        <v>1.72218</v>
      </c>
      <c r="GQ280">
        <v>2.00625</v>
      </c>
      <c r="GR280">
        <v>0.0949837</v>
      </c>
      <c r="GS280">
        <v>0</v>
      </c>
      <c r="GT280">
        <v>30.6807</v>
      </c>
      <c r="GU280">
        <v>999.9</v>
      </c>
      <c r="GV280">
        <v>39.1</v>
      </c>
      <c r="GW280">
        <v>37.2</v>
      </c>
      <c r="GX280">
        <v>27.4858</v>
      </c>
      <c r="GY280">
        <v>63.0536</v>
      </c>
      <c r="GZ280">
        <v>29.3389</v>
      </c>
      <c r="HA280">
        <v>1</v>
      </c>
      <c r="HB280">
        <v>0.331377</v>
      </c>
      <c r="HC280">
        <v>0</v>
      </c>
      <c r="HD280">
        <v>20.392</v>
      </c>
      <c r="HE280">
        <v>5.21534</v>
      </c>
      <c r="HF280">
        <v>12.0099</v>
      </c>
      <c r="HG280">
        <v>4.98685</v>
      </c>
      <c r="HH280">
        <v>3.28842</v>
      </c>
      <c r="HI280">
        <v>2429.8</v>
      </c>
      <c r="HJ280">
        <v>9999</v>
      </c>
      <c r="HK280">
        <v>9999</v>
      </c>
      <c r="HL280">
        <v>45.9</v>
      </c>
      <c r="HM280">
        <v>1.86737</v>
      </c>
      <c r="HN280">
        <v>1.8663</v>
      </c>
      <c r="HO280">
        <v>1.86585</v>
      </c>
      <c r="HP280">
        <v>1.86569</v>
      </c>
      <c r="HQ280">
        <v>1.86752</v>
      </c>
      <c r="HR280">
        <v>1.8701</v>
      </c>
      <c r="HS280">
        <v>1.86874</v>
      </c>
      <c r="HT280">
        <v>1.87011</v>
      </c>
      <c r="HU280">
        <v>0</v>
      </c>
      <c r="HV280">
        <v>0</v>
      </c>
      <c r="HW280">
        <v>0</v>
      </c>
      <c r="HX280">
        <v>0</v>
      </c>
      <c r="HY280" t="s">
        <v>425</v>
      </c>
      <c r="HZ280" t="s">
        <v>426</v>
      </c>
      <c r="IA280" t="s">
        <v>427</v>
      </c>
      <c r="IB280" t="s">
        <v>427</v>
      </c>
      <c r="IC280" t="s">
        <v>427</v>
      </c>
      <c r="ID280" t="s">
        <v>427</v>
      </c>
      <c r="IE280">
        <v>0</v>
      </c>
      <c r="IF280">
        <v>100</v>
      </c>
      <c r="IG280">
        <v>100</v>
      </c>
      <c r="IH280">
        <v>-0.523</v>
      </c>
      <c r="II280">
        <v>0.1068</v>
      </c>
      <c r="IJ280">
        <v>0.04464184116076175</v>
      </c>
      <c r="IK280">
        <v>-0.0004613869835165773</v>
      </c>
      <c r="IL280">
        <v>-7.733014719846753E-07</v>
      </c>
      <c r="IM280">
        <v>2.12217718631011E-10</v>
      </c>
      <c r="IN280">
        <v>-0.1662484685589008</v>
      </c>
      <c r="IO280">
        <v>0.000886434048502425</v>
      </c>
      <c r="IP280">
        <v>0.0004187276611132993</v>
      </c>
      <c r="IQ280">
        <v>-3.612086840460417E-06</v>
      </c>
      <c r="IR280">
        <v>19</v>
      </c>
      <c r="IS280">
        <v>2204</v>
      </c>
      <c r="IT280">
        <v>1</v>
      </c>
      <c r="IU280">
        <v>37</v>
      </c>
      <c r="IV280">
        <v>32.9</v>
      </c>
      <c r="IW280">
        <v>33</v>
      </c>
      <c r="IX280">
        <v>1.6394</v>
      </c>
      <c r="IY280">
        <v>2.22656</v>
      </c>
      <c r="IZ280">
        <v>1.39648</v>
      </c>
      <c r="JA280">
        <v>2.34619</v>
      </c>
      <c r="JB280">
        <v>1.49536</v>
      </c>
      <c r="JC280">
        <v>2.38525</v>
      </c>
      <c r="JD280">
        <v>39.3418</v>
      </c>
      <c r="JE280">
        <v>14.7625</v>
      </c>
      <c r="JF280">
        <v>18</v>
      </c>
      <c r="JG280">
        <v>393.056</v>
      </c>
      <c r="JH280">
        <v>558.0599999999999</v>
      </c>
      <c r="JI280">
        <v>32.2225</v>
      </c>
      <c r="JJ280">
        <v>31.7575</v>
      </c>
      <c r="JK280">
        <v>30.0002</v>
      </c>
      <c r="JL280">
        <v>31.63</v>
      </c>
      <c r="JM280">
        <v>31.5265</v>
      </c>
      <c r="JN280">
        <v>32.8255</v>
      </c>
      <c r="JO280">
        <v>27.3237</v>
      </c>
      <c r="JP280">
        <v>17.5594</v>
      </c>
      <c r="JQ280">
        <v>-999.9</v>
      </c>
      <c r="JR280">
        <v>734.224</v>
      </c>
      <c r="JS280">
        <v>20.801</v>
      </c>
      <c r="JT280">
        <v>99.77509999999999</v>
      </c>
      <c r="JU280">
        <v>99.8484</v>
      </c>
    </row>
    <row r="281" spans="1:281">
      <c r="A281">
        <v>265</v>
      </c>
      <c r="B281">
        <v>1652289319.5</v>
      </c>
      <c r="C281">
        <v>7263</v>
      </c>
      <c r="D281" t="s">
        <v>1014</v>
      </c>
      <c r="E281" t="s">
        <v>1015</v>
      </c>
      <c r="F281">
        <v>5</v>
      </c>
      <c r="G281" t="s">
        <v>925</v>
      </c>
      <c r="H281" t="s">
        <v>418</v>
      </c>
      <c r="I281">
        <v>1652289311.714286</v>
      </c>
      <c r="J281">
        <f>(K281)/1000</f>
        <v>0</v>
      </c>
      <c r="K281">
        <f>IF(CZ281, AN281, AH281)</f>
        <v>0</v>
      </c>
      <c r="L281">
        <f>IF(CZ281, AI281, AG281)</f>
        <v>0</v>
      </c>
      <c r="M281">
        <f>DB281 - IF(AU281&gt;1, L281*CV281*100.0/(AW281*DP281), 0)</f>
        <v>0</v>
      </c>
      <c r="N281">
        <f>((T281-J281/2)*M281-L281)/(T281+J281/2)</f>
        <v>0</v>
      </c>
      <c r="O281">
        <f>N281*(DI281+DJ281)/1000.0</f>
        <v>0</v>
      </c>
      <c r="P281">
        <f>(DB281 - IF(AU281&gt;1, L281*CV281*100.0/(AW281*DP281), 0))*(DI281+DJ281)/1000.0</f>
        <v>0</v>
      </c>
      <c r="Q281">
        <f>2.0/((1/S281-1/R281)+SIGN(S281)*SQRT((1/S281-1/R281)*(1/S281-1/R281) + 4*CW281/((CW281+1)*(CW281+1))*(2*1/S281*1/R281-1/R281*1/R281)))</f>
        <v>0</v>
      </c>
      <c r="R281">
        <f>IF(LEFT(CX281,1)&lt;&gt;"0",IF(LEFT(CX281,1)="1",3.0,CY281),$D$5+$E$5*(DP281*DI281/($K$5*1000))+$F$5*(DP281*DI281/($K$5*1000))*MAX(MIN(CV281,$J$5),$I$5)*MAX(MIN(CV281,$J$5),$I$5)+$G$5*MAX(MIN(CV281,$J$5),$I$5)*(DP281*DI281/($K$5*1000))+$H$5*(DP281*DI281/($K$5*1000))*(DP281*DI281/($K$5*1000)))</f>
        <v>0</v>
      </c>
      <c r="S281">
        <f>J281*(1000-(1000*0.61365*exp(17.502*W281/(240.97+W281))/(DI281+DJ281)+DD281)/2)/(1000*0.61365*exp(17.502*W281/(240.97+W281))/(DI281+DJ281)-DD281)</f>
        <v>0</v>
      </c>
      <c r="T281">
        <f>1/((CW281+1)/(Q281/1.6)+1/(R281/1.37)) + CW281/((CW281+1)/(Q281/1.6) + CW281/(R281/1.37))</f>
        <v>0</v>
      </c>
      <c r="U281">
        <f>(CR281*CU281)</f>
        <v>0</v>
      </c>
      <c r="V281">
        <f>(DK281+(U281+2*0.95*5.67E-8*(((DK281+$B$7)+273)^4-(DK281+273)^4)-44100*J281)/(1.84*29.3*R281+8*0.95*5.67E-8*(DK281+273)^3))</f>
        <v>0</v>
      </c>
      <c r="W281">
        <f>($C$7*DL281+$D$7*DM281+$E$7*V281)</f>
        <v>0</v>
      </c>
      <c r="X281">
        <f>0.61365*exp(17.502*W281/(240.97+W281))</f>
        <v>0</v>
      </c>
      <c r="Y281">
        <f>(Z281/AA281*100)</f>
        <v>0</v>
      </c>
      <c r="Z281">
        <f>DD281*(DI281+DJ281)/1000</f>
        <v>0</v>
      </c>
      <c r="AA281">
        <f>0.61365*exp(17.502*DK281/(240.97+DK281))</f>
        <v>0</v>
      </c>
      <c r="AB281">
        <f>(X281-DD281*(DI281+DJ281)/1000)</f>
        <v>0</v>
      </c>
      <c r="AC281">
        <f>(-J281*44100)</f>
        <v>0</v>
      </c>
      <c r="AD281">
        <f>2*29.3*R281*0.92*(DK281-W281)</f>
        <v>0</v>
      </c>
      <c r="AE281">
        <f>2*0.95*5.67E-8*(((DK281+$B$7)+273)^4-(W281+273)^4)</f>
        <v>0</v>
      </c>
      <c r="AF281">
        <f>U281+AE281+AC281+AD281</f>
        <v>0</v>
      </c>
      <c r="AG281">
        <f>DH281*AU281*(DC281-DB281*(1000-AU281*DE281)/(1000-AU281*DD281))/(100*CV281)</f>
        <v>0</v>
      </c>
      <c r="AH281">
        <f>1000*DH281*AU281*(DD281-DE281)/(100*CV281*(1000-AU281*DD281))</f>
        <v>0</v>
      </c>
      <c r="AI281">
        <f>(AJ281 - AK281 - DI281*1E3/(8.314*(DK281+273.15)) * AM281/DH281 * AL281) * DH281/(100*CV281) * (1000 - DE281)/1000</f>
        <v>0</v>
      </c>
      <c r="AJ281">
        <v>735.3368022322568</v>
      </c>
      <c r="AK281">
        <v>682.6861333333331</v>
      </c>
      <c r="AL281">
        <v>3.298308511076382</v>
      </c>
      <c r="AM281">
        <v>66.42233892500103</v>
      </c>
      <c r="AN281">
        <f>(AP281 - AO281 + DI281*1E3/(8.314*(DK281+273.15)) * AR281/DH281 * AQ281) * DH281/(100*CV281) * 1000/(1000 - AP281)</f>
        <v>0</v>
      </c>
      <c r="AO281">
        <v>20.7775210341903</v>
      </c>
      <c r="AP281">
        <v>28.03243515151517</v>
      </c>
      <c r="AQ281">
        <v>-0.0008243467836668251</v>
      </c>
      <c r="AR281">
        <v>79.01917542628415</v>
      </c>
      <c r="AS281">
        <v>0</v>
      </c>
      <c r="AT281">
        <v>0</v>
      </c>
      <c r="AU281">
        <f>IF(AS281*$H$13&gt;=AW281,1.0,(AW281/(AW281-AS281*$H$13)))</f>
        <v>0</v>
      </c>
      <c r="AV281">
        <f>(AU281-1)*100</f>
        <v>0</v>
      </c>
      <c r="AW281">
        <f>MAX(0,($B$13+$C$13*DP281)/(1+$D$13*DP281)*DI281/(DK281+273)*$E$13)</f>
        <v>0</v>
      </c>
      <c r="AX281" t="s">
        <v>421</v>
      </c>
      <c r="AY281" t="s">
        <v>421</v>
      </c>
      <c r="AZ281">
        <v>0</v>
      </c>
      <c r="BA281">
        <v>0</v>
      </c>
      <c r="BB281">
        <f>1-AZ281/BA281</f>
        <v>0</v>
      </c>
      <c r="BC281">
        <v>0</v>
      </c>
      <c r="BD281" t="s">
        <v>421</v>
      </c>
      <c r="BE281" t="s">
        <v>421</v>
      </c>
      <c r="BF281">
        <v>0</v>
      </c>
      <c r="BG281">
        <v>0</v>
      </c>
      <c r="BH281">
        <f>1-BF281/BG281</f>
        <v>0</v>
      </c>
      <c r="BI281">
        <v>0.5</v>
      </c>
      <c r="BJ281">
        <f>CS281</f>
        <v>0</v>
      </c>
      <c r="BK281">
        <f>L281</f>
        <v>0</v>
      </c>
      <c r="BL281">
        <f>BH281*BI281*BJ281</f>
        <v>0</v>
      </c>
      <c r="BM281">
        <f>(BK281-BC281)/BJ281</f>
        <v>0</v>
      </c>
      <c r="BN281">
        <f>(BA281-BG281)/BG281</f>
        <v>0</v>
      </c>
      <c r="BO281">
        <f>AZ281/(BB281+AZ281/BG281)</f>
        <v>0</v>
      </c>
      <c r="BP281" t="s">
        <v>421</v>
      </c>
      <c r="BQ281">
        <v>0</v>
      </c>
      <c r="BR281">
        <f>IF(BQ281&lt;&gt;0, BQ281, BO281)</f>
        <v>0</v>
      </c>
      <c r="BS281">
        <f>1-BR281/BG281</f>
        <v>0</v>
      </c>
      <c r="BT281">
        <f>(BG281-BF281)/(BG281-BR281)</f>
        <v>0</v>
      </c>
      <c r="BU281">
        <f>(BA281-BG281)/(BA281-BR281)</f>
        <v>0</v>
      </c>
      <c r="BV281">
        <f>(BG281-BF281)/(BG281-AZ281)</f>
        <v>0</v>
      </c>
      <c r="BW281">
        <f>(BA281-BG281)/(BA281-AZ281)</f>
        <v>0</v>
      </c>
      <c r="BX281">
        <f>(BT281*BR281/BF281)</f>
        <v>0</v>
      </c>
      <c r="BY281">
        <f>(1-BX281)</f>
        <v>0</v>
      </c>
      <c r="BZ281">
        <v>1358</v>
      </c>
      <c r="CA281">
        <v>300</v>
      </c>
      <c r="CB281">
        <v>300</v>
      </c>
      <c r="CC281">
        <v>300</v>
      </c>
      <c r="CD281">
        <v>10372.1</v>
      </c>
      <c r="CE281">
        <v>1824.64</v>
      </c>
      <c r="CF281">
        <v>-0.00730157</v>
      </c>
      <c r="CG281">
        <v>0.9</v>
      </c>
      <c r="CH281" t="s">
        <v>421</v>
      </c>
      <c r="CI281" t="s">
        <v>421</v>
      </c>
      <c r="CJ281" t="s">
        <v>421</v>
      </c>
      <c r="CK281" t="s">
        <v>421</v>
      </c>
      <c r="CL281" t="s">
        <v>421</v>
      </c>
      <c r="CM281" t="s">
        <v>421</v>
      </c>
      <c r="CN281" t="s">
        <v>421</v>
      </c>
      <c r="CO281" t="s">
        <v>421</v>
      </c>
      <c r="CP281" t="s">
        <v>421</v>
      </c>
      <c r="CQ281" t="s">
        <v>421</v>
      </c>
      <c r="CR281">
        <f>$B$11*DQ281+$C$11*DR281+$F$11*EC281*(1-EF281)</f>
        <v>0</v>
      </c>
      <c r="CS281">
        <f>CR281*CT281</f>
        <v>0</v>
      </c>
      <c r="CT281">
        <f>($B$11*$D$9+$C$11*$D$9+$F$11*((EP281+EH281)/MAX(EP281+EH281+EQ281, 0.1)*$I$9+EQ281/MAX(EP281+EH281+EQ281, 0.1)*$J$9))/($B$11+$C$11+$F$11)</f>
        <v>0</v>
      </c>
      <c r="CU281">
        <f>($B$11*$K$9+$C$11*$K$9+$F$11*((EP281+EH281)/MAX(EP281+EH281+EQ281, 0.1)*$P$9+EQ281/MAX(EP281+EH281+EQ281, 0.1)*$Q$9))/($B$11+$C$11+$F$11)</f>
        <v>0</v>
      </c>
      <c r="CV281">
        <v>6</v>
      </c>
      <c r="CW281">
        <v>0.5</v>
      </c>
      <c r="CX281" t="s">
        <v>422</v>
      </c>
      <c r="CY281">
        <v>2</v>
      </c>
      <c r="CZ281" t="b">
        <v>1</v>
      </c>
      <c r="DA281">
        <v>1652289311.714286</v>
      </c>
      <c r="DB281">
        <v>640.0630357142858</v>
      </c>
      <c r="DC281">
        <v>706.1137499999999</v>
      </c>
      <c r="DD281">
        <v>28.05581785714286</v>
      </c>
      <c r="DE281">
        <v>20.837375</v>
      </c>
      <c r="DF281">
        <v>640.5755714285714</v>
      </c>
      <c r="DG281">
        <v>27.94906428571428</v>
      </c>
      <c r="DH281">
        <v>400.0840714285715</v>
      </c>
      <c r="DI281">
        <v>90.67120714285716</v>
      </c>
      <c r="DJ281">
        <v>0.09998076428571427</v>
      </c>
      <c r="DK281">
        <v>33.06139285714286</v>
      </c>
      <c r="DL281">
        <v>32.21882857142857</v>
      </c>
      <c r="DM281">
        <v>999.9000000000002</v>
      </c>
      <c r="DN281">
        <v>0</v>
      </c>
      <c r="DO281">
        <v>0</v>
      </c>
      <c r="DP281">
        <v>10002.31535714286</v>
      </c>
      <c r="DQ281">
        <v>0</v>
      </c>
      <c r="DR281">
        <v>936.2850714285714</v>
      </c>
      <c r="DS281">
        <v>-66.05071071428571</v>
      </c>
      <c r="DT281">
        <v>658.5388214285714</v>
      </c>
      <c r="DU281">
        <v>721.1395714285712</v>
      </c>
      <c r="DV281">
        <v>7.218450357142856</v>
      </c>
      <c r="DW281">
        <v>706.1137499999999</v>
      </c>
      <c r="DX281">
        <v>20.837375</v>
      </c>
      <c r="DY281">
        <v>2.543854642857143</v>
      </c>
      <c r="DZ281">
        <v>1.88935</v>
      </c>
      <c r="EA281">
        <v>21.30982857142857</v>
      </c>
      <c r="EB281">
        <v>16.54624285714286</v>
      </c>
      <c r="EC281">
        <v>1500.021071428571</v>
      </c>
      <c r="ED281">
        <v>0.9730057500000002</v>
      </c>
      <c r="EE281">
        <v>0.0269941</v>
      </c>
      <c r="EF281">
        <v>0</v>
      </c>
      <c r="EG281">
        <v>1460.628571428571</v>
      </c>
      <c r="EH281">
        <v>5.00097</v>
      </c>
      <c r="EI281">
        <v>22651.09642857143</v>
      </c>
      <c r="EJ281">
        <v>12491.78928571429</v>
      </c>
      <c r="EK281">
        <v>41.625</v>
      </c>
      <c r="EL281">
        <v>43.25442857142856</v>
      </c>
      <c r="EM281">
        <v>41.83224999999999</v>
      </c>
      <c r="EN281">
        <v>43.06199999999998</v>
      </c>
      <c r="EO281">
        <v>42.81199999999998</v>
      </c>
      <c r="EP281">
        <v>1454.665714285715</v>
      </c>
      <c r="EQ281">
        <v>40.35535714285714</v>
      </c>
      <c r="ER281">
        <v>0</v>
      </c>
      <c r="ES281">
        <v>2005.400000095367</v>
      </c>
      <c r="ET281">
        <v>0</v>
      </c>
      <c r="EU281">
        <v>1460.53</v>
      </c>
      <c r="EV281">
        <v>-33.08307691258554</v>
      </c>
      <c r="EW281">
        <v>-447.3025637506764</v>
      </c>
      <c r="EX281">
        <v>22651.02307692308</v>
      </c>
      <c r="EY281">
        <v>15</v>
      </c>
      <c r="EZ281">
        <v>1652287342.6</v>
      </c>
      <c r="FA281" t="s">
        <v>727</v>
      </c>
      <c r="FB281">
        <v>1652287342.6</v>
      </c>
      <c r="FC281">
        <v>1652287335.6</v>
      </c>
      <c r="FD281">
        <v>27</v>
      </c>
      <c r="FE281">
        <v>0.206</v>
      </c>
      <c r="FF281">
        <v>-0.006</v>
      </c>
      <c r="FG281">
        <v>-1.806</v>
      </c>
      <c r="FH281">
        <v>0.04</v>
      </c>
      <c r="FI281">
        <v>1600</v>
      </c>
      <c r="FJ281">
        <v>24</v>
      </c>
      <c r="FK281">
        <v>0.06</v>
      </c>
      <c r="FL281">
        <v>0.04</v>
      </c>
      <c r="FM281">
        <v>-65.64891707317072</v>
      </c>
      <c r="FN281">
        <v>-7.427372822299614</v>
      </c>
      <c r="FO281">
        <v>0.7327506909408961</v>
      </c>
      <c r="FP281">
        <v>-1</v>
      </c>
      <c r="FQ281">
        <v>7.194987804878048</v>
      </c>
      <c r="FR281">
        <v>0.5249533797909505</v>
      </c>
      <c r="FS281">
        <v>0.05538015513689283</v>
      </c>
      <c r="FT281">
        <v>0</v>
      </c>
      <c r="FU281">
        <v>0</v>
      </c>
      <c r="FV281">
        <v>0</v>
      </c>
      <c r="FW281">
        <v>0</v>
      </c>
      <c r="FX281">
        <v>-1</v>
      </c>
      <c r="FY281">
        <v>0</v>
      </c>
      <c r="FZ281">
        <v>1</v>
      </c>
      <c r="GA281" t="s">
        <v>710</v>
      </c>
      <c r="GB281">
        <v>2.69436</v>
      </c>
      <c r="GC281">
        <v>2.70518</v>
      </c>
      <c r="GD281">
        <v>0.130581</v>
      </c>
      <c r="GE281">
        <v>0.137952</v>
      </c>
      <c r="GF281">
        <v>0.118027</v>
      </c>
      <c r="GG281">
        <v>0.0944233</v>
      </c>
      <c r="GH281">
        <v>27276.6</v>
      </c>
      <c r="GI281">
        <v>27151.5</v>
      </c>
      <c r="GJ281">
        <v>29192</v>
      </c>
      <c r="GK281">
        <v>29151.6</v>
      </c>
      <c r="GL281">
        <v>34084.3</v>
      </c>
      <c r="GM281">
        <v>35142.8</v>
      </c>
      <c r="GN281">
        <v>41082.7</v>
      </c>
      <c r="GO281">
        <v>41598</v>
      </c>
      <c r="GP281">
        <v>1.7223</v>
      </c>
      <c r="GQ281">
        <v>2.00618</v>
      </c>
      <c r="GR281">
        <v>0.0947602</v>
      </c>
      <c r="GS281">
        <v>0</v>
      </c>
      <c r="GT281">
        <v>30.6834</v>
      </c>
      <c r="GU281">
        <v>999.9</v>
      </c>
      <c r="GV281">
        <v>39.1</v>
      </c>
      <c r="GW281">
        <v>37.2</v>
      </c>
      <c r="GX281">
        <v>27.4887</v>
      </c>
      <c r="GY281">
        <v>62.8836</v>
      </c>
      <c r="GZ281">
        <v>29.3349</v>
      </c>
      <c r="HA281">
        <v>1</v>
      </c>
      <c r="HB281">
        <v>0.331456</v>
      </c>
      <c r="HC281">
        <v>0</v>
      </c>
      <c r="HD281">
        <v>20.3921</v>
      </c>
      <c r="HE281">
        <v>5.21549</v>
      </c>
      <c r="HF281">
        <v>12.0099</v>
      </c>
      <c r="HG281">
        <v>4.98675</v>
      </c>
      <c r="HH281">
        <v>3.28842</v>
      </c>
      <c r="HI281">
        <v>2430</v>
      </c>
      <c r="HJ281">
        <v>9999</v>
      </c>
      <c r="HK281">
        <v>9999</v>
      </c>
      <c r="HL281">
        <v>45.9</v>
      </c>
      <c r="HM281">
        <v>1.86735</v>
      </c>
      <c r="HN281">
        <v>1.8663</v>
      </c>
      <c r="HO281">
        <v>1.86586</v>
      </c>
      <c r="HP281">
        <v>1.8657</v>
      </c>
      <c r="HQ281">
        <v>1.86753</v>
      </c>
      <c r="HR281">
        <v>1.8701</v>
      </c>
      <c r="HS281">
        <v>1.86873</v>
      </c>
      <c r="HT281">
        <v>1.87011</v>
      </c>
      <c r="HU281">
        <v>0</v>
      </c>
      <c r="HV281">
        <v>0</v>
      </c>
      <c r="HW281">
        <v>0</v>
      </c>
      <c r="HX281">
        <v>0</v>
      </c>
      <c r="HY281" t="s">
        <v>425</v>
      </c>
      <c r="HZ281" t="s">
        <v>426</v>
      </c>
      <c r="IA281" t="s">
        <v>427</v>
      </c>
      <c r="IB281" t="s">
        <v>427</v>
      </c>
      <c r="IC281" t="s">
        <v>427</v>
      </c>
      <c r="ID281" t="s">
        <v>427</v>
      </c>
      <c r="IE281">
        <v>0</v>
      </c>
      <c r="IF281">
        <v>100</v>
      </c>
      <c r="IG281">
        <v>100</v>
      </c>
      <c r="IH281">
        <v>-0.542</v>
      </c>
      <c r="II281">
        <v>0.1064</v>
      </c>
      <c r="IJ281">
        <v>0.04464184116076175</v>
      </c>
      <c r="IK281">
        <v>-0.0004613869835165773</v>
      </c>
      <c r="IL281">
        <v>-7.733014719846753E-07</v>
      </c>
      <c r="IM281">
        <v>2.12217718631011E-10</v>
      </c>
      <c r="IN281">
        <v>-0.1662484685589008</v>
      </c>
      <c r="IO281">
        <v>0.000886434048502425</v>
      </c>
      <c r="IP281">
        <v>0.0004187276611132993</v>
      </c>
      <c r="IQ281">
        <v>-3.612086840460417E-06</v>
      </c>
      <c r="IR281">
        <v>19</v>
      </c>
      <c r="IS281">
        <v>2204</v>
      </c>
      <c r="IT281">
        <v>1</v>
      </c>
      <c r="IU281">
        <v>37</v>
      </c>
      <c r="IV281">
        <v>32.9</v>
      </c>
      <c r="IW281">
        <v>33.1</v>
      </c>
      <c r="IX281">
        <v>1.67114</v>
      </c>
      <c r="IY281">
        <v>2.23022</v>
      </c>
      <c r="IZ281">
        <v>1.39648</v>
      </c>
      <c r="JA281">
        <v>2.34619</v>
      </c>
      <c r="JB281">
        <v>1.49536</v>
      </c>
      <c r="JC281">
        <v>2.39624</v>
      </c>
      <c r="JD281">
        <v>39.3418</v>
      </c>
      <c r="JE281">
        <v>14.7537</v>
      </c>
      <c r="JF281">
        <v>18</v>
      </c>
      <c r="JG281">
        <v>393.139</v>
      </c>
      <c r="JH281">
        <v>558.028</v>
      </c>
      <c r="JI281">
        <v>32.2268</v>
      </c>
      <c r="JJ281">
        <v>31.7602</v>
      </c>
      <c r="JK281">
        <v>30.0002</v>
      </c>
      <c r="JL281">
        <v>31.6326</v>
      </c>
      <c r="JM281">
        <v>31.5292</v>
      </c>
      <c r="JN281">
        <v>33.4595</v>
      </c>
      <c r="JO281">
        <v>27.3237</v>
      </c>
      <c r="JP281">
        <v>17.5594</v>
      </c>
      <c r="JQ281">
        <v>-999.9</v>
      </c>
      <c r="JR281">
        <v>754.26</v>
      </c>
      <c r="JS281">
        <v>20.7892</v>
      </c>
      <c r="JT281">
        <v>99.7753</v>
      </c>
      <c r="JU281">
        <v>99.8484</v>
      </c>
    </row>
    <row r="282" spans="1:281">
      <c r="A282">
        <v>266</v>
      </c>
      <c r="B282">
        <v>1652289324.5</v>
      </c>
      <c r="C282">
        <v>7268</v>
      </c>
      <c r="D282" t="s">
        <v>1016</v>
      </c>
      <c r="E282" t="s">
        <v>1017</v>
      </c>
      <c r="F282">
        <v>5</v>
      </c>
      <c r="G282" t="s">
        <v>925</v>
      </c>
      <c r="H282" t="s">
        <v>418</v>
      </c>
      <c r="I282">
        <v>1652289317</v>
      </c>
      <c r="J282">
        <f>(K282)/1000</f>
        <v>0</v>
      </c>
      <c r="K282">
        <f>IF(CZ282, AN282, AH282)</f>
        <v>0</v>
      </c>
      <c r="L282">
        <f>IF(CZ282, AI282, AG282)</f>
        <v>0</v>
      </c>
      <c r="M282">
        <f>DB282 - IF(AU282&gt;1, L282*CV282*100.0/(AW282*DP282), 0)</f>
        <v>0</v>
      </c>
      <c r="N282">
        <f>((T282-J282/2)*M282-L282)/(T282+J282/2)</f>
        <v>0</v>
      </c>
      <c r="O282">
        <f>N282*(DI282+DJ282)/1000.0</f>
        <v>0</v>
      </c>
      <c r="P282">
        <f>(DB282 - IF(AU282&gt;1, L282*CV282*100.0/(AW282*DP282), 0))*(DI282+DJ282)/1000.0</f>
        <v>0</v>
      </c>
      <c r="Q282">
        <f>2.0/((1/S282-1/R282)+SIGN(S282)*SQRT((1/S282-1/R282)*(1/S282-1/R282) + 4*CW282/((CW282+1)*(CW282+1))*(2*1/S282*1/R282-1/R282*1/R282)))</f>
        <v>0</v>
      </c>
      <c r="R282">
        <f>IF(LEFT(CX282,1)&lt;&gt;"0",IF(LEFT(CX282,1)="1",3.0,CY282),$D$5+$E$5*(DP282*DI282/($K$5*1000))+$F$5*(DP282*DI282/($K$5*1000))*MAX(MIN(CV282,$J$5),$I$5)*MAX(MIN(CV282,$J$5),$I$5)+$G$5*MAX(MIN(CV282,$J$5),$I$5)*(DP282*DI282/($K$5*1000))+$H$5*(DP282*DI282/($K$5*1000))*(DP282*DI282/($K$5*1000)))</f>
        <v>0</v>
      </c>
      <c r="S282">
        <f>J282*(1000-(1000*0.61365*exp(17.502*W282/(240.97+W282))/(DI282+DJ282)+DD282)/2)/(1000*0.61365*exp(17.502*W282/(240.97+W282))/(DI282+DJ282)-DD282)</f>
        <v>0</v>
      </c>
      <c r="T282">
        <f>1/((CW282+1)/(Q282/1.6)+1/(R282/1.37)) + CW282/((CW282+1)/(Q282/1.6) + CW282/(R282/1.37))</f>
        <v>0</v>
      </c>
      <c r="U282">
        <f>(CR282*CU282)</f>
        <v>0</v>
      </c>
      <c r="V282">
        <f>(DK282+(U282+2*0.95*5.67E-8*(((DK282+$B$7)+273)^4-(DK282+273)^4)-44100*J282)/(1.84*29.3*R282+8*0.95*5.67E-8*(DK282+273)^3))</f>
        <v>0</v>
      </c>
      <c r="W282">
        <f>($C$7*DL282+$D$7*DM282+$E$7*V282)</f>
        <v>0</v>
      </c>
      <c r="X282">
        <f>0.61365*exp(17.502*W282/(240.97+W282))</f>
        <v>0</v>
      </c>
      <c r="Y282">
        <f>(Z282/AA282*100)</f>
        <v>0</v>
      </c>
      <c r="Z282">
        <f>DD282*(DI282+DJ282)/1000</f>
        <v>0</v>
      </c>
      <c r="AA282">
        <f>0.61365*exp(17.502*DK282/(240.97+DK282))</f>
        <v>0</v>
      </c>
      <c r="AB282">
        <f>(X282-DD282*(DI282+DJ282)/1000)</f>
        <v>0</v>
      </c>
      <c r="AC282">
        <f>(-J282*44100)</f>
        <v>0</v>
      </c>
      <c r="AD282">
        <f>2*29.3*R282*0.92*(DK282-W282)</f>
        <v>0</v>
      </c>
      <c r="AE282">
        <f>2*0.95*5.67E-8*(((DK282+$B$7)+273)^4-(W282+273)^4)</f>
        <v>0</v>
      </c>
      <c r="AF282">
        <f>U282+AE282+AC282+AD282</f>
        <v>0</v>
      </c>
      <c r="AG282">
        <f>DH282*AU282*(DC282-DB282*(1000-AU282*DE282)/(1000-AU282*DD282))/(100*CV282)</f>
        <v>0</v>
      </c>
      <c r="AH282">
        <f>1000*DH282*AU282*(DD282-DE282)/(100*CV282*(1000-AU282*DD282))</f>
        <v>0</v>
      </c>
      <c r="AI282">
        <f>(AJ282 - AK282 - DI282*1E3/(8.314*(DK282+273.15)) * AM282/DH282 * AL282) * DH282/(100*CV282) * (1000 - DE282)/1000</f>
        <v>0</v>
      </c>
      <c r="AJ282">
        <v>752.3911823341251</v>
      </c>
      <c r="AK282">
        <v>699.3053212121209</v>
      </c>
      <c r="AL282">
        <v>3.323579492274175</v>
      </c>
      <c r="AM282">
        <v>66.42233892500103</v>
      </c>
      <c r="AN282">
        <f>(AP282 - AO282 + DI282*1E3/(8.314*(DK282+273.15)) * AR282/DH282 * AQ282) * DH282/(100*CV282) * 1000/(1000 - AP282)</f>
        <v>0</v>
      </c>
      <c r="AO282">
        <v>20.75812140880549</v>
      </c>
      <c r="AP282">
        <v>28.01863393939395</v>
      </c>
      <c r="AQ282">
        <v>-0.001409293152802332</v>
      </c>
      <c r="AR282">
        <v>79.01917542628415</v>
      </c>
      <c r="AS282">
        <v>0</v>
      </c>
      <c r="AT282">
        <v>0</v>
      </c>
      <c r="AU282">
        <f>IF(AS282*$H$13&gt;=AW282,1.0,(AW282/(AW282-AS282*$H$13)))</f>
        <v>0</v>
      </c>
      <c r="AV282">
        <f>(AU282-1)*100</f>
        <v>0</v>
      </c>
      <c r="AW282">
        <f>MAX(0,($B$13+$C$13*DP282)/(1+$D$13*DP282)*DI282/(DK282+273)*$E$13)</f>
        <v>0</v>
      </c>
      <c r="AX282" t="s">
        <v>421</v>
      </c>
      <c r="AY282" t="s">
        <v>421</v>
      </c>
      <c r="AZ282">
        <v>0</v>
      </c>
      <c r="BA282">
        <v>0</v>
      </c>
      <c r="BB282">
        <f>1-AZ282/BA282</f>
        <v>0</v>
      </c>
      <c r="BC282">
        <v>0</v>
      </c>
      <c r="BD282" t="s">
        <v>421</v>
      </c>
      <c r="BE282" t="s">
        <v>421</v>
      </c>
      <c r="BF282">
        <v>0</v>
      </c>
      <c r="BG282">
        <v>0</v>
      </c>
      <c r="BH282">
        <f>1-BF282/BG282</f>
        <v>0</v>
      </c>
      <c r="BI282">
        <v>0.5</v>
      </c>
      <c r="BJ282">
        <f>CS282</f>
        <v>0</v>
      </c>
      <c r="BK282">
        <f>L282</f>
        <v>0</v>
      </c>
      <c r="BL282">
        <f>BH282*BI282*BJ282</f>
        <v>0</v>
      </c>
      <c r="BM282">
        <f>(BK282-BC282)/BJ282</f>
        <v>0</v>
      </c>
      <c r="BN282">
        <f>(BA282-BG282)/BG282</f>
        <v>0</v>
      </c>
      <c r="BO282">
        <f>AZ282/(BB282+AZ282/BG282)</f>
        <v>0</v>
      </c>
      <c r="BP282" t="s">
        <v>421</v>
      </c>
      <c r="BQ282">
        <v>0</v>
      </c>
      <c r="BR282">
        <f>IF(BQ282&lt;&gt;0, BQ282, BO282)</f>
        <v>0</v>
      </c>
      <c r="BS282">
        <f>1-BR282/BG282</f>
        <v>0</v>
      </c>
      <c r="BT282">
        <f>(BG282-BF282)/(BG282-BR282)</f>
        <v>0</v>
      </c>
      <c r="BU282">
        <f>(BA282-BG282)/(BA282-BR282)</f>
        <v>0</v>
      </c>
      <c r="BV282">
        <f>(BG282-BF282)/(BG282-AZ282)</f>
        <v>0</v>
      </c>
      <c r="BW282">
        <f>(BA282-BG282)/(BA282-AZ282)</f>
        <v>0</v>
      </c>
      <c r="BX282">
        <f>(BT282*BR282/BF282)</f>
        <v>0</v>
      </c>
      <c r="BY282">
        <f>(1-BX282)</f>
        <v>0</v>
      </c>
      <c r="BZ282">
        <v>1358</v>
      </c>
      <c r="CA282">
        <v>300</v>
      </c>
      <c r="CB282">
        <v>300</v>
      </c>
      <c r="CC282">
        <v>300</v>
      </c>
      <c r="CD282">
        <v>10372.1</v>
      </c>
      <c r="CE282">
        <v>1824.64</v>
      </c>
      <c r="CF282">
        <v>-0.00730157</v>
      </c>
      <c r="CG282">
        <v>0.9</v>
      </c>
      <c r="CH282" t="s">
        <v>421</v>
      </c>
      <c r="CI282" t="s">
        <v>421</v>
      </c>
      <c r="CJ282" t="s">
        <v>421</v>
      </c>
      <c r="CK282" t="s">
        <v>421</v>
      </c>
      <c r="CL282" t="s">
        <v>421</v>
      </c>
      <c r="CM282" t="s">
        <v>421</v>
      </c>
      <c r="CN282" t="s">
        <v>421</v>
      </c>
      <c r="CO282" t="s">
        <v>421</v>
      </c>
      <c r="CP282" t="s">
        <v>421</v>
      </c>
      <c r="CQ282" t="s">
        <v>421</v>
      </c>
      <c r="CR282">
        <f>$B$11*DQ282+$C$11*DR282+$F$11*EC282*(1-EF282)</f>
        <v>0</v>
      </c>
      <c r="CS282">
        <f>CR282*CT282</f>
        <v>0</v>
      </c>
      <c r="CT282">
        <f>($B$11*$D$9+$C$11*$D$9+$F$11*((EP282+EH282)/MAX(EP282+EH282+EQ282, 0.1)*$I$9+EQ282/MAX(EP282+EH282+EQ282, 0.1)*$J$9))/($B$11+$C$11+$F$11)</f>
        <v>0</v>
      </c>
      <c r="CU282">
        <f>($B$11*$K$9+$C$11*$K$9+$F$11*((EP282+EH282)/MAX(EP282+EH282+EQ282, 0.1)*$P$9+EQ282/MAX(EP282+EH282+EQ282, 0.1)*$Q$9))/($B$11+$C$11+$F$11)</f>
        <v>0</v>
      </c>
      <c r="CV282">
        <v>6</v>
      </c>
      <c r="CW282">
        <v>0.5</v>
      </c>
      <c r="CX282" t="s">
        <v>422</v>
      </c>
      <c r="CY282">
        <v>2</v>
      </c>
      <c r="CZ282" t="b">
        <v>1</v>
      </c>
      <c r="DA282">
        <v>1652289317</v>
      </c>
      <c r="DB282">
        <v>657.1264814814814</v>
      </c>
      <c r="DC282">
        <v>723.8232592592592</v>
      </c>
      <c r="DD282">
        <v>28.04368888888889</v>
      </c>
      <c r="DE282">
        <v>20.78561481481481</v>
      </c>
      <c r="DF282">
        <v>657.6595925925925</v>
      </c>
      <c r="DG282">
        <v>27.93713333333334</v>
      </c>
      <c r="DH282">
        <v>400.076074074074</v>
      </c>
      <c r="DI282">
        <v>90.66958888888887</v>
      </c>
      <c r="DJ282">
        <v>0.09998086666666667</v>
      </c>
      <c r="DK282">
        <v>33.06807037037036</v>
      </c>
      <c r="DL282">
        <v>32.22415555555556</v>
      </c>
      <c r="DM282">
        <v>999.9000000000001</v>
      </c>
      <c r="DN282">
        <v>0</v>
      </c>
      <c r="DO282">
        <v>0</v>
      </c>
      <c r="DP282">
        <v>10005.09148148148</v>
      </c>
      <c r="DQ282">
        <v>0</v>
      </c>
      <c r="DR282">
        <v>939.5187407407408</v>
      </c>
      <c r="DS282">
        <v>-66.69667407407407</v>
      </c>
      <c r="DT282">
        <v>676.0862592592592</v>
      </c>
      <c r="DU282">
        <v>739.1872222222221</v>
      </c>
      <c r="DV282">
        <v>7.258077407407408</v>
      </c>
      <c r="DW282">
        <v>723.8232592592592</v>
      </c>
      <c r="DX282">
        <v>20.78561481481481</v>
      </c>
      <c r="DY282">
        <v>2.54271</v>
      </c>
      <c r="DZ282">
        <v>1.884622962962963</v>
      </c>
      <c r="EA282">
        <v>21.30249259259259</v>
      </c>
      <c r="EB282">
        <v>16.50689259259259</v>
      </c>
      <c r="EC282">
        <v>1500.02037037037</v>
      </c>
      <c r="ED282">
        <v>0.9730047037037038</v>
      </c>
      <c r="EE282">
        <v>0.02699524074074074</v>
      </c>
      <c r="EF282">
        <v>0</v>
      </c>
      <c r="EG282">
        <v>1457.764814814815</v>
      </c>
      <c r="EH282">
        <v>5.00097</v>
      </c>
      <c r="EI282">
        <v>22610.19259259259</v>
      </c>
      <c r="EJ282">
        <v>12491.77037037037</v>
      </c>
      <c r="EK282">
        <v>41.62729629629629</v>
      </c>
      <c r="EL282">
        <v>43.25459259259259</v>
      </c>
      <c r="EM282">
        <v>41.84699999999999</v>
      </c>
      <c r="EN282">
        <v>43.06433333333332</v>
      </c>
      <c r="EO282">
        <v>42.81199999999998</v>
      </c>
      <c r="EP282">
        <v>1454.663333333333</v>
      </c>
      <c r="EQ282">
        <v>40.35703703703705</v>
      </c>
      <c r="ER282">
        <v>0</v>
      </c>
      <c r="ES282">
        <v>2010.200000047684</v>
      </c>
      <c r="ET282">
        <v>0</v>
      </c>
      <c r="EU282">
        <v>1457.943076923077</v>
      </c>
      <c r="EV282">
        <v>-31.56376069040764</v>
      </c>
      <c r="EW282">
        <v>-437.757264877881</v>
      </c>
      <c r="EX282">
        <v>22613.64615384615</v>
      </c>
      <c r="EY282">
        <v>15</v>
      </c>
      <c r="EZ282">
        <v>1652287342.6</v>
      </c>
      <c r="FA282" t="s">
        <v>727</v>
      </c>
      <c r="FB282">
        <v>1652287342.6</v>
      </c>
      <c r="FC282">
        <v>1652287335.6</v>
      </c>
      <c r="FD282">
        <v>27</v>
      </c>
      <c r="FE282">
        <v>0.206</v>
      </c>
      <c r="FF282">
        <v>-0.006</v>
      </c>
      <c r="FG282">
        <v>-1.806</v>
      </c>
      <c r="FH282">
        <v>0.04</v>
      </c>
      <c r="FI282">
        <v>1600</v>
      </c>
      <c r="FJ282">
        <v>24</v>
      </c>
      <c r="FK282">
        <v>0.06</v>
      </c>
      <c r="FL282">
        <v>0.04</v>
      </c>
      <c r="FM282">
        <v>-66.3611425</v>
      </c>
      <c r="FN282">
        <v>-7.333304690431379</v>
      </c>
      <c r="FO282">
        <v>0.7058010912741286</v>
      </c>
      <c r="FP282">
        <v>-1</v>
      </c>
      <c r="FQ282">
        <v>7.231642000000001</v>
      </c>
      <c r="FR282">
        <v>0.4587836397748444</v>
      </c>
      <c r="FS282">
        <v>0.04994842065571241</v>
      </c>
      <c r="FT282">
        <v>1</v>
      </c>
      <c r="FU282">
        <v>0</v>
      </c>
      <c r="FV282">
        <v>0</v>
      </c>
      <c r="FW282">
        <v>0</v>
      </c>
      <c r="FX282">
        <v>-1</v>
      </c>
      <c r="FY282">
        <v>1</v>
      </c>
      <c r="FZ282">
        <v>1</v>
      </c>
      <c r="GA282" t="s">
        <v>719</v>
      </c>
      <c r="GB282">
        <v>2.69432</v>
      </c>
      <c r="GC282">
        <v>2.70508</v>
      </c>
      <c r="GD282">
        <v>0.132759</v>
      </c>
      <c r="GE282">
        <v>0.140084</v>
      </c>
      <c r="GF282">
        <v>0.117986</v>
      </c>
      <c r="GG282">
        <v>0.0943822</v>
      </c>
      <c r="GH282">
        <v>27208.5</v>
      </c>
      <c r="GI282">
        <v>27084.4</v>
      </c>
      <c r="GJ282">
        <v>29192.4</v>
      </c>
      <c r="GK282">
        <v>29151.7</v>
      </c>
      <c r="GL282">
        <v>34085.9</v>
      </c>
      <c r="GM282">
        <v>35144.3</v>
      </c>
      <c r="GN282">
        <v>41082.7</v>
      </c>
      <c r="GO282">
        <v>41597.8</v>
      </c>
      <c r="GP282">
        <v>1.72235</v>
      </c>
      <c r="GQ282">
        <v>2.00608</v>
      </c>
      <c r="GR282">
        <v>0.0949092</v>
      </c>
      <c r="GS282">
        <v>0</v>
      </c>
      <c r="GT282">
        <v>30.6875</v>
      </c>
      <c r="GU282">
        <v>999.9</v>
      </c>
      <c r="GV282">
        <v>39.1</v>
      </c>
      <c r="GW282">
        <v>37.2</v>
      </c>
      <c r="GX282">
        <v>27.4897</v>
      </c>
      <c r="GY282">
        <v>62.7136</v>
      </c>
      <c r="GZ282">
        <v>29.2668</v>
      </c>
      <c r="HA282">
        <v>1</v>
      </c>
      <c r="HB282">
        <v>0.331502</v>
      </c>
      <c r="HC282">
        <v>0</v>
      </c>
      <c r="HD282">
        <v>20.392</v>
      </c>
      <c r="HE282">
        <v>5.21579</v>
      </c>
      <c r="HF282">
        <v>12.0099</v>
      </c>
      <c r="HG282">
        <v>4.98695</v>
      </c>
      <c r="HH282">
        <v>3.28835</v>
      </c>
      <c r="HI282">
        <v>2430</v>
      </c>
      <c r="HJ282">
        <v>9999</v>
      </c>
      <c r="HK282">
        <v>9999</v>
      </c>
      <c r="HL282">
        <v>45.9</v>
      </c>
      <c r="HM282">
        <v>1.86737</v>
      </c>
      <c r="HN282">
        <v>1.8663</v>
      </c>
      <c r="HO282">
        <v>1.86585</v>
      </c>
      <c r="HP282">
        <v>1.8657</v>
      </c>
      <c r="HQ282">
        <v>1.86752</v>
      </c>
      <c r="HR282">
        <v>1.87007</v>
      </c>
      <c r="HS282">
        <v>1.86873</v>
      </c>
      <c r="HT282">
        <v>1.87012</v>
      </c>
      <c r="HU282">
        <v>0</v>
      </c>
      <c r="HV282">
        <v>0</v>
      </c>
      <c r="HW282">
        <v>0</v>
      </c>
      <c r="HX282">
        <v>0</v>
      </c>
      <c r="HY282" t="s">
        <v>425</v>
      </c>
      <c r="HZ282" t="s">
        <v>426</v>
      </c>
      <c r="IA282" t="s">
        <v>427</v>
      </c>
      <c r="IB282" t="s">
        <v>427</v>
      </c>
      <c r="IC282" t="s">
        <v>427</v>
      </c>
      <c r="ID282" t="s">
        <v>427</v>
      </c>
      <c r="IE282">
        <v>0</v>
      </c>
      <c r="IF282">
        <v>100</v>
      </c>
      <c r="IG282">
        <v>100</v>
      </c>
      <c r="IH282">
        <v>-0.5620000000000001</v>
      </c>
      <c r="II282">
        <v>0.1062</v>
      </c>
      <c r="IJ282">
        <v>0.04464184116076175</v>
      </c>
      <c r="IK282">
        <v>-0.0004613869835165773</v>
      </c>
      <c r="IL282">
        <v>-7.733014719846753E-07</v>
      </c>
      <c r="IM282">
        <v>2.12217718631011E-10</v>
      </c>
      <c r="IN282">
        <v>-0.1662484685589008</v>
      </c>
      <c r="IO282">
        <v>0.000886434048502425</v>
      </c>
      <c r="IP282">
        <v>0.0004187276611132993</v>
      </c>
      <c r="IQ282">
        <v>-3.612086840460417E-06</v>
      </c>
      <c r="IR282">
        <v>19</v>
      </c>
      <c r="IS282">
        <v>2204</v>
      </c>
      <c r="IT282">
        <v>1</v>
      </c>
      <c r="IU282">
        <v>37</v>
      </c>
      <c r="IV282">
        <v>33</v>
      </c>
      <c r="IW282">
        <v>33.1</v>
      </c>
      <c r="IX282">
        <v>1.698</v>
      </c>
      <c r="IY282">
        <v>2.229</v>
      </c>
      <c r="IZ282">
        <v>1.39648</v>
      </c>
      <c r="JA282">
        <v>2.34619</v>
      </c>
      <c r="JB282">
        <v>1.49536</v>
      </c>
      <c r="JC282">
        <v>2.35107</v>
      </c>
      <c r="JD282">
        <v>39.3418</v>
      </c>
      <c r="JE282">
        <v>14.7537</v>
      </c>
      <c r="JF282">
        <v>18</v>
      </c>
      <c r="JG282">
        <v>393.183</v>
      </c>
      <c r="JH282">
        <v>557.972</v>
      </c>
      <c r="JI282">
        <v>32.2309</v>
      </c>
      <c r="JJ282">
        <v>31.7625</v>
      </c>
      <c r="JK282">
        <v>30.0002</v>
      </c>
      <c r="JL282">
        <v>31.6353</v>
      </c>
      <c r="JM282">
        <v>31.5312</v>
      </c>
      <c r="JN282">
        <v>34.0277</v>
      </c>
      <c r="JO282">
        <v>27.3237</v>
      </c>
      <c r="JP282">
        <v>17.5594</v>
      </c>
      <c r="JQ282">
        <v>-999.9</v>
      </c>
      <c r="JR282">
        <v>767.617</v>
      </c>
      <c r="JS282">
        <v>20.7745</v>
      </c>
      <c r="JT282">
        <v>99.7758</v>
      </c>
      <c r="JU282">
        <v>99.8484</v>
      </c>
    </row>
    <row r="283" spans="1:281">
      <c r="A283">
        <v>267</v>
      </c>
      <c r="B283">
        <v>1652289329.5</v>
      </c>
      <c r="C283">
        <v>7273</v>
      </c>
      <c r="D283" t="s">
        <v>1018</v>
      </c>
      <c r="E283" t="s">
        <v>1019</v>
      </c>
      <c r="F283">
        <v>5</v>
      </c>
      <c r="G283" t="s">
        <v>925</v>
      </c>
      <c r="H283" t="s">
        <v>418</v>
      </c>
      <c r="I283">
        <v>1652289321.714286</v>
      </c>
      <c r="J283">
        <f>(K283)/1000</f>
        <v>0</v>
      </c>
      <c r="K283">
        <f>IF(CZ283, AN283, AH283)</f>
        <v>0</v>
      </c>
      <c r="L283">
        <f>IF(CZ283, AI283, AG283)</f>
        <v>0</v>
      </c>
      <c r="M283">
        <f>DB283 - IF(AU283&gt;1, L283*CV283*100.0/(AW283*DP283), 0)</f>
        <v>0</v>
      </c>
      <c r="N283">
        <f>((T283-J283/2)*M283-L283)/(T283+J283/2)</f>
        <v>0</v>
      </c>
      <c r="O283">
        <f>N283*(DI283+DJ283)/1000.0</f>
        <v>0</v>
      </c>
      <c r="P283">
        <f>(DB283 - IF(AU283&gt;1, L283*CV283*100.0/(AW283*DP283), 0))*(DI283+DJ283)/1000.0</f>
        <v>0</v>
      </c>
      <c r="Q283">
        <f>2.0/((1/S283-1/R283)+SIGN(S283)*SQRT((1/S283-1/R283)*(1/S283-1/R283) + 4*CW283/((CW283+1)*(CW283+1))*(2*1/S283*1/R283-1/R283*1/R283)))</f>
        <v>0</v>
      </c>
      <c r="R283">
        <f>IF(LEFT(CX283,1)&lt;&gt;"0",IF(LEFT(CX283,1)="1",3.0,CY283),$D$5+$E$5*(DP283*DI283/($K$5*1000))+$F$5*(DP283*DI283/($K$5*1000))*MAX(MIN(CV283,$J$5),$I$5)*MAX(MIN(CV283,$J$5),$I$5)+$G$5*MAX(MIN(CV283,$J$5),$I$5)*(DP283*DI283/($K$5*1000))+$H$5*(DP283*DI283/($K$5*1000))*(DP283*DI283/($K$5*1000)))</f>
        <v>0</v>
      </c>
      <c r="S283">
        <f>J283*(1000-(1000*0.61365*exp(17.502*W283/(240.97+W283))/(DI283+DJ283)+DD283)/2)/(1000*0.61365*exp(17.502*W283/(240.97+W283))/(DI283+DJ283)-DD283)</f>
        <v>0</v>
      </c>
      <c r="T283">
        <f>1/((CW283+1)/(Q283/1.6)+1/(R283/1.37)) + CW283/((CW283+1)/(Q283/1.6) + CW283/(R283/1.37))</f>
        <v>0</v>
      </c>
      <c r="U283">
        <f>(CR283*CU283)</f>
        <v>0</v>
      </c>
      <c r="V283">
        <f>(DK283+(U283+2*0.95*5.67E-8*(((DK283+$B$7)+273)^4-(DK283+273)^4)-44100*J283)/(1.84*29.3*R283+8*0.95*5.67E-8*(DK283+273)^3))</f>
        <v>0</v>
      </c>
      <c r="W283">
        <f>($C$7*DL283+$D$7*DM283+$E$7*V283)</f>
        <v>0</v>
      </c>
      <c r="X283">
        <f>0.61365*exp(17.502*W283/(240.97+W283))</f>
        <v>0</v>
      </c>
      <c r="Y283">
        <f>(Z283/AA283*100)</f>
        <v>0</v>
      </c>
      <c r="Z283">
        <f>DD283*(DI283+DJ283)/1000</f>
        <v>0</v>
      </c>
      <c r="AA283">
        <f>0.61365*exp(17.502*DK283/(240.97+DK283))</f>
        <v>0</v>
      </c>
      <c r="AB283">
        <f>(X283-DD283*(DI283+DJ283)/1000)</f>
        <v>0</v>
      </c>
      <c r="AC283">
        <f>(-J283*44100)</f>
        <v>0</v>
      </c>
      <c r="AD283">
        <f>2*29.3*R283*0.92*(DK283-W283)</f>
        <v>0</v>
      </c>
      <c r="AE283">
        <f>2*0.95*5.67E-8*(((DK283+$B$7)+273)^4-(W283+273)^4)</f>
        <v>0</v>
      </c>
      <c r="AF283">
        <f>U283+AE283+AC283+AD283</f>
        <v>0</v>
      </c>
      <c r="AG283">
        <f>DH283*AU283*(DC283-DB283*(1000-AU283*DE283)/(1000-AU283*DD283))/(100*CV283)</f>
        <v>0</v>
      </c>
      <c r="AH283">
        <f>1000*DH283*AU283*(DD283-DE283)/(100*CV283*(1000-AU283*DD283))</f>
        <v>0</v>
      </c>
      <c r="AI283">
        <f>(AJ283 - AK283 - DI283*1E3/(8.314*(DK283+273.15)) * AM283/DH283 * AL283) * DH283/(100*CV283) * (1000 - DE283)/1000</f>
        <v>0</v>
      </c>
      <c r="AJ283">
        <v>769.5424650855779</v>
      </c>
      <c r="AK283">
        <v>715.7598969696966</v>
      </c>
      <c r="AL283">
        <v>3.287942516556885</v>
      </c>
      <c r="AM283">
        <v>66.42233892500103</v>
      </c>
      <c r="AN283">
        <f>(AP283 - AO283 + DI283*1E3/(8.314*(DK283+273.15)) * AR283/DH283 * AQ283) * DH283/(100*CV283) * 1000/(1000 - AP283)</f>
        <v>0</v>
      </c>
      <c r="AO283">
        <v>20.74741602628174</v>
      </c>
      <c r="AP283">
        <v>28.0095393939394</v>
      </c>
      <c r="AQ283">
        <v>-0.0003274624569855623</v>
      </c>
      <c r="AR283">
        <v>79.01917542628415</v>
      </c>
      <c r="AS283">
        <v>0</v>
      </c>
      <c r="AT283">
        <v>0</v>
      </c>
      <c r="AU283">
        <f>IF(AS283*$H$13&gt;=AW283,1.0,(AW283/(AW283-AS283*$H$13)))</f>
        <v>0</v>
      </c>
      <c r="AV283">
        <f>(AU283-1)*100</f>
        <v>0</v>
      </c>
      <c r="AW283">
        <f>MAX(0,($B$13+$C$13*DP283)/(1+$D$13*DP283)*DI283/(DK283+273)*$E$13)</f>
        <v>0</v>
      </c>
      <c r="AX283" t="s">
        <v>421</v>
      </c>
      <c r="AY283" t="s">
        <v>421</v>
      </c>
      <c r="AZ283">
        <v>0</v>
      </c>
      <c r="BA283">
        <v>0</v>
      </c>
      <c r="BB283">
        <f>1-AZ283/BA283</f>
        <v>0</v>
      </c>
      <c r="BC283">
        <v>0</v>
      </c>
      <c r="BD283" t="s">
        <v>421</v>
      </c>
      <c r="BE283" t="s">
        <v>421</v>
      </c>
      <c r="BF283">
        <v>0</v>
      </c>
      <c r="BG283">
        <v>0</v>
      </c>
      <c r="BH283">
        <f>1-BF283/BG283</f>
        <v>0</v>
      </c>
      <c r="BI283">
        <v>0.5</v>
      </c>
      <c r="BJ283">
        <f>CS283</f>
        <v>0</v>
      </c>
      <c r="BK283">
        <f>L283</f>
        <v>0</v>
      </c>
      <c r="BL283">
        <f>BH283*BI283*BJ283</f>
        <v>0</v>
      </c>
      <c r="BM283">
        <f>(BK283-BC283)/BJ283</f>
        <v>0</v>
      </c>
      <c r="BN283">
        <f>(BA283-BG283)/BG283</f>
        <v>0</v>
      </c>
      <c r="BO283">
        <f>AZ283/(BB283+AZ283/BG283)</f>
        <v>0</v>
      </c>
      <c r="BP283" t="s">
        <v>421</v>
      </c>
      <c r="BQ283">
        <v>0</v>
      </c>
      <c r="BR283">
        <f>IF(BQ283&lt;&gt;0, BQ283, BO283)</f>
        <v>0</v>
      </c>
      <c r="BS283">
        <f>1-BR283/BG283</f>
        <v>0</v>
      </c>
      <c r="BT283">
        <f>(BG283-BF283)/(BG283-BR283)</f>
        <v>0</v>
      </c>
      <c r="BU283">
        <f>(BA283-BG283)/(BA283-BR283)</f>
        <v>0</v>
      </c>
      <c r="BV283">
        <f>(BG283-BF283)/(BG283-AZ283)</f>
        <v>0</v>
      </c>
      <c r="BW283">
        <f>(BA283-BG283)/(BA283-AZ283)</f>
        <v>0</v>
      </c>
      <c r="BX283">
        <f>(BT283*BR283/BF283)</f>
        <v>0</v>
      </c>
      <c r="BY283">
        <f>(1-BX283)</f>
        <v>0</v>
      </c>
      <c r="BZ283">
        <v>1358</v>
      </c>
      <c r="CA283">
        <v>300</v>
      </c>
      <c r="CB283">
        <v>300</v>
      </c>
      <c r="CC283">
        <v>300</v>
      </c>
      <c r="CD283">
        <v>10372.1</v>
      </c>
      <c r="CE283">
        <v>1824.64</v>
      </c>
      <c r="CF283">
        <v>-0.00730157</v>
      </c>
      <c r="CG283">
        <v>0.9</v>
      </c>
      <c r="CH283" t="s">
        <v>421</v>
      </c>
      <c r="CI283" t="s">
        <v>421</v>
      </c>
      <c r="CJ283" t="s">
        <v>421</v>
      </c>
      <c r="CK283" t="s">
        <v>421</v>
      </c>
      <c r="CL283" t="s">
        <v>421</v>
      </c>
      <c r="CM283" t="s">
        <v>421</v>
      </c>
      <c r="CN283" t="s">
        <v>421</v>
      </c>
      <c r="CO283" t="s">
        <v>421</v>
      </c>
      <c r="CP283" t="s">
        <v>421</v>
      </c>
      <c r="CQ283" t="s">
        <v>421</v>
      </c>
      <c r="CR283">
        <f>$B$11*DQ283+$C$11*DR283+$F$11*EC283*(1-EF283)</f>
        <v>0</v>
      </c>
      <c r="CS283">
        <f>CR283*CT283</f>
        <v>0</v>
      </c>
      <c r="CT283">
        <f>($B$11*$D$9+$C$11*$D$9+$F$11*((EP283+EH283)/MAX(EP283+EH283+EQ283, 0.1)*$I$9+EQ283/MAX(EP283+EH283+EQ283, 0.1)*$J$9))/($B$11+$C$11+$F$11)</f>
        <v>0</v>
      </c>
      <c r="CU283">
        <f>($B$11*$K$9+$C$11*$K$9+$F$11*((EP283+EH283)/MAX(EP283+EH283+EQ283, 0.1)*$P$9+EQ283/MAX(EP283+EH283+EQ283, 0.1)*$Q$9))/($B$11+$C$11+$F$11)</f>
        <v>0</v>
      </c>
      <c r="CV283">
        <v>6</v>
      </c>
      <c r="CW283">
        <v>0.5</v>
      </c>
      <c r="CX283" t="s">
        <v>422</v>
      </c>
      <c r="CY283">
        <v>2</v>
      </c>
      <c r="CZ283" t="b">
        <v>1</v>
      </c>
      <c r="DA283">
        <v>1652289321.714286</v>
      </c>
      <c r="DB283">
        <v>672.3031785714287</v>
      </c>
      <c r="DC283">
        <v>739.6042142857142</v>
      </c>
      <c r="DD283">
        <v>28.02824285714286</v>
      </c>
      <c r="DE283">
        <v>20.7582</v>
      </c>
      <c r="DF283">
        <v>672.854607142857</v>
      </c>
      <c r="DG283">
        <v>27.92192142857143</v>
      </c>
      <c r="DH283">
        <v>400.0724285714286</v>
      </c>
      <c r="DI283">
        <v>90.66907857142857</v>
      </c>
      <c r="DJ283">
        <v>0.100006675</v>
      </c>
      <c r="DK283">
        <v>33.0738</v>
      </c>
      <c r="DL283">
        <v>32.22772142857143</v>
      </c>
      <c r="DM283">
        <v>999.9000000000002</v>
      </c>
      <c r="DN283">
        <v>0</v>
      </c>
      <c r="DO283">
        <v>0</v>
      </c>
      <c r="DP283">
        <v>10002.05392857143</v>
      </c>
      <c r="DQ283">
        <v>0</v>
      </c>
      <c r="DR283">
        <v>942.128607142857</v>
      </c>
      <c r="DS283">
        <v>-67.30087857142857</v>
      </c>
      <c r="DT283">
        <v>691.6898571428571</v>
      </c>
      <c r="DU283">
        <v>755.2822142857142</v>
      </c>
      <c r="DV283">
        <v>7.2700425</v>
      </c>
      <c r="DW283">
        <v>739.6042142857142</v>
      </c>
      <c r="DX283">
        <v>20.7582</v>
      </c>
      <c r="DY283">
        <v>2.541295</v>
      </c>
      <c r="DZ283">
        <v>1.882126785714286</v>
      </c>
      <c r="EA283">
        <v>21.29341785714286</v>
      </c>
      <c r="EB283">
        <v>16.48608214285714</v>
      </c>
      <c r="EC283">
        <v>1500.024285714286</v>
      </c>
      <c r="ED283">
        <v>0.9730007500000003</v>
      </c>
      <c r="EE283">
        <v>0.02699928214285715</v>
      </c>
      <c r="EF283">
        <v>0</v>
      </c>
      <c r="EG283">
        <v>1455.454642857143</v>
      </c>
      <c r="EH283">
        <v>5.00097</v>
      </c>
      <c r="EI283">
        <v>22572.96428571428</v>
      </c>
      <c r="EJ283">
        <v>12491.78214285714</v>
      </c>
      <c r="EK283">
        <v>41.63164285714286</v>
      </c>
      <c r="EL283">
        <v>43.26107142857143</v>
      </c>
      <c r="EM283">
        <v>41.85475</v>
      </c>
      <c r="EN283">
        <v>43.06424999999998</v>
      </c>
      <c r="EO283">
        <v>42.81199999999998</v>
      </c>
      <c r="EP283">
        <v>1454.661071428572</v>
      </c>
      <c r="EQ283">
        <v>40.36321428571429</v>
      </c>
      <c r="ER283">
        <v>0</v>
      </c>
      <c r="ES283">
        <v>2015.599999904633</v>
      </c>
      <c r="ET283">
        <v>0</v>
      </c>
      <c r="EU283">
        <v>1455.118</v>
      </c>
      <c r="EV283">
        <v>-28.40538465091267</v>
      </c>
      <c r="EW283">
        <v>-569.5846159928718</v>
      </c>
      <c r="EX283">
        <v>22568.652</v>
      </c>
      <c r="EY283">
        <v>15</v>
      </c>
      <c r="EZ283">
        <v>1652287342.6</v>
      </c>
      <c r="FA283" t="s">
        <v>727</v>
      </c>
      <c r="FB283">
        <v>1652287342.6</v>
      </c>
      <c r="FC283">
        <v>1652287335.6</v>
      </c>
      <c r="FD283">
        <v>27</v>
      </c>
      <c r="FE283">
        <v>0.206</v>
      </c>
      <c r="FF283">
        <v>-0.006</v>
      </c>
      <c r="FG283">
        <v>-1.806</v>
      </c>
      <c r="FH283">
        <v>0.04</v>
      </c>
      <c r="FI283">
        <v>1600</v>
      </c>
      <c r="FJ283">
        <v>24</v>
      </c>
      <c r="FK283">
        <v>0.06</v>
      </c>
      <c r="FL283">
        <v>0.04</v>
      </c>
      <c r="FM283">
        <v>-66.99413749999999</v>
      </c>
      <c r="FN283">
        <v>-7.662278048780487</v>
      </c>
      <c r="FO283">
        <v>0.7379620117890557</v>
      </c>
      <c r="FP283">
        <v>-1</v>
      </c>
      <c r="FQ283">
        <v>7.2588095</v>
      </c>
      <c r="FR283">
        <v>0.1564664915571972</v>
      </c>
      <c r="FS283">
        <v>0.02642137997436926</v>
      </c>
      <c r="FT283">
        <v>1</v>
      </c>
      <c r="FU283">
        <v>0</v>
      </c>
      <c r="FV283">
        <v>0</v>
      </c>
      <c r="FW283">
        <v>0</v>
      </c>
      <c r="FX283">
        <v>-1</v>
      </c>
      <c r="FY283">
        <v>1</v>
      </c>
      <c r="FZ283">
        <v>1</v>
      </c>
      <c r="GA283" t="s">
        <v>719</v>
      </c>
      <c r="GB283">
        <v>2.69436</v>
      </c>
      <c r="GC283">
        <v>2.7052</v>
      </c>
      <c r="GD283">
        <v>0.134903</v>
      </c>
      <c r="GE283">
        <v>0.142195</v>
      </c>
      <c r="GF283">
        <v>0.117964</v>
      </c>
      <c r="GG283">
        <v>0.0944156</v>
      </c>
      <c r="GH283">
        <v>27140.4</v>
      </c>
      <c r="GI283">
        <v>27017.7</v>
      </c>
      <c r="GJ283">
        <v>29191.6</v>
      </c>
      <c r="GK283">
        <v>29151.7</v>
      </c>
      <c r="GL283">
        <v>34086.1</v>
      </c>
      <c r="GM283">
        <v>35143.1</v>
      </c>
      <c r="GN283">
        <v>41081.8</v>
      </c>
      <c r="GO283">
        <v>41597.9</v>
      </c>
      <c r="GP283">
        <v>1.72245</v>
      </c>
      <c r="GQ283">
        <v>2.0062</v>
      </c>
      <c r="GR283">
        <v>0.09490179999999999</v>
      </c>
      <c r="GS283">
        <v>0</v>
      </c>
      <c r="GT283">
        <v>30.6942</v>
      </c>
      <c r="GU283">
        <v>999.9</v>
      </c>
      <c r="GV283">
        <v>39.1</v>
      </c>
      <c r="GW283">
        <v>37.2</v>
      </c>
      <c r="GX283">
        <v>27.4834</v>
      </c>
      <c r="GY283">
        <v>62.8436</v>
      </c>
      <c r="GZ283">
        <v>29.3429</v>
      </c>
      <c r="HA283">
        <v>1</v>
      </c>
      <c r="HB283">
        <v>0.331748</v>
      </c>
      <c r="HC283">
        <v>0</v>
      </c>
      <c r="HD283">
        <v>20.3919</v>
      </c>
      <c r="HE283">
        <v>5.21594</v>
      </c>
      <c r="HF283">
        <v>12.0099</v>
      </c>
      <c r="HG283">
        <v>4.9877</v>
      </c>
      <c r="HH283">
        <v>3.2886</v>
      </c>
      <c r="HI283">
        <v>2430.2</v>
      </c>
      <c r="HJ283">
        <v>9999</v>
      </c>
      <c r="HK283">
        <v>9999</v>
      </c>
      <c r="HL283">
        <v>45.9</v>
      </c>
      <c r="HM283">
        <v>1.86736</v>
      </c>
      <c r="HN283">
        <v>1.8663</v>
      </c>
      <c r="HO283">
        <v>1.86586</v>
      </c>
      <c r="HP283">
        <v>1.86572</v>
      </c>
      <c r="HQ283">
        <v>1.86752</v>
      </c>
      <c r="HR283">
        <v>1.87005</v>
      </c>
      <c r="HS283">
        <v>1.86874</v>
      </c>
      <c r="HT283">
        <v>1.87011</v>
      </c>
      <c r="HU283">
        <v>0</v>
      </c>
      <c r="HV283">
        <v>0</v>
      </c>
      <c r="HW283">
        <v>0</v>
      </c>
      <c r="HX283">
        <v>0</v>
      </c>
      <c r="HY283" t="s">
        <v>425</v>
      </c>
      <c r="HZ283" t="s">
        <v>426</v>
      </c>
      <c r="IA283" t="s">
        <v>427</v>
      </c>
      <c r="IB283" t="s">
        <v>427</v>
      </c>
      <c r="IC283" t="s">
        <v>427</v>
      </c>
      <c r="ID283" t="s">
        <v>427</v>
      </c>
      <c r="IE283">
        <v>0</v>
      </c>
      <c r="IF283">
        <v>100</v>
      </c>
      <c r="IG283">
        <v>100</v>
      </c>
      <c r="IH283">
        <v>-0.582</v>
      </c>
      <c r="II283">
        <v>0.106</v>
      </c>
      <c r="IJ283">
        <v>0.04464184116076175</v>
      </c>
      <c r="IK283">
        <v>-0.0004613869835165773</v>
      </c>
      <c r="IL283">
        <v>-7.733014719846753E-07</v>
      </c>
      <c r="IM283">
        <v>2.12217718631011E-10</v>
      </c>
      <c r="IN283">
        <v>-0.1662484685589008</v>
      </c>
      <c r="IO283">
        <v>0.000886434048502425</v>
      </c>
      <c r="IP283">
        <v>0.0004187276611132993</v>
      </c>
      <c r="IQ283">
        <v>-3.612086840460417E-06</v>
      </c>
      <c r="IR283">
        <v>19</v>
      </c>
      <c r="IS283">
        <v>2204</v>
      </c>
      <c r="IT283">
        <v>1</v>
      </c>
      <c r="IU283">
        <v>37</v>
      </c>
      <c r="IV283">
        <v>33.1</v>
      </c>
      <c r="IW283">
        <v>33.2</v>
      </c>
      <c r="IX283">
        <v>1.73096</v>
      </c>
      <c r="IY283">
        <v>2.22778</v>
      </c>
      <c r="IZ283">
        <v>1.39648</v>
      </c>
      <c r="JA283">
        <v>2.34619</v>
      </c>
      <c r="JB283">
        <v>1.49536</v>
      </c>
      <c r="JC283">
        <v>2.31079</v>
      </c>
      <c r="JD283">
        <v>39.3418</v>
      </c>
      <c r="JE283">
        <v>14.7449</v>
      </c>
      <c r="JF283">
        <v>18</v>
      </c>
      <c r="JG283">
        <v>393.25</v>
      </c>
      <c r="JH283">
        <v>558.079</v>
      </c>
      <c r="JI283">
        <v>32.2347</v>
      </c>
      <c r="JJ283">
        <v>31.7646</v>
      </c>
      <c r="JK283">
        <v>30.0002</v>
      </c>
      <c r="JL283">
        <v>31.6376</v>
      </c>
      <c r="JM283">
        <v>31.5326</v>
      </c>
      <c r="JN283">
        <v>34.6583</v>
      </c>
      <c r="JO283">
        <v>27.3237</v>
      </c>
      <c r="JP283">
        <v>17.1888</v>
      </c>
      <c r="JQ283">
        <v>-999.9</v>
      </c>
      <c r="JR283">
        <v>787.651</v>
      </c>
      <c r="JS283">
        <v>20.7584</v>
      </c>
      <c r="JT283">
        <v>99.7735</v>
      </c>
      <c r="JU283">
        <v>99.8484</v>
      </c>
    </row>
    <row r="284" spans="1:281">
      <c r="A284">
        <v>268</v>
      </c>
      <c r="B284">
        <v>1652289334.5</v>
      </c>
      <c r="C284">
        <v>7278</v>
      </c>
      <c r="D284" t="s">
        <v>1020</v>
      </c>
      <c r="E284" t="s">
        <v>1021</v>
      </c>
      <c r="F284">
        <v>5</v>
      </c>
      <c r="G284" t="s">
        <v>925</v>
      </c>
      <c r="H284" t="s">
        <v>418</v>
      </c>
      <c r="I284">
        <v>1652289327</v>
      </c>
      <c r="J284">
        <f>(K284)/1000</f>
        <v>0</v>
      </c>
      <c r="K284">
        <f>IF(CZ284, AN284, AH284)</f>
        <v>0</v>
      </c>
      <c r="L284">
        <f>IF(CZ284, AI284, AG284)</f>
        <v>0</v>
      </c>
      <c r="M284">
        <f>DB284 - IF(AU284&gt;1, L284*CV284*100.0/(AW284*DP284), 0)</f>
        <v>0</v>
      </c>
      <c r="N284">
        <f>((T284-J284/2)*M284-L284)/(T284+J284/2)</f>
        <v>0</v>
      </c>
      <c r="O284">
        <f>N284*(DI284+DJ284)/1000.0</f>
        <v>0</v>
      </c>
      <c r="P284">
        <f>(DB284 - IF(AU284&gt;1, L284*CV284*100.0/(AW284*DP284), 0))*(DI284+DJ284)/1000.0</f>
        <v>0</v>
      </c>
      <c r="Q284">
        <f>2.0/((1/S284-1/R284)+SIGN(S284)*SQRT((1/S284-1/R284)*(1/S284-1/R284) + 4*CW284/((CW284+1)*(CW284+1))*(2*1/S284*1/R284-1/R284*1/R284)))</f>
        <v>0</v>
      </c>
      <c r="R284">
        <f>IF(LEFT(CX284,1)&lt;&gt;"0",IF(LEFT(CX284,1)="1",3.0,CY284),$D$5+$E$5*(DP284*DI284/($K$5*1000))+$F$5*(DP284*DI284/($K$5*1000))*MAX(MIN(CV284,$J$5),$I$5)*MAX(MIN(CV284,$J$5),$I$5)+$G$5*MAX(MIN(CV284,$J$5),$I$5)*(DP284*DI284/($K$5*1000))+$H$5*(DP284*DI284/($K$5*1000))*(DP284*DI284/($K$5*1000)))</f>
        <v>0</v>
      </c>
      <c r="S284">
        <f>J284*(1000-(1000*0.61365*exp(17.502*W284/(240.97+W284))/(DI284+DJ284)+DD284)/2)/(1000*0.61365*exp(17.502*W284/(240.97+W284))/(DI284+DJ284)-DD284)</f>
        <v>0</v>
      </c>
      <c r="T284">
        <f>1/((CW284+1)/(Q284/1.6)+1/(R284/1.37)) + CW284/((CW284+1)/(Q284/1.6) + CW284/(R284/1.37))</f>
        <v>0</v>
      </c>
      <c r="U284">
        <f>(CR284*CU284)</f>
        <v>0</v>
      </c>
      <c r="V284">
        <f>(DK284+(U284+2*0.95*5.67E-8*(((DK284+$B$7)+273)^4-(DK284+273)^4)-44100*J284)/(1.84*29.3*R284+8*0.95*5.67E-8*(DK284+273)^3))</f>
        <v>0</v>
      </c>
      <c r="W284">
        <f>($C$7*DL284+$D$7*DM284+$E$7*V284)</f>
        <v>0</v>
      </c>
      <c r="X284">
        <f>0.61365*exp(17.502*W284/(240.97+W284))</f>
        <v>0</v>
      </c>
      <c r="Y284">
        <f>(Z284/AA284*100)</f>
        <v>0</v>
      </c>
      <c r="Z284">
        <f>DD284*(DI284+DJ284)/1000</f>
        <v>0</v>
      </c>
      <c r="AA284">
        <f>0.61365*exp(17.502*DK284/(240.97+DK284))</f>
        <v>0</v>
      </c>
      <c r="AB284">
        <f>(X284-DD284*(DI284+DJ284)/1000)</f>
        <v>0</v>
      </c>
      <c r="AC284">
        <f>(-J284*44100)</f>
        <v>0</v>
      </c>
      <c r="AD284">
        <f>2*29.3*R284*0.92*(DK284-W284)</f>
        <v>0</v>
      </c>
      <c r="AE284">
        <f>2*0.95*5.67E-8*(((DK284+$B$7)+273)^4-(W284+273)^4)</f>
        <v>0</v>
      </c>
      <c r="AF284">
        <f>U284+AE284+AC284+AD284</f>
        <v>0</v>
      </c>
      <c r="AG284">
        <f>DH284*AU284*(DC284-DB284*(1000-AU284*DE284)/(1000-AU284*DD284))/(100*CV284)</f>
        <v>0</v>
      </c>
      <c r="AH284">
        <f>1000*DH284*AU284*(DD284-DE284)/(100*CV284*(1000-AU284*DD284))</f>
        <v>0</v>
      </c>
      <c r="AI284">
        <f>(AJ284 - AK284 - DI284*1E3/(8.314*(DK284+273.15)) * AM284/DH284 * AL284) * DH284/(100*CV284) * (1000 - DE284)/1000</f>
        <v>0</v>
      </c>
      <c r="AJ284">
        <v>786.6488755845031</v>
      </c>
      <c r="AK284">
        <v>732.4863999999998</v>
      </c>
      <c r="AL284">
        <v>3.340401092335671</v>
      </c>
      <c r="AM284">
        <v>66.42233892500103</v>
      </c>
      <c r="AN284">
        <f>(AP284 - AO284 + DI284*1E3/(8.314*(DK284+273.15)) * AR284/DH284 * AQ284) * DH284/(100*CV284) * 1000/(1000 - AP284)</f>
        <v>0</v>
      </c>
      <c r="AO284">
        <v>20.77205318507284</v>
      </c>
      <c r="AP284">
        <v>28.01395454545453</v>
      </c>
      <c r="AQ284">
        <v>-0.0005331369299666938</v>
      </c>
      <c r="AR284">
        <v>79.01917542628415</v>
      </c>
      <c r="AS284">
        <v>0</v>
      </c>
      <c r="AT284">
        <v>0</v>
      </c>
      <c r="AU284">
        <f>IF(AS284*$H$13&gt;=AW284,1.0,(AW284/(AW284-AS284*$H$13)))</f>
        <v>0</v>
      </c>
      <c r="AV284">
        <f>(AU284-1)*100</f>
        <v>0</v>
      </c>
      <c r="AW284">
        <f>MAX(0,($B$13+$C$13*DP284)/(1+$D$13*DP284)*DI284/(DK284+273)*$E$13)</f>
        <v>0</v>
      </c>
      <c r="AX284" t="s">
        <v>421</v>
      </c>
      <c r="AY284" t="s">
        <v>421</v>
      </c>
      <c r="AZ284">
        <v>0</v>
      </c>
      <c r="BA284">
        <v>0</v>
      </c>
      <c r="BB284">
        <f>1-AZ284/BA284</f>
        <v>0</v>
      </c>
      <c r="BC284">
        <v>0</v>
      </c>
      <c r="BD284" t="s">
        <v>421</v>
      </c>
      <c r="BE284" t="s">
        <v>421</v>
      </c>
      <c r="BF284">
        <v>0</v>
      </c>
      <c r="BG284">
        <v>0</v>
      </c>
      <c r="BH284">
        <f>1-BF284/BG284</f>
        <v>0</v>
      </c>
      <c r="BI284">
        <v>0.5</v>
      </c>
      <c r="BJ284">
        <f>CS284</f>
        <v>0</v>
      </c>
      <c r="BK284">
        <f>L284</f>
        <v>0</v>
      </c>
      <c r="BL284">
        <f>BH284*BI284*BJ284</f>
        <v>0</v>
      </c>
      <c r="BM284">
        <f>(BK284-BC284)/BJ284</f>
        <v>0</v>
      </c>
      <c r="BN284">
        <f>(BA284-BG284)/BG284</f>
        <v>0</v>
      </c>
      <c r="BO284">
        <f>AZ284/(BB284+AZ284/BG284)</f>
        <v>0</v>
      </c>
      <c r="BP284" t="s">
        <v>421</v>
      </c>
      <c r="BQ284">
        <v>0</v>
      </c>
      <c r="BR284">
        <f>IF(BQ284&lt;&gt;0, BQ284, BO284)</f>
        <v>0</v>
      </c>
      <c r="BS284">
        <f>1-BR284/BG284</f>
        <v>0</v>
      </c>
      <c r="BT284">
        <f>(BG284-BF284)/(BG284-BR284)</f>
        <v>0</v>
      </c>
      <c r="BU284">
        <f>(BA284-BG284)/(BA284-BR284)</f>
        <v>0</v>
      </c>
      <c r="BV284">
        <f>(BG284-BF284)/(BG284-AZ284)</f>
        <v>0</v>
      </c>
      <c r="BW284">
        <f>(BA284-BG284)/(BA284-AZ284)</f>
        <v>0</v>
      </c>
      <c r="BX284">
        <f>(BT284*BR284/BF284)</f>
        <v>0</v>
      </c>
      <c r="BY284">
        <f>(1-BX284)</f>
        <v>0</v>
      </c>
      <c r="BZ284">
        <v>1358</v>
      </c>
      <c r="CA284">
        <v>300</v>
      </c>
      <c r="CB284">
        <v>300</v>
      </c>
      <c r="CC284">
        <v>300</v>
      </c>
      <c r="CD284">
        <v>10372.1</v>
      </c>
      <c r="CE284">
        <v>1824.64</v>
      </c>
      <c r="CF284">
        <v>-0.00730157</v>
      </c>
      <c r="CG284">
        <v>0.9</v>
      </c>
      <c r="CH284" t="s">
        <v>421</v>
      </c>
      <c r="CI284" t="s">
        <v>421</v>
      </c>
      <c r="CJ284" t="s">
        <v>421</v>
      </c>
      <c r="CK284" t="s">
        <v>421</v>
      </c>
      <c r="CL284" t="s">
        <v>421</v>
      </c>
      <c r="CM284" t="s">
        <v>421</v>
      </c>
      <c r="CN284" t="s">
        <v>421</v>
      </c>
      <c r="CO284" t="s">
        <v>421</v>
      </c>
      <c r="CP284" t="s">
        <v>421</v>
      </c>
      <c r="CQ284" t="s">
        <v>421</v>
      </c>
      <c r="CR284">
        <f>$B$11*DQ284+$C$11*DR284+$F$11*EC284*(1-EF284)</f>
        <v>0</v>
      </c>
      <c r="CS284">
        <f>CR284*CT284</f>
        <v>0</v>
      </c>
      <c r="CT284">
        <f>($B$11*$D$9+$C$11*$D$9+$F$11*((EP284+EH284)/MAX(EP284+EH284+EQ284, 0.1)*$I$9+EQ284/MAX(EP284+EH284+EQ284, 0.1)*$J$9))/($B$11+$C$11+$F$11)</f>
        <v>0</v>
      </c>
      <c r="CU284">
        <f>($B$11*$K$9+$C$11*$K$9+$F$11*((EP284+EH284)/MAX(EP284+EH284+EQ284, 0.1)*$P$9+EQ284/MAX(EP284+EH284+EQ284, 0.1)*$Q$9))/($B$11+$C$11+$F$11)</f>
        <v>0</v>
      </c>
      <c r="CV284">
        <v>6</v>
      </c>
      <c r="CW284">
        <v>0.5</v>
      </c>
      <c r="CX284" t="s">
        <v>422</v>
      </c>
      <c r="CY284">
        <v>2</v>
      </c>
      <c r="CZ284" t="b">
        <v>1</v>
      </c>
      <c r="DA284">
        <v>1652289327</v>
      </c>
      <c r="DB284">
        <v>689.3371111111111</v>
      </c>
      <c r="DC284">
        <v>757.3111481481484</v>
      </c>
      <c r="DD284">
        <v>28.01496666666667</v>
      </c>
      <c r="DE284">
        <v>20.76920370370371</v>
      </c>
      <c r="DF284">
        <v>689.9093333333335</v>
      </c>
      <c r="DG284">
        <v>27.90884444444444</v>
      </c>
      <c r="DH284">
        <v>400.0790740740741</v>
      </c>
      <c r="DI284">
        <v>90.66982222222222</v>
      </c>
      <c r="DJ284">
        <v>0.1000289148148148</v>
      </c>
      <c r="DK284">
        <v>33.07998888888889</v>
      </c>
      <c r="DL284">
        <v>32.23395555555555</v>
      </c>
      <c r="DM284">
        <v>999.9000000000001</v>
      </c>
      <c r="DN284">
        <v>0</v>
      </c>
      <c r="DO284">
        <v>0</v>
      </c>
      <c r="DP284">
        <v>9998.981851851851</v>
      </c>
      <c r="DQ284">
        <v>0</v>
      </c>
      <c r="DR284">
        <v>944.8675925925926</v>
      </c>
      <c r="DS284">
        <v>-67.97385555555556</v>
      </c>
      <c r="DT284">
        <v>709.2054444444444</v>
      </c>
      <c r="DU284">
        <v>773.3736666666665</v>
      </c>
      <c r="DV284">
        <v>7.245756666666666</v>
      </c>
      <c r="DW284">
        <v>757.3111481481484</v>
      </c>
      <c r="DX284">
        <v>20.76920370370371</v>
      </c>
      <c r="DY284">
        <v>2.540111481481481</v>
      </c>
      <c r="DZ284">
        <v>1.88314</v>
      </c>
      <c r="EA284">
        <v>21.28582962962963</v>
      </c>
      <c r="EB284">
        <v>16.49453333333333</v>
      </c>
      <c r="EC284">
        <v>1500.012962962963</v>
      </c>
      <c r="ED284">
        <v>0.9729996666666669</v>
      </c>
      <c r="EE284">
        <v>0.02700037407407407</v>
      </c>
      <c r="EF284">
        <v>0</v>
      </c>
      <c r="EG284">
        <v>1452.984074074074</v>
      </c>
      <c r="EH284">
        <v>5.00097</v>
      </c>
      <c r="EI284">
        <v>22528.02222222222</v>
      </c>
      <c r="EJ284">
        <v>12491.69259259259</v>
      </c>
      <c r="EK284">
        <v>41.64796296296295</v>
      </c>
      <c r="EL284">
        <v>43.25918518518519</v>
      </c>
      <c r="EM284">
        <v>41.85633333333333</v>
      </c>
      <c r="EN284">
        <v>43.06433333333332</v>
      </c>
      <c r="EO284">
        <v>42.81199999999998</v>
      </c>
      <c r="EP284">
        <v>1454.648148148148</v>
      </c>
      <c r="EQ284">
        <v>40.36481481481482</v>
      </c>
      <c r="ER284">
        <v>0</v>
      </c>
      <c r="ES284">
        <v>2020.400000095367</v>
      </c>
      <c r="ET284">
        <v>0</v>
      </c>
      <c r="EU284">
        <v>1452.8892</v>
      </c>
      <c r="EV284">
        <v>-26.70538456878328</v>
      </c>
      <c r="EW284">
        <v>-534.1230759188652</v>
      </c>
      <c r="EX284">
        <v>22526.04</v>
      </c>
      <c r="EY284">
        <v>15</v>
      </c>
      <c r="EZ284">
        <v>1652287342.6</v>
      </c>
      <c r="FA284" t="s">
        <v>727</v>
      </c>
      <c r="FB284">
        <v>1652287342.6</v>
      </c>
      <c r="FC284">
        <v>1652287335.6</v>
      </c>
      <c r="FD284">
        <v>27</v>
      </c>
      <c r="FE284">
        <v>0.206</v>
      </c>
      <c r="FF284">
        <v>-0.006</v>
      </c>
      <c r="FG284">
        <v>-1.806</v>
      </c>
      <c r="FH284">
        <v>0.04</v>
      </c>
      <c r="FI284">
        <v>1600</v>
      </c>
      <c r="FJ284">
        <v>24</v>
      </c>
      <c r="FK284">
        <v>0.06</v>
      </c>
      <c r="FL284">
        <v>0.04</v>
      </c>
      <c r="FM284">
        <v>-67.4956725</v>
      </c>
      <c r="FN284">
        <v>-7.784894183864784</v>
      </c>
      <c r="FO284">
        <v>0.7494877213762415</v>
      </c>
      <c r="FP284">
        <v>-1</v>
      </c>
      <c r="FQ284">
        <v>7.258807250000001</v>
      </c>
      <c r="FR284">
        <v>-0.19357699812384</v>
      </c>
      <c r="FS284">
        <v>0.02549003775865192</v>
      </c>
      <c r="FT284">
        <v>1</v>
      </c>
      <c r="FU284">
        <v>0</v>
      </c>
      <c r="FV284">
        <v>0</v>
      </c>
      <c r="FW284">
        <v>0</v>
      </c>
      <c r="FX284">
        <v>-1</v>
      </c>
      <c r="FY284">
        <v>1</v>
      </c>
      <c r="FZ284">
        <v>1</v>
      </c>
      <c r="GA284" t="s">
        <v>719</v>
      </c>
      <c r="GB284">
        <v>2.69427</v>
      </c>
      <c r="GC284">
        <v>2.70509</v>
      </c>
      <c r="GD284">
        <v>0.137042</v>
      </c>
      <c r="GE284">
        <v>0.144278</v>
      </c>
      <c r="GF284">
        <v>0.11799</v>
      </c>
      <c r="GG284">
        <v>0.0946758</v>
      </c>
      <c r="GH284">
        <v>27073.4</v>
      </c>
      <c r="GI284">
        <v>26952</v>
      </c>
      <c r="GJ284">
        <v>29191.8</v>
      </c>
      <c r="GK284">
        <v>29151.6</v>
      </c>
      <c r="GL284">
        <v>34085.3</v>
      </c>
      <c r="GM284">
        <v>35133</v>
      </c>
      <c r="GN284">
        <v>41082.1</v>
      </c>
      <c r="GO284">
        <v>41598</v>
      </c>
      <c r="GP284">
        <v>1.72222</v>
      </c>
      <c r="GQ284">
        <v>2.00658</v>
      </c>
      <c r="GR284">
        <v>0.0951104</v>
      </c>
      <c r="GS284">
        <v>0</v>
      </c>
      <c r="GT284">
        <v>30.7023</v>
      </c>
      <c r="GU284">
        <v>999.9</v>
      </c>
      <c r="GV284">
        <v>39.1</v>
      </c>
      <c r="GW284">
        <v>37.2</v>
      </c>
      <c r="GX284">
        <v>27.4877</v>
      </c>
      <c r="GY284">
        <v>62.7336</v>
      </c>
      <c r="GZ284">
        <v>29.391</v>
      </c>
      <c r="HA284">
        <v>1</v>
      </c>
      <c r="HB284">
        <v>0.331484</v>
      </c>
      <c r="HC284">
        <v>0</v>
      </c>
      <c r="HD284">
        <v>20.392</v>
      </c>
      <c r="HE284">
        <v>5.21684</v>
      </c>
      <c r="HF284">
        <v>12.0099</v>
      </c>
      <c r="HG284">
        <v>4.9877</v>
      </c>
      <c r="HH284">
        <v>3.2886</v>
      </c>
      <c r="HI284">
        <v>2430.2</v>
      </c>
      <c r="HJ284">
        <v>9999</v>
      </c>
      <c r="HK284">
        <v>9999</v>
      </c>
      <c r="HL284">
        <v>45.9</v>
      </c>
      <c r="HM284">
        <v>1.86734</v>
      </c>
      <c r="HN284">
        <v>1.8663</v>
      </c>
      <c r="HO284">
        <v>1.86586</v>
      </c>
      <c r="HP284">
        <v>1.86569</v>
      </c>
      <c r="HQ284">
        <v>1.86752</v>
      </c>
      <c r="HR284">
        <v>1.87009</v>
      </c>
      <c r="HS284">
        <v>1.86873</v>
      </c>
      <c r="HT284">
        <v>1.8701</v>
      </c>
      <c r="HU284">
        <v>0</v>
      </c>
      <c r="HV284">
        <v>0</v>
      </c>
      <c r="HW284">
        <v>0</v>
      </c>
      <c r="HX284">
        <v>0</v>
      </c>
      <c r="HY284" t="s">
        <v>425</v>
      </c>
      <c r="HZ284" t="s">
        <v>426</v>
      </c>
      <c r="IA284" t="s">
        <v>427</v>
      </c>
      <c r="IB284" t="s">
        <v>427</v>
      </c>
      <c r="IC284" t="s">
        <v>427</v>
      </c>
      <c r="ID284" t="s">
        <v>427</v>
      </c>
      <c r="IE284">
        <v>0</v>
      </c>
      <c r="IF284">
        <v>100</v>
      </c>
      <c r="IG284">
        <v>100</v>
      </c>
      <c r="IH284">
        <v>-0.602</v>
      </c>
      <c r="II284">
        <v>0.1062</v>
      </c>
      <c r="IJ284">
        <v>0.04464184116076175</v>
      </c>
      <c r="IK284">
        <v>-0.0004613869835165773</v>
      </c>
      <c r="IL284">
        <v>-7.733014719846753E-07</v>
      </c>
      <c r="IM284">
        <v>2.12217718631011E-10</v>
      </c>
      <c r="IN284">
        <v>-0.1662484685589008</v>
      </c>
      <c r="IO284">
        <v>0.000886434048502425</v>
      </c>
      <c r="IP284">
        <v>0.0004187276611132993</v>
      </c>
      <c r="IQ284">
        <v>-3.612086840460417E-06</v>
      </c>
      <c r="IR284">
        <v>19</v>
      </c>
      <c r="IS284">
        <v>2204</v>
      </c>
      <c r="IT284">
        <v>1</v>
      </c>
      <c r="IU284">
        <v>37</v>
      </c>
      <c r="IV284">
        <v>33.2</v>
      </c>
      <c r="IW284">
        <v>33.3</v>
      </c>
      <c r="IX284">
        <v>1.75903</v>
      </c>
      <c r="IY284">
        <v>2.23389</v>
      </c>
      <c r="IZ284">
        <v>1.39648</v>
      </c>
      <c r="JA284">
        <v>2.34497</v>
      </c>
      <c r="JB284">
        <v>1.49536</v>
      </c>
      <c r="JC284">
        <v>2.2998</v>
      </c>
      <c r="JD284">
        <v>39.3169</v>
      </c>
      <c r="JE284">
        <v>14.7362</v>
      </c>
      <c r="JF284">
        <v>18</v>
      </c>
      <c r="JG284">
        <v>393.136</v>
      </c>
      <c r="JH284">
        <v>558.385</v>
      </c>
      <c r="JI284">
        <v>32.2374</v>
      </c>
      <c r="JJ284">
        <v>31.766</v>
      </c>
      <c r="JK284">
        <v>30.0001</v>
      </c>
      <c r="JL284">
        <v>31.639</v>
      </c>
      <c r="JM284">
        <v>31.5353</v>
      </c>
      <c r="JN284">
        <v>35.2217</v>
      </c>
      <c r="JO284">
        <v>27.3237</v>
      </c>
      <c r="JP284">
        <v>17.1888</v>
      </c>
      <c r="JQ284">
        <v>-999.9</v>
      </c>
      <c r="JR284">
        <v>801.006</v>
      </c>
      <c r="JS284">
        <v>20.7162</v>
      </c>
      <c r="JT284">
        <v>99.7741</v>
      </c>
      <c r="JU284">
        <v>99.8484</v>
      </c>
    </row>
    <row r="285" spans="1:281">
      <c r="A285">
        <v>269</v>
      </c>
      <c r="B285">
        <v>1652289339.5</v>
      </c>
      <c r="C285">
        <v>7283</v>
      </c>
      <c r="D285" t="s">
        <v>1022</v>
      </c>
      <c r="E285" t="s">
        <v>1023</v>
      </c>
      <c r="F285">
        <v>5</v>
      </c>
      <c r="G285" t="s">
        <v>925</v>
      </c>
      <c r="H285" t="s">
        <v>418</v>
      </c>
      <c r="I285">
        <v>1652289331.714286</v>
      </c>
      <c r="J285">
        <f>(K285)/1000</f>
        <v>0</v>
      </c>
      <c r="K285">
        <f>IF(CZ285, AN285, AH285)</f>
        <v>0</v>
      </c>
      <c r="L285">
        <f>IF(CZ285, AI285, AG285)</f>
        <v>0</v>
      </c>
      <c r="M285">
        <f>DB285 - IF(AU285&gt;1, L285*CV285*100.0/(AW285*DP285), 0)</f>
        <v>0</v>
      </c>
      <c r="N285">
        <f>((T285-J285/2)*M285-L285)/(T285+J285/2)</f>
        <v>0</v>
      </c>
      <c r="O285">
        <f>N285*(DI285+DJ285)/1000.0</f>
        <v>0</v>
      </c>
      <c r="P285">
        <f>(DB285 - IF(AU285&gt;1, L285*CV285*100.0/(AW285*DP285), 0))*(DI285+DJ285)/1000.0</f>
        <v>0</v>
      </c>
      <c r="Q285">
        <f>2.0/((1/S285-1/R285)+SIGN(S285)*SQRT((1/S285-1/R285)*(1/S285-1/R285) + 4*CW285/((CW285+1)*(CW285+1))*(2*1/S285*1/R285-1/R285*1/R285)))</f>
        <v>0</v>
      </c>
      <c r="R285">
        <f>IF(LEFT(CX285,1)&lt;&gt;"0",IF(LEFT(CX285,1)="1",3.0,CY285),$D$5+$E$5*(DP285*DI285/($K$5*1000))+$F$5*(DP285*DI285/($K$5*1000))*MAX(MIN(CV285,$J$5),$I$5)*MAX(MIN(CV285,$J$5),$I$5)+$G$5*MAX(MIN(CV285,$J$5),$I$5)*(DP285*DI285/($K$5*1000))+$H$5*(DP285*DI285/($K$5*1000))*(DP285*DI285/($K$5*1000)))</f>
        <v>0</v>
      </c>
      <c r="S285">
        <f>J285*(1000-(1000*0.61365*exp(17.502*W285/(240.97+W285))/(DI285+DJ285)+DD285)/2)/(1000*0.61365*exp(17.502*W285/(240.97+W285))/(DI285+DJ285)-DD285)</f>
        <v>0</v>
      </c>
      <c r="T285">
        <f>1/((CW285+1)/(Q285/1.6)+1/(R285/1.37)) + CW285/((CW285+1)/(Q285/1.6) + CW285/(R285/1.37))</f>
        <v>0</v>
      </c>
      <c r="U285">
        <f>(CR285*CU285)</f>
        <v>0</v>
      </c>
      <c r="V285">
        <f>(DK285+(U285+2*0.95*5.67E-8*(((DK285+$B$7)+273)^4-(DK285+273)^4)-44100*J285)/(1.84*29.3*R285+8*0.95*5.67E-8*(DK285+273)^3))</f>
        <v>0</v>
      </c>
      <c r="W285">
        <f>($C$7*DL285+$D$7*DM285+$E$7*V285)</f>
        <v>0</v>
      </c>
      <c r="X285">
        <f>0.61365*exp(17.502*W285/(240.97+W285))</f>
        <v>0</v>
      </c>
      <c r="Y285">
        <f>(Z285/AA285*100)</f>
        <v>0</v>
      </c>
      <c r="Z285">
        <f>DD285*(DI285+DJ285)/1000</f>
        <v>0</v>
      </c>
      <c r="AA285">
        <f>0.61365*exp(17.502*DK285/(240.97+DK285))</f>
        <v>0</v>
      </c>
      <c r="AB285">
        <f>(X285-DD285*(DI285+DJ285)/1000)</f>
        <v>0</v>
      </c>
      <c r="AC285">
        <f>(-J285*44100)</f>
        <v>0</v>
      </c>
      <c r="AD285">
        <f>2*29.3*R285*0.92*(DK285-W285)</f>
        <v>0</v>
      </c>
      <c r="AE285">
        <f>2*0.95*5.67E-8*(((DK285+$B$7)+273)^4-(W285+273)^4)</f>
        <v>0</v>
      </c>
      <c r="AF285">
        <f>U285+AE285+AC285+AD285</f>
        <v>0</v>
      </c>
      <c r="AG285">
        <f>DH285*AU285*(DC285-DB285*(1000-AU285*DE285)/(1000-AU285*DD285))/(100*CV285)</f>
        <v>0</v>
      </c>
      <c r="AH285">
        <f>1000*DH285*AU285*(DD285-DE285)/(100*CV285*(1000-AU285*DD285))</f>
        <v>0</v>
      </c>
      <c r="AI285">
        <f>(AJ285 - AK285 - DI285*1E3/(8.314*(DK285+273.15)) * AM285/DH285 * AL285) * DH285/(100*CV285) * (1000 - DE285)/1000</f>
        <v>0</v>
      </c>
      <c r="AJ285">
        <v>803.8063403290744</v>
      </c>
      <c r="AK285">
        <v>749.2216181818181</v>
      </c>
      <c r="AL285">
        <v>3.33672792875027</v>
      </c>
      <c r="AM285">
        <v>66.42233892500103</v>
      </c>
      <c r="AN285">
        <f>(AP285 - AO285 + DI285*1E3/(8.314*(DK285+273.15)) * AR285/DH285 * AQ285) * DH285/(100*CV285) * 1000/(1000 - AP285)</f>
        <v>0</v>
      </c>
      <c r="AO285">
        <v>20.84134766565927</v>
      </c>
      <c r="AP285">
        <v>28.04187333333331</v>
      </c>
      <c r="AQ285">
        <v>0.008050958823697388</v>
      </c>
      <c r="AR285">
        <v>79.01917542628415</v>
      </c>
      <c r="AS285">
        <v>0</v>
      </c>
      <c r="AT285">
        <v>0</v>
      </c>
      <c r="AU285">
        <f>IF(AS285*$H$13&gt;=AW285,1.0,(AW285/(AW285-AS285*$H$13)))</f>
        <v>0</v>
      </c>
      <c r="AV285">
        <f>(AU285-1)*100</f>
        <v>0</v>
      </c>
      <c r="AW285">
        <f>MAX(0,($B$13+$C$13*DP285)/(1+$D$13*DP285)*DI285/(DK285+273)*$E$13)</f>
        <v>0</v>
      </c>
      <c r="AX285" t="s">
        <v>421</v>
      </c>
      <c r="AY285" t="s">
        <v>421</v>
      </c>
      <c r="AZ285">
        <v>0</v>
      </c>
      <c r="BA285">
        <v>0</v>
      </c>
      <c r="BB285">
        <f>1-AZ285/BA285</f>
        <v>0</v>
      </c>
      <c r="BC285">
        <v>0</v>
      </c>
      <c r="BD285" t="s">
        <v>421</v>
      </c>
      <c r="BE285" t="s">
        <v>421</v>
      </c>
      <c r="BF285">
        <v>0</v>
      </c>
      <c r="BG285">
        <v>0</v>
      </c>
      <c r="BH285">
        <f>1-BF285/BG285</f>
        <v>0</v>
      </c>
      <c r="BI285">
        <v>0.5</v>
      </c>
      <c r="BJ285">
        <f>CS285</f>
        <v>0</v>
      </c>
      <c r="BK285">
        <f>L285</f>
        <v>0</v>
      </c>
      <c r="BL285">
        <f>BH285*BI285*BJ285</f>
        <v>0</v>
      </c>
      <c r="BM285">
        <f>(BK285-BC285)/BJ285</f>
        <v>0</v>
      </c>
      <c r="BN285">
        <f>(BA285-BG285)/BG285</f>
        <v>0</v>
      </c>
      <c r="BO285">
        <f>AZ285/(BB285+AZ285/BG285)</f>
        <v>0</v>
      </c>
      <c r="BP285" t="s">
        <v>421</v>
      </c>
      <c r="BQ285">
        <v>0</v>
      </c>
      <c r="BR285">
        <f>IF(BQ285&lt;&gt;0, BQ285, BO285)</f>
        <v>0</v>
      </c>
      <c r="BS285">
        <f>1-BR285/BG285</f>
        <v>0</v>
      </c>
      <c r="BT285">
        <f>(BG285-BF285)/(BG285-BR285)</f>
        <v>0</v>
      </c>
      <c r="BU285">
        <f>(BA285-BG285)/(BA285-BR285)</f>
        <v>0</v>
      </c>
      <c r="BV285">
        <f>(BG285-BF285)/(BG285-AZ285)</f>
        <v>0</v>
      </c>
      <c r="BW285">
        <f>(BA285-BG285)/(BA285-AZ285)</f>
        <v>0</v>
      </c>
      <c r="BX285">
        <f>(BT285*BR285/BF285)</f>
        <v>0</v>
      </c>
      <c r="BY285">
        <f>(1-BX285)</f>
        <v>0</v>
      </c>
      <c r="BZ285">
        <v>1358</v>
      </c>
      <c r="CA285">
        <v>300</v>
      </c>
      <c r="CB285">
        <v>300</v>
      </c>
      <c r="CC285">
        <v>300</v>
      </c>
      <c r="CD285">
        <v>10372.1</v>
      </c>
      <c r="CE285">
        <v>1824.64</v>
      </c>
      <c r="CF285">
        <v>-0.00730157</v>
      </c>
      <c r="CG285">
        <v>0.9</v>
      </c>
      <c r="CH285" t="s">
        <v>421</v>
      </c>
      <c r="CI285" t="s">
        <v>421</v>
      </c>
      <c r="CJ285" t="s">
        <v>421</v>
      </c>
      <c r="CK285" t="s">
        <v>421</v>
      </c>
      <c r="CL285" t="s">
        <v>421</v>
      </c>
      <c r="CM285" t="s">
        <v>421</v>
      </c>
      <c r="CN285" t="s">
        <v>421</v>
      </c>
      <c r="CO285" t="s">
        <v>421</v>
      </c>
      <c r="CP285" t="s">
        <v>421</v>
      </c>
      <c r="CQ285" t="s">
        <v>421</v>
      </c>
      <c r="CR285">
        <f>$B$11*DQ285+$C$11*DR285+$F$11*EC285*(1-EF285)</f>
        <v>0</v>
      </c>
      <c r="CS285">
        <f>CR285*CT285</f>
        <v>0</v>
      </c>
      <c r="CT285">
        <f>($B$11*$D$9+$C$11*$D$9+$F$11*((EP285+EH285)/MAX(EP285+EH285+EQ285, 0.1)*$I$9+EQ285/MAX(EP285+EH285+EQ285, 0.1)*$J$9))/($B$11+$C$11+$F$11)</f>
        <v>0</v>
      </c>
      <c r="CU285">
        <f>($B$11*$K$9+$C$11*$K$9+$F$11*((EP285+EH285)/MAX(EP285+EH285+EQ285, 0.1)*$P$9+EQ285/MAX(EP285+EH285+EQ285, 0.1)*$Q$9))/($B$11+$C$11+$F$11)</f>
        <v>0</v>
      </c>
      <c r="CV285">
        <v>6</v>
      </c>
      <c r="CW285">
        <v>0.5</v>
      </c>
      <c r="CX285" t="s">
        <v>422</v>
      </c>
      <c r="CY285">
        <v>2</v>
      </c>
      <c r="CZ285" t="b">
        <v>1</v>
      </c>
      <c r="DA285">
        <v>1652289331.714286</v>
      </c>
      <c r="DB285">
        <v>704.5821785714286</v>
      </c>
      <c r="DC285">
        <v>773.1271071428572</v>
      </c>
      <c r="DD285">
        <v>28.01836071428571</v>
      </c>
      <c r="DE285">
        <v>20.79429642857142</v>
      </c>
      <c r="DF285">
        <v>705.1731428571428</v>
      </c>
      <c r="DG285">
        <v>27.91218928571428</v>
      </c>
      <c r="DH285">
        <v>400.07</v>
      </c>
      <c r="DI285">
        <v>90.67003928571428</v>
      </c>
      <c r="DJ285">
        <v>0.09999007500000003</v>
      </c>
      <c r="DK285">
        <v>33.086025</v>
      </c>
      <c r="DL285">
        <v>32.24491785714286</v>
      </c>
      <c r="DM285">
        <v>999.9000000000002</v>
      </c>
      <c r="DN285">
        <v>0</v>
      </c>
      <c r="DO285">
        <v>0</v>
      </c>
      <c r="DP285">
        <v>9994.708214285714</v>
      </c>
      <c r="DQ285">
        <v>0</v>
      </c>
      <c r="DR285">
        <v>946.0528928571426</v>
      </c>
      <c r="DS285">
        <v>-68.54480357142856</v>
      </c>
      <c r="DT285">
        <v>724.8926071428572</v>
      </c>
      <c r="DU285">
        <v>789.5454999999999</v>
      </c>
      <c r="DV285">
        <v>7.224069642857141</v>
      </c>
      <c r="DW285">
        <v>773.1271071428572</v>
      </c>
      <c r="DX285">
        <v>20.79429642857142</v>
      </c>
      <c r="DY285">
        <v>2.540426785714286</v>
      </c>
      <c r="DZ285">
        <v>1.885418928571428</v>
      </c>
      <c r="EA285">
        <v>21.28784642857143</v>
      </c>
      <c r="EB285">
        <v>16.51353571428571</v>
      </c>
      <c r="EC285">
        <v>1500.043928571428</v>
      </c>
      <c r="ED285">
        <v>0.9729968571428573</v>
      </c>
      <c r="EE285">
        <v>0.02700325357142858</v>
      </c>
      <c r="EF285">
        <v>0</v>
      </c>
      <c r="EG285">
        <v>1450.955714285714</v>
      </c>
      <c r="EH285">
        <v>5.00097</v>
      </c>
      <c r="EI285">
        <v>22489.51071428572</v>
      </c>
      <c r="EJ285">
        <v>12491.94642857143</v>
      </c>
      <c r="EK285">
        <v>41.66707142857142</v>
      </c>
      <c r="EL285">
        <v>43.26328571428571</v>
      </c>
      <c r="EM285">
        <v>41.85700000000001</v>
      </c>
      <c r="EN285">
        <v>43.06424999999998</v>
      </c>
      <c r="EO285">
        <v>42.81199999999998</v>
      </c>
      <c r="EP285">
        <v>1454.673571428571</v>
      </c>
      <c r="EQ285">
        <v>40.37035714285715</v>
      </c>
      <c r="ER285">
        <v>0</v>
      </c>
      <c r="ES285">
        <v>2025.799999952316</v>
      </c>
      <c r="ET285">
        <v>0</v>
      </c>
      <c r="EU285">
        <v>1450.686153846154</v>
      </c>
      <c r="EV285">
        <v>-25.83384616484665</v>
      </c>
      <c r="EW285">
        <v>-450.6495728177989</v>
      </c>
      <c r="EX285">
        <v>22484.61153846154</v>
      </c>
      <c r="EY285">
        <v>15</v>
      </c>
      <c r="EZ285">
        <v>1652287342.6</v>
      </c>
      <c r="FA285" t="s">
        <v>727</v>
      </c>
      <c r="FB285">
        <v>1652287342.6</v>
      </c>
      <c r="FC285">
        <v>1652287335.6</v>
      </c>
      <c r="FD285">
        <v>27</v>
      </c>
      <c r="FE285">
        <v>0.206</v>
      </c>
      <c r="FF285">
        <v>-0.006</v>
      </c>
      <c r="FG285">
        <v>-1.806</v>
      </c>
      <c r="FH285">
        <v>0.04</v>
      </c>
      <c r="FI285">
        <v>1600</v>
      </c>
      <c r="FJ285">
        <v>24</v>
      </c>
      <c r="FK285">
        <v>0.06</v>
      </c>
      <c r="FL285">
        <v>0.04</v>
      </c>
      <c r="FM285">
        <v>-68.13770487804879</v>
      </c>
      <c r="FN285">
        <v>-7.314926132404285</v>
      </c>
      <c r="FO285">
        <v>0.7234480502701062</v>
      </c>
      <c r="FP285">
        <v>-1</v>
      </c>
      <c r="FQ285">
        <v>7.236888536585367</v>
      </c>
      <c r="FR285">
        <v>-0.3258468292682821</v>
      </c>
      <c r="FS285">
        <v>0.03725126906078376</v>
      </c>
      <c r="FT285">
        <v>1</v>
      </c>
      <c r="FU285">
        <v>0</v>
      </c>
      <c r="FV285">
        <v>0</v>
      </c>
      <c r="FW285">
        <v>0</v>
      </c>
      <c r="FX285">
        <v>-1</v>
      </c>
      <c r="FY285">
        <v>1</v>
      </c>
      <c r="FZ285">
        <v>1</v>
      </c>
      <c r="GA285" t="s">
        <v>719</v>
      </c>
      <c r="GB285">
        <v>2.69437</v>
      </c>
      <c r="GC285">
        <v>2.70512</v>
      </c>
      <c r="GD285">
        <v>0.139153</v>
      </c>
      <c r="GE285">
        <v>0.146358</v>
      </c>
      <c r="GF285">
        <v>0.118058</v>
      </c>
      <c r="GG285">
        <v>0.0945375</v>
      </c>
      <c r="GH285">
        <v>27007.4</v>
      </c>
      <c r="GI285">
        <v>26886</v>
      </c>
      <c r="GJ285">
        <v>29192.2</v>
      </c>
      <c r="GK285">
        <v>29151.2</v>
      </c>
      <c r="GL285">
        <v>34083</v>
      </c>
      <c r="GM285">
        <v>35138</v>
      </c>
      <c r="GN285">
        <v>41082.4</v>
      </c>
      <c r="GO285">
        <v>41597.4</v>
      </c>
      <c r="GP285">
        <v>1.72232</v>
      </c>
      <c r="GQ285">
        <v>2.0062</v>
      </c>
      <c r="GR285">
        <v>0.096485</v>
      </c>
      <c r="GS285">
        <v>0</v>
      </c>
      <c r="GT285">
        <v>30.711</v>
      </c>
      <c r="GU285">
        <v>999.9</v>
      </c>
      <c r="GV285">
        <v>39.1</v>
      </c>
      <c r="GW285">
        <v>37.2</v>
      </c>
      <c r="GX285">
        <v>27.4891</v>
      </c>
      <c r="GY285">
        <v>62.7436</v>
      </c>
      <c r="GZ285">
        <v>29.6234</v>
      </c>
      <c r="HA285">
        <v>1</v>
      </c>
      <c r="HB285">
        <v>0.331509</v>
      </c>
      <c r="HC285">
        <v>0</v>
      </c>
      <c r="HD285">
        <v>20.392</v>
      </c>
      <c r="HE285">
        <v>5.21654</v>
      </c>
      <c r="HF285">
        <v>12.0098</v>
      </c>
      <c r="HG285">
        <v>4.9876</v>
      </c>
      <c r="HH285">
        <v>3.28865</v>
      </c>
      <c r="HI285">
        <v>2430.5</v>
      </c>
      <c r="HJ285">
        <v>9999</v>
      </c>
      <c r="HK285">
        <v>9999</v>
      </c>
      <c r="HL285">
        <v>45.9</v>
      </c>
      <c r="HM285">
        <v>1.86737</v>
      </c>
      <c r="HN285">
        <v>1.8663</v>
      </c>
      <c r="HO285">
        <v>1.86584</v>
      </c>
      <c r="HP285">
        <v>1.86571</v>
      </c>
      <c r="HQ285">
        <v>1.86752</v>
      </c>
      <c r="HR285">
        <v>1.87009</v>
      </c>
      <c r="HS285">
        <v>1.86874</v>
      </c>
      <c r="HT285">
        <v>1.87009</v>
      </c>
      <c r="HU285">
        <v>0</v>
      </c>
      <c r="HV285">
        <v>0</v>
      </c>
      <c r="HW285">
        <v>0</v>
      </c>
      <c r="HX285">
        <v>0</v>
      </c>
      <c r="HY285" t="s">
        <v>425</v>
      </c>
      <c r="HZ285" t="s">
        <v>426</v>
      </c>
      <c r="IA285" t="s">
        <v>427</v>
      </c>
      <c r="IB285" t="s">
        <v>427</v>
      </c>
      <c r="IC285" t="s">
        <v>427</v>
      </c>
      <c r="ID285" t="s">
        <v>427</v>
      </c>
      <c r="IE285">
        <v>0</v>
      </c>
      <c r="IF285">
        <v>100</v>
      </c>
      <c r="IG285">
        <v>100</v>
      </c>
      <c r="IH285">
        <v>-0.622</v>
      </c>
      <c r="II285">
        <v>0.1065</v>
      </c>
      <c r="IJ285">
        <v>0.04464184116076175</v>
      </c>
      <c r="IK285">
        <v>-0.0004613869835165773</v>
      </c>
      <c r="IL285">
        <v>-7.733014719846753E-07</v>
      </c>
      <c r="IM285">
        <v>2.12217718631011E-10</v>
      </c>
      <c r="IN285">
        <v>-0.1662484685589008</v>
      </c>
      <c r="IO285">
        <v>0.000886434048502425</v>
      </c>
      <c r="IP285">
        <v>0.0004187276611132993</v>
      </c>
      <c r="IQ285">
        <v>-3.612086840460417E-06</v>
      </c>
      <c r="IR285">
        <v>19</v>
      </c>
      <c r="IS285">
        <v>2204</v>
      </c>
      <c r="IT285">
        <v>1</v>
      </c>
      <c r="IU285">
        <v>37</v>
      </c>
      <c r="IV285">
        <v>33.3</v>
      </c>
      <c r="IW285">
        <v>33.4</v>
      </c>
      <c r="IX285">
        <v>1.78467</v>
      </c>
      <c r="IY285">
        <v>2.23633</v>
      </c>
      <c r="IZ285">
        <v>1.39648</v>
      </c>
      <c r="JA285">
        <v>2.34497</v>
      </c>
      <c r="JB285">
        <v>1.49536</v>
      </c>
      <c r="JC285">
        <v>2.27295</v>
      </c>
      <c r="JD285">
        <v>39.3418</v>
      </c>
      <c r="JE285">
        <v>14.7362</v>
      </c>
      <c r="JF285">
        <v>18</v>
      </c>
      <c r="JG285">
        <v>393.202</v>
      </c>
      <c r="JH285">
        <v>558.104</v>
      </c>
      <c r="JI285">
        <v>32.2418</v>
      </c>
      <c r="JJ285">
        <v>31.7686</v>
      </c>
      <c r="JK285">
        <v>30</v>
      </c>
      <c r="JL285">
        <v>31.6409</v>
      </c>
      <c r="JM285">
        <v>31.5353</v>
      </c>
      <c r="JN285">
        <v>35.8404</v>
      </c>
      <c r="JO285">
        <v>27.6114</v>
      </c>
      <c r="JP285">
        <v>17.1888</v>
      </c>
      <c r="JQ285">
        <v>-999.9</v>
      </c>
      <c r="JR285">
        <v>821.0410000000001</v>
      </c>
      <c r="JS285">
        <v>20.6793</v>
      </c>
      <c r="JT285">
        <v>99.77509999999999</v>
      </c>
      <c r="JU285">
        <v>99.8471</v>
      </c>
    </row>
    <row r="286" spans="1:281">
      <c r="A286">
        <v>270</v>
      </c>
      <c r="B286">
        <v>1652289344.5</v>
      </c>
      <c r="C286">
        <v>7288</v>
      </c>
      <c r="D286" t="s">
        <v>1024</v>
      </c>
      <c r="E286" t="s">
        <v>1025</v>
      </c>
      <c r="F286">
        <v>5</v>
      </c>
      <c r="G286" t="s">
        <v>925</v>
      </c>
      <c r="H286" t="s">
        <v>418</v>
      </c>
      <c r="I286">
        <v>1652289337</v>
      </c>
      <c r="J286">
        <f>(K286)/1000</f>
        <v>0</v>
      </c>
      <c r="K286">
        <f>IF(CZ286, AN286, AH286)</f>
        <v>0</v>
      </c>
      <c r="L286">
        <f>IF(CZ286, AI286, AG286)</f>
        <v>0</v>
      </c>
      <c r="M286">
        <f>DB286 - IF(AU286&gt;1, L286*CV286*100.0/(AW286*DP286), 0)</f>
        <v>0</v>
      </c>
      <c r="N286">
        <f>((T286-J286/2)*M286-L286)/(T286+J286/2)</f>
        <v>0</v>
      </c>
      <c r="O286">
        <f>N286*(DI286+DJ286)/1000.0</f>
        <v>0</v>
      </c>
      <c r="P286">
        <f>(DB286 - IF(AU286&gt;1, L286*CV286*100.0/(AW286*DP286), 0))*(DI286+DJ286)/1000.0</f>
        <v>0</v>
      </c>
      <c r="Q286">
        <f>2.0/((1/S286-1/R286)+SIGN(S286)*SQRT((1/S286-1/R286)*(1/S286-1/R286) + 4*CW286/((CW286+1)*(CW286+1))*(2*1/S286*1/R286-1/R286*1/R286)))</f>
        <v>0</v>
      </c>
      <c r="R286">
        <f>IF(LEFT(CX286,1)&lt;&gt;"0",IF(LEFT(CX286,1)="1",3.0,CY286),$D$5+$E$5*(DP286*DI286/($K$5*1000))+$F$5*(DP286*DI286/($K$5*1000))*MAX(MIN(CV286,$J$5),$I$5)*MAX(MIN(CV286,$J$5),$I$5)+$G$5*MAX(MIN(CV286,$J$5),$I$5)*(DP286*DI286/($K$5*1000))+$H$5*(DP286*DI286/($K$5*1000))*(DP286*DI286/($K$5*1000)))</f>
        <v>0</v>
      </c>
      <c r="S286">
        <f>J286*(1000-(1000*0.61365*exp(17.502*W286/(240.97+W286))/(DI286+DJ286)+DD286)/2)/(1000*0.61365*exp(17.502*W286/(240.97+W286))/(DI286+DJ286)-DD286)</f>
        <v>0</v>
      </c>
      <c r="T286">
        <f>1/((CW286+1)/(Q286/1.6)+1/(R286/1.37)) + CW286/((CW286+1)/(Q286/1.6) + CW286/(R286/1.37))</f>
        <v>0</v>
      </c>
      <c r="U286">
        <f>(CR286*CU286)</f>
        <v>0</v>
      </c>
      <c r="V286">
        <f>(DK286+(U286+2*0.95*5.67E-8*(((DK286+$B$7)+273)^4-(DK286+273)^4)-44100*J286)/(1.84*29.3*R286+8*0.95*5.67E-8*(DK286+273)^3))</f>
        <v>0</v>
      </c>
      <c r="W286">
        <f>($C$7*DL286+$D$7*DM286+$E$7*V286)</f>
        <v>0</v>
      </c>
      <c r="X286">
        <f>0.61365*exp(17.502*W286/(240.97+W286))</f>
        <v>0</v>
      </c>
      <c r="Y286">
        <f>(Z286/AA286*100)</f>
        <v>0</v>
      </c>
      <c r="Z286">
        <f>DD286*(DI286+DJ286)/1000</f>
        <v>0</v>
      </c>
      <c r="AA286">
        <f>0.61365*exp(17.502*DK286/(240.97+DK286))</f>
        <v>0</v>
      </c>
      <c r="AB286">
        <f>(X286-DD286*(DI286+DJ286)/1000)</f>
        <v>0</v>
      </c>
      <c r="AC286">
        <f>(-J286*44100)</f>
        <v>0</v>
      </c>
      <c r="AD286">
        <f>2*29.3*R286*0.92*(DK286-W286)</f>
        <v>0</v>
      </c>
      <c r="AE286">
        <f>2*0.95*5.67E-8*(((DK286+$B$7)+273)^4-(W286+273)^4)</f>
        <v>0</v>
      </c>
      <c r="AF286">
        <f>U286+AE286+AC286+AD286</f>
        <v>0</v>
      </c>
      <c r="AG286">
        <f>DH286*AU286*(DC286-DB286*(1000-AU286*DE286)/(1000-AU286*DD286))/(100*CV286)</f>
        <v>0</v>
      </c>
      <c r="AH286">
        <f>1000*DH286*AU286*(DD286-DE286)/(100*CV286*(1000-AU286*DD286))</f>
        <v>0</v>
      </c>
      <c r="AI286">
        <f>(AJ286 - AK286 - DI286*1E3/(8.314*(DK286+273.15)) * AM286/DH286 * AL286) * DH286/(100*CV286) * (1000 - DE286)/1000</f>
        <v>0</v>
      </c>
      <c r="AJ286">
        <v>821.0306655023917</v>
      </c>
      <c r="AK286">
        <v>765.9048060606061</v>
      </c>
      <c r="AL286">
        <v>3.33618757859426</v>
      </c>
      <c r="AM286">
        <v>66.42233892500103</v>
      </c>
      <c r="AN286">
        <f>(AP286 - AO286 + DI286*1E3/(8.314*(DK286+273.15)) * AR286/DH286 * AQ286) * DH286/(100*CV286) * 1000/(1000 - AP286)</f>
        <v>0</v>
      </c>
      <c r="AO286">
        <v>20.77575773968475</v>
      </c>
      <c r="AP286">
        <v>28.03332484848485</v>
      </c>
      <c r="AQ286">
        <v>0.000378870159600059</v>
      </c>
      <c r="AR286">
        <v>79.01917542628415</v>
      </c>
      <c r="AS286">
        <v>0</v>
      </c>
      <c r="AT286">
        <v>0</v>
      </c>
      <c r="AU286">
        <f>IF(AS286*$H$13&gt;=AW286,1.0,(AW286/(AW286-AS286*$H$13)))</f>
        <v>0</v>
      </c>
      <c r="AV286">
        <f>(AU286-1)*100</f>
        <v>0</v>
      </c>
      <c r="AW286">
        <f>MAX(0,($B$13+$C$13*DP286)/(1+$D$13*DP286)*DI286/(DK286+273)*$E$13)</f>
        <v>0</v>
      </c>
      <c r="AX286" t="s">
        <v>421</v>
      </c>
      <c r="AY286" t="s">
        <v>421</v>
      </c>
      <c r="AZ286">
        <v>0</v>
      </c>
      <c r="BA286">
        <v>0</v>
      </c>
      <c r="BB286">
        <f>1-AZ286/BA286</f>
        <v>0</v>
      </c>
      <c r="BC286">
        <v>0</v>
      </c>
      <c r="BD286" t="s">
        <v>421</v>
      </c>
      <c r="BE286" t="s">
        <v>421</v>
      </c>
      <c r="BF286">
        <v>0</v>
      </c>
      <c r="BG286">
        <v>0</v>
      </c>
      <c r="BH286">
        <f>1-BF286/BG286</f>
        <v>0</v>
      </c>
      <c r="BI286">
        <v>0.5</v>
      </c>
      <c r="BJ286">
        <f>CS286</f>
        <v>0</v>
      </c>
      <c r="BK286">
        <f>L286</f>
        <v>0</v>
      </c>
      <c r="BL286">
        <f>BH286*BI286*BJ286</f>
        <v>0</v>
      </c>
      <c r="BM286">
        <f>(BK286-BC286)/BJ286</f>
        <v>0</v>
      </c>
      <c r="BN286">
        <f>(BA286-BG286)/BG286</f>
        <v>0</v>
      </c>
      <c r="BO286">
        <f>AZ286/(BB286+AZ286/BG286)</f>
        <v>0</v>
      </c>
      <c r="BP286" t="s">
        <v>421</v>
      </c>
      <c r="BQ286">
        <v>0</v>
      </c>
      <c r="BR286">
        <f>IF(BQ286&lt;&gt;0, BQ286, BO286)</f>
        <v>0</v>
      </c>
      <c r="BS286">
        <f>1-BR286/BG286</f>
        <v>0</v>
      </c>
      <c r="BT286">
        <f>(BG286-BF286)/(BG286-BR286)</f>
        <v>0</v>
      </c>
      <c r="BU286">
        <f>(BA286-BG286)/(BA286-BR286)</f>
        <v>0</v>
      </c>
      <c r="BV286">
        <f>(BG286-BF286)/(BG286-AZ286)</f>
        <v>0</v>
      </c>
      <c r="BW286">
        <f>(BA286-BG286)/(BA286-AZ286)</f>
        <v>0</v>
      </c>
      <c r="BX286">
        <f>(BT286*BR286/BF286)</f>
        <v>0</v>
      </c>
      <c r="BY286">
        <f>(1-BX286)</f>
        <v>0</v>
      </c>
      <c r="BZ286">
        <v>1358</v>
      </c>
      <c r="CA286">
        <v>300</v>
      </c>
      <c r="CB286">
        <v>300</v>
      </c>
      <c r="CC286">
        <v>300</v>
      </c>
      <c r="CD286">
        <v>10372.1</v>
      </c>
      <c r="CE286">
        <v>1824.64</v>
      </c>
      <c r="CF286">
        <v>-0.00730157</v>
      </c>
      <c r="CG286">
        <v>0.9</v>
      </c>
      <c r="CH286" t="s">
        <v>421</v>
      </c>
      <c r="CI286" t="s">
        <v>421</v>
      </c>
      <c r="CJ286" t="s">
        <v>421</v>
      </c>
      <c r="CK286" t="s">
        <v>421</v>
      </c>
      <c r="CL286" t="s">
        <v>421</v>
      </c>
      <c r="CM286" t="s">
        <v>421</v>
      </c>
      <c r="CN286" t="s">
        <v>421</v>
      </c>
      <c r="CO286" t="s">
        <v>421</v>
      </c>
      <c r="CP286" t="s">
        <v>421</v>
      </c>
      <c r="CQ286" t="s">
        <v>421</v>
      </c>
      <c r="CR286">
        <f>$B$11*DQ286+$C$11*DR286+$F$11*EC286*(1-EF286)</f>
        <v>0</v>
      </c>
      <c r="CS286">
        <f>CR286*CT286</f>
        <v>0</v>
      </c>
      <c r="CT286">
        <f>($B$11*$D$9+$C$11*$D$9+$F$11*((EP286+EH286)/MAX(EP286+EH286+EQ286, 0.1)*$I$9+EQ286/MAX(EP286+EH286+EQ286, 0.1)*$J$9))/($B$11+$C$11+$F$11)</f>
        <v>0</v>
      </c>
      <c r="CU286">
        <f>($B$11*$K$9+$C$11*$K$9+$F$11*((EP286+EH286)/MAX(EP286+EH286+EQ286, 0.1)*$P$9+EQ286/MAX(EP286+EH286+EQ286, 0.1)*$Q$9))/($B$11+$C$11+$F$11)</f>
        <v>0</v>
      </c>
      <c r="CV286">
        <v>6</v>
      </c>
      <c r="CW286">
        <v>0.5</v>
      </c>
      <c r="CX286" t="s">
        <v>422</v>
      </c>
      <c r="CY286">
        <v>2</v>
      </c>
      <c r="CZ286" t="b">
        <v>1</v>
      </c>
      <c r="DA286">
        <v>1652289337</v>
      </c>
      <c r="DB286">
        <v>721.7171111111112</v>
      </c>
      <c r="DC286">
        <v>790.8762962962965</v>
      </c>
      <c r="DD286">
        <v>28.02768148148148</v>
      </c>
      <c r="DE286">
        <v>20.79812222222223</v>
      </c>
      <c r="DF286">
        <v>722.3293333333332</v>
      </c>
      <c r="DG286">
        <v>27.92136296296297</v>
      </c>
      <c r="DH286">
        <v>400.0661111111112</v>
      </c>
      <c r="DI286">
        <v>90.6695037037037</v>
      </c>
      <c r="DJ286">
        <v>0.09993526296296296</v>
      </c>
      <c r="DK286">
        <v>33.09387777777778</v>
      </c>
      <c r="DL286">
        <v>32.25875925925926</v>
      </c>
      <c r="DM286">
        <v>999.9000000000001</v>
      </c>
      <c r="DN286">
        <v>0</v>
      </c>
      <c r="DO286">
        <v>0</v>
      </c>
      <c r="DP286">
        <v>10002.54555555555</v>
      </c>
      <c r="DQ286">
        <v>0</v>
      </c>
      <c r="DR286">
        <v>947.1739629629629</v>
      </c>
      <c r="DS286">
        <v>-69.15912222222222</v>
      </c>
      <c r="DT286">
        <v>742.5285185185187</v>
      </c>
      <c r="DU286">
        <v>807.6739629629629</v>
      </c>
      <c r="DV286">
        <v>7.229564814814814</v>
      </c>
      <c r="DW286">
        <v>790.8762962962965</v>
      </c>
      <c r="DX286">
        <v>20.79812222222223</v>
      </c>
      <c r="DY286">
        <v>2.541257037037037</v>
      </c>
      <c r="DZ286">
        <v>1.885754074074074</v>
      </c>
      <c r="EA286">
        <v>21.29317037037038</v>
      </c>
      <c r="EB286">
        <v>16.51633333333334</v>
      </c>
      <c r="EC286">
        <v>1500.024444444444</v>
      </c>
      <c r="ED286">
        <v>0.9729995555555558</v>
      </c>
      <c r="EE286">
        <v>0.02700052222222222</v>
      </c>
      <c r="EF286">
        <v>0</v>
      </c>
      <c r="EG286">
        <v>1448.768518518519</v>
      </c>
      <c r="EH286">
        <v>5.00097</v>
      </c>
      <c r="EI286">
        <v>22450.02592592593</v>
      </c>
      <c r="EJ286">
        <v>12491.8037037037</v>
      </c>
      <c r="EK286">
        <v>41.6824074074074</v>
      </c>
      <c r="EL286">
        <v>43.25688888888889</v>
      </c>
      <c r="EM286">
        <v>41.87033333333333</v>
      </c>
      <c r="EN286">
        <v>43.06666666666665</v>
      </c>
      <c r="EO286">
        <v>42.81199999999998</v>
      </c>
      <c r="EP286">
        <v>1454.658518518518</v>
      </c>
      <c r="EQ286">
        <v>40.36592592592592</v>
      </c>
      <c r="ER286">
        <v>0</v>
      </c>
      <c r="ES286">
        <v>2030.599999904633</v>
      </c>
      <c r="ET286">
        <v>0</v>
      </c>
      <c r="EU286">
        <v>1448.726923076923</v>
      </c>
      <c r="EV286">
        <v>-23.54940170492938</v>
      </c>
      <c r="EW286">
        <v>-423.0358973313005</v>
      </c>
      <c r="EX286">
        <v>22449.23076923077</v>
      </c>
      <c r="EY286">
        <v>15</v>
      </c>
      <c r="EZ286">
        <v>1652287342.6</v>
      </c>
      <c r="FA286" t="s">
        <v>727</v>
      </c>
      <c r="FB286">
        <v>1652287342.6</v>
      </c>
      <c r="FC286">
        <v>1652287335.6</v>
      </c>
      <c r="FD286">
        <v>27</v>
      </c>
      <c r="FE286">
        <v>0.206</v>
      </c>
      <c r="FF286">
        <v>-0.006</v>
      </c>
      <c r="FG286">
        <v>-1.806</v>
      </c>
      <c r="FH286">
        <v>0.04</v>
      </c>
      <c r="FI286">
        <v>1600</v>
      </c>
      <c r="FJ286">
        <v>24</v>
      </c>
      <c r="FK286">
        <v>0.06</v>
      </c>
      <c r="FL286">
        <v>0.04</v>
      </c>
      <c r="FM286">
        <v>-68.84521749999999</v>
      </c>
      <c r="FN286">
        <v>-6.958783114446413</v>
      </c>
      <c r="FO286">
        <v>0.6717335702819608</v>
      </c>
      <c r="FP286">
        <v>-1</v>
      </c>
      <c r="FQ286">
        <v>7.238540250000002</v>
      </c>
      <c r="FR286">
        <v>0.04927103189492132</v>
      </c>
      <c r="FS286">
        <v>0.04133763348859609</v>
      </c>
      <c r="FT286">
        <v>1</v>
      </c>
      <c r="FU286">
        <v>0</v>
      </c>
      <c r="FV286">
        <v>0</v>
      </c>
      <c r="FW286">
        <v>0</v>
      </c>
      <c r="FX286">
        <v>-1</v>
      </c>
      <c r="FY286">
        <v>1</v>
      </c>
      <c r="FZ286">
        <v>1</v>
      </c>
      <c r="GA286" t="s">
        <v>719</v>
      </c>
      <c r="GB286">
        <v>2.69431</v>
      </c>
      <c r="GC286">
        <v>2.70529</v>
      </c>
      <c r="GD286">
        <v>0.141249</v>
      </c>
      <c r="GE286">
        <v>0.148383</v>
      </c>
      <c r="GF286">
        <v>0.118017</v>
      </c>
      <c r="GG286">
        <v>0.094359</v>
      </c>
      <c r="GH286">
        <v>26941</v>
      </c>
      <c r="GI286">
        <v>26822.1</v>
      </c>
      <c r="GJ286">
        <v>29191.6</v>
      </c>
      <c r="GK286">
        <v>29151.2</v>
      </c>
      <c r="GL286">
        <v>34084.2</v>
      </c>
      <c r="GM286">
        <v>35145</v>
      </c>
      <c r="GN286">
        <v>41081.9</v>
      </c>
      <c r="GO286">
        <v>41597.4</v>
      </c>
      <c r="GP286">
        <v>1.7222</v>
      </c>
      <c r="GQ286">
        <v>2.00625</v>
      </c>
      <c r="GR286">
        <v>0.0950955</v>
      </c>
      <c r="GS286">
        <v>0</v>
      </c>
      <c r="GT286">
        <v>30.7217</v>
      </c>
      <c r="GU286">
        <v>999.9</v>
      </c>
      <c r="GV286">
        <v>39.1</v>
      </c>
      <c r="GW286">
        <v>37.2</v>
      </c>
      <c r="GX286">
        <v>27.4883</v>
      </c>
      <c r="GY286">
        <v>62.6636</v>
      </c>
      <c r="GZ286">
        <v>29.6314</v>
      </c>
      <c r="HA286">
        <v>1</v>
      </c>
      <c r="HB286">
        <v>0.331852</v>
      </c>
      <c r="HC286">
        <v>0</v>
      </c>
      <c r="HD286">
        <v>20.3919</v>
      </c>
      <c r="HE286">
        <v>5.21639</v>
      </c>
      <c r="HF286">
        <v>12.0099</v>
      </c>
      <c r="HG286">
        <v>4.98735</v>
      </c>
      <c r="HH286">
        <v>3.2886</v>
      </c>
      <c r="HI286">
        <v>2430.5</v>
      </c>
      <c r="HJ286">
        <v>9999</v>
      </c>
      <c r="HK286">
        <v>9999</v>
      </c>
      <c r="HL286">
        <v>45.9</v>
      </c>
      <c r="HM286">
        <v>1.86736</v>
      </c>
      <c r="HN286">
        <v>1.8663</v>
      </c>
      <c r="HO286">
        <v>1.86585</v>
      </c>
      <c r="HP286">
        <v>1.8657</v>
      </c>
      <c r="HQ286">
        <v>1.86752</v>
      </c>
      <c r="HR286">
        <v>1.87009</v>
      </c>
      <c r="HS286">
        <v>1.86874</v>
      </c>
      <c r="HT286">
        <v>1.8701</v>
      </c>
      <c r="HU286">
        <v>0</v>
      </c>
      <c r="HV286">
        <v>0</v>
      </c>
      <c r="HW286">
        <v>0</v>
      </c>
      <c r="HX286">
        <v>0</v>
      </c>
      <c r="HY286" t="s">
        <v>425</v>
      </c>
      <c r="HZ286" t="s">
        <v>426</v>
      </c>
      <c r="IA286" t="s">
        <v>427</v>
      </c>
      <c r="IB286" t="s">
        <v>427</v>
      </c>
      <c r="IC286" t="s">
        <v>427</v>
      </c>
      <c r="ID286" t="s">
        <v>427</v>
      </c>
      <c r="IE286">
        <v>0</v>
      </c>
      <c r="IF286">
        <v>100</v>
      </c>
      <c r="IG286">
        <v>100</v>
      </c>
      <c r="IH286">
        <v>-0.643</v>
      </c>
      <c r="II286">
        <v>0.1063</v>
      </c>
      <c r="IJ286">
        <v>0.04464184116076175</v>
      </c>
      <c r="IK286">
        <v>-0.0004613869835165773</v>
      </c>
      <c r="IL286">
        <v>-7.733014719846753E-07</v>
      </c>
      <c r="IM286">
        <v>2.12217718631011E-10</v>
      </c>
      <c r="IN286">
        <v>-0.1662484685589008</v>
      </c>
      <c r="IO286">
        <v>0.000886434048502425</v>
      </c>
      <c r="IP286">
        <v>0.0004187276611132993</v>
      </c>
      <c r="IQ286">
        <v>-3.612086840460417E-06</v>
      </c>
      <c r="IR286">
        <v>19</v>
      </c>
      <c r="IS286">
        <v>2204</v>
      </c>
      <c r="IT286">
        <v>1</v>
      </c>
      <c r="IU286">
        <v>37</v>
      </c>
      <c r="IV286">
        <v>33.4</v>
      </c>
      <c r="IW286">
        <v>33.5</v>
      </c>
      <c r="IX286">
        <v>1.81885</v>
      </c>
      <c r="IY286">
        <v>2.23267</v>
      </c>
      <c r="IZ286">
        <v>1.39648</v>
      </c>
      <c r="JA286">
        <v>2.34619</v>
      </c>
      <c r="JB286">
        <v>1.49536</v>
      </c>
      <c r="JC286">
        <v>2.29858</v>
      </c>
      <c r="JD286">
        <v>39.3169</v>
      </c>
      <c r="JE286">
        <v>14.7362</v>
      </c>
      <c r="JF286">
        <v>18</v>
      </c>
      <c r="JG286">
        <v>393.139</v>
      </c>
      <c r="JH286">
        <v>558.147</v>
      </c>
      <c r="JI286">
        <v>32.2465</v>
      </c>
      <c r="JJ286">
        <v>31.7702</v>
      </c>
      <c r="JK286">
        <v>30.0001</v>
      </c>
      <c r="JL286">
        <v>31.6418</v>
      </c>
      <c r="JM286">
        <v>31.536</v>
      </c>
      <c r="JN286">
        <v>36.3973</v>
      </c>
      <c r="JO286">
        <v>27.6114</v>
      </c>
      <c r="JP286">
        <v>17.1888</v>
      </c>
      <c r="JQ286">
        <v>-999.9</v>
      </c>
      <c r="JR286">
        <v>834.396</v>
      </c>
      <c r="JS286">
        <v>20.6696</v>
      </c>
      <c r="JT286">
        <v>99.7735</v>
      </c>
      <c r="JU286">
        <v>99.8471</v>
      </c>
    </row>
    <row r="287" spans="1:281">
      <c r="A287">
        <v>271</v>
      </c>
      <c r="B287">
        <v>1652289349.5</v>
      </c>
      <c r="C287">
        <v>7293</v>
      </c>
      <c r="D287" t="s">
        <v>1026</v>
      </c>
      <c r="E287" t="s">
        <v>1027</v>
      </c>
      <c r="F287">
        <v>5</v>
      </c>
      <c r="G287" t="s">
        <v>925</v>
      </c>
      <c r="H287" t="s">
        <v>418</v>
      </c>
      <c r="I287">
        <v>1652289341.714286</v>
      </c>
      <c r="J287">
        <f>(K287)/1000</f>
        <v>0</v>
      </c>
      <c r="K287">
        <f>IF(CZ287, AN287, AH287)</f>
        <v>0</v>
      </c>
      <c r="L287">
        <f>IF(CZ287, AI287, AG287)</f>
        <v>0</v>
      </c>
      <c r="M287">
        <f>DB287 - IF(AU287&gt;1, L287*CV287*100.0/(AW287*DP287), 0)</f>
        <v>0</v>
      </c>
      <c r="N287">
        <f>((T287-J287/2)*M287-L287)/(T287+J287/2)</f>
        <v>0</v>
      </c>
      <c r="O287">
        <f>N287*(DI287+DJ287)/1000.0</f>
        <v>0</v>
      </c>
      <c r="P287">
        <f>(DB287 - IF(AU287&gt;1, L287*CV287*100.0/(AW287*DP287), 0))*(DI287+DJ287)/1000.0</f>
        <v>0</v>
      </c>
      <c r="Q287">
        <f>2.0/((1/S287-1/R287)+SIGN(S287)*SQRT((1/S287-1/R287)*(1/S287-1/R287) + 4*CW287/((CW287+1)*(CW287+1))*(2*1/S287*1/R287-1/R287*1/R287)))</f>
        <v>0</v>
      </c>
      <c r="R287">
        <f>IF(LEFT(CX287,1)&lt;&gt;"0",IF(LEFT(CX287,1)="1",3.0,CY287),$D$5+$E$5*(DP287*DI287/($K$5*1000))+$F$5*(DP287*DI287/($K$5*1000))*MAX(MIN(CV287,$J$5),$I$5)*MAX(MIN(CV287,$J$5),$I$5)+$G$5*MAX(MIN(CV287,$J$5),$I$5)*(DP287*DI287/($K$5*1000))+$H$5*(DP287*DI287/($K$5*1000))*(DP287*DI287/($K$5*1000)))</f>
        <v>0</v>
      </c>
      <c r="S287">
        <f>J287*(1000-(1000*0.61365*exp(17.502*W287/(240.97+W287))/(DI287+DJ287)+DD287)/2)/(1000*0.61365*exp(17.502*W287/(240.97+W287))/(DI287+DJ287)-DD287)</f>
        <v>0</v>
      </c>
      <c r="T287">
        <f>1/((CW287+1)/(Q287/1.6)+1/(R287/1.37)) + CW287/((CW287+1)/(Q287/1.6) + CW287/(R287/1.37))</f>
        <v>0</v>
      </c>
      <c r="U287">
        <f>(CR287*CU287)</f>
        <v>0</v>
      </c>
      <c r="V287">
        <f>(DK287+(U287+2*0.95*5.67E-8*(((DK287+$B$7)+273)^4-(DK287+273)^4)-44100*J287)/(1.84*29.3*R287+8*0.95*5.67E-8*(DK287+273)^3))</f>
        <v>0</v>
      </c>
      <c r="W287">
        <f>($C$7*DL287+$D$7*DM287+$E$7*V287)</f>
        <v>0</v>
      </c>
      <c r="X287">
        <f>0.61365*exp(17.502*W287/(240.97+W287))</f>
        <v>0</v>
      </c>
      <c r="Y287">
        <f>(Z287/AA287*100)</f>
        <v>0</v>
      </c>
      <c r="Z287">
        <f>DD287*(DI287+DJ287)/1000</f>
        <v>0</v>
      </c>
      <c r="AA287">
        <f>0.61365*exp(17.502*DK287/(240.97+DK287))</f>
        <v>0</v>
      </c>
      <c r="AB287">
        <f>(X287-DD287*(DI287+DJ287)/1000)</f>
        <v>0</v>
      </c>
      <c r="AC287">
        <f>(-J287*44100)</f>
        <v>0</v>
      </c>
      <c r="AD287">
        <f>2*29.3*R287*0.92*(DK287-W287)</f>
        <v>0</v>
      </c>
      <c r="AE287">
        <f>2*0.95*5.67E-8*(((DK287+$B$7)+273)^4-(W287+273)^4)</f>
        <v>0</v>
      </c>
      <c r="AF287">
        <f>U287+AE287+AC287+AD287</f>
        <v>0</v>
      </c>
      <c r="AG287">
        <f>DH287*AU287*(DC287-DB287*(1000-AU287*DE287)/(1000-AU287*DD287))/(100*CV287)</f>
        <v>0</v>
      </c>
      <c r="AH287">
        <f>1000*DH287*AU287*(DD287-DE287)/(100*CV287*(1000-AU287*DD287))</f>
        <v>0</v>
      </c>
      <c r="AI287">
        <f>(AJ287 - AK287 - DI287*1E3/(8.314*(DK287+273.15)) * AM287/DH287 * AL287) * DH287/(100*CV287) * (1000 - DE287)/1000</f>
        <v>0</v>
      </c>
      <c r="AJ287">
        <v>838.0695579262812</v>
      </c>
      <c r="AK287">
        <v>782.7245999999999</v>
      </c>
      <c r="AL287">
        <v>3.361360315139735</v>
      </c>
      <c r="AM287">
        <v>66.42233892500103</v>
      </c>
      <c r="AN287">
        <f>(AP287 - AO287 + DI287*1E3/(8.314*(DK287+273.15)) * AR287/DH287 * AQ287) * DH287/(100*CV287) * 1000/(1000 - AP287)</f>
        <v>0</v>
      </c>
      <c r="AO287">
        <v>20.74104122172624</v>
      </c>
      <c r="AP287">
        <v>27.99884303030302</v>
      </c>
      <c r="AQ287">
        <v>-0.007445370732311394</v>
      </c>
      <c r="AR287">
        <v>79.01917542628415</v>
      </c>
      <c r="AS287">
        <v>0</v>
      </c>
      <c r="AT287">
        <v>0</v>
      </c>
      <c r="AU287">
        <f>IF(AS287*$H$13&gt;=AW287,1.0,(AW287/(AW287-AS287*$H$13)))</f>
        <v>0</v>
      </c>
      <c r="AV287">
        <f>(AU287-1)*100</f>
        <v>0</v>
      </c>
      <c r="AW287">
        <f>MAX(0,($B$13+$C$13*DP287)/(1+$D$13*DP287)*DI287/(DK287+273)*$E$13)</f>
        <v>0</v>
      </c>
      <c r="AX287" t="s">
        <v>421</v>
      </c>
      <c r="AY287" t="s">
        <v>421</v>
      </c>
      <c r="AZ287">
        <v>0</v>
      </c>
      <c r="BA287">
        <v>0</v>
      </c>
      <c r="BB287">
        <f>1-AZ287/BA287</f>
        <v>0</v>
      </c>
      <c r="BC287">
        <v>0</v>
      </c>
      <c r="BD287" t="s">
        <v>421</v>
      </c>
      <c r="BE287" t="s">
        <v>421</v>
      </c>
      <c r="BF287">
        <v>0</v>
      </c>
      <c r="BG287">
        <v>0</v>
      </c>
      <c r="BH287">
        <f>1-BF287/BG287</f>
        <v>0</v>
      </c>
      <c r="BI287">
        <v>0.5</v>
      </c>
      <c r="BJ287">
        <f>CS287</f>
        <v>0</v>
      </c>
      <c r="BK287">
        <f>L287</f>
        <v>0</v>
      </c>
      <c r="BL287">
        <f>BH287*BI287*BJ287</f>
        <v>0</v>
      </c>
      <c r="BM287">
        <f>(BK287-BC287)/BJ287</f>
        <v>0</v>
      </c>
      <c r="BN287">
        <f>(BA287-BG287)/BG287</f>
        <v>0</v>
      </c>
      <c r="BO287">
        <f>AZ287/(BB287+AZ287/BG287)</f>
        <v>0</v>
      </c>
      <c r="BP287" t="s">
        <v>421</v>
      </c>
      <c r="BQ287">
        <v>0</v>
      </c>
      <c r="BR287">
        <f>IF(BQ287&lt;&gt;0, BQ287, BO287)</f>
        <v>0</v>
      </c>
      <c r="BS287">
        <f>1-BR287/BG287</f>
        <v>0</v>
      </c>
      <c r="BT287">
        <f>(BG287-BF287)/(BG287-BR287)</f>
        <v>0</v>
      </c>
      <c r="BU287">
        <f>(BA287-BG287)/(BA287-BR287)</f>
        <v>0</v>
      </c>
      <c r="BV287">
        <f>(BG287-BF287)/(BG287-AZ287)</f>
        <v>0</v>
      </c>
      <c r="BW287">
        <f>(BA287-BG287)/(BA287-AZ287)</f>
        <v>0</v>
      </c>
      <c r="BX287">
        <f>(BT287*BR287/BF287)</f>
        <v>0</v>
      </c>
      <c r="BY287">
        <f>(1-BX287)</f>
        <v>0</v>
      </c>
      <c r="BZ287">
        <v>1358</v>
      </c>
      <c r="CA287">
        <v>300</v>
      </c>
      <c r="CB287">
        <v>300</v>
      </c>
      <c r="CC287">
        <v>300</v>
      </c>
      <c r="CD287">
        <v>10372.1</v>
      </c>
      <c r="CE287">
        <v>1824.64</v>
      </c>
      <c r="CF287">
        <v>-0.00730157</v>
      </c>
      <c r="CG287">
        <v>0.9</v>
      </c>
      <c r="CH287" t="s">
        <v>421</v>
      </c>
      <c r="CI287" t="s">
        <v>421</v>
      </c>
      <c r="CJ287" t="s">
        <v>421</v>
      </c>
      <c r="CK287" t="s">
        <v>421</v>
      </c>
      <c r="CL287" t="s">
        <v>421</v>
      </c>
      <c r="CM287" t="s">
        <v>421</v>
      </c>
      <c r="CN287" t="s">
        <v>421</v>
      </c>
      <c r="CO287" t="s">
        <v>421</v>
      </c>
      <c r="CP287" t="s">
        <v>421</v>
      </c>
      <c r="CQ287" t="s">
        <v>421</v>
      </c>
      <c r="CR287">
        <f>$B$11*DQ287+$C$11*DR287+$F$11*EC287*(1-EF287)</f>
        <v>0</v>
      </c>
      <c r="CS287">
        <f>CR287*CT287</f>
        <v>0</v>
      </c>
      <c r="CT287">
        <f>($B$11*$D$9+$C$11*$D$9+$F$11*((EP287+EH287)/MAX(EP287+EH287+EQ287, 0.1)*$I$9+EQ287/MAX(EP287+EH287+EQ287, 0.1)*$J$9))/($B$11+$C$11+$F$11)</f>
        <v>0</v>
      </c>
      <c r="CU287">
        <f>($B$11*$K$9+$C$11*$K$9+$F$11*((EP287+EH287)/MAX(EP287+EH287+EQ287, 0.1)*$P$9+EQ287/MAX(EP287+EH287+EQ287, 0.1)*$Q$9))/($B$11+$C$11+$F$11)</f>
        <v>0</v>
      </c>
      <c r="CV287">
        <v>6</v>
      </c>
      <c r="CW287">
        <v>0.5</v>
      </c>
      <c r="CX287" t="s">
        <v>422</v>
      </c>
      <c r="CY287">
        <v>2</v>
      </c>
      <c r="CZ287" t="b">
        <v>1</v>
      </c>
      <c r="DA287">
        <v>1652289341.714286</v>
      </c>
      <c r="DB287">
        <v>737.0593214285713</v>
      </c>
      <c r="DC287">
        <v>806.7057857142858</v>
      </c>
      <c r="DD287">
        <v>28.02856428571429</v>
      </c>
      <c r="DE287">
        <v>20.77862857142858</v>
      </c>
      <c r="DF287">
        <v>737.69075</v>
      </c>
      <c r="DG287">
        <v>27.92223571428571</v>
      </c>
      <c r="DH287">
        <v>400.0616785714286</v>
      </c>
      <c r="DI287">
        <v>90.66812857142858</v>
      </c>
      <c r="DJ287">
        <v>0.09996134642857143</v>
      </c>
      <c r="DK287">
        <v>33.10270357142857</v>
      </c>
      <c r="DL287">
        <v>32.26638928571428</v>
      </c>
      <c r="DM287">
        <v>999.9000000000002</v>
      </c>
      <c r="DN287">
        <v>0</v>
      </c>
      <c r="DO287">
        <v>0</v>
      </c>
      <c r="DP287">
        <v>10000.49071428571</v>
      </c>
      <c r="DQ287">
        <v>0</v>
      </c>
      <c r="DR287">
        <v>948.8000000000002</v>
      </c>
      <c r="DS287">
        <v>-69.64641071428572</v>
      </c>
      <c r="DT287">
        <v>758.3134999999999</v>
      </c>
      <c r="DU287">
        <v>823.823</v>
      </c>
      <c r="DV287">
        <v>7.249935357142857</v>
      </c>
      <c r="DW287">
        <v>806.7057857142858</v>
      </c>
      <c r="DX287">
        <v>20.77862857142858</v>
      </c>
      <c r="DY287">
        <v>2.541299285714286</v>
      </c>
      <c r="DZ287">
        <v>1.883958928571429</v>
      </c>
      <c r="EA287">
        <v>21.29343928571428</v>
      </c>
      <c r="EB287">
        <v>16.50134642857143</v>
      </c>
      <c r="EC287">
        <v>1500.016785714286</v>
      </c>
      <c r="ED287">
        <v>0.9730001785714288</v>
      </c>
      <c r="EE287">
        <v>0.02699990357142857</v>
      </c>
      <c r="EF287">
        <v>0</v>
      </c>
      <c r="EG287">
        <v>1447.036428571429</v>
      </c>
      <c r="EH287">
        <v>5.00097</v>
      </c>
      <c r="EI287">
        <v>22417.63928571429</v>
      </c>
      <c r="EJ287">
        <v>12491.74285714286</v>
      </c>
      <c r="EK287">
        <v>41.68699999999999</v>
      </c>
      <c r="EL287">
        <v>43.26549999999999</v>
      </c>
      <c r="EM287">
        <v>41.875</v>
      </c>
      <c r="EN287">
        <v>43.07549999999998</v>
      </c>
      <c r="EO287">
        <v>42.81199999999998</v>
      </c>
      <c r="EP287">
        <v>1454.651785714286</v>
      </c>
      <c r="EQ287">
        <v>40.365</v>
      </c>
      <c r="ER287">
        <v>0</v>
      </c>
      <c r="ES287">
        <v>2035.400000095367</v>
      </c>
      <c r="ET287">
        <v>0</v>
      </c>
      <c r="EU287">
        <v>1446.973076923077</v>
      </c>
      <c r="EV287">
        <v>-21.06598289384369</v>
      </c>
      <c r="EW287">
        <v>-409.6341879698781</v>
      </c>
      <c r="EX287">
        <v>22416.33076923077</v>
      </c>
      <c r="EY287">
        <v>15</v>
      </c>
      <c r="EZ287">
        <v>1652287342.6</v>
      </c>
      <c r="FA287" t="s">
        <v>727</v>
      </c>
      <c r="FB287">
        <v>1652287342.6</v>
      </c>
      <c r="FC287">
        <v>1652287335.6</v>
      </c>
      <c r="FD287">
        <v>27</v>
      </c>
      <c r="FE287">
        <v>0.206</v>
      </c>
      <c r="FF287">
        <v>-0.006</v>
      </c>
      <c r="FG287">
        <v>-1.806</v>
      </c>
      <c r="FH287">
        <v>0.04</v>
      </c>
      <c r="FI287">
        <v>1600</v>
      </c>
      <c r="FJ287">
        <v>24</v>
      </c>
      <c r="FK287">
        <v>0.06</v>
      </c>
      <c r="FL287">
        <v>0.04</v>
      </c>
      <c r="FM287">
        <v>-69.38298</v>
      </c>
      <c r="FN287">
        <v>-6.352975609756088</v>
      </c>
      <c r="FO287">
        <v>0.6154203755157923</v>
      </c>
      <c r="FP287">
        <v>-1</v>
      </c>
      <c r="FQ287">
        <v>7.23986475</v>
      </c>
      <c r="FR287">
        <v>0.3154391369605915</v>
      </c>
      <c r="FS287">
        <v>0.0425879477662108</v>
      </c>
      <c r="FT287">
        <v>1</v>
      </c>
      <c r="FU287">
        <v>0</v>
      </c>
      <c r="FV287">
        <v>0</v>
      </c>
      <c r="FW287">
        <v>0</v>
      </c>
      <c r="FX287">
        <v>-1</v>
      </c>
      <c r="FY287">
        <v>1</v>
      </c>
      <c r="FZ287">
        <v>1</v>
      </c>
      <c r="GA287" t="s">
        <v>719</v>
      </c>
      <c r="GB287">
        <v>2.69423</v>
      </c>
      <c r="GC287">
        <v>2.70507</v>
      </c>
      <c r="GD287">
        <v>0.143332</v>
      </c>
      <c r="GE287">
        <v>0.150406</v>
      </c>
      <c r="GF287">
        <v>0.117927</v>
      </c>
      <c r="GG287">
        <v>0.0943727</v>
      </c>
      <c r="GH287">
        <v>26875.4</v>
      </c>
      <c r="GI287">
        <v>26758.2</v>
      </c>
      <c r="GJ287">
        <v>29191.5</v>
      </c>
      <c r="GK287">
        <v>29151.1</v>
      </c>
      <c r="GL287">
        <v>34087.4</v>
      </c>
      <c r="GM287">
        <v>35144.4</v>
      </c>
      <c r="GN287">
        <v>41081.5</v>
      </c>
      <c r="GO287">
        <v>41597.2</v>
      </c>
      <c r="GP287">
        <v>1.72202</v>
      </c>
      <c r="GQ287">
        <v>2.0063</v>
      </c>
      <c r="GR287">
        <v>0.0952668</v>
      </c>
      <c r="GS287">
        <v>0</v>
      </c>
      <c r="GT287">
        <v>30.7331</v>
      </c>
      <c r="GU287">
        <v>999.9</v>
      </c>
      <c r="GV287">
        <v>39.1</v>
      </c>
      <c r="GW287">
        <v>37.2</v>
      </c>
      <c r="GX287">
        <v>27.4866</v>
      </c>
      <c r="GY287">
        <v>62.8236</v>
      </c>
      <c r="GZ287">
        <v>29.98</v>
      </c>
      <c r="HA287">
        <v>1</v>
      </c>
      <c r="HB287">
        <v>0.331845</v>
      </c>
      <c r="HC287">
        <v>0</v>
      </c>
      <c r="HD287">
        <v>20.3919</v>
      </c>
      <c r="HE287">
        <v>5.21594</v>
      </c>
      <c r="HF287">
        <v>12.0099</v>
      </c>
      <c r="HG287">
        <v>4.98725</v>
      </c>
      <c r="HH287">
        <v>3.28842</v>
      </c>
      <c r="HI287">
        <v>2430.7</v>
      </c>
      <c r="HJ287">
        <v>9999</v>
      </c>
      <c r="HK287">
        <v>9999</v>
      </c>
      <c r="HL287">
        <v>45.9</v>
      </c>
      <c r="HM287">
        <v>1.86735</v>
      </c>
      <c r="HN287">
        <v>1.8663</v>
      </c>
      <c r="HO287">
        <v>1.86586</v>
      </c>
      <c r="HP287">
        <v>1.8657</v>
      </c>
      <c r="HQ287">
        <v>1.86753</v>
      </c>
      <c r="HR287">
        <v>1.8701</v>
      </c>
      <c r="HS287">
        <v>1.86874</v>
      </c>
      <c r="HT287">
        <v>1.87012</v>
      </c>
      <c r="HU287">
        <v>0</v>
      </c>
      <c r="HV287">
        <v>0</v>
      </c>
      <c r="HW287">
        <v>0</v>
      </c>
      <c r="HX287">
        <v>0</v>
      </c>
      <c r="HY287" t="s">
        <v>425</v>
      </c>
      <c r="HZ287" t="s">
        <v>426</v>
      </c>
      <c r="IA287" t="s">
        <v>427</v>
      </c>
      <c r="IB287" t="s">
        <v>427</v>
      </c>
      <c r="IC287" t="s">
        <v>427</v>
      </c>
      <c r="ID287" t="s">
        <v>427</v>
      </c>
      <c r="IE287">
        <v>0</v>
      </c>
      <c r="IF287">
        <v>100</v>
      </c>
      <c r="IG287">
        <v>100</v>
      </c>
      <c r="IH287">
        <v>-0.663</v>
      </c>
      <c r="II287">
        <v>0.1059</v>
      </c>
      <c r="IJ287">
        <v>0.04464184116076175</v>
      </c>
      <c r="IK287">
        <v>-0.0004613869835165773</v>
      </c>
      <c r="IL287">
        <v>-7.733014719846753E-07</v>
      </c>
      <c r="IM287">
        <v>2.12217718631011E-10</v>
      </c>
      <c r="IN287">
        <v>-0.1662484685589008</v>
      </c>
      <c r="IO287">
        <v>0.000886434048502425</v>
      </c>
      <c r="IP287">
        <v>0.0004187276611132993</v>
      </c>
      <c r="IQ287">
        <v>-3.612086840460417E-06</v>
      </c>
      <c r="IR287">
        <v>19</v>
      </c>
      <c r="IS287">
        <v>2204</v>
      </c>
      <c r="IT287">
        <v>1</v>
      </c>
      <c r="IU287">
        <v>37</v>
      </c>
      <c r="IV287">
        <v>33.4</v>
      </c>
      <c r="IW287">
        <v>33.6</v>
      </c>
      <c r="IX287">
        <v>1.84937</v>
      </c>
      <c r="IY287">
        <v>2.23267</v>
      </c>
      <c r="IZ287">
        <v>1.39648</v>
      </c>
      <c r="JA287">
        <v>2.34497</v>
      </c>
      <c r="JB287">
        <v>1.49536</v>
      </c>
      <c r="JC287">
        <v>2.33521</v>
      </c>
      <c r="JD287">
        <v>39.3169</v>
      </c>
      <c r="JE287">
        <v>14.7362</v>
      </c>
      <c r="JF287">
        <v>18</v>
      </c>
      <c r="JG287">
        <v>393.055</v>
      </c>
      <c r="JH287">
        <v>558.204</v>
      </c>
      <c r="JI287">
        <v>32.2512</v>
      </c>
      <c r="JJ287">
        <v>31.7714</v>
      </c>
      <c r="JK287">
        <v>30.0001</v>
      </c>
      <c r="JL287">
        <v>31.6437</v>
      </c>
      <c r="JM287">
        <v>31.538</v>
      </c>
      <c r="JN287">
        <v>37.0139</v>
      </c>
      <c r="JO287">
        <v>27.6114</v>
      </c>
      <c r="JP287">
        <v>16.8149</v>
      </c>
      <c r="JQ287">
        <v>-999.9</v>
      </c>
      <c r="JR287">
        <v>854.463</v>
      </c>
      <c r="JS287">
        <v>20.6717</v>
      </c>
      <c r="JT287">
        <v>99.7728</v>
      </c>
      <c r="JU287">
        <v>99.8466</v>
      </c>
    </row>
    <row r="288" spans="1:281">
      <c r="A288">
        <v>272</v>
      </c>
      <c r="B288">
        <v>1652289354.5</v>
      </c>
      <c r="C288">
        <v>7298</v>
      </c>
      <c r="D288" t="s">
        <v>1028</v>
      </c>
      <c r="E288" t="s">
        <v>1029</v>
      </c>
      <c r="F288">
        <v>5</v>
      </c>
      <c r="G288" t="s">
        <v>925</v>
      </c>
      <c r="H288" t="s">
        <v>418</v>
      </c>
      <c r="I288">
        <v>1652289347</v>
      </c>
      <c r="J288">
        <f>(K288)/1000</f>
        <v>0</v>
      </c>
      <c r="K288">
        <f>IF(CZ288, AN288, AH288)</f>
        <v>0</v>
      </c>
      <c r="L288">
        <f>IF(CZ288, AI288, AG288)</f>
        <v>0</v>
      </c>
      <c r="M288">
        <f>DB288 - IF(AU288&gt;1, L288*CV288*100.0/(AW288*DP288), 0)</f>
        <v>0</v>
      </c>
      <c r="N288">
        <f>((T288-J288/2)*M288-L288)/(T288+J288/2)</f>
        <v>0</v>
      </c>
      <c r="O288">
        <f>N288*(DI288+DJ288)/1000.0</f>
        <v>0</v>
      </c>
      <c r="P288">
        <f>(DB288 - IF(AU288&gt;1, L288*CV288*100.0/(AW288*DP288), 0))*(DI288+DJ288)/1000.0</f>
        <v>0</v>
      </c>
      <c r="Q288">
        <f>2.0/((1/S288-1/R288)+SIGN(S288)*SQRT((1/S288-1/R288)*(1/S288-1/R288) + 4*CW288/((CW288+1)*(CW288+1))*(2*1/S288*1/R288-1/R288*1/R288)))</f>
        <v>0</v>
      </c>
      <c r="R288">
        <f>IF(LEFT(CX288,1)&lt;&gt;"0",IF(LEFT(CX288,1)="1",3.0,CY288),$D$5+$E$5*(DP288*DI288/($K$5*1000))+$F$5*(DP288*DI288/($K$5*1000))*MAX(MIN(CV288,$J$5),$I$5)*MAX(MIN(CV288,$J$5),$I$5)+$G$5*MAX(MIN(CV288,$J$5),$I$5)*(DP288*DI288/($K$5*1000))+$H$5*(DP288*DI288/($K$5*1000))*(DP288*DI288/($K$5*1000)))</f>
        <v>0</v>
      </c>
      <c r="S288">
        <f>J288*(1000-(1000*0.61365*exp(17.502*W288/(240.97+W288))/(DI288+DJ288)+DD288)/2)/(1000*0.61365*exp(17.502*W288/(240.97+W288))/(DI288+DJ288)-DD288)</f>
        <v>0</v>
      </c>
      <c r="T288">
        <f>1/((CW288+1)/(Q288/1.6)+1/(R288/1.37)) + CW288/((CW288+1)/(Q288/1.6) + CW288/(R288/1.37))</f>
        <v>0</v>
      </c>
      <c r="U288">
        <f>(CR288*CU288)</f>
        <v>0</v>
      </c>
      <c r="V288">
        <f>(DK288+(U288+2*0.95*5.67E-8*(((DK288+$B$7)+273)^4-(DK288+273)^4)-44100*J288)/(1.84*29.3*R288+8*0.95*5.67E-8*(DK288+273)^3))</f>
        <v>0</v>
      </c>
      <c r="W288">
        <f>($C$7*DL288+$D$7*DM288+$E$7*V288)</f>
        <v>0</v>
      </c>
      <c r="X288">
        <f>0.61365*exp(17.502*W288/(240.97+W288))</f>
        <v>0</v>
      </c>
      <c r="Y288">
        <f>(Z288/AA288*100)</f>
        <v>0</v>
      </c>
      <c r="Z288">
        <f>DD288*(DI288+DJ288)/1000</f>
        <v>0</v>
      </c>
      <c r="AA288">
        <f>0.61365*exp(17.502*DK288/(240.97+DK288))</f>
        <v>0</v>
      </c>
      <c r="AB288">
        <f>(X288-DD288*(DI288+DJ288)/1000)</f>
        <v>0</v>
      </c>
      <c r="AC288">
        <f>(-J288*44100)</f>
        <v>0</v>
      </c>
      <c r="AD288">
        <f>2*29.3*R288*0.92*(DK288-W288)</f>
        <v>0</v>
      </c>
      <c r="AE288">
        <f>2*0.95*5.67E-8*(((DK288+$B$7)+273)^4-(W288+273)^4)</f>
        <v>0</v>
      </c>
      <c r="AF288">
        <f>U288+AE288+AC288+AD288</f>
        <v>0</v>
      </c>
      <c r="AG288">
        <f>DH288*AU288*(DC288-DB288*(1000-AU288*DE288)/(1000-AU288*DD288))/(100*CV288)</f>
        <v>0</v>
      </c>
      <c r="AH288">
        <f>1000*DH288*AU288*(DD288-DE288)/(100*CV288*(1000-AU288*DD288))</f>
        <v>0</v>
      </c>
      <c r="AI288">
        <f>(AJ288 - AK288 - DI288*1E3/(8.314*(DK288+273.15)) * AM288/DH288 * AL288) * DH288/(100*CV288) * (1000 - DE288)/1000</f>
        <v>0</v>
      </c>
      <c r="AJ288">
        <v>855.1756442399542</v>
      </c>
      <c r="AK288">
        <v>799.4665575757576</v>
      </c>
      <c r="AL288">
        <v>3.353976254092025</v>
      </c>
      <c r="AM288">
        <v>66.42233892500103</v>
      </c>
      <c r="AN288">
        <f>(AP288 - AO288 + DI288*1E3/(8.314*(DK288+273.15)) * AR288/DH288 * AQ288) * DH288/(100*CV288) * 1000/(1000 - AP288)</f>
        <v>0</v>
      </c>
      <c r="AO288">
        <v>20.74680858085523</v>
      </c>
      <c r="AP288">
        <v>27.97967090909091</v>
      </c>
      <c r="AQ288">
        <v>-0.0006255204176933617</v>
      </c>
      <c r="AR288">
        <v>79.01917542628415</v>
      </c>
      <c r="AS288">
        <v>0</v>
      </c>
      <c r="AT288">
        <v>0</v>
      </c>
      <c r="AU288">
        <f>IF(AS288*$H$13&gt;=AW288,1.0,(AW288/(AW288-AS288*$H$13)))</f>
        <v>0</v>
      </c>
      <c r="AV288">
        <f>(AU288-1)*100</f>
        <v>0</v>
      </c>
      <c r="AW288">
        <f>MAX(0,($B$13+$C$13*DP288)/(1+$D$13*DP288)*DI288/(DK288+273)*$E$13)</f>
        <v>0</v>
      </c>
      <c r="AX288" t="s">
        <v>421</v>
      </c>
      <c r="AY288" t="s">
        <v>421</v>
      </c>
      <c r="AZ288">
        <v>0</v>
      </c>
      <c r="BA288">
        <v>0</v>
      </c>
      <c r="BB288">
        <f>1-AZ288/BA288</f>
        <v>0</v>
      </c>
      <c r="BC288">
        <v>0</v>
      </c>
      <c r="BD288" t="s">
        <v>421</v>
      </c>
      <c r="BE288" t="s">
        <v>421</v>
      </c>
      <c r="BF288">
        <v>0</v>
      </c>
      <c r="BG288">
        <v>0</v>
      </c>
      <c r="BH288">
        <f>1-BF288/BG288</f>
        <v>0</v>
      </c>
      <c r="BI288">
        <v>0.5</v>
      </c>
      <c r="BJ288">
        <f>CS288</f>
        <v>0</v>
      </c>
      <c r="BK288">
        <f>L288</f>
        <v>0</v>
      </c>
      <c r="BL288">
        <f>BH288*BI288*BJ288</f>
        <v>0</v>
      </c>
      <c r="BM288">
        <f>(BK288-BC288)/BJ288</f>
        <v>0</v>
      </c>
      <c r="BN288">
        <f>(BA288-BG288)/BG288</f>
        <v>0</v>
      </c>
      <c r="BO288">
        <f>AZ288/(BB288+AZ288/BG288)</f>
        <v>0</v>
      </c>
      <c r="BP288" t="s">
        <v>421</v>
      </c>
      <c r="BQ288">
        <v>0</v>
      </c>
      <c r="BR288">
        <f>IF(BQ288&lt;&gt;0, BQ288, BO288)</f>
        <v>0</v>
      </c>
      <c r="BS288">
        <f>1-BR288/BG288</f>
        <v>0</v>
      </c>
      <c r="BT288">
        <f>(BG288-BF288)/(BG288-BR288)</f>
        <v>0</v>
      </c>
      <c r="BU288">
        <f>(BA288-BG288)/(BA288-BR288)</f>
        <v>0</v>
      </c>
      <c r="BV288">
        <f>(BG288-BF288)/(BG288-AZ288)</f>
        <v>0</v>
      </c>
      <c r="BW288">
        <f>(BA288-BG288)/(BA288-AZ288)</f>
        <v>0</v>
      </c>
      <c r="BX288">
        <f>(BT288*BR288/BF288)</f>
        <v>0</v>
      </c>
      <c r="BY288">
        <f>(1-BX288)</f>
        <v>0</v>
      </c>
      <c r="BZ288">
        <v>1358</v>
      </c>
      <c r="CA288">
        <v>300</v>
      </c>
      <c r="CB288">
        <v>300</v>
      </c>
      <c r="CC288">
        <v>300</v>
      </c>
      <c r="CD288">
        <v>10372.1</v>
      </c>
      <c r="CE288">
        <v>1824.64</v>
      </c>
      <c r="CF288">
        <v>-0.00730157</v>
      </c>
      <c r="CG288">
        <v>0.9</v>
      </c>
      <c r="CH288" t="s">
        <v>421</v>
      </c>
      <c r="CI288" t="s">
        <v>421</v>
      </c>
      <c r="CJ288" t="s">
        <v>421</v>
      </c>
      <c r="CK288" t="s">
        <v>421</v>
      </c>
      <c r="CL288" t="s">
        <v>421</v>
      </c>
      <c r="CM288" t="s">
        <v>421</v>
      </c>
      <c r="CN288" t="s">
        <v>421</v>
      </c>
      <c r="CO288" t="s">
        <v>421</v>
      </c>
      <c r="CP288" t="s">
        <v>421</v>
      </c>
      <c r="CQ288" t="s">
        <v>421</v>
      </c>
      <c r="CR288">
        <f>$B$11*DQ288+$C$11*DR288+$F$11*EC288*(1-EF288)</f>
        <v>0</v>
      </c>
      <c r="CS288">
        <f>CR288*CT288</f>
        <v>0</v>
      </c>
      <c r="CT288">
        <f>($B$11*$D$9+$C$11*$D$9+$F$11*((EP288+EH288)/MAX(EP288+EH288+EQ288, 0.1)*$I$9+EQ288/MAX(EP288+EH288+EQ288, 0.1)*$J$9))/($B$11+$C$11+$F$11)</f>
        <v>0</v>
      </c>
      <c r="CU288">
        <f>($B$11*$K$9+$C$11*$K$9+$F$11*((EP288+EH288)/MAX(EP288+EH288+EQ288, 0.1)*$P$9+EQ288/MAX(EP288+EH288+EQ288, 0.1)*$Q$9))/($B$11+$C$11+$F$11)</f>
        <v>0</v>
      </c>
      <c r="CV288">
        <v>6</v>
      </c>
      <c r="CW288">
        <v>0.5</v>
      </c>
      <c r="CX288" t="s">
        <v>422</v>
      </c>
      <c r="CY288">
        <v>2</v>
      </c>
      <c r="CZ288" t="b">
        <v>1</v>
      </c>
      <c r="DA288">
        <v>1652289347</v>
      </c>
      <c r="DB288">
        <v>754.2628518518519</v>
      </c>
      <c r="DC288">
        <v>824.4429259259259</v>
      </c>
      <c r="DD288">
        <v>28.01410370370371</v>
      </c>
      <c r="DE288">
        <v>20.74455555555556</v>
      </c>
      <c r="DF288">
        <v>754.9159629629629</v>
      </c>
      <c r="DG288">
        <v>27.908</v>
      </c>
      <c r="DH288">
        <v>400.0680740740741</v>
      </c>
      <c r="DI288">
        <v>90.66912962962964</v>
      </c>
      <c r="DJ288">
        <v>0.09999898518518517</v>
      </c>
      <c r="DK288">
        <v>33.112</v>
      </c>
      <c r="DL288">
        <v>32.27520740740741</v>
      </c>
      <c r="DM288">
        <v>999.9000000000001</v>
      </c>
      <c r="DN288">
        <v>0</v>
      </c>
      <c r="DO288">
        <v>0</v>
      </c>
      <c r="DP288">
        <v>10004.21444444444</v>
      </c>
      <c r="DQ288">
        <v>0</v>
      </c>
      <c r="DR288">
        <v>950.1254444444444</v>
      </c>
      <c r="DS288">
        <v>-70.18005185185186</v>
      </c>
      <c r="DT288">
        <v>776.0014074074076</v>
      </c>
      <c r="DU288">
        <v>841.9077777777778</v>
      </c>
      <c r="DV288">
        <v>7.269542962962964</v>
      </c>
      <c r="DW288">
        <v>824.4429259259259</v>
      </c>
      <c r="DX288">
        <v>20.74455555555556</v>
      </c>
      <c r="DY288">
        <v>2.540015555555556</v>
      </c>
      <c r="DZ288">
        <v>1.880891111111112</v>
      </c>
      <c r="EA288">
        <v>21.2851962962963</v>
      </c>
      <c r="EB288">
        <v>16.47575555555556</v>
      </c>
      <c r="EC288">
        <v>1499.982592592592</v>
      </c>
      <c r="ED288">
        <v>0.9730030370370372</v>
      </c>
      <c r="EE288">
        <v>0.02699702962962963</v>
      </c>
      <c r="EF288">
        <v>0</v>
      </c>
      <c r="EG288">
        <v>1445.269259259259</v>
      </c>
      <c r="EH288">
        <v>5.00097</v>
      </c>
      <c r="EI288">
        <v>22382.41481481482</v>
      </c>
      <c r="EJ288">
        <v>12491.46296296296</v>
      </c>
      <c r="EK288">
        <v>41.68699999999999</v>
      </c>
      <c r="EL288">
        <v>43.25918518518519</v>
      </c>
      <c r="EM288">
        <v>41.875</v>
      </c>
      <c r="EN288">
        <v>43.09233333333333</v>
      </c>
      <c r="EO288">
        <v>42.81199999999998</v>
      </c>
      <c r="EP288">
        <v>1454.622592592593</v>
      </c>
      <c r="EQ288">
        <v>40.36000000000001</v>
      </c>
      <c r="ER288">
        <v>0</v>
      </c>
      <c r="ES288">
        <v>2040.200000047684</v>
      </c>
      <c r="ET288">
        <v>0</v>
      </c>
      <c r="EU288">
        <v>1445.368461538461</v>
      </c>
      <c r="EV288">
        <v>-19.95076924308299</v>
      </c>
      <c r="EW288">
        <v>-390.6564104540059</v>
      </c>
      <c r="EX288">
        <v>22384.70384615385</v>
      </c>
      <c r="EY288">
        <v>15</v>
      </c>
      <c r="EZ288">
        <v>1652287342.6</v>
      </c>
      <c r="FA288" t="s">
        <v>727</v>
      </c>
      <c r="FB288">
        <v>1652287342.6</v>
      </c>
      <c r="FC288">
        <v>1652287335.6</v>
      </c>
      <c r="FD288">
        <v>27</v>
      </c>
      <c r="FE288">
        <v>0.206</v>
      </c>
      <c r="FF288">
        <v>-0.006</v>
      </c>
      <c r="FG288">
        <v>-1.806</v>
      </c>
      <c r="FH288">
        <v>0.04</v>
      </c>
      <c r="FI288">
        <v>1600</v>
      </c>
      <c r="FJ288">
        <v>24</v>
      </c>
      <c r="FK288">
        <v>0.06</v>
      </c>
      <c r="FL288">
        <v>0.04</v>
      </c>
      <c r="FM288">
        <v>-69.7912675</v>
      </c>
      <c r="FN288">
        <v>-5.99505028142589</v>
      </c>
      <c r="FO288">
        <v>0.5816314590819089</v>
      </c>
      <c r="FP288">
        <v>-1</v>
      </c>
      <c r="FQ288">
        <v>7.2469425</v>
      </c>
      <c r="FR288">
        <v>0.2361939962476478</v>
      </c>
      <c r="FS288">
        <v>0.03895648455328072</v>
      </c>
      <c r="FT288">
        <v>1</v>
      </c>
      <c r="FU288">
        <v>0</v>
      </c>
      <c r="FV288">
        <v>0</v>
      </c>
      <c r="FW288">
        <v>0</v>
      </c>
      <c r="FX288">
        <v>-1</v>
      </c>
      <c r="FY288">
        <v>1</v>
      </c>
      <c r="FZ288">
        <v>1</v>
      </c>
      <c r="GA288" t="s">
        <v>719</v>
      </c>
      <c r="GB288">
        <v>2.69438</v>
      </c>
      <c r="GC288">
        <v>2.70513</v>
      </c>
      <c r="GD288">
        <v>0.145392</v>
      </c>
      <c r="GE288">
        <v>0.152414</v>
      </c>
      <c r="GF288">
        <v>0.117872</v>
      </c>
      <c r="GG288">
        <v>0.09426759999999999</v>
      </c>
      <c r="GH288">
        <v>26810.3</v>
      </c>
      <c r="GI288">
        <v>26694.9</v>
      </c>
      <c r="GJ288">
        <v>29191</v>
      </c>
      <c r="GK288">
        <v>29151.2</v>
      </c>
      <c r="GL288">
        <v>34088.9</v>
      </c>
      <c r="GM288">
        <v>35148.7</v>
      </c>
      <c r="GN288">
        <v>41080.6</v>
      </c>
      <c r="GO288">
        <v>41597.5</v>
      </c>
      <c r="GP288">
        <v>1.72245</v>
      </c>
      <c r="GQ288">
        <v>2.00612</v>
      </c>
      <c r="GR288">
        <v>0.0947677</v>
      </c>
      <c r="GS288">
        <v>0</v>
      </c>
      <c r="GT288">
        <v>30.7479</v>
      </c>
      <c r="GU288">
        <v>999.9</v>
      </c>
      <c r="GV288">
        <v>39.1</v>
      </c>
      <c r="GW288">
        <v>37.2</v>
      </c>
      <c r="GX288">
        <v>27.4858</v>
      </c>
      <c r="GY288">
        <v>62.6236</v>
      </c>
      <c r="GZ288">
        <v>29.9599</v>
      </c>
      <c r="HA288">
        <v>1</v>
      </c>
      <c r="HB288">
        <v>0.33188</v>
      </c>
      <c r="HC288">
        <v>0</v>
      </c>
      <c r="HD288">
        <v>20.3919</v>
      </c>
      <c r="HE288">
        <v>5.21579</v>
      </c>
      <c r="HF288">
        <v>12.0099</v>
      </c>
      <c r="HG288">
        <v>4.98715</v>
      </c>
      <c r="HH288">
        <v>3.28842</v>
      </c>
      <c r="HI288">
        <v>2430.7</v>
      </c>
      <c r="HJ288">
        <v>9999</v>
      </c>
      <c r="HK288">
        <v>9999</v>
      </c>
      <c r="HL288">
        <v>45.9</v>
      </c>
      <c r="HM288">
        <v>1.86734</v>
      </c>
      <c r="HN288">
        <v>1.8663</v>
      </c>
      <c r="HO288">
        <v>1.86586</v>
      </c>
      <c r="HP288">
        <v>1.86569</v>
      </c>
      <c r="HQ288">
        <v>1.86753</v>
      </c>
      <c r="HR288">
        <v>1.87008</v>
      </c>
      <c r="HS288">
        <v>1.86873</v>
      </c>
      <c r="HT288">
        <v>1.87011</v>
      </c>
      <c r="HU288">
        <v>0</v>
      </c>
      <c r="HV288">
        <v>0</v>
      </c>
      <c r="HW288">
        <v>0</v>
      </c>
      <c r="HX288">
        <v>0</v>
      </c>
      <c r="HY288" t="s">
        <v>425</v>
      </c>
      <c r="HZ288" t="s">
        <v>426</v>
      </c>
      <c r="IA288" t="s">
        <v>427</v>
      </c>
      <c r="IB288" t="s">
        <v>427</v>
      </c>
      <c r="IC288" t="s">
        <v>427</v>
      </c>
      <c r="ID288" t="s">
        <v>427</v>
      </c>
      <c r="IE288">
        <v>0</v>
      </c>
      <c r="IF288">
        <v>100</v>
      </c>
      <c r="IG288">
        <v>100</v>
      </c>
      <c r="IH288">
        <v>-0.6840000000000001</v>
      </c>
      <c r="II288">
        <v>0.1056</v>
      </c>
      <c r="IJ288">
        <v>0.04464184116076175</v>
      </c>
      <c r="IK288">
        <v>-0.0004613869835165773</v>
      </c>
      <c r="IL288">
        <v>-7.733014719846753E-07</v>
      </c>
      <c r="IM288">
        <v>2.12217718631011E-10</v>
      </c>
      <c r="IN288">
        <v>-0.1662484685589008</v>
      </c>
      <c r="IO288">
        <v>0.000886434048502425</v>
      </c>
      <c r="IP288">
        <v>0.0004187276611132993</v>
      </c>
      <c r="IQ288">
        <v>-3.612086840460417E-06</v>
      </c>
      <c r="IR288">
        <v>19</v>
      </c>
      <c r="IS288">
        <v>2204</v>
      </c>
      <c r="IT288">
        <v>1</v>
      </c>
      <c r="IU288">
        <v>37</v>
      </c>
      <c r="IV288">
        <v>33.5</v>
      </c>
      <c r="IW288">
        <v>33.6</v>
      </c>
      <c r="IX288">
        <v>1.875</v>
      </c>
      <c r="IY288">
        <v>2.22534</v>
      </c>
      <c r="IZ288">
        <v>1.39648</v>
      </c>
      <c r="JA288">
        <v>2.34497</v>
      </c>
      <c r="JB288">
        <v>1.49536</v>
      </c>
      <c r="JC288">
        <v>2.36084</v>
      </c>
      <c r="JD288">
        <v>39.3169</v>
      </c>
      <c r="JE288">
        <v>14.7449</v>
      </c>
      <c r="JF288">
        <v>18</v>
      </c>
      <c r="JG288">
        <v>393.286</v>
      </c>
      <c r="JH288">
        <v>558.073</v>
      </c>
      <c r="JI288">
        <v>32.2559</v>
      </c>
      <c r="JJ288">
        <v>31.773</v>
      </c>
      <c r="JK288">
        <v>30.0001</v>
      </c>
      <c r="JL288">
        <v>31.6437</v>
      </c>
      <c r="JM288">
        <v>31.538</v>
      </c>
      <c r="JN288">
        <v>37.5636</v>
      </c>
      <c r="JO288">
        <v>27.8907</v>
      </c>
      <c r="JP288">
        <v>16.8149</v>
      </c>
      <c r="JQ288">
        <v>-999.9</v>
      </c>
      <c r="JR288">
        <v>867.819</v>
      </c>
      <c r="JS288">
        <v>20.6685</v>
      </c>
      <c r="JT288">
        <v>99.771</v>
      </c>
      <c r="JU288">
        <v>99.8471</v>
      </c>
    </row>
    <row r="289" spans="1:281">
      <c r="A289">
        <v>273</v>
      </c>
      <c r="B289">
        <v>1652289359.5</v>
      </c>
      <c r="C289">
        <v>7303</v>
      </c>
      <c r="D289" t="s">
        <v>1030</v>
      </c>
      <c r="E289" t="s">
        <v>1031</v>
      </c>
      <c r="F289">
        <v>5</v>
      </c>
      <c r="G289" t="s">
        <v>925</v>
      </c>
      <c r="H289" t="s">
        <v>418</v>
      </c>
      <c r="I289">
        <v>1652289351.714286</v>
      </c>
      <c r="J289">
        <f>(K289)/1000</f>
        <v>0</v>
      </c>
      <c r="K289">
        <f>IF(CZ289, AN289, AH289)</f>
        <v>0</v>
      </c>
      <c r="L289">
        <f>IF(CZ289, AI289, AG289)</f>
        <v>0</v>
      </c>
      <c r="M289">
        <f>DB289 - IF(AU289&gt;1, L289*CV289*100.0/(AW289*DP289), 0)</f>
        <v>0</v>
      </c>
      <c r="N289">
        <f>((T289-J289/2)*M289-L289)/(T289+J289/2)</f>
        <v>0</v>
      </c>
      <c r="O289">
        <f>N289*(DI289+DJ289)/1000.0</f>
        <v>0</v>
      </c>
      <c r="P289">
        <f>(DB289 - IF(AU289&gt;1, L289*CV289*100.0/(AW289*DP289), 0))*(DI289+DJ289)/1000.0</f>
        <v>0</v>
      </c>
      <c r="Q289">
        <f>2.0/((1/S289-1/R289)+SIGN(S289)*SQRT((1/S289-1/R289)*(1/S289-1/R289) + 4*CW289/((CW289+1)*(CW289+1))*(2*1/S289*1/R289-1/R289*1/R289)))</f>
        <v>0</v>
      </c>
      <c r="R289">
        <f>IF(LEFT(CX289,1)&lt;&gt;"0",IF(LEFT(CX289,1)="1",3.0,CY289),$D$5+$E$5*(DP289*DI289/($K$5*1000))+$F$5*(DP289*DI289/($K$5*1000))*MAX(MIN(CV289,$J$5),$I$5)*MAX(MIN(CV289,$J$5),$I$5)+$G$5*MAX(MIN(CV289,$J$5),$I$5)*(DP289*DI289/($K$5*1000))+$H$5*(DP289*DI289/($K$5*1000))*(DP289*DI289/($K$5*1000)))</f>
        <v>0</v>
      </c>
      <c r="S289">
        <f>J289*(1000-(1000*0.61365*exp(17.502*W289/(240.97+W289))/(DI289+DJ289)+DD289)/2)/(1000*0.61365*exp(17.502*W289/(240.97+W289))/(DI289+DJ289)-DD289)</f>
        <v>0</v>
      </c>
      <c r="T289">
        <f>1/((CW289+1)/(Q289/1.6)+1/(R289/1.37)) + CW289/((CW289+1)/(Q289/1.6) + CW289/(R289/1.37))</f>
        <v>0</v>
      </c>
      <c r="U289">
        <f>(CR289*CU289)</f>
        <v>0</v>
      </c>
      <c r="V289">
        <f>(DK289+(U289+2*0.95*5.67E-8*(((DK289+$B$7)+273)^4-(DK289+273)^4)-44100*J289)/(1.84*29.3*R289+8*0.95*5.67E-8*(DK289+273)^3))</f>
        <v>0</v>
      </c>
      <c r="W289">
        <f>($C$7*DL289+$D$7*DM289+$E$7*V289)</f>
        <v>0</v>
      </c>
      <c r="X289">
        <f>0.61365*exp(17.502*W289/(240.97+W289))</f>
        <v>0</v>
      </c>
      <c r="Y289">
        <f>(Z289/AA289*100)</f>
        <v>0</v>
      </c>
      <c r="Z289">
        <f>DD289*(DI289+DJ289)/1000</f>
        <v>0</v>
      </c>
      <c r="AA289">
        <f>0.61365*exp(17.502*DK289/(240.97+DK289))</f>
        <v>0</v>
      </c>
      <c r="AB289">
        <f>(X289-DD289*(DI289+DJ289)/1000)</f>
        <v>0</v>
      </c>
      <c r="AC289">
        <f>(-J289*44100)</f>
        <v>0</v>
      </c>
      <c r="AD289">
        <f>2*29.3*R289*0.92*(DK289-W289)</f>
        <v>0</v>
      </c>
      <c r="AE289">
        <f>2*0.95*5.67E-8*(((DK289+$B$7)+273)^4-(W289+273)^4)</f>
        <v>0</v>
      </c>
      <c r="AF289">
        <f>U289+AE289+AC289+AD289</f>
        <v>0</v>
      </c>
      <c r="AG289">
        <f>DH289*AU289*(DC289-DB289*(1000-AU289*DE289)/(1000-AU289*DD289))/(100*CV289)</f>
        <v>0</v>
      </c>
      <c r="AH289">
        <f>1000*DH289*AU289*(DD289-DE289)/(100*CV289*(1000-AU289*DD289))</f>
        <v>0</v>
      </c>
      <c r="AI289">
        <f>(AJ289 - AK289 - DI289*1E3/(8.314*(DK289+273.15)) * AM289/DH289 * AL289) * DH289/(100*CV289) * (1000 - DE289)/1000</f>
        <v>0</v>
      </c>
      <c r="AJ289">
        <v>872.2314977953022</v>
      </c>
      <c r="AK289">
        <v>816.1520060606061</v>
      </c>
      <c r="AL289">
        <v>3.330173274719936</v>
      </c>
      <c r="AM289">
        <v>66.42233892500103</v>
      </c>
      <c r="AN289">
        <f>(AP289 - AO289 + DI289*1E3/(8.314*(DK289+273.15)) * AR289/DH289 * AQ289) * DH289/(100*CV289) * 1000/(1000 - AP289)</f>
        <v>0</v>
      </c>
      <c r="AO289">
        <v>20.69926421336842</v>
      </c>
      <c r="AP289">
        <v>27.93774606060606</v>
      </c>
      <c r="AQ289">
        <v>-0.007645204734006671</v>
      </c>
      <c r="AR289">
        <v>79.01917542628415</v>
      </c>
      <c r="AS289">
        <v>0</v>
      </c>
      <c r="AT289">
        <v>0</v>
      </c>
      <c r="AU289">
        <f>IF(AS289*$H$13&gt;=AW289,1.0,(AW289/(AW289-AS289*$H$13)))</f>
        <v>0</v>
      </c>
      <c r="AV289">
        <f>(AU289-1)*100</f>
        <v>0</v>
      </c>
      <c r="AW289">
        <f>MAX(0,($B$13+$C$13*DP289)/(1+$D$13*DP289)*DI289/(DK289+273)*$E$13)</f>
        <v>0</v>
      </c>
      <c r="AX289" t="s">
        <v>421</v>
      </c>
      <c r="AY289" t="s">
        <v>421</v>
      </c>
      <c r="AZ289">
        <v>0</v>
      </c>
      <c r="BA289">
        <v>0</v>
      </c>
      <c r="BB289">
        <f>1-AZ289/BA289</f>
        <v>0</v>
      </c>
      <c r="BC289">
        <v>0</v>
      </c>
      <c r="BD289" t="s">
        <v>421</v>
      </c>
      <c r="BE289" t="s">
        <v>421</v>
      </c>
      <c r="BF289">
        <v>0</v>
      </c>
      <c r="BG289">
        <v>0</v>
      </c>
      <c r="BH289">
        <f>1-BF289/BG289</f>
        <v>0</v>
      </c>
      <c r="BI289">
        <v>0.5</v>
      </c>
      <c r="BJ289">
        <f>CS289</f>
        <v>0</v>
      </c>
      <c r="BK289">
        <f>L289</f>
        <v>0</v>
      </c>
      <c r="BL289">
        <f>BH289*BI289*BJ289</f>
        <v>0</v>
      </c>
      <c r="BM289">
        <f>(BK289-BC289)/BJ289</f>
        <v>0</v>
      </c>
      <c r="BN289">
        <f>(BA289-BG289)/BG289</f>
        <v>0</v>
      </c>
      <c r="BO289">
        <f>AZ289/(BB289+AZ289/BG289)</f>
        <v>0</v>
      </c>
      <c r="BP289" t="s">
        <v>421</v>
      </c>
      <c r="BQ289">
        <v>0</v>
      </c>
      <c r="BR289">
        <f>IF(BQ289&lt;&gt;0, BQ289, BO289)</f>
        <v>0</v>
      </c>
      <c r="BS289">
        <f>1-BR289/BG289</f>
        <v>0</v>
      </c>
      <c r="BT289">
        <f>(BG289-BF289)/(BG289-BR289)</f>
        <v>0</v>
      </c>
      <c r="BU289">
        <f>(BA289-BG289)/(BA289-BR289)</f>
        <v>0</v>
      </c>
      <c r="BV289">
        <f>(BG289-BF289)/(BG289-AZ289)</f>
        <v>0</v>
      </c>
      <c r="BW289">
        <f>(BA289-BG289)/(BA289-AZ289)</f>
        <v>0</v>
      </c>
      <c r="BX289">
        <f>(BT289*BR289/BF289)</f>
        <v>0</v>
      </c>
      <c r="BY289">
        <f>(1-BX289)</f>
        <v>0</v>
      </c>
      <c r="BZ289">
        <v>1358</v>
      </c>
      <c r="CA289">
        <v>300</v>
      </c>
      <c r="CB289">
        <v>300</v>
      </c>
      <c r="CC289">
        <v>300</v>
      </c>
      <c r="CD289">
        <v>10372.1</v>
      </c>
      <c r="CE289">
        <v>1824.64</v>
      </c>
      <c r="CF289">
        <v>-0.00730157</v>
      </c>
      <c r="CG289">
        <v>0.9</v>
      </c>
      <c r="CH289" t="s">
        <v>421</v>
      </c>
      <c r="CI289" t="s">
        <v>421</v>
      </c>
      <c r="CJ289" t="s">
        <v>421</v>
      </c>
      <c r="CK289" t="s">
        <v>421</v>
      </c>
      <c r="CL289" t="s">
        <v>421</v>
      </c>
      <c r="CM289" t="s">
        <v>421</v>
      </c>
      <c r="CN289" t="s">
        <v>421</v>
      </c>
      <c r="CO289" t="s">
        <v>421</v>
      </c>
      <c r="CP289" t="s">
        <v>421</v>
      </c>
      <c r="CQ289" t="s">
        <v>421</v>
      </c>
      <c r="CR289">
        <f>$B$11*DQ289+$C$11*DR289+$F$11*EC289*(1-EF289)</f>
        <v>0</v>
      </c>
      <c r="CS289">
        <f>CR289*CT289</f>
        <v>0</v>
      </c>
      <c r="CT289">
        <f>($B$11*$D$9+$C$11*$D$9+$F$11*((EP289+EH289)/MAX(EP289+EH289+EQ289, 0.1)*$I$9+EQ289/MAX(EP289+EH289+EQ289, 0.1)*$J$9))/($B$11+$C$11+$F$11)</f>
        <v>0</v>
      </c>
      <c r="CU289">
        <f>($B$11*$K$9+$C$11*$K$9+$F$11*((EP289+EH289)/MAX(EP289+EH289+EQ289, 0.1)*$P$9+EQ289/MAX(EP289+EH289+EQ289, 0.1)*$Q$9))/($B$11+$C$11+$F$11)</f>
        <v>0</v>
      </c>
      <c r="CV289">
        <v>6</v>
      </c>
      <c r="CW289">
        <v>0.5</v>
      </c>
      <c r="CX289" t="s">
        <v>422</v>
      </c>
      <c r="CY289">
        <v>2</v>
      </c>
      <c r="CZ289" t="b">
        <v>1</v>
      </c>
      <c r="DA289">
        <v>1652289351.714286</v>
      </c>
      <c r="DB289">
        <v>769.6357499999998</v>
      </c>
      <c r="DC289">
        <v>840.2293214285712</v>
      </c>
      <c r="DD289">
        <v>27.98729285714286</v>
      </c>
      <c r="DE289">
        <v>20.72426785714286</v>
      </c>
      <c r="DF289">
        <v>770.308392857143</v>
      </c>
      <c r="DG289">
        <v>27.88160714285714</v>
      </c>
      <c r="DH289">
        <v>400.0771071428571</v>
      </c>
      <c r="DI289">
        <v>90.67008214285715</v>
      </c>
      <c r="DJ289">
        <v>0.1000493785714286</v>
      </c>
      <c r="DK289">
        <v>33.12065714285714</v>
      </c>
      <c r="DL289">
        <v>32.28258571428571</v>
      </c>
      <c r="DM289">
        <v>999.9000000000002</v>
      </c>
      <c r="DN289">
        <v>0</v>
      </c>
      <c r="DO289">
        <v>0</v>
      </c>
      <c r="DP289">
        <v>9999.706785714287</v>
      </c>
      <c r="DQ289">
        <v>0</v>
      </c>
      <c r="DR289">
        <v>951.6021785714285</v>
      </c>
      <c r="DS289">
        <v>-70.59360714285715</v>
      </c>
      <c r="DT289">
        <v>791.795464285714</v>
      </c>
      <c r="DU289">
        <v>858.0106428571429</v>
      </c>
      <c r="DV289">
        <v>7.263023214285715</v>
      </c>
      <c r="DW289">
        <v>840.2293214285712</v>
      </c>
      <c r="DX289">
        <v>20.72426785714286</v>
      </c>
      <c r="DY289">
        <v>2.537611071428572</v>
      </c>
      <c r="DZ289">
        <v>1.879071428571429</v>
      </c>
      <c r="EA289">
        <v>21.26975357142857</v>
      </c>
      <c r="EB289">
        <v>16.46053571428572</v>
      </c>
      <c r="EC289">
        <v>1499.994642857143</v>
      </c>
      <c r="ED289">
        <v>0.9730029642857144</v>
      </c>
      <c r="EE289">
        <v>0.02699716071428571</v>
      </c>
      <c r="EF289">
        <v>0</v>
      </c>
      <c r="EG289">
        <v>1443.814642857143</v>
      </c>
      <c r="EH289">
        <v>5.00097</v>
      </c>
      <c r="EI289">
        <v>22353.52857142857</v>
      </c>
      <c r="EJ289">
        <v>12491.56785714286</v>
      </c>
      <c r="EK289">
        <v>41.68699999999999</v>
      </c>
      <c r="EL289">
        <v>43.25885714285715</v>
      </c>
      <c r="EM289">
        <v>41.875</v>
      </c>
      <c r="EN289">
        <v>43.1025</v>
      </c>
      <c r="EO289">
        <v>42.81649999999998</v>
      </c>
      <c r="EP289">
        <v>1454.633571428571</v>
      </c>
      <c r="EQ289">
        <v>40.36107142857143</v>
      </c>
      <c r="ER289">
        <v>0</v>
      </c>
      <c r="ES289">
        <v>2045.599999904633</v>
      </c>
      <c r="ET289">
        <v>0</v>
      </c>
      <c r="EU289">
        <v>1443.578</v>
      </c>
      <c r="EV289">
        <v>-17.89769232486412</v>
      </c>
      <c r="EW289">
        <v>-348.0307698367343</v>
      </c>
      <c r="EX289">
        <v>22349.752</v>
      </c>
      <c r="EY289">
        <v>15</v>
      </c>
      <c r="EZ289">
        <v>1652287342.6</v>
      </c>
      <c r="FA289" t="s">
        <v>727</v>
      </c>
      <c r="FB289">
        <v>1652287342.6</v>
      </c>
      <c r="FC289">
        <v>1652287335.6</v>
      </c>
      <c r="FD289">
        <v>27</v>
      </c>
      <c r="FE289">
        <v>0.206</v>
      </c>
      <c r="FF289">
        <v>-0.006</v>
      </c>
      <c r="FG289">
        <v>-1.806</v>
      </c>
      <c r="FH289">
        <v>0.04</v>
      </c>
      <c r="FI289">
        <v>1600</v>
      </c>
      <c r="FJ289">
        <v>24</v>
      </c>
      <c r="FK289">
        <v>0.06</v>
      </c>
      <c r="FL289">
        <v>0.04</v>
      </c>
      <c r="FM289">
        <v>-70.30886097560976</v>
      </c>
      <c r="FN289">
        <v>-5.290567944250853</v>
      </c>
      <c r="FO289">
        <v>0.5228120232433726</v>
      </c>
      <c r="FP289">
        <v>-1</v>
      </c>
      <c r="FQ289">
        <v>7.266277804878047</v>
      </c>
      <c r="FR289">
        <v>-0.03920759581882385</v>
      </c>
      <c r="FS289">
        <v>0.01807793932679798</v>
      </c>
      <c r="FT289">
        <v>1</v>
      </c>
      <c r="FU289">
        <v>0</v>
      </c>
      <c r="FV289">
        <v>0</v>
      </c>
      <c r="FW289">
        <v>0</v>
      </c>
      <c r="FX289">
        <v>-1</v>
      </c>
      <c r="FY289">
        <v>1</v>
      </c>
      <c r="FZ289">
        <v>1</v>
      </c>
      <c r="GA289" t="s">
        <v>719</v>
      </c>
      <c r="GB289">
        <v>2.69434</v>
      </c>
      <c r="GC289">
        <v>2.70506</v>
      </c>
      <c r="GD289">
        <v>0.147407</v>
      </c>
      <c r="GE289">
        <v>0.154387</v>
      </c>
      <c r="GF289">
        <v>0.117742</v>
      </c>
      <c r="GG289">
        <v>0.0941821</v>
      </c>
      <c r="GH289">
        <v>26746.9</v>
      </c>
      <c r="GI289">
        <v>26632.5</v>
      </c>
      <c r="GJ289">
        <v>29190.9</v>
      </c>
      <c r="GK289">
        <v>29151</v>
      </c>
      <c r="GL289">
        <v>34094.4</v>
      </c>
      <c r="GM289">
        <v>35151.6</v>
      </c>
      <c r="GN289">
        <v>41081.1</v>
      </c>
      <c r="GO289">
        <v>41596.9</v>
      </c>
      <c r="GP289">
        <v>1.72222</v>
      </c>
      <c r="GQ289">
        <v>2.0064</v>
      </c>
      <c r="GR289">
        <v>0.0953637</v>
      </c>
      <c r="GS289">
        <v>0</v>
      </c>
      <c r="GT289">
        <v>30.7626</v>
      </c>
      <c r="GU289">
        <v>999.9</v>
      </c>
      <c r="GV289">
        <v>39.1</v>
      </c>
      <c r="GW289">
        <v>37.2</v>
      </c>
      <c r="GX289">
        <v>27.4891</v>
      </c>
      <c r="GY289">
        <v>62.8436</v>
      </c>
      <c r="GZ289">
        <v>29.9119</v>
      </c>
      <c r="HA289">
        <v>1</v>
      </c>
      <c r="HB289">
        <v>0.331921</v>
      </c>
      <c r="HC289">
        <v>0</v>
      </c>
      <c r="HD289">
        <v>20.3919</v>
      </c>
      <c r="HE289">
        <v>5.21624</v>
      </c>
      <c r="HF289">
        <v>12.0099</v>
      </c>
      <c r="HG289">
        <v>4.98715</v>
      </c>
      <c r="HH289">
        <v>3.28842</v>
      </c>
      <c r="HI289">
        <v>2430.9</v>
      </c>
      <c r="HJ289">
        <v>9999</v>
      </c>
      <c r="HK289">
        <v>9999</v>
      </c>
      <c r="HL289">
        <v>45.9</v>
      </c>
      <c r="HM289">
        <v>1.86735</v>
      </c>
      <c r="HN289">
        <v>1.8663</v>
      </c>
      <c r="HO289">
        <v>1.86585</v>
      </c>
      <c r="HP289">
        <v>1.86571</v>
      </c>
      <c r="HQ289">
        <v>1.86754</v>
      </c>
      <c r="HR289">
        <v>1.87008</v>
      </c>
      <c r="HS289">
        <v>1.86873</v>
      </c>
      <c r="HT289">
        <v>1.8701</v>
      </c>
      <c r="HU289">
        <v>0</v>
      </c>
      <c r="HV289">
        <v>0</v>
      </c>
      <c r="HW289">
        <v>0</v>
      </c>
      <c r="HX289">
        <v>0</v>
      </c>
      <c r="HY289" t="s">
        <v>425</v>
      </c>
      <c r="HZ289" t="s">
        <v>426</v>
      </c>
      <c r="IA289" t="s">
        <v>427</v>
      </c>
      <c r="IB289" t="s">
        <v>427</v>
      </c>
      <c r="IC289" t="s">
        <v>427</v>
      </c>
      <c r="ID289" t="s">
        <v>427</v>
      </c>
      <c r="IE289">
        <v>0</v>
      </c>
      <c r="IF289">
        <v>100</v>
      </c>
      <c r="IG289">
        <v>100</v>
      </c>
      <c r="IH289">
        <v>-0.706</v>
      </c>
      <c r="II289">
        <v>0.1049</v>
      </c>
      <c r="IJ289">
        <v>0.04464184116076175</v>
      </c>
      <c r="IK289">
        <v>-0.0004613869835165773</v>
      </c>
      <c r="IL289">
        <v>-7.733014719846753E-07</v>
      </c>
      <c r="IM289">
        <v>2.12217718631011E-10</v>
      </c>
      <c r="IN289">
        <v>-0.1662484685589008</v>
      </c>
      <c r="IO289">
        <v>0.000886434048502425</v>
      </c>
      <c r="IP289">
        <v>0.0004187276611132993</v>
      </c>
      <c r="IQ289">
        <v>-3.612086840460417E-06</v>
      </c>
      <c r="IR289">
        <v>19</v>
      </c>
      <c r="IS289">
        <v>2204</v>
      </c>
      <c r="IT289">
        <v>1</v>
      </c>
      <c r="IU289">
        <v>37</v>
      </c>
      <c r="IV289">
        <v>33.6</v>
      </c>
      <c r="IW289">
        <v>33.7</v>
      </c>
      <c r="IX289">
        <v>1.90674</v>
      </c>
      <c r="IY289">
        <v>2.22412</v>
      </c>
      <c r="IZ289">
        <v>1.39648</v>
      </c>
      <c r="JA289">
        <v>2.34497</v>
      </c>
      <c r="JB289">
        <v>1.49536</v>
      </c>
      <c r="JC289">
        <v>2.38281</v>
      </c>
      <c r="JD289">
        <v>39.3169</v>
      </c>
      <c r="JE289">
        <v>14.7362</v>
      </c>
      <c r="JF289">
        <v>18</v>
      </c>
      <c r="JG289">
        <v>393.18</v>
      </c>
      <c r="JH289">
        <v>558.279</v>
      </c>
      <c r="JI289">
        <v>32.2608</v>
      </c>
      <c r="JJ289">
        <v>31.7742</v>
      </c>
      <c r="JK289">
        <v>30.0002</v>
      </c>
      <c r="JL289">
        <v>31.6464</v>
      </c>
      <c r="JM289">
        <v>31.5381</v>
      </c>
      <c r="JN289">
        <v>38.1792</v>
      </c>
      <c r="JO289">
        <v>27.8907</v>
      </c>
      <c r="JP289">
        <v>16.8149</v>
      </c>
      <c r="JQ289">
        <v>-999.9</v>
      </c>
      <c r="JR289">
        <v>887.854</v>
      </c>
      <c r="JS289">
        <v>20.6963</v>
      </c>
      <c r="JT289">
        <v>99.7715</v>
      </c>
      <c r="JU289">
        <v>99.8459</v>
      </c>
    </row>
    <row r="290" spans="1:281">
      <c r="A290">
        <v>274</v>
      </c>
      <c r="B290">
        <v>1652289364.5</v>
      </c>
      <c r="C290">
        <v>7308</v>
      </c>
      <c r="D290" t="s">
        <v>1032</v>
      </c>
      <c r="E290" t="s">
        <v>1033</v>
      </c>
      <c r="F290">
        <v>5</v>
      </c>
      <c r="G290" t="s">
        <v>925</v>
      </c>
      <c r="H290" t="s">
        <v>418</v>
      </c>
      <c r="I290">
        <v>1652289357</v>
      </c>
      <c r="J290">
        <f>(K290)/1000</f>
        <v>0</v>
      </c>
      <c r="K290">
        <f>IF(CZ290, AN290, AH290)</f>
        <v>0</v>
      </c>
      <c r="L290">
        <f>IF(CZ290, AI290, AG290)</f>
        <v>0</v>
      </c>
      <c r="M290">
        <f>DB290 - IF(AU290&gt;1, L290*CV290*100.0/(AW290*DP290), 0)</f>
        <v>0</v>
      </c>
      <c r="N290">
        <f>((T290-J290/2)*M290-L290)/(T290+J290/2)</f>
        <v>0</v>
      </c>
      <c r="O290">
        <f>N290*(DI290+DJ290)/1000.0</f>
        <v>0</v>
      </c>
      <c r="P290">
        <f>(DB290 - IF(AU290&gt;1, L290*CV290*100.0/(AW290*DP290), 0))*(DI290+DJ290)/1000.0</f>
        <v>0</v>
      </c>
      <c r="Q290">
        <f>2.0/((1/S290-1/R290)+SIGN(S290)*SQRT((1/S290-1/R290)*(1/S290-1/R290) + 4*CW290/((CW290+1)*(CW290+1))*(2*1/S290*1/R290-1/R290*1/R290)))</f>
        <v>0</v>
      </c>
      <c r="R290">
        <f>IF(LEFT(CX290,1)&lt;&gt;"0",IF(LEFT(CX290,1)="1",3.0,CY290),$D$5+$E$5*(DP290*DI290/($K$5*1000))+$F$5*(DP290*DI290/($K$5*1000))*MAX(MIN(CV290,$J$5),$I$5)*MAX(MIN(CV290,$J$5),$I$5)+$G$5*MAX(MIN(CV290,$J$5),$I$5)*(DP290*DI290/($K$5*1000))+$H$5*(DP290*DI290/($K$5*1000))*(DP290*DI290/($K$5*1000)))</f>
        <v>0</v>
      </c>
      <c r="S290">
        <f>J290*(1000-(1000*0.61365*exp(17.502*W290/(240.97+W290))/(DI290+DJ290)+DD290)/2)/(1000*0.61365*exp(17.502*W290/(240.97+W290))/(DI290+DJ290)-DD290)</f>
        <v>0</v>
      </c>
      <c r="T290">
        <f>1/((CW290+1)/(Q290/1.6)+1/(R290/1.37)) + CW290/((CW290+1)/(Q290/1.6) + CW290/(R290/1.37))</f>
        <v>0</v>
      </c>
      <c r="U290">
        <f>(CR290*CU290)</f>
        <v>0</v>
      </c>
      <c r="V290">
        <f>(DK290+(U290+2*0.95*5.67E-8*(((DK290+$B$7)+273)^4-(DK290+273)^4)-44100*J290)/(1.84*29.3*R290+8*0.95*5.67E-8*(DK290+273)^3))</f>
        <v>0</v>
      </c>
      <c r="W290">
        <f>($C$7*DL290+$D$7*DM290+$E$7*V290)</f>
        <v>0</v>
      </c>
      <c r="X290">
        <f>0.61365*exp(17.502*W290/(240.97+W290))</f>
        <v>0</v>
      </c>
      <c r="Y290">
        <f>(Z290/AA290*100)</f>
        <v>0</v>
      </c>
      <c r="Z290">
        <f>DD290*(DI290+DJ290)/1000</f>
        <v>0</v>
      </c>
      <c r="AA290">
        <f>0.61365*exp(17.502*DK290/(240.97+DK290))</f>
        <v>0</v>
      </c>
      <c r="AB290">
        <f>(X290-DD290*(DI290+DJ290)/1000)</f>
        <v>0</v>
      </c>
      <c r="AC290">
        <f>(-J290*44100)</f>
        <v>0</v>
      </c>
      <c r="AD290">
        <f>2*29.3*R290*0.92*(DK290-W290)</f>
        <v>0</v>
      </c>
      <c r="AE290">
        <f>2*0.95*5.67E-8*(((DK290+$B$7)+273)^4-(W290+273)^4)</f>
        <v>0</v>
      </c>
      <c r="AF290">
        <f>U290+AE290+AC290+AD290</f>
        <v>0</v>
      </c>
      <c r="AG290">
        <f>DH290*AU290*(DC290-DB290*(1000-AU290*DE290)/(1000-AU290*DD290))/(100*CV290)</f>
        <v>0</v>
      </c>
      <c r="AH290">
        <f>1000*DH290*AU290*(DD290-DE290)/(100*CV290*(1000-AU290*DD290))</f>
        <v>0</v>
      </c>
      <c r="AI290">
        <f>(AJ290 - AK290 - DI290*1E3/(8.314*(DK290+273.15)) * AM290/DH290 * AL290) * DH290/(100*CV290) * (1000 - DE290)/1000</f>
        <v>0</v>
      </c>
      <c r="AJ290">
        <v>889.3148996411691</v>
      </c>
      <c r="AK290">
        <v>832.853212121212</v>
      </c>
      <c r="AL290">
        <v>3.343180035016177</v>
      </c>
      <c r="AM290">
        <v>66.42233892500103</v>
      </c>
      <c r="AN290">
        <f>(AP290 - AO290 + DI290*1E3/(8.314*(DK290+273.15)) * AR290/DH290 * AQ290) * DH290/(100*CV290) * 1000/(1000 - AP290)</f>
        <v>0</v>
      </c>
      <c r="AO290">
        <v>20.6859543127357</v>
      </c>
      <c r="AP290">
        <v>27.89349333333332</v>
      </c>
      <c r="AQ290">
        <v>-0.008873197412217851</v>
      </c>
      <c r="AR290">
        <v>79.01917542628415</v>
      </c>
      <c r="AS290">
        <v>0</v>
      </c>
      <c r="AT290">
        <v>0</v>
      </c>
      <c r="AU290">
        <f>IF(AS290*$H$13&gt;=AW290,1.0,(AW290/(AW290-AS290*$H$13)))</f>
        <v>0</v>
      </c>
      <c r="AV290">
        <f>(AU290-1)*100</f>
        <v>0</v>
      </c>
      <c r="AW290">
        <f>MAX(0,($B$13+$C$13*DP290)/(1+$D$13*DP290)*DI290/(DK290+273)*$E$13)</f>
        <v>0</v>
      </c>
      <c r="AX290" t="s">
        <v>421</v>
      </c>
      <c r="AY290" t="s">
        <v>421</v>
      </c>
      <c r="AZ290">
        <v>0</v>
      </c>
      <c r="BA290">
        <v>0</v>
      </c>
      <c r="BB290">
        <f>1-AZ290/BA290</f>
        <v>0</v>
      </c>
      <c r="BC290">
        <v>0</v>
      </c>
      <c r="BD290" t="s">
        <v>421</v>
      </c>
      <c r="BE290" t="s">
        <v>421</v>
      </c>
      <c r="BF290">
        <v>0</v>
      </c>
      <c r="BG290">
        <v>0</v>
      </c>
      <c r="BH290">
        <f>1-BF290/BG290</f>
        <v>0</v>
      </c>
      <c r="BI290">
        <v>0.5</v>
      </c>
      <c r="BJ290">
        <f>CS290</f>
        <v>0</v>
      </c>
      <c r="BK290">
        <f>L290</f>
        <v>0</v>
      </c>
      <c r="BL290">
        <f>BH290*BI290*BJ290</f>
        <v>0</v>
      </c>
      <c r="BM290">
        <f>(BK290-BC290)/BJ290</f>
        <v>0</v>
      </c>
      <c r="BN290">
        <f>(BA290-BG290)/BG290</f>
        <v>0</v>
      </c>
      <c r="BO290">
        <f>AZ290/(BB290+AZ290/BG290)</f>
        <v>0</v>
      </c>
      <c r="BP290" t="s">
        <v>421</v>
      </c>
      <c r="BQ290">
        <v>0</v>
      </c>
      <c r="BR290">
        <f>IF(BQ290&lt;&gt;0, BQ290, BO290)</f>
        <v>0</v>
      </c>
      <c r="BS290">
        <f>1-BR290/BG290</f>
        <v>0</v>
      </c>
      <c r="BT290">
        <f>(BG290-BF290)/(BG290-BR290)</f>
        <v>0</v>
      </c>
      <c r="BU290">
        <f>(BA290-BG290)/(BA290-BR290)</f>
        <v>0</v>
      </c>
      <c r="BV290">
        <f>(BG290-BF290)/(BG290-AZ290)</f>
        <v>0</v>
      </c>
      <c r="BW290">
        <f>(BA290-BG290)/(BA290-AZ290)</f>
        <v>0</v>
      </c>
      <c r="BX290">
        <f>(BT290*BR290/BF290)</f>
        <v>0</v>
      </c>
      <c r="BY290">
        <f>(1-BX290)</f>
        <v>0</v>
      </c>
      <c r="BZ290">
        <v>1358</v>
      </c>
      <c r="CA290">
        <v>300</v>
      </c>
      <c r="CB290">
        <v>300</v>
      </c>
      <c r="CC290">
        <v>300</v>
      </c>
      <c r="CD290">
        <v>10372.1</v>
      </c>
      <c r="CE290">
        <v>1824.64</v>
      </c>
      <c r="CF290">
        <v>-0.00730157</v>
      </c>
      <c r="CG290">
        <v>0.9</v>
      </c>
      <c r="CH290" t="s">
        <v>421</v>
      </c>
      <c r="CI290" t="s">
        <v>421</v>
      </c>
      <c r="CJ290" t="s">
        <v>421</v>
      </c>
      <c r="CK290" t="s">
        <v>421</v>
      </c>
      <c r="CL290" t="s">
        <v>421</v>
      </c>
      <c r="CM290" t="s">
        <v>421</v>
      </c>
      <c r="CN290" t="s">
        <v>421</v>
      </c>
      <c r="CO290" t="s">
        <v>421</v>
      </c>
      <c r="CP290" t="s">
        <v>421</v>
      </c>
      <c r="CQ290" t="s">
        <v>421</v>
      </c>
      <c r="CR290">
        <f>$B$11*DQ290+$C$11*DR290+$F$11*EC290*(1-EF290)</f>
        <v>0</v>
      </c>
      <c r="CS290">
        <f>CR290*CT290</f>
        <v>0</v>
      </c>
      <c r="CT290">
        <f>($B$11*$D$9+$C$11*$D$9+$F$11*((EP290+EH290)/MAX(EP290+EH290+EQ290, 0.1)*$I$9+EQ290/MAX(EP290+EH290+EQ290, 0.1)*$J$9))/($B$11+$C$11+$F$11)</f>
        <v>0</v>
      </c>
      <c r="CU290">
        <f>($B$11*$K$9+$C$11*$K$9+$F$11*((EP290+EH290)/MAX(EP290+EH290+EQ290, 0.1)*$P$9+EQ290/MAX(EP290+EH290+EQ290, 0.1)*$Q$9))/($B$11+$C$11+$F$11)</f>
        <v>0</v>
      </c>
      <c r="CV290">
        <v>6</v>
      </c>
      <c r="CW290">
        <v>0.5</v>
      </c>
      <c r="CX290" t="s">
        <v>422</v>
      </c>
      <c r="CY290">
        <v>2</v>
      </c>
      <c r="CZ290" t="b">
        <v>1</v>
      </c>
      <c r="DA290">
        <v>1652289357</v>
      </c>
      <c r="DB290">
        <v>786.8426296296296</v>
      </c>
      <c r="DC290">
        <v>857.9351481481483</v>
      </c>
      <c r="DD290">
        <v>27.95218518518519</v>
      </c>
      <c r="DE290">
        <v>20.70515925925926</v>
      </c>
      <c r="DF290">
        <v>787.537259259259</v>
      </c>
      <c r="DG290">
        <v>27.84704814814815</v>
      </c>
      <c r="DH290">
        <v>400.08</v>
      </c>
      <c r="DI290">
        <v>90.67015925925925</v>
      </c>
      <c r="DJ290">
        <v>0.1000217296296296</v>
      </c>
      <c r="DK290">
        <v>33.12871851851852</v>
      </c>
      <c r="DL290">
        <v>32.29669259259259</v>
      </c>
      <c r="DM290">
        <v>999.9000000000001</v>
      </c>
      <c r="DN290">
        <v>0</v>
      </c>
      <c r="DO290">
        <v>0</v>
      </c>
      <c r="DP290">
        <v>9998.61037037037</v>
      </c>
      <c r="DQ290">
        <v>0</v>
      </c>
      <c r="DR290">
        <v>953.047111111111</v>
      </c>
      <c r="DS290">
        <v>-71.09262592592593</v>
      </c>
      <c r="DT290">
        <v>809.4684074074073</v>
      </c>
      <c r="DU290">
        <v>876.0740740740739</v>
      </c>
      <c r="DV290">
        <v>7.247027037037038</v>
      </c>
      <c r="DW290">
        <v>857.9351481481483</v>
      </c>
      <c r="DX290">
        <v>20.70515925925926</v>
      </c>
      <c r="DY290">
        <v>2.534428888888889</v>
      </c>
      <c r="DZ290">
        <v>1.877339259259259</v>
      </c>
      <c r="EA290">
        <v>21.24929259259259</v>
      </c>
      <c r="EB290">
        <v>16.44606296296296</v>
      </c>
      <c r="EC290">
        <v>1500.015925925926</v>
      </c>
      <c r="ED290">
        <v>0.9730028518518519</v>
      </c>
      <c r="EE290">
        <v>0.0269973</v>
      </c>
      <c r="EF290">
        <v>0</v>
      </c>
      <c r="EG290">
        <v>1442.20037037037</v>
      </c>
      <c r="EH290">
        <v>5.00097</v>
      </c>
      <c r="EI290">
        <v>22323.2037037037</v>
      </c>
      <c r="EJ290">
        <v>12491.74074074074</v>
      </c>
      <c r="EK290">
        <v>41.68699999999999</v>
      </c>
      <c r="EL290">
        <v>43.25</v>
      </c>
      <c r="EM290">
        <v>41.875</v>
      </c>
      <c r="EN290">
        <v>43.111</v>
      </c>
      <c r="EO290">
        <v>42.83299999999999</v>
      </c>
      <c r="EP290">
        <v>1454.653703703704</v>
      </c>
      <c r="EQ290">
        <v>40.36222222222223</v>
      </c>
      <c r="ER290">
        <v>0</v>
      </c>
      <c r="ES290">
        <v>2050.400000095367</v>
      </c>
      <c r="ET290">
        <v>0</v>
      </c>
      <c r="EU290">
        <v>1442.1572</v>
      </c>
      <c r="EV290">
        <v>-16.93384612586325</v>
      </c>
      <c r="EW290">
        <v>-325.3461534379146</v>
      </c>
      <c r="EX290">
        <v>22322.38400000001</v>
      </c>
      <c r="EY290">
        <v>15</v>
      </c>
      <c r="EZ290">
        <v>1652287342.6</v>
      </c>
      <c r="FA290" t="s">
        <v>727</v>
      </c>
      <c r="FB290">
        <v>1652287342.6</v>
      </c>
      <c r="FC290">
        <v>1652287335.6</v>
      </c>
      <c r="FD290">
        <v>27</v>
      </c>
      <c r="FE290">
        <v>0.206</v>
      </c>
      <c r="FF290">
        <v>-0.006</v>
      </c>
      <c r="FG290">
        <v>-1.806</v>
      </c>
      <c r="FH290">
        <v>0.04</v>
      </c>
      <c r="FI290">
        <v>1600</v>
      </c>
      <c r="FJ290">
        <v>24</v>
      </c>
      <c r="FK290">
        <v>0.06</v>
      </c>
      <c r="FL290">
        <v>0.04</v>
      </c>
      <c r="FM290">
        <v>-70.76567073170732</v>
      </c>
      <c r="FN290">
        <v>-5.611091289198757</v>
      </c>
      <c r="FO290">
        <v>0.5542662894594734</v>
      </c>
      <c r="FP290">
        <v>-1</v>
      </c>
      <c r="FQ290">
        <v>7.256976829268292</v>
      </c>
      <c r="FR290">
        <v>-0.1515838327526111</v>
      </c>
      <c r="FS290">
        <v>0.01950880932209784</v>
      </c>
      <c r="FT290">
        <v>1</v>
      </c>
      <c r="FU290">
        <v>0</v>
      </c>
      <c r="FV290">
        <v>0</v>
      </c>
      <c r="FW290">
        <v>0</v>
      </c>
      <c r="FX290">
        <v>-1</v>
      </c>
      <c r="FY290">
        <v>1</v>
      </c>
      <c r="FZ290">
        <v>1</v>
      </c>
      <c r="GA290" t="s">
        <v>719</v>
      </c>
      <c r="GB290">
        <v>2.69407</v>
      </c>
      <c r="GC290">
        <v>2.70497</v>
      </c>
      <c r="GD290">
        <v>0.149424</v>
      </c>
      <c r="GE290">
        <v>0.156345</v>
      </c>
      <c r="GF290">
        <v>0.117615</v>
      </c>
      <c r="GG290">
        <v>0.094185</v>
      </c>
      <c r="GH290">
        <v>26683.2</v>
      </c>
      <c r="GI290">
        <v>26570.6</v>
      </c>
      <c r="GJ290">
        <v>29190.6</v>
      </c>
      <c r="GK290">
        <v>29150.8</v>
      </c>
      <c r="GL290">
        <v>34098.9</v>
      </c>
      <c r="GM290">
        <v>35151.2</v>
      </c>
      <c r="GN290">
        <v>41080.5</v>
      </c>
      <c r="GO290">
        <v>41596.5</v>
      </c>
      <c r="GP290">
        <v>1.722</v>
      </c>
      <c r="GQ290">
        <v>2.00627</v>
      </c>
      <c r="GR290">
        <v>0.0934787</v>
      </c>
      <c r="GS290">
        <v>0</v>
      </c>
      <c r="GT290">
        <v>30.776</v>
      </c>
      <c r="GU290">
        <v>999.9</v>
      </c>
      <c r="GV290">
        <v>39.1</v>
      </c>
      <c r="GW290">
        <v>37.2</v>
      </c>
      <c r="GX290">
        <v>27.4857</v>
      </c>
      <c r="GY290">
        <v>63.0036</v>
      </c>
      <c r="GZ290">
        <v>29.9119</v>
      </c>
      <c r="HA290">
        <v>1</v>
      </c>
      <c r="HB290">
        <v>0.332053</v>
      </c>
      <c r="HC290">
        <v>0</v>
      </c>
      <c r="HD290">
        <v>20.3917</v>
      </c>
      <c r="HE290">
        <v>5.2137</v>
      </c>
      <c r="HF290">
        <v>12.0098</v>
      </c>
      <c r="HG290">
        <v>4.9864</v>
      </c>
      <c r="HH290">
        <v>3.288</v>
      </c>
      <c r="HI290">
        <v>2430.9</v>
      </c>
      <c r="HJ290">
        <v>9999</v>
      </c>
      <c r="HK290">
        <v>9999</v>
      </c>
      <c r="HL290">
        <v>45.9</v>
      </c>
      <c r="HM290">
        <v>1.86735</v>
      </c>
      <c r="HN290">
        <v>1.8663</v>
      </c>
      <c r="HO290">
        <v>1.86585</v>
      </c>
      <c r="HP290">
        <v>1.86572</v>
      </c>
      <c r="HQ290">
        <v>1.86752</v>
      </c>
      <c r="HR290">
        <v>1.87008</v>
      </c>
      <c r="HS290">
        <v>1.86874</v>
      </c>
      <c r="HT290">
        <v>1.87007</v>
      </c>
      <c r="HU290">
        <v>0</v>
      </c>
      <c r="HV290">
        <v>0</v>
      </c>
      <c r="HW290">
        <v>0</v>
      </c>
      <c r="HX290">
        <v>0</v>
      </c>
      <c r="HY290" t="s">
        <v>425</v>
      </c>
      <c r="HZ290" t="s">
        <v>426</v>
      </c>
      <c r="IA290" t="s">
        <v>427</v>
      </c>
      <c r="IB290" t="s">
        <v>427</v>
      </c>
      <c r="IC290" t="s">
        <v>427</v>
      </c>
      <c r="ID290" t="s">
        <v>427</v>
      </c>
      <c r="IE290">
        <v>0</v>
      </c>
      <c r="IF290">
        <v>100</v>
      </c>
      <c r="IG290">
        <v>100</v>
      </c>
      <c r="IH290">
        <v>-0.726</v>
      </c>
      <c r="II290">
        <v>0.1041</v>
      </c>
      <c r="IJ290">
        <v>0.04464184116076175</v>
      </c>
      <c r="IK290">
        <v>-0.0004613869835165773</v>
      </c>
      <c r="IL290">
        <v>-7.733014719846753E-07</v>
      </c>
      <c r="IM290">
        <v>2.12217718631011E-10</v>
      </c>
      <c r="IN290">
        <v>-0.1662484685589008</v>
      </c>
      <c r="IO290">
        <v>0.000886434048502425</v>
      </c>
      <c r="IP290">
        <v>0.0004187276611132993</v>
      </c>
      <c r="IQ290">
        <v>-3.612086840460417E-06</v>
      </c>
      <c r="IR290">
        <v>19</v>
      </c>
      <c r="IS290">
        <v>2204</v>
      </c>
      <c r="IT290">
        <v>1</v>
      </c>
      <c r="IU290">
        <v>37</v>
      </c>
      <c r="IV290">
        <v>33.7</v>
      </c>
      <c r="IW290">
        <v>33.8</v>
      </c>
      <c r="IX290">
        <v>1.93481</v>
      </c>
      <c r="IY290">
        <v>2.2229</v>
      </c>
      <c r="IZ290">
        <v>1.39648</v>
      </c>
      <c r="JA290">
        <v>2.34497</v>
      </c>
      <c r="JB290">
        <v>1.49536</v>
      </c>
      <c r="JC290">
        <v>2.38403</v>
      </c>
      <c r="JD290">
        <v>39.3169</v>
      </c>
      <c r="JE290">
        <v>14.7362</v>
      </c>
      <c r="JF290">
        <v>18</v>
      </c>
      <c r="JG290">
        <v>393.058</v>
      </c>
      <c r="JH290">
        <v>558.211</v>
      </c>
      <c r="JI290">
        <v>32.2656</v>
      </c>
      <c r="JJ290">
        <v>31.7744</v>
      </c>
      <c r="JK290">
        <v>30.0003</v>
      </c>
      <c r="JL290">
        <v>31.6464</v>
      </c>
      <c r="JM290">
        <v>31.5408</v>
      </c>
      <c r="JN290">
        <v>38.7273</v>
      </c>
      <c r="JO290">
        <v>27.8907</v>
      </c>
      <c r="JP290">
        <v>16.8149</v>
      </c>
      <c r="JQ290">
        <v>-999.9</v>
      </c>
      <c r="JR290">
        <v>901.223</v>
      </c>
      <c r="JS290">
        <v>20.801</v>
      </c>
      <c r="JT290">
        <v>99.7701</v>
      </c>
      <c r="JU290">
        <v>99.84520000000001</v>
      </c>
    </row>
    <row r="291" spans="1:281">
      <c r="A291">
        <v>275</v>
      </c>
      <c r="B291">
        <v>1652289369.5</v>
      </c>
      <c r="C291">
        <v>7313</v>
      </c>
      <c r="D291" t="s">
        <v>1034</v>
      </c>
      <c r="E291" t="s">
        <v>1035</v>
      </c>
      <c r="F291">
        <v>5</v>
      </c>
      <c r="G291" t="s">
        <v>925</v>
      </c>
      <c r="H291" t="s">
        <v>418</v>
      </c>
      <c r="I291">
        <v>1652289361.714286</v>
      </c>
      <c r="J291">
        <f>(K291)/1000</f>
        <v>0</v>
      </c>
      <c r="K291">
        <f>IF(CZ291, AN291, AH291)</f>
        <v>0</v>
      </c>
      <c r="L291">
        <f>IF(CZ291, AI291, AG291)</f>
        <v>0</v>
      </c>
      <c r="M291">
        <f>DB291 - IF(AU291&gt;1, L291*CV291*100.0/(AW291*DP291), 0)</f>
        <v>0</v>
      </c>
      <c r="N291">
        <f>((T291-J291/2)*M291-L291)/(T291+J291/2)</f>
        <v>0</v>
      </c>
      <c r="O291">
        <f>N291*(DI291+DJ291)/1000.0</f>
        <v>0</v>
      </c>
      <c r="P291">
        <f>(DB291 - IF(AU291&gt;1, L291*CV291*100.0/(AW291*DP291), 0))*(DI291+DJ291)/1000.0</f>
        <v>0</v>
      </c>
      <c r="Q291">
        <f>2.0/((1/S291-1/R291)+SIGN(S291)*SQRT((1/S291-1/R291)*(1/S291-1/R291) + 4*CW291/((CW291+1)*(CW291+1))*(2*1/S291*1/R291-1/R291*1/R291)))</f>
        <v>0</v>
      </c>
      <c r="R291">
        <f>IF(LEFT(CX291,1)&lt;&gt;"0",IF(LEFT(CX291,1)="1",3.0,CY291),$D$5+$E$5*(DP291*DI291/($K$5*1000))+$F$5*(DP291*DI291/($K$5*1000))*MAX(MIN(CV291,$J$5),$I$5)*MAX(MIN(CV291,$J$5),$I$5)+$G$5*MAX(MIN(CV291,$J$5),$I$5)*(DP291*DI291/($K$5*1000))+$H$5*(DP291*DI291/($K$5*1000))*(DP291*DI291/($K$5*1000)))</f>
        <v>0</v>
      </c>
      <c r="S291">
        <f>J291*(1000-(1000*0.61365*exp(17.502*W291/(240.97+W291))/(DI291+DJ291)+DD291)/2)/(1000*0.61365*exp(17.502*W291/(240.97+W291))/(DI291+DJ291)-DD291)</f>
        <v>0</v>
      </c>
      <c r="T291">
        <f>1/((CW291+1)/(Q291/1.6)+1/(R291/1.37)) + CW291/((CW291+1)/(Q291/1.6) + CW291/(R291/1.37))</f>
        <v>0</v>
      </c>
      <c r="U291">
        <f>(CR291*CU291)</f>
        <v>0</v>
      </c>
      <c r="V291">
        <f>(DK291+(U291+2*0.95*5.67E-8*(((DK291+$B$7)+273)^4-(DK291+273)^4)-44100*J291)/(1.84*29.3*R291+8*0.95*5.67E-8*(DK291+273)^3))</f>
        <v>0</v>
      </c>
      <c r="W291">
        <f>($C$7*DL291+$D$7*DM291+$E$7*V291)</f>
        <v>0</v>
      </c>
      <c r="X291">
        <f>0.61365*exp(17.502*W291/(240.97+W291))</f>
        <v>0</v>
      </c>
      <c r="Y291">
        <f>(Z291/AA291*100)</f>
        <v>0</v>
      </c>
      <c r="Z291">
        <f>DD291*(DI291+DJ291)/1000</f>
        <v>0</v>
      </c>
      <c r="AA291">
        <f>0.61365*exp(17.502*DK291/(240.97+DK291))</f>
        <v>0</v>
      </c>
      <c r="AB291">
        <f>(X291-DD291*(DI291+DJ291)/1000)</f>
        <v>0</v>
      </c>
      <c r="AC291">
        <f>(-J291*44100)</f>
        <v>0</v>
      </c>
      <c r="AD291">
        <f>2*29.3*R291*0.92*(DK291-W291)</f>
        <v>0</v>
      </c>
      <c r="AE291">
        <f>2*0.95*5.67E-8*(((DK291+$B$7)+273)^4-(W291+273)^4)</f>
        <v>0</v>
      </c>
      <c r="AF291">
        <f>U291+AE291+AC291+AD291</f>
        <v>0</v>
      </c>
      <c r="AG291">
        <f>DH291*AU291*(DC291-DB291*(1000-AU291*DE291)/(1000-AU291*DD291))/(100*CV291)</f>
        <v>0</v>
      </c>
      <c r="AH291">
        <f>1000*DH291*AU291*(DD291-DE291)/(100*CV291*(1000-AU291*DD291))</f>
        <v>0</v>
      </c>
      <c r="AI291">
        <f>(AJ291 - AK291 - DI291*1E3/(8.314*(DK291+273.15)) * AM291/DH291 * AL291) * DH291/(100*CV291) * (1000 - DE291)/1000</f>
        <v>0</v>
      </c>
      <c r="AJ291">
        <v>906.3960013863268</v>
      </c>
      <c r="AK291">
        <v>849.5739151515149</v>
      </c>
      <c r="AL291">
        <v>3.343529795232214</v>
      </c>
      <c r="AM291">
        <v>66.42233892500103</v>
      </c>
      <c r="AN291">
        <f>(AP291 - AO291 + DI291*1E3/(8.314*(DK291+273.15)) * AR291/DH291 * AQ291) * DH291/(100*CV291) * 1000/(1000 - AP291)</f>
        <v>0</v>
      </c>
      <c r="AO291">
        <v>20.68678251983722</v>
      </c>
      <c r="AP291">
        <v>27.85302909090909</v>
      </c>
      <c r="AQ291">
        <v>-0.009941884734579911</v>
      </c>
      <c r="AR291">
        <v>79.01917542628415</v>
      </c>
      <c r="AS291">
        <v>0</v>
      </c>
      <c r="AT291">
        <v>0</v>
      </c>
      <c r="AU291">
        <f>IF(AS291*$H$13&gt;=AW291,1.0,(AW291/(AW291-AS291*$H$13)))</f>
        <v>0</v>
      </c>
      <c r="AV291">
        <f>(AU291-1)*100</f>
        <v>0</v>
      </c>
      <c r="AW291">
        <f>MAX(0,($B$13+$C$13*DP291)/(1+$D$13*DP291)*DI291/(DK291+273)*$E$13)</f>
        <v>0</v>
      </c>
      <c r="AX291" t="s">
        <v>421</v>
      </c>
      <c r="AY291" t="s">
        <v>421</v>
      </c>
      <c r="AZ291">
        <v>0</v>
      </c>
      <c r="BA291">
        <v>0</v>
      </c>
      <c r="BB291">
        <f>1-AZ291/BA291</f>
        <v>0</v>
      </c>
      <c r="BC291">
        <v>0</v>
      </c>
      <c r="BD291" t="s">
        <v>421</v>
      </c>
      <c r="BE291" t="s">
        <v>421</v>
      </c>
      <c r="BF291">
        <v>0</v>
      </c>
      <c r="BG291">
        <v>0</v>
      </c>
      <c r="BH291">
        <f>1-BF291/BG291</f>
        <v>0</v>
      </c>
      <c r="BI291">
        <v>0.5</v>
      </c>
      <c r="BJ291">
        <f>CS291</f>
        <v>0</v>
      </c>
      <c r="BK291">
        <f>L291</f>
        <v>0</v>
      </c>
      <c r="BL291">
        <f>BH291*BI291*BJ291</f>
        <v>0</v>
      </c>
      <c r="BM291">
        <f>(BK291-BC291)/BJ291</f>
        <v>0</v>
      </c>
      <c r="BN291">
        <f>(BA291-BG291)/BG291</f>
        <v>0</v>
      </c>
      <c r="BO291">
        <f>AZ291/(BB291+AZ291/BG291)</f>
        <v>0</v>
      </c>
      <c r="BP291" t="s">
        <v>421</v>
      </c>
      <c r="BQ291">
        <v>0</v>
      </c>
      <c r="BR291">
        <f>IF(BQ291&lt;&gt;0, BQ291, BO291)</f>
        <v>0</v>
      </c>
      <c r="BS291">
        <f>1-BR291/BG291</f>
        <v>0</v>
      </c>
      <c r="BT291">
        <f>(BG291-BF291)/(BG291-BR291)</f>
        <v>0</v>
      </c>
      <c r="BU291">
        <f>(BA291-BG291)/(BA291-BR291)</f>
        <v>0</v>
      </c>
      <c r="BV291">
        <f>(BG291-BF291)/(BG291-AZ291)</f>
        <v>0</v>
      </c>
      <c r="BW291">
        <f>(BA291-BG291)/(BA291-AZ291)</f>
        <v>0</v>
      </c>
      <c r="BX291">
        <f>(BT291*BR291/BF291)</f>
        <v>0</v>
      </c>
      <c r="BY291">
        <f>(1-BX291)</f>
        <v>0</v>
      </c>
      <c r="BZ291">
        <v>1358</v>
      </c>
      <c r="CA291">
        <v>300</v>
      </c>
      <c r="CB291">
        <v>300</v>
      </c>
      <c r="CC291">
        <v>300</v>
      </c>
      <c r="CD291">
        <v>10372.1</v>
      </c>
      <c r="CE291">
        <v>1824.64</v>
      </c>
      <c r="CF291">
        <v>-0.00730157</v>
      </c>
      <c r="CG291">
        <v>0.9</v>
      </c>
      <c r="CH291" t="s">
        <v>421</v>
      </c>
      <c r="CI291" t="s">
        <v>421</v>
      </c>
      <c r="CJ291" t="s">
        <v>421</v>
      </c>
      <c r="CK291" t="s">
        <v>421</v>
      </c>
      <c r="CL291" t="s">
        <v>421</v>
      </c>
      <c r="CM291" t="s">
        <v>421</v>
      </c>
      <c r="CN291" t="s">
        <v>421</v>
      </c>
      <c r="CO291" t="s">
        <v>421</v>
      </c>
      <c r="CP291" t="s">
        <v>421</v>
      </c>
      <c r="CQ291" t="s">
        <v>421</v>
      </c>
      <c r="CR291">
        <f>$B$11*DQ291+$C$11*DR291+$F$11*EC291*(1-EF291)</f>
        <v>0</v>
      </c>
      <c r="CS291">
        <f>CR291*CT291</f>
        <v>0</v>
      </c>
      <c r="CT291">
        <f>($B$11*$D$9+$C$11*$D$9+$F$11*((EP291+EH291)/MAX(EP291+EH291+EQ291, 0.1)*$I$9+EQ291/MAX(EP291+EH291+EQ291, 0.1)*$J$9))/($B$11+$C$11+$F$11)</f>
        <v>0</v>
      </c>
      <c r="CU291">
        <f>($B$11*$K$9+$C$11*$K$9+$F$11*((EP291+EH291)/MAX(EP291+EH291+EQ291, 0.1)*$P$9+EQ291/MAX(EP291+EH291+EQ291, 0.1)*$Q$9))/($B$11+$C$11+$F$11)</f>
        <v>0</v>
      </c>
      <c r="CV291">
        <v>6</v>
      </c>
      <c r="CW291">
        <v>0.5</v>
      </c>
      <c r="CX291" t="s">
        <v>422</v>
      </c>
      <c r="CY291">
        <v>2</v>
      </c>
      <c r="CZ291" t="b">
        <v>1</v>
      </c>
      <c r="DA291">
        <v>1652289361.714286</v>
      </c>
      <c r="DB291">
        <v>802.2035714285715</v>
      </c>
      <c r="DC291">
        <v>873.7079285714287</v>
      </c>
      <c r="DD291">
        <v>27.91388214285714</v>
      </c>
      <c r="DE291">
        <v>20.68850714285714</v>
      </c>
      <c r="DF291">
        <v>802.9181071428571</v>
      </c>
      <c r="DG291">
        <v>27.80933928571428</v>
      </c>
      <c r="DH291">
        <v>400.0808214285715</v>
      </c>
      <c r="DI291">
        <v>90.66953928571429</v>
      </c>
      <c r="DJ291">
        <v>0.09999614285714288</v>
      </c>
      <c r="DK291">
        <v>33.13481071428571</v>
      </c>
      <c r="DL291">
        <v>32.29772857142857</v>
      </c>
      <c r="DM291">
        <v>999.9000000000002</v>
      </c>
      <c r="DN291">
        <v>0</v>
      </c>
      <c r="DO291">
        <v>0</v>
      </c>
      <c r="DP291">
        <v>10001.44607142857</v>
      </c>
      <c r="DQ291">
        <v>0</v>
      </c>
      <c r="DR291">
        <v>954.6458571428572</v>
      </c>
      <c r="DS291">
        <v>-71.50438571428572</v>
      </c>
      <c r="DT291">
        <v>825.2385</v>
      </c>
      <c r="DU291">
        <v>892.1653928571428</v>
      </c>
      <c r="DV291">
        <v>7.225374642857143</v>
      </c>
      <c r="DW291">
        <v>873.7079285714287</v>
      </c>
      <c r="DX291">
        <v>20.68850714285714</v>
      </c>
      <c r="DY291">
        <v>2.530938214285714</v>
      </c>
      <c r="DZ291">
        <v>1.875816428571428</v>
      </c>
      <c r="EA291">
        <v>21.22682142857142</v>
      </c>
      <c r="EB291">
        <v>16.43332857142857</v>
      </c>
      <c r="EC291">
        <v>1500.023571428572</v>
      </c>
      <c r="ED291">
        <v>0.9730040714285716</v>
      </c>
      <c r="EE291">
        <v>0.02699609642857143</v>
      </c>
      <c r="EF291">
        <v>0</v>
      </c>
      <c r="EG291">
        <v>1440.896428571428</v>
      </c>
      <c r="EH291">
        <v>5.00097</v>
      </c>
      <c r="EI291">
        <v>22297.75714285715</v>
      </c>
      <c r="EJ291">
        <v>12491.81071428572</v>
      </c>
      <c r="EK291">
        <v>41.68699999999999</v>
      </c>
      <c r="EL291">
        <v>43.25</v>
      </c>
      <c r="EM291">
        <v>41.875</v>
      </c>
      <c r="EN291">
        <v>43.1115</v>
      </c>
      <c r="EO291">
        <v>42.8525</v>
      </c>
      <c r="EP291">
        <v>1454.662857142857</v>
      </c>
      <c r="EQ291">
        <v>40.36071428571428</v>
      </c>
      <c r="ER291">
        <v>0</v>
      </c>
      <c r="ES291">
        <v>2055.200000047684</v>
      </c>
      <c r="ET291">
        <v>0</v>
      </c>
      <c r="EU291">
        <v>1440.828</v>
      </c>
      <c r="EV291">
        <v>-16.27307692521718</v>
      </c>
      <c r="EW291">
        <v>-315.476923276227</v>
      </c>
      <c r="EX291">
        <v>22296.6</v>
      </c>
      <c r="EY291">
        <v>15</v>
      </c>
      <c r="EZ291">
        <v>1652287342.6</v>
      </c>
      <c r="FA291" t="s">
        <v>727</v>
      </c>
      <c r="FB291">
        <v>1652287342.6</v>
      </c>
      <c r="FC291">
        <v>1652287335.6</v>
      </c>
      <c r="FD291">
        <v>27</v>
      </c>
      <c r="FE291">
        <v>0.206</v>
      </c>
      <c r="FF291">
        <v>-0.006</v>
      </c>
      <c r="FG291">
        <v>-1.806</v>
      </c>
      <c r="FH291">
        <v>0.04</v>
      </c>
      <c r="FI291">
        <v>1600</v>
      </c>
      <c r="FJ291">
        <v>24</v>
      </c>
      <c r="FK291">
        <v>0.06</v>
      </c>
      <c r="FL291">
        <v>0.04</v>
      </c>
      <c r="FM291">
        <v>-71.21318780487806</v>
      </c>
      <c r="FN291">
        <v>-5.436742160278786</v>
      </c>
      <c r="FO291">
        <v>0.5376408149953278</v>
      </c>
      <c r="FP291">
        <v>-1</v>
      </c>
      <c r="FQ291">
        <v>7.234478780487805</v>
      </c>
      <c r="FR291">
        <v>-0.2596018118466854</v>
      </c>
      <c r="FS291">
        <v>0.03083251128551368</v>
      </c>
      <c r="FT291">
        <v>1</v>
      </c>
      <c r="FU291">
        <v>0</v>
      </c>
      <c r="FV291">
        <v>0</v>
      </c>
      <c r="FW291">
        <v>0</v>
      </c>
      <c r="FX291">
        <v>-1</v>
      </c>
      <c r="FY291">
        <v>1</v>
      </c>
      <c r="FZ291">
        <v>1</v>
      </c>
      <c r="GA291" t="s">
        <v>719</v>
      </c>
      <c r="GB291">
        <v>2.69439</v>
      </c>
      <c r="GC291">
        <v>2.7053</v>
      </c>
      <c r="GD291">
        <v>0.151412</v>
      </c>
      <c r="GE291">
        <v>0.15828</v>
      </c>
      <c r="GF291">
        <v>0.117502</v>
      </c>
      <c r="GG291">
        <v>0.0941538</v>
      </c>
      <c r="GH291">
        <v>26620</v>
      </c>
      <c r="GI291">
        <v>26509.5</v>
      </c>
      <c r="GJ291">
        <v>29189.8</v>
      </c>
      <c r="GK291">
        <v>29150.7</v>
      </c>
      <c r="GL291">
        <v>34102.5</v>
      </c>
      <c r="GM291">
        <v>35152.3</v>
      </c>
      <c r="GN291">
        <v>41079.5</v>
      </c>
      <c r="GO291">
        <v>41596.4</v>
      </c>
      <c r="GP291">
        <v>1.72222</v>
      </c>
      <c r="GQ291">
        <v>2.00665</v>
      </c>
      <c r="GR291">
        <v>0.09303169999999999</v>
      </c>
      <c r="GS291">
        <v>0</v>
      </c>
      <c r="GT291">
        <v>30.7867</v>
      </c>
      <c r="GU291">
        <v>999.9</v>
      </c>
      <c r="GV291">
        <v>39.1</v>
      </c>
      <c r="GW291">
        <v>37.2</v>
      </c>
      <c r="GX291">
        <v>27.4885</v>
      </c>
      <c r="GY291">
        <v>62.8036</v>
      </c>
      <c r="GZ291">
        <v>29.6354</v>
      </c>
      <c r="HA291">
        <v>1</v>
      </c>
      <c r="HB291">
        <v>0.332071</v>
      </c>
      <c r="HC291">
        <v>0</v>
      </c>
      <c r="HD291">
        <v>20.392</v>
      </c>
      <c r="HE291">
        <v>5.21669</v>
      </c>
      <c r="HF291">
        <v>12.0099</v>
      </c>
      <c r="HG291">
        <v>4.9875</v>
      </c>
      <c r="HH291">
        <v>3.28858</v>
      </c>
      <c r="HI291">
        <v>2431.1</v>
      </c>
      <c r="HJ291">
        <v>9999</v>
      </c>
      <c r="HK291">
        <v>9999</v>
      </c>
      <c r="HL291">
        <v>45.9</v>
      </c>
      <c r="HM291">
        <v>1.86731</v>
      </c>
      <c r="HN291">
        <v>1.8663</v>
      </c>
      <c r="HO291">
        <v>1.86588</v>
      </c>
      <c r="HP291">
        <v>1.8657</v>
      </c>
      <c r="HQ291">
        <v>1.86752</v>
      </c>
      <c r="HR291">
        <v>1.87007</v>
      </c>
      <c r="HS291">
        <v>1.86872</v>
      </c>
      <c r="HT291">
        <v>1.8701</v>
      </c>
      <c r="HU291">
        <v>0</v>
      </c>
      <c r="HV291">
        <v>0</v>
      </c>
      <c r="HW291">
        <v>0</v>
      </c>
      <c r="HX291">
        <v>0</v>
      </c>
      <c r="HY291" t="s">
        <v>425</v>
      </c>
      <c r="HZ291" t="s">
        <v>426</v>
      </c>
      <c r="IA291" t="s">
        <v>427</v>
      </c>
      <c r="IB291" t="s">
        <v>427</v>
      </c>
      <c r="IC291" t="s">
        <v>427</v>
      </c>
      <c r="ID291" t="s">
        <v>427</v>
      </c>
      <c r="IE291">
        <v>0</v>
      </c>
      <c r="IF291">
        <v>100</v>
      </c>
      <c r="IG291">
        <v>100</v>
      </c>
      <c r="IH291">
        <v>-0.747</v>
      </c>
      <c r="II291">
        <v>0.1035</v>
      </c>
      <c r="IJ291">
        <v>0.04464184116076175</v>
      </c>
      <c r="IK291">
        <v>-0.0004613869835165773</v>
      </c>
      <c r="IL291">
        <v>-7.733014719846753E-07</v>
      </c>
      <c r="IM291">
        <v>2.12217718631011E-10</v>
      </c>
      <c r="IN291">
        <v>-0.1662484685589008</v>
      </c>
      <c r="IO291">
        <v>0.000886434048502425</v>
      </c>
      <c r="IP291">
        <v>0.0004187276611132993</v>
      </c>
      <c r="IQ291">
        <v>-3.612086840460417E-06</v>
      </c>
      <c r="IR291">
        <v>19</v>
      </c>
      <c r="IS291">
        <v>2204</v>
      </c>
      <c r="IT291">
        <v>1</v>
      </c>
      <c r="IU291">
        <v>37</v>
      </c>
      <c r="IV291">
        <v>33.8</v>
      </c>
      <c r="IW291">
        <v>33.9</v>
      </c>
      <c r="IX291">
        <v>1.96045</v>
      </c>
      <c r="IY291">
        <v>2.2229</v>
      </c>
      <c r="IZ291">
        <v>1.39648</v>
      </c>
      <c r="JA291">
        <v>2.34497</v>
      </c>
      <c r="JB291">
        <v>1.49536</v>
      </c>
      <c r="JC291">
        <v>2.40234</v>
      </c>
      <c r="JD291">
        <v>39.3169</v>
      </c>
      <c r="JE291">
        <v>14.7449</v>
      </c>
      <c r="JF291">
        <v>18</v>
      </c>
      <c r="JG291">
        <v>393.18</v>
      </c>
      <c r="JH291">
        <v>558.491</v>
      </c>
      <c r="JI291">
        <v>32.2703</v>
      </c>
      <c r="JJ291">
        <v>31.7765</v>
      </c>
      <c r="JK291">
        <v>30.0002</v>
      </c>
      <c r="JL291">
        <v>31.6464</v>
      </c>
      <c r="JM291">
        <v>31.5408</v>
      </c>
      <c r="JN291">
        <v>39.3397</v>
      </c>
      <c r="JO291">
        <v>27.3053</v>
      </c>
      <c r="JP291">
        <v>16.4385</v>
      </c>
      <c r="JQ291">
        <v>-999.9</v>
      </c>
      <c r="JR291">
        <v>921.292</v>
      </c>
      <c r="JS291">
        <v>20.8702</v>
      </c>
      <c r="JT291">
        <v>99.7675</v>
      </c>
      <c r="JU291">
        <v>99.8449</v>
      </c>
    </row>
    <row r="292" spans="1:281">
      <c r="A292">
        <v>276</v>
      </c>
      <c r="B292">
        <v>1652289374.5</v>
      </c>
      <c r="C292">
        <v>7318</v>
      </c>
      <c r="D292" t="s">
        <v>1036</v>
      </c>
      <c r="E292" t="s">
        <v>1037</v>
      </c>
      <c r="F292">
        <v>5</v>
      </c>
      <c r="G292" t="s">
        <v>925</v>
      </c>
      <c r="H292" t="s">
        <v>418</v>
      </c>
      <c r="I292">
        <v>1652289367</v>
      </c>
      <c r="J292">
        <f>(K292)/1000</f>
        <v>0</v>
      </c>
      <c r="K292">
        <f>IF(CZ292, AN292, AH292)</f>
        <v>0</v>
      </c>
      <c r="L292">
        <f>IF(CZ292, AI292, AG292)</f>
        <v>0</v>
      </c>
      <c r="M292">
        <f>DB292 - IF(AU292&gt;1, L292*CV292*100.0/(AW292*DP292), 0)</f>
        <v>0</v>
      </c>
      <c r="N292">
        <f>((T292-J292/2)*M292-L292)/(T292+J292/2)</f>
        <v>0</v>
      </c>
      <c r="O292">
        <f>N292*(DI292+DJ292)/1000.0</f>
        <v>0</v>
      </c>
      <c r="P292">
        <f>(DB292 - IF(AU292&gt;1, L292*CV292*100.0/(AW292*DP292), 0))*(DI292+DJ292)/1000.0</f>
        <v>0</v>
      </c>
      <c r="Q292">
        <f>2.0/((1/S292-1/R292)+SIGN(S292)*SQRT((1/S292-1/R292)*(1/S292-1/R292) + 4*CW292/((CW292+1)*(CW292+1))*(2*1/S292*1/R292-1/R292*1/R292)))</f>
        <v>0</v>
      </c>
      <c r="R292">
        <f>IF(LEFT(CX292,1)&lt;&gt;"0",IF(LEFT(CX292,1)="1",3.0,CY292),$D$5+$E$5*(DP292*DI292/($K$5*1000))+$F$5*(DP292*DI292/($K$5*1000))*MAX(MIN(CV292,$J$5),$I$5)*MAX(MIN(CV292,$J$5),$I$5)+$G$5*MAX(MIN(CV292,$J$5),$I$5)*(DP292*DI292/($K$5*1000))+$H$5*(DP292*DI292/($K$5*1000))*(DP292*DI292/($K$5*1000)))</f>
        <v>0</v>
      </c>
      <c r="S292">
        <f>J292*(1000-(1000*0.61365*exp(17.502*W292/(240.97+W292))/(DI292+DJ292)+DD292)/2)/(1000*0.61365*exp(17.502*W292/(240.97+W292))/(DI292+DJ292)-DD292)</f>
        <v>0</v>
      </c>
      <c r="T292">
        <f>1/((CW292+1)/(Q292/1.6)+1/(R292/1.37)) + CW292/((CW292+1)/(Q292/1.6) + CW292/(R292/1.37))</f>
        <v>0</v>
      </c>
      <c r="U292">
        <f>(CR292*CU292)</f>
        <v>0</v>
      </c>
      <c r="V292">
        <f>(DK292+(U292+2*0.95*5.67E-8*(((DK292+$B$7)+273)^4-(DK292+273)^4)-44100*J292)/(1.84*29.3*R292+8*0.95*5.67E-8*(DK292+273)^3))</f>
        <v>0</v>
      </c>
      <c r="W292">
        <f>($C$7*DL292+$D$7*DM292+$E$7*V292)</f>
        <v>0</v>
      </c>
      <c r="X292">
        <f>0.61365*exp(17.502*W292/(240.97+W292))</f>
        <v>0</v>
      </c>
      <c r="Y292">
        <f>(Z292/AA292*100)</f>
        <v>0</v>
      </c>
      <c r="Z292">
        <f>DD292*(DI292+DJ292)/1000</f>
        <v>0</v>
      </c>
      <c r="AA292">
        <f>0.61365*exp(17.502*DK292/(240.97+DK292))</f>
        <v>0</v>
      </c>
      <c r="AB292">
        <f>(X292-DD292*(DI292+DJ292)/1000)</f>
        <v>0</v>
      </c>
      <c r="AC292">
        <f>(-J292*44100)</f>
        <v>0</v>
      </c>
      <c r="AD292">
        <f>2*29.3*R292*0.92*(DK292-W292)</f>
        <v>0</v>
      </c>
      <c r="AE292">
        <f>2*0.95*5.67E-8*(((DK292+$B$7)+273)^4-(W292+273)^4)</f>
        <v>0</v>
      </c>
      <c r="AF292">
        <f>U292+AE292+AC292+AD292</f>
        <v>0</v>
      </c>
      <c r="AG292">
        <f>DH292*AU292*(DC292-DB292*(1000-AU292*DE292)/(1000-AU292*DD292))/(100*CV292)</f>
        <v>0</v>
      </c>
      <c r="AH292">
        <f>1000*DH292*AU292*(DD292-DE292)/(100*CV292*(1000-AU292*DD292))</f>
        <v>0</v>
      </c>
      <c r="AI292">
        <f>(AJ292 - AK292 - DI292*1E3/(8.314*(DK292+273.15)) * AM292/DH292 * AL292) * DH292/(100*CV292) * (1000 - DE292)/1000</f>
        <v>0</v>
      </c>
      <c r="AJ292">
        <v>923.4681104263443</v>
      </c>
      <c r="AK292">
        <v>866.3634848484844</v>
      </c>
      <c r="AL292">
        <v>3.362164107482989</v>
      </c>
      <c r="AM292">
        <v>66.42233892500103</v>
      </c>
      <c r="AN292">
        <f>(AP292 - AO292 + DI292*1E3/(8.314*(DK292+273.15)) * AR292/DH292 * AQ292) * DH292/(100*CV292) * 1000/(1000 - AP292)</f>
        <v>0</v>
      </c>
      <c r="AO292">
        <v>20.67364071333481</v>
      </c>
      <c r="AP292">
        <v>27.80597333333333</v>
      </c>
      <c r="AQ292">
        <v>-0.01022872676698425</v>
      </c>
      <c r="AR292">
        <v>79.01917542628415</v>
      </c>
      <c r="AS292">
        <v>0</v>
      </c>
      <c r="AT292">
        <v>0</v>
      </c>
      <c r="AU292">
        <f>IF(AS292*$H$13&gt;=AW292,1.0,(AW292/(AW292-AS292*$H$13)))</f>
        <v>0</v>
      </c>
      <c r="AV292">
        <f>(AU292-1)*100</f>
        <v>0</v>
      </c>
      <c r="AW292">
        <f>MAX(0,($B$13+$C$13*DP292)/(1+$D$13*DP292)*DI292/(DK292+273)*$E$13)</f>
        <v>0</v>
      </c>
      <c r="AX292" t="s">
        <v>421</v>
      </c>
      <c r="AY292" t="s">
        <v>421</v>
      </c>
      <c r="AZ292">
        <v>0</v>
      </c>
      <c r="BA292">
        <v>0</v>
      </c>
      <c r="BB292">
        <f>1-AZ292/BA292</f>
        <v>0</v>
      </c>
      <c r="BC292">
        <v>0</v>
      </c>
      <c r="BD292" t="s">
        <v>421</v>
      </c>
      <c r="BE292" t="s">
        <v>421</v>
      </c>
      <c r="BF292">
        <v>0</v>
      </c>
      <c r="BG292">
        <v>0</v>
      </c>
      <c r="BH292">
        <f>1-BF292/BG292</f>
        <v>0</v>
      </c>
      <c r="BI292">
        <v>0.5</v>
      </c>
      <c r="BJ292">
        <f>CS292</f>
        <v>0</v>
      </c>
      <c r="BK292">
        <f>L292</f>
        <v>0</v>
      </c>
      <c r="BL292">
        <f>BH292*BI292*BJ292</f>
        <v>0</v>
      </c>
      <c r="BM292">
        <f>(BK292-BC292)/BJ292</f>
        <v>0</v>
      </c>
      <c r="BN292">
        <f>(BA292-BG292)/BG292</f>
        <v>0</v>
      </c>
      <c r="BO292">
        <f>AZ292/(BB292+AZ292/BG292)</f>
        <v>0</v>
      </c>
      <c r="BP292" t="s">
        <v>421</v>
      </c>
      <c r="BQ292">
        <v>0</v>
      </c>
      <c r="BR292">
        <f>IF(BQ292&lt;&gt;0, BQ292, BO292)</f>
        <v>0</v>
      </c>
      <c r="BS292">
        <f>1-BR292/BG292</f>
        <v>0</v>
      </c>
      <c r="BT292">
        <f>(BG292-BF292)/(BG292-BR292)</f>
        <v>0</v>
      </c>
      <c r="BU292">
        <f>(BA292-BG292)/(BA292-BR292)</f>
        <v>0</v>
      </c>
      <c r="BV292">
        <f>(BG292-BF292)/(BG292-AZ292)</f>
        <v>0</v>
      </c>
      <c r="BW292">
        <f>(BA292-BG292)/(BA292-AZ292)</f>
        <v>0</v>
      </c>
      <c r="BX292">
        <f>(BT292*BR292/BF292)</f>
        <v>0</v>
      </c>
      <c r="BY292">
        <f>(1-BX292)</f>
        <v>0</v>
      </c>
      <c r="BZ292">
        <v>1358</v>
      </c>
      <c r="CA292">
        <v>300</v>
      </c>
      <c r="CB292">
        <v>300</v>
      </c>
      <c r="CC292">
        <v>300</v>
      </c>
      <c r="CD292">
        <v>10372.1</v>
      </c>
      <c r="CE292">
        <v>1824.64</v>
      </c>
      <c r="CF292">
        <v>-0.00730157</v>
      </c>
      <c r="CG292">
        <v>0.9</v>
      </c>
      <c r="CH292" t="s">
        <v>421</v>
      </c>
      <c r="CI292" t="s">
        <v>421</v>
      </c>
      <c r="CJ292" t="s">
        <v>421</v>
      </c>
      <c r="CK292" t="s">
        <v>421</v>
      </c>
      <c r="CL292" t="s">
        <v>421</v>
      </c>
      <c r="CM292" t="s">
        <v>421</v>
      </c>
      <c r="CN292" t="s">
        <v>421</v>
      </c>
      <c r="CO292" t="s">
        <v>421</v>
      </c>
      <c r="CP292" t="s">
        <v>421</v>
      </c>
      <c r="CQ292" t="s">
        <v>421</v>
      </c>
      <c r="CR292">
        <f>$B$11*DQ292+$C$11*DR292+$F$11*EC292*(1-EF292)</f>
        <v>0</v>
      </c>
      <c r="CS292">
        <f>CR292*CT292</f>
        <v>0</v>
      </c>
      <c r="CT292">
        <f>($B$11*$D$9+$C$11*$D$9+$F$11*((EP292+EH292)/MAX(EP292+EH292+EQ292, 0.1)*$I$9+EQ292/MAX(EP292+EH292+EQ292, 0.1)*$J$9))/($B$11+$C$11+$F$11)</f>
        <v>0</v>
      </c>
      <c r="CU292">
        <f>($B$11*$K$9+$C$11*$K$9+$F$11*((EP292+EH292)/MAX(EP292+EH292+EQ292, 0.1)*$P$9+EQ292/MAX(EP292+EH292+EQ292, 0.1)*$Q$9))/($B$11+$C$11+$F$11)</f>
        <v>0</v>
      </c>
      <c r="CV292">
        <v>6</v>
      </c>
      <c r="CW292">
        <v>0.5</v>
      </c>
      <c r="CX292" t="s">
        <v>422</v>
      </c>
      <c r="CY292">
        <v>2</v>
      </c>
      <c r="CZ292" t="b">
        <v>1</v>
      </c>
      <c r="DA292">
        <v>1652289367</v>
      </c>
      <c r="DB292">
        <v>819.4150000000002</v>
      </c>
      <c r="DC292">
        <v>891.411962962963</v>
      </c>
      <c r="DD292">
        <v>27.86818518518519</v>
      </c>
      <c r="DE292">
        <v>20.68716296296296</v>
      </c>
      <c r="DF292">
        <v>820.1519629629629</v>
      </c>
      <c r="DG292">
        <v>27.76435185185185</v>
      </c>
      <c r="DH292">
        <v>400.0887037037038</v>
      </c>
      <c r="DI292">
        <v>90.66835925925925</v>
      </c>
      <c r="DJ292">
        <v>0.09998388888888889</v>
      </c>
      <c r="DK292">
        <v>33.13985185185185</v>
      </c>
      <c r="DL292">
        <v>32.29779259259259</v>
      </c>
      <c r="DM292">
        <v>999.9000000000001</v>
      </c>
      <c r="DN292">
        <v>0</v>
      </c>
      <c r="DO292">
        <v>0</v>
      </c>
      <c r="DP292">
        <v>10008.60518518518</v>
      </c>
      <c r="DQ292">
        <v>0</v>
      </c>
      <c r="DR292">
        <v>956.2988148148148</v>
      </c>
      <c r="DS292">
        <v>-71.99696296296297</v>
      </c>
      <c r="DT292">
        <v>842.9047037037038</v>
      </c>
      <c r="DU292">
        <v>910.2422592592593</v>
      </c>
      <c r="DV292">
        <v>7.181018148148148</v>
      </c>
      <c r="DW292">
        <v>891.411962962963</v>
      </c>
      <c r="DX292">
        <v>20.68716296296296</v>
      </c>
      <c r="DY292">
        <v>2.526762222222222</v>
      </c>
      <c r="DZ292">
        <v>1.875670370370371</v>
      </c>
      <c r="EA292">
        <v>21.19991111111111</v>
      </c>
      <c r="EB292">
        <v>16.4321037037037</v>
      </c>
      <c r="EC292">
        <v>1500.005185185185</v>
      </c>
      <c r="ED292">
        <v>0.9730037407407409</v>
      </c>
      <c r="EE292">
        <v>0.02699640740740741</v>
      </c>
      <c r="EF292">
        <v>0</v>
      </c>
      <c r="EG292">
        <v>1439.455185185185</v>
      </c>
      <c r="EH292">
        <v>5.00097</v>
      </c>
      <c r="EI292">
        <v>22269.73703703703</v>
      </c>
      <c r="EJ292">
        <v>12491.64074074074</v>
      </c>
      <c r="EK292">
        <v>41.68699999999999</v>
      </c>
      <c r="EL292">
        <v>43.25</v>
      </c>
      <c r="EM292">
        <v>41.875</v>
      </c>
      <c r="EN292">
        <v>43.11566666666667</v>
      </c>
      <c r="EO292">
        <v>42.87033333333333</v>
      </c>
      <c r="EP292">
        <v>1454.644444444444</v>
      </c>
      <c r="EQ292">
        <v>40.36074074074075</v>
      </c>
      <c r="ER292">
        <v>0</v>
      </c>
      <c r="ES292">
        <v>2060.599999904633</v>
      </c>
      <c r="ET292">
        <v>0</v>
      </c>
      <c r="EU292">
        <v>1439.430769230769</v>
      </c>
      <c r="EV292">
        <v>-16.26188034774774</v>
      </c>
      <c r="EW292">
        <v>-313.8461539222884</v>
      </c>
      <c r="EX292">
        <v>22269.7</v>
      </c>
      <c r="EY292">
        <v>15</v>
      </c>
      <c r="EZ292">
        <v>1652287342.6</v>
      </c>
      <c r="FA292" t="s">
        <v>727</v>
      </c>
      <c r="FB292">
        <v>1652287342.6</v>
      </c>
      <c r="FC292">
        <v>1652287335.6</v>
      </c>
      <c r="FD292">
        <v>27</v>
      </c>
      <c r="FE292">
        <v>0.206</v>
      </c>
      <c r="FF292">
        <v>-0.006</v>
      </c>
      <c r="FG292">
        <v>-1.806</v>
      </c>
      <c r="FH292">
        <v>0.04</v>
      </c>
      <c r="FI292">
        <v>1600</v>
      </c>
      <c r="FJ292">
        <v>24</v>
      </c>
      <c r="FK292">
        <v>0.06</v>
      </c>
      <c r="FL292">
        <v>0.04</v>
      </c>
      <c r="FM292">
        <v>-71.7425125</v>
      </c>
      <c r="FN292">
        <v>-5.494706566604193</v>
      </c>
      <c r="FO292">
        <v>0.5303076909622845</v>
      </c>
      <c r="FP292">
        <v>-1</v>
      </c>
      <c r="FQ292">
        <v>7.204038499999998</v>
      </c>
      <c r="FR292">
        <v>-0.5102226641651072</v>
      </c>
      <c r="FS292">
        <v>0.05025624391804466</v>
      </c>
      <c r="FT292">
        <v>0</v>
      </c>
      <c r="FU292">
        <v>0</v>
      </c>
      <c r="FV292">
        <v>0</v>
      </c>
      <c r="FW292">
        <v>0</v>
      </c>
      <c r="FX292">
        <v>-1</v>
      </c>
      <c r="FY292">
        <v>0</v>
      </c>
      <c r="FZ292">
        <v>1</v>
      </c>
      <c r="GA292" t="s">
        <v>710</v>
      </c>
      <c r="GB292">
        <v>2.69435</v>
      </c>
      <c r="GC292">
        <v>2.70524</v>
      </c>
      <c r="GD292">
        <v>0.153385</v>
      </c>
      <c r="GE292">
        <v>0.160212</v>
      </c>
      <c r="GF292">
        <v>0.117361</v>
      </c>
      <c r="GG292">
        <v>0.09436559999999999</v>
      </c>
      <c r="GH292">
        <v>26558.2</v>
      </c>
      <c r="GI292">
        <v>26448.4</v>
      </c>
      <c r="GJ292">
        <v>29190</v>
      </c>
      <c r="GK292">
        <v>29150.7</v>
      </c>
      <c r="GL292">
        <v>34108.6</v>
      </c>
      <c r="GM292">
        <v>35144.1</v>
      </c>
      <c r="GN292">
        <v>41080.2</v>
      </c>
      <c r="GO292">
        <v>41596.4</v>
      </c>
      <c r="GP292">
        <v>1.7221</v>
      </c>
      <c r="GQ292">
        <v>2.00678</v>
      </c>
      <c r="GR292">
        <v>0.0922717</v>
      </c>
      <c r="GS292">
        <v>0</v>
      </c>
      <c r="GT292">
        <v>30.7981</v>
      </c>
      <c r="GU292">
        <v>999.9</v>
      </c>
      <c r="GV292">
        <v>39.1</v>
      </c>
      <c r="GW292">
        <v>37.2</v>
      </c>
      <c r="GX292">
        <v>27.4909</v>
      </c>
      <c r="GY292">
        <v>62.6636</v>
      </c>
      <c r="GZ292">
        <v>29.5112</v>
      </c>
      <c r="HA292">
        <v>1</v>
      </c>
      <c r="HB292">
        <v>0.332312</v>
      </c>
      <c r="HC292">
        <v>0</v>
      </c>
      <c r="HD292">
        <v>20.3919</v>
      </c>
      <c r="HE292">
        <v>5.21699</v>
      </c>
      <c r="HF292">
        <v>12.0098</v>
      </c>
      <c r="HG292">
        <v>4.9875</v>
      </c>
      <c r="HH292">
        <v>3.28863</v>
      </c>
      <c r="HI292">
        <v>2431.1</v>
      </c>
      <c r="HJ292">
        <v>9999</v>
      </c>
      <c r="HK292">
        <v>9999</v>
      </c>
      <c r="HL292">
        <v>45.9</v>
      </c>
      <c r="HM292">
        <v>1.86735</v>
      </c>
      <c r="HN292">
        <v>1.8663</v>
      </c>
      <c r="HO292">
        <v>1.86586</v>
      </c>
      <c r="HP292">
        <v>1.86569</v>
      </c>
      <c r="HQ292">
        <v>1.86753</v>
      </c>
      <c r="HR292">
        <v>1.87004</v>
      </c>
      <c r="HS292">
        <v>1.86873</v>
      </c>
      <c r="HT292">
        <v>1.87008</v>
      </c>
      <c r="HU292">
        <v>0</v>
      </c>
      <c r="HV292">
        <v>0</v>
      </c>
      <c r="HW292">
        <v>0</v>
      </c>
      <c r="HX292">
        <v>0</v>
      </c>
      <c r="HY292" t="s">
        <v>425</v>
      </c>
      <c r="HZ292" t="s">
        <v>426</v>
      </c>
      <c r="IA292" t="s">
        <v>427</v>
      </c>
      <c r="IB292" t="s">
        <v>427</v>
      </c>
      <c r="IC292" t="s">
        <v>427</v>
      </c>
      <c r="ID292" t="s">
        <v>427</v>
      </c>
      <c r="IE292">
        <v>0</v>
      </c>
      <c r="IF292">
        <v>100</v>
      </c>
      <c r="IG292">
        <v>100</v>
      </c>
      <c r="IH292">
        <v>-0.769</v>
      </c>
      <c r="II292">
        <v>0.1028</v>
      </c>
      <c r="IJ292">
        <v>0.04464184116076175</v>
      </c>
      <c r="IK292">
        <v>-0.0004613869835165773</v>
      </c>
      <c r="IL292">
        <v>-7.733014719846753E-07</v>
      </c>
      <c r="IM292">
        <v>2.12217718631011E-10</v>
      </c>
      <c r="IN292">
        <v>-0.1662484685589008</v>
      </c>
      <c r="IO292">
        <v>0.000886434048502425</v>
      </c>
      <c r="IP292">
        <v>0.0004187276611132993</v>
      </c>
      <c r="IQ292">
        <v>-3.612086840460417E-06</v>
      </c>
      <c r="IR292">
        <v>19</v>
      </c>
      <c r="IS292">
        <v>2204</v>
      </c>
      <c r="IT292">
        <v>1</v>
      </c>
      <c r="IU292">
        <v>37</v>
      </c>
      <c r="IV292">
        <v>33.9</v>
      </c>
      <c r="IW292">
        <v>34</v>
      </c>
      <c r="IX292">
        <v>1.99219</v>
      </c>
      <c r="IY292">
        <v>2.22168</v>
      </c>
      <c r="IZ292">
        <v>1.39648</v>
      </c>
      <c r="JA292">
        <v>2.34497</v>
      </c>
      <c r="JB292">
        <v>1.49536</v>
      </c>
      <c r="JC292">
        <v>2.39868</v>
      </c>
      <c r="JD292">
        <v>39.3169</v>
      </c>
      <c r="JE292">
        <v>14.7362</v>
      </c>
      <c r="JF292">
        <v>18</v>
      </c>
      <c r="JG292">
        <v>393.121</v>
      </c>
      <c r="JH292">
        <v>558.585</v>
      </c>
      <c r="JI292">
        <v>32.2749</v>
      </c>
      <c r="JJ292">
        <v>31.777</v>
      </c>
      <c r="JK292">
        <v>30.0002</v>
      </c>
      <c r="JL292">
        <v>31.648</v>
      </c>
      <c r="JM292">
        <v>31.5408</v>
      </c>
      <c r="JN292">
        <v>39.8836</v>
      </c>
      <c r="JO292">
        <v>27.0004</v>
      </c>
      <c r="JP292">
        <v>16.4385</v>
      </c>
      <c r="JQ292">
        <v>-999.9</v>
      </c>
      <c r="JR292">
        <v>934.649</v>
      </c>
      <c r="JS292">
        <v>20.9546</v>
      </c>
      <c r="JT292">
        <v>99.7688</v>
      </c>
      <c r="JU292">
        <v>99.84480000000001</v>
      </c>
    </row>
    <row r="293" spans="1:281">
      <c r="A293">
        <v>277</v>
      </c>
      <c r="B293">
        <v>1652289379.5</v>
      </c>
      <c r="C293">
        <v>7323</v>
      </c>
      <c r="D293" t="s">
        <v>1038</v>
      </c>
      <c r="E293" t="s">
        <v>1039</v>
      </c>
      <c r="F293">
        <v>5</v>
      </c>
      <c r="G293" t="s">
        <v>925</v>
      </c>
      <c r="H293" t="s">
        <v>418</v>
      </c>
      <c r="I293">
        <v>1652289371.714286</v>
      </c>
      <c r="J293">
        <f>(K293)/1000</f>
        <v>0</v>
      </c>
      <c r="K293">
        <f>IF(CZ293, AN293, AH293)</f>
        <v>0</v>
      </c>
      <c r="L293">
        <f>IF(CZ293, AI293, AG293)</f>
        <v>0</v>
      </c>
      <c r="M293">
        <f>DB293 - IF(AU293&gt;1, L293*CV293*100.0/(AW293*DP293), 0)</f>
        <v>0</v>
      </c>
      <c r="N293">
        <f>((T293-J293/2)*M293-L293)/(T293+J293/2)</f>
        <v>0</v>
      </c>
      <c r="O293">
        <f>N293*(DI293+DJ293)/1000.0</f>
        <v>0</v>
      </c>
      <c r="P293">
        <f>(DB293 - IF(AU293&gt;1, L293*CV293*100.0/(AW293*DP293), 0))*(DI293+DJ293)/1000.0</f>
        <v>0</v>
      </c>
      <c r="Q293">
        <f>2.0/((1/S293-1/R293)+SIGN(S293)*SQRT((1/S293-1/R293)*(1/S293-1/R293) + 4*CW293/((CW293+1)*(CW293+1))*(2*1/S293*1/R293-1/R293*1/R293)))</f>
        <v>0</v>
      </c>
      <c r="R293">
        <f>IF(LEFT(CX293,1)&lt;&gt;"0",IF(LEFT(CX293,1)="1",3.0,CY293),$D$5+$E$5*(DP293*DI293/($K$5*1000))+$F$5*(DP293*DI293/($K$5*1000))*MAX(MIN(CV293,$J$5),$I$5)*MAX(MIN(CV293,$J$5),$I$5)+$G$5*MAX(MIN(CV293,$J$5),$I$5)*(DP293*DI293/($K$5*1000))+$H$5*(DP293*DI293/($K$5*1000))*(DP293*DI293/($K$5*1000)))</f>
        <v>0</v>
      </c>
      <c r="S293">
        <f>J293*(1000-(1000*0.61365*exp(17.502*W293/(240.97+W293))/(DI293+DJ293)+DD293)/2)/(1000*0.61365*exp(17.502*W293/(240.97+W293))/(DI293+DJ293)-DD293)</f>
        <v>0</v>
      </c>
      <c r="T293">
        <f>1/((CW293+1)/(Q293/1.6)+1/(R293/1.37)) + CW293/((CW293+1)/(Q293/1.6) + CW293/(R293/1.37))</f>
        <v>0</v>
      </c>
      <c r="U293">
        <f>(CR293*CU293)</f>
        <v>0</v>
      </c>
      <c r="V293">
        <f>(DK293+(U293+2*0.95*5.67E-8*(((DK293+$B$7)+273)^4-(DK293+273)^4)-44100*J293)/(1.84*29.3*R293+8*0.95*5.67E-8*(DK293+273)^3))</f>
        <v>0</v>
      </c>
      <c r="W293">
        <f>($C$7*DL293+$D$7*DM293+$E$7*V293)</f>
        <v>0</v>
      </c>
      <c r="X293">
        <f>0.61365*exp(17.502*W293/(240.97+W293))</f>
        <v>0</v>
      </c>
      <c r="Y293">
        <f>(Z293/AA293*100)</f>
        <v>0</v>
      </c>
      <c r="Z293">
        <f>DD293*(DI293+DJ293)/1000</f>
        <v>0</v>
      </c>
      <c r="AA293">
        <f>0.61365*exp(17.502*DK293/(240.97+DK293))</f>
        <v>0</v>
      </c>
      <c r="AB293">
        <f>(X293-DD293*(DI293+DJ293)/1000)</f>
        <v>0</v>
      </c>
      <c r="AC293">
        <f>(-J293*44100)</f>
        <v>0</v>
      </c>
      <c r="AD293">
        <f>2*29.3*R293*0.92*(DK293-W293)</f>
        <v>0</v>
      </c>
      <c r="AE293">
        <f>2*0.95*5.67E-8*(((DK293+$B$7)+273)^4-(W293+273)^4)</f>
        <v>0</v>
      </c>
      <c r="AF293">
        <f>U293+AE293+AC293+AD293</f>
        <v>0</v>
      </c>
      <c r="AG293">
        <f>DH293*AU293*(DC293-DB293*(1000-AU293*DE293)/(1000-AU293*DD293))/(100*CV293)</f>
        <v>0</v>
      </c>
      <c r="AH293">
        <f>1000*DH293*AU293*(DD293-DE293)/(100*CV293*(1000-AU293*DD293))</f>
        <v>0</v>
      </c>
      <c r="AI293">
        <f>(AJ293 - AK293 - DI293*1E3/(8.314*(DK293+273.15)) * AM293/DH293 * AL293) * DH293/(100*CV293) * (1000 - DE293)/1000</f>
        <v>0</v>
      </c>
      <c r="AJ293">
        <v>940.7538709193723</v>
      </c>
      <c r="AK293">
        <v>883.2214303030302</v>
      </c>
      <c r="AL293">
        <v>3.377508497373335</v>
      </c>
      <c r="AM293">
        <v>66.42233892500103</v>
      </c>
      <c r="AN293">
        <f>(AP293 - AO293 + DI293*1E3/(8.314*(DK293+273.15)) * AR293/DH293 * AQ293) * DH293/(100*CV293) * 1000/(1000 - AP293)</f>
        <v>0</v>
      </c>
      <c r="AO293">
        <v>20.77110047723596</v>
      </c>
      <c r="AP293">
        <v>27.79653090909091</v>
      </c>
      <c r="AQ293">
        <v>-0.002550418204294862</v>
      </c>
      <c r="AR293">
        <v>79.01917542628415</v>
      </c>
      <c r="AS293">
        <v>0</v>
      </c>
      <c r="AT293">
        <v>0</v>
      </c>
      <c r="AU293">
        <f>IF(AS293*$H$13&gt;=AW293,1.0,(AW293/(AW293-AS293*$H$13)))</f>
        <v>0</v>
      </c>
      <c r="AV293">
        <f>(AU293-1)*100</f>
        <v>0</v>
      </c>
      <c r="AW293">
        <f>MAX(0,($B$13+$C$13*DP293)/(1+$D$13*DP293)*DI293/(DK293+273)*$E$13)</f>
        <v>0</v>
      </c>
      <c r="AX293" t="s">
        <v>421</v>
      </c>
      <c r="AY293" t="s">
        <v>421</v>
      </c>
      <c r="AZ293">
        <v>0</v>
      </c>
      <c r="BA293">
        <v>0</v>
      </c>
      <c r="BB293">
        <f>1-AZ293/BA293</f>
        <v>0</v>
      </c>
      <c r="BC293">
        <v>0</v>
      </c>
      <c r="BD293" t="s">
        <v>421</v>
      </c>
      <c r="BE293" t="s">
        <v>421</v>
      </c>
      <c r="BF293">
        <v>0</v>
      </c>
      <c r="BG293">
        <v>0</v>
      </c>
      <c r="BH293">
        <f>1-BF293/BG293</f>
        <v>0</v>
      </c>
      <c r="BI293">
        <v>0.5</v>
      </c>
      <c r="BJ293">
        <f>CS293</f>
        <v>0</v>
      </c>
      <c r="BK293">
        <f>L293</f>
        <v>0</v>
      </c>
      <c r="BL293">
        <f>BH293*BI293*BJ293</f>
        <v>0</v>
      </c>
      <c r="BM293">
        <f>(BK293-BC293)/BJ293</f>
        <v>0</v>
      </c>
      <c r="BN293">
        <f>(BA293-BG293)/BG293</f>
        <v>0</v>
      </c>
      <c r="BO293">
        <f>AZ293/(BB293+AZ293/BG293)</f>
        <v>0</v>
      </c>
      <c r="BP293" t="s">
        <v>421</v>
      </c>
      <c r="BQ293">
        <v>0</v>
      </c>
      <c r="BR293">
        <f>IF(BQ293&lt;&gt;0, BQ293, BO293)</f>
        <v>0</v>
      </c>
      <c r="BS293">
        <f>1-BR293/BG293</f>
        <v>0</v>
      </c>
      <c r="BT293">
        <f>(BG293-BF293)/(BG293-BR293)</f>
        <v>0</v>
      </c>
      <c r="BU293">
        <f>(BA293-BG293)/(BA293-BR293)</f>
        <v>0</v>
      </c>
      <c r="BV293">
        <f>(BG293-BF293)/(BG293-AZ293)</f>
        <v>0</v>
      </c>
      <c r="BW293">
        <f>(BA293-BG293)/(BA293-AZ293)</f>
        <v>0</v>
      </c>
      <c r="BX293">
        <f>(BT293*BR293/BF293)</f>
        <v>0</v>
      </c>
      <c r="BY293">
        <f>(1-BX293)</f>
        <v>0</v>
      </c>
      <c r="BZ293">
        <v>1358</v>
      </c>
      <c r="CA293">
        <v>300</v>
      </c>
      <c r="CB293">
        <v>300</v>
      </c>
      <c r="CC293">
        <v>300</v>
      </c>
      <c r="CD293">
        <v>10372.1</v>
      </c>
      <c r="CE293">
        <v>1824.64</v>
      </c>
      <c r="CF293">
        <v>-0.00730157</v>
      </c>
      <c r="CG293">
        <v>0.9</v>
      </c>
      <c r="CH293" t="s">
        <v>421</v>
      </c>
      <c r="CI293" t="s">
        <v>421</v>
      </c>
      <c r="CJ293" t="s">
        <v>421</v>
      </c>
      <c r="CK293" t="s">
        <v>421</v>
      </c>
      <c r="CL293" t="s">
        <v>421</v>
      </c>
      <c r="CM293" t="s">
        <v>421</v>
      </c>
      <c r="CN293" t="s">
        <v>421</v>
      </c>
      <c r="CO293" t="s">
        <v>421</v>
      </c>
      <c r="CP293" t="s">
        <v>421</v>
      </c>
      <c r="CQ293" t="s">
        <v>421</v>
      </c>
      <c r="CR293">
        <f>$B$11*DQ293+$C$11*DR293+$F$11*EC293*(1-EF293)</f>
        <v>0</v>
      </c>
      <c r="CS293">
        <f>CR293*CT293</f>
        <v>0</v>
      </c>
      <c r="CT293">
        <f>($B$11*$D$9+$C$11*$D$9+$F$11*((EP293+EH293)/MAX(EP293+EH293+EQ293, 0.1)*$I$9+EQ293/MAX(EP293+EH293+EQ293, 0.1)*$J$9))/($B$11+$C$11+$F$11)</f>
        <v>0</v>
      </c>
      <c r="CU293">
        <f>($B$11*$K$9+$C$11*$K$9+$F$11*((EP293+EH293)/MAX(EP293+EH293+EQ293, 0.1)*$P$9+EQ293/MAX(EP293+EH293+EQ293, 0.1)*$Q$9))/($B$11+$C$11+$F$11)</f>
        <v>0</v>
      </c>
      <c r="CV293">
        <v>6</v>
      </c>
      <c r="CW293">
        <v>0.5</v>
      </c>
      <c r="CX293" t="s">
        <v>422</v>
      </c>
      <c r="CY293">
        <v>2</v>
      </c>
      <c r="CZ293" t="b">
        <v>1</v>
      </c>
      <c r="DA293">
        <v>1652289371.714286</v>
      </c>
      <c r="DB293">
        <v>834.8193571428571</v>
      </c>
      <c r="DC293">
        <v>907.1695357142859</v>
      </c>
      <c r="DD293">
        <v>27.83197142857143</v>
      </c>
      <c r="DE293">
        <v>20.7301</v>
      </c>
      <c r="DF293">
        <v>835.5765357142857</v>
      </c>
      <c r="DG293">
        <v>27.7287</v>
      </c>
      <c r="DH293">
        <v>400.0878214285714</v>
      </c>
      <c r="DI293">
        <v>90.66716428571431</v>
      </c>
      <c r="DJ293">
        <v>0.09999804285714287</v>
      </c>
      <c r="DK293">
        <v>33.14561785714286</v>
      </c>
      <c r="DL293">
        <v>32.29785357142858</v>
      </c>
      <c r="DM293">
        <v>999.9000000000002</v>
      </c>
      <c r="DN293">
        <v>0</v>
      </c>
      <c r="DO293">
        <v>0</v>
      </c>
      <c r="DP293">
        <v>10012.51642857143</v>
      </c>
      <c r="DQ293">
        <v>0</v>
      </c>
      <c r="DR293">
        <v>957.2786785714286</v>
      </c>
      <c r="DS293">
        <v>-72.35015</v>
      </c>
      <c r="DT293">
        <v>858.7187857142857</v>
      </c>
      <c r="DU293">
        <v>926.3741785714286</v>
      </c>
      <c r="DV293">
        <v>7.101871428571428</v>
      </c>
      <c r="DW293">
        <v>907.1695357142859</v>
      </c>
      <c r="DX293">
        <v>20.7301</v>
      </c>
      <c r="DY293">
        <v>2.523445357142857</v>
      </c>
      <c r="DZ293">
        <v>1.879540357142857</v>
      </c>
      <c r="EA293">
        <v>21.17850714285715</v>
      </c>
      <c r="EB293">
        <v>16.46440357142857</v>
      </c>
      <c r="EC293">
        <v>1500.010357142857</v>
      </c>
      <c r="ED293">
        <v>0.9730030714285717</v>
      </c>
      <c r="EE293">
        <v>0.02699714642857143</v>
      </c>
      <c r="EF293">
        <v>0</v>
      </c>
      <c r="EG293">
        <v>1438.246071428572</v>
      </c>
      <c r="EH293">
        <v>5.00097</v>
      </c>
      <c r="EI293">
        <v>22245.08571428571</v>
      </c>
      <c r="EJ293">
        <v>12491.67142857143</v>
      </c>
      <c r="EK293">
        <v>41.68699999999999</v>
      </c>
      <c r="EL293">
        <v>43.25</v>
      </c>
      <c r="EM293">
        <v>41.875</v>
      </c>
      <c r="EN293">
        <v>43.116</v>
      </c>
      <c r="EO293">
        <v>42.875</v>
      </c>
      <c r="EP293">
        <v>1454.648214285715</v>
      </c>
      <c r="EQ293">
        <v>40.36214285714287</v>
      </c>
      <c r="ER293">
        <v>0</v>
      </c>
      <c r="ES293">
        <v>2065.400000095367</v>
      </c>
      <c r="ET293">
        <v>0</v>
      </c>
      <c r="EU293">
        <v>1438.167307692307</v>
      </c>
      <c r="EV293">
        <v>-15.70290598928925</v>
      </c>
      <c r="EW293">
        <v>-320.0512821058028</v>
      </c>
      <c r="EX293">
        <v>22244.01923076923</v>
      </c>
      <c r="EY293">
        <v>15</v>
      </c>
      <c r="EZ293">
        <v>1652287342.6</v>
      </c>
      <c r="FA293" t="s">
        <v>727</v>
      </c>
      <c r="FB293">
        <v>1652287342.6</v>
      </c>
      <c r="FC293">
        <v>1652287335.6</v>
      </c>
      <c r="FD293">
        <v>27</v>
      </c>
      <c r="FE293">
        <v>0.206</v>
      </c>
      <c r="FF293">
        <v>-0.006</v>
      </c>
      <c r="FG293">
        <v>-1.806</v>
      </c>
      <c r="FH293">
        <v>0.04</v>
      </c>
      <c r="FI293">
        <v>1600</v>
      </c>
      <c r="FJ293">
        <v>24</v>
      </c>
      <c r="FK293">
        <v>0.06</v>
      </c>
      <c r="FL293">
        <v>0.04</v>
      </c>
      <c r="FM293">
        <v>-72.09077749999999</v>
      </c>
      <c r="FN293">
        <v>-5.050051407129425</v>
      </c>
      <c r="FO293">
        <v>0.4904997759874596</v>
      </c>
      <c r="FP293">
        <v>-1</v>
      </c>
      <c r="FQ293">
        <v>7.15017775</v>
      </c>
      <c r="FR293">
        <v>-0.8402139962476634</v>
      </c>
      <c r="FS293">
        <v>0.08664214253143511</v>
      </c>
      <c r="FT293">
        <v>0</v>
      </c>
      <c r="FU293">
        <v>0</v>
      </c>
      <c r="FV293">
        <v>0</v>
      </c>
      <c r="FW293">
        <v>0</v>
      </c>
      <c r="FX293">
        <v>-1</v>
      </c>
      <c r="FY293">
        <v>0</v>
      </c>
      <c r="FZ293">
        <v>1</v>
      </c>
      <c r="GA293" t="s">
        <v>710</v>
      </c>
      <c r="GB293">
        <v>2.69434</v>
      </c>
      <c r="GC293">
        <v>2.7054</v>
      </c>
      <c r="GD293">
        <v>0.155351</v>
      </c>
      <c r="GE293">
        <v>0.162058</v>
      </c>
      <c r="GF293">
        <v>0.117344</v>
      </c>
      <c r="GG293">
        <v>0.09482640000000001</v>
      </c>
      <c r="GH293">
        <v>26495.8</v>
      </c>
      <c r="GI293">
        <v>26390.3</v>
      </c>
      <c r="GJ293">
        <v>29189.3</v>
      </c>
      <c r="GK293">
        <v>29150.8</v>
      </c>
      <c r="GL293">
        <v>34108.2</v>
      </c>
      <c r="GM293">
        <v>35126.3</v>
      </c>
      <c r="GN293">
        <v>41078.9</v>
      </c>
      <c r="GO293">
        <v>41596.6</v>
      </c>
      <c r="GP293">
        <v>1.72183</v>
      </c>
      <c r="GQ293">
        <v>2.00678</v>
      </c>
      <c r="GR293">
        <v>0.0928156</v>
      </c>
      <c r="GS293">
        <v>0</v>
      </c>
      <c r="GT293">
        <v>30.8109</v>
      </c>
      <c r="GU293">
        <v>999.9</v>
      </c>
      <c r="GV293">
        <v>39.1</v>
      </c>
      <c r="GW293">
        <v>37.2</v>
      </c>
      <c r="GX293">
        <v>27.4866</v>
      </c>
      <c r="GY293">
        <v>62.8236</v>
      </c>
      <c r="GZ293">
        <v>29.3189</v>
      </c>
      <c r="HA293">
        <v>1</v>
      </c>
      <c r="HB293">
        <v>0.332213</v>
      </c>
      <c r="HC293">
        <v>0</v>
      </c>
      <c r="HD293">
        <v>20.3918</v>
      </c>
      <c r="HE293">
        <v>5.21654</v>
      </c>
      <c r="HF293">
        <v>12.0099</v>
      </c>
      <c r="HG293">
        <v>4.9873</v>
      </c>
      <c r="HH293">
        <v>3.2885</v>
      </c>
      <c r="HI293">
        <v>2431.1</v>
      </c>
      <c r="HJ293">
        <v>9999</v>
      </c>
      <c r="HK293">
        <v>9999</v>
      </c>
      <c r="HL293">
        <v>45.9</v>
      </c>
      <c r="HM293">
        <v>1.86737</v>
      </c>
      <c r="HN293">
        <v>1.8663</v>
      </c>
      <c r="HO293">
        <v>1.86584</v>
      </c>
      <c r="HP293">
        <v>1.8657</v>
      </c>
      <c r="HQ293">
        <v>1.86752</v>
      </c>
      <c r="HR293">
        <v>1.87006</v>
      </c>
      <c r="HS293">
        <v>1.86873</v>
      </c>
      <c r="HT293">
        <v>1.8701</v>
      </c>
      <c r="HU293">
        <v>0</v>
      </c>
      <c r="HV293">
        <v>0</v>
      </c>
      <c r="HW293">
        <v>0</v>
      </c>
      <c r="HX293">
        <v>0</v>
      </c>
      <c r="HY293" t="s">
        <v>425</v>
      </c>
      <c r="HZ293" t="s">
        <v>426</v>
      </c>
      <c r="IA293" t="s">
        <v>427</v>
      </c>
      <c r="IB293" t="s">
        <v>427</v>
      </c>
      <c r="IC293" t="s">
        <v>427</v>
      </c>
      <c r="ID293" t="s">
        <v>427</v>
      </c>
      <c r="IE293">
        <v>0</v>
      </c>
      <c r="IF293">
        <v>100</v>
      </c>
      <c r="IG293">
        <v>100</v>
      </c>
      <c r="IH293">
        <v>-0.79</v>
      </c>
      <c r="II293">
        <v>0.1028</v>
      </c>
      <c r="IJ293">
        <v>0.04464184116076175</v>
      </c>
      <c r="IK293">
        <v>-0.0004613869835165773</v>
      </c>
      <c r="IL293">
        <v>-7.733014719846753E-07</v>
      </c>
      <c r="IM293">
        <v>2.12217718631011E-10</v>
      </c>
      <c r="IN293">
        <v>-0.1662484685589008</v>
      </c>
      <c r="IO293">
        <v>0.000886434048502425</v>
      </c>
      <c r="IP293">
        <v>0.0004187276611132993</v>
      </c>
      <c r="IQ293">
        <v>-3.612086840460417E-06</v>
      </c>
      <c r="IR293">
        <v>19</v>
      </c>
      <c r="IS293">
        <v>2204</v>
      </c>
      <c r="IT293">
        <v>1</v>
      </c>
      <c r="IU293">
        <v>37</v>
      </c>
      <c r="IV293">
        <v>33.9</v>
      </c>
      <c r="IW293">
        <v>34.1</v>
      </c>
      <c r="IX293">
        <v>2.01782</v>
      </c>
      <c r="IY293">
        <v>2.22046</v>
      </c>
      <c r="IZ293">
        <v>1.39648</v>
      </c>
      <c r="JA293">
        <v>2.34497</v>
      </c>
      <c r="JB293">
        <v>1.49536</v>
      </c>
      <c r="JC293">
        <v>2.3877</v>
      </c>
      <c r="JD293">
        <v>39.3418</v>
      </c>
      <c r="JE293">
        <v>14.7362</v>
      </c>
      <c r="JF293">
        <v>18</v>
      </c>
      <c r="JG293">
        <v>392.979</v>
      </c>
      <c r="JH293">
        <v>558.611</v>
      </c>
      <c r="JI293">
        <v>32.2796</v>
      </c>
      <c r="JJ293">
        <v>31.777</v>
      </c>
      <c r="JK293">
        <v>30.0001</v>
      </c>
      <c r="JL293">
        <v>31.6491</v>
      </c>
      <c r="JM293">
        <v>31.5435</v>
      </c>
      <c r="JN293">
        <v>40.4051</v>
      </c>
      <c r="JO293">
        <v>26.7043</v>
      </c>
      <c r="JP293">
        <v>16.4385</v>
      </c>
      <c r="JQ293">
        <v>-999.9</v>
      </c>
      <c r="JR293">
        <v>954.6900000000001</v>
      </c>
      <c r="JS293">
        <v>21.0105</v>
      </c>
      <c r="JT293">
        <v>99.76600000000001</v>
      </c>
      <c r="JU293">
        <v>99.84529999999999</v>
      </c>
    </row>
    <row r="294" spans="1:281">
      <c r="A294">
        <v>278</v>
      </c>
      <c r="B294">
        <v>1652289384.5</v>
      </c>
      <c r="C294">
        <v>7328</v>
      </c>
      <c r="D294" t="s">
        <v>1040</v>
      </c>
      <c r="E294" t="s">
        <v>1041</v>
      </c>
      <c r="F294">
        <v>5</v>
      </c>
      <c r="G294" t="s">
        <v>925</v>
      </c>
      <c r="H294" t="s">
        <v>418</v>
      </c>
      <c r="I294">
        <v>1652289377</v>
      </c>
      <c r="J294">
        <f>(K294)/1000</f>
        <v>0</v>
      </c>
      <c r="K294">
        <f>IF(CZ294, AN294, AH294)</f>
        <v>0</v>
      </c>
      <c r="L294">
        <f>IF(CZ294, AI294, AG294)</f>
        <v>0</v>
      </c>
      <c r="M294">
        <f>DB294 - IF(AU294&gt;1, L294*CV294*100.0/(AW294*DP294), 0)</f>
        <v>0</v>
      </c>
      <c r="N294">
        <f>((T294-J294/2)*M294-L294)/(T294+J294/2)</f>
        <v>0</v>
      </c>
      <c r="O294">
        <f>N294*(DI294+DJ294)/1000.0</f>
        <v>0</v>
      </c>
      <c r="P294">
        <f>(DB294 - IF(AU294&gt;1, L294*CV294*100.0/(AW294*DP294), 0))*(DI294+DJ294)/1000.0</f>
        <v>0</v>
      </c>
      <c r="Q294">
        <f>2.0/((1/S294-1/R294)+SIGN(S294)*SQRT((1/S294-1/R294)*(1/S294-1/R294) + 4*CW294/((CW294+1)*(CW294+1))*(2*1/S294*1/R294-1/R294*1/R294)))</f>
        <v>0</v>
      </c>
      <c r="R294">
        <f>IF(LEFT(CX294,1)&lt;&gt;"0",IF(LEFT(CX294,1)="1",3.0,CY294),$D$5+$E$5*(DP294*DI294/($K$5*1000))+$F$5*(DP294*DI294/($K$5*1000))*MAX(MIN(CV294,$J$5),$I$5)*MAX(MIN(CV294,$J$5),$I$5)+$G$5*MAX(MIN(CV294,$J$5),$I$5)*(DP294*DI294/($K$5*1000))+$H$5*(DP294*DI294/($K$5*1000))*(DP294*DI294/($K$5*1000)))</f>
        <v>0</v>
      </c>
      <c r="S294">
        <f>J294*(1000-(1000*0.61365*exp(17.502*W294/(240.97+W294))/(DI294+DJ294)+DD294)/2)/(1000*0.61365*exp(17.502*W294/(240.97+W294))/(DI294+DJ294)-DD294)</f>
        <v>0</v>
      </c>
      <c r="T294">
        <f>1/((CW294+1)/(Q294/1.6)+1/(R294/1.37)) + CW294/((CW294+1)/(Q294/1.6) + CW294/(R294/1.37))</f>
        <v>0</v>
      </c>
      <c r="U294">
        <f>(CR294*CU294)</f>
        <v>0</v>
      </c>
      <c r="V294">
        <f>(DK294+(U294+2*0.95*5.67E-8*(((DK294+$B$7)+273)^4-(DK294+273)^4)-44100*J294)/(1.84*29.3*R294+8*0.95*5.67E-8*(DK294+273)^3))</f>
        <v>0</v>
      </c>
      <c r="W294">
        <f>($C$7*DL294+$D$7*DM294+$E$7*V294)</f>
        <v>0</v>
      </c>
      <c r="X294">
        <f>0.61365*exp(17.502*W294/(240.97+W294))</f>
        <v>0</v>
      </c>
      <c r="Y294">
        <f>(Z294/AA294*100)</f>
        <v>0</v>
      </c>
      <c r="Z294">
        <f>DD294*(DI294+DJ294)/1000</f>
        <v>0</v>
      </c>
      <c r="AA294">
        <f>0.61365*exp(17.502*DK294/(240.97+DK294))</f>
        <v>0</v>
      </c>
      <c r="AB294">
        <f>(X294-DD294*(DI294+DJ294)/1000)</f>
        <v>0</v>
      </c>
      <c r="AC294">
        <f>(-J294*44100)</f>
        <v>0</v>
      </c>
      <c r="AD294">
        <f>2*29.3*R294*0.92*(DK294-W294)</f>
        <v>0</v>
      </c>
      <c r="AE294">
        <f>2*0.95*5.67E-8*(((DK294+$B$7)+273)^4-(W294+273)^4)</f>
        <v>0</v>
      </c>
      <c r="AF294">
        <f>U294+AE294+AC294+AD294</f>
        <v>0</v>
      </c>
      <c r="AG294">
        <f>DH294*AU294*(DC294-DB294*(1000-AU294*DE294)/(1000-AU294*DD294))/(100*CV294)</f>
        <v>0</v>
      </c>
      <c r="AH294">
        <f>1000*DH294*AU294*(DD294-DE294)/(100*CV294*(1000-AU294*DD294))</f>
        <v>0</v>
      </c>
      <c r="AI294">
        <f>(AJ294 - AK294 - DI294*1E3/(8.314*(DK294+273.15)) * AM294/DH294 * AL294) * DH294/(100*CV294) * (1000 - DE294)/1000</f>
        <v>0</v>
      </c>
      <c r="AJ294">
        <v>957.2261768841636</v>
      </c>
      <c r="AK294">
        <v>899.7643090909086</v>
      </c>
      <c r="AL294">
        <v>3.295526566185435</v>
      </c>
      <c r="AM294">
        <v>66.42233892500103</v>
      </c>
      <c r="AN294">
        <f>(AP294 - AO294 + DI294*1E3/(8.314*(DK294+273.15)) * AR294/DH294 * AQ294) * DH294/(100*CV294) * 1000/(1000 - AP294)</f>
        <v>0</v>
      </c>
      <c r="AO294">
        <v>20.91314846661642</v>
      </c>
      <c r="AP294">
        <v>27.81417272727272</v>
      </c>
      <c r="AQ294">
        <v>0.0006246186737198885</v>
      </c>
      <c r="AR294">
        <v>79.01917542628415</v>
      </c>
      <c r="AS294">
        <v>0</v>
      </c>
      <c r="AT294">
        <v>0</v>
      </c>
      <c r="AU294">
        <f>IF(AS294*$H$13&gt;=AW294,1.0,(AW294/(AW294-AS294*$H$13)))</f>
        <v>0</v>
      </c>
      <c r="AV294">
        <f>(AU294-1)*100</f>
        <v>0</v>
      </c>
      <c r="AW294">
        <f>MAX(0,($B$13+$C$13*DP294)/(1+$D$13*DP294)*DI294/(DK294+273)*$E$13)</f>
        <v>0</v>
      </c>
      <c r="AX294" t="s">
        <v>421</v>
      </c>
      <c r="AY294" t="s">
        <v>421</v>
      </c>
      <c r="AZ294">
        <v>0</v>
      </c>
      <c r="BA294">
        <v>0</v>
      </c>
      <c r="BB294">
        <f>1-AZ294/BA294</f>
        <v>0</v>
      </c>
      <c r="BC294">
        <v>0</v>
      </c>
      <c r="BD294" t="s">
        <v>421</v>
      </c>
      <c r="BE294" t="s">
        <v>421</v>
      </c>
      <c r="BF294">
        <v>0</v>
      </c>
      <c r="BG294">
        <v>0</v>
      </c>
      <c r="BH294">
        <f>1-BF294/BG294</f>
        <v>0</v>
      </c>
      <c r="BI294">
        <v>0.5</v>
      </c>
      <c r="BJ294">
        <f>CS294</f>
        <v>0</v>
      </c>
      <c r="BK294">
        <f>L294</f>
        <v>0</v>
      </c>
      <c r="BL294">
        <f>BH294*BI294*BJ294</f>
        <v>0</v>
      </c>
      <c r="BM294">
        <f>(BK294-BC294)/BJ294</f>
        <v>0</v>
      </c>
      <c r="BN294">
        <f>(BA294-BG294)/BG294</f>
        <v>0</v>
      </c>
      <c r="BO294">
        <f>AZ294/(BB294+AZ294/BG294)</f>
        <v>0</v>
      </c>
      <c r="BP294" t="s">
        <v>421</v>
      </c>
      <c r="BQ294">
        <v>0</v>
      </c>
      <c r="BR294">
        <f>IF(BQ294&lt;&gt;0, BQ294, BO294)</f>
        <v>0</v>
      </c>
      <c r="BS294">
        <f>1-BR294/BG294</f>
        <v>0</v>
      </c>
      <c r="BT294">
        <f>(BG294-BF294)/(BG294-BR294)</f>
        <v>0</v>
      </c>
      <c r="BU294">
        <f>(BA294-BG294)/(BA294-BR294)</f>
        <v>0</v>
      </c>
      <c r="BV294">
        <f>(BG294-BF294)/(BG294-AZ294)</f>
        <v>0</v>
      </c>
      <c r="BW294">
        <f>(BA294-BG294)/(BA294-AZ294)</f>
        <v>0</v>
      </c>
      <c r="BX294">
        <f>(BT294*BR294/BF294)</f>
        <v>0</v>
      </c>
      <c r="BY294">
        <f>(1-BX294)</f>
        <v>0</v>
      </c>
      <c r="BZ294">
        <v>1358</v>
      </c>
      <c r="CA294">
        <v>300</v>
      </c>
      <c r="CB294">
        <v>300</v>
      </c>
      <c r="CC294">
        <v>300</v>
      </c>
      <c r="CD294">
        <v>10372.1</v>
      </c>
      <c r="CE294">
        <v>1824.64</v>
      </c>
      <c r="CF294">
        <v>-0.00730157</v>
      </c>
      <c r="CG294">
        <v>0.9</v>
      </c>
      <c r="CH294" t="s">
        <v>421</v>
      </c>
      <c r="CI294" t="s">
        <v>421</v>
      </c>
      <c r="CJ294" t="s">
        <v>421</v>
      </c>
      <c r="CK294" t="s">
        <v>421</v>
      </c>
      <c r="CL294" t="s">
        <v>421</v>
      </c>
      <c r="CM294" t="s">
        <v>421</v>
      </c>
      <c r="CN294" t="s">
        <v>421</v>
      </c>
      <c r="CO294" t="s">
        <v>421</v>
      </c>
      <c r="CP294" t="s">
        <v>421</v>
      </c>
      <c r="CQ294" t="s">
        <v>421</v>
      </c>
      <c r="CR294">
        <f>$B$11*DQ294+$C$11*DR294+$F$11*EC294*(1-EF294)</f>
        <v>0</v>
      </c>
      <c r="CS294">
        <f>CR294*CT294</f>
        <v>0</v>
      </c>
      <c r="CT294">
        <f>($B$11*$D$9+$C$11*$D$9+$F$11*((EP294+EH294)/MAX(EP294+EH294+EQ294, 0.1)*$I$9+EQ294/MAX(EP294+EH294+EQ294, 0.1)*$J$9))/($B$11+$C$11+$F$11)</f>
        <v>0</v>
      </c>
      <c r="CU294">
        <f>($B$11*$K$9+$C$11*$K$9+$F$11*((EP294+EH294)/MAX(EP294+EH294+EQ294, 0.1)*$P$9+EQ294/MAX(EP294+EH294+EQ294, 0.1)*$Q$9))/($B$11+$C$11+$F$11)</f>
        <v>0</v>
      </c>
      <c r="CV294">
        <v>6</v>
      </c>
      <c r="CW294">
        <v>0.5</v>
      </c>
      <c r="CX294" t="s">
        <v>422</v>
      </c>
      <c r="CY294">
        <v>2</v>
      </c>
      <c r="CZ294" t="b">
        <v>1</v>
      </c>
      <c r="DA294">
        <v>1652289377</v>
      </c>
      <c r="DB294">
        <v>852.0619259259262</v>
      </c>
      <c r="DC294">
        <v>924.6303703703704</v>
      </c>
      <c r="DD294">
        <v>27.80901851851852</v>
      </c>
      <c r="DE294">
        <v>20.81790370370371</v>
      </c>
      <c r="DF294">
        <v>852.8416296296296</v>
      </c>
      <c r="DG294">
        <v>27.70611481481481</v>
      </c>
      <c r="DH294">
        <v>400.0922592592593</v>
      </c>
      <c r="DI294">
        <v>90.6659962962963</v>
      </c>
      <c r="DJ294">
        <v>0.09999339629629629</v>
      </c>
      <c r="DK294">
        <v>33.15308148148148</v>
      </c>
      <c r="DL294">
        <v>32.30758888888889</v>
      </c>
      <c r="DM294">
        <v>999.9000000000001</v>
      </c>
      <c r="DN294">
        <v>0</v>
      </c>
      <c r="DO294">
        <v>0</v>
      </c>
      <c r="DP294">
        <v>10010.62185185185</v>
      </c>
      <c r="DQ294">
        <v>0</v>
      </c>
      <c r="DR294">
        <v>957.5795925925927</v>
      </c>
      <c r="DS294">
        <v>-72.5685148148148</v>
      </c>
      <c r="DT294">
        <v>876.4345925925926</v>
      </c>
      <c r="DU294">
        <v>944.2900000000001</v>
      </c>
      <c r="DV294">
        <v>6.991121481481481</v>
      </c>
      <c r="DW294">
        <v>924.6303703703704</v>
      </c>
      <c r="DX294">
        <v>20.81790370370371</v>
      </c>
      <c r="DY294">
        <v>2.521332592592592</v>
      </c>
      <c r="DZ294">
        <v>1.887476666666666</v>
      </c>
      <c r="EA294">
        <v>21.16487037037037</v>
      </c>
      <c r="EB294">
        <v>16.53052222222222</v>
      </c>
      <c r="EC294">
        <v>1499.993333333333</v>
      </c>
      <c r="ED294">
        <v>0.9730044444444446</v>
      </c>
      <c r="EE294">
        <v>0.02699578518518518</v>
      </c>
      <c r="EF294">
        <v>0</v>
      </c>
      <c r="EG294">
        <v>1436.816296296296</v>
      </c>
      <c r="EH294">
        <v>5.00097</v>
      </c>
      <c r="EI294">
        <v>22222.38148148148</v>
      </c>
      <c r="EJ294">
        <v>12491.53703703704</v>
      </c>
      <c r="EK294">
        <v>41.68933333333333</v>
      </c>
      <c r="EL294">
        <v>43.25</v>
      </c>
      <c r="EM294">
        <v>41.875</v>
      </c>
      <c r="EN294">
        <v>43.12033333333333</v>
      </c>
      <c r="EO294">
        <v>42.875</v>
      </c>
      <c r="EP294">
        <v>1454.633333333333</v>
      </c>
      <c r="EQ294">
        <v>40.36</v>
      </c>
      <c r="ER294">
        <v>0</v>
      </c>
      <c r="ES294">
        <v>2070.200000047684</v>
      </c>
      <c r="ET294">
        <v>0</v>
      </c>
      <c r="EU294">
        <v>1436.863076923077</v>
      </c>
      <c r="EV294">
        <v>-15.86735044294294</v>
      </c>
      <c r="EW294">
        <v>-224.6358978293478</v>
      </c>
      <c r="EX294">
        <v>22223.84615384616</v>
      </c>
      <c r="EY294">
        <v>15</v>
      </c>
      <c r="EZ294">
        <v>1652287342.6</v>
      </c>
      <c r="FA294" t="s">
        <v>727</v>
      </c>
      <c r="FB294">
        <v>1652287342.6</v>
      </c>
      <c r="FC294">
        <v>1652287335.6</v>
      </c>
      <c r="FD294">
        <v>27</v>
      </c>
      <c r="FE294">
        <v>0.206</v>
      </c>
      <c r="FF294">
        <v>-0.006</v>
      </c>
      <c r="FG294">
        <v>-1.806</v>
      </c>
      <c r="FH294">
        <v>0.04</v>
      </c>
      <c r="FI294">
        <v>1600</v>
      </c>
      <c r="FJ294">
        <v>24</v>
      </c>
      <c r="FK294">
        <v>0.06</v>
      </c>
      <c r="FL294">
        <v>0.04</v>
      </c>
      <c r="FM294">
        <v>-72.40018499999999</v>
      </c>
      <c r="FN294">
        <v>-2.531200750468805</v>
      </c>
      <c r="FO294">
        <v>0.3134518938768746</v>
      </c>
      <c r="FP294">
        <v>-1</v>
      </c>
      <c r="FQ294">
        <v>7.043437</v>
      </c>
      <c r="FR294">
        <v>-1.313161350844289</v>
      </c>
      <c r="FS294">
        <v>0.1296799935456507</v>
      </c>
      <c r="FT294">
        <v>0</v>
      </c>
      <c r="FU294">
        <v>0</v>
      </c>
      <c r="FV294">
        <v>0</v>
      </c>
      <c r="FW294">
        <v>0</v>
      </c>
      <c r="FX294">
        <v>-1</v>
      </c>
      <c r="FY294">
        <v>0</v>
      </c>
      <c r="FZ294">
        <v>1</v>
      </c>
      <c r="GA294" t="s">
        <v>710</v>
      </c>
      <c r="GB294">
        <v>2.69422</v>
      </c>
      <c r="GC294">
        <v>2.70515</v>
      </c>
      <c r="GD294">
        <v>0.157258</v>
      </c>
      <c r="GE294">
        <v>0.163914</v>
      </c>
      <c r="GF294">
        <v>0.117396</v>
      </c>
      <c r="GG294">
        <v>0.09506489999999999</v>
      </c>
      <c r="GH294">
        <v>26436.1</v>
      </c>
      <c r="GI294">
        <v>26331.9</v>
      </c>
      <c r="GJ294">
        <v>29189.6</v>
      </c>
      <c r="GK294">
        <v>29150.9</v>
      </c>
      <c r="GL294">
        <v>34106.8</v>
      </c>
      <c r="GM294">
        <v>35117.1</v>
      </c>
      <c r="GN294">
        <v>41079.6</v>
      </c>
      <c r="GO294">
        <v>41596.7</v>
      </c>
      <c r="GP294">
        <v>1.72173</v>
      </c>
      <c r="GQ294">
        <v>2.00705</v>
      </c>
      <c r="GR294">
        <v>0.0927076</v>
      </c>
      <c r="GS294">
        <v>0</v>
      </c>
      <c r="GT294">
        <v>30.8243</v>
      </c>
      <c r="GU294">
        <v>999.9</v>
      </c>
      <c r="GV294">
        <v>39.1</v>
      </c>
      <c r="GW294">
        <v>37.2</v>
      </c>
      <c r="GX294">
        <v>27.4872</v>
      </c>
      <c r="GY294">
        <v>62.9836</v>
      </c>
      <c r="GZ294">
        <v>29.1987</v>
      </c>
      <c r="HA294">
        <v>1</v>
      </c>
      <c r="HB294">
        <v>0.33217</v>
      </c>
      <c r="HC294">
        <v>0</v>
      </c>
      <c r="HD294">
        <v>20.3919</v>
      </c>
      <c r="HE294">
        <v>5.21639</v>
      </c>
      <c r="HF294">
        <v>12.0099</v>
      </c>
      <c r="HG294">
        <v>4.98755</v>
      </c>
      <c r="HH294">
        <v>3.28855</v>
      </c>
      <c r="HI294">
        <v>2431.4</v>
      </c>
      <c r="HJ294">
        <v>9999</v>
      </c>
      <c r="HK294">
        <v>9999</v>
      </c>
      <c r="HL294">
        <v>45.9</v>
      </c>
      <c r="HM294">
        <v>1.86734</v>
      </c>
      <c r="HN294">
        <v>1.8663</v>
      </c>
      <c r="HO294">
        <v>1.86586</v>
      </c>
      <c r="HP294">
        <v>1.86571</v>
      </c>
      <c r="HQ294">
        <v>1.86752</v>
      </c>
      <c r="HR294">
        <v>1.87009</v>
      </c>
      <c r="HS294">
        <v>1.86873</v>
      </c>
      <c r="HT294">
        <v>1.87008</v>
      </c>
      <c r="HU294">
        <v>0</v>
      </c>
      <c r="HV294">
        <v>0</v>
      </c>
      <c r="HW294">
        <v>0</v>
      </c>
      <c r="HX294">
        <v>0</v>
      </c>
      <c r="HY294" t="s">
        <v>425</v>
      </c>
      <c r="HZ294" t="s">
        <v>426</v>
      </c>
      <c r="IA294" t="s">
        <v>427</v>
      </c>
      <c r="IB294" t="s">
        <v>427</v>
      </c>
      <c r="IC294" t="s">
        <v>427</v>
      </c>
      <c r="ID294" t="s">
        <v>427</v>
      </c>
      <c r="IE294">
        <v>0</v>
      </c>
      <c r="IF294">
        <v>100</v>
      </c>
      <c r="IG294">
        <v>100</v>
      </c>
      <c r="IH294">
        <v>-0.8120000000000001</v>
      </c>
      <c r="II294">
        <v>0.103</v>
      </c>
      <c r="IJ294">
        <v>0.04464184116076175</v>
      </c>
      <c r="IK294">
        <v>-0.0004613869835165773</v>
      </c>
      <c r="IL294">
        <v>-7.733014719846753E-07</v>
      </c>
      <c r="IM294">
        <v>2.12217718631011E-10</v>
      </c>
      <c r="IN294">
        <v>-0.1662484685589008</v>
      </c>
      <c r="IO294">
        <v>0.000886434048502425</v>
      </c>
      <c r="IP294">
        <v>0.0004187276611132993</v>
      </c>
      <c r="IQ294">
        <v>-3.612086840460417E-06</v>
      </c>
      <c r="IR294">
        <v>19</v>
      </c>
      <c r="IS294">
        <v>2204</v>
      </c>
      <c r="IT294">
        <v>1</v>
      </c>
      <c r="IU294">
        <v>37</v>
      </c>
      <c r="IV294">
        <v>34</v>
      </c>
      <c r="IW294">
        <v>34.1</v>
      </c>
      <c r="IX294">
        <v>2.04712</v>
      </c>
      <c r="IY294">
        <v>2.22168</v>
      </c>
      <c r="IZ294">
        <v>1.39648</v>
      </c>
      <c r="JA294">
        <v>2.34619</v>
      </c>
      <c r="JB294">
        <v>1.49536</v>
      </c>
      <c r="JC294">
        <v>2.38525</v>
      </c>
      <c r="JD294">
        <v>39.3418</v>
      </c>
      <c r="JE294">
        <v>14.7449</v>
      </c>
      <c r="JF294">
        <v>18</v>
      </c>
      <c r="JG294">
        <v>392.925</v>
      </c>
      <c r="JH294">
        <v>558.823</v>
      </c>
      <c r="JI294">
        <v>32.2831</v>
      </c>
      <c r="JJ294">
        <v>31.7793</v>
      </c>
      <c r="JK294">
        <v>30</v>
      </c>
      <c r="JL294">
        <v>31.6494</v>
      </c>
      <c r="JM294">
        <v>31.5443</v>
      </c>
      <c r="JN294">
        <v>41.0302</v>
      </c>
      <c r="JO294">
        <v>26.7043</v>
      </c>
      <c r="JP294">
        <v>16.4385</v>
      </c>
      <c r="JQ294">
        <v>-999.9</v>
      </c>
      <c r="JR294">
        <v>968.066</v>
      </c>
      <c r="JS294">
        <v>21.0547</v>
      </c>
      <c r="JT294">
        <v>99.76739999999999</v>
      </c>
      <c r="JU294">
        <v>99.8456</v>
      </c>
    </row>
    <row r="295" spans="1:281">
      <c r="A295">
        <v>279</v>
      </c>
      <c r="B295">
        <v>1652289389.5</v>
      </c>
      <c r="C295">
        <v>7333</v>
      </c>
      <c r="D295" t="s">
        <v>1042</v>
      </c>
      <c r="E295" t="s">
        <v>1043</v>
      </c>
      <c r="F295">
        <v>5</v>
      </c>
      <c r="G295" t="s">
        <v>925</v>
      </c>
      <c r="H295" t="s">
        <v>418</v>
      </c>
      <c r="I295">
        <v>1652289381.714286</v>
      </c>
      <c r="J295">
        <f>(K295)/1000</f>
        <v>0</v>
      </c>
      <c r="K295">
        <f>IF(CZ295, AN295, AH295)</f>
        <v>0</v>
      </c>
      <c r="L295">
        <f>IF(CZ295, AI295, AG295)</f>
        <v>0</v>
      </c>
      <c r="M295">
        <f>DB295 - IF(AU295&gt;1, L295*CV295*100.0/(AW295*DP295), 0)</f>
        <v>0</v>
      </c>
      <c r="N295">
        <f>((T295-J295/2)*M295-L295)/(T295+J295/2)</f>
        <v>0</v>
      </c>
      <c r="O295">
        <f>N295*(DI295+DJ295)/1000.0</f>
        <v>0</v>
      </c>
      <c r="P295">
        <f>(DB295 - IF(AU295&gt;1, L295*CV295*100.0/(AW295*DP295), 0))*(DI295+DJ295)/1000.0</f>
        <v>0</v>
      </c>
      <c r="Q295">
        <f>2.0/((1/S295-1/R295)+SIGN(S295)*SQRT((1/S295-1/R295)*(1/S295-1/R295) + 4*CW295/((CW295+1)*(CW295+1))*(2*1/S295*1/R295-1/R295*1/R295)))</f>
        <v>0</v>
      </c>
      <c r="R295">
        <f>IF(LEFT(CX295,1)&lt;&gt;"0",IF(LEFT(CX295,1)="1",3.0,CY295),$D$5+$E$5*(DP295*DI295/($K$5*1000))+$F$5*(DP295*DI295/($K$5*1000))*MAX(MIN(CV295,$J$5),$I$5)*MAX(MIN(CV295,$J$5),$I$5)+$G$5*MAX(MIN(CV295,$J$5),$I$5)*(DP295*DI295/($K$5*1000))+$H$5*(DP295*DI295/($K$5*1000))*(DP295*DI295/($K$5*1000)))</f>
        <v>0</v>
      </c>
      <c r="S295">
        <f>J295*(1000-(1000*0.61365*exp(17.502*W295/(240.97+W295))/(DI295+DJ295)+DD295)/2)/(1000*0.61365*exp(17.502*W295/(240.97+W295))/(DI295+DJ295)-DD295)</f>
        <v>0</v>
      </c>
      <c r="T295">
        <f>1/((CW295+1)/(Q295/1.6)+1/(R295/1.37)) + CW295/((CW295+1)/(Q295/1.6) + CW295/(R295/1.37))</f>
        <v>0</v>
      </c>
      <c r="U295">
        <f>(CR295*CU295)</f>
        <v>0</v>
      </c>
      <c r="V295">
        <f>(DK295+(U295+2*0.95*5.67E-8*(((DK295+$B$7)+273)^4-(DK295+273)^4)-44100*J295)/(1.84*29.3*R295+8*0.95*5.67E-8*(DK295+273)^3))</f>
        <v>0</v>
      </c>
      <c r="W295">
        <f>($C$7*DL295+$D$7*DM295+$E$7*V295)</f>
        <v>0</v>
      </c>
      <c r="X295">
        <f>0.61365*exp(17.502*W295/(240.97+W295))</f>
        <v>0</v>
      </c>
      <c r="Y295">
        <f>(Z295/AA295*100)</f>
        <v>0</v>
      </c>
      <c r="Z295">
        <f>DD295*(DI295+DJ295)/1000</f>
        <v>0</v>
      </c>
      <c r="AA295">
        <f>0.61365*exp(17.502*DK295/(240.97+DK295))</f>
        <v>0</v>
      </c>
      <c r="AB295">
        <f>(X295-DD295*(DI295+DJ295)/1000)</f>
        <v>0</v>
      </c>
      <c r="AC295">
        <f>(-J295*44100)</f>
        <v>0</v>
      </c>
      <c r="AD295">
        <f>2*29.3*R295*0.92*(DK295-W295)</f>
        <v>0</v>
      </c>
      <c r="AE295">
        <f>2*0.95*5.67E-8*(((DK295+$B$7)+273)^4-(W295+273)^4)</f>
        <v>0</v>
      </c>
      <c r="AF295">
        <f>U295+AE295+AC295+AD295</f>
        <v>0</v>
      </c>
      <c r="AG295">
        <f>DH295*AU295*(DC295-DB295*(1000-AU295*DE295)/(1000-AU295*DD295))/(100*CV295)</f>
        <v>0</v>
      </c>
      <c r="AH295">
        <f>1000*DH295*AU295*(DD295-DE295)/(100*CV295*(1000-AU295*DD295))</f>
        <v>0</v>
      </c>
      <c r="AI295">
        <f>(AJ295 - AK295 - DI295*1E3/(8.314*(DK295+273.15)) * AM295/DH295 * AL295) * DH295/(100*CV295) * (1000 - DE295)/1000</f>
        <v>0</v>
      </c>
      <c r="AJ295">
        <v>974.5050730160357</v>
      </c>
      <c r="AK295">
        <v>916.5436484848484</v>
      </c>
      <c r="AL295">
        <v>3.359216735936803</v>
      </c>
      <c r="AM295">
        <v>66.42233892500103</v>
      </c>
      <c r="AN295">
        <f>(AP295 - AO295 + DI295*1E3/(8.314*(DK295+273.15)) * AR295/DH295 * AQ295) * DH295/(100*CV295) * 1000/(1000 - AP295)</f>
        <v>0</v>
      </c>
      <c r="AO295">
        <v>20.96510093674561</v>
      </c>
      <c r="AP295">
        <v>27.81376727272727</v>
      </c>
      <c r="AQ295">
        <v>0.002465144005874647</v>
      </c>
      <c r="AR295">
        <v>79.01917542628415</v>
      </c>
      <c r="AS295">
        <v>0</v>
      </c>
      <c r="AT295">
        <v>0</v>
      </c>
      <c r="AU295">
        <f>IF(AS295*$H$13&gt;=AW295,1.0,(AW295/(AW295-AS295*$H$13)))</f>
        <v>0</v>
      </c>
      <c r="AV295">
        <f>(AU295-1)*100</f>
        <v>0</v>
      </c>
      <c r="AW295">
        <f>MAX(0,($B$13+$C$13*DP295)/(1+$D$13*DP295)*DI295/(DK295+273)*$E$13)</f>
        <v>0</v>
      </c>
      <c r="AX295" t="s">
        <v>421</v>
      </c>
      <c r="AY295" t="s">
        <v>421</v>
      </c>
      <c r="AZ295">
        <v>0</v>
      </c>
      <c r="BA295">
        <v>0</v>
      </c>
      <c r="BB295">
        <f>1-AZ295/BA295</f>
        <v>0</v>
      </c>
      <c r="BC295">
        <v>0</v>
      </c>
      <c r="BD295" t="s">
        <v>421</v>
      </c>
      <c r="BE295" t="s">
        <v>421</v>
      </c>
      <c r="BF295">
        <v>0</v>
      </c>
      <c r="BG295">
        <v>0</v>
      </c>
      <c r="BH295">
        <f>1-BF295/BG295</f>
        <v>0</v>
      </c>
      <c r="BI295">
        <v>0.5</v>
      </c>
      <c r="BJ295">
        <f>CS295</f>
        <v>0</v>
      </c>
      <c r="BK295">
        <f>L295</f>
        <v>0</v>
      </c>
      <c r="BL295">
        <f>BH295*BI295*BJ295</f>
        <v>0</v>
      </c>
      <c r="BM295">
        <f>(BK295-BC295)/BJ295</f>
        <v>0</v>
      </c>
      <c r="BN295">
        <f>(BA295-BG295)/BG295</f>
        <v>0</v>
      </c>
      <c r="BO295">
        <f>AZ295/(BB295+AZ295/BG295)</f>
        <v>0</v>
      </c>
      <c r="BP295" t="s">
        <v>421</v>
      </c>
      <c r="BQ295">
        <v>0</v>
      </c>
      <c r="BR295">
        <f>IF(BQ295&lt;&gt;0, BQ295, BO295)</f>
        <v>0</v>
      </c>
      <c r="BS295">
        <f>1-BR295/BG295</f>
        <v>0</v>
      </c>
      <c r="BT295">
        <f>(BG295-BF295)/(BG295-BR295)</f>
        <v>0</v>
      </c>
      <c r="BU295">
        <f>(BA295-BG295)/(BA295-BR295)</f>
        <v>0</v>
      </c>
      <c r="BV295">
        <f>(BG295-BF295)/(BG295-AZ295)</f>
        <v>0</v>
      </c>
      <c r="BW295">
        <f>(BA295-BG295)/(BA295-AZ295)</f>
        <v>0</v>
      </c>
      <c r="BX295">
        <f>(BT295*BR295/BF295)</f>
        <v>0</v>
      </c>
      <c r="BY295">
        <f>(1-BX295)</f>
        <v>0</v>
      </c>
      <c r="BZ295">
        <v>1358</v>
      </c>
      <c r="CA295">
        <v>300</v>
      </c>
      <c r="CB295">
        <v>300</v>
      </c>
      <c r="CC295">
        <v>300</v>
      </c>
      <c r="CD295">
        <v>10372.1</v>
      </c>
      <c r="CE295">
        <v>1824.64</v>
      </c>
      <c r="CF295">
        <v>-0.00730157</v>
      </c>
      <c r="CG295">
        <v>0.9</v>
      </c>
      <c r="CH295" t="s">
        <v>421</v>
      </c>
      <c r="CI295" t="s">
        <v>421</v>
      </c>
      <c r="CJ295" t="s">
        <v>421</v>
      </c>
      <c r="CK295" t="s">
        <v>421</v>
      </c>
      <c r="CL295" t="s">
        <v>421</v>
      </c>
      <c r="CM295" t="s">
        <v>421</v>
      </c>
      <c r="CN295" t="s">
        <v>421</v>
      </c>
      <c r="CO295" t="s">
        <v>421</v>
      </c>
      <c r="CP295" t="s">
        <v>421</v>
      </c>
      <c r="CQ295" t="s">
        <v>421</v>
      </c>
      <c r="CR295">
        <f>$B$11*DQ295+$C$11*DR295+$F$11*EC295*(1-EF295)</f>
        <v>0</v>
      </c>
      <c r="CS295">
        <f>CR295*CT295</f>
        <v>0</v>
      </c>
      <c r="CT295">
        <f>($B$11*$D$9+$C$11*$D$9+$F$11*((EP295+EH295)/MAX(EP295+EH295+EQ295, 0.1)*$I$9+EQ295/MAX(EP295+EH295+EQ295, 0.1)*$J$9))/($B$11+$C$11+$F$11)</f>
        <v>0</v>
      </c>
      <c r="CU295">
        <f>($B$11*$K$9+$C$11*$K$9+$F$11*((EP295+EH295)/MAX(EP295+EH295+EQ295, 0.1)*$P$9+EQ295/MAX(EP295+EH295+EQ295, 0.1)*$Q$9))/($B$11+$C$11+$F$11)</f>
        <v>0</v>
      </c>
      <c r="CV295">
        <v>6</v>
      </c>
      <c r="CW295">
        <v>0.5</v>
      </c>
      <c r="CX295" t="s">
        <v>422</v>
      </c>
      <c r="CY295">
        <v>2</v>
      </c>
      <c r="CZ295" t="b">
        <v>1</v>
      </c>
      <c r="DA295">
        <v>1652289381.714286</v>
      </c>
      <c r="DB295">
        <v>867.3980357142857</v>
      </c>
      <c r="DC295">
        <v>940.2909642857143</v>
      </c>
      <c r="DD295">
        <v>27.80638571428571</v>
      </c>
      <c r="DE295">
        <v>20.90369642857143</v>
      </c>
      <c r="DF295">
        <v>868.1980000000001</v>
      </c>
      <c r="DG295">
        <v>27.703525</v>
      </c>
      <c r="DH295">
        <v>400.0812142857143</v>
      </c>
      <c r="DI295">
        <v>90.66533571428572</v>
      </c>
      <c r="DJ295">
        <v>0.1000102071428571</v>
      </c>
      <c r="DK295">
        <v>33.16002857142858</v>
      </c>
      <c r="DL295">
        <v>32.320075</v>
      </c>
      <c r="DM295">
        <v>999.9000000000002</v>
      </c>
      <c r="DN295">
        <v>0</v>
      </c>
      <c r="DO295">
        <v>0</v>
      </c>
      <c r="DP295">
        <v>10009.23464285714</v>
      </c>
      <c r="DQ295">
        <v>0</v>
      </c>
      <c r="DR295">
        <v>958.6537499999998</v>
      </c>
      <c r="DS295">
        <v>-72.89293571428573</v>
      </c>
      <c r="DT295">
        <v>892.2072142857143</v>
      </c>
      <c r="DU295">
        <v>960.3671785714287</v>
      </c>
      <c r="DV295">
        <v>6.902697857142859</v>
      </c>
      <c r="DW295">
        <v>940.2909642857143</v>
      </c>
      <c r="DX295">
        <v>20.90369642857143</v>
      </c>
      <c r="DY295">
        <v>2.521075</v>
      </c>
      <c r="DZ295">
        <v>1.895241428571429</v>
      </c>
      <c r="EA295">
        <v>21.16320357142857</v>
      </c>
      <c r="EB295">
        <v>16.595175</v>
      </c>
      <c r="EC295">
        <v>1500.011428571428</v>
      </c>
      <c r="ED295">
        <v>0.9730036785714287</v>
      </c>
      <c r="EE295">
        <v>0.0269966</v>
      </c>
      <c r="EF295">
        <v>0</v>
      </c>
      <c r="EG295">
        <v>1435.650714285714</v>
      </c>
      <c r="EH295">
        <v>5.00097</v>
      </c>
      <c r="EI295">
        <v>22203.7</v>
      </c>
      <c r="EJ295">
        <v>12491.69285714286</v>
      </c>
      <c r="EK295">
        <v>41.69824999999999</v>
      </c>
      <c r="EL295">
        <v>43.25</v>
      </c>
      <c r="EM295">
        <v>41.875</v>
      </c>
      <c r="EN295">
        <v>43.1205</v>
      </c>
      <c r="EO295">
        <v>42.875</v>
      </c>
      <c r="EP295">
        <v>1454.649642857142</v>
      </c>
      <c r="EQ295">
        <v>40.36178571428571</v>
      </c>
      <c r="ER295">
        <v>0</v>
      </c>
      <c r="ES295">
        <v>2075.599999904633</v>
      </c>
      <c r="ET295">
        <v>0</v>
      </c>
      <c r="EU295">
        <v>1435.45</v>
      </c>
      <c r="EV295">
        <v>-14.92923078607061</v>
      </c>
      <c r="EW295">
        <v>-229.8615390265358</v>
      </c>
      <c r="EX295">
        <v>22199.292</v>
      </c>
      <c r="EY295">
        <v>15</v>
      </c>
      <c r="EZ295">
        <v>1652287342.6</v>
      </c>
      <c r="FA295" t="s">
        <v>727</v>
      </c>
      <c r="FB295">
        <v>1652287342.6</v>
      </c>
      <c r="FC295">
        <v>1652287335.6</v>
      </c>
      <c r="FD295">
        <v>27</v>
      </c>
      <c r="FE295">
        <v>0.206</v>
      </c>
      <c r="FF295">
        <v>-0.006</v>
      </c>
      <c r="FG295">
        <v>-1.806</v>
      </c>
      <c r="FH295">
        <v>0.04</v>
      </c>
      <c r="FI295">
        <v>1600</v>
      </c>
      <c r="FJ295">
        <v>24</v>
      </c>
      <c r="FK295">
        <v>0.06</v>
      </c>
      <c r="FL295">
        <v>0.04</v>
      </c>
      <c r="FM295">
        <v>-72.76953</v>
      </c>
      <c r="FN295">
        <v>-3.416075797373305</v>
      </c>
      <c r="FO295">
        <v>0.4284392122577022</v>
      </c>
      <c r="FP295">
        <v>-1</v>
      </c>
      <c r="FQ295">
        <v>6.96024625</v>
      </c>
      <c r="FR295">
        <v>-1.168476810506571</v>
      </c>
      <c r="FS295">
        <v>0.119197024348083</v>
      </c>
      <c r="FT295">
        <v>0</v>
      </c>
      <c r="FU295">
        <v>0</v>
      </c>
      <c r="FV295">
        <v>0</v>
      </c>
      <c r="FW295">
        <v>0</v>
      </c>
      <c r="FX295">
        <v>-1</v>
      </c>
      <c r="FY295">
        <v>0</v>
      </c>
      <c r="FZ295">
        <v>1</v>
      </c>
      <c r="GA295" t="s">
        <v>710</v>
      </c>
      <c r="GB295">
        <v>2.69449</v>
      </c>
      <c r="GC295">
        <v>2.70533</v>
      </c>
      <c r="GD295">
        <v>0.159181</v>
      </c>
      <c r="GE295">
        <v>0.16585</v>
      </c>
      <c r="GF295">
        <v>0.117386</v>
      </c>
      <c r="GG295">
        <v>0.09509670000000001</v>
      </c>
      <c r="GH295">
        <v>26376.2</v>
      </c>
      <c r="GI295">
        <v>26270.6</v>
      </c>
      <c r="GJ295">
        <v>29190.2</v>
      </c>
      <c r="GK295">
        <v>29150.7</v>
      </c>
      <c r="GL295">
        <v>34107.9</v>
      </c>
      <c r="GM295">
        <v>35115.6</v>
      </c>
      <c r="GN295">
        <v>41080.3</v>
      </c>
      <c r="GO295">
        <v>41596.3</v>
      </c>
      <c r="GP295">
        <v>1.7219</v>
      </c>
      <c r="GQ295">
        <v>2.00697</v>
      </c>
      <c r="GR295">
        <v>0.09272619999999999</v>
      </c>
      <c r="GS295">
        <v>0</v>
      </c>
      <c r="GT295">
        <v>30.8351</v>
      </c>
      <c r="GU295">
        <v>999.9</v>
      </c>
      <c r="GV295">
        <v>39.1</v>
      </c>
      <c r="GW295">
        <v>37.2</v>
      </c>
      <c r="GX295">
        <v>27.4886</v>
      </c>
      <c r="GY295">
        <v>62.7836</v>
      </c>
      <c r="GZ295">
        <v>29.1987</v>
      </c>
      <c r="HA295">
        <v>1</v>
      </c>
      <c r="HB295">
        <v>0.332497</v>
      </c>
      <c r="HC295">
        <v>0</v>
      </c>
      <c r="HD295">
        <v>20.3921</v>
      </c>
      <c r="HE295">
        <v>5.21624</v>
      </c>
      <c r="HF295">
        <v>12.0098</v>
      </c>
      <c r="HG295">
        <v>4.98725</v>
      </c>
      <c r="HH295">
        <v>3.28855</v>
      </c>
      <c r="HI295">
        <v>2431.4</v>
      </c>
      <c r="HJ295">
        <v>9999</v>
      </c>
      <c r="HK295">
        <v>9999</v>
      </c>
      <c r="HL295">
        <v>45.9</v>
      </c>
      <c r="HM295">
        <v>1.86736</v>
      </c>
      <c r="HN295">
        <v>1.8663</v>
      </c>
      <c r="HO295">
        <v>1.86584</v>
      </c>
      <c r="HP295">
        <v>1.86569</v>
      </c>
      <c r="HQ295">
        <v>1.86752</v>
      </c>
      <c r="HR295">
        <v>1.87007</v>
      </c>
      <c r="HS295">
        <v>1.86874</v>
      </c>
      <c r="HT295">
        <v>1.87008</v>
      </c>
      <c r="HU295">
        <v>0</v>
      </c>
      <c r="HV295">
        <v>0</v>
      </c>
      <c r="HW295">
        <v>0</v>
      </c>
      <c r="HX295">
        <v>0</v>
      </c>
      <c r="HY295" t="s">
        <v>425</v>
      </c>
      <c r="HZ295" t="s">
        <v>426</v>
      </c>
      <c r="IA295" t="s">
        <v>427</v>
      </c>
      <c r="IB295" t="s">
        <v>427</v>
      </c>
      <c r="IC295" t="s">
        <v>427</v>
      </c>
      <c r="ID295" t="s">
        <v>427</v>
      </c>
      <c r="IE295">
        <v>0</v>
      </c>
      <c r="IF295">
        <v>100</v>
      </c>
      <c r="IG295">
        <v>100</v>
      </c>
      <c r="IH295">
        <v>-0.834</v>
      </c>
      <c r="II295">
        <v>0.1029</v>
      </c>
      <c r="IJ295">
        <v>0.04464184116076175</v>
      </c>
      <c r="IK295">
        <v>-0.0004613869835165773</v>
      </c>
      <c r="IL295">
        <v>-7.733014719846753E-07</v>
      </c>
      <c r="IM295">
        <v>2.12217718631011E-10</v>
      </c>
      <c r="IN295">
        <v>-0.1662484685589008</v>
      </c>
      <c r="IO295">
        <v>0.000886434048502425</v>
      </c>
      <c r="IP295">
        <v>0.0004187276611132993</v>
      </c>
      <c r="IQ295">
        <v>-3.612086840460417E-06</v>
      </c>
      <c r="IR295">
        <v>19</v>
      </c>
      <c r="IS295">
        <v>2204</v>
      </c>
      <c r="IT295">
        <v>1</v>
      </c>
      <c r="IU295">
        <v>37</v>
      </c>
      <c r="IV295">
        <v>34.1</v>
      </c>
      <c r="IW295">
        <v>34.2</v>
      </c>
      <c r="IX295">
        <v>2.0752</v>
      </c>
      <c r="IY295">
        <v>2.2229</v>
      </c>
      <c r="IZ295">
        <v>1.39648</v>
      </c>
      <c r="JA295">
        <v>2.34497</v>
      </c>
      <c r="JB295">
        <v>1.49536</v>
      </c>
      <c r="JC295">
        <v>2.30469</v>
      </c>
      <c r="JD295">
        <v>39.3418</v>
      </c>
      <c r="JE295">
        <v>14.7274</v>
      </c>
      <c r="JF295">
        <v>18</v>
      </c>
      <c r="JG295">
        <v>393.036</v>
      </c>
      <c r="JH295">
        <v>558.785</v>
      </c>
      <c r="JI295">
        <v>32.2872</v>
      </c>
      <c r="JJ295">
        <v>31.7798</v>
      </c>
      <c r="JK295">
        <v>30.0002</v>
      </c>
      <c r="JL295">
        <v>31.6519</v>
      </c>
      <c r="JM295">
        <v>31.5463</v>
      </c>
      <c r="JN295">
        <v>41.542</v>
      </c>
      <c r="JO295">
        <v>26.4069</v>
      </c>
      <c r="JP295">
        <v>16.4385</v>
      </c>
      <c r="JQ295">
        <v>-999.9</v>
      </c>
      <c r="JR295">
        <v>988.237</v>
      </c>
      <c r="JS295">
        <v>21.1115</v>
      </c>
      <c r="JT295">
        <v>99.7693</v>
      </c>
      <c r="JU295">
        <v>99.84480000000001</v>
      </c>
    </row>
    <row r="296" spans="1:281">
      <c r="A296">
        <v>280</v>
      </c>
      <c r="B296">
        <v>1652289394.5</v>
      </c>
      <c r="C296">
        <v>7338</v>
      </c>
      <c r="D296" t="s">
        <v>1044</v>
      </c>
      <c r="E296" t="s">
        <v>1045</v>
      </c>
      <c r="F296">
        <v>5</v>
      </c>
      <c r="G296" t="s">
        <v>925</v>
      </c>
      <c r="H296" t="s">
        <v>418</v>
      </c>
      <c r="I296">
        <v>1652289387</v>
      </c>
      <c r="J296">
        <f>(K296)/1000</f>
        <v>0</v>
      </c>
      <c r="K296">
        <f>IF(CZ296, AN296, AH296)</f>
        <v>0</v>
      </c>
      <c r="L296">
        <f>IF(CZ296, AI296, AG296)</f>
        <v>0</v>
      </c>
      <c r="M296">
        <f>DB296 - IF(AU296&gt;1, L296*CV296*100.0/(AW296*DP296), 0)</f>
        <v>0</v>
      </c>
      <c r="N296">
        <f>((T296-J296/2)*M296-L296)/(T296+J296/2)</f>
        <v>0</v>
      </c>
      <c r="O296">
        <f>N296*(DI296+DJ296)/1000.0</f>
        <v>0</v>
      </c>
      <c r="P296">
        <f>(DB296 - IF(AU296&gt;1, L296*CV296*100.0/(AW296*DP296), 0))*(DI296+DJ296)/1000.0</f>
        <v>0</v>
      </c>
      <c r="Q296">
        <f>2.0/((1/S296-1/R296)+SIGN(S296)*SQRT((1/S296-1/R296)*(1/S296-1/R296) + 4*CW296/((CW296+1)*(CW296+1))*(2*1/S296*1/R296-1/R296*1/R296)))</f>
        <v>0</v>
      </c>
      <c r="R296">
        <f>IF(LEFT(CX296,1)&lt;&gt;"0",IF(LEFT(CX296,1)="1",3.0,CY296),$D$5+$E$5*(DP296*DI296/($K$5*1000))+$F$5*(DP296*DI296/($K$5*1000))*MAX(MIN(CV296,$J$5),$I$5)*MAX(MIN(CV296,$J$5),$I$5)+$G$5*MAX(MIN(CV296,$J$5),$I$5)*(DP296*DI296/($K$5*1000))+$H$5*(DP296*DI296/($K$5*1000))*(DP296*DI296/($K$5*1000)))</f>
        <v>0</v>
      </c>
      <c r="S296">
        <f>J296*(1000-(1000*0.61365*exp(17.502*W296/(240.97+W296))/(DI296+DJ296)+DD296)/2)/(1000*0.61365*exp(17.502*W296/(240.97+W296))/(DI296+DJ296)-DD296)</f>
        <v>0</v>
      </c>
      <c r="T296">
        <f>1/((CW296+1)/(Q296/1.6)+1/(R296/1.37)) + CW296/((CW296+1)/(Q296/1.6) + CW296/(R296/1.37))</f>
        <v>0</v>
      </c>
      <c r="U296">
        <f>(CR296*CU296)</f>
        <v>0</v>
      </c>
      <c r="V296">
        <f>(DK296+(U296+2*0.95*5.67E-8*(((DK296+$B$7)+273)^4-(DK296+273)^4)-44100*J296)/(1.84*29.3*R296+8*0.95*5.67E-8*(DK296+273)^3))</f>
        <v>0</v>
      </c>
      <c r="W296">
        <f>($C$7*DL296+$D$7*DM296+$E$7*V296)</f>
        <v>0</v>
      </c>
      <c r="X296">
        <f>0.61365*exp(17.502*W296/(240.97+W296))</f>
        <v>0</v>
      </c>
      <c r="Y296">
        <f>(Z296/AA296*100)</f>
        <v>0</v>
      </c>
      <c r="Z296">
        <f>DD296*(DI296+DJ296)/1000</f>
        <v>0</v>
      </c>
      <c r="AA296">
        <f>0.61365*exp(17.502*DK296/(240.97+DK296))</f>
        <v>0</v>
      </c>
      <c r="AB296">
        <f>(X296-DD296*(DI296+DJ296)/1000)</f>
        <v>0</v>
      </c>
      <c r="AC296">
        <f>(-J296*44100)</f>
        <v>0</v>
      </c>
      <c r="AD296">
        <f>2*29.3*R296*0.92*(DK296-W296)</f>
        <v>0</v>
      </c>
      <c r="AE296">
        <f>2*0.95*5.67E-8*(((DK296+$B$7)+273)^4-(W296+273)^4)</f>
        <v>0</v>
      </c>
      <c r="AF296">
        <f>U296+AE296+AC296+AD296</f>
        <v>0</v>
      </c>
      <c r="AG296">
        <f>DH296*AU296*(DC296-DB296*(1000-AU296*DE296)/(1000-AU296*DD296))/(100*CV296)</f>
        <v>0</v>
      </c>
      <c r="AH296">
        <f>1000*DH296*AU296*(DD296-DE296)/(100*CV296*(1000-AU296*DD296))</f>
        <v>0</v>
      </c>
      <c r="AI296">
        <f>(AJ296 - AK296 - DI296*1E3/(8.314*(DK296+273.15)) * AM296/DH296 * AL296) * DH296/(100*CV296) * (1000 - DE296)/1000</f>
        <v>0</v>
      </c>
      <c r="AJ296">
        <v>991.7495720005601</v>
      </c>
      <c r="AK296">
        <v>933.4758909090912</v>
      </c>
      <c r="AL296">
        <v>3.388855039961704</v>
      </c>
      <c r="AM296">
        <v>66.42233892500103</v>
      </c>
      <c r="AN296">
        <f>(AP296 - AO296 + DI296*1E3/(8.314*(DK296+273.15)) * AR296/DH296 * AQ296) * DH296/(100*CV296) * 1000/(1000 - AP296)</f>
        <v>0</v>
      </c>
      <c r="AO296">
        <v>20.98205567891625</v>
      </c>
      <c r="AP296">
        <v>27.78436727272725</v>
      </c>
      <c r="AQ296">
        <v>-0.00755265656331079</v>
      </c>
      <c r="AR296">
        <v>79.01917542628415</v>
      </c>
      <c r="AS296">
        <v>0</v>
      </c>
      <c r="AT296">
        <v>0</v>
      </c>
      <c r="AU296">
        <f>IF(AS296*$H$13&gt;=AW296,1.0,(AW296/(AW296-AS296*$H$13)))</f>
        <v>0</v>
      </c>
      <c r="AV296">
        <f>(AU296-1)*100</f>
        <v>0</v>
      </c>
      <c r="AW296">
        <f>MAX(0,($B$13+$C$13*DP296)/(1+$D$13*DP296)*DI296/(DK296+273)*$E$13)</f>
        <v>0</v>
      </c>
      <c r="AX296" t="s">
        <v>421</v>
      </c>
      <c r="AY296" t="s">
        <v>421</v>
      </c>
      <c r="AZ296">
        <v>0</v>
      </c>
      <c r="BA296">
        <v>0</v>
      </c>
      <c r="BB296">
        <f>1-AZ296/BA296</f>
        <v>0</v>
      </c>
      <c r="BC296">
        <v>0</v>
      </c>
      <c r="BD296" t="s">
        <v>421</v>
      </c>
      <c r="BE296" t="s">
        <v>421</v>
      </c>
      <c r="BF296">
        <v>0</v>
      </c>
      <c r="BG296">
        <v>0</v>
      </c>
      <c r="BH296">
        <f>1-BF296/BG296</f>
        <v>0</v>
      </c>
      <c r="BI296">
        <v>0.5</v>
      </c>
      <c r="BJ296">
        <f>CS296</f>
        <v>0</v>
      </c>
      <c r="BK296">
        <f>L296</f>
        <v>0</v>
      </c>
      <c r="BL296">
        <f>BH296*BI296*BJ296</f>
        <v>0</v>
      </c>
      <c r="BM296">
        <f>(BK296-BC296)/BJ296</f>
        <v>0</v>
      </c>
      <c r="BN296">
        <f>(BA296-BG296)/BG296</f>
        <v>0</v>
      </c>
      <c r="BO296">
        <f>AZ296/(BB296+AZ296/BG296)</f>
        <v>0</v>
      </c>
      <c r="BP296" t="s">
        <v>421</v>
      </c>
      <c r="BQ296">
        <v>0</v>
      </c>
      <c r="BR296">
        <f>IF(BQ296&lt;&gt;0, BQ296, BO296)</f>
        <v>0</v>
      </c>
      <c r="BS296">
        <f>1-BR296/BG296</f>
        <v>0</v>
      </c>
      <c r="BT296">
        <f>(BG296-BF296)/(BG296-BR296)</f>
        <v>0</v>
      </c>
      <c r="BU296">
        <f>(BA296-BG296)/(BA296-BR296)</f>
        <v>0</v>
      </c>
      <c r="BV296">
        <f>(BG296-BF296)/(BG296-AZ296)</f>
        <v>0</v>
      </c>
      <c r="BW296">
        <f>(BA296-BG296)/(BA296-AZ296)</f>
        <v>0</v>
      </c>
      <c r="BX296">
        <f>(BT296*BR296/BF296)</f>
        <v>0</v>
      </c>
      <c r="BY296">
        <f>(1-BX296)</f>
        <v>0</v>
      </c>
      <c r="BZ296">
        <v>1358</v>
      </c>
      <c r="CA296">
        <v>300</v>
      </c>
      <c r="CB296">
        <v>300</v>
      </c>
      <c r="CC296">
        <v>300</v>
      </c>
      <c r="CD296">
        <v>10372.1</v>
      </c>
      <c r="CE296">
        <v>1824.64</v>
      </c>
      <c r="CF296">
        <v>-0.00730157</v>
      </c>
      <c r="CG296">
        <v>0.9</v>
      </c>
      <c r="CH296" t="s">
        <v>421</v>
      </c>
      <c r="CI296" t="s">
        <v>421</v>
      </c>
      <c r="CJ296" t="s">
        <v>421</v>
      </c>
      <c r="CK296" t="s">
        <v>421</v>
      </c>
      <c r="CL296" t="s">
        <v>421</v>
      </c>
      <c r="CM296" t="s">
        <v>421</v>
      </c>
      <c r="CN296" t="s">
        <v>421</v>
      </c>
      <c r="CO296" t="s">
        <v>421</v>
      </c>
      <c r="CP296" t="s">
        <v>421</v>
      </c>
      <c r="CQ296" t="s">
        <v>421</v>
      </c>
      <c r="CR296">
        <f>$B$11*DQ296+$C$11*DR296+$F$11*EC296*(1-EF296)</f>
        <v>0</v>
      </c>
      <c r="CS296">
        <f>CR296*CT296</f>
        <v>0</v>
      </c>
      <c r="CT296">
        <f>($B$11*$D$9+$C$11*$D$9+$F$11*((EP296+EH296)/MAX(EP296+EH296+EQ296, 0.1)*$I$9+EQ296/MAX(EP296+EH296+EQ296, 0.1)*$J$9))/($B$11+$C$11+$F$11)</f>
        <v>0</v>
      </c>
      <c r="CU296">
        <f>($B$11*$K$9+$C$11*$K$9+$F$11*((EP296+EH296)/MAX(EP296+EH296+EQ296, 0.1)*$P$9+EQ296/MAX(EP296+EH296+EQ296, 0.1)*$Q$9))/($B$11+$C$11+$F$11)</f>
        <v>0</v>
      </c>
      <c r="CV296">
        <v>6</v>
      </c>
      <c r="CW296">
        <v>0.5</v>
      </c>
      <c r="CX296" t="s">
        <v>422</v>
      </c>
      <c r="CY296">
        <v>2</v>
      </c>
      <c r="CZ296" t="b">
        <v>1</v>
      </c>
      <c r="DA296">
        <v>1652289387</v>
      </c>
      <c r="DB296">
        <v>884.6145555555556</v>
      </c>
      <c r="DC296">
        <v>957.7793333333334</v>
      </c>
      <c r="DD296">
        <v>27.80598888888889</v>
      </c>
      <c r="DE296">
        <v>20.97227037037037</v>
      </c>
      <c r="DF296">
        <v>885.4373703703703</v>
      </c>
      <c r="DG296">
        <v>27.70313703703703</v>
      </c>
      <c r="DH296">
        <v>400.0810000000001</v>
      </c>
      <c r="DI296">
        <v>90.66619629629629</v>
      </c>
      <c r="DJ296">
        <v>0.09998548888888888</v>
      </c>
      <c r="DK296">
        <v>33.16664444444444</v>
      </c>
      <c r="DL296">
        <v>32.33168888888889</v>
      </c>
      <c r="DM296">
        <v>999.9000000000001</v>
      </c>
      <c r="DN296">
        <v>0</v>
      </c>
      <c r="DO296">
        <v>0</v>
      </c>
      <c r="DP296">
        <v>10009.04703703704</v>
      </c>
      <c r="DQ296">
        <v>0</v>
      </c>
      <c r="DR296">
        <v>958.092</v>
      </c>
      <c r="DS296">
        <v>-73.16480370370371</v>
      </c>
      <c r="DT296">
        <v>909.9155185185185</v>
      </c>
      <c r="DU296">
        <v>978.2968148148149</v>
      </c>
      <c r="DV296">
        <v>6.83371925925926</v>
      </c>
      <c r="DW296">
        <v>957.7793333333334</v>
      </c>
      <c r="DX296">
        <v>20.97227037037037</v>
      </c>
      <c r="DY296">
        <v>2.521062962962963</v>
      </c>
      <c r="DZ296">
        <v>1.901475925925926</v>
      </c>
      <c r="EA296">
        <v>21.16312962962963</v>
      </c>
      <c r="EB296">
        <v>16.64692592592592</v>
      </c>
      <c r="EC296">
        <v>1500.007407407408</v>
      </c>
      <c r="ED296">
        <v>0.9730072962962965</v>
      </c>
      <c r="EE296">
        <v>0.02699298888888889</v>
      </c>
      <c r="EF296">
        <v>0</v>
      </c>
      <c r="EG296">
        <v>1434.311481481482</v>
      </c>
      <c r="EH296">
        <v>5.00097</v>
      </c>
      <c r="EI296">
        <v>22176.75185185185</v>
      </c>
      <c r="EJ296">
        <v>12491.68518518518</v>
      </c>
      <c r="EK296">
        <v>41.70566666666667</v>
      </c>
      <c r="EL296">
        <v>43.25</v>
      </c>
      <c r="EM296">
        <v>41.875</v>
      </c>
      <c r="EN296">
        <v>43.125</v>
      </c>
      <c r="EO296">
        <v>42.875</v>
      </c>
      <c r="EP296">
        <v>1454.650740740741</v>
      </c>
      <c r="EQ296">
        <v>40.35666666666667</v>
      </c>
      <c r="ER296">
        <v>0</v>
      </c>
      <c r="ES296">
        <v>2080.400000095367</v>
      </c>
      <c r="ET296">
        <v>0</v>
      </c>
      <c r="EU296">
        <v>1434.234</v>
      </c>
      <c r="EV296">
        <v>-14.43153843839193</v>
      </c>
      <c r="EW296">
        <v>-379.6461534009325</v>
      </c>
      <c r="EX296">
        <v>22175.368</v>
      </c>
      <c r="EY296">
        <v>15</v>
      </c>
      <c r="EZ296">
        <v>1652287342.6</v>
      </c>
      <c r="FA296" t="s">
        <v>727</v>
      </c>
      <c r="FB296">
        <v>1652287342.6</v>
      </c>
      <c r="FC296">
        <v>1652287335.6</v>
      </c>
      <c r="FD296">
        <v>27</v>
      </c>
      <c r="FE296">
        <v>0.206</v>
      </c>
      <c r="FF296">
        <v>-0.006</v>
      </c>
      <c r="FG296">
        <v>-1.806</v>
      </c>
      <c r="FH296">
        <v>0.04</v>
      </c>
      <c r="FI296">
        <v>1600</v>
      </c>
      <c r="FJ296">
        <v>24</v>
      </c>
      <c r="FK296">
        <v>0.06</v>
      </c>
      <c r="FL296">
        <v>0.04</v>
      </c>
      <c r="FM296">
        <v>-73.01844390243902</v>
      </c>
      <c r="FN296">
        <v>-3.84091358885036</v>
      </c>
      <c r="FO296">
        <v>0.4797036092283679</v>
      </c>
      <c r="FP296">
        <v>-1</v>
      </c>
      <c r="FQ296">
        <v>6.887322439024389</v>
      </c>
      <c r="FR296">
        <v>-0.7910136585366003</v>
      </c>
      <c r="FS296">
        <v>0.08469435581103539</v>
      </c>
      <c r="FT296">
        <v>0</v>
      </c>
      <c r="FU296">
        <v>0</v>
      </c>
      <c r="FV296">
        <v>0</v>
      </c>
      <c r="FW296">
        <v>0</v>
      </c>
      <c r="FX296">
        <v>-1</v>
      </c>
      <c r="FY296">
        <v>0</v>
      </c>
      <c r="FZ296">
        <v>1</v>
      </c>
      <c r="GA296" t="s">
        <v>710</v>
      </c>
      <c r="GB296">
        <v>2.69422</v>
      </c>
      <c r="GC296">
        <v>2.70523</v>
      </c>
      <c r="GD296">
        <v>0.1611</v>
      </c>
      <c r="GE296">
        <v>0.167607</v>
      </c>
      <c r="GF296">
        <v>0.117302</v>
      </c>
      <c r="GG296">
        <v>0.0953131</v>
      </c>
      <c r="GH296">
        <v>26316.6</v>
      </c>
      <c r="GI296">
        <v>26215.2</v>
      </c>
      <c r="GJ296">
        <v>29190.9</v>
      </c>
      <c r="GK296">
        <v>29150.7</v>
      </c>
      <c r="GL296">
        <v>34111.9</v>
      </c>
      <c r="GM296">
        <v>35107.2</v>
      </c>
      <c r="GN296">
        <v>41081.3</v>
      </c>
      <c r="GO296">
        <v>41596.4</v>
      </c>
      <c r="GP296">
        <v>1.72165</v>
      </c>
      <c r="GQ296">
        <v>2.0073</v>
      </c>
      <c r="GR296">
        <v>0.09235740000000001</v>
      </c>
      <c r="GS296">
        <v>0</v>
      </c>
      <c r="GT296">
        <v>30.8458</v>
      </c>
      <c r="GU296">
        <v>999.9</v>
      </c>
      <c r="GV296">
        <v>39.1</v>
      </c>
      <c r="GW296">
        <v>37.2</v>
      </c>
      <c r="GX296">
        <v>27.4888</v>
      </c>
      <c r="GY296">
        <v>63.0036</v>
      </c>
      <c r="GZ296">
        <v>29.395</v>
      </c>
      <c r="HA296">
        <v>1</v>
      </c>
      <c r="HB296">
        <v>0.332259</v>
      </c>
      <c r="HC296">
        <v>0</v>
      </c>
      <c r="HD296">
        <v>20.3921</v>
      </c>
      <c r="HE296">
        <v>5.21609</v>
      </c>
      <c r="HF296">
        <v>12.0099</v>
      </c>
      <c r="HG296">
        <v>4.98705</v>
      </c>
      <c r="HH296">
        <v>3.2885</v>
      </c>
      <c r="HI296">
        <v>2431.6</v>
      </c>
      <c r="HJ296">
        <v>9999</v>
      </c>
      <c r="HK296">
        <v>9999</v>
      </c>
      <c r="HL296">
        <v>45.9</v>
      </c>
      <c r="HM296">
        <v>1.86735</v>
      </c>
      <c r="HN296">
        <v>1.8663</v>
      </c>
      <c r="HO296">
        <v>1.86584</v>
      </c>
      <c r="HP296">
        <v>1.8657</v>
      </c>
      <c r="HQ296">
        <v>1.86753</v>
      </c>
      <c r="HR296">
        <v>1.8701</v>
      </c>
      <c r="HS296">
        <v>1.86874</v>
      </c>
      <c r="HT296">
        <v>1.8701</v>
      </c>
      <c r="HU296">
        <v>0</v>
      </c>
      <c r="HV296">
        <v>0</v>
      </c>
      <c r="HW296">
        <v>0</v>
      </c>
      <c r="HX296">
        <v>0</v>
      </c>
      <c r="HY296" t="s">
        <v>425</v>
      </c>
      <c r="HZ296" t="s">
        <v>426</v>
      </c>
      <c r="IA296" t="s">
        <v>427</v>
      </c>
      <c r="IB296" t="s">
        <v>427</v>
      </c>
      <c r="IC296" t="s">
        <v>427</v>
      </c>
      <c r="ID296" t="s">
        <v>427</v>
      </c>
      <c r="IE296">
        <v>0</v>
      </c>
      <c r="IF296">
        <v>100</v>
      </c>
      <c r="IG296">
        <v>100</v>
      </c>
      <c r="IH296">
        <v>-0.855</v>
      </c>
      <c r="II296">
        <v>0.1025</v>
      </c>
      <c r="IJ296">
        <v>0.04464184116076175</v>
      </c>
      <c r="IK296">
        <v>-0.0004613869835165773</v>
      </c>
      <c r="IL296">
        <v>-7.733014719846753E-07</v>
      </c>
      <c r="IM296">
        <v>2.12217718631011E-10</v>
      </c>
      <c r="IN296">
        <v>-0.1662484685589008</v>
      </c>
      <c r="IO296">
        <v>0.000886434048502425</v>
      </c>
      <c r="IP296">
        <v>0.0004187276611132993</v>
      </c>
      <c r="IQ296">
        <v>-3.612086840460417E-06</v>
      </c>
      <c r="IR296">
        <v>19</v>
      </c>
      <c r="IS296">
        <v>2204</v>
      </c>
      <c r="IT296">
        <v>1</v>
      </c>
      <c r="IU296">
        <v>37</v>
      </c>
      <c r="IV296">
        <v>34.2</v>
      </c>
      <c r="IW296">
        <v>34.3</v>
      </c>
      <c r="IX296">
        <v>2.10571</v>
      </c>
      <c r="IY296">
        <v>2.22778</v>
      </c>
      <c r="IZ296">
        <v>1.39648</v>
      </c>
      <c r="JA296">
        <v>2.34497</v>
      </c>
      <c r="JB296">
        <v>1.49536</v>
      </c>
      <c r="JC296">
        <v>2.29858</v>
      </c>
      <c r="JD296">
        <v>39.3418</v>
      </c>
      <c r="JE296">
        <v>14.7274</v>
      </c>
      <c r="JF296">
        <v>18</v>
      </c>
      <c r="JG296">
        <v>392.901</v>
      </c>
      <c r="JH296">
        <v>559.0359999999999</v>
      </c>
      <c r="JI296">
        <v>32.292</v>
      </c>
      <c r="JJ296">
        <v>31.7807</v>
      </c>
      <c r="JK296">
        <v>30.0002</v>
      </c>
      <c r="JL296">
        <v>31.6521</v>
      </c>
      <c r="JM296">
        <v>31.547</v>
      </c>
      <c r="JN296">
        <v>42.144</v>
      </c>
      <c r="JO296">
        <v>26.1008</v>
      </c>
      <c r="JP296">
        <v>16.0646</v>
      </c>
      <c r="JQ296">
        <v>-999.9</v>
      </c>
      <c r="JR296">
        <v>1001.85</v>
      </c>
      <c r="JS296">
        <v>21.1949</v>
      </c>
      <c r="JT296">
        <v>99.7717</v>
      </c>
      <c r="JU296">
        <v>99.84480000000001</v>
      </c>
    </row>
    <row r="297" spans="1:281">
      <c r="A297">
        <v>281</v>
      </c>
      <c r="B297">
        <v>1652289399.5</v>
      </c>
      <c r="C297">
        <v>7343</v>
      </c>
      <c r="D297" t="s">
        <v>1046</v>
      </c>
      <c r="E297" t="s">
        <v>1047</v>
      </c>
      <c r="F297">
        <v>5</v>
      </c>
      <c r="G297" t="s">
        <v>925</v>
      </c>
      <c r="H297" t="s">
        <v>418</v>
      </c>
      <c r="I297">
        <v>1652289391.714286</v>
      </c>
      <c r="J297">
        <f>(K297)/1000</f>
        <v>0</v>
      </c>
      <c r="K297">
        <f>IF(CZ297, AN297, AH297)</f>
        <v>0</v>
      </c>
      <c r="L297">
        <f>IF(CZ297, AI297, AG297)</f>
        <v>0</v>
      </c>
      <c r="M297">
        <f>DB297 - IF(AU297&gt;1, L297*CV297*100.0/(AW297*DP297), 0)</f>
        <v>0</v>
      </c>
      <c r="N297">
        <f>((T297-J297/2)*M297-L297)/(T297+J297/2)</f>
        <v>0</v>
      </c>
      <c r="O297">
        <f>N297*(DI297+DJ297)/1000.0</f>
        <v>0</v>
      </c>
      <c r="P297">
        <f>(DB297 - IF(AU297&gt;1, L297*CV297*100.0/(AW297*DP297), 0))*(DI297+DJ297)/1000.0</f>
        <v>0</v>
      </c>
      <c r="Q297">
        <f>2.0/((1/S297-1/R297)+SIGN(S297)*SQRT((1/S297-1/R297)*(1/S297-1/R297) + 4*CW297/((CW297+1)*(CW297+1))*(2*1/S297*1/R297-1/R297*1/R297)))</f>
        <v>0</v>
      </c>
      <c r="R297">
        <f>IF(LEFT(CX297,1)&lt;&gt;"0",IF(LEFT(CX297,1)="1",3.0,CY297),$D$5+$E$5*(DP297*DI297/($K$5*1000))+$F$5*(DP297*DI297/($K$5*1000))*MAX(MIN(CV297,$J$5),$I$5)*MAX(MIN(CV297,$J$5),$I$5)+$G$5*MAX(MIN(CV297,$J$5),$I$5)*(DP297*DI297/($K$5*1000))+$H$5*(DP297*DI297/($K$5*1000))*(DP297*DI297/($K$5*1000)))</f>
        <v>0</v>
      </c>
      <c r="S297">
        <f>J297*(1000-(1000*0.61365*exp(17.502*W297/(240.97+W297))/(DI297+DJ297)+DD297)/2)/(1000*0.61365*exp(17.502*W297/(240.97+W297))/(DI297+DJ297)-DD297)</f>
        <v>0</v>
      </c>
      <c r="T297">
        <f>1/((CW297+1)/(Q297/1.6)+1/(R297/1.37)) + CW297/((CW297+1)/(Q297/1.6) + CW297/(R297/1.37))</f>
        <v>0</v>
      </c>
      <c r="U297">
        <f>(CR297*CU297)</f>
        <v>0</v>
      </c>
      <c r="V297">
        <f>(DK297+(U297+2*0.95*5.67E-8*(((DK297+$B$7)+273)^4-(DK297+273)^4)-44100*J297)/(1.84*29.3*R297+8*0.95*5.67E-8*(DK297+273)^3))</f>
        <v>0</v>
      </c>
      <c r="W297">
        <f>($C$7*DL297+$D$7*DM297+$E$7*V297)</f>
        <v>0</v>
      </c>
      <c r="X297">
        <f>0.61365*exp(17.502*W297/(240.97+W297))</f>
        <v>0</v>
      </c>
      <c r="Y297">
        <f>(Z297/AA297*100)</f>
        <v>0</v>
      </c>
      <c r="Z297">
        <f>DD297*(DI297+DJ297)/1000</f>
        <v>0</v>
      </c>
      <c r="AA297">
        <f>0.61365*exp(17.502*DK297/(240.97+DK297))</f>
        <v>0</v>
      </c>
      <c r="AB297">
        <f>(X297-DD297*(DI297+DJ297)/1000)</f>
        <v>0</v>
      </c>
      <c r="AC297">
        <f>(-J297*44100)</f>
        <v>0</v>
      </c>
      <c r="AD297">
        <f>2*29.3*R297*0.92*(DK297-W297)</f>
        <v>0</v>
      </c>
      <c r="AE297">
        <f>2*0.95*5.67E-8*(((DK297+$B$7)+273)^4-(W297+273)^4)</f>
        <v>0</v>
      </c>
      <c r="AF297">
        <f>U297+AE297+AC297+AD297</f>
        <v>0</v>
      </c>
      <c r="AG297">
        <f>DH297*AU297*(DC297-DB297*(1000-AU297*DE297)/(1000-AU297*DD297))/(100*CV297)</f>
        <v>0</v>
      </c>
      <c r="AH297">
        <f>1000*DH297*AU297*(DD297-DE297)/(100*CV297*(1000-AU297*DD297))</f>
        <v>0</v>
      </c>
      <c r="AI297">
        <f>(AJ297 - AK297 - DI297*1E3/(8.314*(DK297+273.15)) * AM297/DH297 * AL297) * DH297/(100*CV297) * (1000 - DE297)/1000</f>
        <v>0</v>
      </c>
      <c r="AJ297">
        <v>1008.007482058725</v>
      </c>
      <c r="AK297">
        <v>949.9874060606054</v>
      </c>
      <c r="AL297">
        <v>3.299934402830759</v>
      </c>
      <c r="AM297">
        <v>66.42233892500103</v>
      </c>
      <c r="AN297">
        <f>(AP297 - AO297 + DI297*1E3/(8.314*(DK297+273.15)) * AR297/DH297 * AQ297) * DH297/(100*CV297) * 1000/(1000 - AP297)</f>
        <v>0</v>
      </c>
      <c r="AO297">
        <v>21.06009546030698</v>
      </c>
      <c r="AP297">
        <v>27.77031999999999</v>
      </c>
      <c r="AQ297">
        <v>-0.001250828170442108</v>
      </c>
      <c r="AR297">
        <v>79.01917542628415</v>
      </c>
      <c r="AS297">
        <v>0</v>
      </c>
      <c r="AT297">
        <v>0</v>
      </c>
      <c r="AU297">
        <f>IF(AS297*$H$13&gt;=AW297,1.0,(AW297/(AW297-AS297*$H$13)))</f>
        <v>0</v>
      </c>
      <c r="AV297">
        <f>(AU297-1)*100</f>
        <v>0</v>
      </c>
      <c r="AW297">
        <f>MAX(0,($B$13+$C$13*DP297)/(1+$D$13*DP297)*DI297/(DK297+273)*$E$13)</f>
        <v>0</v>
      </c>
      <c r="AX297" t="s">
        <v>421</v>
      </c>
      <c r="AY297" t="s">
        <v>421</v>
      </c>
      <c r="AZ297">
        <v>0</v>
      </c>
      <c r="BA297">
        <v>0</v>
      </c>
      <c r="BB297">
        <f>1-AZ297/BA297</f>
        <v>0</v>
      </c>
      <c r="BC297">
        <v>0</v>
      </c>
      <c r="BD297" t="s">
        <v>421</v>
      </c>
      <c r="BE297" t="s">
        <v>421</v>
      </c>
      <c r="BF297">
        <v>0</v>
      </c>
      <c r="BG297">
        <v>0</v>
      </c>
      <c r="BH297">
        <f>1-BF297/BG297</f>
        <v>0</v>
      </c>
      <c r="BI297">
        <v>0.5</v>
      </c>
      <c r="BJ297">
        <f>CS297</f>
        <v>0</v>
      </c>
      <c r="BK297">
        <f>L297</f>
        <v>0</v>
      </c>
      <c r="BL297">
        <f>BH297*BI297*BJ297</f>
        <v>0</v>
      </c>
      <c r="BM297">
        <f>(BK297-BC297)/BJ297</f>
        <v>0</v>
      </c>
      <c r="BN297">
        <f>(BA297-BG297)/BG297</f>
        <v>0</v>
      </c>
      <c r="BO297">
        <f>AZ297/(BB297+AZ297/BG297)</f>
        <v>0</v>
      </c>
      <c r="BP297" t="s">
        <v>421</v>
      </c>
      <c r="BQ297">
        <v>0</v>
      </c>
      <c r="BR297">
        <f>IF(BQ297&lt;&gt;0, BQ297, BO297)</f>
        <v>0</v>
      </c>
      <c r="BS297">
        <f>1-BR297/BG297</f>
        <v>0</v>
      </c>
      <c r="BT297">
        <f>(BG297-BF297)/(BG297-BR297)</f>
        <v>0</v>
      </c>
      <c r="BU297">
        <f>(BA297-BG297)/(BA297-BR297)</f>
        <v>0</v>
      </c>
      <c r="BV297">
        <f>(BG297-BF297)/(BG297-AZ297)</f>
        <v>0</v>
      </c>
      <c r="BW297">
        <f>(BA297-BG297)/(BA297-AZ297)</f>
        <v>0</v>
      </c>
      <c r="BX297">
        <f>(BT297*BR297/BF297)</f>
        <v>0</v>
      </c>
      <c r="BY297">
        <f>(1-BX297)</f>
        <v>0</v>
      </c>
      <c r="BZ297">
        <v>1358</v>
      </c>
      <c r="CA297">
        <v>300</v>
      </c>
      <c r="CB297">
        <v>300</v>
      </c>
      <c r="CC297">
        <v>300</v>
      </c>
      <c r="CD297">
        <v>10372.1</v>
      </c>
      <c r="CE297">
        <v>1824.64</v>
      </c>
      <c r="CF297">
        <v>-0.00730157</v>
      </c>
      <c r="CG297">
        <v>0.9</v>
      </c>
      <c r="CH297" t="s">
        <v>421</v>
      </c>
      <c r="CI297" t="s">
        <v>421</v>
      </c>
      <c r="CJ297" t="s">
        <v>421</v>
      </c>
      <c r="CK297" t="s">
        <v>421</v>
      </c>
      <c r="CL297" t="s">
        <v>421</v>
      </c>
      <c r="CM297" t="s">
        <v>421</v>
      </c>
      <c r="CN297" t="s">
        <v>421</v>
      </c>
      <c r="CO297" t="s">
        <v>421</v>
      </c>
      <c r="CP297" t="s">
        <v>421</v>
      </c>
      <c r="CQ297" t="s">
        <v>421</v>
      </c>
      <c r="CR297">
        <f>$B$11*DQ297+$C$11*DR297+$F$11*EC297*(1-EF297)</f>
        <v>0</v>
      </c>
      <c r="CS297">
        <f>CR297*CT297</f>
        <v>0</v>
      </c>
      <c r="CT297">
        <f>($B$11*$D$9+$C$11*$D$9+$F$11*((EP297+EH297)/MAX(EP297+EH297+EQ297, 0.1)*$I$9+EQ297/MAX(EP297+EH297+EQ297, 0.1)*$J$9))/($B$11+$C$11+$F$11)</f>
        <v>0</v>
      </c>
      <c r="CU297">
        <f>($B$11*$K$9+$C$11*$K$9+$F$11*((EP297+EH297)/MAX(EP297+EH297+EQ297, 0.1)*$P$9+EQ297/MAX(EP297+EH297+EQ297, 0.1)*$Q$9))/($B$11+$C$11+$F$11)</f>
        <v>0</v>
      </c>
      <c r="CV297">
        <v>6</v>
      </c>
      <c r="CW297">
        <v>0.5</v>
      </c>
      <c r="CX297" t="s">
        <v>422</v>
      </c>
      <c r="CY297">
        <v>2</v>
      </c>
      <c r="CZ297" t="b">
        <v>1</v>
      </c>
      <c r="DA297">
        <v>1652289391.714286</v>
      </c>
      <c r="DB297">
        <v>899.9590000000001</v>
      </c>
      <c r="DC297">
        <v>973.3663214285714</v>
      </c>
      <c r="DD297">
        <v>27.79687142857143</v>
      </c>
      <c r="DE297">
        <v>21.02065357142857</v>
      </c>
      <c r="DF297">
        <v>900.8023928571429</v>
      </c>
      <c r="DG297">
        <v>27.69415</v>
      </c>
      <c r="DH297">
        <v>400.0690714285714</v>
      </c>
      <c r="DI297">
        <v>90.66586071428571</v>
      </c>
      <c r="DJ297">
        <v>0.1000043678571429</v>
      </c>
      <c r="DK297">
        <v>33.17199642857143</v>
      </c>
      <c r="DL297">
        <v>32.34115714285714</v>
      </c>
      <c r="DM297">
        <v>999.9000000000002</v>
      </c>
      <c r="DN297">
        <v>0</v>
      </c>
      <c r="DO297">
        <v>0</v>
      </c>
      <c r="DP297">
        <v>10009.30285714286</v>
      </c>
      <c r="DQ297">
        <v>0</v>
      </c>
      <c r="DR297">
        <v>958.6537142857143</v>
      </c>
      <c r="DS297">
        <v>-73.40735357142857</v>
      </c>
      <c r="DT297">
        <v>925.6899285714287</v>
      </c>
      <c r="DU297">
        <v>994.2676428571428</v>
      </c>
      <c r="DV297">
        <v>6.776216785714285</v>
      </c>
      <c r="DW297">
        <v>973.3663214285714</v>
      </c>
      <c r="DX297">
        <v>21.02065357142857</v>
      </c>
      <c r="DY297">
        <v>2.520226071428571</v>
      </c>
      <c r="DZ297">
        <v>1.905856071428571</v>
      </c>
      <c r="EA297">
        <v>21.15772142857143</v>
      </c>
      <c r="EB297">
        <v>16.68309642857143</v>
      </c>
      <c r="EC297">
        <v>1500.004285714286</v>
      </c>
      <c r="ED297">
        <v>0.9730074642857145</v>
      </c>
      <c r="EE297">
        <v>0.02699282142857143</v>
      </c>
      <c r="EF297">
        <v>0</v>
      </c>
      <c r="EG297">
        <v>1433.232142857143</v>
      </c>
      <c r="EH297">
        <v>5.00097</v>
      </c>
      <c r="EI297">
        <v>22149.45</v>
      </c>
      <c r="EJ297">
        <v>12491.66428571429</v>
      </c>
      <c r="EK297">
        <v>41.70724999999999</v>
      </c>
      <c r="EL297">
        <v>43.25</v>
      </c>
      <c r="EM297">
        <v>41.875</v>
      </c>
      <c r="EN297">
        <v>43.125</v>
      </c>
      <c r="EO297">
        <v>42.875</v>
      </c>
      <c r="EP297">
        <v>1454.647857142857</v>
      </c>
      <c r="EQ297">
        <v>40.35642857142857</v>
      </c>
      <c r="ER297">
        <v>0</v>
      </c>
      <c r="ES297">
        <v>2085.200000047684</v>
      </c>
      <c r="ET297">
        <v>0</v>
      </c>
      <c r="EU297">
        <v>1433.1244</v>
      </c>
      <c r="EV297">
        <v>-15.03846153326614</v>
      </c>
      <c r="EW297">
        <v>-368.3769226563423</v>
      </c>
      <c r="EX297">
        <v>22147.508</v>
      </c>
      <c r="EY297">
        <v>15</v>
      </c>
      <c r="EZ297">
        <v>1652287342.6</v>
      </c>
      <c r="FA297" t="s">
        <v>727</v>
      </c>
      <c r="FB297">
        <v>1652287342.6</v>
      </c>
      <c r="FC297">
        <v>1652287335.6</v>
      </c>
      <c r="FD297">
        <v>27</v>
      </c>
      <c r="FE297">
        <v>0.206</v>
      </c>
      <c r="FF297">
        <v>-0.006</v>
      </c>
      <c r="FG297">
        <v>-1.806</v>
      </c>
      <c r="FH297">
        <v>0.04</v>
      </c>
      <c r="FI297">
        <v>1600</v>
      </c>
      <c r="FJ297">
        <v>24</v>
      </c>
      <c r="FK297">
        <v>0.06</v>
      </c>
      <c r="FL297">
        <v>0.04</v>
      </c>
      <c r="FM297">
        <v>-73.15323902439025</v>
      </c>
      <c r="FN297">
        <v>-3.137926829268291</v>
      </c>
      <c r="FO297">
        <v>0.458748138497213</v>
      </c>
      <c r="FP297">
        <v>-1</v>
      </c>
      <c r="FQ297">
        <v>6.80929487804878</v>
      </c>
      <c r="FR297">
        <v>-0.709004111498259</v>
      </c>
      <c r="FS297">
        <v>0.07445615603378004</v>
      </c>
      <c r="FT297">
        <v>0</v>
      </c>
      <c r="FU297">
        <v>0</v>
      </c>
      <c r="FV297">
        <v>0</v>
      </c>
      <c r="FW297">
        <v>0</v>
      </c>
      <c r="FX297">
        <v>-1</v>
      </c>
      <c r="FY297">
        <v>0</v>
      </c>
      <c r="FZ297">
        <v>1</v>
      </c>
      <c r="GA297" t="s">
        <v>710</v>
      </c>
      <c r="GB297">
        <v>2.69423</v>
      </c>
      <c r="GC297">
        <v>2.70513</v>
      </c>
      <c r="GD297">
        <v>0.162953</v>
      </c>
      <c r="GE297">
        <v>0.169441</v>
      </c>
      <c r="GF297">
        <v>0.117263</v>
      </c>
      <c r="GG297">
        <v>0.0955742</v>
      </c>
      <c r="GH297">
        <v>26257.6</v>
      </c>
      <c r="GI297">
        <v>26157.4</v>
      </c>
      <c r="GJ297">
        <v>29190.1</v>
      </c>
      <c r="GK297">
        <v>29150.8</v>
      </c>
      <c r="GL297">
        <v>34112.5</v>
      </c>
      <c r="GM297">
        <v>35097</v>
      </c>
      <c r="GN297">
        <v>41080.1</v>
      </c>
      <c r="GO297">
        <v>41596.3</v>
      </c>
      <c r="GP297">
        <v>1.72148</v>
      </c>
      <c r="GQ297">
        <v>2.00723</v>
      </c>
      <c r="GR297">
        <v>0.0921153</v>
      </c>
      <c r="GS297">
        <v>0</v>
      </c>
      <c r="GT297">
        <v>30.853</v>
      </c>
      <c r="GU297">
        <v>999.9</v>
      </c>
      <c r="GV297">
        <v>39.1</v>
      </c>
      <c r="GW297">
        <v>37.2</v>
      </c>
      <c r="GX297">
        <v>27.4864</v>
      </c>
      <c r="GY297">
        <v>62.8336</v>
      </c>
      <c r="GZ297">
        <v>29.8357</v>
      </c>
      <c r="HA297">
        <v>1</v>
      </c>
      <c r="HB297">
        <v>0.332467</v>
      </c>
      <c r="HC297">
        <v>0</v>
      </c>
      <c r="HD297">
        <v>20.3921</v>
      </c>
      <c r="HE297">
        <v>5.21564</v>
      </c>
      <c r="HF297">
        <v>12.0099</v>
      </c>
      <c r="HG297">
        <v>4.98695</v>
      </c>
      <c r="HH297">
        <v>3.2884</v>
      </c>
      <c r="HI297">
        <v>2431.6</v>
      </c>
      <c r="HJ297">
        <v>9999</v>
      </c>
      <c r="HK297">
        <v>9999</v>
      </c>
      <c r="HL297">
        <v>45.9</v>
      </c>
      <c r="HM297">
        <v>1.86737</v>
      </c>
      <c r="HN297">
        <v>1.8663</v>
      </c>
      <c r="HO297">
        <v>1.86585</v>
      </c>
      <c r="HP297">
        <v>1.86571</v>
      </c>
      <c r="HQ297">
        <v>1.86753</v>
      </c>
      <c r="HR297">
        <v>1.87011</v>
      </c>
      <c r="HS297">
        <v>1.86873</v>
      </c>
      <c r="HT297">
        <v>1.87008</v>
      </c>
      <c r="HU297">
        <v>0</v>
      </c>
      <c r="HV297">
        <v>0</v>
      </c>
      <c r="HW297">
        <v>0</v>
      </c>
      <c r="HX297">
        <v>0</v>
      </c>
      <c r="HY297" t="s">
        <v>425</v>
      </c>
      <c r="HZ297" t="s">
        <v>426</v>
      </c>
      <c r="IA297" t="s">
        <v>427</v>
      </c>
      <c r="IB297" t="s">
        <v>427</v>
      </c>
      <c r="IC297" t="s">
        <v>427</v>
      </c>
      <c r="ID297" t="s">
        <v>427</v>
      </c>
      <c r="IE297">
        <v>0</v>
      </c>
      <c r="IF297">
        <v>100</v>
      </c>
      <c r="IG297">
        <v>100</v>
      </c>
      <c r="IH297">
        <v>-0.877</v>
      </c>
      <c r="II297">
        <v>0.1023</v>
      </c>
      <c r="IJ297">
        <v>0.04464184116076175</v>
      </c>
      <c r="IK297">
        <v>-0.0004613869835165773</v>
      </c>
      <c r="IL297">
        <v>-7.733014719846753E-07</v>
      </c>
      <c r="IM297">
        <v>2.12217718631011E-10</v>
      </c>
      <c r="IN297">
        <v>-0.1662484685589008</v>
      </c>
      <c r="IO297">
        <v>0.000886434048502425</v>
      </c>
      <c r="IP297">
        <v>0.0004187276611132993</v>
      </c>
      <c r="IQ297">
        <v>-3.612086840460417E-06</v>
      </c>
      <c r="IR297">
        <v>19</v>
      </c>
      <c r="IS297">
        <v>2204</v>
      </c>
      <c r="IT297">
        <v>1</v>
      </c>
      <c r="IU297">
        <v>37</v>
      </c>
      <c r="IV297">
        <v>34.3</v>
      </c>
      <c r="IW297">
        <v>34.4</v>
      </c>
      <c r="IX297">
        <v>2.13013</v>
      </c>
      <c r="IY297">
        <v>2.22656</v>
      </c>
      <c r="IZ297">
        <v>1.39648</v>
      </c>
      <c r="JA297">
        <v>2.34497</v>
      </c>
      <c r="JB297">
        <v>1.49536</v>
      </c>
      <c r="JC297">
        <v>2.31934</v>
      </c>
      <c r="JD297">
        <v>39.3418</v>
      </c>
      <c r="JE297">
        <v>14.7362</v>
      </c>
      <c r="JF297">
        <v>18</v>
      </c>
      <c r="JG297">
        <v>392.821</v>
      </c>
      <c r="JH297">
        <v>558.998</v>
      </c>
      <c r="JI297">
        <v>32.2968</v>
      </c>
      <c r="JJ297">
        <v>31.7826</v>
      </c>
      <c r="JK297">
        <v>30.0001</v>
      </c>
      <c r="JL297">
        <v>31.6547</v>
      </c>
      <c r="JM297">
        <v>31.549</v>
      </c>
      <c r="JN297">
        <v>42.6756</v>
      </c>
      <c r="JO297">
        <v>25.8225</v>
      </c>
      <c r="JP297">
        <v>16.0646</v>
      </c>
      <c r="JQ297">
        <v>-999.9</v>
      </c>
      <c r="JR297">
        <v>1021.9</v>
      </c>
      <c r="JS297">
        <v>21.2631</v>
      </c>
      <c r="JT297">
        <v>99.7687</v>
      </c>
      <c r="JU297">
        <v>99.8449</v>
      </c>
    </row>
    <row r="298" spans="1:281">
      <c r="A298">
        <v>282</v>
      </c>
      <c r="B298">
        <v>1652289404.5</v>
      </c>
      <c r="C298">
        <v>7348</v>
      </c>
      <c r="D298" t="s">
        <v>1048</v>
      </c>
      <c r="E298" t="s">
        <v>1049</v>
      </c>
      <c r="F298">
        <v>5</v>
      </c>
      <c r="G298" t="s">
        <v>925</v>
      </c>
      <c r="H298" t="s">
        <v>418</v>
      </c>
      <c r="I298">
        <v>1652289397</v>
      </c>
      <c r="J298">
        <f>(K298)/1000</f>
        <v>0</v>
      </c>
      <c r="K298">
        <f>IF(CZ298, AN298, AH298)</f>
        <v>0</v>
      </c>
      <c r="L298">
        <f>IF(CZ298, AI298, AG298)</f>
        <v>0</v>
      </c>
      <c r="M298">
        <f>DB298 - IF(AU298&gt;1, L298*CV298*100.0/(AW298*DP298), 0)</f>
        <v>0</v>
      </c>
      <c r="N298">
        <f>((T298-J298/2)*M298-L298)/(T298+J298/2)</f>
        <v>0</v>
      </c>
      <c r="O298">
        <f>N298*(DI298+DJ298)/1000.0</f>
        <v>0</v>
      </c>
      <c r="P298">
        <f>(DB298 - IF(AU298&gt;1, L298*CV298*100.0/(AW298*DP298), 0))*(DI298+DJ298)/1000.0</f>
        <v>0</v>
      </c>
      <c r="Q298">
        <f>2.0/((1/S298-1/R298)+SIGN(S298)*SQRT((1/S298-1/R298)*(1/S298-1/R298) + 4*CW298/((CW298+1)*(CW298+1))*(2*1/S298*1/R298-1/R298*1/R298)))</f>
        <v>0</v>
      </c>
      <c r="R298">
        <f>IF(LEFT(CX298,1)&lt;&gt;"0",IF(LEFT(CX298,1)="1",3.0,CY298),$D$5+$E$5*(DP298*DI298/($K$5*1000))+$F$5*(DP298*DI298/($K$5*1000))*MAX(MIN(CV298,$J$5),$I$5)*MAX(MIN(CV298,$J$5),$I$5)+$G$5*MAX(MIN(CV298,$J$5),$I$5)*(DP298*DI298/($K$5*1000))+$H$5*(DP298*DI298/($K$5*1000))*(DP298*DI298/($K$5*1000)))</f>
        <v>0</v>
      </c>
      <c r="S298">
        <f>J298*(1000-(1000*0.61365*exp(17.502*W298/(240.97+W298))/(DI298+DJ298)+DD298)/2)/(1000*0.61365*exp(17.502*W298/(240.97+W298))/(DI298+DJ298)-DD298)</f>
        <v>0</v>
      </c>
      <c r="T298">
        <f>1/((CW298+1)/(Q298/1.6)+1/(R298/1.37)) + CW298/((CW298+1)/(Q298/1.6) + CW298/(R298/1.37))</f>
        <v>0</v>
      </c>
      <c r="U298">
        <f>(CR298*CU298)</f>
        <v>0</v>
      </c>
      <c r="V298">
        <f>(DK298+(U298+2*0.95*5.67E-8*(((DK298+$B$7)+273)^4-(DK298+273)^4)-44100*J298)/(1.84*29.3*R298+8*0.95*5.67E-8*(DK298+273)^3))</f>
        <v>0</v>
      </c>
      <c r="W298">
        <f>($C$7*DL298+$D$7*DM298+$E$7*V298)</f>
        <v>0</v>
      </c>
      <c r="X298">
        <f>0.61365*exp(17.502*W298/(240.97+W298))</f>
        <v>0</v>
      </c>
      <c r="Y298">
        <f>(Z298/AA298*100)</f>
        <v>0</v>
      </c>
      <c r="Z298">
        <f>DD298*(DI298+DJ298)/1000</f>
        <v>0</v>
      </c>
      <c r="AA298">
        <f>0.61365*exp(17.502*DK298/(240.97+DK298))</f>
        <v>0</v>
      </c>
      <c r="AB298">
        <f>(X298-DD298*(DI298+DJ298)/1000)</f>
        <v>0</v>
      </c>
      <c r="AC298">
        <f>(-J298*44100)</f>
        <v>0</v>
      </c>
      <c r="AD298">
        <f>2*29.3*R298*0.92*(DK298-W298)</f>
        <v>0</v>
      </c>
      <c r="AE298">
        <f>2*0.95*5.67E-8*(((DK298+$B$7)+273)^4-(W298+273)^4)</f>
        <v>0</v>
      </c>
      <c r="AF298">
        <f>U298+AE298+AC298+AD298</f>
        <v>0</v>
      </c>
      <c r="AG298">
        <f>DH298*AU298*(DC298-DB298*(1000-AU298*DE298)/(1000-AU298*DD298))/(100*CV298)</f>
        <v>0</v>
      </c>
      <c r="AH298">
        <f>1000*DH298*AU298*(DD298-DE298)/(100*CV298*(1000-AU298*DD298))</f>
        <v>0</v>
      </c>
      <c r="AI298">
        <f>(AJ298 - AK298 - DI298*1E3/(8.314*(DK298+273.15)) * AM298/DH298 * AL298) * DH298/(100*CV298) * (1000 - DE298)/1000</f>
        <v>0</v>
      </c>
      <c r="AJ298">
        <v>1025.305093297908</v>
      </c>
      <c r="AK298">
        <v>966.8145878787877</v>
      </c>
      <c r="AL298">
        <v>3.384156575324178</v>
      </c>
      <c r="AM298">
        <v>66.42233892500103</v>
      </c>
      <c r="AN298">
        <f>(AP298 - AO298 + DI298*1E3/(8.314*(DK298+273.15)) * AR298/DH298 * AQ298) * DH298/(100*CV298) * 1000/(1000 - AP298)</f>
        <v>0</v>
      </c>
      <c r="AO298">
        <v>21.12770250711001</v>
      </c>
      <c r="AP298">
        <v>27.75525090909091</v>
      </c>
      <c r="AQ298">
        <v>-0.000689674795626651</v>
      </c>
      <c r="AR298">
        <v>79.01917542628415</v>
      </c>
      <c r="AS298">
        <v>0</v>
      </c>
      <c r="AT298">
        <v>0</v>
      </c>
      <c r="AU298">
        <f>IF(AS298*$H$13&gt;=AW298,1.0,(AW298/(AW298-AS298*$H$13)))</f>
        <v>0</v>
      </c>
      <c r="AV298">
        <f>(AU298-1)*100</f>
        <v>0</v>
      </c>
      <c r="AW298">
        <f>MAX(0,($B$13+$C$13*DP298)/(1+$D$13*DP298)*DI298/(DK298+273)*$E$13)</f>
        <v>0</v>
      </c>
      <c r="AX298" t="s">
        <v>421</v>
      </c>
      <c r="AY298" t="s">
        <v>421</v>
      </c>
      <c r="AZ298">
        <v>0</v>
      </c>
      <c r="BA298">
        <v>0</v>
      </c>
      <c r="BB298">
        <f>1-AZ298/BA298</f>
        <v>0</v>
      </c>
      <c r="BC298">
        <v>0</v>
      </c>
      <c r="BD298" t="s">
        <v>421</v>
      </c>
      <c r="BE298" t="s">
        <v>421</v>
      </c>
      <c r="BF298">
        <v>0</v>
      </c>
      <c r="BG298">
        <v>0</v>
      </c>
      <c r="BH298">
        <f>1-BF298/BG298</f>
        <v>0</v>
      </c>
      <c r="BI298">
        <v>0.5</v>
      </c>
      <c r="BJ298">
        <f>CS298</f>
        <v>0</v>
      </c>
      <c r="BK298">
        <f>L298</f>
        <v>0</v>
      </c>
      <c r="BL298">
        <f>BH298*BI298*BJ298</f>
        <v>0</v>
      </c>
      <c r="BM298">
        <f>(BK298-BC298)/BJ298</f>
        <v>0</v>
      </c>
      <c r="BN298">
        <f>(BA298-BG298)/BG298</f>
        <v>0</v>
      </c>
      <c r="BO298">
        <f>AZ298/(BB298+AZ298/BG298)</f>
        <v>0</v>
      </c>
      <c r="BP298" t="s">
        <v>421</v>
      </c>
      <c r="BQ298">
        <v>0</v>
      </c>
      <c r="BR298">
        <f>IF(BQ298&lt;&gt;0, BQ298, BO298)</f>
        <v>0</v>
      </c>
      <c r="BS298">
        <f>1-BR298/BG298</f>
        <v>0</v>
      </c>
      <c r="BT298">
        <f>(BG298-BF298)/(BG298-BR298)</f>
        <v>0</v>
      </c>
      <c r="BU298">
        <f>(BA298-BG298)/(BA298-BR298)</f>
        <v>0</v>
      </c>
      <c r="BV298">
        <f>(BG298-BF298)/(BG298-AZ298)</f>
        <v>0</v>
      </c>
      <c r="BW298">
        <f>(BA298-BG298)/(BA298-AZ298)</f>
        <v>0</v>
      </c>
      <c r="BX298">
        <f>(BT298*BR298/BF298)</f>
        <v>0</v>
      </c>
      <c r="BY298">
        <f>(1-BX298)</f>
        <v>0</v>
      </c>
      <c r="BZ298">
        <v>1358</v>
      </c>
      <c r="CA298">
        <v>300</v>
      </c>
      <c r="CB298">
        <v>300</v>
      </c>
      <c r="CC298">
        <v>300</v>
      </c>
      <c r="CD298">
        <v>10372.1</v>
      </c>
      <c r="CE298">
        <v>1824.64</v>
      </c>
      <c r="CF298">
        <v>-0.00730157</v>
      </c>
      <c r="CG298">
        <v>0.9</v>
      </c>
      <c r="CH298" t="s">
        <v>421</v>
      </c>
      <c r="CI298" t="s">
        <v>421</v>
      </c>
      <c r="CJ298" t="s">
        <v>421</v>
      </c>
      <c r="CK298" t="s">
        <v>421</v>
      </c>
      <c r="CL298" t="s">
        <v>421</v>
      </c>
      <c r="CM298" t="s">
        <v>421</v>
      </c>
      <c r="CN298" t="s">
        <v>421</v>
      </c>
      <c r="CO298" t="s">
        <v>421</v>
      </c>
      <c r="CP298" t="s">
        <v>421</v>
      </c>
      <c r="CQ298" t="s">
        <v>421</v>
      </c>
      <c r="CR298">
        <f>$B$11*DQ298+$C$11*DR298+$F$11*EC298*(1-EF298)</f>
        <v>0</v>
      </c>
      <c r="CS298">
        <f>CR298*CT298</f>
        <v>0</v>
      </c>
      <c r="CT298">
        <f>($B$11*$D$9+$C$11*$D$9+$F$11*((EP298+EH298)/MAX(EP298+EH298+EQ298, 0.1)*$I$9+EQ298/MAX(EP298+EH298+EQ298, 0.1)*$J$9))/($B$11+$C$11+$F$11)</f>
        <v>0</v>
      </c>
      <c r="CU298">
        <f>($B$11*$K$9+$C$11*$K$9+$F$11*((EP298+EH298)/MAX(EP298+EH298+EQ298, 0.1)*$P$9+EQ298/MAX(EP298+EH298+EQ298, 0.1)*$Q$9))/($B$11+$C$11+$F$11)</f>
        <v>0</v>
      </c>
      <c r="CV298">
        <v>6</v>
      </c>
      <c r="CW298">
        <v>0.5</v>
      </c>
      <c r="CX298" t="s">
        <v>422</v>
      </c>
      <c r="CY298">
        <v>2</v>
      </c>
      <c r="CZ298" t="b">
        <v>1</v>
      </c>
      <c r="DA298">
        <v>1652289397</v>
      </c>
      <c r="DB298">
        <v>917.1734074074076</v>
      </c>
      <c r="DC298">
        <v>990.8037037037037</v>
      </c>
      <c r="DD298">
        <v>27.77732592592593</v>
      </c>
      <c r="DE298">
        <v>21.08402962962963</v>
      </c>
      <c r="DF298">
        <v>918.040037037037</v>
      </c>
      <c r="DG298">
        <v>27.6749</v>
      </c>
      <c r="DH298">
        <v>400.0673703703703</v>
      </c>
      <c r="DI298">
        <v>90.66614814814814</v>
      </c>
      <c r="DJ298">
        <v>0.09998618518518519</v>
      </c>
      <c r="DK298">
        <v>33.17795925925926</v>
      </c>
      <c r="DL298">
        <v>32.34411481481481</v>
      </c>
      <c r="DM298">
        <v>999.9000000000001</v>
      </c>
      <c r="DN298">
        <v>0</v>
      </c>
      <c r="DO298">
        <v>0</v>
      </c>
      <c r="DP298">
        <v>10001.13222222222</v>
      </c>
      <c r="DQ298">
        <v>0</v>
      </c>
      <c r="DR298">
        <v>957.9054814814815</v>
      </c>
      <c r="DS298">
        <v>-73.63044444444445</v>
      </c>
      <c r="DT298">
        <v>943.3776666666666</v>
      </c>
      <c r="DU298">
        <v>1012.14537037037</v>
      </c>
      <c r="DV298">
        <v>6.69329037037037</v>
      </c>
      <c r="DW298">
        <v>990.8037037037037</v>
      </c>
      <c r="DX298">
        <v>21.08402962962963</v>
      </c>
      <c r="DY298">
        <v>2.518461851851852</v>
      </c>
      <c r="DZ298">
        <v>1.911607777777778</v>
      </c>
      <c r="EA298">
        <v>21.14631111111111</v>
      </c>
      <c r="EB298">
        <v>16.73052962962963</v>
      </c>
      <c r="EC298">
        <v>1499.997777777778</v>
      </c>
      <c r="ED298">
        <v>0.9730077037037039</v>
      </c>
      <c r="EE298">
        <v>0.02699253703703704</v>
      </c>
      <c r="EF298">
        <v>0</v>
      </c>
      <c r="EG298">
        <v>1431.989259259259</v>
      </c>
      <c r="EH298">
        <v>5.00097</v>
      </c>
      <c r="EI298">
        <v>22115.87037037038</v>
      </c>
      <c r="EJ298">
        <v>12491.61111111111</v>
      </c>
      <c r="EK298">
        <v>41.71733333333333</v>
      </c>
      <c r="EL298">
        <v>43.25</v>
      </c>
      <c r="EM298">
        <v>41.875</v>
      </c>
      <c r="EN298">
        <v>43.125</v>
      </c>
      <c r="EO298">
        <v>42.875</v>
      </c>
      <c r="EP298">
        <v>1454.641481481482</v>
      </c>
      <c r="EQ298">
        <v>40.35555555555556</v>
      </c>
      <c r="ER298">
        <v>0</v>
      </c>
      <c r="ES298">
        <v>2090.599999904633</v>
      </c>
      <c r="ET298">
        <v>0</v>
      </c>
      <c r="EU298">
        <v>1431.944615384616</v>
      </c>
      <c r="EV298">
        <v>-12.44170939280526</v>
      </c>
      <c r="EW298">
        <v>-308.5128200952995</v>
      </c>
      <c r="EX298">
        <v>22115.22307692308</v>
      </c>
      <c r="EY298">
        <v>15</v>
      </c>
      <c r="EZ298">
        <v>1652287342.6</v>
      </c>
      <c r="FA298" t="s">
        <v>727</v>
      </c>
      <c r="FB298">
        <v>1652287342.6</v>
      </c>
      <c r="FC298">
        <v>1652287335.6</v>
      </c>
      <c r="FD298">
        <v>27</v>
      </c>
      <c r="FE298">
        <v>0.206</v>
      </c>
      <c r="FF298">
        <v>-0.006</v>
      </c>
      <c r="FG298">
        <v>-1.806</v>
      </c>
      <c r="FH298">
        <v>0.04</v>
      </c>
      <c r="FI298">
        <v>1600</v>
      </c>
      <c r="FJ298">
        <v>24</v>
      </c>
      <c r="FK298">
        <v>0.06</v>
      </c>
      <c r="FL298">
        <v>0.04</v>
      </c>
      <c r="FM298">
        <v>-73.51622195121952</v>
      </c>
      <c r="FN298">
        <v>-2.397773519163749</v>
      </c>
      <c r="FO298">
        <v>0.3800409397151936</v>
      </c>
      <c r="FP298">
        <v>-1</v>
      </c>
      <c r="FQ298">
        <v>6.745792195121952</v>
      </c>
      <c r="FR298">
        <v>-0.9292873170731626</v>
      </c>
      <c r="FS298">
        <v>0.09364845073171121</v>
      </c>
      <c r="FT298">
        <v>0</v>
      </c>
      <c r="FU298">
        <v>0</v>
      </c>
      <c r="FV298">
        <v>0</v>
      </c>
      <c r="FW298">
        <v>0</v>
      </c>
      <c r="FX298">
        <v>-1</v>
      </c>
      <c r="FY298">
        <v>0</v>
      </c>
      <c r="FZ298">
        <v>1</v>
      </c>
      <c r="GA298" t="s">
        <v>710</v>
      </c>
      <c r="GB298">
        <v>2.69432</v>
      </c>
      <c r="GC298">
        <v>2.70505</v>
      </c>
      <c r="GD298">
        <v>0.164828</v>
      </c>
      <c r="GE298">
        <v>0.171276</v>
      </c>
      <c r="GF298">
        <v>0.117212</v>
      </c>
      <c r="GG298">
        <v>0.09576809999999999</v>
      </c>
      <c r="GH298">
        <v>26198.9</v>
      </c>
      <c r="GI298">
        <v>26099.7</v>
      </c>
      <c r="GJ298">
        <v>29190.3</v>
      </c>
      <c r="GK298">
        <v>29151</v>
      </c>
      <c r="GL298">
        <v>34114.7</v>
      </c>
      <c r="GM298">
        <v>35089.9</v>
      </c>
      <c r="GN298">
        <v>41080.3</v>
      </c>
      <c r="GO298">
        <v>41596.9</v>
      </c>
      <c r="GP298">
        <v>1.72173</v>
      </c>
      <c r="GQ298">
        <v>2.00728</v>
      </c>
      <c r="GR298">
        <v>0.09137389999999999</v>
      </c>
      <c r="GS298">
        <v>0</v>
      </c>
      <c r="GT298">
        <v>30.8591</v>
      </c>
      <c r="GU298">
        <v>999.9</v>
      </c>
      <c r="GV298">
        <v>39</v>
      </c>
      <c r="GW298">
        <v>37.2</v>
      </c>
      <c r="GX298">
        <v>27.42</v>
      </c>
      <c r="GY298">
        <v>62.6636</v>
      </c>
      <c r="GZ298">
        <v>29.8518</v>
      </c>
      <c r="HA298">
        <v>1</v>
      </c>
      <c r="HB298">
        <v>0.332449</v>
      </c>
      <c r="HC298">
        <v>0</v>
      </c>
      <c r="HD298">
        <v>20.3921</v>
      </c>
      <c r="HE298">
        <v>5.21594</v>
      </c>
      <c r="HF298">
        <v>12.0099</v>
      </c>
      <c r="HG298">
        <v>4.98695</v>
      </c>
      <c r="HH298">
        <v>3.28842</v>
      </c>
      <c r="HI298">
        <v>2431.8</v>
      </c>
      <c r="HJ298">
        <v>9999</v>
      </c>
      <c r="HK298">
        <v>9999</v>
      </c>
      <c r="HL298">
        <v>45.9</v>
      </c>
      <c r="HM298">
        <v>1.86736</v>
      </c>
      <c r="HN298">
        <v>1.8663</v>
      </c>
      <c r="HO298">
        <v>1.86584</v>
      </c>
      <c r="HP298">
        <v>1.8657</v>
      </c>
      <c r="HQ298">
        <v>1.86752</v>
      </c>
      <c r="HR298">
        <v>1.8701</v>
      </c>
      <c r="HS298">
        <v>1.86873</v>
      </c>
      <c r="HT298">
        <v>1.87007</v>
      </c>
      <c r="HU298">
        <v>0</v>
      </c>
      <c r="HV298">
        <v>0</v>
      </c>
      <c r="HW298">
        <v>0</v>
      </c>
      <c r="HX298">
        <v>0</v>
      </c>
      <c r="HY298" t="s">
        <v>425</v>
      </c>
      <c r="HZ298" t="s">
        <v>426</v>
      </c>
      <c r="IA298" t="s">
        <v>427</v>
      </c>
      <c r="IB298" t="s">
        <v>427</v>
      </c>
      <c r="IC298" t="s">
        <v>427</v>
      </c>
      <c r="ID298" t="s">
        <v>427</v>
      </c>
      <c r="IE298">
        <v>0</v>
      </c>
      <c r="IF298">
        <v>100</v>
      </c>
      <c r="IG298">
        <v>100</v>
      </c>
      <c r="IH298">
        <v>-0.9</v>
      </c>
      <c r="II298">
        <v>0.102</v>
      </c>
      <c r="IJ298">
        <v>0.04464184116076175</v>
      </c>
      <c r="IK298">
        <v>-0.0004613869835165773</v>
      </c>
      <c r="IL298">
        <v>-7.733014719846753E-07</v>
      </c>
      <c r="IM298">
        <v>2.12217718631011E-10</v>
      </c>
      <c r="IN298">
        <v>-0.1662484685589008</v>
      </c>
      <c r="IO298">
        <v>0.000886434048502425</v>
      </c>
      <c r="IP298">
        <v>0.0004187276611132993</v>
      </c>
      <c r="IQ298">
        <v>-3.612086840460417E-06</v>
      </c>
      <c r="IR298">
        <v>19</v>
      </c>
      <c r="IS298">
        <v>2204</v>
      </c>
      <c r="IT298">
        <v>1</v>
      </c>
      <c r="IU298">
        <v>37</v>
      </c>
      <c r="IV298">
        <v>34.4</v>
      </c>
      <c r="IW298">
        <v>34.5</v>
      </c>
      <c r="IX298">
        <v>2.16187</v>
      </c>
      <c r="IY298">
        <v>2.22778</v>
      </c>
      <c r="IZ298">
        <v>1.39648</v>
      </c>
      <c r="JA298">
        <v>2.34497</v>
      </c>
      <c r="JB298">
        <v>1.49536</v>
      </c>
      <c r="JC298">
        <v>2.35718</v>
      </c>
      <c r="JD298">
        <v>39.3418</v>
      </c>
      <c r="JE298">
        <v>14.7274</v>
      </c>
      <c r="JF298">
        <v>18</v>
      </c>
      <c r="JG298">
        <v>392.957</v>
      </c>
      <c r="JH298">
        <v>559.0359999999999</v>
      </c>
      <c r="JI298">
        <v>32.3016</v>
      </c>
      <c r="JJ298">
        <v>31.7826</v>
      </c>
      <c r="JK298">
        <v>30.0001</v>
      </c>
      <c r="JL298">
        <v>31.6547</v>
      </c>
      <c r="JM298">
        <v>31.549</v>
      </c>
      <c r="JN298">
        <v>43.2745</v>
      </c>
      <c r="JO298">
        <v>25.5438</v>
      </c>
      <c r="JP298">
        <v>16.0646</v>
      </c>
      <c r="JQ298">
        <v>-999.9</v>
      </c>
      <c r="JR298">
        <v>1035.28</v>
      </c>
      <c r="JS298">
        <v>21.3513</v>
      </c>
      <c r="JT298">
        <v>99.7693</v>
      </c>
      <c r="JU298">
        <v>99.84610000000001</v>
      </c>
    </row>
    <row r="299" spans="1:281">
      <c r="A299">
        <v>283</v>
      </c>
      <c r="B299">
        <v>1652289409.5</v>
      </c>
      <c r="C299">
        <v>7353</v>
      </c>
      <c r="D299" t="s">
        <v>1050</v>
      </c>
      <c r="E299" t="s">
        <v>1051</v>
      </c>
      <c r="F299">
        <v>5</v>
      </c>
      <c r="G299" t="s">
        <v>925</v>
      </c>
      <c r="H299" t="s">
        <v>418</v>
      </c>
      <c r="I299">
        <v>1652289401.714286</v>
      </c>
      <c r="J299">
        <f>(K299)/1000</f>
        <v>0</v>
      </c>
      <c r="K299">
        <f>IF(CZ299, AN299, AH299)</f>
        <v>0</v>
      </c>
      <c r="L299">
        <f>IF(CZ299, AI299, AG299)</f>
        <v>0</v>
      </c>
      <c r="M299">
        <f>DB299 - IF(AU299&gt;1, L299*CV299*100.0/(AW299*DP299), 0)</f>
        <v>0</v>
      </c>
      <c r="N299">
        <f>((T299-J299/2)*M299-L299)/(T299+J299/2)</f>
        <v>0</v>
      </c>
      <c r="O299">
        <f>N299*(DI299+DJ299)/1000.0</f>
        <v>0</v>
      </c>
      <c r="P299">
        <f>(DB299 - IF(AU299&gt;1, L299*CV299*100.0/(AW299*DP299), 0))*(DI299+DJ299)/1000.0</f>
        <v>0</v>
      </c>
      <c r="Q299">
        <f>2.0/((1/S299-1/R299)+SIGN(S299)*SQRT((1/S299-1/R299)*(1/S299-1/R299) + 4*CW299/((CW299+1)*(CW299+1))*(2*1/S299*1/R299-1/R299*1/R299)))</f>
        <v>0</v>
      </c>
      <c r="R299">
        <f>IF(LEFT(CX299,1)&lt;&gt;"0",IF(LEFT(CX299,1)="1",3.0,CY299),$D$5+$E$5*(DP299*DI299/($K$5*1000))+$F$5*(DP299*DI299/($K$5*1000))*MAX(MIN(CV299,$J$5),$I$5)*MAX(MIN(CV299,$J$5),$I$5)+$G$5*MAX(MIN(CV299,$J$5),$I$5)*(DP299*DI299/($K$5*1000))+$H$5*(DP299*DI299/($K$5*1000))*(DP299*DI299/($K$5*1000)))</f>
        <v>0</v>
      </c>
      <c r="S299">
        <f>J299*(1000-(1000*0.61365*exp(17.502*W299/(240.97+W299))/(DI299+DJ299)+DD299)/2)/(1000*0.61365*exp(17.502*W299/(240.97+W299))/(DI299+DJ299)-DD299)</f>
        <v>0</v>
      </c>
      <c r="T299">
        <f>1/((CW299+1)/(Q299/1.6)+1/(R299/1.37)) + CW299/((CW299+1)/(Q299/1.6) + CW299/(R299/1.37))</f>
        <v>0</v>
      </c>
      <c r="U299">
        <f>(CR299*CU299)</f>
        <v>0</v>
      </c>
      <c r="V299">
        <f>(DK299+(U299+2*0.95*5.67E-8*(((DK299+$B$7)+273)^4-(DK299+273)^4)-44100*J299)/(1.84*29.3*R299+8*0.95*5.67E-8*(DK299+273)^3))</f>
        <v>0</v>
      </c>
      <c r="W299">
        <f>($C$7*DL299+$D$7*DM299+$E$7*V299)</f>
        <v>0</v>
      </c>
      <c r="X299">
        <f>0.61365*exp(17.502*W299/(240.97+W299))</f>
        <v>0</v>
      </c>
      <c r="Y299">
        <f>(Z299/AA299*100)</f>
        <v>0</v>
      </c>
      <c r="Z299">
        <f>DD299*(DI299+DJ299)/1000</f>
        <v>0</v>
      </c>
      <c r="AA299">
        <f>0.61365*exp(17.502*DK299/(240.97+DK299))</f>
        <v>0</v>
      </c>
      <c r="AB299">
        <f>(X299-DD299*(DI299+DJ299)/1000)</f>
        <v>0</v>
      </c>
      <c r="AC299">
        <f>(-J299*44100)</f>
        <v>0</v>
      </c>
      <c r="AD299">
        <f>2*29.3*R299*0.92*(DK299-W299)</f>
        <v>0</v>
      </c>
      <c r="AE299">
        <f>2*0.95*5.67E-8*(((DK299+$B$7)+273)^4-(W299+273)^4)</f>
        <v>0</v>
      </c>
      <c r="AF299">
        <f>U299+AE299+AC299+AD299</f>
        <v>0</v>
      </c>
      <c r="AG299">
        <f>DH299*AU299*(DC299-DB299*(1000-AU299*DE299)/(1000-AU299*DD299))/(100*CV299)</f>
        <v>0</v>
      </c>
      <c r="AH299">
        <f>1000*DH299*AU299*(DD299-DE299)/(100*CV299*(1000-AU299*DD299))</f>
        <v>0</v>
      </c>
      <c r="AI299">
        <f>(AJ299 - AK299 - DI299*1E3/(8.314*(DK299+273.15)) * AM299/DH299 * AL299) * DH299/(100*CV299) * (1000 - DE299)/1000</f>
        <v>0</v>
      </c>
      <c r="AJ299">
        <v>1042.624391027462</v>
      </c>
      <c r="AK299">
        <v>983.7282909090903</v>
      </c>
      <c r="AL299">
        <v>3.384307682118274</v>
      </c>
      <c r="AM299">
        <v>66.42233892500103</v>
      </c>
      <c r="AN299">
        <f>(AP299 - AO299 + DI299*1E3/(8.314*(DK299+273.15)) * AR299/DH299 * AQ299) * DH299/(100*CV299) * 1000/(1000 - AP299)</f>
        <v>0</v>
      </c>
      <c r="AO299">
        <v>21.20190036618679</v>
      </c>
      <c r="AP299">
        <v>27.72888848484849</v>
      </c>
      <c r="AQ299">
        <v>-0.008886309977130469</v>
      </c>
      <c r="AR299">
        <v>79.01917542628415</v>
      </c>
      <c r="AS299">
        <v>0</v>
      </c>
      <c r="AT299">
        <v>0</v>
      </c>
      <c r="AU299">
        <f>IF(AS299*$H$13&gt;=AW299,1.0,(AW299/(AW299-AS299*$H$13)))</f>
        <v>0</v>
      </c>
      <c r="AV299">
        <f>(AU299-1)*100</f>
        <v>0</v>
      </c>
      <c r="AW299">
        <f>MAX(0,($B$13+$C$13*DP299)/(1+$D$13*DP299)*DI299/(DK299+273)*$E$13)</f>
        <v>0</v>
      </c>
      <c r="AX299" t="s">
        <v>421</v>
      </c>
      <c r="AY299" t="s">
        <v>421</v>
      </c>
      <c r="AZ299">
        <v>0</v>
      </c>
      <c r="BA299">
        <v>0</v>
      </c>
      <c r="BB299">
        <f>1-AZ299/BA299</f>
        <v>0</v>
      </c>
      <c r="BC299">
        <v>0</v>
      </c>
      <c r="BD299" t="s">
        <v>421</v>
      </c>
      <c r="BE299" t="s">
        <v>421</v>
      </c>
      <c r="BF299">
        <v>0</v>
      </c>
      <c r="BG299">
        <v>0</v>
      </c>
      <c r="BH299">
        <f>1-BF299/BG299</f>
        <v>0</v>
      </c>
      <c r="BI299">
        <v>0.5</v>
      </c>
      <c r="BJ299">
        <f>CS299</f>
        <v>0</v>
      </c>
      <c r="BK299">
        <f>L299</f>
        <v>0</v>
      </c>
      <c r="BL299">
        <f>BH299*BI299*BJ299</f>
        <v>0</v>
      </c>
      <c r="BM299">
        <f>(BK299-BC299)/BJ299</f>
        <v>0</v>
      </c>
      <c r="BN299">
        <f>(BA299-BG299)/BG299</f>
        <v>0</v>
      </c>
      <c r="BO299">
        <f>AZ299/(BB299+AZ299/BG299)</f>
        <v>0</v>
      </c>
      <c r="BP299" t="s">
        <v>421</v>
      </c>
      <c r="BQ299">
        <v>0</v>
      </c>
      <c r="BR299">
        <f>IF(BQ299&lt;&gt;0, BQ299, BO299)</f>
        <v>0</v>
      </c>
      <c r="BS299">
        <f>1-BR299/BG299</f>
        <v>0</v>
      </c>
      <c r="BT299">
        <f>(BG299-BF299)/(BG299-BR299)</f>
        <v>0</v>
      </c>
      <c r="BU299">
        <f>(BA299-BG299)/(BA299-BR299)</f>
        <v>0</v>
      </c>
      <c r="BV299">
        <f>(BG299-BF299)/(BG299-AZ299)</f>
        <v>0</v>
      </c>
      <c r="BW299">
        <f>(BA299-BG299)/(BA299-AZ299)</f>
        <v>0</v>
      </c>
      <c r="BX299">
        <f>(BT299*BR299/BF299)</f>
        <v>0</v>
      </c>
      <c r="BY299">
        <f>(1-BX299)</f>
        <v>0</v>
      </c>
      <c r="BZ299">
        <v>1358</v>
      </c>
      <c r="CA299">
        <v>300</v>
      </c>
      <c r="CB299">
        <v>300</v>
      </c>
      <c r="CC299">
        <v>300</v>
      </c>
      <c r="CD299">
        <v>10372.1</v>
      </c>
      <c r="CE299">
        <v>1824.64</v>
      </c>
      <c r="CF299">
        <v>-0.00730157</v>
      </c>
      <c r="CG299">
        <v>0.9</v>
      </c>
      <c r="CH299" t="s">
        <v>421</v>
      </c>
      <c r="CI299" t="s">
        <v>421</v>
      </c>
      <c r="CJ299" t="s">
        <v>421</v>
      </c>
      <c r="CK299" t="s">
        <v>421</v>
      </c>
      <c r="CL299" t="s">
        <v>421</v>
      </c>
      <c r="CM299" t="s">
        <v>421</v>
      </c>
      <c r="CN299" t="s">
        <v>421</v>
      </c>
      <c r="CO299" t="s">
        <v>421</v>
      </c>
      <c r="CP299" t="s">
        <v>421</v>
      </c>
      <c r="CQ299" t="s">
        <v>421</v>
      </c>
      <c r="CR299">
        <f>$B$11*DQ299+$C$11*DR299+$F$11*EC299*(1-EF299)</f>
        <v>0</v>
      </c>
      <c r="CS299">
        <f>CR299*CT299</f>
        <v>0</v>
      </c>
      <c r="CT299">
        <f>($B$11*$D$9+$C$11*$D$9+$F$11*((EP299+EH299)/MAX(EP299+EH299+EQ299, 0.1)*$I$9+EQ299/MAX(EP299+EH299+EQ299, 0.1)*$J$9))/($B$11+$C$11+$F$11)</f>
        <v>0</v>
      </c>
      <c r="CU299">
        <f>($B$11*$K$9+$C$11*$K$9+$F$11*((EP299+EH299)/MAX(EP299+EH299+EQ299, 0.1)*$P$9+EQ299/MAX(EP299+EH299+EQ299, 0.1)*$Q$9))/($B$11+$C$11+$F$11)</f>
        <v>0</v>
      </c>
      <c r="CV299">
        <v>6</v>
      </c>
      <c r="CW299">
        <v>0.5</v>
      </c>
      <c r="CX299" t="s">
        <v>422</v>
      </c>
      <c r="CY299">
        <v>2</v>
      </c>
      <c r="CZ299" t="b">
        <v>1</v>
      </c>
      <c r="DA299">
        <v>1652289401.714286</v>
      </c>
      <c r="DB299">
        <v>932.5492857142857</v>
      </c>
      <c r="DC299">
        <v>1006.431892857143</v>
      </c>
      <c r="DD299">
        <v>27.75936428571429</v>
      </c>
      <c r="DE299">
        <v>21.15956428571428</v>
      </c>
      <c r="DF299">
        <v>933.4367142857144</v>
      </c>
      <c r="DG299">
        <v>27.65721071428571</v>
      </c>
      <c r="DH299">
        <v>400.0659642857142</v>
      </c>
      <c r="DI299">
        <v>90.66539999999999</v>
      </c>
      <c r="DJ299">
        <v>0.1000221785714286</v>
      </c>
      <c r="DK299">
        <v>33.18233214285714</v>
      </c>
      <c r="DL299">
        <v>32.34382857142857</v>
      </c>
      <c r="DM299">
        <v>999.9000000000002</v>
      </c>
      <c r="DN299">
        <v>0</v>
      </c>
      <c r="DO299">
        <v>0</v>
      </c>
      <c r="DP299">
        <v>9995.443571428574</v>
      </c>
      <c r="DQ299">
        <v>0</v>
      </c>
      <c r="DR299">
        <v>959.0400714285714</v>
      </c>
      <c r="DS299">
        <v>-73.8825607142857</v>
      </c>
      <c r="DT299">
        <v>959.1751071428572</v>
      </c>
      <c r="DU299">
        <v>1028.189285714286</v>
      </c>
      <c r="DV299">
        <v>6.5997875</v>
      </c>
      <c r="DW299">
        <v>1006.431892857143</v>
      </c>
      <c r="DX299">
        <v>21.15956428571428</v>
      </c>
      <c r="DY299">
        <v>2.516811785714286</v>
      </c>
      <c r="DZ299">
        <v>1.91844</v>
      </c>
      <c r="EA299">
        <v>21.13563571428572</v>
      </c>
      <c r="EB299">
        <v>16.78670714285714</v>
      </c>
      <c r="EC299">
        <v>1499.998214285714</v>
      </c>
      <c r="ED299">
        <v>0.9730049642857145</v>
      </c>
      <c r="EE299">
        <v>0.02699528214285714</v>
      </c>
      <c r="EF299">
        <v>0</v>
      </c>
      <c r="EG299">
        <v>1430.939642857143</v>
      </c>
      <c r="EH299">
        <v>5.00097</v>
      </c>
      <c r="EI299">
        <v>22099.75714285715</v>
      </c>
      <c r="EJ299">
        <v>12491.61428571428</v>
      </c>
      <c r="EK299">
        <v>41.73200000000001</v>
      </c>
      <c r="EL299">
        <v>43.25</v>
      </c>
      <c r="EM299">
        <v>41.875</v>
      </c>
      <c r="EN299">
        <v>43.125</v>
      </c>
      <c r="EO299">
        <v>42.875</v>
      </c>
      <c r="EP299">
        <v>1454.637857142857</v>
      </c>
      <c r="EQ299">
        <v>40.35964285714285</v>
      </c>
      <c r="ER299">
        <v>0</v>
      </c>
      <c r="ES299">
        <v>2095.400000095367</v>
      </c>
      <c r="ET299">
        <v>0</v>
      </c>
      <c r="EU299">
        <v>1430.896153846154</v>
      </c>
      <c r="EV299">
        <v>-12.96888887667279</v>
      </c>
      <c r="EW299">
        <v>-188.9162385500587</v>
      </c>
      <c r="EX299">
        <v>22098.65384615385</v>
      </c>
      <c r="EY299">
        <v>15</v>
      </c>
      <c r="EZ299">
        <v>1652287342.6</v>
      </c>
      <c r="FA299" t="s">
        <v>727</v>
      </c>
      <c r="FB299">
        <v>1652287342.6</v>
      </c>
      <c r="FC299">
        <v>1652287335.6</v>
      </c>
      <c r="FD299">
        <v>27</v>
      </c>
      <c r="FE299">
        <v>0.206</v>
      </c>
      <c r="FF299">
        <v>-0.006</v>
      </c>
      <c r="FG299">
        <v>-1.806</v>
      </c>
      <c r="FH299">
        <v>0.04</v>
      </c>
      <c r="FI299">
        <v>1600</v>
      </c>
      <c r="FJ299">
        <v>24</v>
      </c>
      <c r="FK299">
        <v>0.06</v>
      </c>
      <c r="FL299">
        <v>0.04</v>
      </c>
      <c r="FM299">
        <v>-73.7889292682927</v>
      </c>
      <c r="FN299">
        <v>-3.040423693379958</v>
      </c>
      <c r="FO299">
        <v>0.4115933709935153</v>
      </c>
      <c r="FP299">
        <v>-1</v>
      </c>
      <c r="FQ299">
        <v>6.663145853658537</v>
      </c>
      <c r="FR299">
        <v>-1.144512334494793</v>
      </c>
      <c r="FS299">
        <v>0.1135118848182999</v>
      </c>
      <c r="FT299">
        <v>0</v>
      </c>
      <c r="FU299">
        <v>0</v>
      </c>
      <c r="FV299">
        <v>0</v>
      </c>
      <c r="FW299">
        <v>0</v>
      </c>
      <c r="FX299">
        <v>-1</v>
      </c>
      <c r="FY299">
        <v>0</v>
      </c>
      <c r="FZ299">
        <v>1</v>
      </c>
      <c r="GA299" t="s">
        <v>710</v>
      </c>
      <c r="GB299">
        <v>2.69453</v>
      </c>
      <c r="GC299">
        <v>2.70508</v>
      </c>
      <c r="GD299">
        <v>0.166695</v>
      </c>
      <c r="GE299">
        <v>0.173075</v>
      </c>
      <c r="GF299">
        <v>0.117144</v>
      </c>
      <c r="GG299">
        <v>0.0961251</v>
      </c>
      <c r="GH299">
        <v>26140.7</v>
      </c>
      <c r="GI299">
        <v>26043.2</v>
      </c>
      <c r="GJ299">
        <v>29190.9</v>
      </c>
      <c r="GK299">
        <v>29151.4</v>
      </c>
      <c r="GL299">
        <v>34117.8</v>
      </c>
      <c r="GM299">
        <v>35076.4</v>
      </c>
      <c r="GN299">
        <v>41080.8</v>
      </c>
      <c r="GO299">
        <v>41597.4</v>
      </c>
      <c r="GP299">
        <v>1.72183</v>
      </c>
      <c r="GQ299">
        <v>2.00732</v>
      </c>
      <c r="GR299">
        <v>0.09108330000000001</v>
      </c>
      <c r="GS299">
        <v>0</v>
      </c>
      <c r="GT299">
        <v>30.8623</v>
      </c>
      <c r="GU299">
        <v>999.9</v>
      </c>
      <c r="GV299">
        <v>39</v>
      </c>
      <c r="GW299">
        <v>37.2</v>
      </c>
      <c r="GX299">
        <v>27.4175</v>
      </c>
      <c r="GY299">
        <v>62.8836</v>
      </c>
      <c r="GZ299">
        <v>29.7436</v>
      </c>
      <c r="HA299">
        <v>1</v>
      </c>
      <c r="HB299">
        <v>0.332459</v>
      </c>
      <c r="HC299">
        <v>0</v>
      </c>
      <c r="HD299">
        <v>20.3919</v>
      </c>
      <c r="HE299">
        <v>5.21699</v>
      </c>
      <c r="HF299">
        <v>12.0099</v>
      </c>
      <c r="HG299">
        <v>4.98755</v>
      </c>
      <c r="HH299">
        <v>3.28858</v>
      </c>
      <c r="HI299">
        <v>2431.8</v>
      </c>
      <c r="HJ299">
        <v>9999</v>
      </c>
      <c r="HK299">
        <v>9999</v>
      </c>
      <c r="HL299">
        <v>45.9</v>
      </c>
      <c r="HM299">
        <v>1.86732</v>
      </c>
      <c r="HN299">
        <v>1.8663</v>
      </c>
      <c r="HO299">
        <v>1.86584</v>
      </c>
      <c r="HP299">
        <v>1.8657</v>
      </c>
      <c r="HQ299">
        <v>1.86752</v>
      </c>
      <c r="HR299">
        <v>1.87006</v>
      </c>
      <c r="HS299">
        <v>1.86873</v>
      </c>
      <c r="HT299">
        <v>1.87005</v>
      </c>
      <c r="HU299">
        <v>0</v>
      </c>
      <c r="HV299">
        <v>0</v>
      </c>
      <c r="HW299">
        <v>0</v>
      </c>
      <c r="HX299">
        <v>0</v>
      </c>
      <c r="HY299" t="s">
        <v>425</v>
      </c>
      <c r="HZ299" t="s">
        <v>426</v>
      </c>
      <c r="IA299" t="s">
        <v>427</v>
      </c>
      <c r="IB299" t="s">
        <v>427</v>
      </c>
      <c r="IC299" t="s">
        <v>427</v>
      </c>
      <c r="ID299" t="s">
        <v>427</v>
      </c>
      <c r="IE299">
        <v>0</v>
      </c>
      <c r="IF299">
        <v>100</v>
      </c>
      <c r="IG299">
        <v>100</v>
      </c>
      <c r="IH299">
        <v>-0.922</v>
      </c>
      <c r="II299">
        <v>0.1017</v>
      </c>
      <c r="IJ299">
        <v>0.04464184116076175</v>
      </c>
      <c r="IK299">
        <v>-0.0004613869835165773</v>
      </c>
      <c r="IL299">
        <v>-7.733014719846753E-07</v>
      </c>
      <c r="IM299">
        <v>2.12217718631011E-10</v>
      </c>
      <c r="IN299">
        <v>-0.1662484685589008</v>
      </c>
      <c r="IO299">
        <v>0.000886434048502425</v>
      </c>
      <c r="IP299">
        <v>0.0004187276611132993</v>
      </c>
      <c r="IQ299">
        <v>-3.612086840460417E-06</v>
      </c>
      <c r="IR299">
        <v>19</v>
      </c>
      <c r="IS299">
        <v>2204</v>
      </c>
      <c r="IT299">
        <v>1</v>
      </c>
      <c r="IU299">
        <v>37</v>
      </c>
      <c r="IV299">
        <v>34.4</v>
      </c>
      <c r="IW299">
        <v>34.6</v>
      </c>
      <c r="IX299">
        <v>2.18872</v>
      </c>
      <c r="IY299">
        <v>2.22046</v>
      </c>
      <c r="IZ299">
        <v>1.39648</v>
      </c>
      <c r="JA299">
        <v>2.34619</v>
      </c>
      <c r="JB299">
        <v>1.49536</v>
      </c>
      <c r="JC299">
        <v>2.36694</v>
      </c>
      <c r="JD299">
        <v>39.3418</v>
      </c>
      <c r="JE299">
        <v>14.7362</v>
      </c>
      <c r="JF299">
        <v>18</v>
      </c>
      <c r="JG299">
        <v>393.015</v>
      </c>
      <c r="JH299">
        <v>559.096</v>
      </c>
      <c r="JI299">
        <v>32.3059</v>
      </c>
      <c r="JJ299">
        <v>31.784</v>
      </c>
      <c r="JK299">
        <v>30.0001</v>
      </c>
      <c r="JL299">
        <v>31.6554</v>
      </c>
      <c r="JM299">
        <v>31.5516</v>
      </c>
      <c r="JN299">
        <v>43.8055</v>
      </c>
      <c r="JO299">
        <v>25.2624</v>
      </c>
      <c r="JP299">
        <v>16.0646</v>
      </c>
      <c r="JQ299">
        <v>-999.9</v>
      </c>
      <c r="JR299">
        <v>1055.33</v>
      </c>
      <c r="JS299">
        <v>21.4299</v>
      </c>
      <c r="JT299">
        <v>99.771</v>
      </c>
      <c r="JU299">
        <v>99.8473</v>
      </c>
    </row>
    <row r="300" spans="1:281">
      <c r="A300">
        <v>284</v>
      </c>
      <c r="B300">
        <v>1652289414.5</v>
      </c>
      <c r="C300">
        <v>7358</v>
      </c>
      <c r="D300" t="s">
        <v>1052</v>
      </c>
      <c r="E300" t="s">
        <v>1053</v>
      </c>
      <c r="F300">
        <v>5</v>
      </c>
      <c r="G300" t="s">
        <v>925</v>
      </c>
      <c r="H300" t="s">
        <v>418</v>
      </c>
      <c r="I300">
        <v>1652289407</v>
      </c>
      <c r="J300">
        <f>(K300)/1000</f>
        <v>0</v>
      </c>
      <c r="K300">
        <f>IF(CZ300, AN300, AH300)</f>
        <v>0</v>
      </c>
      <c r="L300">
        <f>IF(CZ300, AI300, AG300)</f>
        <v>0</v>
      </c>
      <c r="M300">
        <f>DB300 - IF(AU300&gt;1, L300*CV300*100.0/(AW300*DP300), 0)</f>
        <v>0</v>
      </c>
      <c r="N300">
        <f>((T300-J300/2)*M300-L300)/(T300+J300/2)</f>
        <v>0</v>
      </c>
      <c r="O300">
        <f>N300*(DI300+DJ300)/1000.0</f>
        <v>0</v>
      </c>
      <c r="P300">
        <f>(DB300 - IF(AU300&gt;1, L300*CV300*100.0/(AW300*DP300), 0))*(DI300+DJ300)/1000.0</f>
        <v>0</v>
      </c>
      <c r="Q300">
        <f>2.0/((1/S300-1/R300)+SIGN(S300)*SQRT((1/S300-1/R300)*(1/S300-1/R300) + 4*CW300/((CW300+1)*(CW300+1))*(2*1/S300*1/R300-1/R300*1/R300)))</f>
        <v>0</v>
      </c>
      <c r="R300">
        <f>IF(LEFT(CX300,1)&lt;&gt;"0",IF(LEFT(CX300,1)="1",3.0,CY300),$D$5+$E$5*(DP300*DI300/($K$5*1000))+$F$5*(DP300*DI300/($K$5*1000))*MAX(MIN(CV300,$J$5),$I$5)*MAX(MIN(CV300,$J$5),$I$5)+$G$5*MAX(MIN(CV300,$J$5),$I$5)*(DP300*DI300/($K$5*1000))+$H$5*(DP300*DI300/($K$5*1000))*(DP300*DI300/($K$5*1000)))</f>
        <v>0</v>
      </c>
      <c r="S300">
        <f>J300*(1000-(1000*0.61365*exp(17.502*W300/(240.97+W300))/(DI300+DJ300)+DD300)/2)/(1000*0.61365*exp(17.502*W300/(240.97+W300))/(DI300+DJ300)-DD300)</f>
        <v>0</v>
      </c>
      <c r="T300">
        <f>1/((CW300+1)/(Q300/1.6)+1/(R300/1.37)) + CW300/((CW300+1)/(Q300/1.6) + CW300/(R300/1.37))</f>
        <v>0</v>
      </c>
      <c r="U300">
        <f>(CR300*CU300)</f>
        <v>0</v>
      </c>
      <c r="V300">
        <f>(DK300+(U300+2*0.95*5.67E-8*(((DK300+$B$7)+273)^4-(DK300+273)^4)-44100*J300)/(1.84*29.3*R300+8*0.95*5.67E-8*(DK300+273)^3))</f>
        <v>0</v>
      </c>
      <c r="W300">
        <f>($C$7*DL300+$D$7*DM300+$E$7*V300)</f>
        <v>0</v>
      </c>
      <c r="X300">
        <f>0.61365*exp(17.502*W300/(240.97+W300))</f>
        <v>0</v>
      </c>
      <c r="Y300">
        <f>(Z300/AA300*100)</f>
        <v>0</v>
      </c>
      <c r="Z300">
        <f>DD300*(DI300+DJ300)/1000</f>
        <v>0</v>
      </c>
      <c r="AA300">
        <f>0.61365*exp(17.502*DK300/(240.97+DK300))</f>
        <v>0</v>
      </c>
      <c r="AB300">
        <f>(X300-DD300*(DI300+DJ300)/1000)</f>
        <v>0</v>
      </c>
      <c r="AC300">
        <f>(-J300*44100)</f>
        <v>0</v>
      </c>
      <c r="AD300">
        <f>2*29.3*R300*0.92*(DK300-W300)</f>
        <v>0</v>
      </c>
      <c r="AE300">
        <f>2*0.95*5.67E-8*(((DK300+$B$7)+273)^4-(W300+273)^4)</f>
        <v>0</v>
      </c>
      <c r="AF300">
        <f>U300+AE300+AC300+AD300</f>
        <v>0</v>
      </c>
      <c r="AG300">
        <f>DH300*AU300*(DC300-DB300*(1000-AU300*DE300)/(1000-AU300*DD300))/(100*CV300)</f>
        <v>0</v>
      </c>
      <c r="AH300">
        <f>1000*DH300*AU300*(DD300-DE300)/(100*CV300*(1000-AU300*DD300))</f>
        <v>0</v>
      </c>
      <c r="AI300">
        <f>(AJ300 - AK300 - DI300*1E3/(8.314*(DK300+273.15)) * AM300/DH300 * AL300) * DH300/(100*CV300) * (1000 - DE300)/1000</f>
        <v>0</v>
      </c>
      <c r="AJ300">
        <v>1059.651247699334</v>
      </c>
      <c r="AK300">
        <v>1000.566151515152</v>
      </c>
      <c r="AL300">
        <v>3.367600540458219</v>
      </c>
      <c r="AM300">
        <v>66.42233892500103</v>
      </c>
      <c r="AN300">
        <f>(AP300 - AO300 + DI300*1E3/(8.314*(DK300+273.15)) * AR300/DH300 * AQ300) * DH300/(100*CV300) * 1000/(1000 - AP300)</f>
        <v>0</v>
      </c>
      <c r="AO300">
        <v>21.30478095903053</v>
      </c>
      <c r="AP300">
        <v>27.7147812121212</v>
      </c>
      <c r="AQ300">
        <v>-0.0002541544851035115</v>
      </c>
      <c r="AR300">
        <v>79.01917542628415</v>
      </c>
      <c r="AS300">
        <v>0</v>
      </c>
      <c r="AT300">
        <v>0</v>
      </c>
      <c r="AU300">
        <f>IF(AS300*$H$13&gt;=AW300,1.0,(AW300/(AW300-AS300*$H$13)))</f>
        <v>0</v>
      </c>
      <c r="AV300">
        <f>(AU300-1)*100</f>
        <v>0</v>
      </c>
      <c r="AW300">
        <f>MAX(0,($B$13+$C$13*DP300)/(1+$D$13*DP300)*DI300/(DK300+273)*$E$13)</f>
        <v>0</v>
      </c>
      <c r="AX300" t="s">
        <v>421</v>
      </c>
      <c r="AY300" t="s">
        <v>421</v>
      </c>
      <c r="AZ300">
        <v>0</v>
      </c>
      <c r="BA300">
        <v>0</v>
      </c>
      <c r="BB300">
        <f>1-AZ300/BA300</f>
        <v>0</v>
      </c>
      <c r="BC300">
        <v>0</v>
      </c>
      <c r="BD300" t="s">
        <v>421</v>
      </c>
      <c r="BE300" t="s">
        <v>421</v>
      </c>
      <c r="BF300">
        <v>0</v>
      </c>
      <c r="BG300">
        <v>0</v>
      </c>
      <c r="BH300">
        <f>1-BF300/BG300</f>
        <v>0</v>
      </c>
      <c r="BI300">
        <v>0.5</v>
      </c>
      <c r="BJ300">
        <f>CS300</f>
        <v>0</v>
      </c>
      <c r="BK300">
        <f>L300</f>
        <v>0</v>
      </c>
      <c r="BL300">
        <f>BH300*BI300*BJ300</f>
        <v>0</v>
      </c>
      <c r="BM300">
        <f>(BK300-BC300)/BJ300</f>
        <v>0</v>
      </c>
      <c r="BN300">
        <f>(BA300-BG300)/BG300</f>
        <v>0</v>
      </c>
      <c r="BO300">
        <f>AZ300/(BB300+AZ300/BG300)</f>
        <v>0</v>
      </c>
      <c r="BP300" t="s">
        <v>421</v>
      </c>
      <c r="BQ300">
        <v>0</v>
      </c>
      <c r="BR300">
        <f>IF(BQ300&lt;&gt;0, BQ300, BO300)</f>
        <v>0</v>
      </c>
      <c r="BS300">
        <f>1-BR300/BG300</f>
        <v>0</v>
      </c>
      <c r="BT300">
        <f>(BG300-BF300)/(BG300-BR300)</f>
        <v>0</v>
      </c>
      <c r="BU300">
        <f>(BA300-BG300)/(BA300-BR300)</f>
        <v>0</v>
      </c>
      <c r="BV300">
        <f>(BG300-BF300)/(BG300-AZ300)</f>
        <v>0</v>
      </c>
      <c r="BW300">
        <f>(BA300-BG300)/(BA300-AZ300)</f>
        <v>0</v>
      </c>
      <c r="BX300">
        <f>(BT300*BR300/BF300)</f>
        <v>0</v>
      </c>
      <c r="BY300">
        <f>(1-BX300)</f>
        <v>0</v>
      </c>
      <c r="BZ300">
        <v>1358</v>
      </c>
      <c r="CA300">
        <v>300</v>
      </c>
      <c r="CB300">
        <v>300</v>
      </c>
      <c r="CC300">
        <v>300</v>
      </c>
      <c r="CD300">
        <v>10372.1</v>
      </c>
      <c r="CE300">
        <v>1824.64</v>
      </c>
      <c r="CF300">
        <v>-0.00730157</v>
      </c>
      <c r="CG300">
        <v>0.9</v>
      </c>
      <c r="CH300" t="s">
        <v>421</v>
      </c>
      <c r="CI300" t="s">
        <v>421</v>
      </c>
      <c r="CJ300" t="s">
        <v>421</v>
      </c>
      <c r="CK300" t="s">
        <v>421</v>
      </c>
      <c r="CL300" t="s">
        <v>421</v>
      </c>
      <c r="CM300" t="s">
        <v>421</v>
      </c>
      <c r="CN300" t="s">
        <v>421</v>
      </c>
      <c r="CO300" t="s">
        <v>421</v>
      </c>
      <c r="CP300" t="s">
        <v>421</v>
      </c>
      <c r="CQ300" t="s">
        <v>421</v>
      </c>
      <c r="CR300">
        <f>$B$11*DQ300+$C$11*DR300+$F$11*EC300*(1-EF300)</f>
        <v>0</v>
      </c>
      <c r="CS300">
        <f>CR300*CT300</f>
        <v>0</v>
      </c>
      <c r="CT300">
        <f>($B$11*$D$9+$C$11*$D$9+$F$11*((EP300+EH300)/MAX(EP300+EH300+EQ300, 0.1)*$I$9+EQ300/MAX(EP300+EH300+EQ300, 0.1)*$J$9))/($B$11+$C$11+$F$11)</f>
        <v>0</v>
      </c>
      <c r="CU300">
        <f>($B$11*$K$9+$C$11*$K$9+$F$11*((EP300+EH300)/MAX(EP300+EH300+EQ300, 0.1)*$P$9+EQ300/MAX(EP300+EH300+EQ300, 0.1)*$Q$9))/($B$11+$C$11+$F$11)</f>
        <v>0</v>
      </c>
      <c r="CV300">
        <v>6</v>
      </c>
      <c r="CW300">
        <v>0.5</v>
      </c>
      <c r="CX300" t="s">
        <v>422</v>
      </c>
      <c r="CY300">
        <v>2</v>
      </c>
      <c r="CZ300" t="b">
        <v>1</v>
      </c>
      <c r="DA300">
        <v>1652289407</v>
      </c>
      <c r="DB300">
        <v>949.8359999999999</v>
      </c>
      <c r="DC300">
        <v>1024.151111111111</v>
      </c>
      <c r="DD300">
        <v>27.74084814814815</v>
      </c>
      <c r="DE300">
        <v>21.24083333333333</v>
      </c>
      <c r="DF300">
        <v>950.7468518518518</v>
      </c>
      <c r="DG300">
        <v>27.63898518518519</v>
      </c>
      <c r="DH300">
        <v>400.0674444444444</v>
      </c>
      <c r="DI300">
        <v>90.66432222222222</v>
      </c>
      <c r="DJ300">
        <v>0.09998357407407406</v>
      </c>
      <c r="DK300">
        <v>33.1873074074074</v>
      </c>
      <c r="DL300">
        <v>32.34758518518519</v>
      </c>
      <c r="DM300">
        <v>999.9000000000001</v>
      </c>
      <c r="DN300">
        <v>0</v>
      </c>
      <c r="DO300">
        <v>0</v>
      </c>
      <c r="DP300">
        <v>9993.888518518519</v>
      </c>
      <c r="DQ300">
        <v>0</v>
      </c>
      <c r="DR300">
        <v>960.1364444444444</v>
      </c>
      <c r="DS300">
        <v>-74.31470740740741</v>
      </c>
      <c r="DT300">
        <v>976.9367407407407</v>
      </c>
      <c r="DU300">
        <v>1046.377777777778</v>
      </c>
      <c r="DV300">
        <v>6.500003333333333</v>
      </c>
      <c r="DW300">
        <v>1024.151111111111</v>
      </c>
      <c r="DX300">
        <v>21.24083333333333</v>
      </c>
      <c r="DY300">
        <v>2.515103333333334</v>
      </c>
      <c r="DZ300">
        <v>1.925785185185185</v>
      </c>
      <c r="EA300">
        <v>21.12457777777778</v>
      </c>
      <c r="EB300">
        <v>16.8469074074074</v>
      </c>
      <c r="EC300">
        <v>1499.995925925926</v>
      </c>
      <c r="ED300">
        <v>0.9729995185185186</v>
      </c>
      <c r="EE300">
        <v>0.02700075185185185</v>
      </c>
      <c r="EF300">
        <v>0</v>
      </c>
      <c r="EG300">
        <v>1429.853333333333</v>
      </c>
      <c r="EH300">
        <v>5.00097</v>
      </c>
      <c r="EI300">
        <v>22088.22962962963</v>
      </c>
      <c r="EJ300">
        <v>12491.57037037037</v>
      </c>
      <c r="EK300">
        <v>41.74766666666666</v>
      </c>
      <c r="EL300">
        <v>43.25</v>
      </c>
      <c r="EM300">
        <v>41.88418518518519</v>
      </c>
      <c r="EN300">
        <v>43.125</v>
      </c>
      <c r="EO300">
        <v>42.875</v>
      </c>
      <c r="EP300">
        <v>1454.627407407408</v>
      </c>
      <c r="EQ300">
        <v>40.36777777777779</v>
      </c>
      <c r="ER300">
        <v>0</v>
      </c>
      <c r="ES300">
        <v>2100.799999952316</v>
      </c>
      <c r="ET300">
        <v>0</v>
      </c>
      <c r="EU300">
        <v>1429.7308</v>
      </c>
      <c r="EV300">
        <v>-12.84769231242272</v>
      </c>
      <c r="EW300">
        <v>20.27692362190935</v>
      </c>
      <c r="EX300">
        <v>22086.77600000001</v>
      </c>
      <c r="EY300">
        <v>15</v>
      </c>
      <c r="EZ300">
        <v>1652287342.6</v>
      </c>
      <c r="FA300" t="s">
        <v>727</v>
      </c>
      <c r="FB300">
        <v>1652287342.6</v>
      </c>
      <c r="FC300">
        <v>1652287335.6</v>
      </c>
      <c r="FD300">
        <v>27</v>
      </c>
      <c r="FE300">
        <v>0.206</v>
      </c>
      <c r="FF300">
        <v>-0.006</v>
      </c>
      <c r="FG300">
        <v>-1.806</v>
      </c>
      <c r="FH300">
        <v>0.04</v>
      </c>
      <c r="FI300">
        <v>1600</v>
      </c>
      <c r="FJ300">
        <v>24</v>
      </c>
      <c r="FK300">
        <v>0.06</v>
      </c>
      <c r="FL300">
        <v>0.04</v>
      </c>
      <c r="FM300">
        <v>-73.99733902439024</v>
      </c>
      <c r="FN300">
        <v>-4.728503832752607</v>
      </c>
      <c r="FO300">
        <v>0.4890847255036682</v>
      </c>
      <c r="FP300">
        <v>-1</v>
      </c>
      <c r="FQ300">
        <v>6.564702195121952</v>
      </c>
      <c r="FR300">
        <v>-1.17396648083623</v>
      </c>
      <c r="FS300">
        <v>0.1165312255967639</v>
      </c>
      <c r="FT300">
        <v>0</v>
      </c>
      <c r="FU300">
        <v>0</v>
      </c>
      <c r="FV300">
        <v>0</v>
      </c>
      <c r="FW300">
        <v>0</v>
      </c>
      <c r="FX300">
        <v>-1</v>
      </c>
      <c r="FY300">
        <v>0</v>
      </c>
      <c r="FZ300">
        <v>1</v>
      </c>
      <c r="GA300" t="s">
        <v>710</v>
      </c>
      <c r="GB300">
        <v>2.69428</v>
      </c>
      <c r="GC300">
        <v>2.7051</v>
      </c>
      <c r="GD300">
        <v>0.168538</v>
      </c>
      <c r="GE300">
        <v>0.174873</v>
      </c>
      <c r="GF300">
        <v>0.117097</v>
      </c>
      <c r="GG300">
        <v>0.0963122</v>
      </c>
      <c r="GH300">
        <v>26082.4</v>
      </c>
      <c r="GI300">
        <v>25986.4</v>
      </c>
      <c r="GJ300">
        <v>29190.4</v>
      </c>
      <c r="GK300">
        <v>29151.2</v>
      </c>
      <c r="GL300">
        <v>34119.3</v>
      </c>
      <c r="GM300">
        <v>35068.8</v>
      </c>
      <c r="GN300">
        <v>41080.4</v>
      </c>
      <c r="GO300">
        <v>41597</v>
      </c>
      <c r="GP300">
        <v>1.72145</v>
      </c>
      <c r="GQ300">
        <v>2.00758</v>
      </c>
      <c r="GR300">
        <v>0.0926778</v>
      </c>
      <c r="GS300">
        <v>0</v>
      </c>
      <c r="GT300">
        <v>30.8658</v>
      </c>
      <c r="GU300">
        <v>999.9</v>
      </c>
      <c r="GV300">
        <v>39</v>
      </c>
      <c r="GW300">
        <v>37.2</v>
      </c>
      <c r="GX300">
        <v>27.4201</v>
      </c>
      <c r="GY300">
        <v>62.8036</v>
      </c>
      <c r="GZ300">
        <v>29.7396</v>
      </c>
      <c r="HA300">
        <v>1</v>
      </c>
      <c r="HB300">
        <v>0.332452</v>
      </c>
      <c r="HC300">
        <v>0</v>
      </c>
      <c r="HD300">
        <v>20.3921</v>
      </c>
      <c r="HE300">
        <v>5.21654</v>
      </c>
      <c r="HF300">
        <v>12.0099</v>
      </c>
      <c r="HG300">
        <v>4.9875</v>
      </c>
      <c r="HH300">
        <v>3.28863</v>
      </c>
      <c r="HI300">
        <v>2432</v>
      </c>
      <c r="HJ300">
        <v>9999</v>
      </c>
      <c r="HK300">
        <v>9999</v>
      </c>
      <c r="HL300">
        <v>45.9</v>
      </c>
      <c r="HM300">
        <v>1.86734</v>
      </c>
      <c r="HN300">
        <v>1.8663</v>
      </c>
      <c r="HO300">
        <v>1.86585</v>
      </c>
      <c r="HP300">
        <v>1.86574</v>
      </c>
      <c r="HQ300">
        <v>1.86752</v>
      </c>
      <c r="HR300">
        <v>1.87006</v>
      </c>
      <c r="HS300">
        <v>1.86873</v>
      </c>
      <c r="HT300">
        <v>1.87006</v>
      </c>
      <c r="HU300">
        <v>0</v>
      </c>
      <c r="HV300">
        <v>0</v>
      </c>
      <c r="HW300">
        <v>0</v>
      </c>
      <c r="HX300">
        <v>0</v>
      </c>
      <c r="HY300" t="s">
        <v>425</v>
      </c>
      <c r="HZ300" t="s">
        <v>426</v>
      </c>
      <c r="IA300" t="s">
        <v>427</v>
      </c>
      <c r="IB300" t="s">
        <v>427</v>
      </c>
      <c r="IC300" t="s">
        <v>427</v>
      </c>
      <c r="ID300" t="s">
        <v>427</v>
      </c>
      <c r="IE300">
        <v>0</v>
      </c>
      <c r="IF300">
        <v>100</v>
      </c>
      <c r="IG300">
        <v>100</v>
      </c>
      <c r="IH300">
        <v>-0.945</v>
      </c>
      <c r="II300">
        <v>0.1014</v>
      </c>
      <c r="IJ300">
        <v>0.04464184116076175</v>
      </c>
      <c r="IK300">
        <v>-0.0004613869835165773</v>
      </c>
      <c r="IL300">
        <v>-7.733014719846753E-07</v>
      </c>
      <c r="IM300">
        <v>2.12217718631011E-10</v>
      </c>
      <c r="IN300">
        <v>-0.1662484685589008</v>
      </c>
      <c r="IO300">
        <v>0.000886434048502425</v>
      </c>
      <c r="IP300">
        <v>0.0004187276611132993</v>
      </c>
      <c r="IQ300">
        <v>-3.612086840460417E-06</v>
      </c>
      <c r="IR300">
        <v>19</v>
      </c>
      <c r="IS300">
        <v>2204</v>
      </c>
      <c r="IT300">
        <v>1</v>
      </c>
      <c r="IU300">
        <v>37</v>
      </c>
      <c r="IV300">
        <v>34.5</v>
      </c>
      <c r="IW300">
        <v>34.6</v>
      </c>
      <c r="IX300">
        <v>2.21924</v>
      </c>
      <c r="IY300">
        <v>2.21558</v>
      </c>
      <c r="IZ300">
        <v>1.39648</v>
      </c>
      <c r="JA300">
        <v>2.34497</v>
      </c>
      <c r="JB300">
        <v>1.49536</v>
      </c>
      <c r="JC300">
        <v>2.3999</v>
      </c>
      <c r="JD300">
        <v>39.3418</v>
      </c>
      <c r="JE300">
        <v>14.7362</v>
      </c>
      <c r="JF300">
        <v>18</v>
      </c>
      <c r="JG300">
        <v>392.824</v>
      </c>
      <c r="JH300">
        <v>559.292</v>
      </c>
      <c r="JI300">
        <v>32.3106</v>
      </c>
      <c r="JJ300">
        <v>31.7854</v>
      </c>
      <c r="JK300">
        <v>30.0001</v>
      </c>
      <c r="JL300">
        <v>31.6575</v>
      </c>
      <c r="JM300">
        <v>31.5525</v>
      </c>
      <c r="JN300">
        <v>44.4093</v>
      </c>
      <c r="JO300">
        <v>24.9878</v>
      </c>
      <c r="JP300">
        <v>16.0646</v>
      </c>
      <c r="JQ300">
        <v>-999.9</v>
      </c>
      <c r="JR300">
        <v>1068.73</v>
      </c>
      <c r="JS300">
        <v>21.5311</v>
      </c>
      <c r="JT300">
        <v>99.7697</v>
      </c>
      <c r="JU300">
        <v>99.84650000000001</v>
      </c>
    </row>
    <row r="301" spans="1:281">
      <c r="A301">
        <v>285</v>
      </c>
      <c r="B301">
        <v>1652289419.5</v>
      </c>
      <c r="C301">
        <v>7363</v>
      </c>
      <c r="D301" t="s">
        <v>1054</v>
      </c>
      <c r="E301" t="s">
        <v>1055</v>
      </c>
      <c r="F301">
        <v>5</v>
      </c>
      <c r="G301" t="s">
        <v>925</v>
      </c>
      <c r="H301" t="s">
        <v>418</v>
      </c>
      <c r="I301">
        <v>1652289411.714286</v>
      </c>
      <c r="J301">
        <f>(K301)/1000</f>
        <v>0</v>
      </c>
      <c r="K301">
        <f>IF(CZ301, AN301, AH301)</f>
        <v>0</v>
      </c>
      <c r="L301">
        <f>IF(CZ301, AI301, AG301)</f>
        <v>0</v>
      </c>
      <c r="M301">
        <f>DB301 - IF(AU301&gt;1, L301*CV301*100.0/(AW301*DP301), 0)</f>
        <v>0</v>
      </c>
      <c r="N301">
        <f>((T301-J301/2)*M301-L301)/(T301+J301/2)</f>
        <v>0</v>
      </c>
      <c r="O301">
        <f>N301*(DI301+DJ301)/1000.0</f>
        <v>0</v>
      </c>
      <c r="P301">
        <f>(DB301 - IF(AU301&gt;1, L301*CV301*100.0/(AW301*DP301), 0))*(DI301+DJ301)/1000.0</f>
        <v>0</v>
      </c>
      <c r="Q301">
        <f>2.0/((1/S301-1/R301)+SIGN(S301)*SQRT((1/S301-1/R301)*(1/S301-1/R301) + 4*CW301/((CW301+1)*(CW301+1))*(2*1/S301*1/R301-1/R301*1/R301)))</f>
        <v>0</v>
      </c>
      <c r="R301">
        <f>IF(LEFT(CX301,1)&lt;&gt;"0",IF(LEFT(CX301,1)="1",3.0,CY301),$D$5+$E$5*(DP301*DI301/($K$5*1000))+$F$5*(DP301*DI301/($K$5*1000))*MAX(MIN(CV301,$J$5),$I$5)*MAX(MIN(CV301,$J$5),$I$5)+$G$5*MAX(MIN(CV301,$J$5),$I$5)*(DP301*DI301/($K$5*1000))+$H$5*(DP301*DI301/($K$5*1000))*(DP301*DI301/($K$5*1000)))</f>
        <v>0</v>
      </c>
      <c r="S301">
        <f>J301*(1000-(1000*0.61365*exp(17.502*W301/(240.97+W301))/(DI301+DJ301)+DD301)/2)/(1000*0.61365*exp(17.502*W301/(240.97+W301))/(DI301+DJ301)-DD301)</f>
        <v>0</v>
      </c>
      <c r="T301">
        <f>1/((CW301+1)/(Q301/1.6)+1/(R301/1.37)) + CW301/((CW301+1)/(Q301/1.6) + CW301/(R301/1.37))</f>
        <v>0</v>
      </c>
      <c r="U301">
        <f>(CR301*CU301)</f>
        <v>0</v>
      </c>
      <c r="V301">
        <f>(DK301+(U301+2*0.95*5.67E-8*(((DK301+$B$7)+273)^4-(DK301+273)^4)-44100*J301)/(1.84*29.3*R301+8*0.95*5.67E-8*(DK301+273)^3))</f>
        <v>0</v>
      </c>
      <c r="W301">
        <f>($C$7*DL301+$D$7*DM301+$E$7*V301)</f>
        <v>0</v>
      </c>
      <c r="X301">
        <f>0.61365*exp(17.502*W301/(240.97+W301))</f>
        <v>0</v>
      </c>
      <c r="Y301">
        <f>(Z301/AA301*100)</f>
        <v>0</v>
      </c>
      <c r="Z301">
        <f>DD301*(DI301+DJ301)/1000</f>
        <v>0</v>
      </c>
      <c r="AA301">
        <f>0.61365*exp(17.502*DK301/(240.97+DK301))</f>
        <v>0</v>
      </c>
      <c r="AB301">
        <f>(X301-DD301*(DI301+DJ301)/1000)</f>
        <v>0</v>
      </c>
      <c r="AC301">
        <f>(-J301*44100)</f>
        <v>0</v>
      </c>
      <c r="AD301">
        <f>2*29.3*R301*0.92*(DK301-W301)</f>
        <v>0</v>
      </c>
      <c r="AE301">
        <f>2*0.95*5.67E-8*(((DK301+$B$7)+273)^4-(W301+273)^4)</f>
        <v>0</v>
      </c>
      <c r="AF301">
        <f>U301+AE301+AC301+AD301</f>
        <v>0</v>
      </c>
      <c r="AG301">
        <f>DH301*AU301*(DC301-DB301*(1000-AU301*DE301)/(1000-AU301*DD301))/(100*CV301)</f>
        <v>0</v>
      </c>
      <c r="AH301">
        <f>1000*DH301*AU301*(DD301-DE301)/(100*CV301*(1000-AU301*DD301))</f>
        <v>0</v>
      </c>
      <c r="AI301">
        <f>(AJ301 - AK301 - DI301*1E3/(8.314*(DK301+273.15)) * AM301/DH301 * AL301) * DH301/(100*CV301) * (1000 - DE301)/1000</f>
        <v>0</v>
      </c>
      <c r="AJ301">
        <v>1076.874159000947</v>
      </c>
      <c r="AK301">
        <v>1017.501212121212</v>
      </c>
      <c r="AL301">
        <v>3.376029679530268</v>
      </c>
      <c r="AM301">
        <v>66.42233892500103</v>
      </c>
      <c r="AN301">
        <f>(AP301 - AO301 + DI301*1E3/(8.314*(DK301+273.15)) * AR301/DH301 * AQ301) * DH301/(100*CV301) * 1000/(1000 - AP301)</f>
        <v>0</v>
      </c>
      <c r="AO301">
        <v>21.37132707072192</v>
      </c>
      <c r="AP301">
        <v>27.69130484848484</v>
      </c>
      <c r="AQ301">
        <v>-0.0009355145589168936</v>
      </c>
      <c r="AR301">
        <v>79.01917542628415</v>
      </c>
      <c r="AS301">
        <v>0</v>
      </c>
      <c r="AT301">
        <v>0</v>
      </c>
      <c r="AU301">
        <f>IF(AS301*$H$13&gt;=AW301,1.0,(AW301/(AW301-AS301*$H$13)))</f>
        <v>0</v>
      </c>
      <c r="AV301">
        <f>(AU301-1)*100</f>
        <v>0</v>
      </c>
      <c r="AW301">
        <f>MAX(0,($B$13+$C$13*DP301)/(1+$D$13*DP301)*DI301/(DK301+273)*$E$13)</f>
        <v>0</v>
      </c>
      <c r="AX301" t="s">
        <v>421</v>
      </c>
      <c r="AY301" t="s">
        <v>421</v>
      </c>
      <c r="AZ301">
        <v>0</v>
      </c>
      <c r="BA301">
        <v>0</v>
      </c>
      <c r="BB301">
        <f>1-AZ301/BA301</f>
        <v>0</v>
      </c>
      <c r="BC301">
        <v>0</v>
      </c>
      <c r="BD301" t="s">
        <v>421</v>
      </c>
      <c r="BE301" t="s">
        <v>421</v>
      </c>
      <c r="BF301">
        <v>0</v>
      </c>
      <c r="BG301">
        <v>0</v>
      </c>
      <c r="BH301">
        <f>1-BF301/BG301</f>
        <v>0</v>
      </c>
      <c r="BI301">
        <v>0.5</v>
      </c>
      <c r="BJ301">
        <f>CS301</f>
        <v>0</v>
      </c>
      <c r="BK301">
        <f>L301</f>
        <v>0</v>
      </c>
      <c r="BL301">
        <f>BH301*BI301*BJ301</f>
        <v>0</v>
      </c>
      <c r="BM301">
        <f>(BK301-BC301)/BJ301</f>
        <v>0</v>
      </c>
      <c r="BN301">
        <f>(BA301-BG301)/BG301</f>
        <v>0</v>
      </c>
      <c r="BO301">
        <f>AZ301/(BB301+AZ301/BG301)</f>
        <v>0</v>
      </c>
      <c r="BP301" t="s">
        <v>421</v>
      </c>
      <c r="BQ301">
        <v>0</v>
      </c>
      <c r="BR301">
        <f>IF(BQ301&lt;&gt;0, BQ301, BO301)</f>
        <v>0</v>
      </c>
      <c r="BS301">
        <f>1-BR301/BG301</f>
        <v>0</v>
      </c>
      <c r="BT301">
        <f>(BG301-BF301)/(BG301-BR301)</f>
        <v>0</v>
      </c>
      <c r="BU301">
        <f>(BA301-BG301)/(BA301-BR301)</f>
        <v>0</v>
      </c>
      <c r="BV301">
        <f>(BG301-BF301)/(BG301-AZ301)</f>
        <v>0</v>
      </c>
      <c r="BW301">
        <f>(BA301-BG301)/(BA301-AZ301)</f>
        <v>0</v>
      </c>
      <c r="BX301">
        <f>(BT301*BR301/BF301)</f>
        <v>0</v>
      </c>
      <c r="BY301">
        <f>(1-BX301)</f>
        <v>0</v>
      </c>
      <c r="BZ301">
        <v>1358</v>
      </c>
      <c r="CA301">
        <v>300</v>
      </c>
      <c r="CB301">
        <v>300</v>
      </c>
      <c r="CC301">
        <v>300</v>
      </c>
      <c r="CD301">
        <v>10372.1</v>
      </c>
      <c r="CE301">
        <v>1824.64</v>
      </c>
      <c r="CF301">
        <v>-0.00730157</v>
      </c>
      <c r="CG301">
        <v>0.9</v>
      </c>
      <c r="CH301" t="s">
        <v>421</v>
      </c>
      <c r="CI301" t="s">
        <v>421</v>
      </c>
      <c r="CJ301" t="s">
        <v>421</v>
      </c>
      <c r="CK301" t="s">
        <v>421</v>
      </c>
      <c r="CL301" t="s">
        <v>421</v>
      </c>
      <c r="CM301" t="s">
        <v>421</v>
      </c>
      <c r="CN301" t="s">
        <v>421</v>
      </c>
      <c r="CO301" t="s">
        <v>421</v>
      </c>
      <c r="CP301" t="s">
        <v>421</v>
      </c>
      <c r="CQ301" t="s">
        <v>421</v>
      </c>
      <c r="CR301">
        <f>$B$11*DQ301+$C$11*DR301+$F$11*EC301*(1-EF301)</f>
        <v>0</v>
      </c>
      <c r="CS301">
        <f>CR301*CT301</f>
        <v>0</v>
      </c>
      <c r="CT301">
        <f>($B$11*$D$9+$C$11*$D$9+$F$11*((EP301+EH301)/MAX(EP301+EH301+EQ301, 0.1)*$I$9+EQ301/MAX(EP301+EH301+EQ301, 0.1)*$J$9))/($B$11+$C$11+$F$11)</f>
        <v>0</v>
      </c>
      <c r="CU301">
        <f>($B$11*$K$9+$C$11*$K$9+$F$11*((EP301+EH301)/MAX(EP301+EH301+EQ301, 0.1)*$P$9+EQ301/MAX(EP301+EH301+EQ301, 0.1)*$Q$9))/($B$11+$C$11+$F$11)</f>
        <v>0</v>
      </c>
      <c r="CV301">
        <v>6</v>
      </c>
      <c r="CW301">
        <v>0.5</v>
      </c>
      <c r="CX301" t="s">
        <v>422</v>
      </c>
      <c r="CY301">
        <v>2</v>
      </c>
      <c r="CZ301" t="b">
        <v>1</v>
      </c>
      <c r="DA301">
        <v>1652289411.714286</v>
      </c>
      <c r="DB301">
        <v>965.3645357142856</v>
      </c>
      <c r="DC301">
        <v>1039.912142857143</v>
      </c>
      <c r="DD301">
        <v>27.72190714285714</v>
      </c>
      <c r="DE301">
        <v>21.31806785714286</v>
      </c>
      <c r="DF301">
        <v>966.2964999999998</v>
      </c>
      <c r="DG301">
        <v>27.62035</v>
      </c>
      <c r="DH301">
        <v>400.0643214285714</v>
      </c>
      <c r="DI301">
        <v>90.66308928571428</v>
      </c>
      <c r="DJ301">
        <v>0.09993881428571429</v>
      </c>
      <c r="DK301">
        <v>33.19170357142857</v>
      </c>
      <c r="DL301">
        <v>32.35731785714286</v>
      </c>
      <c r="DM301">
        <v>999.9000000000002</v>
      </c>
      <c r="DN301">
        <v>0</v>
      </c>
      <c r="DO301">
        <v>0</v>
      </c>
      <c r="DP301">
        <v>10002.05</v>
      </c>
      <c r="DQ301">
        <v>0</v>
      </c>
      <c r="DR301">
        <v>960.9422857142856</v>
      </c>
      <c r="DS301">
        <v>-74.54728928571429</v>
      </c>
      <c r="DT301">
        <v>992.8889642857142</v>
      </c>
      <c r="DU301">
        <v>1062.564642857143</v>
      </c>
      <c r="DV301">
        <v>6.403834642857144</v>
      </c>
      <c r="DW301">
        <v>1039.912142857143</v>
      </c>
      <c r="DX301">
        <v>21.31806785714286</v>
      </c>
      <c r="DY301">
        <v>2.5133525</v>
      </c>
      <c r="DZ301">
        <v>1.932762142857143</v>
      </c>
      <c r="EA301">
        <v>21.11324285714286</v>
      </c>
      <c r="EB301">
        <v>16.90391785714285</v>
      </c>
      <c r="EC301">
        <v>1499.999642857143</v>
      </c>
      <c r="ED301">
        <v>0.9729969642857145</v>
      </c>
      <c r="EE301">
        <v>0.0270034</v>
      </c>
      <c r="EF301">
        <v>0</v>
      </c>
      <c r="EG301">
        <v>1428.831071428571</v>
      </c>
      <c r="EH301">
        <v>5.00097</v>
      </c>
      <c r="EI301">
        <v>22078.72142857143</v>
      </c>
      <c r="EJ301">
        <v>12491.59285714286</v>
      </c>
      <c r="EK301">
        <v>41.74775</v>
      </c>
      <c r="EL301">
        <v>43.25</v>
      </c>
      <c r="EM301">
        <v>41.89492857142857</v>
      </c>
      <c r="EN301">
        <v>43.125</v>
      </c>
      <c r="EO301">
        <v>42.875</v>
      </c>
      <c r="EP301">
        <v>1454.627142857143</v>
      </c>
      <c r="EQ301">
        <v>40.37250000000001</v>
      </c>
      <c r="ER301">
        <v>0</v>
      </c>
      <c r="ES301">
        <v>2105.599999904633</v>
      </c>
      <c r="ET301">
        <v>0</v>
      </c>
      <c r="EU301">
        <v>1428.6464</v>
      </c>
      <c r="EV301">
        <v>-12.84307695261596</v>
      </c>
      <c r="EW301">
        <v>-159.8461539795326</v>
      </c>
      <c r="EX301">
        <v>22077.332</v>
      </c>
      <c r="EY301">
        <v>15</v>
      </c>
      <c r="EZ301">
        <v>1652287342.6</v>
      </c>
      <c r="FA301" t="s">
        <v>727</v>
      </c>
      <c r="FB301">
        <v>1652287342.6</v>
      </c>
      <c r="FC301">
        <v>1652287335.6</v>
      </c>
      <c r="FD301">
        <v>27</v>
      </c>
      <c r="FE301">
        <v>0.206</v>
      </c>
      <c r="FF301">
        <v>-0.006</v>
      </c>
      <c r="FG301">
        <v>-1.806</v>
      </c>
      <c r="FH301">
        <v>0.04</v>
      </c>
      <c r="FI301">
        <v>1600</v>
      </c>
      <c r="FJ301">
        <v>24</v>
      </c>
      <c r="FK301">
        <v>0.06</v>
      </c>
      <c r="FL301">
        <v>0.04</v>
      </c>
      <c r="FM301">
        <v>-74.42328500000001</v>
      </c>
      <c r="FN301">
        <v>-2.968698686678944</v>
      </c>
      <c r="FO301">
        <v>0.2901830315077019</v>
      </c>
      <c r="FP301">
        <v>-1</v>
      </c>
      <c r="FQ301">
        <v>6.455543</v>
      </c>
      <c r="FR301">
        <v>-1.220353395872434</v>
      </c>
      <c r="FS301">
        <v>0.1179113046785591</v>
      </c>
      <c r="FT301">
        <v>0</v>
      </c>
      <c r="FU301">
        <v>0</v>
      </c>
      <c r="FV301">
        <v>0</v>
      </c>
      <c r="FW301">
        <v>0</v>
      </c>
      <c r="FX301">
        <v>-1</v>
      </c>
      <c r="FY301">
        <v>0</v>
      </c>
      <c r="FZ301">
        <v>1</v>
      </c>
      <c r="GA301" t="s">
        <v>710</v>
      </c>
      <c r="GB301">
        <v>2.69394</v>
      </c>
      <c r="GC301">
        <v>2.70498</v>
      </c>
      <c r="GD301">
        <v>0.170377</v>
      </c>
      <c r="GE301">
        <v>0.176642</v>
      </c>
      <c r="GF301">
        <v>0.117029</v>
      </c>
      <c r="GG301">
        <v>0.0965935</v>
      </c>
      <c r="GH301">
        <v>26025.3</v>
      </c>
      <c r="GI301">
        <v>25930.5</v>
      </c>
      <c r="GJ301">
        <v>29191.1</v>
      </c>
      <c r="GK301">
        <v>29151.2</v>
      </c>
      <c r="GL301">
        <v>34123.1</v>
      </c>
      <c r="GM301">
        <v>35058.1</v>
      </c>
      <c r="GN301">
        <v>41081.7</v>
      </c>
      <c r="GO301">
        <v>41597.3</v>
      </c>
      <c r="GP301">
        <v>1.72088</v>
      </c>
      <c r="GQ301">
        <v>2.00805</v>
      </c>
      <c r="GR301">
        <v>0.09264799999999999</v>
      </c>
      <c r="GS301">
        <v>0</v>
      </c>
      <c r="GT301">
        <v>30.8697</v>
      </c>
      <c r="GU301">
        <v>999.9</v>
      </c>
      <c r="GV301">
        <v>39</v>
      </c>
      <c r="GW301">
        <v>37.2</v>
      </c>
      <c r="GX301">
        <v>27.4163</v>
      </c>
      <c r="GY301">
        <v>62.7536</v>
      </c>
      <c r="GZ301">
        <v>29.359</v>
      </c>
      <c r="HA301">
        <v>1</v>
      </c>
      <c r="HB301">
        <v>0.332475</v>
      </c>
      <c r="HC301">
        <v>0</v>
      </c>
      <c r="HD301">
        <v>20.3919</v>
      </c>
      <c r="HE301">
        <v>5.21564</v>
      </c>
      <c r="HF301">
        <v>12.0099</v>
      </c>
      <c r="HG301">
        <v>4.98575</v>
      </c>
      <c r="HH301">
        <v>3.28855</v>
      </c>
      <c r="HI301">
        <v>2432</v>
      </c>
      <c r="HJ301">
        <v>9999</v>
      </c>
      <c r="HK301">
        <v>9999</v>
      </c>
      <c r="HL301">
        <v>45.9</v>
      </c>
      <c r="HM301">
        <v>1.86734</v>
      </c>
      <c r="HN301">
        <v>1.8663</v>
      </c>
      <c r="HO301">
        <v>1.86584</v>
      </c>
      <c r="HP301">
        <v>1.86572</v>
      </c>
      <c r="HQ301">
        <v>1.86752</v>
      </c>
      <c r="HR301">
        <v>1.87007</v>
      </c>
      <c r="HS301">
        <v>1.86873</v>
      </c>
      <c r="HT301">
        <v>1.87001</v>
      </c>
      <c r="HU301">
        <v>0</v>
      </c>
      <c r="HV301">
        <v>0</v>
      </c>
      <c r="HW301">
        <v>0</v>
      </c>
      <c r="HX301">
        <v>0</v>
      </c>
      <c r="HY301" t="s">
        <v>425</v>
      </c>
      <c r="HZ301" t="s">
        <v>426</v>
      </c>
      <c r="IA301" t="s">
        <v>427</v>
      </c>
      <c r="IB301" t="s">
        <v>427</v>
      </c>
      <c r="IC301" t="s">
        <v>427</v>
      </c>
      <c r="ID301" t="s">
        <v>427</v>
      </c>
      <c r="IE301">
        <v>0</v>
      </c>
      <c r="IF301">
        <v>100</v>
      </c>
      <c r="IG301">
        <v>100</v>
      </c>
      <c r="IH301">
        <v>-0.966</v>
      </c>
      <c r="II301">
        <v>0.101</v>
      </c>
      <c r="IJ301">
        <v>0.04464184116076175</v>
      </c>
      <c r="IK301">
        <v>-0.0004613869835165773</v>
      </c>
      <c r="IL301">
        <v>-7.733014719846753E-07</v>
      </c>
      <c r="IM301">
        <v>2.12217718631011E-10</v>
      </c>
      <c r="IN301">
        <v>-0.1662484685589008</v>
      </c>
      <c r="IO301">
        <v>0.000886434048502425</v>
      </c>
      <c r="IP301">
        <v>0.0004187276611132993</v>
      </c>
      <c r="IQ301">
        <v>-3.612086840460417E-06</v>
      </c>
      <c r="IR301">
        <v>19</v>
      </c>
      <c r="IS301">
        <v>2204</v>
      </c>
      <c r="IT301">
        <v>1</v>
      </c>
      <c r="IU301">
        <v>37</v>
      </c>
      <c r="IV301">
        <v>34.6</v>
      </c>
      <c r="IW301">
        <v>34.7</v>
      </c>
      <c r="IX301">
        <v>2.24487</v>
      </c>
      <c r="IY301">
        <v>2.21924</v>
      </c>
      <c r="IZ301">
        <v>1.39648</v>
      </c>
      <c r="JA301">
        <v>2.34497</v>
      </c>
      <c r="JB301">
        <v>1.49536</v>
      </c>
      <c r="JC301">
        <v>2.38525</v>
      </c>
      <c r="JD301">
        <v>39.3418</v>
      </c>
      <c r="JE301">
        <v>14.7362</v>
      </c>
      <c r="JF301">
        <v>18</v>
      </c>
      <c r="JG301">
        <v>392.515</v>
      </c>
      <c r="JH301">
        <v>559.667</v>
      </c>
      <c r="JI301">
        <v>32.3151</v>
      </c>
      <c r="JJ301">
        <v>31.7854</v>
      </c>
      <c r="JK301">
        <v>30.0001</v>
      </c>
      <c r="JL301">
        <v>31.6582</v>
      </c>
      <c r="JM301">
        <v>31.5544</v>
      </c>
      <c r="JN301">
        <v>44.9423</v>
      </c>
      <c r="JO301">
        <v>24.6596</v>
      </c>
      <c r="JP301">
        <v>16.0646</v>
      </c>
      <c r="JQ301">
        <v>-999.9</v>
      </c>
      <c r="JR301">
        <v>1088.79</v>
      </c>
      <c r="JS301">
        <v>21.6312</v>
      </c>
      <c r="JT301">
        <v>99.77249999999999</v>
      </c>
      <c r="JU301">
        <v>99.84690000000001</v>
      </c>
    </row>
    <row r="302" spans="1:281">
      <c r="A302">
        <v>286</v>
      </c>
      <c r="B302">
        <v>1652289424.5</v>
      </c>
      <c r="C302">
        <v>7368</v>
      </c>
      <c r="D302" t="s">
        <v>1056</v>
      </c>
      <c r="E302" t="s">
        <v>1057</v>
      </c>
      <c r="F302">
        <v>5</v>
      </c>
      <c r="G302" t="s">
        <v>925</v>
      </c>
      <c r="H302" t="s">
        <v>418</v>
      </c>
      <c r="I302">
        <v>1652289417</v>
      </c>
      <c r="J302">
        <f>(K302)/1000</f>
        <v>0</v>
      </c>
      <c r="K302">
        <f>IF(CZ302, AN302, AH302)</f>
        <v>0</v>
      </c>
      <c r="L302">
        <f>IF(CZ302, AI302, AG302)</f>
        <v>0</v>
      </c>
      <c r="M302">
        <f>DB302 - IF(AU302&gt;1, L302*CV302*100.0/(AW302*DP302), 0)</f>
        <v>0</v>
      </c>
      <c r="N302">
        <f>((T302-J302/2)*M302-L302)/(T302+J302/2)</f>
        <v>0</v>
      </c>
      <c r="O302">
        <f>N302*(DI302+DJ302)/1000.0</f>
        <v>0</v>
      </c>
      <c r="P302">
        <f>(DB302 - IF(AU302&gt;1, L302*CV302*100.0/(AW302*DP302), 0))*(DI302+DJ302)/1000.0</f>
        <v>0</v>
      </c>
      <c r="Q302">
        <f>2.0/((1/S302-1/R302)+SIGN(S302)*SQRT((1/S302-1/R302)*(1/S302-1/R302) + 4*CW302/((CW302+1)*(CW302+1))*(2*1/S302*1/R302-1/R302*1/R302)))</f>
        <v>0</v>
      </c>
      <c r="R302">
        <f>IF(LEFT(CX302,1)&lt;&gt;"0",IF(LEFT(CX302,1)="1",3.0,CY302),$D$5+$E$5*(DP302*DI302/($K$5*1000))+$F$5*(DP302*DI302/($K$5*1000))*MAX(MIN(CV302,$J$5),$I$5)*MAX(MIN(CV302,$J$5),$I$5)+$G$5*MAX(MIN(CV302,$J$5),$I$5)*(DP302*DI302/($K$5*1000))+$H$5*(DP302*DI302/($K$5*1000))*(DP302*DI302/($K$5*1000)))</f>
        <v>0</v>
      </c>
      <c r="S302">
        <f>J302*(1000-(1000*0.61365*exp(17.502*W302/(240.97+W302))/(DI302+DJ302)+DD302)/2)/(1000*0.61365*exp(17.502*W302/(240.97+W302))/(DI302+DJ302)-DD302)</f>
        <v>0</v>
      </c>
      <c r="T302">
        <f>1/((CW302+1)/(Q302/1.6)+1/(R302/1.37)) + CW302/((CW302+1)/(Q302/1.6) + CW302/(R302/1.37))</f>
        <v>0</v>
      </c>
      <c r="U302">
        <f>(CR302*CU302)</f>
        <v>0</v>
      </c>
      <c r="V302">
        <f>(DK302+(U302+2*0.95*5.67E-8*(((DK302+$B$7)+273)^4-(DK302+273)^4)-44100*J302)/(1.84*29.3*R302+8*0.95*5.67E-8*(DK302+273)^3))</f>
        <v>0</v>
      </c>
      <c r="W302">
        <f>($C$7*DL302+$D$7*DM302+$E$7*V302)</f>
        <v>0</v>
      </c>
      <c r="X302">
        <f>0.61365*exp(17.502*W302/(240.97+W302))</f>
        <v>0</v>
      </c>
      <c r="Y302">
        <f>(Z302/AA302*100)</f>
        <v>0</v>
      </c>
      <c r="Z302">
        <f>DD302*(DI302+DJ302)/1000</f>
        <v>0</v>
      </c>
      <c r="AA302">
        <f>0.61365*exp(17.502*DK302/(240.97+DK302))</f>
        <v>0</v>
      </c>
      <c r="AB302">
        <f>(X302-DD302*(DI302+DJ302)/1000)</f>
        <v>0</v>
      </c>
      <c r="AC302">
        <f>(-J302*44100)</f>
        <v>0</v>
      </c>
      <c r="AD302">
        <f>2*29.3*R302*0.92*(DK302-W302)</f>
        <v>0</v>
      </c>
      <c r="AE302">
        <f>2*0.95*5.67E-8*(((DK302+$B$7)+273)^4-(W302+273)^4)</f>
        <v>0</v>
      </c>
      <c r="AF302">
        <f>U302+AE302+AC302+AD302</f>
        <v>0</v>
      </c>
      <c r="AG302">
        <f>DH302*AU302*(DC302-DB302*(1000-AU302*DE302)/(1000-AU302*DD302))/(100*CV302)</f>
        <v>0</v>
      </c>
      <c r="AH302">
        <f>1000*DH302*AU302*(DD302-DE302)/(100*CV302*(1000-AU302*DD302))</f>
        <v>0</v>
      </c>
      <c r="AI302">
        <f>(AJ302 - AK302 - DI302*1E3/(8.314*(DK302+273.15)) * AM302/DH302 * AL302) * DH302/(100*CV302) * (1000 - DE302)/1000</f>
        <v>0</v>
      </c>
      <c r="AJ302">
        <v>1094.028469199402</v>
      </c>
      <c r="AK302">
        <v>1034.517636363636</v>
      </c>
      <c r="AL302">
        <v>3.406871812439713</v>
      </c>
      <c r="AM302">
        <v>66.42233892500103</v>
      </c>
      <c r="AN302">
        <f>(AP302 - AO302 + DI302*1E3/(8.314*(DK302+273.15)) * AR302/DH302 * AQ302) * DH302/(100*CV302) * 1000/(1000 - AP302)</f>
        <v>0</v>
      </c>
      <c r="AO302">
        <v>21.46991601327436</v>
      </c>
      <c r="AP302">
        <v>27.67446727272726</v>
      </c>
      <c r="AQ302">
        <v>-0.00161121733200631</v>
      </c>
      <c r="AR302">
        <v>79.01917542628415</v>
      </c>
      <c r="AS302">
        <v>0</v>
      </c>
      <c r="AT302">
        <v>0</v>
      </c>
      <c r="AU302">
        <f>IF(AS302*$H$13&gt;=AW302,1.0,(AW302/(AW302-AS302*$H$13)))</f>
        <v>0</v>
      </c>
      <c r="AV302">
        <f>(AU302-1)*100</f>
        <v>0</v>
      </c>
      <c r="AW302">
        <f>MAX(0,($B$13+$C$13*DP302)/(1+$D$13*DP302)*DI302/(DK302+273)*$E$13)</f>
        <v>0</v>
      </c>
      <c r="AX302" t="s">
        <v>421</v>
      </c>
      <c r="AY302" t="s">
        <v>421</v>
      </c>
      <c r="AZ302">
        <v>0</v>
      </c>
      <c r="BA302">
        <v>0</v>
      </c>
      <c r="BB302">
        <f>1-AZ302/BA302</f>
        <v>0</v>
      </c>
      <c r="BC302">
        <v>0</v>
      </c>
      <c r="BD302" t="s">
        <v>421</v>
      </c>
      <c r="BE302" t="s">
        <v>421</v>
      </c>
      <c r="BF302">
        <v>0</v>
      </c>
      <c r="BG302">
        <v>0</v>
      </c>
      <c r="BH302">
        <f>1-BF302/BG302</f>
        <v>0</v>
      </c>
      <c r="BI302">
        <v>0.5</v>
      </c>
      <c r="BJ302">
        <f>CS302</f>
        <v>0</v>
      </c>
      <c r="BK302">
        <f>L302</f>
        <v>0</v>
      </c>
      <c r="BL302">
        <f>BH302*BI302*BJ302</f>
        <v>0</v>
      </c>
      <c r="BM302">
        <f>(BK302-BC302)/BJ302</f>
        <v>0</v>
      </c>
      <c r="BN302">
        <f>(BA302-BG302)/BG302</f>
        <v>0</v>
      </c>
      <c r="BO302">
        <f>AZ302/(BB302+AZ302/BG302)</f>
        <v>0</v>
      </c>
      <c r="BP302" t="s">
        <v>421</v>
      </c>
      <c r="BQ302">
        <v>0</v>
      </c>
      <c r="BR302">
        <f>IF(BQ302&lt;&gt;0, BQ302, BO302)</f>
        <v>0</v>
      </c>
      <c r="BS302">
        <f>1-BR302/BG302</f>
        <v>0</v>
      </c>
      <c r="BT302">
        <f>(BG302-BF302)/(BG302-BR302)</f>
        <v>0</v>
      </c>
      <c r="BU302">
        <f>(BA302-BG302)/(BA302-BR302)</f>
        <v>0</v>
      </c>
      <c r="BV302">
        <f>(BG302-BF302)/(BG302-AZ302)</f>
        <v>0</v>
      </c>
      <c r="BW302">
        <f>(BA302-BG302)/(BA302-AZ302)</f>
        <v>0</v>
      </c>
      <c r="BX302">
        <f>(BT302*BR302/BF302)</f>
        <v>0</v>
      </c>
      <c r="BY302">
        <f>(1-BX302)</f>
        <v>0</v>
      </c>
      <c r="BZ302">
        <v>1358</v>
      </c>
      <c r="CA302">
        <v>300</v>
      </c>
      <c r="CB302">
        <v>300</v>
      </c>
      <c r="CC302">
        <v>300</v>
      </c>
      <c r="CD302">
        <v>10372.1</v>
      </c>
      <c r="CE302">
        <v>1824.64</v>
      </c>
      <c r="CF302">
        <v>-0.00730157</v>
      </c>
      <c r="CG302">
        <v>0.9</v>
      </c>
      <c r="CH302" t="s">
        <v>421</v>
      </c>
      <c r="CI302" t="s">
        <v>421</v>
      </c>
      <c r="CJ302" t="s">
        <v>421</v>
      </c>
      <c r="CK302" t="s">
        <v>421</v>
      </c>
      <c r="CL302" t="s">
        <v>421</v>
      </c>
      <c r="CM302" t="s">
        <v>421</v>
      </c>
      <c r="CN302" t="s">
        <v>421</v>
      </c>
      <c r="CO302" t="s">
        <v>421</v>
      </c>
      <c r="CP302" t="s">
        <v>421</v>
      </c>
      <c r="CQ302" t="s">
        <v>421</v>
      </c>
      <c r="CR302">
        <f>$B$11*DQ302+$C$11*DR302+$F$11*EC302*(1-EF302)</f>
        <v>0</v>
      </c>
      <c r="CS302">
        <f>CR302*CT302</f>
        <v>0</v>
      </c>
      <c r="CT302">
        <f>($B$11*$D$9+$C$11*$D$9+$F$11*((EP302+EH302)/MAX(EP302+EH302+EQ302, 0.1)*$I$9+EQ302/MAX(EP302+EH302+EQ302, 0.1)*$J$9))/($B$11+$C$11+$F$11)</f>
        <v>0</v>
      </c>
      <c r="CU302">
        <f>($B$11*$K$9+$C$11*$K$9+$F$11*((EP302+EH302)/MAX(EP302+EH302+EQ302, 0.1)*$P$9+EQ302/MAX(EP302+EH302+EQ302, 0.1)*$Q$9))/($B$11+$C$11+$F$11)</f>
        <v>0</v>
      </c>
      <c r="CV302">
        <v>6</v>
      </c>
      <c r="CW302">
        <v>0.5</v>
      </c>
      <c r="CX302" t="s">
        <v>422</v>
      </c>
      <c r="CY302">
        <v>2</v>
      </c>
      <c r="CZ302" t="b">
        <v>1</v>
      </c>
      <c r="DA302">
        <v>1652289417</v>
      </c>
      <c r="DB302">
        <v>982.7583333333334</v>
      </c>
      <c r="DC302">
        <v>1057.583333333333</v>
      </c>
      <c r="DD302">
        <v>27.70141851851852</v>
      </c>
      <c r="DE302">
        <v>21.41167777777778</v>
      </c>
      <c r="DF302">
        <v>983.714074074074</v>
      </c>
      <c r="DG302">
        <v>27.60017777777778</v>
      </c>
      <c r="DH302">
        <v>400.0835555555555</v>
      </c>
      <c r="DI302">
        <v>90.66289629629628</v>
      </c>
      <c r="DJ302">
        <v>0.0999666925925926</v>
      </c>
      <c r="DK302">
        <v>33.1975111111111</v>
      </c>
      <c r="DL302">
        <v>32.3677</v>
      </c>
      <c r="DM302">
        <v>999.9000000000001</v>
      </c>
      <c r="DN302">
        <v>0</v>
      </c>
      <c r="DO302">
        <v>0</v>
      </c>
      <c r="DP302">
        <v>10004.3962962963</v>
      </c>
      <c r="DQ302">
        <v>0</v>
      </c>
      <c r="DR302">
        <v>961.8355555555556</v>
      </c>
      <c r="DS302">
        <v>-74.82475925925925</v>
      </c>
      <c r="DT302">
        <v>1010.757814814815</v>
      </c>
      <c r="DU302">
        <v>1080.724444444444</v>
      </c>
      <c r="DV302">
        <v>6.289743333333333</v>
      </c>
      <c r="DW302">
        <v>1057.583333333333</v>
      </c>
      <c r="DX302">
        <v>21.41167777777778</v>
      </c>
      <c r="DY302">
        <v>2.51149037037037</v>
      </c>
      <c r="DZ302">
        <v>1.941245185185185</v>
      </c>
      <c r="EA302">
        <v>21.10117037037037</v>
      </c>
      <c r="EB302">
        <v>16.97297407407407</v>
      </c>
      <c r="EC302">
        <v>1499.98962962963</v>
      </c>
      <c r="ED302">
        <v>0.9729934814814816</v>
      </c>
      <c r="EE302">
        <v>0.02700691111111111</v>
      </c>
      <c r="EF302">
        <v>0</v>
      </c>
      <c r="EG302">
        <v>1427.759259259259</v>
      </c>
      <c r="EH302">
        <v>5.00097</v>
      </c>
      <c r="EI302">
        <v>22059.2</v>
      </c>
      <c r="EJ302">
        <v>12491.47777777778</v>
      </c>
      <c r="EK302">
        <v>41.74766666666666</v>
      </c>
      <c r="EL302">
        <v>43.25</v>
      </c>
      <c r="EM302">
        <v>41.90714814814814</v>
      </c>
      <c r="EN302">
        <v>43.125</v>
      </c>
      <c r="EO302">
        <v>42.875</v>
      </c>
      <c r="EP302">
        <v>1454.611851851852</v>
      </c>
      <c r="EQ302">
        <v>40.37777777777779</v>
      </c>
      <c r="ER302">
        <v>0</v>
      </c>
      <c r="ES302">
        <v>2110.400000095367</v>
      </c>
      <c r="ET302">
        <v>0</v>
      </c>
      <c r="EU302">
        <v>1427.6988</v>
      </c>
      <c r="EV302">
        <v>-12.40999999122145</v>
      </c>
      <c r="EW302">
        <v>-344.1461534103501</v>
      </c>
      <c r="EX302">
        <v>22058.576</v>
      </c>
      <c r="EY302">
        <v>15</v>
      </c>
      <c r="EZ302">
        <v>1652287342.6</v>
      </c>
      <c r="FA302" t="s">
        <v>727</v>
      </c>
      <c r="FB302">
        <v>1652287342.6</v>
      </c>
      <c r="FC302">
        <v>1652287335.6</v>
      </c>
      <c r="FD302">
        <v>27</v>
      </c>
      <c r="FE302">
        <v>0.206</v>
      </c>
      <c r="FF302">
        <v>-0.006</v>
      </c>
      <c r="FG302">
        <v>-1.806</v>
      </c>
      <c r="FH302">
        <v>0.04</v>
      </c>
      <c r="FI302">
        <v>1600</v>
      </c>
      <c r="FJ302">
        <v>24</v>
      </c>
      <c r="FK302">
        <v>0.06</v>
      </c>
      <c r="FL302">
        <v>0.04</v>
      </c>
      <c r="FM302">
        <v>-74.63368749999999</v>
      </c>
      <c r="FN302">
        <v>-2.963366228892896</v>
      </c>
      <c r="FO302">
        <v>0.2898722935945235</v>
      </c>
      <c r="FP302">
        <v>-1</v>
      </c>
      <c r="FQ302">
        <v>6.368872250000001</v>
      </c>
      <c r="FR302">
        <v>-1.271992457786125</v>
      </c>
      <c r="FS302">
        <v>0.1230720066970451</v>
      </c>
      <c r="FT302">
        <v>0</v>
      </c>
      <c r="FU302">
        <v>0</v>
      </c>
      <c r="FV302">
        <v>0</v>
      </c>
      <c r="FW302">
        <v>0</v>
      </c>
      <c r="FX302">
        <v>-1</v>
      </c>
      <c r="FY302">
        <v>0</v>
      </c>
      <c r="FZ302">
        <v>1</v>
      </c>
      <c r="GA302" t="s">
        <v>710</v>
      </c>
      <c r="GB302">
        <v>2.6944</v>
      </c>
      <c r="GC302">
        <v>2.70511</v>
      </c>
      <c r="GD302">
        <v>0.17221</v>
      </c>
      <c r="GE302">
        <v>0.178436</v>
      </c>
      <c r="GF302">
        <v>0.116986</v>
      </c>
      <c r="GG302">
        <v>0.0969908</v>
      </c>
      <c r="GH302">
        <v>25967.8</v>
      </c>
      <c r="GI302">
        <v>25873.9</v>
      </c>
      <c r="GJ302">
        <v>29191.2</v>
      </c>
      <c r="GK302">
        <v>29151.2</v>
      </c>
      <c r="GL302">
        <v>34124.8</v>
      </c>
      <c r="GM302">
        <v>35042.4</v>
      </c>
      <c r="GN302">
        <v>41081.7</v>
      </c>
      <c r="GO302">
        <v>41597.1</v>
      </c>
      <c r="GP302">
        <v>1.72143</v>
      </c>
      <c r="GQ302">
        <v>2.00793</v>
      </c>
      <c r="GR302">
        <v>0.0923388</v>
      </c>
      <c r="GS302">
        <v>0</v>
      </c>
      <c r="GT302">
        <v>30.8746</v>
      </c>
      <c r="GU302">
        <v>999.9</v>
      </c>
      <c r="GV302">
        <v>39</v>
      </c>
      <c r="GW302">
        <v>37.2</v>
      </c>
      <c r="GX302">
        <v>27.4177</v>
      </c>
      <c r="GY302">
        <v>62.6136</v>
      </c>
      <c r="GZ302">
        <v>29.1627</v>
      </c>
      <c r="HA302">
        <v>1</v>
      </c>
      <c r="HB302">
        <v>0.332561</v>
      </c>
      <c r="HC302">
        <v>0</v>
      </c>
      <c r="HD302">
        <v>20.392</v>
      </c>
      <c r="HE302">
        <v>5.21579</v>
      </c>
      <c r="HF302">
        <v>12.0098</v>
      </c>
      <c r="HG302">
        <v>4.98715</v>
      </c>
      <c r="HH302">
        <v>3.2884</v>
      </c>
      <c r="HI302">
        <v>2432.2</v>
      </c>
      <c r="HJ302">
        <v>9999</v>
      </c>
      <c r="HK302">
        <v>9999</v>
      </c>
      <c r="HL302">
        <v>45.9</v>
      </c>
      <c r="HM302">
        <v>1.86733</v>
      </c>
      <c r="HN302">
        <v>1.8663</v>
      </c>
      <c r="HO302">
        <v>1.86586</v>
      </c>
      <c r="HP302">
        <v>1.86571</v>
      </c>
      <c r="HQ302">
        <v>1.86752</v>
      </c>
      <c r="HR302">
        <v>1.87005</v>
      </c>
      <c r="HS302">
        <v>1.86872</v>
      </c>
      <c r="HT302">
        <v>1.87006</v>
      </c>
      <c r="HU302">
        <v>0</v>
      </c>
      <c r="HV302">
        <v>0</v>
      </c>
      <c r="HW302">
        <v>0</v>
      </c>
      <c r="HX302">
        <v>0</v>
      </c>
      <c r="HY302" t="s">
        <v>425</v>
      </c>
      <c r="HZ302" t="s">
        <v>426</v>
      </c>
      <c r="IA302" t="s">
        <v>427</v>
      </c>
      <c r="IB302" t="s">
        <v>427</v>
      </c>
      <c r="IC302" t="s">
        <v>427</v>
      </c>
      <c r="ID302" t="s">
        <v>427</v>
      </c>
      <c r="IE302">
        <v>0</v>
      </c>
      <c r="IF302">
        <v>100</v>
      </c>
      <c r="IG302">
        <v>100</v>
      </c>
      <c r="IH302">
        <v>-0.99</v>
      </c>
      <c r="II302">
        <v>0.1008</v>
      </c>
      <c r="IJ302">
        <v>0.04464184116076175</v>
      </c>
      <c r="IK302">
        <v>-0.0004613869835165773</v>
      </c>
      <c r="IL302">
        <v>-7.733014719846753E-07</v>
      </c>
      <c r="IM302">
        <v>2.12217718631011E-10</v>
      </c>
      <c r="IN302">
        <v>-0.1662484685589008</v>
      </c>
      <c r="IO302">
        <v>0.000886434048502425</v>
      </c>
      <c r="IP302">
        <v>0.0004187276611132993</v>
      </c>
      <c r="IQ302">
        <v>-3.612086840460417E-06</v>
      </c>
      <c r="IR302">
        <v>19</v>
      </c>
      <c r="IS302">
        <v>2204</v>
      </c>
      <c r="IT302">
        <v>1</v>
      </c>
      <c r="IU302">
        <v>37</v>
      </c>
      <c r="IV302">
        <v>34.7</v>
      </c>
      <c r="IW302">
        <v>34.8</v>
      </c>
      <c r="IX302">
        <v>2.27539</v>
      </c>
      <c r="IY302">
        <v>2.21313</v>
      </c>
      <c r="IZ302">
        <v>1.39648</v>
      </c>
      <c r="JA302">
        <v>2.34497</v>
      </c>
      <c r="JB302">
        <v>1.49536</v>
      </c>
      <c r="JC302">
        <v>2.39624</v>
      </c>
      <c r="JD302">
        <v>39.3418</v>
      </c>
      <c r="JE302">
        <v>14.7362</v>
      </c>
      <c r="JF302">
        <v>18</v>
      </c>
      <c r="JG302">
        <v>392.827</v>
      </c>
      <c r="JH302">
        <v>559.586</v>
      </c>
      <c r="JI302">
        <v>32.3199</v>
      </c>
      <c r="JJ302">
        <v>31.7881</v>
      </c>
      <c r="JK302">
        <v>30.0002</v>
      </c>
      <c r="JL302">
        <v>31.6603</v>
      </c>
      <c r="JM302">
        <v>31.5559</v>
      </c>
      <c r="JN302">
        <v>45.5367</v>
      </c>
      <c r="JO302">
        <v>24.3526</v>
      </c>
      <c r="JP302">
        <v>16.0646</v>
      </c>
      <c r="JQ302">
        <v>-999.9</v>
      </c>
      <c r="JR302">
        <v>1102.14</v>
      </c>
      <c r="JS302">
        <v>21.7322</v>
      </c>
      <c r="JT302">
        <v>99.7727</v>
      </c>
      <c r="JU302">
        <v>99.84650000000001</v>
      </c>
    </row>
    <row r="303" spans="1:281">
      <c r="A303">
        <v>287</v>
      </c>
      <c r="B303">
        <v>1652289429.5</v>
      </c>
      <c r="C303">
        <v>7373</v>
      </c>
      <c r="D303" t="s">
        <v>1058</v>
      </c>
      <c r="E303" t="s">
        <v>1059</v>
      </c>
      <c r="F303">
        <v>5</v>
      </c>
      <c r="G303" t="s">
        <v>925</v>
      </c>
      <c r="H303" t="s">
        <v>418</v>
      </c>
      <c r="I303">
        <v>1652289421.714286</v>
      </c>
      <c r="J303">
        <f>(K303)/1000</f>
        <v>0</v>
      </c>
      <c r="K303">
        <f>IF(CZ303, AN303, AH303)</f>
        <v>0</v>
      </c>
      <c r="L303">
        <f>IF(CZ303, AI303, AG303)</f>
        <v>0</v>
      </c>
      <c r="M303">
        <f>DB303 - IF(AU303&gt;1, L303*CV303*100.0/(AW303*DP303), 0)</f>
        <v>0</v>
      </c>
      <c r="N303">
        <f>((T303-J303/2)*M303-L303)/(T303+J303/2)</f>
        <v>0</v>
      </c>
      <c r="O303">
        <f>N303*(DI303+DJ303)/1000.0</f>
        <v>0</v>
      </c>
      <c r="P303">
        <f>(DB303 - IF(AU303&gt;1, L303*CV303*100.0/(AW303*DP303), 0))*(DI303+DJ303)/1000.0</f>
        <v>0</v>
      </c>
      <c r="Q303">
        <f>2.0/((1/S303-1/R303)+SIGN(S303)*SQRT((1/S303-1/R303)*(1/S303-1/R303) + 4*CW303/((CW303+1)*(CW303+1))*(2*1/S303*1/R303-1/R303*1/R303)))</f>
        <v>0</v>
      </c>
      <c r="R303">
        <f>IF(LEFT(CX303,1)&lt;&gt;"0",IF(LEFT(CX303,1)="1",3.0,CY303),$D$5+$E$5*(DP303*DI303/($K$5*1000))+$F$5*(DP303*DI303/($K$5*1000))*MAX(MIN(CV303,$J$5),$I$5)*MAX(MIN(CV303,$J$5),$I$5)+$G$5*MAX(MIN(CV303,$J$5),$I$5)*(DP303*DI303/($K$5*1000))+$H$5*(DP303*DI303/($K$5*1000))*(DP303*DI303/($K$5*1000)))</f>
        <v>0</v>
      </c>
      <c r="S303">
        <f>J303*(1000-(1000*0.61365*exp(17.502*W303/(240.97+W303))/(DI303+DJ303)+DD303)/2)/(1000*0.61365*exp(17.502*W303/(240.97+W303))/(DI303+DJ303)-DD303)</f>
        <v>0</v>
      </c>
      <c r="T303">
        <f>1/((CW303+1)/(Q303/1.6)+1/(R303/1.37)) + CW303/((CW303+1)/(Q303/1.6) + CW303/(R303/1.37))</f>
        <v>0</v>
      </c>
      <c r="U303">
        <f>(CR303*CU303)</f>
        <v>0</v>
      </c>
      <c r="V303">
        <f>(DK303+(U303+2*0.95*5.67E-8*(((DK303+$B$7)+273)^4-(DK303+273)^4)-44100*J303)/(1.84*29.3*R303+8*0.95*5.67E-8*(DK303+273)^3))</f>
        <v>0</v>
      </c>
      <c r="W303">
        <f>($C$7*DL303+$D$7*DM303+$E$7*V303)</f>
        <v>0</v>
      </c>
      <c r="X303">
        <f>0.61365*exp(17.502*W303/(240.97+W303))</f>
        <v>0</v>
      </c>
      <c r="Y303">
        <f>(Z303/AA303*100)</f>
        <v>0</v>
      </c>
      <c r="Z303">
        <f>DD303*(DI303+DJ303)/1000</f>
        <v>0</v>
      </c>
      <c r="AA303">
        <f>0.61365*exp(17.502*DK303/(240.97+DK303))</f>
        <v>0</v>
      </c>
      <c r="AB303">
        <f>(X303-DD303*(DI303+DJ303)/1000)</f>
        <v>0</v>
      </c>
      <c r="AC303">
        <f>(-J303*44100)</f>
        <v>0</v>
      </c>
      <c r="AD303">
        <f>2*29.3*R303*0.92*(DK303-W303)</f>
        <v>0</v>
      </c>
      <c r="AE303">
        <f>2*0.95*5.67E-8*(((DK303+$B$7)+273)^4-(W303+273)^4)</f>
        <v>0</v>
      </c>
      <c r="AF303">
        <f>U303+AE303+AC303+AD303</f>
        <v>0</v>
      </c>
      <c r="AG303">
        <f>DH303*AU303*(DC303-DB303*(1000-AU303*DE303)/(1000-AU303*DD303))/(100*CV303)</f>
        <v>0</v>
      </c>
      <c r="AH303">
        <f>1000*DH303*AU303*(DD303-DE303)/(100*CV303*(1000-AU303*DD303))</f>
        <v>0</v>
      </c>
      <c r="AI303">
        <f>(AJ303 - AK303 - DI303*1E3/(8.314*(DK303+273.15)) * AM303/DH303 * AL303) * DH303/(100*CV303) * (1000 - DE303)/1000</f>
        <v>0</v>
      </c>
      <c r="AJ303">
        <v>1111.402299782702</v>
      </c>
      <c r="AK303">
        <v>1051.553757575758</v>
      </c>
      <c r="AL303">
        <v>3.402318504987531</v>
      </c>
      <c r="AM303">
        <v>66.42233892500103</v>
      </c>
      <c r="AN303">
        <f>(AP303 - AO303 + DI303*1E3/(8.314*(DK303+273.15)) * AR303/DH303 * AQ303) * DH303/(100*CV303) * 1000/(1000 - AP303)</f>
        <v>0</v>
      </c>
      <c r="AO303">
        <v>21.59665844925647</v>
      </c>
      <c r="AP303">
        <v>27.67484424242424</v>
      </c>
      <c r="AQ303">
        <v>0.000119555631318314</v>
      </c>
      <c r="AR303">
        <v>79.01917542628415</v>
      </c>
      <c r="AS303">
        <v>0</v>
      </c>
      <c r="AT303">
        <v>0</v>
      </c>
      <c r="AU303">
        <f>IF(AS303*$H$13&gt;=AW303,1.0,(AW303/(AW303-AS303*$H$13)))</f>
        <v>0</v>
      </c>
      <c r="AV303">
        <f>(AU303-1)*100</f>
        <v>0</v>
      </c>
      <c r="AW303">
        <f>MAX(0,($B$13+$C$13*DP303)/(1+$D$13*DP303)*DI303/(DK303+273)*$E$13)</f>
        <v>0</v>
      </c>
      <c r="AX303" t="s">
        <v>421</v>
      </c>
      <c r="AY303" t="s">
        <v>421</v>
      </c>
      <c r="AZ303">
        <v>0</v>
      </c>
      <c r="BA303">
        <v>0</v>
      </c>
      <c r="BB303">
        <f>1-AZ303/BA303</f>
        <v>0</v>
      </c>
      <c r="BC303">
        <v>0</v>
      </c>
      <c r="BD303" t="s">
        <v>421</v>
      </c>
      <c r="BE303" t="s">
        <v>421</v>
      </c>
      <c r="BF303">
        <v>0</v>
      </c>
      <c r="BG303">
        <v>0</v>
      </c>
      <c r="BH303">
        <f>1-BF303/BG303</f>
        <v>0</v>
      </c>
      <c r="BI303">
        <v>0.5</v>
      </c>
      <c r="BJ303">
        <f>CS303</f>
        <v>0</v>
      </c>
      <c r="BK303">
        <f>L303</f>
        <v>0</v>
      </c>
      <c r="BL303">
        <f>BH303*BI303*BJ303</f>
        <v>0</v>
      </c>
      <c r="BM303">
        <f>(BK303-BC303)/BJ303</f>
        <v>0</v>
      </c>
      <c r="BN303">
        <f>(BA303-BG303)/BG303</f>
        <v>0</v>
      </c>
      <c r="BO303">
        <f>AZ303/(BB303+AZ303/BG303)</f>
        <v>0</v>
      </c>
      <c r="BP303" t="s">
        <v>421</v>
      </c>
      <c r="BQ303">
        <v>0</v>
      </c>
      <c r="BR303">
        <f>IF(BQ303&lt;&gt;0, BQ303, BO303)</f>
        <v>0</v>
      </c>
      <c r="BS303">
        <f>1-BR303/BG303</f>
        <v>0</v>
      </c>
      <c r="BT303">
        <f>(BG303-BF303)/(BG303-BR303)</f>
        <v>0</v>
      </c>
      <c r="BU303">
        <f>(BA303-BG303)/(BA303-BR303)</f>
        <v>0</v>
      </c>
      <c r="BV303">
        <f>(BG303-BF303)/(BG303-AZ303)</f>
        <v>0</v>
      </c>
      <c r="BW303">
        <f>(BA303-BG303)/(BA303-AZ303)</f>
        <v>0</v>
      </c>
      <c r="BX303">
        <f>(BT303*BR303/BF303)</f>
        <v>0</v>
      </c>
      <c r="BY303">
        <f>(1-BX303)</f>
        <v>0</v>
      </c>
      <c r="BZ303">
        <v>1358</v>
      </c>
      <c r="CA303">
        <v>300</v>
      </c>
      <c r="CB303">
        <v>300</v>
      </c>
      <c r="CC303">
        <v>300</v>
      </c>
      <c r="CD303">
        <v>10372.1</v>
      </c>
      <c r="CE303">
        <v>1824.64</v>
      </c>
      <c r="CF303">
        <v>-0.00730157</v>
      </c>
      <c r="CG303">
        <v>0.9</v>
      </c>
      <c r="CH303" t="s">
        <v>421</v>
      </c>
      <c r="CI303" t="s">
        <v>421</v>
      </c>
      <c r="CJ303" t="s">
        <v>421</v>
      </c>
      <c r="CK303" t="s">
        <v>421</v>
      </c>
      <c r="CL303" t="s">
        <v>421</v>
      </c>
      <c r="CM303" t="s">
        <v>421</v>
      </c>
      <c r="CN303" t="s">
        <v>421</v>
      </c>
      <c r="CO303" t="s">
        <v>421</v>
      </c>
      <c r="CP303" t="s">
        <v>421</v>
      </c>
      <c r="CQ303" t="s">
        <v>421</v>
      </c>
      <c r="CR303">
        <f>$B$11*DQ303+$C$11*DR303+$F$11*EC303*(1-EF303)</f>
        <v>0</v>
      </c>
      <c r="CS303">
        <f>CR303*CT303</f>
        <v>0</v>
      </c>
      <c r="CT303">
        <f>($B$11*$D$9+$C$11*$D$9+$F$11*((EP303+EH303)/MAX(EP303+EH303+EQ303, 0.1)*$I$9+EQ303/MAX(EP303+EH303+EQ303, 0.1)*$J$9))/($B$11+$C$11+$F$11)</f>
        <v>0</v>
      </c>
      <c r="CU303">
        <f>($B$11*$K$9+$C$11*$K$9+$F$11*((EP303+EH303)/MAX(EP303+EH303+EQ303, 0.1)*$P$9+EQ303/MAX(EP303+EH303+EQ303, 0.1)*$Q$9))/($B$11+$C$11+$F$11)</f>
        <v>0</v>
      </c>
      <c r="CV303">
        <v>6</v>
      </c>
      <c r="CW303">
        <v>0.5</v>
      </c>
      <c r="CX303" t="s">
        <v>422</v>
      </c>
      <c r="CY303">
        <v>2</v>
      </c>
      <c r="CZ303" t="b">
        <v>1</v>
      </c>
      <c r="DA303">
        <v>1652289421.714286</v>
      </c>
      <c r="DB303">
        <v>998.3268214285714</v>
      </c>
      <c r="DC303">
        <v>1073.406071428571</v>
      </c>
      <c r="DD303">
        <v>27.68567857142857</v>
      </c>
      <c r="DE303">
        <v>21.50636071428572</v>
      </c>
      <c r="DF303">
        <v>999.304642857143</v>
      </c>
      <c r="DG303">
        <v>27.584675</v>
      </c>
      <c r="DH303">
        <v>400.0908928571429</v>
      </c>
      <c r="DI303">
        <v>90.66300714285717</v>
      </c>
      <c r="DJ303">
        <v>0.09999851071428571</v>
      </c>
      <c r="DK303">
        <v>33.20248571428571</v>
      </c>
      <c r="DL303">
        <v>32.37548571428571</v>
      </c>
      <c r="DM303">
        <v>999.9000000000002</v>
      </c>
      <c r="DN303">
        <v>0</v>
      </c>
      <c r="DO303">
        <v>0</v>
      </c>
      <c r="DP303">
        <v>10001.69535714286</v>
      </c>
      <c r="DQ303">
        <v>0</v>
      </c>
      <c r="DR303">
        <v>962.2927142857143</v>
      </c>
      <c r="DS303">
        <v>-75.078975</v>
      </c>
      <c r="DT303">
        <v>1026.753571428572</v>
      </c>
      <c r="DU303">
        <v>1096.999642857143</v>
      </c>
      <c r="DV303">
        <v>6.179317500000002</v>
      </c>
      <c r="DW303">
        <v>1073.406071428571</v>
      </c>
      <c r="DX303">
        <v>21.50636071428572</v>
      </c>
      <c r="DY303">
        <v>2.510066428571428</v>
      </c>
      <c r="DZ303">
        <v>1.949831428571428</v>
      </c>
      <c r="EA303">
        <v>21.09193214285714</v>
      </c>
      <c r="EB303">
        <v>17.04258214285715</v>
      </c>
      <c r="EC303">
        <v>1499.986428571429</v>
      </c>
      <c r="ED303">
        <v>0.9729920000000002</v>
      </c>
      <c r="EE303">
        <v>0.02700840000000001</v>
      </c>
      <c r="EF303">
        <v>0</v>
      </c>
      <c r="EG303">
        <v>1426.918571428571</v>
      </c>
      <c r="EH303">
        <v>5.00097</v>
      </c>
      <c r="EI303">
        <v>22032.925</v>
      </c>
      <c r="EJ303">
        <v>12491.43928571429</v>
      </c>
      <c r="EK303">
        <v>41.74775</v>
      </c>
      <c r="EL303">
        <v>43.25</v>
      </c>
      <c r="EM303">
        <v>41.90378571428571</v>
      </c>
      <c r="EN303">
        <v>43.125</v>
      </c>
      <c r="EO303">
        <v>42.875</v>
      </c>
      <c r="EP303">
        <v>1454.606428571429</v>
      </c>
      <c r="EQ303">
        <v>40.38000000000001</v>
      </c>
      <c r="ER303">
        <v>0</v>
      </c>
      <c r="ES303">
        <v>2115.799999952316</v>
      </c>
      <c r="ET303">
        <v>0</v>
      </c>
      <c r="EU303">
        <v>1426.789230769231</v>
      </c>
      <c r="EV303">
        <v>-9.001025652449247</v>
      </c>
      <c r="EW303">
        <v>-307.6991457619146</v>
      </c>
      <c r="EX303">
        <v>22030.77692307692</v>
      </c>
      <c r="EY303">
        <v>15</v>
      </c>
      <c r="EZ303">
        <v>1652287342.6</v>
      </c>
      <c r="FA303" t="s">
        <v>727</v>
      </c>
      <c r="FB303">
        <v>1652287342.6</v>
      </c>
      <c r="FC303">
        <v>1652287335.6</v>
      </c>
      <c r="FD303">
        <v>27</v>
      </c>
      <c r="FE303">
        <v>0.206</v>
      </c>
      <c r="FF303">
        <v>-0.006</v>
      </c>
      <c r="FG303">
        <v>-1.806</v>
      </c>
      <c r="FH303">
        <v>0.04</v>
      </c>
      <c r="FI303">
        <v>1600</v>
      </c>
      <c r="FJ303">
        <v>24</v>
      </c>
      <c r="FK303">
        <v>0.06</v>
      </c>
      <c r="FL303">
        <v>0.04</v>
      </c>
      <c r="FM303">
        <v>-74.94569</v>
      </c>
      <c r="FN303">
        <v>-3.299642026266429</v>
      </c>
      <c r="FO303">
        <v>0.3208898329645242</v>
      </c>
      <c r="FP303">
        <v>-1</v>
      </c>
      <c r="FQ303">
        <v>6.23410475</v>
      </c>
      <c r="FR303">
        <v>-1.403904652908081</v>
      </c>
      <c r="FS303">
        <v>0.1357276448073033</v>
      </c>
      <c r="FT303">
        <v>0</v>
      </c>
      <c r="FU303">
        <v>0</v>
      </c>
      <c r="FV303">
        <v>0</v>
      </c>
      <c r="FW303">
        <v>0</v>
      </c>
      <c r="FX303">
        <v>-1</v>
      </c>
      <c r="FY303">
        <v>0</v>
      </c>
      <c r="FZ303">
        <v>1</v>
      </c>
      <c r="GA303" t="s">
        <v>710</v>
      </c>
      <c r="GB303">
        <v>2.69418</v>
      </c>
      <c r="GC303">
        <v>2.70497</v>
      </c>
      <c r="GD303">
        <v>0.174028</v>
      </c>
      <c r="GE303">
        <v>0.180196</v>
      </c>
      <c r="GF303">
        <v>0.116981</v>
      </c>
      <c r="GG303">
        <v>0.09725200000000001</v>
      </c>
      <c r="GH303">
        <v>25910.5</v>
      </c>
      <c r="GI303">
        <v>25818.4</v>
      </c>
      <c r="GJ303">
        <v>29191.1</v>
      </c>
      <c r="GK303">
        <v>29151.2</v>
      </c>
      <c r="GL303">
        <v>34124.7</v>
      </c>
      <c r="GM303">
        <v>35032.1</v>
      </c>
      <c r="GN303">
        <v>41081.3</v>
      </c>
      <c r="GO303">
        <v>41597</v>
      </c>
      <c r="GP303">
        <v>1.72105</v>
      </c>
      <c r="GQ303">
        <v>2.00833</v>
      </c>
      <c r="GR303">
        <v>0.09293849999999999</v>
      </c>
      <c r="GS303">
        <v>0</v>
      </c>
      <c r="GT303">
        <v>30.8778</v>
      </c>
      <c r="GU303">
        <v>999.9</v>
      </c>
      <c r="GV303">
        <v>39</v>
      </c>
      <c r="GW303">
        <v>37.2</v>
      </c>
      <c r="GX303">
        <v>27.4191</v>
      </c>
      <c r="GY303">
        <v>62.7136</v>
      </c>
      <c r="GZ303">
        <v>29.6675</v>
      </c>
      <c r="HA303">
        <v>1</v>
      </c>
      <c r="HB303">
        <v>0.332525</v>
      </c>
      <c r="HC303">
        <v>0</v>
      </c>
      <c r="HD303">
        <v>20.392</v>
      </c>
      <c r="HE303">
        <v>5.21609</v>
      </c>
      <c r="HF303">
        <v>12.0099</v>
      </c>
      <c r="HG303">
        <v>4.9869</v>
      </c>
      <c r="HH303">
        <v>3.28845</v>
      </c>
      <c r="HI303">
        <v>2432.2</v>
      </c>
      <c r="HJ303">
        <v>9999</v>
      </c>
      <c r="HK303">
        <v>9999</v>
      </c>
      <c r="HL303">
        <v>45.9</v>
      </c>
      <c r="HM303">
        <v>1.86731</v>
      </c>
      <c r="HN303">
        <v>1.8663</v>
      </c>
      <c r="HO303">
        <v>1.86585</v>
      </c>
      <c r="HP303">
        <v>1.8657</v>
      </c>
      <c r="HQ303">
        <v>1.86752</v>
      </c>
      <c r="HR303">
        <v>1.87002</v>
      </c>
      <c r="HS303">
        <v>1.86873</v>
      </c>
      <c r="HT303">
        <v>1.87009</v>
      </c>
      <c r="HU303">
        <v>0</v>
      </c>
      <c r="HV303">
        <v>0</v>
      </c>
      <c r="HW303">
        <v>0</v>
      </c>
      <c r="HX303">
        <v>0</v>
      </c>
      <c r="HY303" t="s">
        <v>425</v>
      </c>
      <c r="HZ303" t="s">
        <v>426</v>
      </c>
      <c r="IA303" t="s">
        <v>427</v>
      </c>
      <c r="IB303" t="s">
        <v>427</v>
      </c>
      <c r="IC303" t="s">
        <v>427</v>
      </c>
      <c r="ID303" t="s">
        <v>427</v>
      </c>
      <c r="IE303">
        <v>0</v>
      </c>
      <c r="IF303">
        <v>100</v>
      </c>
      <c r="IG303">
        <v>100</v>
      </c>
      <c r="IH303">
        <v>-1.01</v>
      </c>
      <c r="II303">
        <v>0.1008</v>
      </c>
      <c r="IJ303">
        <v>0.04464184116076175</v>
      </c>
      <c r="IK303">
        <v>-0.0004613869835165773</v>
      </c>
      <c r="IL303">
        <v>-7.733014719846753E-07</v>
      </c>
      <c r="IM303">
        <v>2.12217718631011E-10</v>
      </c>
      <c r="IN303">
        <v>-0.1662484685589008</v>
      </c>
      <c r="IO303">
        <v>0.000886434048502425</v>
      </c>
      <c r="IP303">
        <v>0.0004187276611132993</v>
      </c>
      <c r="IQ303">
        <v>-3.612086840460417E-06</v>
      </c>
      <c r="IR303">
        <v>19</v>
      </c>
      <c r="IS303">
        <v>2204</v>
      </c>
      <c r="IT303">
        <v>1</v>
      </c>
      <c r="IU303">
        <v>37</v>
      </c>
      <c r="IV303">
        <v>34.8</v>
      </c>
      <c r="IW303">
        <v>34.9</v>
      </c>
      <c r="IX303">
        <v>2.30103</v>
      </c>
      <c r="IY303">
        <v>2.21558</v>
      </c>
      <c r="IZ303">
        <v>1.39648</v>
      </c>
      <c r="JA303">
        <v>2.34497</v>
      </c>
      <c r="JB303">
        <v>1.49536</v>
      </c>
      <c r="JC303">
        <v>2.34009</v>
      </c>
      <c r="JD303">
        <v>39.3418</v>
      </c>
      <c r="JE303">
        <v>14.7274</v>
      </c>
      <c r="JF303">
        <v>18</v>
      </c>
      <c r="JG303">
        <v>392.623</v>
      </c>
      <c r="JH303">
        <v>559.899</v>
      </c>
      <c r="JI303">
        <v>32.3239</v>
      </c>
      <c r="JJ303">
        <v>31.7881</v>
      </c>
      <c r="JK303">
        <v>30.0002</v>
      </c>
      <c r="JL303">
        <v>31.6603</v>
      </c>
      <c r="JM303">
        <v>31.5572</v>
      </c>
      <c r="JN303">
        <v>46.055</v>
      </c>
      <c r="JO303">
        <v>24.0695</v>
      </c>
      <c r="JP303">
        <v>16.0646</v>
      </c>
      <c r="JQ303">
        <v>-999.9</v>
      </c>
      <c r="JR303">
        <v>1122.18</v>
      </c>
      <c r="JS303">
        <v>21.8249</v>
      </c>
      <c r="JT303">
        <v>99.77209999999999</v>
      </c>
      <c r="JU303">
        <v>99.8464</v>
      </c>
    </row>
    <row r="304" spans="1:281">
      <c r="A304">
        <v>288</v>
      </c>
      <c r="B304">
        <v>1652289434.5</v>
      </c>
      <c r="C304">
        <v>7378</v>
      </c>
      <c r="D304" t="s">
        <v>1060</v>
      </c>
      <c r="E304" t="s">
        <v>1061</v>
      </c>
      <c r="F304">
        <v>5</v>
      </c>
      <c r="G304" t="s">
        <v>925</v>
      </c>
      <c r="H304" t="s">
        <v>418</v>
      </c>
      <c r="I304">
        <v>1652289427</v>
      </c>
      <c r="J304">
        <f>(K304)/1000</f>
        <v>0</v>
      </c>
      <c r="K304">
        <f>IF(CZ304, AN304, AH304)</f>
        <v>0</v>
      </c>
      <c r="L304">
        <f>IF(CZ304, AI304, AG304)</f>
        <v>0</v>
      </c>
      <c r="M304">
        <f>DB304 - IF(AU304&gt;1, L304*CV304*100.0/(AW304*DP304), 0)</f>
        <v>0</v>
      </c>
      <c r="N304">
        <f>((T304-J304/2)*M304-L304)/(T304+J304/2)</f>
        <v>0</v>
      </c>
      <c r="O304">
        <f>N304*(DI304+DJ304)/1000.0</f>
        <v>0</v>
      </c>
      <c r="P304">
        <f>(DB304 - IF(AU304&gt;1, L304*CV304*100.0/(AW304*DP304), 0))*(DI304+DJ304)/1000.0</f>
        <v>0</v>
      </c>
      <c r="Q304">
        <f>2.0/((1/S304-1/R304)+SIGN(S304)*SQRT((1/S304-1/R304)*(1/S304-1/R304) + 4*CW304/((CW304+1)*(CW304+1))*(2*1/S304*1/R304-1/R304*1/R304)))</f>
        <v>0</v>
      </c>
      <c r="R304">
        <f>IF(LEFT(CX304,1)&lt;&gt;"0",IF(LEFT(CX304,1)="1",3.0,CY304),$D$5+$E$5*(DP304*DI304/($K$5*1000))+$F$5*(DP304*DI304/($K$5*1000))*MAX(MIN(CV304,$J$5),$I$5)*MAX(MIN(CV304,$J$5),$I$5)+$G$5*MAX(MIN(CV304,$J$5),$I$5)*(DP304*DI304/($K$5*1000))+$H$5*(DP304*DI304/($K$5*1000))*(DP304*DI304/($K$5*1000)))</f>
        <v>0</v>
      </c>
      <c r="S304">
        <f>J304*(1000-(1000*0.61365*exp(17.502*W304/(240.97+W304))/(DI304+DJ304)+DD304)/2)/(1000*0.61365*exp(17.502*W304/(240.97+W304))/(DI304+DJ304)-DD304)</f>
        <v>0</v>
      </c>
      <c r="T304">
        <f>1/((CW304+1)/(Q304/1.6)+1/(R304/1.37)) + CW304/((CW304+1)/(Q304/1.6) + CW304/(R304/1.37))</f>
        <v>0</v>
      </c>
      <c r="U304">
        <f>(CR304*CU304)</f>
        <v>0</v>
      </c>
      <c r="V304">
        <f>(DK304+(U304+2*0.95*5.67E-8*(((DK304+$B$7)+273)^4-(DK304+273)^4)-44100*J304)/(1.84*29.3*R304+8*0.95*5.67E-8*(DK304+273)^3))</f>
        <v>0</v>
      </c>
      <c r="W304">
        <f>($C$7*DL304+$D$7*DM304+$E$7*V304)</f>
        <v>0</v>
      </c>
      <c r="X304">
        <f>0.61365*exp(17.502*W304/(240.97+W304))</f>
        <v>0</v>
      </c>
      <c r="Y304">
        <f>(Z304/AA304*100)</f>
        <v>0</v>
      </c>
      <c r="Z304">
        <f>DD304*(DI304+DJ304)/1000</f>
        <v>0</v>
      </c>
      <c r="AA304">
        <f>0.61365*exp(17.502*DK304/(240.97+DK304))</f>
        <v>0</v>
      </c>
      <c r="AB304">
        <f>(X304-DD304*(DI304+DJ304)/1000)</f>
        <v>0</v>
      </c>
      <c r="AC304">
        <f>(-J304*44100)</f>
        <v>0</v>
      </c>
      <c r="AD304">
        <f>2*29.3*R304*0.92*(DK304-W304)</f>
        <v>0</v>
      </c>
      <c r="AE304">
        <f>2*0.95*5.67E-8*(((DK304+$B$7)+273)^4-(W304+273)^4)</f>
        <v>0</v>
      </c>
      <c r="AF304">
        <f>U304+AE304+AC304+AD304</f>
        <v>0</v>
      </c>
      <c r="AG304">
        <f>DH304*AU304*(DC304-DB304*(1000-AU304*DE304)/(1000-AU304*DD304))/(100*CV304)</f>
        <v>0</v>
      </c>
      <c r="AH304">
        <f>1000*DH304*AU304*(DD304-DE304)/(100*CV304*(1000-AU304*DD304))</f>
        <v>0</v>
      </c>
      <c r="AI304">
        <f>(AJ304 - AK304 - DI304*1E3/(8.314*(DK304+273.15)) * AM304/DH304 * AL304) * DH304/(100*CV304) * (1000 - DE304)/1000</f>
        <v>0</v>
      </c>
      <c r="AJ304">
        <v>1128.660644692489</v>
      </c>
      <c r="AK304">
        <v>1068.873575757575</v>
      </c>
      <c r="AL304">
        <v>3.459157867090426</v>
      </c>
      <c r="AM304">
        <v>66.42233892500103</v>
      </c>
      <c r="AN304">
        <f>(AP304 - AO304 + DI304*1E3/(8.314*(DK304+273.15)) * AR304/DH304 * AQ304) * DH304/(100*CV304) * 1000/(1000 - AP304)</f>
        <v>0</v>
      </c>
      <c r="AO304">
        <v>21.66908000475441</v>
      </c>
      <c r="AP304">
        <v>27.65604484848484</v>
      </c>
      <c r="AQ304">
        <v>-0.0006476833395527969</v>
      </c>
      <c r="AR304">
        <v>79.01917542628415</v>
      </c>
      <c r="AS304">
        <v>0</v>
      </c>
      <c r="AT304">
        <v>0</v>
      </c>
      <c r="AU304">
        <f>IF(AS304*$H$13&gt;=AW304,1.0,(AW304/(AW304-AS304*$H$13)))</f>
        <v>0</v>
      </c>
      <c r="AV304">
        <f>(AU304-1)*100</f>
        <v>0</v>
      </c>
      <c r="AW304">
        <f>MAX(0,($B$13+$C$13*DP304)/(1+$D$13*DP304)*DI304/(DK304+273)*$E$13)</f>
        <v>0</v>
      </c>
      <c r="AX304" t="s">
        <v>421</v>
      </c>
      <c r="AY304" t="s">
        <v>421</v>
      </c>
      <c r="AZ304">
        <v>0</v>
      </c>
      <c r="BA304">
        <v>0</v>
      </c>
      <c r="BB304">
        <f>1-AZ304/BA304</f>
        <v>0</v>
      </c>
      <c r="BC304">
        <v>0</v>
      </c>
      <c r="BD304" t="s">
        <v>421</v>
      </c>
      <c r="BE304" t="s">
        <v>421</v>
      </c>
      <c r="BF304">
        <v>0</v>
      </c>
      <c r="BG304">
        <v>0</v>
      </c>
      <c r="BH304">
        <f>1-BF304/BG304</f>
        <v>0</v>
      </c>
      <c r="BI304">
        <v>0.5</v>
      </c>
      <c r="BJ304">
        <f>CS304</f>
        <v>0</v>
      </c>
      <c r="BK304">
        <f>L304</f>
        <v>0</v>
      </c>
      <c r="BL304">
        <f>BH304*BI304*BJ304</f>
        <v>0</v>
      </c>
      <c r="BM304">
        <f>(BK304-BC304)/BJ304</f>
        <v>0</v>
      </c>
      <c r="BN304">
        <f>(BA304-BG304)/BG304</f>
        <v>0</v>
      </c>
      <c r="BO304">
        <f>AZ304/(BB304+AZ304/BG304)</f>
        <v>0</v>
      </c>
      <c r="BP304" t="s">
        <v>421</v>
      </c>
      <c r="BQ304">
        <v>0</v>
      </c>
      <c r="BR304">
        <f>IF(BQ304&lt;&gt;0, BQ304, BO304)</f>
        <v>0</v>
      </c>
      <c r="BS304">
        <f>1-BR304/BG304</f>
        <v>0</v>
      </c>
      <c r="BT304">
        <f>(BG304-BF304)/(BG304-BR304)</f>
        <v>0</v>
      </c>
      <c r="BU304">
        <f>(BA304-BG304)/(BA304-BR304)</f>
        <v>0</v>
      </c>
      <c r="BV304">
        <f>(BG304-BF304)/(BG304-AZ304)</f>
        <v>0</v>
      </c>
      <c r="BW304">
        <f>(BA304-BG304)/(BA304-AZ304)</f>
        <v>0</v>
      </c>
      <c r="BX304">
        <f>(BT304*BR304/BF304)</f>
        <v>0</v>
      </c>
      <c r="BY304">
        <f>(1-BX304)</f>
        <v>0</v>
      </c>
      <c r="BZ304">
        <v>1358</v>
      </c>
      <c r="CA304">
        <v>300</v>
      </c>
      <c r="CB304">
        <v>300</v>
      </c>
      <c r="CC304">
        <v>300</v>
      </c>
      <c r="CD304">
        <v>10372.1</v>
      </c>
      <c r="CE304">
        <v>1824.64</v>
      </c>
      <c r="CF304">
        <v>-0.00730157</v>
      </c>
      <c r="CG304">
        <v>0.9</v>
      </c>
      <c r="CH304" t="s">
        <v>421</v>
      </c>
      <c r="CI304" t="s">
        <v>421</v>
      </c>
      <c r="CJ304" t="s">
        <v>421</v>
      </c>
      <c r="CK304" t="s">
        <v>421</v>
      </c>
      <c r="CL304" t="s">
        <v>421</v>
      </c>
      <c r="CM304" t="s">
        <v>421</v>
      </c>
      <c r="CN304" t="s">
        <v>421</v>
      </c>
      <c r="CO304" t="s">
        <v>421</v>
      </c>
      <c r="CP304" t="s">
        <v>421</v>
      </c>
      <c r="CQ304" t="s">
        <v>421</v>
      </c>
      <c r="CR304">
        <f>$B$11*DQ304+$C$11*DR304+$F$11*EC304*(1-EF304)</f>
        <v>0</v>
      </c>
      <c r="CS304">
        <f>CR304*CT304</f>
        <v>0</v>
      </c>
      <c r="CT304">
        <f>($B$11*$D$9+$C$11*$D$9+$F$11*((EP304+EH304)/MAX(EP304+EH304+EQ304, 0.1)*$I$9+EQ304/MAX(EP304+EH304+EQ304, 0.1)*$J$9))/($B$11+$C$11+$F$11)</f>
        <v>0</v>
      </c>
      <c r="CU304">
        <f>($B$11*$K$9+$C$11*$K$9+$F$11*((EP304+EH304)/MAX(EP304+EH304+EQ304, 0.1)*$P$9+EQ304/MAX(EP304+EH304+EQ304, 0.1)*$Q$9))/($B$11+$C$11+$F$11)</f>
        <v>0</v>
      </c>
      <c r="CV304">
        <v>6</v>
      </c>
      <c r="CW304">
        <v>0.5</v>
      </c>
      <c r="CX304" t="s">
        <v>422</v>
      </c>
      <c r="CY304">
        <v>2</v>
      </c>
      <c r="CZ304" t="b">
        <v>1</v>
      </c>
      <c r="DA304">
        <v>1652289427</v>
      </c>
      <c r="DB304">
        <v>1015.887740740741</v>
      </c>
      <c r="DC304">
        <v>1091.151851851852</v>
      </c>
      <c r="DD304">
        <v>27.67222962962963</v>
      </c>
      <c r="DE304">
        <v>21.61166666666666</v>
      </c>
      <c r="DF304">
        <v>1016.889444444444</v>
      </c>
      <c r="DG304">
        <v>27.57143333333333</v>
      </c>
      <c r="DH304">
        <v>400.0948518518518</v>
      </c>
      <c r="DI304">
        <v>90.66265555555556</v>
      </c>
      <c r="DJ304">
        <v>0.1000132</v>
      </c>
      <c r="DK304">
        <v>33.20791481481481</v>
      </c>
      <c r="DL304">
        <v>32.38087407407407</v>
      </c>
      <c r="DM304">
        <v>999.9000000000001</v>
      </c>
      <c r="DN304">
        <v>0</v>
      </c>
      <c r="DO304">
        <v>0</v>
      </c>
      <c r="DP304">
        <v>9999.258148148147</v>
      </c>
      <c r="DQ304">
        <v>0</v>
      </c>
      <c r="DR304">
        <v>962.5322962962963</v>
      </c>
      <c r="DS304">
        <v>-75.26391851851851</v>
      </c>
      <c r="DT304">
        <v>1044.8</v>
      </c>
      <c r="DU304">
        <v>1115.255185185185</v>
      </c>
      <c r="DV304">
        <v>6.060566296296295</v>
      </c>
      <c r="DW304">
        <v>1091.151851851852</v>
      </c>
      <c r="DX304">
        <v>21.61166666666666</v>
      </c>
      <c r="DY304">
        <v>2.508837407407407</v>
      </c>
      <c r="DZ304">
        <v>1.95937</v>
      </c>
      <c r="EA304">
        <v>21.08396296296296</v>
      </c>
      <c r="EB304">
        <v>17.1196962962963</v>
      </c>
      <c r="EC304">
        <v>1499.980370370371</v>
      </c>
      <c r="ED304">
        <v>0.9729920000000001</v>
      </c>
      <c r="EE304">
        <v>0.0270084</v>
      </c>
      <c r="EF304">
        <v>0</v>
      </c>
      <c r="EG304">
        <v>1426.112592592593</v>
      </c>
      <c r="EH304">
        <v>5.00097</v>
      </c>
      <c r="EI304">
        <v>22010.78148148148</v>
      </c>
      <c r="EJ304">
        <v>12491.38888888889</v>
      </c>
      <c r="EK304">
        <v>41.75</v>
      </c>
      <c r="EL304">
        <v>43.25</v>
      </c>
      <c r="EM304">
        <v>41.91403703703703</v>
      </c>
      <c r="EN304">
        <v>43.125</v>
      </c>
      <c r="EO304">
        <v>42.87959259259259</v>
      </c>
      <c r="EP304">
        <v>1454.60037037037</v>
      </c>
      <c r="EQ304">
        <v>40.38000000000001</v>
      </c>
      <c r="ER304">
        <v>0</v>
      </c>
      <c r="ES304">
        <v>2120.599999904633</v>
      </c>
      <c r="ET304">
        <v>0</v>
      </c>
      <c r="EU304">
        <v>1426.093076923077</v>
      </c>
      <c r="EV304">
        <v>-8.141538453462381</v>
      </c>
      <c r="EW304">
        <v>-208.1162395797211</v>
      </c>
      <c r="EX304">
        <v>22011.60769230769</v>
      </c>
      <c r="EY304">
        <v>15</v>
      </c>
      <c r="EZ304">
        <v>1652287342.6</v>
      </c>
      <c r="FA304" t="s">
        <v>727</v>
      </c>
      <c r="FB304">
        <v>1652287342.6</v>
      </c>
      <c r="FC304">
        <v>1652287335.6</v>
      </c>
      <c r="FD304">
        <v>27</v>
      </c>
      <c r="FE304">
        <v>0.206</v>
      </c>
      <c r="FF304">
        <v>-0.006</v>
      </c>
      <c r="FG304">
        <v>-1.806</v>
      </c>
      <c r="FH304">
        <v>0.04</v>
      </c>
      <c r="FI304">
        <v>1600</v>
      </c>
      <c r="FJ304">
        <v>24</v>
      </c>
      <c r="FK304">
        <v>0.06</v>
      </c>
      <c r="FL304">
        <v>0.04</v>
      </c>
      <c r="FM304">
        <v>-75.144395</v>
      </c>
      <c r="FN304">
        <v>-2.203258536584968</v>
      </c>
      <c r="FO304">
        <v>0.2423748759153891</v>
      </c>
      <c r="FP304">
        <v>-1</v>
      </c>
      <c r="FQ304">
        <v>6.12685475</v>
      </c>
      <c r="FR304">
        <v>-1.35443831144465</v>
      </c>
      <c r="FS304">
        <v>0.1312325949981082</v>
      </c>
      <c r="FT304">
        <v>0</v>
      </c>
      <c r="FU304">
        <v>0</v>
      </c>
      <c r="FV304">
        <v>0</v>
      </c>
      <c r="FW304">
        <v>0</v>
      </c>
      <c r="FX304">
        <v>-1</v>
      </c>
      <c r="FY304">
        <v>0</v>
      </c>
      <c r="FZ304">
        <v>1</v>
      </c>
      <c r="GA304" t="s">
        <v>710</v>
      </c>
      <c r="GB304">
        <v>2.69433</v>
      </c>
      <c r="GC304">
        <v>2.70515</v>
      </c>
      <c r="GD304">
        <v>0.175858</v>
      </c>
      <c r="GE304">
        <v>0.181928</v>
      </c>
      <c r="GF304">
        <v>0.116922</v>
      </c>
      <c r="GG304">
        <v>0.0975367</v>
      </c>
      <c r="GH304">
        <v>25853.3</v>
      </c>
      <c r="GI304">
        <v>25763.5</v>
      </c>
      <c r="GJ304">
        <v>29191.5</v>
      </c>
      <c r="GK304">
        <v>29151</v>
      </c>
      <c r="GL304">
        <v>34127.4</v>
      </c>
      <c r="GM304">
        <v>35021</v>
      </c>
      <c r="GN304">
        <v>41081.7</v>
      </c>
      <c r="GO304">
        <v>41596.9</v>
      </c>
      <c r="GP304">
        <v>1.7209</v>
      </c>
      <c r="GQ304">
        <v>2.0083</v>
      </c>
      <c r="GR304">
        <v>0.0927076</v>
      </c>
      <c r="GS304">
        <v>0</v>
      </c>
      <c r="GT304">
        <v>30.8793</v>
      </c>
      <c r="GU304">
        <v>999.9</v>
      </c>
      <c r="GV304">
        <v>39</v>
      </c>
      <c r="GW304">
        <v>37.2</v>
      </c>
      <c r="GX304">
        <v>27.4188</v>
      </c>
      <c r="GY304">
        <v>62.7536</v>
      </c>
      <c r="GZ304">
        <v>29.2628</v>
      </c>
      <c r="HA304">
        <v>1</v>
      </c>
      <c r="HB304">
        <v>0.332591</v>
      </c>
      <c r="HC304">
        <v>0</v>
      </c>
      <c r="HD304">
        <v>20.3919</v>
      </c>
      <c r="HE304">
        <v>5.21639</v>
      </c>
      <c r="HF304">
        <v>12.0097</v>
      </c>
      <c r="HG304">
        <v>4.98725</v>
      </c>
      <c r="HH304">
        <v>3.28838</v>
      </c>
      <c r="HI304">
        <v>2432.5</v>
      </c>
      <c r="HJ304">
        <v>9999</v>
      </c>
      <c r="HK304">
        <v>9999</v>
      </c>
      <c r="HL304">
        <v>45.9</v>
      </c>
      <c r="HM304">
        <v>1.86733</v>
      </c>
      <c r="HN304">
        <v>1.8663</v>
      </c>
      <c r="HO304">
        <v>1.86584</v>
      </c>
      <c r="HP304">
        <v>1.8657</v>
      </c>
      <c r="HQ304">
        <v>1.86752</v>
      </c>
      <c r="HR304">
        <v>1.87001</v>
      </c>
      <c r="HS304">
        <v>1.86873</v>
      </c>
      <c r="HT304">
        <v>1.87007</v>
      </c>
      <c r="HU304">
        <v>0</v>
      </c>
      <c r="HV304">
        <v>0</v>
      </c>
      <c r="HW304">
        <v>0</v>
      </c>
      <c r="HX304">
        <v>0</v>
      </c>
      <c r="HY304" t="s">
        <v>425</v>
      </c>
      <c r="HZ304" t="s">
        <v>426</v>
      </c>
      <c r="IA304" t="s">
        <v>427</v>
      </c>
      <c r="IB304" t="s">
        <v>427</v>
      </c>
      <c r="IC304" t="s">
        <v>427</v>
      </c>
      <c r="ID304" t="s">
        <v>427</v>
      </c>
      <c r="IE304">
        <v>0</v>
      </c>
      <c r="IF304">
        <v>100</v>
      </c>
      <c r="IG304">
        <v>100</v>
      </c>
      <c r="IH304">
        <v>-1.04</v>
      </c>
      <c r="II304">
        <v>0.1005</v>
      </c>
      <c r="IJ304">
        <v>0.04464184116076175</v>
      </c>
      <c r="IK304">
        <v>-0.0004613869835165773</v>
      </c>
      <c r="IL304">
        <v>-7.733014719846753E-07</v>
      </c>
      <c r="IM304">
        <v>2.12217718631011E-10</v>
      </c>
      <c r="IN304">
        <v>-0.1662484685589008</v>
      </c>
      <c r="IO304">
        <v>0.000886434048502425</v>
      </c>
      <c r="IP304">
        <v>0.0004187276611132993</v>
      </c>
      <c r="IQ304">
        <v>-3.612086840460417E-06</v>
      </c>
      <c r="IR304">
        <v>19</v>
      </c>
      <c r="IS304">
        <v>2204</v>
      </c>
      <c r="IT304">
        <v>1</v>
      </c>
      <c r="IU304">
        <v>37</v>
      </c>
      <c r="IV304">
        <v>34.9</v>
      </c>
      <c r="IW304">
        <v>35</v>
      </c>
      <c r="IX304">
        <v>2.33154</v>
      </c>
      <c r="IY304">
        <v>2.22046</v>
      </c>
      <c r="IZ304">
        <v>1.39648</v>
      </c>
      <c r="JA304">
        <v>2.34497</v>
      </c>
      <c r="JB304">
        <v>1.49536</v>
      </c>
      <c r="JC304">
        <v>2.31323</v>
      </c>
      <c r="JD304">
        <v>39.3418</v>
      </c>
      <c r="JE304">
        <v>14.7274</v>
      </c>
      <c r="JF304">
        <v>18</v>
      </c>
      <c r="JG304">
        <v>392.555</v>
      </c>
      <c r="JH304">
        <v>559.8869999999999</v>
      </c>
      <c r="JI304">
        <v>32.3285</v>
      </c>
      <c r="JJ304">
        <v>31.7897</v>
      </c>
      <c r="JK304">
        <v>30.0002</v>
      </c>
      <c r="JL304">
        <v>31.6625</v>
      </c>
      <c r="JM304">
        <v>31.558</v>
      </c>
      <c r="JN304">
        <v>46.6517</v>
      </c>
      <c r="JO304">
        <v>23.464</v>
      </c>
      <c r="JP304">
        <v>16.0646</v>
      </c>
      <c r="JQ304">
        <v>-999.9</v>
      </c>
      <c r="JR304">
        <v>1135.55</v>
      </c>
      <c r="JS304">
        <v>21.9327</v>
      </c>
      <c r="JT304">
        <v>99.7731</v>
      </c>
      <c r="JU304">
        <v>99.846</v>
      </c>
    </row>
    <row r="305" spans="1:281">
      <c r="A305">
        <v>289</v>
      </c>
      <c r="B305">
        <v>1652289439.5</v>
      </c>
      <c r="C305">
        <v>7383</v>
      </c>
      <c r="D305" t="s">
        <v>1062</v>
      </c>
      <c r="E305" t="s">
        <v>1063</v>
      </c>
      <c r="F305">
        <v>5</v>
      </c>
      <c r="G305" t="s">
        <v>925</v>
      </c>
      <c r="H305" t="s">
        <v>418</v>
      </c>
      <c r="I305">
        <v>1652289431.714286</v>
      </c>
      <c r="J305">
        <f>(K305)/1000</f>
        <v>0</v>
      </c>
      <c r="K305">
        <f>IF(CZ305, AN305, AH305)</f>
        <v>0</v>
      </c>
      <c r="L305">
        <f>IF(CZ305, AI305, AG305)</f>
        <v>0</v>
      </c>
      <c r="M305">
        <f>DB305 - IF(AU305&gt;1, L305*CV305*100.0/(AW305*DP305), 0)</f>
        <v>0</v>
      </c>
      <c r="N305">
        <f>((T305-J305/2)*M305-L305)/(T305+J305/2)</f>
        <v>0</v>
      </c>
      <c r="O305">
        <f>N305*(DI305+DJ305)/1000.0</f>
        <v>0</v>
      </c>
      <c r="P305">
        <f>(DB305 - IF(AU305&gt;1, L305*CV305*100.0/(AW305*DP305), 0))*(DI305+DJ305)/1000.0</f>
        <v>0</v>
      </c>
      <c r="Q305">
        <f>2.0/((1/S305-1/R305)+SIGN(S305)*SQRT((1/S305-1/R305)*(1/S305-1/R305) + 4*CW305/((CW305+1)*(CW305+1))*(2*1/S305*1/R305-1/R305*1/R305)))</f>
        <v>0</v>
      </c>
      <c r="R305">
        <f>IF(LEFT(CX305,1)&lt;&gt;"0",IF(LEFT(CX305,1)="1",3.0,CY305),$D$5+$E$5*(DP305*DI305/($K$5*1000))+$F$5*(DP305*DI305/($K$5*1000))*MAX(MIN(CV305,$J$5),$I$5)*MAX(MIN(CV305,$J$5),$I$5)+$G$5*MAX(MIN(CV305,$J$5),$I$5)*(DP305*DI305/($K$5*1000))+$H$5*(DP305*DI305/($K$5*1000))*(DP305*DI305/($K$5*1000)))</f>
        <v>0</v>
      </c>
      <c r="S305">
        <f>J305*(1000-(1000*0.61365*exp(17.502*W305/(240.97+W305))/(DI305+DJ305)+DD305)/2)/(1000*0.61365*exp(17.502*W305/(240.97+W305))/(DI305+DJ305)-DD305)</f>
        <v>0</v>
      </c>
      <c r="T305">
        <f>1/((CW305+1)/(Q305/1.6)+1/(R305/1.37)) + CW305/((CW305+1)/(Q305/1.6) + CW305/(R305/1.37))</f>
        <v>0</v>
      </c>
      <c r="U305">
        <f>(CR305*CU305)</f>
        <v>0</v>
      </c>
      <c r="V305">
        <f>(DK305+(U305+2*0.95*5.67E-8*(((DK305+$B$7)+273)^4-(DK305+273)^4)-44100*J305)/(1.84*29.3*R305+8*0.95*5.67E-8*(DK305+273)^3))</f>
        <v>0</v>
      </c>
      <c r="W305">
        <f>($C$7*DL305+$D$7*DM305+$E$7*V305)</f>
        <v>0</v>
      </c>
      <c r="X305">
        <f>0.61365*exp(17.502*W305/(240.97+W305))</f>
        <v>0</v>
      </c>
      <c r="Y305">
        <f>(Z305/AA305*100)</f>
        <v>0</v>
      </c>
      <c r="Z305">
        <f>DD305*(DI305+DJ305)/1000</f>
        <v>0</v>
      </c>
      <c r="AA305">
        <f>0.61365*exp(17.502*DK305/(240.97+DK305))</f>
        <v>0</v>
      </c>
      <c r="AB305">
        <f>(X305-DD305*(DI305+DJ305)/1000)</f>
        <v>0</v>
      </c>
      <c r="AC305">
        <f>(-J305*44100)</f>
        <v>0</v>
      </c>
      <c r="AD305">
        <f>2*29.3*R305*0.92*(DK305-W305)</f>
        <v>0</v>
      </c>
      <c r="AE305">
        <f>2*0.95*5.67E-8*(((DK305+$B$7)+273)^4-(W305+273)^4)</f>
        <v>0</v>
      </c>
      <c r="AF305">
        <f>U305+AE305+AC305+AD305</f>
        <v>0</v>
      </c>
      <c r="AG305">
        <f>DH305*AU305*(DC305-DB305*(1000-AU305*DE305)/(1000-AU305*DD305))/(100*CV305)</f>
        <v>0</v>
      </c>
      <c r="AH305">
        <f>1000*DH305*AU305*(DD305-DE305)/(100*CV305*(1000-AU305*DD305))</f>
        <v>0</v>
      </c>
      <c r="AI305">
        <f>(AJ305 - AK305 - DI305*1E3/(8.314*(DK305+273.15)) * AM305/DH305 * AL305) * DH305/(100*CV305) * (1000 - DE305)/1000</f>
        <v>0</v>
      </c>
      <c r="AJ305">
        <v>1145.814458783102</v>
      </c>
      <c r="AK305">
        <v>1085.80909090909</v>
      </c>
      <c r="AL305">
        <v>3.384461543731828</v>
      </c>
      <c r="AM305">
        <v>66.42233892500103</v>
      </c>
      <c r="AN305">
        <f>(AP305 - AO305 + DI305*1E3/(8.314*(DK305+273.15)) * AR305/DH305 * AQ305) * DH305/(100*CV305) * 1000/(1000 - AP305)</f>
        <v>0</v>
      </c>
      <c r="AO305">
        <v>21.76861759078314</v>
      </c>
      <c r="AP305">
        <v>27.63949030303028</v>
      </c>
      <c r="AQ305">
        <v>-0.002750172620208293</v>
      </c>
      <c r="AR305">
        <v>79.01917542628415</v>
      </c>
      <c r="AS305">
        <v>0</v>
      </c>
      <c r="AT305">
        <v>0</v>
      </c>
      <c r="AU305">
        <f>IF(AS305*$H$13&gt;=AW305,1.0,(AW305/(AW305-AS305*$H$13)))</f>
        <v>0</v>
      </c>
      <c r="AV305">
        <f>(AU305-1)*100</f>
        <v>0</v>
      </c>
      <c r="AW305">
        <f>MAX(0,($B$13+$C$13*DP305)/(1+$D$13*DP305)*DI305/(DK305+273)*$E$13)</f>
        <v>0</v>
      </c>
      <c r="AX305" t="s">
        <v>421</v>
      </c>
      <c r="AY305" t="s">
        <v>421</v>
      </c>
      <c r="AZ305">
        <v>0</v>
      </c>
      <c r="BA305">
        <v>0</v>
      </c>
      <c r="BB305">
        <f>1-AZ305/BA305</f>
        <v>0</v>
      </c>
      <c r="BC305">
        <v>0</v>
      </c>
      <c r="BD305" t="s">
        <v>421</v>
      </c>
      <c r="BE305" t="s">
        <v>421</v>
      </c>
      <c r="BF305">
        <v>0</v>
      </c>
      <c r="BG305">
        <v>0</v>
      </c>
      <c r="BH305">
        <f>1-BF305/BG305</f>
        <v>0</v>
      </c>
      <c r="BI305">
        <v>0.5</v>
      </c>
      <c r="BJ305">
        <f>CS305</f>
        <v>0</v>
      </c>
      <c r="BK305">
        <f>L305</f>
        <v>0</v>
      </c>
      <c r="BL305">
        <f>BH305*BI305*BJ305</f>
        <v>0</v>
      </c>
      <c r="BM305">
        <f>(BK305-BC305)/BJ305</f>
        <v>0</v>
      </c>
      <c r="BN305">
        <f>(BA305-BG305)/BG305</f>
        <v>0</v>
      </c>
      <c r="BO305">
        <f>AZ305/(BB305+AZ305/BG305)</f>
        <v>0</v>
      </c>
      <c r="BP305" t="s">
        <v>421</v>
      </c>
      <c r="BQ305">
        <v>0</v>
      </c>
      <c r="BR305">
        <f>IF(BQ305&lt;&gt;0, BQ305, BO305)</f>
        <v>0</v>
      </c>
      <c r="BS305">
        <f>1-BR305/BG305</f>
        <v>0</v>
      </c>
      <c r="BT305">
        <f>(BG305-BF305)/(BG305-BR305)</f>
        <v>0</v>
      </c>
      <c r="BU305">
        <f>(BA305-BG305)/(BA305-BR305)</f>
        <v>0</v>
      </c>
      <c r="BV305">
        <f>(BG305-BF305)/(BG305-AZ305)</f>
        <v>0</v>
      </c>
      <c r="BW305">
        <f>(BA305-BG305)/(BA305-AZ305)</f>
        <v>0</v>
      </c>
      <c r="BX305">
        <f>(BT305*BR305/BF305)</f>
        <v>0</v>
      </c>
      <c r="BY305">
        <f>(1-BX305)</f>
        <v>0</v>
      </c>
      <c r="BZ305">
        <v>1358</v>
      </c>
      <c r="CA305">
        <v>300</v>
      </c>
      <c r="CB305">
        <v>300</v>
      </c>
      <c r="CC305">
        <v>300</v>
      </c>
      <c r="CD305">
        <v>10372.1</v>
      </c>
      <c r="CE305">
        <v>1824.64</v>
      </c>
      <c r="CF305">
        <v>-0.00730157</v>
      </c>
      <c r="CG305">
        <v>0.9</v>
      </c>
      <c r="CH305" t="s">
        <v>421</v>
      </c>
      <c r="CI305" t="s">
        <v>421</v>
      </c>
      <c r="CJ305" t="s">
        <v>421</v>
      </c>
      <c r="CK305" t="s">
        <v>421</v>
      </c>
      <c r="CL305" t="s">
        <v>421</v>
      </c>
      <c r="CM305" t="s">
        <v>421</v>
      </c>
      <c r="CN305" t="s">
        <v>421</v>
      </c>
      <c r="CO305" t="s">
        <v>421</v>
      </c>
      <c r="CP305" t="s">
        <v>421</v>
      </c>
      <c r="CQ305" t="s">
        <v>421</v>
      </c>
      <c r="CR305">
        <f>$B$11*DQ305+$C$11*DR305+$F$11*EC305*(1-EF305)</f>
        <v>0</v>
      </c>
      <c r="CS305">
        <f>CR305*CT305</f>
        <v>0</v>
      </c>
      <c r="CT305">
        <f>($B$11*$D$9+$C$11*$D$9+$F$11*((EP305+EH305)/MAX(EP305+EH305+EQ305, 0.1)*$I$9+EQ305/MAX(EP305+EH305+EQ305, 0.1)*$J$9))/($B$11+$C$11+$F$11)</f>
        <v>0</v>
      </c>
      <c r="CU305">
        <f>($B$11*$K$9+$C$11*$K$9+$F$11*((EP305+EH305)/MAX(EP305+EH305+EQ305, 0.1)*$P$9+EQ305/MAX(EP305+EH305+EQ305, 0.1)*$Q$9))/($B$11+$C$11+$F$11)</f>
        <v>0</v>
      </c>
      <c r="CV305">
        <v>6</v>
      </c>
      <c r="CW305">
        <v>0.5</v>
      </c>
      <c r="CX305" t="s">
        <v>422</v>
      </c>
      <c r="CY305">
        <v>2</v>
      </c>
      <c r="CZ305" t="b">
        <v>1</v>
      </c>
      <c r="DA305">
        <v>1652289431.714286</v>
      </c>
      <c r="DB305">
        <v>1031.592142857143</v>
      </c>
      <c r="DC305">
        <v>1106.958571428572</v>
      </c>
      <c r="DD305">
        <v>27.66077857142857</v>
      </c>
      <c r="DE305">
        <v>21.70216785714285</v>
      </c>
      <c r="DF305">
        <v>1032.616071428571</v>
      </c>
      <c r="DG305">
        <v>27.56016071428572</v>
      </c>
      <c r="DH305">
        <v>400.0816071428572</v>
      </c>
      <c r="DI305">
        <v>90.662475</v>
      </c>
      <c r="DJ305">
        <v>0.1000137857142857</v>
      </c>
      <c r="DK305">
        <v>33.21230714285714</v>
      </c>
      <c r="DL305">
        <v>32.38853214285714</v>
      </c>
      <c r="DM305">
        <v>999.9000000000002</v>
      </c>
      <c r="DN305">
        <v>0</v>
      </c>
      <c r="DO305">
        <v>0</v>
      </c>
      <c r="DP305">
        <v>9995.756785714286</v>
      </c>
      <c r="DQ305">
        <v>0</v>
      </c>
      <c r="DR305">
        <v>961.873857142857</v>
      </c>
      <c r="DS305">
        <v>-75.36619642857144</v>
      </c>
      <c r="DT305">
        <v>1060.938571428571</v>
      </c>
      <c r="DU305">
        <v>1131.516785714286</v>
      </c>
      <c r="DV305">
        <v>5.958616785714285</v>
      </c>
      <c r="DW305">
        <v>1106.958571428572</v>
      </c>
      <c r="DX305">
        <v>21.70216785714285</v>
      </c>
      <c r="DY305">
        <v>2.507794642857143</v>
      </c>
      <c r="DZ305">
        <v>1.967571428571429</v>
      </c>
      <c r="EA305">
        <v>21.07718571428572</v>
      </c>
      <c r="EB305">
        <v>17.18568928571429</v>
      </c>
      <c r="EC305">
        <v>1499.991428571428</v>
      </c>
      <c r="ED305">
        <v>0.9729921785714287</v>
      </c>
      <c r="EE305">
        <v>0.02700821071428572</v>
      </c>
      <c r="EF305">
        <v>0</v>
      </c>
      <c r="EG305">
        <v>1425.442857142857</v>
      </c>
      <c r="EH305">
        <v>5.00097</v>
      </c>
      <c r="EI305">
        <v>21998.17857142858</v>
      </c>
      <c r="EJ305">
        <v>12491.48928571429</v>
      </c>
      <c r="EK305">
        <v>41.75</v>
      </c>
      <c r="EL305">
        <v>43.25</v>
      </c>
      <c r="EM305">
        <v>41.92371428571427</v>
      </c>
      <c r="EN305">
        <v>43.125</v>
      </c>
      <c r="EO305">
        <v>42.89049999999999</v>
      </c>
      <c r="EP305">
        <v>1454.611428571428</v>
      </c>
      <c r="EQ305">
        <v>40.38000000000001</v>
      </c>
      <c r="ER305">
        <v>0</v>
      </c>
      <c r="ES305">
        <v>2125.400000095367</v>
      </c>
      <c r="ET305">
        <v>0</v>
      </c>
      <c r="EU305">
        <v>1425.404230769231</v>
      </c>
      <c r="EV305">
        <v>-8.625299145560966</v>
      </c>
      <c r="EW305">
        <v>-125.2581197973537</v>
      </c>
      <c r="EX305">
        <v>21997.76153846154</v>
      </c>
      <c r="EY305">
        <v>15</v>
      </c>
      <c r="EZ305">
        <v>1652287342.6</v>
      </c>
      <c r="FA305" t="s">
        <v>727</v>
      </c>
      <c r="FB305">
        <v>1652287342.6</v>
      </c>
      <c r="FC305">
        <v>1652287335.6</v>
      </c>
      <c r="FD305">
        <v>27</v>
      </c>
      <c r="FE305">
        <v>0.206</v>
      </c>
      <c r="FF305">
        <v>-0.006</v>
      </c>
      <c r="FG305">
        <v>-1.806</v>
      </c>
      <c r="FH305">
        <v>0.04</v>
      </c>
      <c r="FI305">
        <v>1600</v>
      </c>
      <c r="FJ305">
        <v>24</v>
      </c>
      <c r="FK305">
        <v>0.06</v>
      </c>
      <c r="FL305">
        <v>0.04</v>
      </c>
      <c r="FM305">
        <v>-75.2711756097561</v>
      </c>
      <c r="FN305">
        <v>-1.392591637630585</v>
      </c>
      <c r="FO305">
        <v>0.1804707607970814</v>
      </c>
      <c r="FP305">
        <v>-1</v>
      </c>
      <c r="FQ305">
        <v>6.029840243902439</v>
      </c>
      <c r="FR305">
        <v>-1.289794494773519</v>
      </c>
      <c r="FS305">
        <v>0.1278792293149454</v>
      </c>
      <c r="FT305">
        <v>0</v>
      </c>
      <c r="FU305">
        <v>0</v>
      </c>
      <c r="FV305">
        <v>0</v>
      </c>
      <c r="FW305">
        <v>0</v>
      </c>
      <c r="FX305">
        <v>-1</v>
      </c>
      <c r="FY305">
        <v>0</v>
      </c>
      <c r="FZ305">
        <v>1</v>
      </c>
      <c r="GA305" t="s">
        <v>710</v>
      </c>
      <c r="GB305">
        <v>2.69432</v>
      </c>
      <c r="GC305">
        <v>2.70508</v>
      </c>
      <c r="GD305">
        <v>0.177642</v>
      </c>
      <c r="GE305">
        <v>0.183668</v>
      </c>
      <c r="GF305">
        <v>0.116883</v>
      </c>
      <c r="GG305">
        <v>0.09783600000000001</v>
      </c>
      <c r="GH305">
        <v>25796.7</v>
      </c>
      <c r="GI305">
        <v>25708.7</v>
      </c>
      <c r="GJ305">
        <v>29190.9</v>
      </c>
      <c r="GK305">
        <v>29151.1</v>
      </c>
      <c r="GL305">
        <v>34129</v>
      </c>
      <c r="GM305">
        <v>35009.4</v>
      </c>
      <c r="GN305">
        <v>41081.8</v>
      </c>
      <c r="GO305">
        <v>41597.1</v>
      </c>
      <c r="GP305">
        <v>1.72085</v>
      </c>
      <c r="GQ305">
        <v>2.00847</v>
      </c>
      <c r="GR305">
        <v>0.0936352</v>
      </c>
      <c r="GS305">
        <v>0</v>
      </c>
      <c r="GT305">
        <v>30.8819</v>
      </c>
      <c r="GU305">
        <v>999.9</v>
      </c>
      <c r="GV305">
        <v>39</v>
      </c>
      <c r="GW305">
        <v>37.2</v>
      </c>
      <c r="GX305">
        <v>27.4149</v>
      </c>
      <c r="GY305">
        <v>62.9136</v>
      </c>
      <c r="GZ305">
        <v>29.8277</v>
      </c>
      <c r="HA305">
        <v>1</v>
      </c>
      <c r="HB305">
        <v>0.33253</v>
      </c>
      <c r="HC305">
        <v>0</v>
      </c>
      <c r="HD305">
        <v>20.3919</v>
      </c>
      <c r="HE305">
        <v>5.21579</v>
      </c>
      <c r="HF305">
        <v>12.0099</v>
      </c>
      <c r="HG305">
        <v>4.98705</v>
      </c>
      <c r="HH305">
        <v>3.28845</v>
      </c>
      <c r="HI305">
        <v>2432.5</v>
      </c>
      <c r="HJ305">
        <v>9999</v>
      </c>
      <c r="HK305">
        <v>9999</v>
      </c>
      <c r="HL305">
        <v>45.9</v>
      </c>
      <c r="HM305">
        <v>1.86735</v>
      </c>
      <c r="HN305">
        <v>1.8663</v>
      </c>
      <c r="HO305">
        <v>1.86584</v>
      </c>
      <c r="HP305">
        <v>1.8657</v>
      </c>
      <c r="HQ305">
        <v>1.86752</v>
      </c>
      <c r="HR305">
        <v>1.87006</v>
      </c>
      <c r="HS305">
        <v>1.86873</v>
      </c>
      <c r="HT305">
        <v>1.87008</v>
      </c>
      <c r="HU305">
        <v>0</v>
      </c>
      <c r="HV305">
        <v>0</v>
      </c>
      <c r="HW305">
        <v>0</v>
      </c>
      <c r="HX305">
        <v>0</v>
      </c>
      <c r="HY305" t="s">
        <v>425</v>
      </c>
      <c r="HZ305" t="s">
        <v>426</v>
      </c>
      <c r="IA305" t="s">
        <v>427</v>
      </c>
      <c r="IB305" t="s">
        <v>427</v>
      </c>
      <c r="IC305" t="s">
        <v>427</v>
      </c>
      <c r="ID305" t="s">
        <v>427</v>
      </c>
      <c r="IE305">
        <v>0</v>
      </c>
      <c r="IF305">
        <v>100</v>
      </c>
      <c r="IG305">
        <v>100</v>
      </c>
      <c r="IH305">
        <v>-1.06</v>
      </c>
      <c r="II305">
        <v>0.1002</v>
      </c>
      <c r="IJ305">
        <v>0.04464184116076175</v>
      </c>
      <c r="IK305">
        <v>-0.0004613869835165773</v>
      </c>
      <c r="IL305">
        <v>-7.733014719846753E-07</v>
      </c>
      <c r="IM305">
        <v>2.12217718631011E-10</v>
      </c>
      <c r="IN305">
        <v>-0.1662484685589008</v>
      </c>
      <c r="IO305">
        <v>0.000886434048502425</v>
      </c>
      <c r="IP305">
        <v>0.0004187276611132993</v>
      </c>
      <c r="IQ305">
        <v>-3.612086840460417E-06</v>
      </c>
      <c r="IR305">
        <v>19</v>
      </c>
      <c r="IS305">
        <v>2204</v>
      </c>
      <c r="IT305">
        <v>1</v>
      </c>
      <c r="IU305">
        <v>37</v>
      </c>
      <c r="IV305">
        <v>34.9</v>
      </c>
      <c r="IW305">
        <v>35.1</v>
      </c>
      <c r="IX305">
        <v>2.35718</v>
      </c>
      <c r="IY305">
        <v>2.22168</v>
      </c>
      <c r="IZ305">
        <v>1.39648</v>
      </c>
      <c r="JA305">
        <v>2.34497</v>
      </c>
      <c r="JB305">
        <v>1.49536</v>
      </c>
      <c r="JC305">
        <v>2.29004</v>
      </c>
      <c r="JD305">
        <v>39.3418</v>
      </c>
      <c r="JE305">
        <v>14.7187</v>
      </c>
      <c r="JF305">
        <v>18</v>
      </c>
      <c r="JG305">
        <v>392.53</v>
      </c>
      <c r="JH305">
        <v>560.037</v>
      </c>
      <c r="JI305">
        <v>32.3328</v>
      </c>
      <c r="JJ305">
        <v>31.7909</v>
      </c>
      <c r="JK305">
        <v>30.0001</v>
      </c>
      <c r="JL305">
        <v>31.663</v>
      </c>
      <c r="JM305">
        <v>31.56</v>
      </c>
      <c r="JN305">
        <v>47.1686</v>
      </c>
      <c r="JO305">
        <v>23.1877</v>
      </c>
      <c r="JP305">
        <v>16.0646</v>
      </c>
      <c r="JQ305">
        <v>-999.9</v>
      </c>
      <c r="JR305">
        <v>1155.59</v>
      </c>
      <c r="JS305">
        <v>22.0437</v>
      </c>
      <c r="JT305">
        <v>99.7724</v>
      </c>
      <c r="JU305">
        <v>99.8463</v>
      </c>
    </row>
    <row r="306" spans="1:281">
      <c r="A306">
        <v>290</v>
      </c>
      <c r="B306">
        <v>1652289444.5</v>
      </c>
      <c r="C306">
        <v>7388</v>
      </c>
      <c r="D306" t="s">
        <v>1064</v>
      </c>
      <c r="E306" t="s">
        <v>1065</v>
      </c>
      <c r="F306">
        <v>5</v>
      </c>
      <c r="G306" t="s">
        <v>925</v>
      </c>
      <c r="H306" t="s">
        <v>418</v>
      </c>
      <c r="I306">
        <v>1652289437</v>
      </c>
      <c r="J306">
        <f>(K306)/1000</f>
        <v>0</v>
      </c>
      <c r="K306">
        <f>IF(CZ306, AN306, AH306)</f>
        <v>0</v>
      </c>
      <c r="L306">
        <f>IF(CZ306, AI306, AG306)</f>
        <v>0</v>
      </c>
      <c r="M306">
        <f>DB306 - IF(AU306&gt;1, L306*CV306*100.0/(AW306*DP306), 0)</f>
        <v>0</v>
      </c>
      <c r="N306">
        <f>((T306-J306/2)*M306-L306)/(T306+J306/2)</f>
        <v>0</v>
      </c>
      <c r="O306">
        <f>N306*(DI306+DJ306)/1000.0</f>
        <v>0</v>
      </c>
      <c r="P306">
        <f>(DB306 - IF(AU306&gt;1, L306*CV306*100.0/(AW306*DP306), 0))*(DI306+DJ306)/1000.0</f>
        <v>0</v>
      </c>
      <c r="Q306">
        <f>2.0/((1/S306-1/R306)+SIGN(S306)*SQRT((1/S306-1/R306)*(1/S306-1/R306) + 4*CW306/((CW306+1)*(CW306+1))*(2*1/S306*1/R306-1/R306*1/R306)))</f>
        <v>0</v>
      </c>
      <c r="R306">
        <f>IF(LEFT(CX306,1)&lt;&gt;"0",IF(LEFT(CX306,1)="1",3.0,CY306),$D$5+$E$5*(DP306*DI306/($K$5*1000))+$F$5*(DP306*DI306/($K$5*1000))*MAX(MIN(CV306,$J$5),$I$5)*MAX(MIN(CV306,$J$5),$I$5)+$G$5*MAX(MIN(CV306,$J$5),$I$5)*(DP306*DI306/($K$5*1000))+$H$5*(DP306*DI306/($K$5*1000))*(DP306*DI306/($K$5*1000)))</f>
        <v>0</v>
      </c>
      <c r="S306">
        <f>J306*(1000-(1000*0.61365*exp(17.502*W306/(240.97+W306))/(DI306+DJ306)+DD306)/2)/(1000*0.61365*exp(17.502*W306/(240.97+W306))/(DI306+DJ306)-DD306)</f>
        <v>0</v>
      </c>
      <c r="T306">
        <f>1/((CW306+1)/(Q306/1.6)+1/(R306/1.37)) + CW306/((CW306+1)/(Q306/1.6) + CW306/(R306/1.37))</f>
        <v>0</v>
      </c>
      <c r="U306">
        <f>(CR306*CU306)</f>
        <v>0</v>
      </c>
      <c r="V306">
        <f>(DK306+(U306+2*0.95*5.67E-8*(((DK306+$B$7)+273)^4-(DK306+273)^4)-44100*J306)/(1.84*29.3*R306+8*0.95*5.67E-8*(DK306+273)^3))</f>
        <v>0</v>
      </c>
      <c r="W306">
        <f>($C$7*DL306+$D$7*DM306+$E$7*V306)</f>
        <v>0</v>
      </c>
      <c r="X306">
        <f>0.61365*exp(17.502*W306/(240.97+W306))</f>
        <v>0</v>
      </c>
      <c r="Y306">
        <f>(Z306/AA306*100)</f>
        <v>0</v>
      </c>
      <c r="Z306">
        <f>DD306*(DI306+DJ306)/1000</f>
        <v>0</v>
      </c>
      <c r="AA306">
        <f>0.61365*exp(17.502*DK306/(240.97+DK306))</f>
        <v>0</v>
      </c>
      <c r="AB306">
        <f>(X306-DD306*(DI306+DJ306)/1000)</f>
        <v>0</v>
      </c>
      <c r="AC306">
        <f>(-J306*44100)</f>
        <v>0</v>
      </c>
      <c r="AD306">
        <f>2*29.3*R306*0.92*(DK306-W306)</f>
        <v>0</v>
      </c>
      <c r="AE306">
        <f>2*0.95*5.67E-8*(((DK306+$B$7)+273)^4-(W306+273)^4)</f>
        <v>0</v>
      </c>
      <c r="AF306">
        <f>U306+AE306+AC306+AD306</f>
        <v>0</v>
      </c>
      <c r="AG306">
        <f>DH306*AU306*(DC306-DB306*(1000-AU306*DE306)/(1000-AU306*DD306))/(100*CV306)</f>
        <v>0</v>
      </c>
      <c r="AH306">
        <f>1000*DH306*AU306*(DD306-DE306)/(100*CV306*(1000-AU306*DD306))</f>
        <v>0</v>
      </c>
      <c r="AI306">
        <f>(AJ306 - AK306 - DI306*1E3/(8.314*(DK306+273.15)) * AM306/DH306 * AL306) * DH306/(100*CV306) * (1000 - DE306)/1000</f>
        <v>0</v>
      </c>
      <c r="AJ306">
        <v>1163.160299442037</v>
      </c>
      <c r="AK306">
        <v>1102.957575757576</v>
      </c>
      <c r="AL306">
        <v>3.441581647255877</v>
      </c>
      <c r="AM306">
        <v>66.42233892500103</v>
      </c>
      <c r="AN306">
        <f>(AP306 - AO306 + DI306*1E3/(8.314*(DK306+273.15)) * AR306/DH306 * AQ306) * DH306/(100*CV306) * 1000/(1000 - AP306)</f>
        <v>0</v>
      </c>
      <c r="AO306">
        <v>21.86607095218627</v>
      </c>
      <c r="AP306">
        <v>27.62552424242424</v>
      </c>
      <c r="AQ306">
        <v>-0.001034362602875856</v>
      </c>
      <c r="AR306">
        <v>79.01917542628415</v>
      </c>
      <c r="AS306">
        <v>0</v>
      </c>
      <c r="AT306">
        <v>0</v>
      </c>
      <c r="AU306">
        <f>IF(AS306*$H$13&gt;=AW306,1.0,(AW306/(AW306-AS306*$H$13)))</f>
        <v>0</v>
      </c>
      <c r="AV306">
        <f>(AU306-1)*100</f>
        <v>0</v>
      </c>
      <c r="AW306">
        <f>MAX(0,($B$13+$C$13*DP306)/(1+$D$13*DP306)*DI306/(DK306+273)*$E$13)</f>
        <v>0</v>
      </c>
      <c r="AX306" t="s">
        <v>421</v>
      </c>
      <c r="AY306" t="s">
        <v>421</v>
      </c>
      <c r="AZ306">
        <v>0</v>
      </c>
      <c r="BA306">
        <v>0</v>
      </c>
      <c r="BB306">
        <f>1-AZ306/BA306</f>
        <v>0</v>
      </c>
      <c r="BC306">
        <v>0</v>
      </c>
      <c r="BD306" t="s">
        <v>421</v>
      </c>
      <c r="BE306" t="s">
        <v>421</v>
      </c>
      <c r="BF306">
        <v>0</v>
      </c>
      <c r="BG306">
        <v>0</v>
      </c>
      <c r="BH306">
        <f>1-BF306/BG306</f>
        <v>0</v>
      </c>
      <c r="BI306">
        <v>0.5</v>
      </c>
      <c r="BJ306">
        <f>CS306</f>
        <v>0</v>
      </c>
      <c r="BK306">
        <f>L306</f>
        <v>0</v>
      </c>
      <c r="BL306">
        <f>BH306*BI306*BJ306</f>
        <v>0</v>
      </c>
      <c r="BM306">
        <f>(BK306-BC306)/BJ306</f>
        <v>0</v>
      </c>
      <c r="BN306">
        <f>(BA306-BG306)/BG306</f>
        <v>0</v>
      </c>
      <c r="BO306">
        <f>AZ306/(BB306+AZ306/BG306)</f>
        <v>0</v>
      </c>
      <c r="BP306" t="s">
        <v>421</v>
      </c>
      <c r="BQ306">
        <v>0</v>
      </c>
      <c r="BR306">
        <f>IF(BQ306&lt;&gt;0, BQ306, BO306)</f>
        <v>0</v>
      </c>
      <c r="BS306">
        <f>1-BR306/BG306</f>
        <v>0</v>
      </c>
      <c r="BT306">
        <f>(BG306-BF306)/(BG306-BR306)</f>
        <v>0</v>
      </c>
      <c r="BU306">
        <f>(BA306-BG306)/(BA306-BR306)</f>
        <v>0</v>
      </c>
      <c r="BV306">
        <f>(BG306-BF306)/(BG306-AZ306)</f>
        <v>0</v>
      </c>
      <c r="BW306">
        <f>(BA306-BG306)/(BA306-AZ306)</f>
        <v>0</v>
      </c>
      <c r="BX306">
        <f>(BT306*BR306/BF306)</f>
        <v>0</v>
      </c>
      <c r="BY306">
        <f>(1-BX306)</f>
        <v>0</v>
      </c>
      <c r="BZ306">
        <v>1358</v>
      </c>
      <c r="CA306">
        <v>300</v>
      </c>
      <c r="CB306">
        <v>300</v>
      </c>
      <c r="CC306">
        <v>300</v>
      </c>
      <c r="CD306">
        <v>10372.1</v>
      </c>
      <c r="CE306">
        <v>1824.64</v>
      </c>
      <c r="CF306">
        <v>-0.00730157</v>
      </c>
      <c r="CG306">
        <v>0.9</v>
      </c>
      <c r="CH306" t="s">
        <v>421</v>
      </c>
      <c r="CI306" t="s">
        <v>421</v>
      </c>
      <c r="CJ306" t="s">
        <v>421</v>
      </c>
      <c r="CK306" t="s">
        <v>421</v>
      </c>
      <c r="CL306" t="s">
        <v>421</v>
      </c>
      <c r="CM306" t="s">
        <v>421</v>
      </c>
      <c r="CN306" t="s">
        <v>421</v>
      </c>
      <c r="CO306" t="s">
        <v>421</v>
      </c>
      <c r="CP306" t="s">
        <v>421</v>
      </c>
      <c r="CQ306" t="s">
        <v>421</v>
      </c>
      <c r="CR306">
        <f>$B$11*DQ306+$C$11*DR306+$F$11*EC306*(1-EF306)</f>
        <v>0</v>
      </c>
      <c r="CS306">
        <f>CR306*CT306</f>
        <v>0</v>
      </c>
      <c r="CT306">
        <f>($B$11*$D$9+$C$11*$D$9+$F$11*((EP306+EH306)/MAX(EP306+EH306+EQ306, 0.1)*$I$9+EQ306/MAX(EP306+EH306+EQ306, 0.1)*$J$9))/($B$11+$C$11+$F$11)</f>
        <v>0</v>
      </c>
      <c r="CU306">
        <f>($B$11*$K$9+$C$11*$K$9+$F$11*((EP306+EH306)/MAX(EP306+EH306+EQ306, 0.1)*$P$9+EQ306/MAX(EP306+EH306+EQ306, 0.1)*$Q$9))/($B$11+$C$11+$F$11)</f>
        <v>0</v>
      </c>
      <c r="CV306">
        <v>6</v>
      </c>
      <c r="CW306">
        <v>0.5</v>
      </c>
      <c r="CX306" t="s">
        <v>422</v>
      </c>
      <c r="CY306">
        <v>2</v>
      </c>
      <c r="CZ306" t="b">
        <v>1</v>
      </c>
      <c r="DA306">
        <v>1652289437</v>
      </c>
      <c r="DB306">
        <v>1049.201851851852</v>
      </c>
      <c r="DC306">
        <v>1124.666296296296</v>
      </c>
      <c r="DD306">
        <v>27.64597777777778</v>
      </c>
      <c r="DE306">
        <v>21.80208888888889</v>
      </c>
      <c r="DF306">
        <v>1050.249259259259</v>
      </c>
      <c r="DG306">
        <v>27.5456037037037</v>
      </c>
      <c r="DH306">
        <v>400.075</v>
      </c>
      <c r="DI306">
        <v>90.66307037037038</v>
      </c>
      <c r="DJ306">
        <v>0.09999482592592593</v>
      </c>
      <c r="DK306">
        <v>33.21638148148148</v>
      </c>
      <c r="DL306">
        <v>32.39323333333333</v>
      </c>
      <c r="DM306">
        <v>999.9000000000001</v>
      </c>
      <c r="DN306">
        <v>0</v>
      </c>
      <c r="DO306">
        <v>0</v>
      </c>
      <c r="DP306">
        <v>9995.711851851851</v>
      </c>
      <c r="DQ306">
        <v>0</v>
      </c>
      <c r="DR306">
        <v>958.9941481481482</v>
      </c>
      <c r="DS306">
        <v>-75.46481851851851</v>
      </c>
      <c r="DT306">
        <v>1079.032592592592</v>
      </c>
      <c r="DU306">
        <v>1149.734444444444</v>
      </c>
      <c r="DV306">
        <v>5.843898518518519</v>
      </c>
      <c r="DW306">
        <v>1124.666296296296</v>
      </c>
      <c r="DX306">
        <v>21.80208888888889</v>
      </c>
      <c r="DY306">
        <v>2.506469259259259</v>
      </c>
      <c r="DZ306">
        <v>1.976643333333334</v>
      </c>
      <c r="EA306">
        <v>21.06857407407407</v>
      </c>
      <c r="EB306">
        <v>17.25836296296296</v>
      </c>
      <c r="EC306">
        <v>1499.990740740741</v>
      </c>
      <c r="ED306">
        <v>0.9729921851851854</v>
      </c>
      <c r="EE306">
        <v>0.02700820370370371</v>
      </c>
      <c r="EF306">
        <v>0</v>
      </c>
      <c r="EG306">
        <v>1424.8</v>
      </c>
      <c r="EH306">
        <v>5.00097</v>
      </c>
      <c r="EI306">
        <v>21986.87777777778</v>
      </c>
      <c r="EJ306">
        <v>12491.48518518519</v>
      </c>
      <c r="EK306">
        <v>41.75</v>
      </c>
      <c r="EL306">
        <v>43.25</v>
      </c>
      <c r="EM306">
        <v>41.93699999999999</v>
      </c>
      <c r="EN306">
        <v>43.125</v>
      </c>
      <c r="EO306">
        <v>42.90714814814814</v>
      </c>
      <c r="EP306">
        <v>1454.61074074074</v>
      </c>
      <c r="EQ306">
        <v>40.38000000000001</v>
      </c>
      <c r="ER306">
        <v>0</v>
      </c>
      <c r="ES306">
        <v>2130.799999952316</v>
      </c>
      <c r="ET306">
        <v>0</v>
      </c>
      <c r="EU306">
        <v>1424.7348</v>
      </c>
      <c r="EV306">
        <v>-6.276923084738565</v>
      </c>
      <c r="EW306">
        <v>-127.8769235765965</v>
      </c>
      <c r="EX306">
        <v>21985.952</v>
      </c>
      <c r="EY306">
        <v>15</v>
      </c>
      <c r="EZ306">
        <v>1652287342.6</v>
      </c>
      <c r="FA306" t="s">
        <v>727</v>
      </c>
      <c r="FB306">
        <v>1652287342.6</v>
      </c>
      <c r="FC306">
        <v>1652287335.6</v>
      </c>
      <c r="FD306">
        <v>27</v>
      </c>
      <c r="FE306">
        <v>0.206</v>
      </c>
      <c r="FF306">
        <v>-0.006</v>
      </c>
      <c r="FG306">
        <v>-1.806</v>
      </c>
      <c r="FH306">
        <v>0.04</v>
      </c>
      <c r="FI306">
        <v>1600</v>
      </c>
      <c r="FJ306">
        <v>24</v>
      </c>
      <c r="FK306">
        <v>0.06</v>
      </c>
      <c r="FL306">
        <v>0.04</v>
      </c>
      <c r="FM306">
        <v>-75.42612195121951</v>
      </c>
      <c r="FN306">
        <v>-1.11018188153318</v>
      </c>
      <c r="FO306">
        <v>0.1475289364128935</v>
      </c>
      <c r="FP306">
        <v>-1</v>
      </c>
      <c r="FQ306">
        <v>5.916859024390244</v>
      </c>
      <c r="FR306">
        <v>-1.297713658536573</v>
      </c>
      <c r="FS306">
        <v>0.1287063230543478</v>
      </c>
      <c r="FT306">
        <v>0</v>
      </c>
      <c r="FU306">
        <v>0</v>
      </c>
      <c r="FV306">
        <v>0</v>
      </c>
      <c r="FW306">
        <v>0</v>
      </c>
      <c r="FX306">
        <v>-1</v>
      </c>
      <c r="FY306">
        <v>0</v>
      </c>
      <c r="FZ306">
        <v>1</v>
      </c>
      <c r="GA306" t="s">
        <v>710</v>
      </c>
      <c r="GB306">
        <v>2.6943</v>
      </c>
      <c r="GC306">
        <v>2.70513</v>
      </c>
      <c r="GD306">
        <v>0.17943</v>
      </c>
      <c r="GE306">
        <v>0.185376</v>
      </c>
      <c r="GF306">
        <v>0.116844</v>
      </c>
      <c r="GG306">
        <v>0.09821539999999999</v>
      </c>
      <c r="GH306">
        <v>25740.8</v>
      </c>
      <c r="GI306">
        <v>25654.6</v>
      </c>
      <c r="GJ306">
        <v>29191.2</v>
      </c>
      <c r="GK306">
        <v>29150.9</v>
      </c>
      <c r="GL306">
        <v>34130.3</v>
      </c>
      <c r="GM306">
        <v>34994.6</v>
      </c>
      <c r="GN306">
        <v>41081.5</v>
      </c>
      <c r="GO306">
        <v>41597</v>
      </c>
      <c r="GP306">
        <v>1.72097</v>
      </c>
      <c r="GQ306">
        <v>2.0089</v>
      </c>
      <c r="GR306">
        <v>0.09329990000000001</v>
      </c>
      <c r="GS306">
        <v>0</v>
      </c>
      <c r="GT306">
        <v>30.8819</v>
      </c>
      <c r="GU306">
        <v>999.9</v>
      </c>
      <c r="GV306">
        <v>39</v>
      </c>
      <c r="GW306">
        <v>37.2</v>
      </c>
      <c r="GX306">
        <v>27.4167</v>
      </c>
      <c r="GY306">
        <v>62.4736</v>
      </c>
      <c r="GZ306">
        <v>29.5112</v>
      </c>
      <c r="HA306">
        <v>1</v>
      </c>
      <c r="HB306">
        <v>0.332574</v>
      </c>
      <c r="HC306">
        <v>0</v>
      </c>
      <c r="HD306">
        <v>20.3919</v>
      </c>
      <c r="HE306">
        <v>5.21609</v>
      </c>
      <c r="HF306">
        <v>12.0098</v>
      </c>
      <c r="HG306">
        <v>4.98735</v>
      </c>
      <c r="HH306">
        <v>3.28853</v>
      </c>
      <c r="HI306">
        <v>2432.7</v>
      </c>
      <c r="HJ306">
        <v>9999</v>
      </c>
      <c r="HK306">
        <v>9999</v>
      </c>
      <c r="HL306">
        <v>45.9</v>
      </c>
      <c r="HM306">
        <v>1.86737</v>
      </c>
      <c r="HN306">
        <v>1.8663</v>
      </c>
      <c r="HO306">
        <v>1.86585</v>
      </c>
      <c r="HP306">
        <v>1.86572</v>
      </c>
      <c r="HQ306">
        <v>1.86752</v>
      </c>
      <c r="HR306">
        <v>1.87006</v>
      </c>
      <c r="HS306">
        <v>1.86874</v>
      </c>
      <c r="HT306">
        <v>1.87009</v>
      </c>
      <c r="HU306">
        <v>0</v>
      </c>
      <c r="HV306">
        <v>0</v>
      </c>
      <c r="HW306">
        <v>0</v>
      </c>
      <c r="HX306">
        <v>0</v>
      </c>
      <c r="HY306" t="s">
        <v>425</v>
      </c>
      <c r="HZ306" t="s">
        <v>426</v>
      </c>
      <c r="IA306" t="s">
        <v>427</v>
      </c>
      <c r="IB306" t="s">
        <v>427</v>
      </c>
      <c r="IC306" t="s">
        <v>427</v>
      </c>
      <c r="ID306" t="s">
        <v>427</v>
      </c>
      <c r="IE306">
        <v>0</v>
      </c>
      <c r="IF306">
        <v>100</v>
      </c>
      <c r="IG306">
        <v>100</v>
      </c>
      <c r="IH306">
        <v>-1.08</v>
      </c>
      <c r="II306">
        <v>0.1001</v>
      </c>
      <c r="IJ306">
        <v>0.04464184116076175</v>
      </c>
      <c r="IK306">
        <v>-0.0004613869835165773</v>
      </c>
      <c r="IL306">
        <v>-7.733014719846753E-07</v>
      </c>
      <c r="IM306">
        <v>2.12217718631011E-10</v>
      </c>
      <c r="IN306">
        <v>-0.1662484685589008</v>
      </c>
      <c r="IO306">
        <v>0.000886434048502425</v>
      </c>
      <c r="IP306">
        <v>0.0004187276611132993</v>
      </c>
      <c r="IQ306">
        <v>-3.612086840460417E-06</v>
      </c>
      <c r="IR306">
        <v>19</v>
      </c>
      <c r="IS306">
        <v>2204</v>
      </c>
      <c r="IT306">
        <v>1</v>
      </c>
      <c r="IU306">
        <v>37</v>
      </c>
      <c r="IV306">
        <v>35</v>
      </c>
      <c r="IW306">
        <v>35.1</v>
      </c>
      <c r="IX306">
        <v>2.38403</v>
      </c>
      <c r="IY306">
        <v>2.22168</v>
      </c>
      <c r="IZ306">
        <v>1.39648</v>
      </c>
      <c r="JA306">
        <v>2.34497</v>
      </c>
      <c r="JB306">
        <v>1.49536</v>
      </c>
      <c r="JC306">
        <v>2.27173</v>
      </c>
      <c r="JD306">
        <v>39.3418</v>
      </c>
      <c r="JE306">
        <v>14.7099</v>
      </c>
      <c r="JF306">
        <v>18</v>
      </c>
      <c r="JG306">
        <v>392.603</v>
      </c>
      <c r="JH306">
        <v>560.3630000000001</v>
      </c>
      <c r="JI306">
        <v>32.3369</v>
      </c>
      <c r="JJ306">
        <v>31.7909</v>
      </c>
      <c r="JK306">
        <v>30.0001</v>
      </c>
      <c r="JL306">
        <v>31.6639</v>
      </c>
      <c r="JM306">
        <v>31.5607</v>
      </c>
      <c r="JN306">
        <v>47.7606</v>
      </c>
      <c r="JO306">
        <v>22.6028</v>
      </c>
      <c r="JP306">
        <v>16.0646</v>
      </c>
      <c r="JQ306">
        <v>-999.9</v>
      </c>
      <c r="JR306">
        <v>1168.97</v>
      </c>
      <c r="JS306">
        <v>22.1557</v>
      </c>
      <c r="JT306">
        <v>99.77249999999999</v>
      </c>
      <c r="JU306">
        <v>99.84610000000001</v>
      </c>
    </row>
    <row r="307" spans="1:281">
      <c r="A307">
        <v>291</v>
      </c>
      <c r="B307">
        <v>1652289449.5</v>
      </c>
      <c r="C307">
        <v>7393</v>
      </c>
      <c r="D307" t="s">
        <v>1066</v>
      </c>
      <c r="E307" t="s">
        <v>1067</v>
      </c>
      <c r="F307">
        <v>5</v>
      </c>
      <c r="G307" t="s">
        <v>925</v>
      </c>
      <c r="H307" t="s">
        <v>418</v>
      </c>
      <c r="I307">
        <v>1652289441.714286</v>
      </c>
      <c r="J307">
        <f>(K307)/1000</f>
        <v>0</v>
      </c>
      <c r="K307">
        <f>IF(CZ307, AN307, AH307)</f>
        <v>0</v>
      </c>
      <c r="L307">
        <f>IF(CZ307, AI307, AG307)</f>
        <v>0</v>
      </c>
      <c r="M307">
        <f>DB307 - IF(AU307&gt;1, L307*CV307*100.0/(AW307*DP307), 0)</f>
        <v>0</v>
      </c>
      <c r="N307">
        <f>((T307-J307/2)*M307-L307)/(T307+J307/2)</f>
        <v>0</v>
      </c>
      <c r="O307">
        <f>N307*(DI307+DJ307)/1000.0</f>
        <v>0</v>
      </c>
      <c r="P307">
        <f>(DB307 - IF(AU307&gt;1, L307*CV307*100.0/(AW307*DP307), 0))*(DI307+DJ307)/1000.0</f>
        <v>0</v>
      </c>
      <c r="Q307">
        <f>2.0/((1/S307-1/R307)+SIGN(S307)*SQRT((1/S307-1/R307)*(1/S307-1/R307) + 4*CW307/((CW307+1)*(CW307+1))*(2*1/S307*1/R307-1/R307*1/R307)))</f>
        <v>0</v>
      </c>
      <c r="R307">
        <f>IF(LEFT(CX307,1)&lt;&gt;"0",IF(LEFT(CX307,1)="1",3.0,CY307),$D$5+$E$5*(DP307*DI307/($K$5*1000))+$F$5*(DP307*DI307/($K$5*1000))*MAX(MIN(CV307,$J$5),$I$5)*MAX(MIN(CV307,$J$5),$I$5)+$G$5*MAX(MIN(CV307,$J$5),$I$5)*(DP307*DI307/($K$5*1000))+$H$5*(DP307*DI307/($K$5*1000))*(DP307*DI307/($K$5*1000)))</f>
        <v>0</v>
      </c>
      <c r="S307">
        <f>J307*(1000-(1000*0.61365*exp(17.502*W307/(240.97+W307))/(DI307+DJ307)+DD307)/2)/(1000*0.61365*exp(17.502*W307/(240.97+W307))/(DI307+DJ307)-DD307)</f>
        <v>0</v>
      </c>
      <c r="T307">
        <f>1/((CW307+1)/(Q307/1.6)+1/(R307/1.37)) + CW307/((CW307+1)/(Q307/1.6) + CW307/(R307/1.37))</f>
        <v>0</v>
      </c>
      <c r="U307">
        <f>(CR307*CU307)</f>
        <v>0</v>
      </c>
      <c r="V307">
        <f>(DK307+(U307+2*0.95*5.67E-8*(((DK307+$B$7)+273)^4-(DK307+273)^4)-44100*J307)/(1.84*29.3*R307+8*0.95*5.67E-8*(DK307+273)^3))</f>
        <v>0</v>
      </c>
      <c r="W307">
        <f>($C$7*DL307+$D$7*DM307+$E$7*V307)</f>
        <v>0</v>
      </c>
      <c r="X307">
        <f>0.61365*exp(17.502*W307/(240.97+W307))</f>
        <v>0</v>
      </c>
      <c r="Y307">
        <f>(Z307/AA307*100)</f>
        <v>0</v>
      </c>
      <c r="Z307">
        <f>DD307*(DI307+DJ307)/1000</f>
        <v>0</v>
      </c>
      <c r="AA307">
        <f>0.61365*exp(17.502*DK307/(240.97+DK307))</f>
        <v>0</v>
      </c>
      <c r="AB307">
        <f>(X307-DD307*(DI307+DJ307)/1000)</f>
        <v>0</v>
      </c>
      <c r="AC307">
        <f>(-J307*44100)</f>
        <v>0</v>
      </c>
      <c r="AD307">
        <f>2*29.3*R307*0.92*(DK307-W307)</f>
        <v>0</v>
      </c>
      <c r="AE307">
        <f>2*0.95*5.67E-8*(((DK307+$B$7)+273)^4-(W307+273)^4)</f>
        <v>0</v>
      </c>
      <c r="AF307">
        <f>U307+AE307+AC307+AD307</f>
        <v>0</v>
      </c>
      <c r="AG307">
        <f>DH307*AU307*(DC307-DB307*(1000-AU307*DE307)/(1000-AU307*DD307))/(100*CV307)</f>
        <v>0</v>
      </c>
      <c r="AH307">
        <f>1000*DH307*AU307*(DD307-DE307)/(100*CV307*(1000-AU307*DD307))</f>
        <v>0</v>
      </c>
      <c r="AI307">
        <f>(AJ307 - AK307 - DI307*1E3/(8.314*(DK307+273.15)) * AM307/DH307 * AL307) * DH307/(100*CV307) * (1000 - DE307)/1000</f>
        <v>0</v>
      </c>
      <c r="AJ307">
        <v>1180.306679888826</v>
      </c>
      <c r="AK307">
        <v>1120.032606060606</v>
      </c>
      <c r="AL307">
        <v>3.402817812285765</v>
      </c>
      <c r="AM307">
        <v>66.42233892500103</v>
      </c>
      <c r="AN307">
        <f>(AP307 - AO307 + DI307*1E3/(8.314*(DK307+273.15)) * AR307/DH307 * AQ307) * DH307/(100*CV307) * 1000/(1000 - AP307)</f>
        <v>0</v>
      </c>
      <c r="AO307">
        <v>21.97526971391661</v>
      </c>
      <c r="AP307">
        <v>27.61846545454544</v>
      </c>
      <c r="AQ307">
        <v>-6.991554867101359E-05</v>
      </c>
      <c r="AR307">
        <v>79.01917542628415</v>
      </c>
      <c r="AS307">
        <v>0</v>
      </c>
      <c r="AT307">
        <v>0</v>
      </c>
      <c r="AU307">
        <f>IF(AS307*$H$13&gt;=AW307,1.0,(AW307/(AW307-AS307*$H$13)))</f>
        <v>0</v>
      </c>
      <c r="AV307">
        <f>(AU307-1)*100</f>
        <v>0</v>
      </c>
      <c r="AW307">
        <f>MAX(0,($B$13+$C$13*DP307)/(1+$D$13*DP307)*DI307/(DK307+273)*$E$13)</f>
        <v>0</v>
      </c>
      <c r="AX307" t="s">
        <v>421</v>
      </c>
      <c r="AY307" t="s">
        <v>421</v>
      </c>
      <c r="AZ307">
        <v>0</v>
      </c>
      <c r="BA307">
        <v>0</v>
      </c>
      <c r="BB307">
        <f>1-AZ307/BA307</f>
        <v>0</v>
      </c>
      <c r="BC307">
        <v>0</v>
      </c>
      <c r="BD307" t="s">
        <v>421</v>
      </c>
      <c r="BE307" t="s">
        <v>421</v>
      </c>
      <c r="BF307">
        <v>0</v>
      </c>
      <c r="BG307">
        <v>0</v>
      </c>
      <c r="BH307">
        <f>1-BF307/BG307</f>
        <v>0</v>
      </c>
      <c r="BI307">
        <v>0.5</v>
      </c>
      <c r="BJ307">
        <f>CS307</f>
        <v>0</v>
      </c>
      <c r="BK307">
        <f>L307</f>
        <v>0</v>
      </c>
      <c r="BL307">
        <f>BH307*BI307*BJ307</f>
        <v>0</v>
      </c>
      <c r="BM307">
        <f>(BK307-BC307)/BJ307</f>
        <v>0</v>
      </c>
      <c r="BN307">
        <f>(BA307-BG307)/BG307</f>
        <v>0</v>
      </c>
      <c r="BO307">
        <f>AZ307/(BB307+AZ307/BG307)</f>
        <v>0</v>
      </c>
      <c r="BP307" t="s">
        <v>421</v>
      </c>
      <c r="BQ307">
        <v>0</v>
      </c>
      <c r="BR307">
        <f>IF(BQ307&lt;&gt;0, BQ307, BO307)</f>
        <v>0</v>
      </c>
      <c r="BS307">
        <f>1-BR307/BG307</f>
        <v>0</v>
      </c>
      <c r="BT307">
        <f>(BG307-BF307)/(BG307-BR307)</f>
        <v>0</v>
      </c>
      <c r="BU307">
        <f>(BA307-BG307)/(BA307-BR307)</f>
        <v>0</v>
      </c>
      <c r="BV307">
        <f>(BG307-BF307)/(BG307-AZ307)</f>
        <v>0</v>
      </c>
      <c r="BW307">
        <f>(BA307-BG307)/(BA307-AZ307)</f>
        <v>0</v>
      </c>
      <c r="BX307">
        <f>(BT307*BR307/BF307)</f>
        <v>0</v>
      </c>
      <c r="BY307">
        <f>(1-BX307)</f>
        <v>0</v>
      </c>
      <c r="BZ307">
        <v>1358</v>
      </c>
      <c r="CA307">
        <v>300</v>
      </c>
      <c r="CB307">
        <v>300</v>
      </c>
      <c r="CC307">
        <v>300</v>
      </c>
      <c r="CD307">
        <v>10372.1</v>
      </c>
      <c r="CE307">
        <v>1824.64</v>
      </c>
      <c r="CF307">
        <v>-0.00730157</v>
      </c>
      <c r="CG307">
        <v>0.9</v>
      </c>
      <c r="CH307" t="s">
        <v>421</v>
      </c>
      <c r="CI307" t="s">
        <v>421</v>
      </c>
      <c r="CJ307" t="s">
        <v>421</v>
      </c>
      <c r="CK307" t="s">
        <v>421</v>
      </c>
      <c r="CL307" t="s">
        <v>421</v>
      </c>
      <c r="CM307" t="s">
        <v>421</v>
      </c>
      <c r="CN307" t="s">
        <v>421</v>
      </c>
      <c r="CO307" t="s">
        <v>421</v>
      </c>
      <c r="CP307" t="s">
        <v>421</v>
      </c>
      <c r="CQ307" t="s">
        <v>421</v>
      </c>
      <c r="CR307">
        <f>$B$11*DQ307+$C$11*DR307+$F$11*EC307*(1-EF307)</f>
        <v>0</v>
      </c>
      <c r="CS307">
        <f>CR307*CT307</f>
        <v>0</v>
      </c>
      <c r="CT307">
        <f>($B$11*$D$9+$C$11*$D$9+$F$11*((EP307+EH307)/MAX(EP307+EH307+EQ307, 0.1)*$I$9+EQ307/MAX(EP307+EH307+EQ307, 0.1)*$J$9))/($B$11+$C$11+$F$11)</f>
        <v>0</v>
      </c>
      <c r="CU307">
        <f>($B$11*$K$9+$C$11*$K$9+$F$11*((EP307+EH307)/MAX(EP307+EH307+EQ307, 0.1)*$P$9+EQ307/MAX(EP307+EH307+EQ307, 0.1)*$Q$9))/($B$11+$C$11+$F$11)</f>
        <v>0</v>
      </c>
      <c r="CV307">
        <v>6</v>
      </c>
      <c r="CW307">
        <v>0.5</v>
      </c>
      <c r="CX307" t="s">
        <v>422</v>
      </c>
      <c r="CY307">
        <v>2</v>
      </c>
      <c r="CZ307" t="b">
        <v>1</v>
      </c>
      <c r="DA307">
        <v>1652289441.714286</v>
      </c>
      <c r="DB307">
        <v>1064.876428571429</v>
      </c>
      <c r="DC307">
        <v>1140.438571428571</v>
      </c>
      <c r="DD307">
        <v>27.6329</v>
      </c>
      <c r="DE307">
        <v>21.90054285714285</v>
      </c>
      <c r="DF307">
        <v>1065.946071428571</v>
      </c>
      <c r="DG307">
        <v>27.53271428571429</v>
      </c>
      <c r="DH307">
        <v>400.082</v>
      </c>
      <c r="DI307">
        <v>90.66378214285714</v>
      </c>
      <c r="DJ307">
        <v>0.100020775</v>
      </c>
      <c r="DK307">
        <v>33.21875</v>
      </c>
      <c r="DL307">
        <v>32.3964</v>
      </c>
      <c r="DM307">
        <v>999.9000000000002</v>
      </c>
      <c r="DN307">
        <v>0</v>
      </c>
      <c r="DO307">
        <v>0</v>
      </c>
      <c r="DP307">
        <v>9991.088214285715</v>
      </c>
      <c r="DQ307">
        <v>0</v>
      </c>
      <c r="DR307">
        <v>956.3312857142856</v>
      </c>
      <c r="DS307">
        <v>-75.56259642857142</v>
      </c>
      <c r="DT307">
        <v>1095.138928571429</v>
      </c>
      <c r="DU307">
        <v>1165.975357142857</v>
      </c>
      <c r="DV307">
        <v>5.732354285714286</v>
      </c>
      <c r="DW307">
        <v>1140.438571428571</v>
      </c>
      <c r="DX307">
        <v>21.90054285714285</v>
      </c>
      <c r="DY307">
        <v>2.5053025</v>
      </c>
      <c r="DZ307">
        <v>1.985585714285714</v>
      </c>
      <c r="EA307">
        <v>21.06098928571429</v>
      </c>
      <c r="EB307">
        <v>17.32973571428571</v>
      </c>
      <c r="EC307">
        <v>1500.001785714286</v>
      </c>
      <c r="ED307">
        <v>0.9729923571428573</v>
      </c>
      <c r="EE307">
        <v>0.02700802142857143</v>
      </c>
      <c r="EF307">
        <v>0</v>
      </c>
      <c r="EG307">
        <v>1424.351071428572</v>
      </c>
      <c r="EH307">
        <v>5.00097</v>
      </c>
      <c r="EI307">
        <v>21980.43928571429</v>
      </c>
      <c r="EJ307">
        <v>12491.57857142857</v>
      </c>
      <c r="EK307">
        <v>41.75</v>
      </c>
      <c r="EL307">
        <v>43.25</v>
      </c>
      <c r="EM307">
        <v>41.93699999999999</v>
      </c>
      <c r="EN307">
        <v>43.125</v>
      </c>
      <c r="EO307">
        <v>42.9192857142857</v>
      </c>
      <c r="EP307">
        <v>1454.621785714285</v>
      </c>
      <c r="EQ307">
        <v>40.38000000000001</v>
      </c>
      <c r="ER307">
        <v>0</v>
      </c>
      <c r="ES307">
        <v>2135.599999904633</v>
      </c>
      <c r="ET307">
        <v>0</v>
      </c>
      <c r="EU307">
        <v>1424.28</v>
      </c>
      <c r="EV307">
        <v>-4.226153849109019</v>
      </c>
      <c r="EW307">
        <v>-60.9692308577874</v>
      </c>
      <c r="EX307">
        <v>21979.756</v>
      </c>
      <c r="EY307">
        <v>15</v>
      </c>
      <c r="EZ307">
        <v>1652287342.6</v>
      </c>
      <c r="FA307" t="s">
        <v>727</v>
      </c>
      <c r="FB307">
        <v>1652287342.6</v>
      </c>
      <c r="FC307">
        <v>1652287335.6</v>
      </c>
      <c r="FD307">
        <v>27</v>
      </c>
      <c r="FE307">
        <v>0.206</v>
      </c>
      <c r="FF307">
        <v>-0.006</v>
      </c>
      <c r="FG307">
        <v>-1.806</v>
      </c>
      <c r="FH307">
        <v>0.04</v>
      </c>
      <c r="FI307">
        <v>1600</v>
      </c>
      <c r="FJ307">
        <v>24</v>
      </c>
      <c r="FK307">
        <v>0.06</v>
      </c>
      <c r="FL307">
        <v>0.04</v>
      </c>
      <c r="FM307">
        <v>-75.50852499999999</v>
      </c>
      <c r="FN307">
        <v>-1.28050356472783</v>
      </c>
      <c r="FO307">
        <v>0.1530836629918422</v>
      </c>
      <c r="FP307">
        <v>-1</v>
      </c>
      <c r="FQ307">
        <v>5.79169675</v>
      </c>
      <c r="FR307">
        <v>-1.426321013133223</v>
      </c>
      <c r="FS307">
        <v>0.1373611227274206</v>
      </c>
      <c r="FT307">
        <v>0</v>
      </c>
      <c r="FU307">
        <v>0</v>
      </c>
      <c r="FV307">
        <v>0</v>
      </c>
      <c r="FW307">
        <v>0</v>
      </c>
      <c r="FX307">
        <v>-1</v>
      </c>
      <c r="FY307">
        <v>0</v>
      </c>
      <c r="FZ307">
        <v>1</v>
      </c>
      <c r="GA307" t="s">
        <v>710</v>
      </c>
      <c r="GB307">
        <v>2.69438</v>
      </c>
      <c r="GC307">
        <v>2.70529</v>
      </c>
      <c r="GD307">
        <v>0.181192</v>
      </c>
      <c r="GE307">
        <v>0.187083</v>
      </c>
      <c r="GF307">
        <v>0.116822</v>
      </c>
      <c r="GG307">
        <v>0.098538</v>
      </c>
      <c r="GH307">
        <v>25685.4</v>
      </c>
      <c r="GI307">
        <v>25601</v>
      </c>
      <c r="GJ307">
        <v>29191.2</v>
      </c>
      <c r="GK307">
        <v>29151.2</v>
      </c>
      <c r="GL307">
        <v>34131.4</v>
      </c>
      <c r="GM307">
        <v>34982.4</v>
      </c>
      <c r="GN307">
        <v>41081.7</v>
      </c>
      <c r="GO307">
        <v>41597.4</v>
      </c>
      <c r="GP307">
        <v>1.72055</v>
      </c>
      <c r="GQ307">
        <v>2.0089</v>
      </c>
      <c r="GR307">
        <v>0.0938103</v>
      </c>
      <c r="GS307">
        <v>0</v>
      </c>
      <c r="GT307">
        <v>30.8813</v>
      </c>
      <c r="GU307">
        <v>999.9</v>
      </c>
      <c r="GV307">
        <v>39</v>
      </c>
      <c r="GW307">
        <v>37.2</v>
      </c>
      <c r="GX307">
        <v>27.4197</v>
      </c>
      <c r="GY307">
        <v>62.8736</v>
      </c>
      <c r="GZ307">
        <v>29.6274</v>
      </c>
      <c r="HA307">
        <v>1</v>
      </c>
      <c r="HB307">
        <v>0.332569</v>
      </c>
      <c r="HC307">
        <v>0</v>
      </c>
      <c r="HD307">
        <v>20.3919</v>
      </c>
      <c r="HE307">
        <v>5.21684</v>
      </c>
      <c r="HF307">
        <v>12.0098</v>
      </c>
      <c r="HG307">
        <v>4.98755</v>
      </c>
      <c r="HH307">
        <v>3.28865</v>
      </c>
      <c r="HI307">
        <v>2432.7</v>
      </c>
      <c r="HJ307">
        <v>9999</v>
      </c>
      <c r="HK307">
        <v>9999</v>
      </c>
      <c r="HL307">
        <v>45.9</v>
      </c>
      <c r="HM307">
        <v>1.86737</v>
      </c>
      <c r="HN307">
        <v>1.8663</v>
      </c>
      <c r="HO307">
        <v>1.86585</v>
      </c>
      <c r="HP307">
        <v>1.86569</v>
      </c>
      <c r="HQ307">
        <v>1.86753</v>
      </c>
      <c r="HR307">
        <v>1.87006</v>
      </c>
      <c r="HS307">
        <v>1.86872</v>
      </c>
      <c r="HT307">
        <v>1.8701</v>
      </c>
      <c r="HU307">
        <v>0</v>
      </c>
      <c r="HV307">
        <v>0</v>
      </c>
      <c r="HW307">
        <v>0</v>
      </c>
      <c r="HX307">
        <v>0</v>
      </c>
      <c r="HY307" t="s">
        <v>425</v>
      </c>
      <c r="HZ307" t="s">
        <v>426</v>
      </c>
      <c r="IA307" t="s">
        <v>427</v>
      </c>
      <c r="IB307" t="s">
        <v>427</v>
      </c>
      <c r="IC307" t="s">
        <v>427</v>
      </c>
      <c r="ID307" t="s">
        <v>427</v>
      </c>
      <c r="IE307">
        <v>0</v>
      </c>
      <c r="IF307">
        <v>100</v>
      </c>
      <c r="IG307">
        <v>100</v>
      </c>
      <c r="IH307">
        <v>-1.1</v>
      </c>
      <c r="II307">
        <v>0.1</v>
      </c>
      <c r="IJ307">
        <v>0.04464184116076175</v>
      </c>
      <c r="IK307">
        <v>-0.0004613869835165773</v>
      </c>
      <c r="IL307">
        <v>-7.733014719846753E-07</v>
      </c>
      <c r="IM307">
        <v>2.12217718631011E-10</v>
      </c>
      <c r="IN307">
        <v>-0.1662484685589008</v>
      </c>
      <c r="IO307">
        <v>0.000886434048502425</v>
      </c>
      <c r="IP307">
        <v>0.0004187276611132993</v>
      </c>
      <c r="IQ307">
        <v>-3.612086840460417E-06</v>
      </c>
      <c r="IR307">
        <v>19</v>
      </c>
      <c r="IS307">
        <v>2204</v>
      </c>
      <c r="IT307">
        <v>1</v>
      </c>
      <c r="IU307">
        <v>37</v>
      </c>
      <c r="IV307">
        <v>35.1</v>
      </c>
      <c r="IW307">
        <v>35.2</v>
      </c>
      <c r="IX307">
        <v>2.41211</v>
      </c>
      <c r="IY307">
        <v>2.22168</v>
      </c>
      <c r="IZ307">
        <v>1.39648</v>
      </c>
      <c r="JA307">
        <v>2.34497</v>
      </c>
      <c r="JB307">
        <v>1.49536</v>
      </c>
      <c r="JC307">
        <v>2.30469</v>
      </c>
      <c r="JD307">
        <v>39.3418</v>
      </c>
      <c r="JE307">
        <v>14.7187</v>
      </c>
      <c r="JF307">
        <v>18</v>
      </c>
      <c r="JG307">
        <v>392.383</v>
      </c>
      <c r="JH307">
        <v>560.3819999999999</v>
      </c>
      <c r="JI307">
        <v>32.3406</v>
      </c>
      <c r="JJ307">
        <v>31.7938</v>
      </c>
      <c r="JK307">
        <v>30.0001</v>
      </c>
      <c r="JL307">
        <v>31.6657</v>
      </c>
      <c r="JM307">
        <v>31.5627</v>
      </c>
      <c r="JN307">
        <v>48.2757</v>
      </c>
      <c r="JO307">
        <v>22.3074</v>
      </c>
      <c r="JP307">
        <v>16.0646</v>
      </c>
      <c r="JQ307">
        <v>-999.9</v>
      </c>
      <c r="JR307">
        <v>1189.03</v>
      </c>
      <c r="JS307">
        <v>22.2685</v>
      </c>
      <c r="JT307">
        <v>99.7728</v>
      </c>
      <c r="JU307">
        <v>99.8471</v>
      </c>
    </row>
    <row r="308" spans="1:281">
      <c r="A308">
        <v>292</v>
      </c>
      <c r="B308">
        <v>1652289454.5</v>
      </c>
      <c r="C308">
        <v>7398</v>
      </c>
      <c r="D308" t="s">
        <v>1068</v>
      </c>
      <c r="E308" t="s">
        <v>1069</v>
      </c>
      <c r="F308">
        <v>5</v>
      </c>
      <c r="G308" t="s">
        <v>925</v>
      </c>
      <c r="H308" t="s">
        <v>418</v>
      </c>
      <c r="I308">
        <v>1652289447</v>
      </c>
      <c r="J308">
        <f>(K308)/1000</f>
        <v>0</v>
      </c>
      <c r="K308">
        <f>IF(CZ308, AN308, AH308)</f>
        <v>0</v>
      </c>
      <c r="L308">
        <f>IF(CZ308, AI308, AG308)</f>
        <v>0</v>
      </c>
      <c r="M308">
        <f>DB308 - IF(AU308&gt;1, L308*CV308*100.0/(AW308*DP308), 0)</f>
        <v>0</v>
      </c>
      <c r="N308">
        <f>((T308-J308/2)*M308-L308)/(T308+J308/2)</f>
        <v>0</v>
      </c>
      <c r="O308">
        <f>N308*(DI308+DJ308)/1000.0</f>
        <v>0</v>
      </c>
      <c r="P308">
        <f>(DB308 - IF(AU308&gt;1, L308*CV308*100.0/(AW308*DP308), 0))*(DI308+DJ308)/1000.0</f>
        <v>0</v>
      </c>
      <c r="Q308">
        <f>2.0/((1/S308-1/R308)+SIGN(S308)*SQRT((1/S308-1/R308)*(1/S308-1/R308) + 4*CW308/((CW308+1)*(CW308+1))*(2*1/S308*1/R308-1/R308*1/R308)))</f>
        <v>0</v>
      </c>
      <c r="R308">
        <f>IF(LEFT(CX308,1)&lt;&gt;"0",IF(LEFT(CX308,1)="1",3.0,CY308),$D$5+$E$5*(DP308*DI308/($K$5*1000))+$F$5*(DP308*DI308/($K$5*1000))*MAX(MIN(CV308,$J$5),$I$5)*MAX(MIN(CV308,$J$5),$I$5)+$G$5*MAX(MIN(CV308,$J$5),$I$5)*(DP308*DI308/($K$5*1000))+$H$5*(DP308*DI308/($K$5*1000))*(DP308*DI308/($K$5*1000)))</f>
        <v>0</v>
      </c>
      <c r="S308">
        <f>J308*(1000-(1000*0.61365*exp(17.502*W308/(240.97+W308))/(DI308+DJ308)+DD308)/2)/(1000*0.61365*exp(17.502*W308/(240.97+W308))/(DI308+DJ308)-DD308)</f>
        <v>0</v>
      </c>
      <c r="T308">
        <f>1/((CW308+1)/(Q308/1.6)+1/(R308/1.37)) + CW308/((CW308+1)/(Q308/1.6) + CW308/(R308/1.37))</f>
        <v>0</v>
      </c>
      <c r="U308">
        <f>(CR308*CU308)</f>
        <v>0</v>
      </c>
      <c r="V308">
        <f>(DK308+(U308+2*0.95*5.67E-8*(((DK308+$B$7)+273)^4-(DK308+273)^4)-44100*J308)/(1.84*29.3*R308+8*0.95*5.67E-8*(DK308+273)^3))</f>
        <v>0</v>
      </c>
      <c r="W308">
        <f>($C$7*DL308+$D$7*DM308+$E$7*V308)</f>
        <v>0</v>
      </c>
      <c r="X308">
        <f>0.61365*exp(17.502*W308/(240.97+W308))</f>
        <v>0</v>
      </c>
      <c r="Y308">
        <f>(Z308/AA308*100)</f>
        <v>0</v>
      </c>
      <c r="Z308">
        <f>DD308*(DI308+DJ308)/1000</f>
        <v>0</v>
      </c>
      <c r="AA308">
        <f>0.61365*exp(17.502*DK308/(240.97+DK308))</f>
        <v>0</v>
      </c>
      <c r="AB308">
        <f>(X308-DD308*(DI308+DJ308)/1000)</f>
        <v>0</v>
      </c>
      <c r="AC308">
        <f>(-J308*44100)</f>
        <v>0</v>
      </c>
      <c r="AD308">
        <f>2*29.3*R308*0.92*(DK308-W308)</f>
        <v>0</v>
      </c>
      <c r="AE308">
        <f>2*0.95*5.67E-8*(((DK308+$B$7)+273)^4-(W308+273)^4)</f>
        <v>0</v>
      </c>
      <c r="AF308">
        <f>U308+AE308+AC308+AD308</f>
        <v>0</v>
      </c>
      <c r="AG308">
        <f>DH308*AU308*(DC308-DB308*(1000-AU308*DE308)/(1000-AU308*DD308))/(100*CV308)</f>
        <v>0</v>
      </c>
      <c r="AH308">
        <f>1000*DH308*AU308*(DD308-DE308)/(100*CV308*(1000-AU308*DD308))</f>
        <v>0</v>
      </c>
      <c r="AI308">
        <f>(AJ308 - AK308 - DI308*1E3/(8.314*(DK308+273.15)) * AM308/DH308 * AL308) * DH308/(100*CV308) * (1000 - DE308)/1000</f>
        <v>0</v>
      </c>
      <c r="AJ308">
        <v>1197.685449498533</v>
      </c>
      <c r="AK308">
        <v>1137.128181818181</v>
      </c>
      <c r="AL308">
        <v>3.422663941536712</v>
      </c>
      <c r="AM308">
        <v>66.42233892500103</v>
      </c>
      <c r="AN308">
        <f>(AP308 - AO308 + DI308*1E3/(8.314*(DK308+273.15)) * AR308/DH308 * AQ308) * DH308/(100*CV308) * 1000/(1000 - AP308)</f>
        <v>0</v>
      </c>
      <c r="AO308">
        <v>22.087665540453</v>
      </c>
      <c r="AP308">
        <v>27.61489454545453</v>
      </c>
      <c r="AQ308">
        <v>-0.0001180358735584052</v>
      </c>
      <c r="AR308">
        <v>79.01917542628415</v>
      </c>
      <c r="AS308">
        <v>0</v>
      </c>
      <c r="AT308">
        <v>0</v>
      </c>
      <c r="AU308">
        <f>IF(AS308*$H$13&gt;=AW308,1.0,(AW308/(AW308-AS308*$H$13)))</f>
        <v>0</v>
      </c>
      <c r="AV308">
        <f>(AU308-1)*100</f>
        <v>0</v>
      </c>
      <c r="AW308">
        <f>MAX(0,($B$13+$C$13*DP308)/(1+$D$13*DP308)*DI308/(DK308+273)*$E$13)</f>
        <v>0</v>
      </c>
      <c r="AX308" t="s">
        <v>421</v>
      </c>
      <c r="AY308" t="s">
        <v>421</v>
      </c>
      <c r="AZ308">
        <v>0</v>
      </c>
      <c r="BA308">
        <v>0</v>
      </c>
      <c r="BB308">
        <f>1-AZ308/BA308</f>
        <v>0</v>
      </c>
      <c r="BC308">
        <v>0</v>
      </c>
      <c r="BD308" t="s">
        <v>421</v>
      </c>
      <c r="BE308" t="s">
        <v>421</v>
      </c>
      <c r="BF308">
        <v>0</v>
      </c>
      <c r="BG308">
        <v>0</v>
      </c>
      <c r="BH308">
        <f>1-BF308/BG308</f>
        <v>0</v>
      </c>
      <c r="BI308">
        <v>0.5</v>
      </c>
      <c r="BJ308">
        <f>CS308</f>
        <v>0</v>
      </c>
      <c r="BK308">
        <f>L308</f>
        <v>0</v>
      </c>
      <c r="BL308">
        <f>BH308*BI308*BJ308</f>
        <v>0</v>
      </c>
      <c r="BM308">
        <f>(BK308-BC308)/BJ308</f>
        <v>0</v>
      </c>
      <c r="BN308">
        <f>(BA308-BG308)/BG308</f>
        <v>0</v>
      </c>
      <c r="BO308">
        <f>AZ308/(BB308+AZ308/BG308)</f>
        <v>0</v>
      </c>
      <c r="BP308" t="s">
        <v>421</v>
      </c>
      <c r="BQ308">
        <v>0</v>
      </c>
      <c r="BR308">
        <f>IF(BQ308&lt;&gt;0, BQ308, BO308)</f>
        <v>0</v>
      </c>
      <c r="BS308">
        <f>1-BR308/BG308</f>
        <v>0</v>
      </c>
      <c r="BT308">
        <f>(BG308-BF308)/(BG308-BR308)</f>
        <v>0</v>
      </c>
      <c r="BU308">
        <f>(BA308-BG308)/(BA308-BR308)</f>
        <v>0</v>
      </c>
      <c r="BV308">
        <f>(BG308-BF308)/(BG308-AZ308)</f>
        <v>0</v>
      </c>
      <c r="BW308">
        <f>(BA308-BG308)/(BA308-AZ308)</f>
        <v>0</v>
      </c>
      <c r="BX308">
        <f>(BT308*BR308/BF308)</f>
        <v>0</v>
      </c>
      <c r="BY308">
        <f>(1-BX308)</f>
        <v>0</v>
      </c>
      <c r="BZ308">
        <v>1358</v>
      </c>
      <c r="CA308">
        <v>300</v>
      </c>
      <c r="CB308">
        <v>300</v>
      </c>
      <c r="CC308">
        <v>300</v>
      </c>
      <c r="CD308">
        <v>10372.1</v>
      </c>
      <c r="CE308">
        <v>1824.64</v>
      </c>
      <c r="CF308">
        <v>-0.00730157</v>
      </c>
      <c r="CG308">
        <v>0.9</v>
      </c>
      <c r="CH308" t="s">
        <v>421</v>
      </c>
      <c r="CI308" t="s">
        <v>421</v>
      </c>
      <c r="CJ308" t="s">
        <v>421</v>
      </c>
      <c r="CK308" t="s">
        <v>421</v>
      </c>
      <c r="CL308" t="s">
        <v>421</v>
      </c>
      <c r="CM308" t="s">
        <v>421</v>
      </c>
      <c r="CN308" t="s">
        <v>421</v>
      </c>
      <c r="CO308" t="s">
        <v>421</v>
      </c>
      <c r="CP308" t="s">
        <v>421</v>
      </c>
      <c r="CQ308" t="s">
        <v>421</v>
      </c>
      <c r="CR308">
        <f>$B$11*DQ308+$C$11*DR308+$F$11*EC308*(1-EF308)</f>
        <v>0</v>
      </c>
      <c r="CS308">
        <f>CR308*CT308</f>
        <v>0</v>
      </c>
      <c r="CT308">
        <f>($B$11*$D$9+$C$11*$D$9+$F$11*((EP308+EH308)/MAX(EP308+EH308+EQ308, 0.1)*$I$9+EQ308/MAX(EP308+EH308+EQ308, 0.1)*$J$9))/($B$11+$C$11+$F$11)</f>
        <v>0</v>
      </c>
      <c r="CU308">
        <f>($B$11*$K$9+$C$11*$K$9+$F$11*((EP308+EH308)/MAX(EP308+EH308+EQ308, 0.1)*$P$9+EQ308/MAX(EP308+EH308+EQ308, 0.1)*$Q$9))/($B$11+$C$11+$F$11)</f>
        <v>0</v>
      </c>
      <c r="CV308">
        <v>6</v>
      </c>
      <c r="CW308">
        <v>0.5</v>
      </c>
      <c r="CX308" t="s">
        <v>422</v>
      </c>
      <c r="CY308">
        <v>2</v>
      </c>
      <c r="CZ308" t="b">
        <v>1</v>
      </c>
      <c r="DA308">
        <v>1652289447</v>
      </c>
      <c r="DB308">
        <v>1082.456666666667</v>
      </c>
      <c r="DC308">
        <v>1158.149259259259</v>
      </c>
      <c r="DD308">
        <v>27.6223</v>
      </c>
      <c r="DE308">
        <v>22.01293333333334</v>
      </c>
      <c r="DF308">
        <v>1083.551481481481</v>
      </c>
      <c r="DG308">
        <v>27.52227407407408</v>
      </c>
      <c r="DH308">
        <v>400.0827777777778</v>
      </c>
      <c r="DI308">
        <v>90.66342962962962</v>
      </c>
      <c r="DJ308">
        <v>0.09998298888888889</v>
      </c>
      <c r="DK308">
        <v>33.22156666666666</v>
      </c>
      <c r="DL308">
        <v>32.40251111111111</v>
      </c>
      <c r="DM308">
        <v>999.9000000000001</v>
      </c>
      <c r="DN308">
        <v>0</v>
      </c>
      <c r="DO308">
        <v>0</v>
      </c>
      <c r="DP308">
        <v>9991.498888888887</v>
      </c>
      <c r="DQ308">
        <v>0</v>
      </c>
      <c r="DR308">
        <v>955.1908518518519</v>
      </c>
      <c r="DS308">
        <v>-75.69346296296295</v>
      </c>
      <c r="DT308">
        <v>1113.206296296296</v>
      </c>
      <c r="DU308">
        <v>1184.218518518519</v>
      </c>
      <c r="DV308">
        <v>5.609356666666667</v>
      </c>
      <c r="DW308">
        <v>1158.149259259259</v>
      </c>
      <c r="DX308">
        <v>22.01293333333334</v>
      </c>
      <c r="DY308">
        <v>2.504331111111111</v>
      </c>
      <c r="DZ308">
        <v>1.995767777777778</v>
      </c>
      <c r="EA308">
        <v>21.05468148148148</v>
      </c>
      <c r="EB308">
        <v>17.41068148148148</v>
      </c>
      <c r="EC308">
        <v>1499.990740740741</v>
      </c>
      <c r="ED308">
        <v>0.9729921851851854</v>
      </c>
      <c r="EE308">
        <v>0.02700820370370371</v>
      </c>
      <c r="EF308">
        <v>0</v>
      </c>
      <c r="EG308">
        <v>1424.07925925926</v>
      </c>
      <c r="EH308">
        <v>5.00097</v>
      </c>
      <c r="EI308">
        <v>21975.94444444444</v>
      </c>
      <c r="EJ308">
        <v>12491.48518518519</v>
      </c>
      <c r="EK308">
        <v>41.75</v>
      </c>
      <c r="EL308">
        <v>43.25</v>
      </c>
      <c r="EM308">
        <v>41.93699999999999</v>
      </c>
      <c r="EN308">
        <v>43.125</v>
      </c>
      <c r="EO308">
        <v>42.9301111111111</v>
      </c>
      <c r="EP308">
        <v>1454.610740740741</v>
      </c>
      <c r="EQ308">
        <v>40.38000000000001</v>
      </c>
      <c r="ER308">
        <v>0</v>
      </c>
      <c r="ES308">
        <v>2140.400000095367</v>
      </c>
      <c r="ET308">
        <v>0</v>
      </c>
      <c r="EU308">
        <v>1424.078</v>
      </c>
      <c r="EV308">
        <v>-2.760769212365669</v>
      </c>
      <c r="EW308">
        <v>6.900000167212672</v>
      </c>
      <c r="EX308">
        <v>21975.988</v>
      </c>
      <c r="EY308">
        <v>15</v>
      </c>
      <c r="EZ308">
        <v>1652287342.6</v>
      </c>
      <c r="FA308" t="s">
        <v>727</v>
      </c>
      <c r="FB308">
        <v>1652287342.6</v>
      </c>
      <c r="FC308">
        <v>1652287335.6</v>
      </c>
      <c r="FD308">
        <v>27</v>
      </c>
      <c r="FE308">
        <v>0.206</v>
      </c>
      <c r="FF308">
        <v>-0.006</v>
      </c>
      <c r="FG308">
        <v>-1.806</v>
      </c>
      <c r="FH308">
        <v>0.04</v>
      </c>
      <c r="FI308">
        <v>1600</v>
      </c>
      <c r="FJ308">
        <v>24</v>
      </c>
      <c r="FK308">
        <v>0.06</v>
      </c>
      <c r="FL308">
        <v>0.04</v>
      </c>
      <c r="FM308">
        <v>-75.602045</v>
      </c>
      <c r="FN308">
        <v>-1.49268517823635</v>
      </c>
      <c r="FO308">
        <v>0.1637528243267881</v>
      </c>
      <c r="FP308">
        <v>-1</v>
      </c>
      <c r="FQ308">
        <v>5.69756975</v>
      </c>
      <c r="FR308">
        <v>-1.400216397748614</v>
      </c>
      <c r="FS308">
        <v>0.1348639641729306</v>
      </c>
      <c r="FT308">
        <v>0</v>
      </c>
      <c r="FU308">
        <v>0</v>
      </c>
      <c r="FV308">
        <v>0</v>
      </c>
      <c r="FW308">
        <v>0</v>
      </c>
      <c r="FX308">
        <v>-1</v>
      </c>
      <c r="FY308">
        <v>0</v>
      </c>
      <c r="FZ308">
        <v>1</v>
      </c>
      <c r="GA308" t="s">
        <v>710</v>
      </c>
      <c r="GB308">
        <v>2.69418</v>
      </c>
      <c r="GC308">
        <v>2.70497</v>
      </c>
      <c r="GD308">
        <v>0.182936</v>
      </c>
      <c r="GE308">
        <v>0.188754</v>
      </c>
      <c r="GF308">
        <v>0.116804</v>
      </c>
      <c r="GG308">
        <v>0.0988612</v>
      </c>
      <c r="GH308">
        <v>25630.5</v>
      </c>
      <c r="GI308">
        <v>25548</v>
      </c>
      <c r="GJ308">
        <v>29191.2</v>
      </c>
      <c r="GK308">
        <v>29150.9</v>
      </c>
      <c r="GL308">
        <v>34132.2</v>
      </c>
      <c r="GM308">
        <v>34969.5</v>
      </c>
      <c r="GN308">
        <v>41081.8</v>
      </c>
      <c r="GO308">
        <v>41597.1</v>
      </c>
      <c r="GP308">
        <v>1.72047</v>
      </c>
      <c r="GQ308">
        <v>2.0094</v>
      </c>
      <c r="GR308">
        <v>0.09426850000000001</v>
      </c>
      <c r="GS308">
        <v>0</v>
      </c>
      <c r="GT308">
        <v>30.8792</v>
      </c>
      <c r="GU308">
        <v>999.9</v>
      </c>
      <c r="GV308">
        <v>39</v>
      </c>
      <c r="GW308">
        <v>37.2</v>
      </c>
      <c r="GX308">
        <v>27.4193</v>
      </c>
      <c r="GY308">
        <v>62.8236</v>
      </c>
      <c r="GZ308">
        <v>29.8438</v>
      </c>
      <c r="HA308">
        <v>1</v>
      </c>
      <c r="HB308">
        <v>0.33263</v>
      </c>
      <c r="HC308">
        <v>0</v>
      </c>
      <c r="HD308">
        <v>20.3916</v>
      </c>
      <c r="HE308">
        <v>5.21474</v>
      </c>
      <c r="HF308">
        <v>12.0098</v>
      </c>
      <c r="HG308">
        <v>4.98685</v>
      </c>
      <c r="HH308">
        <v>3.28828</v>
      </c>
      <c r="HI308">
        <v>2432.9</v>
      </c>
      <c r="HJ308">
        <v>9999</v>
      </c>
      <c r="HK308">
        <v>9999</v>
      </c>
      <c r="HL308">
        <v>46</v>
      </c>
      <c r="HM308">
        <v>1.86734</v>
      </c>
      <c r="HN308">
        <v>1.8663</v>
      </c>
      <c r="HO308">
        <v>1.86585</v>
      </c>
      <c r="HP308">
        <v>1.86569</v>
      </c>
      <c r="HQ308">
        <v>1.86752</v>
      </c>
      <c r="HR308">
        <v>1.87005</v>
      </c>
      <c r="HS308">
        <v>1.86872</v>
      </c>
      <c r="HT308">
        <v>1.87008</v>
      </c>
      <c r="HU308">
        <v>0</v>
      </c>
      <c r="HV308">
        <v>0</v>
      </c>
      <c r="HW308">
        <v>0</v>
      </c>
      <c r="HX308">
        <v>0</v>
      </c>
      <c r="HY308" t="s">
        <v>425</v>
      </c>
      <c r="HZ308" t="s">
        <v>426</v>
      </c>
      <c r="IA308" t="s">
        <v>427</v>
      </c>
      <c r="IB308" t="s">
        <v>427</v>
      </c>
      <c r="IC308" t="s">
        <v>427</v>
      </c>
      <c r="ID308" t="s">
        <v>427</v>
      </c>
      <c r="IE308">
        <v>0</v>
      </c>
      <c r="IF308">
        <v>100</v>
      </c>
      <c r="IG308">
        <v>100</v>
      </c>
      <c r="IH308">
        <v>-1.13</v>
      </c>
      <c r="II308">
        <v>0.0999</v>
      </c>
      <c r="IJ308">
        <v>0.04464184116076175</v>
      </c>
      <c r="IK308">
        <v>-0.0004613869835165773</v>
      </c>
      <c r="IL308">
        <v>-7.733014719846753E-07</v>
      </c>
      <c r="IM308">
        <v>2.12217718631011E-10</v>
      </c>
      <c r="IN308">
        <v>-0.1662484685589008</v>
      </c>
      <c r="IO308">
        <v>0.000886434048502425</v>
      </c>
      <c r="IP308">
        <v>0.0004187276611132993</v>
      </c>
      <c r="IQ308">
        <v>-3.612086840460417E-06</v>
      </c>
      <c r="IR308">
        <v>19</v>
      </c>
      <c r="IS308">
        <v>2204</v>
      </c>
      <c r="IT308">
        <v>1</v>
      </c>
      <c r="IU308">
        <v>37</v>
      </c>
      <c r="IV308">
        <v>35.2</v>
      </c>
      <c r="IW308">
        <v>35.3</v>
      </c>
      <c r="IX308">
        <v>2.44263</v>
      </c>
      <c r="IY308">
        <v>2.21924</v>
      </c>
      <c r="IZ308">
        <v>1.39648</v>
      </c>
      <c r="JA308">
        <v>2.34497</v>
      </c>
      <c r="JB308">
        <v>1.49536</v>
      </c>
      <c r="JC308">
        <v>2.33643</v>
      </c>
      <c r="JD308">
        <v>39.3418</v>
      </c>
      <c r="JE308">
        <v>14.7274</v>
      </c>
      <c r="JF308">
        <v>18</v>
      </c>
      <c r="JG308">
        <v>392.352</v>
      </c>
      <c r="JH308">
        <v>560.777</v>
      </c>
      <c r="JI308">
        <v>32.3446</v>
      </c>
      <c r="JJ308">
        <v>31.7938</v>
      </c>
      <c r="JK308">
        <v>30.0002</v>
      </c>
      <c r="JL308">
        <v>31.6673</v>
      </c>
      <c r="JM308">
        <v>31.5648</v>
      </c>
      <c r="JN308">
        <v>48.8701</v>
      </c>
      <c r="JO308">
        <v>21.6126</v>
      </c>
      <c r="JP308">
        <v>16.0646</v>
      </c>
      <c r="JQ308">
        <v>-999.9</v>
      </c>
      <c r="JR308">
        <v>1202.44</v>
      </c>
      <c r="JS308">
        <v>22.4891</v>
      </c>
      <c r="JT308">
        <v>99.7728</v>
      </c>
      <c r="JU308">
        <v>99.84610000000001</v>
      </c>
    </row>
    <row r="309" spans="1:281">
      <c r="A309">
        <v>293</v>
      </c>
      <c r="B309">
        <v>1652289459.5</v>
      </c>
      <c r="C309">
        <v>7403</v>
      </c>
      <c r="D309" t="s">
        <v>1070</v>
      </c>
      <c r="E309" t="s">
        <v>1071</v>
      </c>
      <c r="F309">
        <v>5</v>
      </c>
      <c r="G309" t="s">
        <v>925</v>
      </c>
      <c r="H309" t="s">
        <v>418</v>
      </c>
      <c r="I309">
        <v>1652289451.714286</v>
      </c>
      <c r="J309">
        <f>(K309)/1000</f>
        <v>0</v>
      </c>
      <c r="K309">
        <f>IF(CZ309, AN309, AH309)</f>
        <v>0</v>
      </c>
      <c r="L309">
        <f>IF(CZ309, AI309, AG309)</f>
        <v>0</v>
      </c>
      <c r="M309">
        <f>DB309 - IF(AU309&gt;1, L309*CV309*100.0/(AW309*DP309), 0)</f>
        <v>0</v>
      </c>
      <c r="N309">
        <f>((T309-J309/2)*M309-L309)/(T309+J309/2)</f>
        <v>0</v>
      </c>
      <c r="O309">
        <f>N309*(DI309+DJ309)/1000.0</f>
        <v>0</v>
      </c>
      <c r="P309">
        <f>(DB309 - IF(AU309&gt;1, L309*CV309*100.0/(AW309*DP309), 0))*(DI309+DJ309)/1000.0</f>
        <v>0</v>
      </c>
      <c r="Q309">
        <f>2.0/((1/S309-1/R309)+SIGN(S309)*SQRT((1/S309-1/R309)*(1/S309-1/R309) + 4*CW309/((CW309+1)*(CW309+1))*(2*1/S309*1/R309-1/R309*1/R309)))</f>
        <v>0</v>
      </c>
      <c r="R309">
        <f>IF(LEFT(CX309,1)&lt;&gt;"0",IF(LEFT(CX309,1)="1",3.0,CY309),$D$5+$E$5*(DP309*DI309/($K$5*1000))+$F$5*(DP309*DI309/($K$5*1000))*MAX(MIN(CV309,$J$5),$I$5)*MAX(MIN(CV309,$J$5),$I$5)+$G$5*MAX(MIN(CV309,$J$5),$I$5)*(DP309*DI309/($K$5*1000))+$H$5*(DP309*DI309/($K$5*1000))*(DP309*DI309/($K$5*1000)))</f>
        <v>0</v>
      </c>
      <c r="S309">
        <f>J309*(1000-(1000*0.61365*exp(17.502*W309/(240.97+W309))/(DI309+DJ309)+DD309)/2)/(1000*0.61365*exp(17.502*W309/(240.97+W309))/(DI309+DJ309)-DD309)</f>
        <v>0</v>
      </c>
      <c r="T309">
        <f>1/((CW309+1)/(Q309/1.6)+1/(R309/1.37)) + CW309/((CW309+1)/(Q309/1.6) + CW309/(R309/1.37))</f>
        <v>0</v>
      </c>
      <c r="U309">
        <f>(CR309*CU309)</f>
        <v>0</v>
      </c>
      <c r="V309">
        <f>(DK309+(U309+2*0.95*5.67E-8*(((DK309+$B$7)+273)^4-(DK309+273)^4)-44100*J309)/(1.84*29.3*R309+8*0.95*5.67E-8*(DK309+273)^3))</f>
        <v>0</v>
      </c>
      <c r="W309">
        <f>($C$7*DL309+$D$7*DM309+$E$7*V309)</f>
        <v>0</v>
      </c>
      <c r="X309">
        <f>0.61365*exp(17.502*W309/(240.97+W309))</f>
        <v>0</v>
      </c>
      <c r="Y309">
        <f>(Z309/AA309*100)</f>
        <v>0</v>
      </c>
      <c r="Z309">
        <f>DD309*(DI309+DJ309)/1000</f>
        <v>0</v>
      </c>
      <c r="AA309">
        <f>0.61365*exp(17.502*DK309/(240.97+DK309))</f>
        <v>0</v>
      </c>
      <c r="AB309">
        <f>(X309-DD309*(DI309+DJ309)/1000)</f>
        <v>0</v>
      </c>
      <c r="AC309">
        <f>(-J309*44100)</f>
        <v>0</v>
      </c>
      <c r="AD309">
        <f>2*29.3*R309*0.92*(DK309-W309)</f>
        <v>0</v>
      </c>
      <c r="AE309">
        <f>2*0.95*5.67E-8*(((DK309+$B$7)+273)^4-(W309+273)^4)</f>
        <v>0</v>
      </c>
      <c r="AF309">
        <f>U309+AE309+AC309+AD309</f>
        <v>0</v>
      </c>
      <c r="AG309">
        <f>DH309*AU309*(DC309-DB309*(1000-AU309*DE309)/(1000-AU309*DD309))/(100*CV309)</f>
        <v>0</v>
      </c>
      <c r="AH309">
        <f>1000*DH309*AU309*(DD309-DE309)/(100*CV309*(1000-AU309*DD309))</f>
        <v>0</v>
      </c>
      <c r="AI309">
        <f>(AJ309 - AK309 - DI309*1E3/(8.314*(DK309+273.15)) * AM309/DH309 * AL309) * DH309/(100*CV309) * (1000 - DE309)/1000</f>
        <v>0</v>
      </c>
      <c r="AJ309">
        <v>1214.663015574434</v>
      </c>
      <c r="AK309">
        <v>1154.216666666667</v>
      </c>
      <c r="AL309">
        <v>3.420939278374633</v>
      </c>
      <c r="AM309">
        <v>66.42233892500103</v>
      </c>
      <c r="AN309">
        <f>(AP309 - AO309 + DI309*1E3/(8.314*(DK309+273.15)) * AR309/DH309 * AQ309) * DH309/(100*CV309) * 1000/(1000 - AP309)</f>
        <v>0</v>
      </c>
      <c r="AO309">
        <v>22.1946695802284</v>
      </c>
      <c r="AP309">
        <v>27.60957393939393</v>
      </c>
      <c r="AQ309">
        <v>-0.0002625971229973924</v>
      </c>
      <c r="AR309">
        <v>79.01917542628415</v>
      </c>
      <c r="AS309">
        <v>0</v>
      </c>
      <c r="AT309">
        <v>0</v>
      </c>
      <c r="AU309">
        <f>IF(AS309*$H$13&gt;=AW309,1.0,(AW309/(AW309-AS309*$H$13)))</f>
        <v>0</v>
      </c>
      <c r="AV309">
        <f>(AU309-1)*100</f>
        <v>0</v>
      </c>
      <c r="AW309">
        <f>MAX(0,($B$13+$C$13*DP309)/(1+$D$13*DP309)*DI309/(DK309+273)*$E$13)</f>
        <v>0</v>
      </c>
      <c r="AX309" t="s">
        <v>421</v>
      </c>
      <c r="AY309" t="s">
        <v>421</v>
      </c>
      <c r="AZ309">
        <v>0</v>
      </c>
      <c r="BA309">
        <v>0</v>
      </c>
      <c r="BB309">
        <f>1-AZ309/BA309</f>
        <v>0</v>
      </c>
      <c r="BC309">
        <v>0</v>
      </c>
      <c r="BD309" t="s">
        <v>421</v>
      </c>
      <c r="BE309" t="s">
        <v>421</v>
      </c>
      <c r="BF309">
        <v>0</v>
      </c>
      <c r="BG309">
        <v>0</v>
      </c>
      <c r="BH309">
        <f>1-BF309/BG309</f>
        <v>0</v>
      </c>
      <c r="BI309">
        <v>0.5</v>
      </c>
      <c r="BJ309">
        <f>CS309</f>
        <v>0</v>
      </c>
      <c r="BK309">
        <f>L309</f>
        <v>0</v>
      </c>
      <c r="BL309">
        <f>BH309*BI309*BJ309</f>
        <v>0</v>
      </c>
      <c r="BM309">
        <f>(BK309-BC309)/BJ309</f>
        <v>0</v>
      </c>
      <c r="BN309">
        <f>(BA309-BG309)/BG309</f>
        <v>0</v>
      </c>
      <c r="BO309">
        <f>AZ309/(BB309+AZ309/BG309)</f>
        <v>0</v>
      </c>
      <c r="BP309" t="s">
        <v>421</v>
      </c>
      <c r="BQ309">
        <v>0</v>
      </c>
      <c r="BR309">
        <f>IF(BQ309&lt;&gt;0, BQ309, BO309)</f>
        <v>0</v>
      </c>
      <c r="BS309">
        <f>1-BR309/BG309</f>
        <v>0</v>
      </c>
      <c r="BT309">
        <f>(BG309-BF309)/(BG309-BR309)</f>
        <v>0</v>
      </c>
      <c r="BU309">
        <f>(BA309-BG309)/(BA309-BR309)</f>
        <v>0</v>
      </c>
      <c r="BV309">
        <f>(BG309-BF309)/(BG309-AZ309)</f>
        <v>0</v>
      </c>
      <c r="BW309">
        <f>(BA309-BG309)/(BA309-AZ309)</f>
        <v>0</v>
      </c>
      <c r="BX309">
        <f>(BT309*BR309/BF309)</f>
        <v>0</v>
      </c>
      <c r="BY309">
        <f>(1-BX309)</f>
        <v>0</v>
      </c>
      <c r="BZ309">
        <v>1358</v>
      </c>
      <c r="CA309">
        <v>300</v>
      </c>
      <c r="CB309">
        <v>300</v>
      </c>
      <c r="CC309">
        <v>300</v>
      </c>
      <c r="CD309">
        <v>10372.1</v>
      </c>
      <c r="CE309">
        <v>1824.64</v>
      </c>
      <c r="CF309">
        <v>-0.00730157</v>
      </c>
      <c r="CG309">
        <v>0.9</v>
      </c>
      <c r="CH309" t="s">
        <v>421</v>
      </c>
      <c r="CI309" t="s">
        <v>421</v>
      </c>
      <c r="CJ309" t="s">
        <v>421</v>
      </c>
      <c r="CK309" t="s">
        <v>421</v>
      </c>
      <c r="CL309" t="s">
        <v>421</v>
      </c>
      <c r="CM309" t="s">
        <v>421</v>
      </c>
      <c r="CN309" t="s">
        <v>421</v>
      </c>
      <c r="CO309" t="s">
        <v>421</v>
      </c>
      <c r="CP309" t="s">
        <v>421</v>
      </c>
      <c r="CQ309" t="s">
        <v>421</v>
      </c>
      <c r="CR309">
        <f>$B$11*DQ309+$C$11*DR309+$F$11*EC309*(1-EF309)</f>
        <v>0</v>
      </c>
      <c r="CS309">
        <f>CR309*CT309</f>
        <v>0</v>
      </c>
      <c r="CT309">
        <f>($B$11*$D$9+$C$11*$D$9+$F$11*((EP309+EH309)/MAX(EP309+EH309+EQ309, 0.1)*$I$9+EQ309/MAX(EP309+EH309+EQ309, 0.1)*$J$9))/($B$11+$C$11+$F$11)</f>
        <v>0</v>
      </c>
      <c r="CU309">
        <f>($B$11*$K$9+$C$11*$K$9+$F$11*((EP309+EH309)/MAX(EP309+EH309+EQ309, 0.1)*$P$9+EQ309/MAX(EP309+EH309+EQ309, 0.1)*$Q$9))/($B$11+$C$11+$F$11)</f>
        <v>0</v>
      </c>
      <c r="CV309">
        <v>6</v>
      </c>
      <c r="CW309">
        <v>0.5</v>
      </c>
      <c r="CX309" t="s">
        <v>422</v>
      </c>
      <c r="CY309">
        <v>2</v>
      </c>
      <c r="CZ309" t="b">
        <v>1</v>
      </c>
      <c r="DA309">
        <v>1652289451.714286</v>
      </c>
      <c r="DB309">
        <v>1098.139642857143</v>
      </c>
      <c r="DC309">
        <v>1173.870714285714</v>
      </c>
      <c r="DD309">
        <v>27.61602142857143</v>
      </c>
      <c r="DE309">
        <v>22.12262142857143</v>
      </c>
      <c r="DF309">
        <v>1099.255714285714</v>
      </c>
      <c r="DG309">
        <v>27.51608571428572</v>
      </c>
      <c r="DH309">
        <v>400.0860714285714</v>
      </c>
      <c r="DI309">
        <v>90.6627892857143</v>
      </c>
      <c r="DJ309">
        <v>0.1000116535714286</v>
      </c>
      <c r="DK309">
        <v>33.22332857142857</v>
      </c>
      <c r="DL309">
        <v>32.40646071428571</v>
      </c>
      <c r="DM309">
        <v>999.9000000000002</v>
      </c>
      <c r="DN309">
        <v>0</v>
      </c>
      <c r="DO309">
        <v>0</v>
      </c>
      <c r="DP309">
        <v>9991.737499999999</v>
      </c>
      <c r="DQ309">
        <v>0</v>
      </c>
      <c r="DR309">
        <v>956.6553214285714</v>
      </c>
      <c r="DS309">
        <v>-75.73205714285714</v>
      </c>
      <c r="DT309">
        <v>1129.327142857143</v>
      </c>
      <c r="DU309">
        <v>1200.428928571429</v>
      </c>
      <c r="DV309">
        <v>5.493385357142857</v>
      </c>
      <c r="DW309">
        <v>1173.870714285714</v>
      </c>
      <c r="DX309">
        <v>22.12262142857143</v>
      </c>
      <c r="DY309">
        <v>2.503743928571428</v>
      </c>
      <c r="DZ309">
        <v>2.005699285714285</v>
      </c>
      <c r="EA309">
        <v>21.05086428571429</v>
      </c>
      <c r="EB309">
        <v>17.489225</v>
      </c>
      <c r="EC309">
        <v>1499.991428571429</v>
      </c>
      <c r="ED309">
        <v>0.9729921785714287</v>
      </c>
      <c r="EE309">
        <v>0.02700821071428572</v>
      </c>
      <c r="EF309">
        <v>0</v>
      </c>
      <c r="EG309">
        <v>1423.926071428572</v>
      </c>
      <c r="EH309">
        <v>5.00097</v>
      </c>
      <c r="EI309">
        <v>21979.10357142857</v>
      </c>
      <c r="EJ309">
        <v>12491.49642857143</v>
      </c>
      <c r="EK309">
        <v>41.75</v>
      </c>
      <c r="EL309">
        <v>43.25</v>
      </c>
      <c r="EM309">
        <v>41.93699999999999</v>
      </c>
      <c r="EN309">
        <v>43.125</v>
      </c>
      <c r="EO309">
        <v>42.9347857142857</v>
      </c>
      <c r="EP309">
        <v>1454.611428571428</v>
      </c>
      <c r="EQ309">
        <v>40.38000000000001</v>
      </c>
      <c r="ER309">
        <v>0</v>
      </c>
      <c r="ES309">
        <v>2145.799999952316</v>
      </c>
      <c r="ET309">
        <v>0</v>
      </c>
      <c r="EU309">
        <v>1423.921538461539</v>
      </c>
      <c r="EV309">
        <v>-0.8512820480304049</v>
      </c>
      <c r="EW309">
        <v>52.10598320554391</v>
      </c>
      <c r="EX309">
        <v>21979.71153846154</v>
      </c>
      <c r="EY309">
        <v>15</v>
      </c>
      <c r="EZ309">
        <v>1652287342.6</v>
      </c>
      <c r="FA309" t="s">
        <v>727</v>
      </c>
      <c r="FB309">
        <v>1652287342.6</v>
      </c>
      <c r="FC309">
        <v>1652287335.6</v>
      </c>
      <c r="FD309">
        <v>27</v>
      </c>
      <c r="FE309">
        <v>0.206</v>
      </c>
      <c r="FF309">
        <v>-0.006</v>
      </c>
      <c r="FG309">
        <v>-1.806</v>
      </c>
      <c r="FH309">
        <v>0.04</v>
      </c>
      <c r="FI309">
        <v>1600</v>
      </c>
      <c r="FJ309">
        <v>24</v>
      </c>
      <c r="FK309">
        <v>0.06</v>
      </c>
      <c r="FL309">
        <v>0.04</v>
      </c>
      <c r="FM309">
        <v>-75.7116425</v>
      </c>
      <c r="FN309">
        <v>-0.6444956848029554</v>
      </c>
      <c r="FO309">
        <v>0.08969187222792299</v>
      </c>
      <c r="FP309">
        <v>-1</v>
      </c>
      <c r="FQ309">
        <v>5.551634</v>
      </c>
      <c r="FR309">
        <v>-1.466154146341468</v>
      </c>
      <c r="FS309">
        <v>0.141734520227078</v>
      </c>
      <c r="FT309">
        <v>0</v>
      </c>
      <c r="FU309">
        <v>0</v>
      </c>
      <c r="FV309">
        <v>0</v>
      </c>
      <c r="FW309">
        <v>0</v>
      </c>
      <c r="FX309">
        <v>-1</v>
      </c>
      <c r="FY309">
        <v>0</v>
      </c>
      <c r="FZ309">
        <v>1</v>
      </c>
      <c r="GA309" t="s">
        <v>710</v>
      </c>
      <c r="GB309">
        <v>2.69431</v>
      </c>
      <c r="GC309">
        <v>2.70503</v>
      </c>
      <c r="GD309">
        <v>0.184679</v>
      </c>
      <c r="GE309">
        <v>0.190442</v>
      </c>
      <c r="GF309">
        <v>0.116806</v>
      </c>
      <c r="GG309">
        <v>0.0994389</v>
      </c>
      <c r="GH309">
        <v>25575.7</v>
      </c>
      <c r="GI309">
        <v>25495.1</v>
      </c>
      <c r="GJ309">
        <v>29191.2</v>
      </c>
      <c r="GK309">
        <v>29151.3</v>
      </c>
      <c r="GL309">
        <v>34132</v>
      </c>
      <c r="GM309">
        <v>34947.3</v>
      </c>
      <c r="GN309">
        <v>41081.6</v>
      </c>
      <c r="GO309">
        <v>41597.5</v>
      </c>
      <c r="GP309">
        <v>1.72062</v>
      </c>
      <c r="GQ309">
        <v>2.00927</v>
      </c>
      <c r="GR309">
        <v>0.09421259999999999</v>
      </c>
      <c r="GS309">
        <v>0</v>
      </c>
      <c r="GT309">
        <v>30.8759</v>
      </c>
      <c r="GU309">
        <v>999.9</v>
      </c>
      <c r="GV309">
        <v>39</v>
      </c>
      <c r="GW309">
        <v>37.2</v>
      </c>
      <c r="GX309">
        <v>27.418</v>
      </c>
      <c r="GY309">
        <v>62.9836</v>
      </c>
      <c r="GZ309">
        <v>29.0545</v>
      </c>
      <c r="HA309">
        <v>1</v>
      </c>
      <c r="HB309">
        <v>0.332691</v>
      </c>
      <c r="HC309">
        <v>0</v>
      </c>
      <c r="HD309">
        <v>20.3919</v>
      </c>
      <c r="HE309">
        <v>5.21564</v>
      </c>
      <c r="HF309">
        <v>12.0098</v>
      </c>
      <c r="HG309">
        <v>4.9871</v>
      </c>
      <c r="HH309">
        <v>3.28842</v>
      </c>
      <c r="HI309">
        <v>2432.9</v>
      </c>
      <c r="HJ309">
        <v>9999</v>
      </c>
      <c r="HK309">
        <v>9999</v>
      </c>
      <c r="HL309">
        <v>46</v>
      </c>
      <c r="HM309">
        <v>1.86737</v>
      </c>
      <c r="HN309">
        <v>1.8663</v>
      </c>
      <c r="HO309">
        <v>1.86586</v>
      </c>
      <c r="HP309">
        <v>1.8657</v>
      </c>
      <c r="HQ309">
        <v>1.86752</v>
      </c>
      <c r="HR309">
        <v>1.87006</v>
      </c>
      <c r="HS309">
        <v>1.86873</v>
      </c>
      <c r="HT309">
        <v>1.8701</v>
      </c>
      <c r="HU309">
        <v>0</v>
      </c>
      <c r="HV309">
        <v>0</v>
      </c>
      <c r="HW309">
        <v>0</v>
      </c>
      <c r="HX309">
        <v>0</v>
      </c>
      <c r="HY309" t="s">
        <v>425</v>
      </c>
      <c r="HZ309" t="s">
        <v>426</v>
      </c>
      <c r="IA309" t="s">
        <v>427</v>
      </c>
      <c r="IB309" t="s">
        <v>427</v>
      </c>
      <c r="IC309" t="s">
        <v>427</v>
      </c>
      <c r="ID309" t="s">
        <v>427</v>
      </c>
      <c r="IE309">
        <v>0</v>
      </c>
      <c r="IF309">
        <v>100</v>
      </c>
      <c r="IG309">
        <v>100</v>
      </c>
      <c r="IH309">
        <v>-1.15</v>
      </c>
      <c r="II309">
        <v>0.0999</v>
      </c>
      <c r="IJ309">
        <v>0.04464184116076175</v>
      </c>
      <c r="IK309">
        <v>-0.0004613869835165773</v>
      </c>
      <c r="IL309">
        <v>-7.733014719846753E-07</v>
      </c>
      <c r="IM309">
        <v>2.12217718631011E-10</v>
      </c>
      <c r="IN309">
        <v>-0.1662484685589008</v>
      </c>
      <c r="IO309">
        <v>0.000886434048502425</v>
      </c>
      <c r="IP309">
        <v>0.0004187276611132993</v>
      </c>
      <c r="IQ309">
        <v>-3.612086840460417E-06</v>
      </c>
      <c r="IR309">
        <v>19</v>
      </c>
      <c r="IS309">
        <v>2204</v>
      </c>
      <c r="IT309">
        <v>1</v>
      </c>
      <c r="IU309">
        <v>37</v>
      </c>
      <c r="IV309">
        <v>35.3</v>
      </c>
      <c r="IW309">
        <v>35.4</v>
      </c>
      <c r="IX309">
        <v>2.46826</v>
      </c>
      <c r="IY309">
        <v>2.22046</v>
      </c>
      <c r="IZ309">
        <v>1.39648</v>
      </c>
      <c r="JA309">
        <v>2.34619</v>
      </c>
      <c r="JB309">
        <v>1.49536</v>
      </c>
      <c r="JC309">
        <v>2.34863</v>
      </c>
      <c r="JD309">
        <v>39.3418</v>
      </c>
      <c r="JE309">
        <v>14.7187</v>
      </c>
      <c r="JF309">
        <v>18</v>
      </c>
      <c r="JG309">
        <v>392.44</v>
      </c>
      <c r="JH309">
        <v>560.701</v>
      </c>
      <c r="JI309">
        <v>32.3485</v>
      </c>
      <c r="JJ309">
        <v>31.796</v>
      </c>
      <c r="JK309">
        <v>30.0002</v>
      </c>
      <c r="JL309">
        <v>31.6685</v>
      </c>
      <c r="JM309">
        <v>31.5668</v>
      </c>
      <c r="JN309">
        <v>49.3869</v>
      </c>
      <c r="JO309">
        <v>20.9591</v>
      </c>
      <c r="JP309">
        <v>16.0646</v>
      </c>
      <c r="JQ309">
        <v>-999.9</v>
      </c>
      <c r="JR309">
        <v>1222.48</v>
      </c>
      <c r="JS309">
        <v>22.6282</v>
      </c>
      <c r="JT309">
        <v>99.77249999999999</v>
      </c>
      <c r="JU309">
        <v>99.84739999999999</v>
      </c>
    </row>
    <row r="310" spans="1:281">
      <c r="A310">
        <v>294</v>
      </c>
      <c r="B310">
        <v>1652289464.5</v>
      </c>
      <c r="C310">
        <v>7408</v>
      </c>
      <c r="D310" t="s">
        <v>1072</v>
      </c>
      <c r="E310" t="s">
        <v>1073</v>
      </c>
      <c r="F310">
        <v>5</v>
      </c>
      <c r="G310" t="s">
        <v>925</v>
      </c>
      <c r="H310" t="s">
        <v>418</v>
      </c>
      <c r="I310">
        <v>1652289457</v>
      </c>
      <c r="J310">
        <f>(K310)/1000</f>
        <v>0</v>
      </c>
      <c r="K310">
        <f>IF(CZ310, AN310, AH310)</f>
        <v>0</v>
      </c>
      <c r="L310">
        <f>IF(CZ310, AI310, AG310)</f>
        <v>0</v>
      </c>
      <c r="M310">
        <f>DB310 - IF(AU310&gt;1, L310*CV310*100.0/(AW310*DP310), 0)</f>
        <v>0</v>
      </c>
      <c r="N310">
        <f>((T310-J310/2)*M310-L310)/(T310+J310/2)</f>
        <v>0</v>
      </c>
      <c r="O310">
        <f>N310*(DI310+DJ310)/1000.0</f>
        <v>0</v>
      </c>
      <c r="P310">
        <f>(DB310 - IF(AU310&gt;1, L310*CV310*100.0/(AW310*DP310), 0))*(DI310+DJ310)/1000.0</f>
        <v>0</v>
      </c>
      <c r="Q310">
        <f>2.0/((1/S310-1/R310)+SIGN(S310)*SQRT((1/S310-1/R310)*(1/S310-1/R310) + 4*CW310/((CW310+1)*(CW310+1))*(2*1/S310*1/R310-1/R310*1/R310)))</f>
        <v>0</v>
      </c>
      <c r="R310">
        <f>IF(LEFT(CX310,1)&lt;&gt;"0",IF(LEFT(CX310,1)="1",3.0,CY310),$D$5+$E$5*(DP310*DI310/($K$5*1000))+$F$5*(DP310*DI310/($K$5*1000))*MAX(MIN(CV310,$J$5),$I$5)*MAX(MIN(CV310,$J$5),$I$5)+$G$5*MAX(MIN(CV310,$J$5),$I$5)*(DP310*DI310/($K$5*1000))+$H$5*(DP310*DI310/($K$5*1000))*(DP310*DI310/($K$5*1000)))</f>
        <v>0</v>
      </c>
      <c r="S310">
        <f>J310*(1000-(1000*0.61365*exp(17.502*W310/(240.97+W310))/(DI310+DJ310)+DD310)/2)/(1000*0.61365*exp(17.502*W310/(240.97+W310))/(DI310+DJ310)-DD310)</f>
        <v>0</v>
      </c>
      <c r="T310">
        <f>1/((CW310+1)/(Q310/1.6)+1/(R310/1.37)) + CW310/((CW310+1)/(Q310/1.6) + CW310/(R310/1.37))</f>
        <v>0</v>
      </c>
      <c r="U310">
        <f>(CR310*CU310)</f>
        <v>0</v>
      </c>
      <c r="V310">
        <f>(DK310+(U310+2*0.95*5.67E-8*(((DK310+$B$7)+273)^4-(DK310+273)^4)-44100*J310)/(1.84*29.3*R310+8*0.95*5.67E-8*(DK310+273)^3))</f>
        <v>0</v>
      </c>
      <c r="W310">
        <f>($C$7*DL310+$D$7*DM310+$E$7*V310)</f>
        <v>0</v>
      </c>
      <c r="X310">
        <f>0.61365*exp(17.502*W310/(240.97+W310))</f>
        <v>0</v>
      </c>
      <c r="Y310">
        <f>(Z310/AA310*100)</f>
        <v>0</v>
      </c>
      <c r="Z310">
        <f>DD310*(DI310+DJ310)/1000</f>
        <v>0</v>
      </c>
      <c r="AA310">
        <f>0.61365*exp(17.502*DK310/(240.97+DK310))</f>
        <v>0</v>
      </c>
      <c r="AB310">
        <f>(X310-DD310*(DI310+DJ310)/1000)</f>
        <v>0</v>
      </c>
      <c r="AC310">
        <f>(-J310*44100)</f>
        <v>0</v>
      </c>
      <c r="AD310">
        <f>2*29.3*R310*0.92*(DK310-W310)</f>
        <v>0</v>
      </c>
      <c r="AE310">
        <f>2*0.95*5.67E-8*(((DK310+$B$7)+273)^4-(W310+273)^4)</f>
        <v>0</v>
      </c>
      <c r="AF310">
        <f>U310+AE310+AC310+AD310</f>
        <v>0</v>
      </c>
      <c r="AG310">
        <f>DH310*AU310*(DC310-DB310*(1000-AU310*DE310)/(1000-AU310*DD310))/(100*CV310)</f>
        <v>0</v>
      </c>
      <c r="AH310">
        <f>1000*DH310*AU310*(DD310-DE310)/(100*CV310*(1000-AU310*DD310))</f>
        <v>0</v>
      </c>
      <c r="AI310">
        <f>(AJ310 - AK310 - DI310*1E3/(8.314*(DK310+273.15)) * AM310/DH310 * AL310) * DH310/(100*CV310) * (1000 - DE310)/1000</f>
        <v>0</v>
      </c>
      <c r="AJ310">
        <v>1232.184721947566</v>
      </c>
      <c r="AK310">
        <v>1171.366545454545</v>
      </c>
      <c r="AL310">
        <v>3.430890705642251</v>
      </c>
      <c r="AM310">
        <v>66.42233892500103</v>
      </c>
      <c r="AN310">
        <f>(AP310 - AO310 + DI310*1E3/(8.314*(DK310+273.15)) * AR310/DH310 * AQ310) * DH310/(100*CV310) * 1000/(1000 - AP310)</f>
        <v>0</v>
      </c>
      <c r="AO310">
        <v>22.38852614435607</v>
      </c>
      <c r="AP310">
        <v>27.64043878787879</v>
      </c>
      <c r="AQ310">
        <v>0.006143023751163101</v>
      </c>
      <c r="AR310">
        <v>79.01917542628415</v>
      </c>
      <c r="AS310">
        <v>0</v>
      </c>
      <c r="AT310">
        <v>0</v>
      </c>
      <c r="AU310">
        <f>IF(AS310*$H$13&gt;=AW310,1.0,(AW310/(AW310-AS310*$H$13)))</f>
        <v>0</v>
      </c>
      <c r="AV310">
        <f>(AU310-1)*100</f>
        <v>0</v>
      </c>
      <c r="AW310">
        <f>MAX(0,($B$13+$C$13*DP310)/(1+$D$13*DP310)*DI310/(DK310+273)*$E$13)</f>
        <v>0</v>
      </c>
      <c r="AX310" t="s">
        <v>421</v>
      </c>
      <c r="AY310" t="s">
        <v>421</v>
      </c>
      <c r="AZ310">
        <v>0</v>
      </c>
      <c r="BA310">
        <v>0</v>
      </c>
      <c r="BB310">
        <f>1-AZ310/BA310</f>
        <v>0</v>
      </c>
      <c r="BC310">
        <v>0</v>
      </c>
      <c r="BD310" t="s">
        <v>421</v>
      </c>
      <c r="BE310" t="s">
        <v>421</v>
      </c>
      <c r="BF310">
        <v>0</v>
      </c>
      <c r="BG310">
        <v>0</v>
      </c>
      <c r="BH310">
        <f>1-BF310/BG310</f>
        <v>0</v>
      </c>
      <c r="BI310">
        <v>0.5</v>
      </c>
      <c r="BJ310">
        <f>CS310</f>
        <v>0</v>
      </c>
      <c r="BK310">
        <f>L310</f>
        <v>0</v>
      </c>
      <c r="BL310">
        <f>BH310*BI310*BJ310</f>
        <v>0</v>
      </c>
      <c r="BM310">
        <f>(BK310-BC310)/BJ310</f>
        <v>0</v>
      </c>
      <c r="BN310">
        <f>(BA310-BG310)/BG310</f>
        <v>0</v>
      </c>
      <c r="BO310">
        <f>AZ310/(BB310+AZ310/BG310)</f>
        <v>0</v>
      </c>
      <c r="BP310" t="s">
        <v>421</v>
      </c>
      <c r="BQ310">
        <v>0</v>
      </c>
      <c r="BR310">
        <f>IF(BQ310&lt;&gt;0, BQ310, BO310)</f>
        <v>0</v>
      </c>
      <c r="BS310">
        <f>1-BR310/BG310</f>
        <v>0</v>
      </c>
      <c r="BT310">
        <f>(BG310-BF310)/(BG310-BR310)</f>
        <v>0</v>
      </c>
      <c r="BU310">
        <f>(BA310-BG310)/(BA310-BR310)</f>
        <v>0</v>
      </c>
      <c r="BV310">
        <f>(BG310-BF310)/(BG310-AZ310)</f>
        <v>0</v>
      </c>
      <c r="BW310">
        <f>(BA310-BG310)/(BA310-AZ310)</f>
        <v>0</v>
      </c>
      <c r="BX310">
        <f>(BT310*BR310/BF310)</f>
        <v>0</v>
      </c>
      <c r="BY310">
        <f>(1-BX310)</f>
        <v>0</v>
      </c>
      <c r="BZ310">
        <v>1358</v>
      </c>
      <c r="CA310">
        <v>300</v>
      </c>
      <c r="CB310">
        <v>300</v>
      </c>
      <c r="CC310">
        <v>300</v>
      </c>
      <c r="CD310">
        <v>10372.1</v>
      </c>
      <c r="CE310">
        <v>1824.64</v>
      </c>
      <c r="CF310">
        <v>-0.00730157</v>
      </c>
      <c r="CG310">
        <v>0.9</v>
      </c>
      <c r="CH310" t="s">
        <v>421</v>
      </c>
      <c r="CI310" t="s">
        <v>421</v>
      </c>
      <c r="CJ310" t="s">
        <v>421</v>
      </c>
      <c r="CK310" t="s">
        <v>421</v>
      </c>
      <c r="CL310" t="s">
        <v>421</v>
      </c>
      <c r="CM310" t="s">
        <v>421</v>
      </c>
      <c r="CN310" t="s">
        <v>421</v>
      </c>
      <c r="CO310" t="s">
        <v>421</v>
      </c>
      <c r="CP310" t="s">
        <v>421</v>
      </c>
      <c r="CQ310" t="s">
        <v>421</v>
      </c>
      <c r="CR310">
        <f>$B$11*DQ310+$C$11*DR310+$F$11*EC310*(1-EF310)</f>
        <v>0</v>
      </c>
      <c r="CS310">
        <f>CR310*CT310</f>
        <v>0</v>
      </c>
      <c r="CT310">
        <f>($B$11*$D$9+$C$11*$D$9+$F$11*((EP310+EH310)/MAX(EP310+EH310+EQ310, 0.1)*$I$9+EQ310/MAX(EP310+EH310+EQ310, 0.1)*$J$9))/($B$11+$C$11+$F$11)</f>
        <v>0</v>
      </c>
      <c r="CU310">
        <f>($B$11*$K$9+$C$11*$K$9+$F$11*((EP310+EH310)/MAX(EP310+EH310+EQ310, 0.1)*$P$9+EQ310/MAX(EP310+EH310+EQ310, 0.1)*$Q$9))/($B$11+$C$11+$F$11)</f>
        <v>0</v>
      </c>
      <c r="CV310">
        <v>6</v>
      </c>
      <c r="CW310">
        <v>0.5</v>
      </c>
      <c r="CX310" t="s">
        <v>422</v>
      </c>
      <c r="CY310">
        <v>2</v>
      </c>
      <c r="CZ310" t="b">
        <v>1</v>
      </c>
      <c r="DA310">
        <v>1652289457</v>
      </c>
      <c r="DB310">
        <v>1115.701481481482</v>
      </c>
      <c r="DC310">
        <v>1191.564074074074</v>
      </c>
      <c r="DD310">
        <v>27.61729259259259</v>
      </c>
      <c r="DE310">
        <v>22.2718037037037</v>
      </c>
      <c r="DF310">
        <v>1116.841851851852</v>
      </c>
      <c r="DG310">
        <v>27.51733703703703</v>
      </c>
      <c r="DH310">
        <v>400.0838888888889</v>
      </c>
      <c r="DI310">
        <v>90.66271851851852</v>
      </c>
      <c r="DJ310">
        <v>0.1000052962962963</v>
      </c>
      <c r="DK310">
        <v>33.22488518518519</v>
      </c>
      <c r="DL310">
        <v>32.40776666666667</v>
      </c>
      <c r="DM310">
        <v>999.9000000000001</v>
      </c>
      <c r="DN310">
        <v>0</v>
      </c>
      <c r="DO310">
        <v>0</v>
      </c>
      <c r="DP310">
        <v>9993.378148148149</v>
      </c>
      <c r="DQ310">
        <v>0</v>
      </c>
      <c r="DR310">
        <v>957.9575185185187</v>
      </c>
      <c r="DS310">
        <v>-75.86354444444444</v>
      </c>
      <c r="DT310">
        <v>1147.388148148148</v>
      </c>
      <c r="DU310">
        <v>1218.708888888889</v>
      </c>
      <c r="DV310">
        <v>5.345468148148148</v>
      </c>
      <c r="DW310">
        <v>1191.564074074074</v>
      </c>
      <c r="DX310">
        <v>22.2718037037037</v>
      </c>
      <c r="DY310">
        <v>2.503857777777778</v>
      </c>
      <c r="DZ310">
        <v>2.019222962962963</v>
      </c>
      <c r="EA310">
        <v>21.0515962962963</v>
      </c>
      <c r="EB310">
        <v>17.59562962962963</v>
      </c>
      <c r="EC310">
        <v>1499.995555555555</v>
      </c>
      <c r="ED310">
        <v>0.9729921851851852</v>
      </c>
      <c r="EE310">
        <v>0.0270082037037037</v>
      </c>
      <c r="EF310">
        <v>0</v>
      </c>
      <c r="EG310">
        <v>1423.914814814815</v>
      </c>
      <c r="EH310">
        <v>5.00097</v>
      </c>
      <c r="EI310">
        <v>21985.87777777778</v>
      </c>
      <c r="EJ310">
        <v>12491.53703703704</v>
      </c>
      <c r="EK310">
        <v>41.75</v>
      </c>
      <c r="EL310">
        <v>43.25</v>
      </c>
      <c r="EM310">
        <v>41.93699999999999</v>
      </c>
      <c r="EN310">
        <v>43.125</v>
      </c>
      <c r="EO310">
        <v>42.9324074074074</v>
      </c>
      <c r="EP310">
        <v>1454.615555555556</v>
      </c>
      <c r="EQ310">
        <v>40.38000000000001</v>
      </c>
      <c r="ER310">
        <v>0</v>
      </c>
      <c r="ES310">
        <v>2150.599999904633</v>
      </c>
      <c r="ET310">
        <v>0</v>
      </c>
      <c r="EU310">
        <v>1423.938461538462</v>
      </c>
      <c r="EV310">
        <v>0.2940170851948997</v>
      </c>
      <c r="EW310">
        <v>159.4974360901465</v>
      </c>
      <c r="EX310">
        <v>21987.33461538462</v>
      </c>
      <c r="EY310">
        <v>15</v>
      </c>
      <c r="EZ310">
        <v>1652287342.6</v>
      </c>
      <c r="FA310" t="s">
        <v>727</v>
      </c>
      <c r="FB310">
        <v>1652287342.6</v>
      </c>
      <c r="FC310">
        <v>1652287335.6</v>
      </c>
      <c r="FD310">
        <v>27</v>
      </c>
      <c r="FE310">
        <v>0.206</v>
      </c>
      <c r="FF310">
        <v>-0.006</v>
      </c>
      <c r="FG310">
        <v>-1.806</v>
      </c>
      <c r="FH310">
        <v>0.04</v>
      </c>
      <c r="FI310">
        <v>1600</v>
      </c>
      <c r="FJ310">
        <v>24</v>
      </c>
      <c r="FK310">
        <v>0.06</v>
      </c>
      <c r="FL310">
        <v>0.04</v>
      </c>
      <c r="FM310">
        <v>-75.78107250000001</v>
      </c>
      <c r="FN310">
        <v>-1.256203001876004</v>
      </c>
      <c r="FO310">
        <v>0.1405438792468388</v>
      </c>
      <c r="FP310">
        <v>-1</v>
      </c>
      <c r="FQ310">
        <v>5.44483475</v>
      </c>
      <c r="FR310">
        <v>-1.641563414634157</v>
      </c>
      <c r="FS310">
        <v>0.1590272439078836</v>
      </c>
      <c r="FT310">
        <v>0</v>
      </c>
      <c r="FU310">
        <v>0</v>
      </c>
      <c r="FV310">
        <v>0</v>
      </c>
      <c r="FW310">
        <v>0</v>
      </c>
      <c r="FX310">
        <v>-1</v>
      </c>
      <c r="FY310">
        <v>0</v>
      </c>
      <c r="FZ310">
        <v>1</v>
      </c>
      <c r="GA310" t="s">
        <v>710</v>
      </c>
      <c r="GB310">
        <v>2.69433</v>
      </c>
      <c r="GC310">
        <v>2.70513</v>
      </c>
      <c r="GD310">
        <v>0.186412</v>
      </c>
      <c r="GE310">
        <v>0.192125</v>
      </c>
      <c r="GF310">
        <v>0.116897</v>
      </c>
      <c r="GG310">
        <v>0.09993100000000001</v>
      </c>
      <c r="GH310">
        <v>25520.3</v>
      </c>
      <c r="GI310">
        <v>25442.2</v>
      </c>
      <c r="GJ310">
        <v>29190</v>
      </c>
      <c r="GK310">
        <v>29151.6</v>
      </c>
      <c r="GL310">
        <v>34127.1</v>
      </c>
      <c r="GM310">
        <v>34928.4</v>
      </c>
      <c r="GN310">
        <v>41080</v>
      </c>
      <c r="GO310">
        <v>41597.9</v>
      </c>
      <c r="GP310">
        <v>1.72047</v>
      </c>
      <c r="GQ310">
        <v>2.00968</v>
      </c>
      <c r="GR310">
        <v>0.0948869</v>
      </c>
      <c r="GS310">
        <v>0</v>
      </c>
      <c r="GT310">
        <v>30.8717</v>
      </c>
      <c r="GU310">
        <v>999.9</v>
      </c>
      <c r="GV310">
        <v>39</v>
      </c>
      <c r="GW310">
        <v>37.2</v>
      </c>
      <c r="GX310">
        <v>27.418</v>
      </c>
      <c r="GY310">
        <v>62.8436</v>
      </c>
      <c r="GZ310">
        <v>29.7596</v>
      </c>
      <c r="HA310">
        <v>1</v>
      </c>
      <c r="HB310">
        <v>0.332917</v>
      </c>
      <c r="HC310">
        <v>0</v>
      </c>
      <c r="HD310">
        <v>20.392</v>
      </c>
      <c r="HE310">
        <v>5.21579</v>
      </c>
      <c r="HF310">
        <v>12.0099</v>
      </c>
      <c r="HG310">
        <v>4.9872</v>
      </c>
      <c r="HH310">
        <v>3.2885</v>
      </c>
      <c r="HI310">
        <v>2433.1</v>
      </c>
      <c r="HJ310">
        <v>9999</v>
      </c>
      <c r="HK310">
        <v>9999</v>
      </c>
      <c r="HL310">
        <v>46</v>
      </c>
      <c r="HM310">
        <v>1.86736</v>
      </c>
      <c r="HN310">
        <v>1.8663</v>
      </c>
      <c r="HO310">
        <v>1.86585</v>
      </c>
      <c r="HP310">
        <v>1.86571</v>
      </c>
      <c r="HQ310">
        <v>1.86752</v>
      </c>
      <c r="HR310">
        <v>1.87002</v>
      </c>
      <c r="HS310">
        <v>1.86873</v>
      </c>
      <c r="HT310">
        <v>1.87009</v>
      </c>
      <c r="HU310">
        <v>0</v>
      </c>
      <c r="HV310">
        <v>0</v>
      </c>
      <c r="HW310">
        <v>0</v>
      </c>
      <c r="HX310">
        <v>0</v>
      </c>
      <c r="HY310" t="s">
        <v>425</v>
      </c>
      <c r="HZ310" t="s">
        <v>426</v>
      </c>
      <c r="IA310" t="s">
        <v>427</v>
      </c>
      <c r="IB310" t="s">
        <v>427</v>
      </c>
      <c r="IC310" t="s">
        <v>427</v>
      </c>
      <c r="ID310" t="s">
        <v>427</v>
      </c>
      <c r="IE310">
        <v>0</v>
      </c>
      <c r="IF310">
        <v>100</v>
      </c>
      <c r="IG310">
        <v>100</v>
      </c>
      <c r="IH310">
        <v>-1.17</v>
      </c>
      <c r="II310">
        <v>0.1004</v>
      </c>
      <c r="IJ310">
        <v>0.04464184116076175</v>
      </c>
      <c r="IK310">
        <v>-0.0004613869835165773</v>
      </c>
      <c r="IL310">
        <v>-7.733014719846753E-07</v>
      </c>
      <c r="IM310">
        <v>2.12217718631011E-10</v>
      </c>
      <c r="IN310">
        <v>-0.1662484685589008</v>
      </c>
      <c r="IO310">
        <v>0.000886434048502425</v>
      </c>
      <c r="IP310">
        <v>0.0004187276611132993</v>
      </c>
      <c r="IQ310">
        <v>-3.612086840460417E-06</v>
      </c>
      <c r="IR310">
        <v>19</v>
      </c>
      <c r="IS310">
        <v>2204</v>
      </c>
      <c r="IT310">
        <v>1</v>
      </c>
      <c r="IU310">
        <v>37</v>
      </c>
      <c r="IV310">
        <v>35.4</v>
      </c>
      <c r="IW310">
        <v>35.5</v>
      </c>
      <c r="IX310">
        <v>2.49756</v>
      </c>
      <c r="IY310">
        <v>2.21191</v>
      </c>
      <c r="IZ310">
        <v>1.39648</v>
      </c>
      <c r="JA310">
        <v>2.34497</v>
      </c>
      <c r="JB310">
        <v>1.49536</v>
      </c>
      <c r="JC310">
        <v>2.39014</v>
      </c>
      <c r="JD310">
        <v>39.3418</v>
      </c>
      <c r="JE310">
        <v>14.7274</v>
      </c>
      <c r="JF310">
        <v>18</v>
      </c>
      <c r="JG310">
        <v>392.376</v>
      </c>
      <c r="JH310">
        <v>561.015</v>
      </c>
      <c r="JI310">
        <v>32.3521</v>
      </c>
      <c r="JJ310">
        <v>31.7965</v>
      </c>
      <c r="JK310">
        <v>30.0003</v>
      </c>
      <c r="JL310">
        <v>31.6713</v>
      </c>
      <c r="JM310">
        <v>31.5682</v>
      </c>
      <c r="JN310">
        <v>49.9762</v>
      </c>
      <c r="JO310">
        <v>20.3818</v>
      </c>
      <c r="JP310">
        <v>16.0646</v>
      </c>
      <c r="JQ310">
        <v>-999.9</v>
      </c>
      <c r="JR310">
        <v>1235.85</v>
      </c>
      <c r="JS310">
        <v>22.7466</v>
      </c>
      <c r="JT310">
        <v>99.76860000000001</v>
      </c>
      <c r="JU310">
        <v>99.84820000000001</v>
      </c>
    </row>
    <row r="311" spans="1:281">
      <c r="A311">
        <v>295</v>
      </c>
      <c r="B311">
        <v>1652289469.5</v>
      </c>
      <c r="C311">
        <v>7413</v>
      </c>
      <c r="D311" t="s">
        <v>1074</v>
      </c>
      <c r="E311" t="s">
        <v>1075</v>
      </c>
      <c r="F311">
        <v>5</v>
      </c>
      <c r="G311" t="s">
        <v>925</v>
      </c>
      <c r="H311" t="s">
        <v>418</v>
      </c>
      <c r="I311">
        <v>1652289461.714286</v>
      </c>
      <c r="J311">
        <f>(K311)/1000</f>
        <v>0</v>
      </c>
      <c r="K311">
        <f>IF(CZ311, AN311, AH311)</f>
        <v>0</v>
      </c>
      <c r="L311">
        <f>IF(CZ311, AI311, AG311)</f>
        <v>0</v>
      </c>
      <c r="M311">
        <f>DB311 - IF(AU311&gt;1, L311*CV311*100.0/(AW311*DP311), 0)</f>
        <v>0</v>
      </c>
      <c r="N311">
        <f>((T311-J311/2)*M311-L311)/(T311+J311/2)</f>
        <v>0</v>
      </c>
      <c r="O311">
        <f>N311*(DI311+DJ311)/1000.0</f>
        <v>0</v>
      </c>
      <c r="P311">
        <f>(DB311 - IF(AU311&gt;1, L311*CV311*100.0/(AW311*DP311), 0))*(DI311+DJ311)/1000.0</f>
        <v>0</v>
      </c>
      <c r="Q311">
        <f>2.0/((1/S311-1/R311)+SIGN(S311)*SQRT((1/S311-1/R311)*(1/S311-1/R311) + 4*CW311/((CW311+1)*(CW311+1))*(2*1/S311*1/R311-1/R311*1/R311)))</f>
        <v>0</v>
      </c>
      <c r="R311">
        <f>IF(LEFT(CX311,1)&lt;&gt;"0",IF(LEFT(CX311,1)="1",3.0,CY311),$D$5+$E$5*(DP311*DI311/($K$5*1000))+$F$5*(DP311*DI311/($K$5*1000))*MAX(MIN(CV311,$J$5),$I$5)*MAX(MIN(CV311,$J$5),$I$5)+$G$5*MAX(MIN(CV311,$J$5),$I$5)*(DP311*DI311/($K$5*1000))+$H$5*(DP311*DI311/($K$5*1000))*(DP311*DI311/($K$5*1000)))</f>
        <v>0</v>
      </c>
      <c r="S311">
        <f>J311*(1000-(1000*0.61365*exp(17.502*W311/(240.97+W311))/(DI311+DJ311)+DD311)/2)/(1000*0.61365*exp(17.502*W311/(240.97+W311))/(DI311+DJ311)-DD311)</f>
        <v>0</v>
      </c>
      <c r="T311">
        <f>1/((CW311+1)/(Q311/1.6)+1/(R311/1.37)) + CW311/((CW311+1)/(Q311/1.6) + CW311/(R311/1.37))</f>
        <v>0</v>
      </c>
      <c r="U311">
        <f>(CR311*CU311)</f>
        <v>0</v>
      </c>
      <c r="V311">
        <f>(DK311+(U311+2*0.95*5.67E-8*(((DK311+$B$7)+273)^4-(DK311+273)^4)-44100*J311)/(1.84*29.3*R311+8*0.95*5.67E-8*(DK311+273)^3))</f>
        <v>0</v>
      </c>
      <c r="W311">
        <f>($C$7*DL311+$D$7*DM311+$E$7*V311)</f>
        <v>0</v>
      </c>
      <c r="X311">
        <f>0.61365*exp(17.502*W311/(240.97+W311))</f>
        <v>0</v>
      </c>
      <c r="Y311">
        <f>(Z311/AA311*100)</f>
        <v>0</v>
      </c>
      <c r="Z311">
        <f>DD311*(DI311+DJ311)/1000</f>
        <v>0</v>
      </c>
      <c r="AA311">
        <f>0.61365*exp(17.502*DK311/(240.97+DK311))</f>
        <v>0</v>
      </c>
      <c r="AB311">
        <f>(X311-DD311*(DI311+DJ311)/1000)</f>
        <v>0</v>
      </c>
      <c r="AC311">
        <f>(-J311*44100)</f>
        <v>0</v>
      </c>
      <c r="AD311">
        <f>2*29.3*R311*0.92*(DK311-W311)</f>
        <v>0</v>
      </c>
      <c r="AE311">
        <f>2*0.95*5.67E-8*(((DK311+$B$7)+273)^4-(W311+273)^4)</f>
        <v>0</v>
      </c>
      <c r="AF311">
        <f>U311+AE311+AC311+AD311</f>
        <v>0</v>
      </c>
      <c r="AG311">
        <f>DH311*AU311*(DC311-DB311*(1000-AU311*DE311)/(1000-AU311*DD311))/(100*CV311)</f>
        <v>0</v>
      </c>
      <c r="AH311">
        <f>1000*DH311*AU311*(DD311-DE311)/(100*CV311*(1000-AU311*DD311))</f>
        <v>0</v>
      </c>
      <c r="AI311">
        <f>(AJ311 - AK311 - DI311*1E3/(8.314*(DK311+273.15)) * AM311/DH311 * AL311) * DH311/(100*CV311) * (1000 - DE311)/1000</f>
        <v>0</v>
      </c>
      <c r="AJ311">
        <v>1249.586170196516</v>
      </c>
      <c r="AK311">
        <v>1188.689818181818</v>
      </c>
      <c r="AL311">
        <v>3.461435906219688</v>
      </c>
      <c r="AM311">
        <v>66.42233892500103</v>
      </c>
      <c r="AN311">
        <f>(AP311 - AO311 + DI311*1E3/(8.314*(DK311+273.15)) * AR311/DH311 * AQ311) * DH311/(100*CV311) * 1000/(1000 - AP311)</f>
        <v>0</v>
      </c>
      <c r="AO311">
        <v>22.54332351995923</v>
      </c>
      <c r="AP311">
        <v>27.67468787878788</v>
      </c>
      <c r="AQ311">
        <v>0.007090795947852719</v>
      </c>
      <c r="AR311">
        <v>79.01917542628415</v>
      </c>
      <c r="AS311">
        <v>0</v>
      </c>
      <c r="AT311">
        <v>0</v>
      </c>
      <c r="AU311">
        <f>IF(AS311*$H$13&gt;=AW311,1.0,(AW311/(AW311-AS311*$H$13)))</f>
        <v>0</v>
      </c>
      <c r="AV311">
        <f>(AU311-1)*100</f>
        <v>0</v>
      </c>
      <c r="AW311">
        <f>MAX(0,($B$13+$C$13*DP311)/(1+$D$13*DP311)*DI311/(DK311+273)*$E$13)</f>
        <v>0</v>
      </c>
      <c r="AX311" t="s">
        <v>421</v>
      </c>
      <c r="AY311" t="s">
        <v>421</v>
      </c>
      <c r="AZ311">
        <v>0</v>
      </c>
      <c r="BA311">
        <v>0</v>
      </c>
      <c r="BB311">
        <f>1-AZ311/BA311</f>
        <v>0</v>
      </c>
      <c r="BC311">
        <v>0</v>
      </c>
      <c r="BD311" t="s">
        <v>421</v>
      </c>
      <c r="BE311" t="s">
        <v>421</v>
      </c>
      <c r="BF311">
        <v>0</v>
      </c>
      <c r="BG311">
        <v>0</v>
      </c>
      <c r="BH311">
        <f>1-BF311/BG311</f>
        <v>0</v>
      </c>
      <c r="BI311">
        <v>0.5</v>
      </c>
      <c r="BJ311">
        <f>CS311</f>
        <v>0</v>
      </c>
      <c r="BK311">
        <f>L311</f>
        <v>0</v>
      </c>
      <c r="BL311">
        <f>BH311*BI311*BJ311</f>
        <v>0</v>
      </c>
      <c r="BM311">
        <f>(BK311-BC311)/BJ311</f>
        <v>0</v>
      </c>
      <c r="BN311">
        <f>(BA311-BG311)/BG311</f>
        <v>0</v>
      </c>
      <c r="BO311">
        <f>AZ311/(BB311+AZ311/BG311)</f>
        <v>0</v>
      </c>
      <c r="BP311" t="s">
        <v>421</v>
      </c>
      <c r="BQ311">
        <v>0</v>
      </c>
      <c r="BR311">
        <f>IF(BQ311&lt;&gt;0, BQ311, BO311)</f>
        <v>0</v>
      </c>
      <c r="BS311">
        <f>1-BR311/BG311</f>
        <v>0</v>
      </c>
      <c r="BT311">
        <f>(BG311-BF311)/(BG311-BR311)</f>
        <v>0</v>
      </c>
      <c r="BU311">
        <f>(BA311-BG311)/(BA311-BR311)</f>
        <v>0</v>
      </c>
      <c r="BV311">
        <f>(BG311-BF311)/(BG311-AZ311)</f>
        <v>0</v>
      </c>
      <c r="BW311">
        <f>(BA311-BG311)/(BA311-AZ311)</f>
        <v>0</v>
      </c>
      <c r="BX311">
        <f>(BT311*BR311/BF311)</f>
        <v>0</v>
      </c>
      <c r="BY311">
        <f>(1-BX311)</f>
        <v>0</v>
      </c>
      <c r="BZ311">
        <v>1358</v>
      </c>
      <c r="CA311">
        <v>300</v>
      </c>
      <c r="CB311">
        <v>300</v>
      </c>
      <c r="CC311">
        <v>300</v>
      </c>
      <c r="CD311">
        <v>10372.1</v>
      </c>
      <c r="CE311">
        <v>1824.64</v>
      </c>
      <c r="CF311">
        <v>-0.00730157</v>
      </c>
      <c r="CG311">
        <v>0.9</v>
      </c>
      <c r="CH311" t="s">
        <v>421</v>
      </c>
      <c r="CI311" t="s">
        <v>421</v>
      </c>
      <c r="CJ311" t="s">
        <v>421</v>
      </c>
      <c r="CK311" t="s">
        <v>421</v>
      </c>
      <c r="CL311" t="s">
        <v>421</v>
      </c>
      <c r="CM311" t="s">
        <v>421</v>
      </c>
      <c r="CN311" t="s">
        <v>421</v>
      </c>
      <c r="CO311" t="s">
        <v>421</v>
      </c>
      <c r="CP311" t="s">
        <v>421</v>
      </c>
      <c r="CQ311" t="s">
        <v>421</v>
      </c>
      <c r="CR311">
        <f>$B$11*DQ311+$C$11*DR311+$F$11*EC311*(1-EF311)</f>
        <v>0</v>
      </c>
      <c r="CS311">
        <f>CR311*CT311</f>
        <v>0</v>
      </c>
      <c r="CT311">
        <f>($B$11*$D$9+$C$11*$D$9+$F$11*((EP311+EH311)/MAX(EP311+EH311+EQ311, 0.1)*$I$9+EQ311/MAX(EP311+EH311+EQ311, 0.1)*$J$9))/($B$11+$C$11+$F$11)</f>
        <v>0</v>
      </c>
      <c r="CU311">
        <f>($B$11*$K$9+$C$11*$K$9+$F$11*((EP311+EH311)/MAX(EP311+EH311+EQ311, 0.1)*$P$9+EQ311/MAX(EP311+EH311+EQ311, 0.1)*$Q$9))/($B$11+$C$11+$F$11)</f>
        <v>0</v>
      </c>
      <c r="CV311">
        <v>6</v>
      </c>
      <c r="CW311">
        <v>0.5</v>
      </c>
      <c r="CX311" t="s">
        <v>422</v>
      </c>
      <c r="CY311">
        <v>2</v>
      </c>
      <c r="CZ311" t="b">
        <v>1</v>
      </c>
      <c r="DA311">
        <v>1652289461.714286</v>
      </c>
      <c r="DB311">
        <v>1131.405</v>
      </c>
      <c r="DC311">
        <v>1207.362857142857</v>
      </c>
      <c r="DD311">
        <v>27.63175</v>
      </c>
      <c r="DE311">
        <v>22.41793571428571</v>
      </c>
      <c r="DF311">
        <v>1132.566428571429</v>
      </c>
      <c r="DG311">
        <v>27.531575</v>
      </c>
      <c r="DH311">
        <v>400.0840357142856</v>
      </c>
      <c r="DI311">
        <v>90.66342499999999</v>
      </c>
      <c r="DJ311">
        <v>0.09998136428571427</v>
      </c>
      <c r="DK311">
        <v>33.22586785714286</v>
      </c>
      <c r="DL311">
        <v>32.41095357142857</v>
      </c>
      <c r="DM311">
        <v>999.9000000000002</v>
      </c>
      <c r="DN311">
        <v>0</v>
      </c>
      <c r="DO311">
        <v>0</v>
      </c>
      <c r="DP311">
        <v>10000.15571428571</v>
      </c>
      <c r="DQ311">
        <v>0</v>
      </c>
      <c r="DR311">
        <v>958.37775</v>
      </c>
      <c r="DS311">
        <v>-75.95850357142857</v>
      </c>
      <c r="DT311">
        <v>1163.555714285714</v>
      </c>
      <c r="DU311">
        <v>1235.053214285714</v>
      </c>
      <c r="DV311">
        <v>5.213799642857142</v>
      </c>
      <c r="DW311">
        <v>1207.362857142857</v>
      </c>
      <c r="DX311">
        <v>22.41793571428571</v>
      </c>
      <c r="DY311">
        <v>2.505188928571429</v>
      </c>
      <c r="DZ311">
        <v>2.0324875</v>
      </c>
      <c r="EA311">
        <v>21.06024285714286</v>
      </c>
      <c r="EB311">
        <v>17.69943214285714</v>
      </c>
      <c r="EC311">
        <v>1500.000357142857</v>
      </c>
      <c r="ED311">
        <v>0.9729921785714287</v>
      </c>
      <c r="EE311">
        <v>0.02700821071428572</v>
      </c>
      <c r="EF311">
        <v>0</v>
      </c>
      <c r="EG311">
        <v>1423.95</v>
      </c>
      <c r="EH311">
        <v>5.00097</v>
      </c>
      <c r="EI311">
        <v>21996.92500000001</v>
      </c>
      <c r="EJ311">
        <v>12491.575</v>
      </c>
      <c r="EK311">
        <v>41.75</v>
      </c>
      <c r="EL311">
        <v>43.25</v>
      </c>
      <c r="EM311">
        <v>41.93699999999999</v>
      </c>
      <c r="EN311">
        <v>43.125</v>
      </c>
      <c r="EO311">
        <v>42.93257142857141</v>
      </c>
      <c r="EP311">
        <v>1454.620357142858</v>
      </c>
      <c r="EQ311">
        <v>40.38000000000001</v>
      </c>
      <c r="ER311">
        <v>0</v>
      </c>
      <c r="ES311">
        <v>2155.400000095367</v>
      </c>
      <c r="ET311">
        <v>0</v>
      </c>
      <c r="EU311">
        <v>1424.003461538462</v>
      </c>
      <c r="EV311">
        <v>1.813675204020402</v>
      </c>
      <c r="EW311">
        <v>168.7521368763213</v>
      </c>
      <c r="EX311">
        <v>21998.17692307692</v>
      </c>
      <c r="EY311">
        <v>15</v>
      </c>
      <c r="EZ311">
        <v>1652287342.6</v>
      </c>
      <c r="FA311" t="s">
        <v>727</v>
      </c>
      <c r="FB311">
        <v>1652287342.6</v>
      </c>
      <c r="FC311">
        <v>1652287335.6</v>
      </c>
      <c r="FD311">
        <v>27</v>
      </c>
      <c r="FE311">
        <v>0.206</v>
      </c>
      <c r="FF311">
        <v>-0.006</v>
      </c>
      <c r="FG311">
        <v>-1.806</v>
      </c>
      <c r="FH311">
        <v>0.04</v>
      </c>
      <c r="FI311">
        <v>1600</v>
      </c>
      <c r="FJ311">
        <v>24</v>
      </c>
      <c r="FK311">
        <v>0.06</v>
      </c>
      <c r="FL311">
        <v>0.04</v>
      </c>
      <c r="FM311">
        <v>-75.921755</v>
      </c>
      <c r="FN311">
        <v>-1.362211632270164</v>
      </c>
      <c r="FO311">
        <v>0.1500956843983199</v>
      </c>
      <c r="FP311">
        <v>-1</v>
      </c>
      <c r="FQ311">
        <v>5.284428</v>
      </c>
      <c r="FR311">
        <v>-1.704482701688564</v>
      </c>
      <c r="FS311">
        <v>0.1648585058497135</v>
      </c>
      <c r="FT311">
        <v>0</v>
      </c>
      <c r="FU311">
        <v>0</v>
      </c>
      <c r="FV311">
        <v>0</v>
      </c>
      <c r="FW311">
        <v>0</v>
      </c>
      <c r="FX311">
        <v>-1</v>
      </c>
      <c r="FY311">
        <v>0</v>
      </c>
      <c r="FZ311">
        <v>1</v>
      </c>
      <c r="GA311" t="s">
        <v>710</v>
      </c>
      <c r="GB311">
        <v>2.69427</v>
      </c>
      <c r="GC311">
        <v>2.70522</v>
      </c>
      <c r="GD311">
        <v>0.18814</v>
      </c>
      <c r="GE311">
        <v>0.193786</v>
      </c>
      <c r="GF311">
        <v>0.116992</v>
      </c>
      <c r="GG311">
        <v>0.100303</v>
      </c>
      <c r="GH311">
        <v>25466.5</v>
      </c>
      <c r="GI311">
        <v>25389.8</v>
      </c>
      <c r="GJ311">
        <v>29190.7</v>
      </c>
      <c r="GK311">
        <v>29151.7</v>
      </c>
      <c r="GL311">
        <v>34123.9</v>
      </c>
      <c r="GM311">
        <v>34913.9</v>
      </c>
      <c r="GN311">
        <v>41080.5</v>
      </c>
      <c r="GO311">
        <v>41598</v>
      </c>
      <c r="GP311">
        <v>1.72055</v>
      </c>
      <c r="GQ311">
        <v>2.0098</v>
      </c>
      <c r="GR311">
        <v>0.0962242</v>
      </c>
      <c r="GS311">
        <v>0</v>
      </c>
      <c r="GT311">
        <v>30.8671</v>
      </c>
      <c r="GU311">
        <v>999.9</v>
      </c>
      <c r="GV311">
        <v>38.9</v>
      </c>
      <c r="GW311">
        <v>37.2</v>
      </c>
      <c r="GX311">
        <v>27.3493</v>
      </c>
      <c r="GY311">
        <v>62.7336</v>
      </c>
      <c r="GZ311">
        <v>29.4511</v>
      </c>
      <c r="HA311">
        <v>1</v>
      </c>
      <c r="HB311">
        <v>0.332802</v>
      </c>
      <c r="HC311">
        <v>0</v>
      </c>
      <c r="HD311">
        <v>20.3918</v>
      </c>
      <c r="HE311">
        <v>5.21579</v>
      </c>
      <c r="HF311">
        <v>12.0098</v>
      </c>
      <c r="HG311">
        <v>4.987</v>
      </c>
      <c r="HH311">
        <v>3.2885</v>
      </c>
      <c r="HI311">
        <v>2433.1</v>
      </c>
      <c r="HJ311">
        <v>9999</v>
      </c>
      <c r="HK311">
        <v>9999</v>
      </c>
      <c r="HL311">
        <v>46</v>
      </c>
      <c r="HM311">
        <v>1.86737</v>
      </c>
      <c r="HN311">
        <v>1.8663</v>
      </c>
      <c r="HO311">
        <v>1.86585</v>
      </c>
      <c r="HP311">
        <v>1.86571</v>
      </c>
      <c r="HQ311">
        <v>1.86752</v>
      </c>
      <c r="HR311">
        <v>1.87009</v>
      </c>
      <c r="HS311">
        <v>1.86874</v>
      </c>
      <c r="HT311">
        <v>1.8701</v>
      </c>
      <c r="HU311">
        <v>0</v>
      </c>
      <c r="HV311">
        <v>0</v>
      </c>
      <c r="HW311">
        <v>0</v>
      </c>
      <c r="HX311">
        <v>0</v>
      </c>
      <c r="HY311" t="s">
        <v>425</v>
      </c>
      <c r="HZ311" t="s">
        <v>426</v>
      </c>
      <c r="IA311" t="s">
        <v>427</v>
      </c>
      <c r="IB311" t="s">
        <v>427</v>
      </c>
      <c r="IC311" t="s">
        <v>427</v>
      </c>
      <c r="ID311" t="s">
        <v>427</v>
      </c>
      <c r="IE311">
        <v>0</v>
      </c>
      <c r="IF311">
        <v>100</v>
      </c>
      <c r="IG311">
        <v>100</v>
      </c>
      <c r="IH311">
        <v>-1.2</v>
      </c>
      <c r="II311">
        <v>0.1009</v>
      </c>
      <c r="IJ311">
        <v>0.04464184116076175</v>
      </c>
      <c r="IK311">
        <v>-0.0004613869835165773</v>
      </c>
      <c r="IL311">
        <v>-7.733014719846753E-07</v>
      </c>
      <c r="IM311">
        <v>2.12217718631011E-10</v>
      </c>
      <c r="IN311">
        <v>-0.1662484685589008</v>
      </c>
      <c r="IO311">
        <v>0.000886434048502425</v>
      </c>
      <c r="IP311">
        <v>0.0004187276611132993</v>
      </c>
      <c r="IQ311">
        <v>-3.612086840460417E-06</v>
      </c>
      <c r="IR311">
        <v>19</v>
      </c>
      <c r="IS311">
        <v>2204</v>
      </c>
      <c r="IT311">
        <v>1</v>
      </c>
      <c r="IU311">
        <v>37</v>
      </c>
      <c r="IV311">
        <v>35.4</v>
      </c>
      <c r="IW311">
        <v>35.6</v>
      </c>
      <c r="IX311">
        <v>2.52319</v>
      </c>
      <c r="IY311">
        <v>2.21313</v>
      </c>
      <c r="IZ311">
        <v>1.39648</v>
      </c>
      <c r="JA311">
        <v>2.34497</v>
      </c>
      <c r="JB311">
        <v>1.49536</v>
      </c>
      <c r="JC311">
        <v>2.3938</v>
      </c>
      <c r="JD311">
        <v>39.3418</v>
      </c>
      <c r="JE311">
        <v>14.7274</v>
      </c>
      <c r="JF311">
        <v>18</v>
      </c>
      <c r="JG311">
        <v>392.417</v>
      </c>
      <c r="JH311">
        <v>561.128</v>
      </c>
      <c r="JI311">
        <v>32.3555</v>
      </c>
      <c r="JJ311">
        <v>31.7988</v>
      </c>
      <c r="JK311">
        <v>30</v>
      </c>
      <c r="JL311">
        <v>31.6715</v>
      </c>
      <c r="JM311">
        <v>31.5703</v>
      </c>
      <c r="JN311">
        <v>50.4839</v>
      </c>
      <c r="JO311">
        <v>19.7887</v>
      </c>
      <c r="JP311">
        <v>16.0646</v>
      </c>
      <c r="JQ311">
        <v>-999.9</v>
      </c>
      <c r="JR311">
        <v>1255.89</v>
      </c>
      <c r="JS311">
        <v>22.8515</v>
      </c>
      <c r="JT311">
        <v>99.77030000000001</v>
      </c>
      <c r="JU311">
        <v>99.8485</v>
      </c>
    </row>
    <row r="312" spans="1:281">
      <c r="A312">
        <v>296</v>
      </c>
      <c r="B312">
        <v>1652289474.5</v>
      </c>
      <c r="C312">
        <v>7418</v>
      </c>
      <c r="D312" t="s">
        <v>1076</v>
      </c>
      <c r="E312" t="s">
        <v>1077</v>
      </c>
      <c r="F312">
        <v>5</v>
      </c>
      <c r="G312" t="s">
        <v>925</v>
      </c>
      <c r="H312" t="s">
        <v>418</v>
      </c>
      <c r="I312">
        <v>1652289467</v>
      </c>
      <c r="J312">
        <f>(K312)/1000</f>
        <v>0</v>
      </c>
      <c r="K312">
        <f>IF(CZ312, AN312, AH312)</f>
        <v>0</v>
      </c>
      <c r="L312">
        <f>IF(CZ312, AI312, AG312)</f>
        <v>0</v>
      </c>
      <c r="M312">
        <f>DB312 - IF(AU312&gt;1, L312*CV312*100.0/(AW312*DP312), 0)</f>
        <v>0</v>
      </c>
      <c r="N312">
        <f>((T312-J312/2)*M312-L312)/(T312+J312/2)</f>
        <v>0</v>
      </c>
      <c r="O312">
        <f>N312*(DI312+DJ312)/1000.0</f>
        <v>0</v>
      </c>
      <c r="P312">
        <f>(DB312 - IF(AU312&gt;1, L312*CV312*100.0/(AW312*DP312), 0))*(DI312+DJ312)/1000.0</f>
        <v>0</v>
      </c>
      <c r="Q312">
        <f>2.0/((1/S312-1/R312)+SIGN(S312)*SQRT((1/S312-1/R312)*(1/S312-1/R312) + 4*CW312/((CW312+1)*(CW312+1))*(2*1/S312*1/R312-1/R312*1/R312)))</f>
        <v>0</v>
      </c>
      <c r="R312">
        <f>IF(LEFT(CX312,1)&lt;&gt;"0",IF(LEFT(CX312,1)="1",3.0,CY312),$D$5+$E$5*(DP312*DI312/($K$5*1000))+$F$5*(DP312*DI312/($K$5*1000))*MAX(MIN(CV312,$J$5),$I$5)*MAX(MIN(CV312,$J$5),$I$5)+$G$5*MAX(MIN(CV312,$J$5),$I$5)*(DP312*DI312/($K$5*1000))+$H$5*(DP312*DI312/($K$5*1000))*(DP312*DI312/($K$5*1000)))</f>
        <v>0</v>
      </c>
      <c r="S312">
        <f>J312*(1000-(1000*0.61365*exp(17.502*W312/(240.97+W312))/(DI312+DJ312)+DD312)/2)/(1000*0.61365*exp(17.502*W312/(240.97+W312))/(DI312+DJ312)-DD312)</f>
        <v>0</v>
      </c>
      <c r="T312">
        <f>1/((CW312+1)/(Q312/1.6)+1/(R312/1.37)) + CW312/((CW312+1)/(Q312/1.6) + CW312/(R312/1.37))</f>
        <v>0</v>
      </c>
      <c r="U312">
        <f>(CR312*CU312)</f>
        <v>0</v>
      </c>
      <c r="V312">
        <f>(DK312+(U312+2*0.95*5.67E-8*(((DK312+$B$7)+273)^4-(DK312+273)^4)-44100*J312)/(1.84*29.3*R312+8*0.95*5.67E-8*(DK312+273)^3))</f>
        <v>0</v>
      </c>
      <c r="W312">
        <f>($C$7*DL312+$D$7*DM312+$E$7*V312)</f>
        <v>0</v>
      </c>
      <c r="X312">
        <f>0.61365*exp(17.502*W312/(240.97+W312))</f>
        <v>0</v>
      </c>
      <c r="Y312">
        <f>(Z312/AA312*100)</f>
        <v>0</v>
      </c>
      <c r="Z312">
        <f>DD312*(DI312+DJ312)/1000</f>
        <v>0</v>
      </c>
      <c r="AA312">
        <f>0.61365*exp(17.502*DK312/(240.97+DK312))</f>
        <v>0</v>
      </c>
      <c r="AB312">
        <f>(X312-DD312*(DI312+DJ312)/1000)</f>
        <v>0</v>
      </c>
      <c r="AC312">
        <f>(-J312*44100)</f>
        <v>0</v>
      </c>
      <c r="AD312">
        <f>2*29.3*R312*0.92*(DK312-W312)</f>
        <v>0</v>
      </c>
      <c r="AE312">
        <f>2*0.95*5.67E-8*(((DK312+$B$7)+273)^4-(W312+273)^4)</f>
        <v>0</v>
      </c>
      <c r="AF312">
        <f>U312+AE312+AC312+AD312</f>
        <v>0</v>
      </c>
      <c r="AG312">
        <f>DH312*AU312*(DC312-DB312*(1000-AU312*DE312)/(1000-AU312*DD312))/(100*CV312)</f>
        <v>0</v>
      </c>
      <c r="AH312">
        <f>1000*DH312*AU312*(DD312-DE312)/(100*CV312*(1000-AU312*DD312))</f>
        <v>0</v>
      </c>
      <c r="AI312">
        <f>(AJ312 - AK312 - DI312*1E3/(8.314*(DK312+273.15)) * AM312/DH312 * AL312) * DH312/(100*CV312) * (1000 - DE312)/1000</f>
        <v>0</v>
      </c>
      <c r="AJ312">
        <v>1266.854867659096</v>
      </c>
      <c r="AK312">
        <v>1205.765575757575</v>
      </c>
      <c r="AL312">
        <v>3.405589776968543</v>
      </c>
      <c r="AM312">
        <v>66.42233892500103</v>
      </c>
      <c r="AN312">
        <f>(AP312 - AO312 + DI312*1E3/(8.314*(DK312+273.15)) * AR312/DH312 * AQ312) * DH312/(100*CV312) * 1000/(1000 - AP312)</f>
        <v>0</v>
      </c>
      <c r="AO312">
        <v>22.65006931601165</v>
      </c>
      <c r="AP312">
        <v>27.70117696969697</v>
      </c>
      <c r="AQ312">
        <v>0.005400220481503199</v>
      </c>
      <c r="AR312">
        <v>79.01917542628415</v>
      </c>
      <c r="AS312">
        <v>0</v>
      </c>
      <c r="AT312">
        <v>0</v>
      </c>
      <c r="AU312">
        <f>IF(AS312*$H$13&gt;=AW312,1.0,(AW312/(AW312-AS312*$H$13)))</f>
        <v>0</v>
      </c>
      <c r="AV312">
        <f>(AU312-1)*100</f>
        <v>0</v>
      </c>
      <c r="AW312">
        <f>MAX(0,($B$13+$C$13*DP312)/(1+$D$13*DP312)*DI312/(DK312+273)*$E$13)</f>
        <v>0</v>
      </c>
      <c r="AX312" t="s">
        <v>421</v>
      </c>
      <c r="AY312" t="s">
        <v>421</v>
      </c>
      <c r="AZ312">
        <v>0</v>
      </c>
      <c r="BA312">
        <v>0</v>
      </c>
      <c r="BB312">
        <f>1-AZ312/BA312</f>
        <v>0</v>
      </c>
      <c r="BC312">
        <v>0</v>
      </c>
      <c r="BD312" t="s">
        <v>421</v>
      </c>
      <c r="BE312" t="s">
        <v>421</v>
      </c>
      <c r="BF312">
        <v>0</v>
      </c>
      <c r="BG312">
        <v>0</v>
      </c>
      <c r="BH312">
        <f>1-BF312/BG312</f>
        <v>0</v>
      </c>
      <c r="BI312">
        <v>0.5</v>
      </c>
      <c r="BJ312">
        <f>CS312</f>
        <v>0</v>
      </c>
      <c r="BK312">
        <f>L312</f>
        <v>0</v>
      </c>
      <c r="BL312">
        <f>BH312*BI312*BJ312</f>
        <v>0</v>
      </c>
      <c r="BM312">
        <f>(BK312-BC312)/BJ312</f>
        <v>0</v>
      </c>
      <c r="BN312">
        <f>(BA312-BG312)/BG312</f>
        <v>0</v>
      </c>
      <c r="BO312">
        <f>AZ312/(BB312+AZ312/BG312)</f>
        <v>0</v>
      </c>
      <c r="BP312" t="s">
        <v>421</v>
      </c>
      <c r="BQ312">
        <v>0</v>
      </c>
      <c r="BR312">
        <f>IF(BQ312&lt;&gt;0, BQ312, BO312)</f>
        <v>0</v>
      </c>
      <c r="BS312">
        <f>1-BR312/BG312</f>
        <v>0</v>
      </c>
      <c r="BT312">
        <f>(BG312-BF312)/(BG312-BR312)</f>
        <v>0</v>
      </c>
      <c r="BU312">
        <f>(BA312-BG312)/(BA312-BR312)</f>
        <v>0</v>
      </c>
      <c r="BV312">
        <f>(BG312-BF312)/(BG312-AZ312)</f>
        <v>0</v>
      </c>
      <c r="BW312">
        <f>(BA312-BG312)/(BA312-AZ312)</f>
        <v>0</v>
      </c>
      <c r="BX312">
        <f>(BT312*BR312/BF312)</f>
        <v>0</v>
      </c>
      <c r="BY312">
        <f>(1-BX312)</f>
        <v>0</v>
      </c>
      <c r="BZ312">
        <v>1358</v>
      </c>
      <c r="CA312">
        <v>300</v>
      </c>
      <c r="CB312">
        <v>300</v>
      </c>
      <c r="CC312">
        <v>300</v>
      </c>
      <c r="CD312">
        <v>10372.1</v>
      </c>
      <c r="CE312">
        <v>1824.64</v>
      </c>
      <c r="CF312">
        <v>-0.00730157</v>
      </c>
      <c r="CG312">
        <v>0.9</v>
      </c>
      <c r="CH312" t="s">
        <v>421</v>
      </c>
      <c r="CI312" t="s">
        <v>421</v>
      </c>
      <c r="CJ312" t="s">
        <v>421</v>
      </c>
      <c r="CK312" t="s">
        <v>421</v>
      </c>
      <c r="CL312" t="s">
        <v>421</v>
      </c>
      <c r="CM312" t="s">
        <v>421</v>
      </c>
      <c r="CN312" t="s">
        <v>421</v>
      </c>
      <c r="CO312" t="s">
        <v>421</v>
      </c>
      <c r="CP312" t="s">
        <v>421</v>
      </c>
      <c r="CQ312" t="s">
        <v>421</v>
      </c>
      <c r="CR312">
        <f>$B$11*DQ312+$C$11*DR312+$F$11*EC312*(1-EF312)</f>
        <v>0</v>
      </c>
      <c r="CS312">
        <f>CR312*CT312</f>
        <v>0</v>
      </c>
      <c r="CT312">
        <f>($B$11*$D$9+$C$11*$D$9+$F$11*((EP312+EH312)/MAX(EP312+EH312+EQ312, 0.1)*$I$9+EQ312/MAX(EP312+EH312+EQ312, 0.1)*$J$9))/($B$11+$C$11+$F$11)</f>
        <v>0</v>
      </c>
      <c r="CU312">
        <f>($B$11*$K$9+$C$11*$K$9+$F$11*((EP312+EH312)/MAX(EP312+EH312+EQ312, 0.1)*$P$9+EQ312/MAX(EP312+EH312+EQ312, 0.1)*$Q$9))/($B$11+$C$11+$F$11)</f>
        <v>0</v>
      </c>
      <c r="CV312">
        <v>6</v>
      </c>
      <c r="CW312">
        <v>0.5</v>
      </c>
      <c r="CX312" t="s">
        <v>422</v>
      </c>
      <c r="CY312">
        <v>2</v>
      </c>
      <c r="CZ312" t="b">
        <v>1</v>
      </c>
      <c r="DA312">
        <v>1652289467</v>
      </c>
      <c r="DB312">
        <v>1149.030740740741</v>
      </c>
      <c r="DC312">
        <v>1225.124814814815</v>
      </c>
      <c r="DD312">
        <v>27.65961851851852</v>
      </c>
      <c r="DE312">
        <v>22.57295185185185</v>
      </c>
      <c r="DF312">
        <v>1150.216666666666</v>
      </c>
      <c r="DG312">
        <v>27.55901111111111</v>
      </c>
      <c r="DH312">
        <v>400.0882962962963</v>
      </c>
      <c r="DI312">
        <v>90.66396666666667</v>
      </c>
      <c r="DJ312">
        <v>0.09999482222222224</v>
      </c>
      <c r="DK312">
        <v>33.22777037037037</v>
      </c>
      <c r="DL312">
        <v>32.41731851851852</v>
      </c>
      <c r="DM312">
        <v>999.9000000000001</v>
      </c>
      <c r="DN312">
        <v>0</v>
      </c>
      <c r="DO312">
        <v>0</v>
      </c>
      <c r="DP312">
        <v>10003.21444444444</v>
      </c>
      <c r="DQ312">
        <v>0</v>
      </c>
      <c r="DR312">
        <v>958.6158888888889</v>
      </c>
      <c r="DS312">
        <v>-76.09414074074076</v>
      </c>
      <c r="DT312">
        <v>1181.716296296296</v>
      </c>
      <c r="DU312">
        <v>1253.42</v>
      </c>
      <c r="DV312">
        <v>5.086660370370371</v>
      </c>
      <c r="DW312">
        <v>1225.124814814815</v>
      </c>
      <c r="DX312">
        <v>22.57295185185185</v>
      </c>
      <c r="DY312">
        <v>2.507731111111111</v>
      </c>
      <c r="DZ312">
        <v>2.046553333333333</v>
      </c>
      <c r="EA312">
        <v>21.07675555555556</v>
      </c>
      <c r="EB312">
        <v>17.80902592592592</v>
      </c>
      <c r="EC312">
        <v>1500.002222222222</v>
      </c>
      <c r="ED312">
        <v>0.9729921851851854</v>
      </c>
      <c r="EE312">
        <v>0.02700820370370371</v>
      </c>
      <c r="EF312">
        <v>0</v>
      </c>
      <c r="EG312">
        <v>1424.166666666667</v>
      </c>
      <c r="EH312">
        <v>5.00097</v>
      </c>
      <c r="EI312">
        <v>22013.70740740741</v>
      </c>
      <c r="EJ312">
        <v>12491.57407407408</v>
      </c>
      <c r="EK312">
        <v>41.75</v>
      </c>
      <c r="EL312">
        <v>43.25</v>
      </c>
      <c r="EM312">
        <v>41.93699999999999</v>
      </c>
      <c r="EN312">
        <v>43.125</v>
      </c>
      <c r="EO312">
        <v>42.93240740740739</v>
      </c>
      <c r="EP312">
        <v>1454.622222222222</v>
      </c>
      <c r="EQ312">
        <v>40.38000000000001</v>
      </c>
      <c r="ER312">
        <v>0</v>
      </c>
      <c r="ES312">
        <v>2160.200000047684</v>
      </c>
      <c r="ET312">
        <v>0</v>
      </c>
      <c r="EU312">
        <v>1424.183461538461</v>
      </c>
      <c r="EV312">
        <v>3.300170936540201</v>
      </c>
      <c r="EW312">
        <v>218.9401712369848</v>
      </c>
      <c r="EX312">
        <v>22012.81538461539</v>
      </c>
      <c r="EY312">
        <v>15</v>
      </c>
      <c r="EZ312">
        <v>1652287342.6</v>
      </c>
      <c r="FA312" t="s">
        <v>727</v>
      </c>
      <c r="FB312">
        <v>1652287342.6</v>
      </c>
      <c r="FC312">
        <v>1652287335.6</v>
      </c>
      <c r="FD312">
        <v>27</v>
      </c>
      <c r="FE312">
        <v>0.206</v>
      </c>
      <c r="FF312">
        <v>-0.006</v>
      </c>
      <c r="FG312">
        <v>-1.806</v>
      </c>
      <c r="FH312">
        <v>0.04</v>
      </c>
      <c r="FI312">
        <v>1600</v>
      </c>
      <c r="FJ312">
        <v>24</v>
      </c>
      <c r="FK312">
        <v>0.06</v>
      </c>
      <c r="FL312">
        <v>0.04</v>
      </c>
      <c r="FM312">
        <v>-76.01103000000001</v>
      </c>
      <c r="FN312">
        <v>-1.472325703564621</v>
      </c>
      <c r="FO312">
        <v>0.153815332785779</v>
      </c>
      <c r="FP312">
        <v>-1</v>
      </c>
      <c r="FQ312">
        <v>5.15918975</v>
      </c>
      <c r="FR312">
        <v>-1.435213846153848</v>
      </c>
      <c r="FS312">
        <v>0.1403136259507162</v>
      </c>
      <c r="FT312">
        <v>0</v>
      </c>
      <c r="FU312">
        <v>0</v>
      </c>
      <c r="FV312">
        <v>0</v>
      </c>
      <c r="FW312">
        <v>0</v>
      </c>
      <c r="FX312">
        <v>-1</v>
      </c>
      <c r="FY312">
        <v>0</v>
      </c>
      <c r="FZ312">
        <v>1</v>
      </c>
      <c r="GA312" t="s">
        <v>710</v>
      </c>
      <c r="GB312">
        <v>2.6944</v>
      </c>
      <c r="GC312">
        <v>2.70514</v>
      </c>
      <c r="GD312">
        <v>0.189833</v>
      </c>
      <c r="GE312">
        <v>0.19542</v>
      </c>
      <c r="GF312">
        <v>0.11706</v>
      </c>
      <c r="GG312">
        <v>0.100692</v>
      </c>
      <c r="GH312">
        <v>25413.8</v>
      </c>
      <c r="GI312">
        <v>25337.9</v>
      </c>
      <c r="GJ312">
        <v>29191.2</v>
      </c>
      <c r="GK312">
        <v>29151.2</v>
      </c>
      <c r="GL312">
        <v>34122</v>
      </c>
      <c r="GM312">
        <v>34898.3</v>
      </c>
      <c r="GN312">
        <v>41081.4</v>
      </c>
      <c r="GO312">
        <v>41597.4</v>
      </c>
      <c r="GP312">
        <v>1.72068</v>
      </c>
      <c r="GQ312">
        <v>2.01025</v>
      </c>
      <c r="GR312">
        <v>0.0965148</v>
      </c>
      <c r="GS312">
        <v>0</v>
      </c>
      <c r="GT312">
        <v>30.8624</v>
      </c>
      <c r="GU312">
        <v>999.9</v>
      </c>
      <c r="GV312">
        <v>38.9</v>
      </c>
      <c r="GW312">
        <v>37.2</v>
      </c>
      <c r="GX312">
        <v>27.3504</v>
      </c>
      <c r="GY312">
        <v>62.8036</v>
      </c>
      <c r="GZ312">
        <v>29.5513</v>
      </c>
      <c r="HA312">
        <v>1</v>
      </c>
      <c r="HB312">
        <v>0.333095</v>
      </c>
      <c r="HC312">
        <v>0</v>
      </c>
      <c r="HD312">
        <v>20.3918</v>
      </c>
      <c r="HE312">
        <v>5.21549</v>
      </c>
      <c r="HF312">
        <v>12.0098</v>
      </c>
      <c r="HG312">
        <v>4.9871</v>
      </c>
      <c r="HH312">
        <v>3.2883</v>
      </c>
      <c r="HI312">
        <v>2433.3</v>
      </c>
      <c r="HJ312">
        <v>9999</v>
      </c>
      <c r="HK312">
        <v>9999</v>
      </c>
      <c r="HL312">
        <v>46</v>
      </c>
      <c r="HM312">
        <v>1.86735</v>
      </c>
      <c r="HN312">
        <v>1.8663</v>
      </c>
      <c r="HO312">
        <v>1.86586</v>
      </c>
      <c r="HP312">
        <v>1.8657</v>
      </c>
      <c r="HQ312">
        <v>1.86752</v>
      </c>
      <c r="HR312">
        <v>1.87006</v>
      </c>
      <c r="HS312">
        <v>1.86873</v>
      </c>
      <c r="HT312">
        <v>1.87009</v>
      </c>
      <c r="HU312">
        <v>0</v>
      </c>
      <c r="HV312">
        <v>0</v>
      </c>
      <c r="HW312">
        <v>0</v>
      </c>
      <c r="HX312">
        <v>0</v>
      </c>
      <c r="HY312" t="s">
        <v>425</v>
      </c>
      <c r="HZ312" t="s">
        <v>426</v>
      </c>
      <c r="IA312" t="s">
        <v>427</v>
      </c>
      <c r="IB312" t="s">
        <v>427</v>
      </c>
      <c r="IC312" t="s">
        <v>427</v>
      </c>
      <c r="ID312" t="s">
        <v>427</v>
      </c>
      <c r="IE312">
        <v>0</v>
      </c>
      <c r="IF312">
        <v>100</v>
      </c>
      <c r="IG312">
        <v>100</v>
      </c>
      <c r="IH312">
        <v>-1.22</v>
      </c>
      <c r="II312">
        <v>0.1013</v>
      </c>
      <c r="IJ312">
        <v>0.04464184116076175</v>
      </c>
      <c r="IK312">
        <v>-0.0004613869835165773</v>
      </c>
      <c r="IL312">
        <v>-7.733014719846753E-07</v>
      </c>
      <c r="IM312">
        <v>2.12217718631011E-10</v>
      </c>
      <c r="IN312">
        <v>-0.1662484685589008</v>
      </c>
      <c r="IO312">
        <v>0.000886434048502425</v>
      </c>
      <c r="IP312">
        <v>0.0004187276611132993</v>
      </c>
      <c r="IQ312">
        <v>-3.612086840460417E-06</v>
      </c>
      <c r="IR312">
        <v>19</v>
      </c>
      <c r="IS312">
        <v>2204</v>
      </c>
      <c r="IT312">
        <v>1</v>
      </c>
      <c r="IU312">
        <v>37</v>
      </c>
      <c r="IV312">
        <v>35.5</v>
      </c>
      <c r="IW312">
        <v>35.6</v>
      </c>
      <c r="IX312">
        <v>2.55005</v>
      </c>
      <c r="IY312">
        <v>2.20825</v>
      </c>
      <c r="IZ312">
        <v>1.39648</v>
      </c>
      <c r="JA312">
        <v>2.34619</v>
      </c>
      <c r="JB312">
        <v>1.49536</v>
      </c>
      <c r="JC312">
        <v>2.40967</v>
      </c>
      <c r="JD312">
        <v>39.3418</v>
      </c>
      <c r="JE312">
        <v>14.7274</v>
      </c>
      <c r="JF312">
        <v>18</v>
      </c>
      <c r="JG312">
        <v>392.501</v>
      </c>
      <c r="JH312">
        <v>561.48</v>
      </c>
      <c r="JI312">
        <v>32.3594</v>
      </c>
      <c r="JJ312">
        <v>31.7993</v>
      </c>
      <c r="JK312">
        <v>30.0001</v>
      </c>
      <c r="JL312">
        <v>31.6741</v>
      </c>
      <c r="JM312">
        <v>31.5717</v>
      </c>
      <c r="JN312">
        <v>51.0651</v>
      </c>
      <c r="JO312">
        <v>19.4757</v>
      </c>
      <c r="JP312">
        <v>16.0646</v>
      </c>
      <c r="JQ312">
        <v>-999.9</v>
      </c>
      <c r="JR312">
        <v>1269.26</v>
      </c>
      <c r="JS312">
        <v>22.9563</v>
      </c>
      <c r="JT312">
        <v>99.7723</v>
      </c>
      <c r="JU312">
        <v>99.8471</v>
      </c>
    </row>
    <row r="313" spans="1:281">
      <c r="A313">
        <v>297</v>
      </c>
      <c r="B313">
        <v>1652289479.5</v>
      </c>
      <c r="C313">
        <v>7423</v>
      </c>
      <c r="D313" t="s">
        <v>1078</v>
      </c>
      <c r="E313" t="s">
        <v>1079</v>
      </c>
      <c r="F313">
        <v>5</v>
      </c>
      <c r="G313" t="s">
        <v>925</v>
      </c>
      <c r="H313" t="s">
        <v>418</v>
      </c>
      <c r="I313">
        <v>1652289471.714286</v>
      </c>
      <c r="J313">
        <f>(K313)/1000</f>
        <v>0</v>
      </c>
      <c r="K313">
        <f>IF(CZ313, AN313, AH313)</f>
        <v>0</v>
      </c>
      <c r="L313">
        <f>IF(CZ313, AI313, AG313)</f>
        <v>0</v>
      </c>
      <c r="M313">
        <f>DB313 - IF(AU313&gt;1, L313*CV313*100.0/(AW313*DP313), 0)</f>
        <v>0</v>
      </c>
      <c r="N313">
        <f>((T313-J313/2)*M313-L313)/(T313+J313/2)</f>
        <v>0</v>
      </c>
      <c r="O313">
        <f>N313*(DI313+DJ313)/1000.0</f>
        <v>0</v>
      </c>
      <c r="P313">
        <f>(DB313 - IF(AU313&gt;1, L313*CV313*100.0/(AW313*DP313), 0))*(DI313+DJ313)/1000.0</f>
        <v>0</v>
      </c>
      <c r="Q313">
        <f>2.0/((1/S313-1/R313)+SIGN(S313)*SQRT((1/S313-1/R313)*(1/S313-1/R313) + 4*CW313/((CW313+1)*(CW313+1))*(2*1/S313*1/R313-1/R313*1/R313)))</f>
        <v>0</v>
      </c>
      <c r="R313">
        <f>IF(LEFT(CX313,1)&lt;&gt;"0",IF(LEFT(CX313,1)="1",3.0,CY313),$D$5+$E$5*(DP313*DI313/($K$5*1000))+$F$5*(DP313*DI313/($K$5*1000))*MAX(MIN(CV313,$J$5),$I$5)*MAX(MIN(CV313,$J$5),$I$5)+$G$5*MAX(MIN(CV313,$J$5),$I$5)*(DP313*DI313/($K$5*1000))+$H$5*(DP313*DI313/($K$5*1000))*(DP313*DI313/($K$5*1000)))</f>
        <v>0</v>
      </c>
      <c r="S313">
        <f>J313*(1000-(1000*0.61365*exp(17.502*W313/(240.97+W313))/(DI313+DJ313)+DD313)/2)/(1000*0.61365*exp(17.502*W313/(240.97+W313))/(DI313+DJ313)-DD313)</f>
        <v>0</v>
      </c>
      <c r="T313">
        <f>1/((CW313+1)/(Q313/1.6)+1/(R313/1.37)) + CW313/((CW313+1)/(Q313/1.6) + CW313/(R313/1.37))</f>
        <v>0</v>
      </c>
      <c r="U313">
        <f>(CR313*CU313)</f>
        <v>0</v>
      </c>
      <c r="V313">
        <f>(DK313+(U313+2*0.95*5.67E-8*(((DK313+$B$7)+273)^4-(DK313+273)^4)-44100*J313)/(1.84*29.3*R313+8*0.95*5.67E-8*(DK313+273)^3))</f>
        <v>0</v>
      </c>
      <c r="W313">
        <f>($C$7*DL313+$D$7*DM313+$E$7*V313)</f>
        <v>0</v>
      </c>
      <c r="X313">
        <f>0.61365*exp(17.502*W313/(240.97+W313))</f>
        <v>0</v>
      </c>
      <c r="Y313">
        <f>(Z313/AA313*100)</f>
        <v>0</v>
      </c>
      <c r="Z313">
        <f>DD313*(DI313+DJ313)/1000</f>
        <v>0</v>
      </c>
      <c r="AA313">
        <f>0.61365*exp(17.502*DK313/(240.97+DK313))</f>
        <v>0</v>
      </c>
      <c r="AB313">
        <f>(X313-DD313*(DI313+DJ313)/1000)</f>
        <v>0</v>
      </c>
      <c r="AC313">
        <f>(-J313*44100)</f>
        <v>0</v>
      </c>
      <c r="AD313">
        <f>2*29.3*R313*0.92*(DK313-W313)</f>
        <v>0</v>
      </c>
      <c r="AE313">
        <f>2*0.95*5.67E-8*(((DK313+$B$7)+273)^4-(W313+273)^4)</f>
        <v>0</v>
      </c>
      <c r="AF313">
        <f>U313+AE313+AC313+AD313</f>
        <v>0</v>
      </c>
      <c r="AG313">
        <f>DH313*AU313*(DC313-DB313*(1000-AU313*DE313)/(1000-AU313*DD313))/(100*CV313)</f>
        <v>0</v>
      </c>
      <c r="AH313">
        <f>1000*DH313*AU313*(DD313-DE313)/(100*CV313*(1000-AU313*DD313))</f>
        <v>0</v>
      </c>
      <c r="AI313">
        <f>(AJ313 - AK313 - DI313*1E3/(8.314*(DK313+273.15)) * AM313/DH313 * AL313) * DH313/(100*CV313) * (1000 - DE313)/1000</f>
        <v>0</v>
      </c>
      <c r="AJ313">
        <v>1284.237689844897</v>
      </c>
      <c r="AK313">
        <v>1223.025272727273</v>
      </c>
      <c r="AL313">
        <v>3.441649113190921</v>
      </c>
      <c r="AM313">
        <v>66.42233892500103</v>
      </c>
      <c r="AN313">
        <f>(AP313 - AO313 + DI313*1E3/(8.314*(DK313+273.15)) * AR313/DH313 * AQ313) * DH313/(100*CV313) * 1000/(1000 - AP313)</f>
        <v>0</v>
      </c>
      <c r="AO313">
        <v>22.7874436982204</v>
      </c>
      <c r="AP313">
        <v>27.72720363636362</v>
      </c>
      <c r="AQ313">
        <v>0.005064147442266932</v>
      </c>
      <c r="AR313">
        <v>79.01917542628415</v>
      </c>
      <c r="AS313">
        <v>0</v>
      </c>
      <c r="AT313">
        <v>0</v>
      </c>
      <c r="AU313">
        <f>IF(AS313*$H$13&gt;=AW313,1.0,(AW313/(AW313-AS313*$H$13)))</f>
        <v>0</v>
      </c>
      <c r="AV313">
        <f>(AU313-1)*100</f>
        <v>0</v>
      </c>
      <c r="AW313">
        <f>MAX(0,($B$13+$C$13*DP313)/(1+$D$13*DP313)*DI313/(DK313+273)*$E$13)</f>
        <v>0</v>
      </c>
      <c r="AX313" t="s">
        <v>421</v>
      </c>
      <c r="AY313" t="s">
        <v>421</v>
      </c>
      <c r="AZ313">
        <v>0</v>
      </c>
      <c r="BA313">
        <v>0</v>
      </c>
      <c r="BB313">
        <f>1-AZ313/BA313</f>
        <v>0</v>
      </c>
      <c r="BC313">
        <v>0</v>
      </c>
      <c r="BD313" t="s">
        <v>421</v>
      </c>
      <c r="BE313" t="s">
        <v>421</v>
      </c>
      <c r="BF313">
        <v>0</v>
      </c>
      <c r="BG313">
        <v>0</v>
      </c>
      <c r="BH313">
        <f>1-BF313/BG313</f>
        <v>0</v>
      </c>
      <c r="BI313">
        <v>0.5</v>
      </c>
      <c r="BJ313">
        <f>CS313</f>
        <v>0</v>
      </c>
      <c r="BK313">
        <f>L313</f>
        <v>0</v>
      </c>
      <c r="BL313">
        <f>BH313*BI313*BJ313</f>
        <v>0</v>
      </c>
      <c r="BM313">
        <f>(BK313-BC313)/BJ313</f>
        <v>0</v>
      </c>
      <c r="BN313">
        <f>(BA313-BG313)/BG313</f>
        <v>0</v>
      </c>
      <c r="BO313">
        <f>AZ313/(BB313+AZ313/BG313)</f>
        <v>0</v>
      </c>
      <c r="BP313" t="s">
        <v>421</v>
      </c>
      <c r="BQ313">
        <v>0</v>
      </c>
      <c r="BR313">
        <f>IF(BQ313&lt;&gt;0, BQ313, BO313)</f>
        <v>0</v>
      </c>
      <c r="BS313">
        <f>1-BR313/BG313</f>
        <v>0</v>
      </c>
      <c r="BT313">
        <f>(BG313-BF313)/(BG313-BR313)</f>
        <v>0</v>
      </c>
      <c r="BU313">
        <f>(BA313-BG313)/(BA313-BR313)</f>
        <v>0</v>
      </c>
      <c r="BV313">
        <f>(BG313-BF313)/(BG313-AZ313)</f>
        <v>0</v>
      </c>
      <c r="BW313">
        <f>(BA313-BG313)/(BA313-AZ313)</f>
        <v>0</v>
      </c>
      <c r="BX313">
        <f>(BT313*BR313/BF313)</f>
        <v>0</v>
      </c>
      <c r="BY313">
        <f>(1-BX313)</f>
        <v>0</v>
      </c>
      <c r="BZ313">
        <v>1358</v>
      </c>
      <c r="CA313">
        <v>300</v>
      </c>
      <c r="CB313">
        <v>300</v>
      </c>
      <c r="CC313">
        <v>300</v>
      </c>
      <c r="CD313">
        <v>10372.1</v>
      </c>
      <c r="CE313">
        <v>1824.64</v>
      </c>
      <c r="CF313">
        <v>-0.00730157</v>
      </c>
      <c r="CG313">
        <v>0.9</v>
      </c>
      <c r="CH313" t="s">
        <v>421</v>
      </c>
      <c r="CI313" t="s">
        <v>421</v>
      </c>
      <c r="CJ313" t="s">
        <v>421</v>
      </c>
      <c r="CK313" t="s">
        <v>421</v>
      </c>
      <c r="CL313" t="s">
        <v>421</v>
      </c>
      <c r="CM313" t="s">
        <v>421</v>
      </c>
      <c r="CN313" t="s">
        <v>421</v>
      </c>
      <c r="CO313" t="s">
        <v>421</v>
      </c>
      <c r="CP313" t="s">
        <v>421</v>
      </c>
      <c r="CQ313" t="s">
        <v>421</v>
      </c>
      <c r="CR313">
        <f>$B$11*DQ313+$C$11*DR313+$F$11*EC313*(1-EF313)</f>
        <v>0</v>
      </c>
      <c r="CS313">
        <f>CR313*CT313</f>
        <v>0</v>
      </c>
      <c r="CT313">
        <f>($B$11*$D$9+$C$11*$D$9+$F$11*((EP313+EH313)/MAX(EP313+EH313+EQ313, 0.1)*$I$9+EQ313/MAX(EP313+EH313+EQ313, 0.1)*$J$9))/($B$11+$C$11+$F$11)</f>
        <v>0</v>
      </c>
      <c r="CU313">
        <f>($B$11*$K$9+$C$11*$K$9+$F$11*((EP313+EH313)/MAX(EP313+EH313+EQ313, 0.1)*$P$9+EQ313/MAX(EP313+EH313+EQ313, 0.1)*$Q$9))/($B$11+$C$11+$F$11)</f>
        <v>0</v>
      </c>
      <c r="CV313">
        <v>6</v>
      </c>
      <c r="CW313">
        <v>0.5</v>
      </c>
      <c r="CX313" t="s">
        <v>422</v>
      </c>
      <c r="CY313">
        <v>2</v>
      </c>
      <c r="CZ313" t="b">
        <v>1</v>
      </c>
      <c r="DA313">
        <v>1652289471.714286</v>
      </c>
      <c r="DB313">
        <v>1164.786785714286</v>
      </c>
      <c r="DC313">
        <v>1240.946428571429</v>
      </c>
      <c r="DD313">
        <v>27.68757142857143</v>
      </c>
      <c r="DE313">
        <v>22.69734642857143</v>
      </c>
      <c r="DF313">
        <v>1165.995</v>
      </c>
      <c r="DG313">
        <v>27.58653571428571</v>
      </c>
      <c r="DH313">
        <v>400.0981428571429</v>
      </c>
      <c r="DI313">
        <v>90.66173571428571</v>
      </c>
      <c r="DJ313">
        <v>0.1000067428571429</v>
      </c>
      <c r="DK313">
        <v>33.23133571428572</v>
      </c>
      <c r="DL313">
        <v>32.425725</v>
      </c>
      <c r="DM313">
        <v>999.9000000000002</v>
      </c>
      <c r="DN313">
        <v>0</v>
      </c>
      <c r="DO313">
        <v>0</v>
      </c>
      <c r="DP313">
        <v>10005.13285714286</v>
      </c>
      <c r="DQ313">
        <v>0</v>
      </c>
      <c r="DR313">
        <v>959.2843928571428</v>
      </c>
      <c r="DS313">
        <v>-76.15940000000001</v>
      </c>
      <c r="DT313">
        <v>1197.955714285714</v>
      </c>
      <c r="DU313">
        <v>1269.769285714285</v>
      </c>
      <c r="DV313">
        <v>4.990219642857142</v>
      </c>
      <c r="DW313">
        <v>1240.946428571429</v>
      </c>
      <c r="DX313">
        <v>22.69734642857143</v>
      </c>
      <c r="DY313">
        <v>2.510203214285714</v>
      </c>
      <c r="DZ313">
        <v>2.057781071428571</v>
      </c>
      <c r="EA313">
        <v>21.09281428571429</v>
      </c>
      <c r="EB313">
        <v>17.89591785714286</v>
      </c>
      <c r="EC313">
        <v>1499.996071428572</v>
      </c>
      <c r="ED313">
        <v>0.9729921785714287</v>
      </c>
      <c r="EE313">
        <v>0.02700821071428572</v>
      </c>
      <c r="EF313">
        <v>0</v>
      </c>
      <c r="EG313">
        <v>1424.463928571428</v>
      </c>
      <c r="EH313">
        <v>5.00097</v>
      </c>
      <c r="EI313">
        <v>22023.70714285714</v>
      </c>
      <c r="EJ313">
        <v>12491.51428571428</v>
      </c>
      <c r="EK313">
        <v>41.75</v>
      </c>
      <c r="EL313">
        <v>43.25</v>
      </c>
      <c r="EM313">
        <v>41.93699999999999</v>
      </c>
      <c r="EN313">
        <v>43.125</v>
      </c>
      <c r="EO313">
        <v>42.93699999999998</v>
      </c>
      <c r="EP313">
        <v>1454.616071428571</v>
      </c>
      <c r="EQ313">
        <v>40.38000000000001</v>
      </c>
      <c r="ER313">
        <v>0</v>
      </c>
      <c r="ES313">
        <v>2165.599999904633</v>
      </c>
      <c r="ET313">
        <v>0</v>
      </c>
      <c r="EU313">
        <v>1424.5156</v>
      </c>
      <c r="EV313">
        <v>4.513846162877508</v>
      </c>
      <c r="EW313">
        <v>85.80000015463386</v>
      </c>
      <c r="EX313">
        <v>22023.064</v>
      </c>
      <c r="EY313">
        <v>15</v>
      </c>
      <c r="EZ313">
        <v>1652287342.6</v>
      </c>
      <c r="FA313" t="s">
        <v>727</v>
      </c>
      <c r="FB313">
        <v>1652287342.6</v>
      </c>
      <c r="FC313">
        <v>1652287335.6</v>
      </c>
      <c r="FD313">
        <v>27</v>
      </c>
      <c r="FE313">
        <v>0.206</v>
      </c>
      <c r="FF313">
        <v>-0.006</v>
      </c>
      <c r="FG313">
        <v>-1.806</v>
      </c>
      <c r="FH313">
        <v>0.04</v>
      </c>
      <c r="FI313">
        <v>1600</v>
      </c>
      <c r="FJ313">
        <v>24</v>
      </c>
      <c r="FK313">
        <v>0.06</v>
      </c>
      <c r="FL313">
        <v>0.04</v>
      </c>
      <c r="FM313">
        <v>-76.12424999999999</v>
      </c>
      <c r="FN313">
        <v>-0.8280450281426226</v>
      </c>
      <c r="FO313">
        <v>0.08923969688428923</v>
      </c>
      <c r="FP313">
        <v>-1</v>
      </c>
      <c r="FQ313">
        <v>5.040822</v>
      </c>
      <c r="FR313">
        <v>-1.204208105065679</v>
      </c>
      <c r="FS313">
        <v>0.1162184288140224</v>
      </c>
      <c r="FT313">
        <v>0</v>
      </c>
      <c r="FU313">
        <v>0</v>
      </c>
      <c r="FV313">
        <v>0</v>
      </c>
      <c r="FW313">
        <v>0</v>
      </c>
      <c r="FX313">
        <v>-1</v>
      </c>
      <c r="FY313">
        <v>0</v>
      </c>
      <c r="FZ313">
        <v>1</v>
      </c>
      <c r="GA313" t="s">
        <v>710</v>
      </c>
      <c r="GB313">
        <v>2.6944</v>
      </c>
      <c r="GC313">
        <v>2.70516</v>
      </c>
      <c r="GD313">
        <v>0.191519</v>
      </c>
      <c r="GE313">
        <v>0.197038</v>
      </c>
      <c r="GF313">
        <v>0.117133</v>
      </c>
      <c r="GG313">
        <v>0.101089</v>
      </c>
      <c r="GH313">
        <v>25360.9</v>
      </c>
      <c r="GI313">
        <v>25287.2</v>
      </c>
      <c r="GJ313">
        <v>29191.4</v>
      </c>
      <c r="GK313">
        <v>29151.7</v>
      </c>
      <c r="GL313">
        <v>34119.4</v>
      </c>
      <c r="GM313">
        <v>34883.4</v>
      </c>
      <c r="GN313">
        <v>41081.6</v>
      </c>
      <c r="GO313">
        <v>41598.1</v>
      </c>
      <c r="GP313">
        <v>1.7202</v>
      </c>
      <c r="GQ313">
        <v>2.01055</v>
      </c>
      <c r="GR313">
        <v>0.0974238</v>
      </c>
      <c r="GS313">
        <v>0</v>
      </c>
      <c r="GT313">
        <v>30.857</v>
      </c>
      <c r="GU313">
        <v>999.9</v>
      </c>
      <c r="GV313">
        <v>38.9</v>
      </c>
      <c r="GW313">
        <v>37.2</v>
      </c>
      <c r="GX313">
        <v>27.3511</v>
      </c>
      <c r="GY313">
        <v>62.8436</v>
      </c>
      <c r="GZ313">
        <v>28.9704</v>
      </c>
      <c r="HA313">
        <v>1</v>
      </c>
      <c r="HB313">
        <v>0.333145</v>
      </c>
      <c r="HC313">
        <v>0</v>
      </c>
      <c r="HD313">
        <v>20.3917</v>
      </c>
      <c r="HE313">
        <v>5.21534</v>
      </c>
      <c r="HF313">
        <v>12.0099</v>
      </c>
      <c r="HG313">
        <v>4.98695</v>
      </c>
      <c r="HH313">
        <v>3.28845</v>
      </c>
      <c r="HI313">
        <v>2433.3</v>
      </c>
      <c r="HJ313">
        <v>9999</v>
      </c>
      <c r="HK313">
        <v>9999</v>
      </c>
      <c r="HL313">
        <v>46</v>
      </c>
      <c r="HM313">
        <v>1.86735</v>
      </c>
      <c r="HN313">
        <v>1.8663</v>
      </c>
      <c r="HO313">
        <v>1.86585</v>
      </c>
      <c r="HP313">
        <v>1.86569</v>
      </c>
      <c r="HQ313">
        <v>1.86752</v>
      </c>
      <c r="HR313">
        <v>1.87007</v>
      </c>
      <c r="HS313">
        <v>1.86873</v>
      </c>
      <c r="HT313">
        <v>1.87011</v>
      </c>
      <c r="HU313">
        <v>0</v>
      </c>
      <c r="HV313">
        <v>0</v>
      </c>
      <c r="HW313">
        <v>0</v>
      </c>
      <c r="HX313">
        <v>0</v>
      </c>
      <c r="HY313" t="s">
        <v>425</v>
      </c>
      <c r="HZ313" t="s">
        <v>426</v>
      </c>
      <c r="IA313" t="s">
        <v>427</v>
      </c>
      <c r="IB313" t="s">
        <v>427</v>
      </c>
      <c r="IC313" t="s">
        <v>427</v>
      </c>
      <c r="ID313" t="s">
        <v>427</v>
      </c>
      <c r="IE313">
        <v>0</v>
      </c>
      <c r="IF313">
        <v>100</v>
      </c>
      <c r="IG313">
        <v>100</v>
      </c>
      <c r="IH313">
        <v>-1.25</v>
      </c>
      <c r="II313">
        <v>0.1017</v>
      </c>
      <c r="IJ313">
        <v>0.04464184116076175</v>
      </c>
      <c r="IK313">
        <v>-0.0004613869835165773</v>
      </c>
      <c r="IL313">
        <v>-7.733014719846753E-07</v>
      </c>
      <c r="IM313">
        <v>2.12217718631011E-10</v>
      </c>
      <c r="IN313">
        <v>-0.1662484685589008</v>
      </c>
      <c r="IO313">
        <v>0.000886434048502425</v>
      </c>
      <c r="IP313">
        <v>0.0004187276611132993</v>
      </c>
      <c r="IQ313">
        <v>-3.612086840460417E-06</v>
      </c>
      <c r="IR313">
        <v>19</v>
      </c>
      <c r="IS313">
        <v>2204</v>
      </c>
      <c r="IT313">
        <v>1</v>
      </c>
      <c r="IU313">
        <v>37</v>
      </c>
      <c r="IV313">
        <v>35.6</v>
      </c>
      <c r="IW313">
        <v>35.7</v>
      </c>
      <c r="IX313">
        <v>2.5769</v>
      </c>
      <c r="IY313">
        <v>2.20825</v>
      </c>
      <c r="IZ313">
        <v>1.39648</v>
      </c>
      <c r="JA313">
        <v>2.34497</v>
      </c>
      <c r="JB313">
        <v>1.49536</v>
      </c>
      <c r="JC313">
        <v>2.39746</v>
      </c>
      <c r="JD313">
        <v>39.3418</v>
      </c>
      <c r="JE313">
        <v>14.7274</v>
      </c>
      <c r="JF313">
        <v>18</v>
      </c>
      <c r="JG313">
        <v>392.251</v>
      </c>
      <c r="JH313">
        <v>561.724</v>
      </c>
      <c r="JI313">
        <v>32.3629</v>
      </c>
      <c r="JJ313">
        <v>31.8016</v>
      </c>
      <c r="JK313">
        <v>30.0002</v>
      </c>
      <c r="JL313">
        <v>31.6756</v>
      </c>
      <c r="JM313">
        <v>31.5737</v>
      </c>
      <c r="JN313">
        <v>51.5725</v>
      </c>
      <c r="JO313">
        <v>19.1779</v>
      </c>
      <c r="JP313">
        <v>16.0646</v>
      </c>
      <c r="JQ313">
        <v>-999.9</v>
      </c>
      <c r="JR313">
        <v>1289.29</v>
      </c>
      <c r="JS313">
        <v>23.0537</v>
      </c>
      <c r="JT313">
        <v>99.7728</v>
      </c>
      <c r="JU313">
        <v>99.8488</v>
      </c>
    </row>
    <row r="314" spans="1:281">
      <c r="A314">
        <v>298</v>
      </c>
      <c r="B314">
        <v>1652289484.5</v>
      </c>
      <c r="C314">
        <v>7428</v>
      </c>
      <c r="D314" t="s">
        <v>1080</v>
      </c>
      <c r="E314" t="s">
        <v>1081</v>
      </c>
      <c r="F314">
        <v>5</v>
      </c>
      <c r="G314" t="s">
        <v>925</v>
      </c>
      <c r="H314" t="s">
        <v>418</v>
      </c>
      <c r="I314">
        <v>1652289477</v>
      </c>
      <c r="J314">
        <f>(K314)/1000</f>
        <v>0</v>
      </c>
      <c r="K314">
        <f>IF(CZ314, AN314, AH314)</f>
        <v>0</v>
      </c>
      <c r="L314">
        <f>IF(CZ314, AI314, AG314)</f>
        <v>0</v>
      </c>
      <c r="M314">
        <f>DB314 - IF(AU314&gt;1, L314*CV314*100.0/(AW314*DP314), 0)</f>
        <v>0</v>
      </c>
      <c r="N314">
        <f>((T314-J314/2)*M314-L314)/(T314+J314/2)</f>
        <v>0</v>
      </c>
      <c r="O314">
        <f>N314*(DI314+DJ314)/1000.0</f>
        <v>0</v>
      </c>
      <c r="P314">
        <f>(DB314 - IF(AU314&gt;1, L314*CV314*100.0/(AW314*DP314), 0))*(DI314+DJ314)/1000.0</f>
        <v>0</v>
      </c>
      <c r="Q314">
        <f>2.0/((1/S314-1/R314)+SIGN(S314)*SQRT((1/S314-1/R314)*(1/S314-1/R314) + 4*CW314/((CW314+1)*(CW314+1))*(2*1/S314*1/R314-1/R314*1/R314)))</f>
        <v>0</v>
      </c>
      <c r="R314">
        <f>IF(LEFT(CX314,1)&lt;&gt;"0",IF(LEFT(CX314,1)="1",3.0,CY314),$D$5+$E$5*(DP314*DI314/($K$5*1000))+$F$5*(DP314*DI314/($K$5*1000))*MAX(MIN(CV314,$J$5),$I$5)*MAX(MIN(CV314,$J$5),$I$5)+$G$5*MAX(MIN(CV314,$J$5),$I$5)*(DP314*DI314/($K$5*1000))+$H$5*(DP314*DI314/($K$5*1000))*(DP314*DI314/($K$5*1000)))</f>
        <v>0</v>
      </c>
      <c r="S314">
        <f>J314*(1000-(1000*0.61365*exp(17.502*W314/(240.97+W314))/(DI314+DJ314)+DD314)/2)/(1000*0.61365*exp(17.502*W314/(240.97+W314))/(DI314+DJ314)-DD314)</f>
        <v>0</v>
      </c>
      <c r="T314">
        <f>1/((CW314+1)/(Q314/1.6)+1/(R314/1.37)) + CW314/((CW314+1)/(Q314/1.6) + CW314/(R314/1.37))</f>
        <v>0</v>
      </c>
      <c r="U314">
        <f>(CR314*CU314)</f>
        <v>0</v>
      </c>
      <c r="V314">
        <f>(DK314+(U314+2*0.95*5.67E-8*(((DK314+$B$7)+273)^4-(DK314+273)^4)-44100*J314)/(1.84*29.3*R314+8*0.95*5.67E-8*(DK314+273)^3))</f>
        <v>0</v>
      </c>
      <c r="W314">
        <f>($C$7*DL314+$D$7*DM314+$E$7*V314)</f>
        <v>0</v>
      </c>
      <c r="X314">
        <f>0.61365*exp(17.502*W314/(240.97+W314))</f>
        <v>0</v>
      </c>
      <c r="Y314">
        <f>(Z314/AA314*100)</f>
        <v>0</v>
      </c>
      <c r="Z314">
        <f>DD314*(DI314+DJ314)/1000</f>
        <v>0</v>
      </c>
      <c r="AA314">
        <f>0.61365*exp(17.502*DK314/(240.97+DK314))</f>
        <v>0</v>
      </c>
      <c r="AB314">
        <f>(X314-DD314*(DI314+DJ314)/1000)</f>
        <v>0</v>
      </c>
      <c r="AC314">
        <f>(-J314*44100)</f>
        <v>0</v>
      </c>
      <c r="AD314">
        <f>2*29.3*R314*0.92*(DK314-W314)</f>
        <v>0</v>
      </c>
      <c r="AE314">
        <f>2*0.95*5.67E-8*(((DK314+$B$7)+273)^4-(W314+273)^4)</f>
        <v>0</v>
      </c>
      <c r="AF314">
        <f>U314+AE314+AC314+AD314</f>
        <v>0</v>
      </c>
      <c r="AG314">
        <f>DH314*AU314*(DC314-DB314*(1000-AU314*DE314)/(1000-AU314*DD314))/(100*CV314)</f>
        <v>0</v>
      </c>
      <c r="AH314">
        <f>1000*DH314*AU314*(DD314-DE314)/(100*CV314*(1000-AU314*DD314))</f>
        <v>0</v>
      </c>
      <c r="AI314">
        <f>(AJ314 - AK314 - DI314*1E3/(8.314*(DK314+273.15)) * AM314/DH314 * AL314) * DH314/(100*CV314) * (1000 - DE314)/1000</f>
        <v>0</v>
      </c>
      <c r="AJ314">
        <v>1301.426241159123</v>
      </c>
      <c r="AK314">
        <v>1240.116787878788</v>
      </c>
      <c r="AL314">
        <v>3.410156550202042</v>
      </c>
      <c r="AM314">
        <v>66.42233892500103</v>
      </c>
      <c r="AN314">
        <f>(AP314 - AO314 + DI314*1E3/(8.314*(DK314+273.15)) * AR314/DH314 * AQ314) * DH314/(100*CV314) * 1000/(1000 - AP314)</f>
        <v>0</v>
      </c>
      <c r="AO314">
        <v>22.90608156940052</v>
      </c>
      <c r="AP314">
        <v>27.75039272727271</v>
      </c>
      <c r="AQ314">
        <v>0.005649294570594751</v>
      </c>
      <c r="AR314">
        <v>79.01917542628415</v>
      </c>
      <c r="AS314">
        <v>0</v>
      </c>
      <c r="AT314">
        <v>0</v>
      </c>
      <c r="AU314">
        <f>IF(AS314*$H$13&gt;=AW314,1.0,(AW314/(AW314-AS314*$H$13)))</f>
        <v>0</v>
      </c>
      <c r="AV314">
        <f>(AU314-1)*100</f>
        <v>0</v>
      </c>
      <c r="AW314">
        <f>MAX(0,($B$13+$C$13*DP314)/(1+$D$13*DP314)*DI314/(DK314+273)*$E$13)</f>
        <v>0</v>
      </c>
      <c r="AX314" t="s">
        <v>421</v>
      </c>
      <c r="AY314" t="s">
        <v>421</v>
      </c>
      <c r="AZ314">
        <v>0</v>
      </c>
      <c r="BA314">
        <v>0</v>
      </c>
      <c r="BB314">
        <f>1-AZ314/BA314</f>
        <v>0</v>
      </c>
      <c r="BC314">
        <v>0</v>
      </c>
      <c r="BD314" t="s">
        <v>421</v>
      </c>
      <c r="BE314" t="s">
        <v>421</v>
      </c>
      <c r="BF314">
        <v>0</v>
      </c>
      <c r="BG314">
        <v>0</v>
      </c>
      <c r="BH314">
        <f>1-BF314/BG314</f>
        <v>0</v>
      </c>
      <c r="BI314">
        <v>0.5</v>
      </c>
      <c r="BJ314">
        <f>CS314</f>
        <v>0</v>
      </c>
      <c r="BK314">
        <f>L314</f>
        <v>0</v>
      </c>
      <c r="BL314">
        <f>BH314*BI314*BJ314</f>
        <v>0</v>
      </c>
      <c r="BM314">
        <f>(BK314-BC314)/BJ314</f>
        <v>0</v>
      </c>
      <c r="BN314">
        <f>(BA314-BG314)/BG314</f>
        <v>0</v>
      </c>
      <c r="BO314">
        <f>AZ314/(BB314+AZ314/BG314)</f>
        <v>0</v>
      </c>
      <c r="BP314" t="s">
        <v>421</v>
      </c>
      <c r="BQ314">
        <v>0</v>
      </c>
      <c r="BR314">
        <f>IF(BQ314&lt;&gt;0, BQ314, BO314)</f>
        <v>0</v>
      </c>
      <c r="BS314">
        <f>1-BR314/BG314</f>
        <v>0</v>
      </c>
      <c r="BT314">
        <f>(BG314-BF314)/(BG314-BR314)</f>
        <v>0</v>
      </c>
      <c r="BU314">
        <f>(BA314-BG314)/(BA314-BR314)</f>
        <v>0</v>
      </c>
      <c r="BV314">
        <f>(BG314-BF314)/(BG314-AZ314)</f>
        <v>0</v>
      </c>
      <c r="BW314">
        <f>(BA314-BG314)/(BA314-AZ314)</f>
        <v>0</v>
      </c>
      <c r="BX314">
        <f>(BT314*BR314/BF314)</f>
        <v>0</v>
      </c>
      <c r="BY314">
        <f>(1-BX314)</f>
        <v>0</v>
      </c>
      <c r="BZ314">
        <v>1358</v>
      </c>
      <c r="CA314">
        <v>300</v>
      </c>
      <c r="CB314">
        <v>300</v>
      </c>
      <c r="CC314">
        <v>300</v>
      </c>
      <c r="CD314">
        <v>10372.1</v>
      </c>
      <c r="CE314">
        <v>1824.64</v>
      </c>
      <c r="CF314">
        <v>-0.00730157</v>
      </c>
      <c r="CG314">
        <v>0.9</v>
      </c>
      <c r="CH314" t="s">
        <v>421</v>
      </c>
      <c r="CI314" t="s">
        <v>421</v>
      </c>
      <c r="CJ314" t="s">
        <v>421</v>
      </c>
      <c r="CK314" t="s">
        <v>421</v>
      </c>
      <c r="CL314" t="s">
        <v>421</v>
      </c>
      <c r="CM314" t="s">
        <v>421</v>
      </c>
      <c r="CN314" t="s">
        <v>421</v>
      </c>
      <c r="CO314" t="s">
        <v>421</v>
      </c>
      <c r="CP314" t="s">
        <v>421</v>
      </c>
      <c r="CQ314" t="s">
        <v>421</v>
      </c>
      <c r="CR314">
        <f>$B$11*DQ314+$C$11*DR314+$F$11*EC314*(1-EF314)</f>
        <v>0</v>
      </c>
      <c r="CS314">
        <f>CR314*CT314</f>
        <v>0</v>
      </c>
      <c r="CT314">
        <f>($B$11*$D$9+$C$11*$D$9+$F$11*((EP314+EH314)/MAX(EP314+EH314+EQ314, 0.1)*$I$9+EQ314/MAX(EP314+EH314+EQ314, 0.1)*$J$9))/($B$11+$C$11+$F$11)</f>
        <v>0</v>
      </c>
      <c r="CU314">
        <f>($B$11*$K$9+$C$11*$K$9+$F$11*((EP314+EH314)/MAX(EP314+EH314+EQ314, 0.1)*$P$9+EQ314/MAX(EP314+EH314+EQ314, 0.1)*$Q$9))/($B$11+$C$11+$F$11)</f>
        <v>0</v>
      </c>
      <c r="CV314">
        <v>6</v>
      </c>
      <c r="CW314">
        <v>0.5</v>
      </c>
      <c r="CX314" t="s">
        <v>422</v>
      </c>
      <c r="CY314">
        <v>2</v>
      </c>
      <c r="CZ314" t="b">
        <v>1</v>
      </c>
      <c r="DA314">
        <v>1652289477</v>
      </c>
      <c r="DB314">
        <v>1182.412222222222</v>
      </c>
      <c r="DC314">
        <v>1258.641111111111</v>
      </c>
      <c r="DD314">
        <v>27.71657777777778</v>
      </c>
      <c r="DE314">
        <v>22.81997407407408</v>
      </c>
      <c r="DF314">
        <v>1183.644074074074</v>
      </c>
      <c r="DG314">
        <v>27.6150962962963</v>
      </c>
      <c r="DH314">
        <v>400.0907777777778</v>
      </c>
      <c r="DI314">
        <v>90.65838518518518</v>
      </c>
      <c r="DJ314">
        <v>0.1000186518518518</v>
      </c>
      <c r="DK314">
        <v>33.23515555555556</v>
      </c>
      <c r="DL314">
        <v>32.43446666666667</v>
      </c>
      <c r="DM314">
        <v>999.9000000000001</v>
      </c>
      <c r="DN314">
        <v>0</v>
      </c>
      <c r="DO314">
        <v>0</v>
      </c>
      <c r="DP314">
        <v>9997.847407407407</v>
      </c>
      <c r="DQ314">
        <v>0</v>
      </c>
      <c r="DR314">
        <v>958.8684814814815</v>
      </c>
      <c r="DS314">
        <v>-76.22927777777778</v>
      </c>
      <c r="DT314">
        <v>1216.118518518518</v>
      </c>
      <c r="DU314">
        <v>1288.035555555555</v>
      </c>
      <c r="DV314">
        <v>4.896592592592593</v>
      </c>
      <c r="DW314">
        <v>1258.641111111111</v>
      </c>
      <c r="DX314">
        <v>22.81997407407408</v>
      </c>
      <c r="DY314">
        <v>2.51273925925926</v>
      </c>
      <c r="DZ314">
        <v>2.068822222222222</v>
      </c>
      <c r="EA314">
        <v>21.10926296296296</v>
      </c>
      <c r="EB314">
        <v>17.98100370370371</v>
      </c>
      <c r="EC314">
        <v>1499.994074074074</v>
      </c>
      <c r="ED314">
        <v>0.9729923703703705</v>
      </c>
      <c r="EE314">
        <v>0.02700800740740741</v>
      </c>
      <c r="EF314">
        <v>0</v>
      </c>
      <c r="EG314">
        <v>1424.826666666667</v>
      </c>
      <c r="EH314">
        <v>5.00097</v>
      </c>
      <c r="EI314">
        <v>22030.16296296296</v>
      </c>
      <c r="EJ314">
        <v>12491.48888888889</v>
      </c>
      <c r="EK314">
        <v>41.75</v>
      </c>
      <c r="EL314">
        <v>43.25</v>
      </c>
      <c r="EM314">
        <v>41.93699999999999</v>
      </c>
      <c r="EN314">
        <v>43.125</v>
      </c>
      <c r="EO314">
        <v>42.93699999999998</v>
      </c>
      <c r="EP314">
        <v>1454.614074074074</v>
      </c>
      <c r="EQ314">
        <v>40.38000000000001</v>
      </c>
      <c r="ER314">
        <v>0</v>
      </c>
      <c r="ES314">
        <v>2170.400000095367</v>
      </c>
      <c r="ET314">
        <v>0</v>
      </c>
      <c r="EU314">
        <v>1424.8384</v>
      </c>
      <c r="EV314">
        <v>4.051538441643075</v>
      </c>
      <c r="EW314">
        <v>13.13076942051884</v>
      </c>
      <c r="EX314">
        <v>22029.72</v>
      </c>
      <c r="EY314">
        <v>15</v>
      </c>
      <c r="EZ314">
        <v>1652287342.6</v>
      </c>
      <c r="FA314" t="s">
        <v>727</v>
      </c>
      <c r="FB314">
        <v>1652287342.6</v>
      </c>
      <c r="FC314">
        <v>1652287335.6</v>
      </c>
      <c r="FD314">
        <v>27</v>
      </c>
      <c r="FE314">
        <v>0.206</v>
      </c>
      <c r="FF314">
        <v>-0.006</v>
      </c>
      <c r="FG314">
        <v>-1.806</v>
      </c>
      <c r="FH314">
        <v>0.04</v>
      </c>
      <c r="FI314">
        <v>1600</v>
      </c>
      <c r="FJ314">
        <v>24</v>
      </c>
      <c r="FK314">
        <v>0.06</v>
      </c>
      <c r="FL314">
        <v>0.04</v>
      </c>
      <c r="FM314">
        <v>-76.17828249999999</v>
      </c>
      <c r="FN314">
        <v>-0.7175178236396154</v>
      </c>
      <c r="FO314">
        <v>0.0776106657860243</v>
      </c>
      <c r="FP314">
        <v>-1</v>
      </c>
      <c r="FQ314">
        <v>4.96326425</v>
      </c>
      <c r="FR314">
        <v>-1.121186679174486</v>
      </c>
      <c r="FS314">
        <v>0.1083334841101194</v>
      </c>
      <c r="FT314">
        <v>0</v>
      </c>
      <c r="FU314">
        <v>0</v>
      </c>
      <c r="FV314">
        <v>0</v>
      </c>
      <c r="FW314">
        <v>0</v>
      </c>
      <c r="FX314">
        <v>-1</v>
      </c>
      <c r="FY314">
        <v>0</v>
      </c>
      <c r="FZ314">
        <v>1</v>
      </c>
      <c r="GA314" t="s">
        <v>710</v>
      </c>
      <c r="GB314">
        <v>2.69444</v>
      </c>
      <c r="GC314">
        <v>2.70499</v>
      </c>
      <c r="GD314">
        <v>0.193187</v>
      </c>
      <c r="GE314">
        <v>0.198658</v>
      </c>
      <c r="GF314">
        <v>0.117191</v>
      </c>
      <c r="GG314">
        <v>0.101323</v>
      </c>
      <c r="GH314">
        <v>25308.3</v>
      </c>
      <c r="GI314">
        <v>25236.1</v>
      </c>
      <c r="GJ314">
        <v>29191.3</v>
      </c>
      <c r="GK314">
        <v>29151.7</v>
      </c>
      <c r="GL314">
        <v>34117.1</v>
      </c>
      <c r="GM314">
        <v>34874.2</v>
      </c>
      <c r="GN314">
        <v>41081.5</v>
      </c>
      <c r="GO314">
        <v>41598.1</v>
      </c>
      <c r="GP314">
        <v>1.72053</v>
      </c>
      <c r="GQ314">
        <v>2.01065</v>
      </c>
      <c r="GR314">
        <v>0.09815020000000001</v>
      </c>
      <c r="GS314">
        <v>0</v>
      </c>
      <c r="GT314">
        <v>30.8529</v>
      </c>
      <c r="GU314">
        <v>999.9</v>
      </c>
      <c r="GV314">
        <v>38.9</v>
      </c>
      <c r="GW314">
        <v>37.2</v>
      </c>
      <c r="GX314">
        <v>27.3518</v>
      </c>
      <c r="GY314">
        <v>63.0936</v>
      </c>
      <c r="GZ314">
        <v>29.1787</v>
      </c>
      <c r="HA314">
        <v>1</v>
      </c>
      <c r="HB314">
        <v>0.333191</v>
      </c>
      <c r="HC314">
        <v>0</v>
      </c>
      <c r="HD314">
        <v>20.392</v>
      </c>
      <c r="HE314">
        <v>5.21699</v>
      </c>
      <c r="HF314">
        <v>12.0099</v>
      </c>
      <c r="HG314">
        <v>4.9875</v>
      </c>
      <c r="HH314">
        <v>3.2886</v>
      </c>
      <c r="HI314">
        <v>2433.3</v>
      </c>
      <c r="HJ314">
        <v>9999</v>
      </c>
      <c r="HK314">
        <v>9999</v>
      </c>
      <c r="HL314">
        <v>46</v>
      </c>
      <c r="HM314">
        <v>1.86736</v>
      </c>
      <c r="HN314">
        <v>1.8663</v>
      </c>
      <c r="HO314">
        <v>1.86584</v>
      </c>
      <c r="HP314">
        <v>1.86569</v>
      </c>
      <c r="HQ314">
        <v>1.86752</v>
      </c>
      <c r="HR314">
        <v>1.87006</v>
      </c>
      <c r="HS314">
        <v>1.86873</v>
      </c>
      <c r="HT314">
        <v>1.8701</v>
      </c>
      <c r="HU314">
        <v>0</v>
      </c>
      <c r="HV314">
        <v>0</v>
      </c>
      <c r="HW314">
        <v>0</v>
      </c>
      <c r="HX314">
        <v>0</v>
      </c>
      <c r="HY314" t="s">
        <v>425</v>
      </c>
      <c r="HZ314" t="s">
        <v>426</v>
      </c>
      <c r="IA314" t="s">
        <v>427</v>
      </c>
      <c r="IB314" t="s">
        <v>427</v>
      </c>
      <c r="IC314" t="s">
        <v>427</v>
      </c>
      <c r="ID314" t="s">
        <v>427</v>
      </c>
      <c r="IE314">
        <v>0</v>
      </c>
      <c r="IF314">
        <v>100</v>
      </c>
      <c r="IG314">
        <v>100</v>
      </c>
      <c r="IH314">
        <v>-1.26</v>
      </c>
      <c r="II314">
        <v>0.102</v>
      </c>
      <c r="IJ314">
        <v>0.04464184116076175</v>
      </c>
      <c r="IK314">
        <v>-0.0004613869835165773</v>
      </c>
      <c r="IL314">
        <v>-7.733014719846753E-07</v>
      </c>
      <c r="IM314">
        <v>2.12217718631011E-10</v>
      </c>
      <c r="IN314">
        <v>-0.1662484685589008</v>
      </c>
      <c r="IO314">
        <v>0.000886434048502425</v>
      </c>
      <c r="IP314">
        <v>0.0004187276611132993</v>
      </c>
      <c r="IQ314">
        <v>-3.612086840460417E-06</v>
      </c>
      <c r="IR314">
        <v>19</v>
      </c>
      <c r="IS314">
        <v>2204</v>
      </c>
      <c r="IT314">
        <v>1</v>
      </c>
      <c r="IU314">
        <v>37</v>
      </c>
      <c r="IV314">
        <v>35.7</v>
      </c>
      <c r="IW314">
        <v>35.8</v>
      </c>
      <c r="IX314">
        <v>2.6062</v>
      </c>
      <c r="IY314">
        <v>2.21313</v>
      </c>
      <c r="IZ314">
        <v>1.39648</v>
      </c>
      <c r="JA314">
        <v>2.34497</v>
      </c>
      <c r="JB314">
        <v>1.49536</v>
      </c>
      <c r="JC314">
        <v>2.38159</v>
      </c>
      <c r="JD314">
        <v>39.3418</v>
      </c>
      <c r="JE314">
        <v>14.7274</v>
      </c>
      <c r="JF314">
        <v>18</v>
      </c>
      <c r="JG314">
        <v>392.436</v>
      </c>
      <c r="JH314">
        <v>561.825</v>
      </c>
      <c r="JI314">
        <v>32.3668</v>
      </c>
      <c r="JJ314">
        <v>31.8024</v>
      </c>
      <c r="JK314">
        <v>30.0002</v>
      </c>
      <c r="JL314">
        <v>31.6771</v>
      </c>
      <c r="JM314">
        <v>31.5765</v>
      </c>
      <c r="JN314">
        <v>52.1549</v>
      </c>
      <c r="JO314">
        <v>18.8827</v>
      </c>
      <c r="JP314">
        <v>16.0646</v>
      </c>
      <c r="JQ314">
        <v>-999.9</v>
      </c>
      <c r="JR314">
        <v>1302.65</v>
      </c>
      <c r="JS314">
        <v>23.1517</v>
      </c>
      <c r="JT314">
        <v>99.77249999999999</v>
      </c>
      <c r="JU314">
        <v>99.84869999999999</v>
      </c>
    </row>
    <row r="315" spans="1:281">
      <c r="A315">
        <v>299</v>
      </c>
      <c r="B315">
        <v>1652289489.5</v>
      </c>
      <c r="C315">
        <v>7433</v>
      </c>
      <c r="D315" t="s">
        <v>1082</v>
      </c>
      <c r="E315" t="s">
        <v>1083</v>
      </c>
      <c r="F315">
        <v>5</v>
      </c>
      <c r="G315" t="s">
        <v>925</v>
      </c>
      <c r="H315" t="s">
        <v>418</v>
      </c>
      <c r="I315">
        <v>1652289481.714286</v>
      </c>
      <c r="J315">
        <f>(K315)/1000</f>
        <v>0</v>
      </c>
      <c r="K315">
        <f>IF(CZ315, AN315, AH315)</f>
        <v>0</v>
      </c>
      <c r="L315">
        <f>IF(CZ315, AI315, AG315)</f>
        <v>0</v>
      </c>
      <c r="M315">
        <f>DB315 - IF(AU315&gt;1, L315*CV315*100.0/(AW315*DP315), 0)</f>
        <v>0</v>
      </c>
      <c r="N315">
        <f>((T315-J315/2)*M315-L315)/(T315+J315/2)</f>
        <v>0</v>
      </c>
      <c r="O315">
        <f>N315*(DI315+DJ315)/1000.0</f>
        <v>0</v>
      </c>
      <c r="P315">
        <f>(DB315 - IF(AU315&gt;1, L315*CV315*100.0/(AW315*DP315), 0))*(DI315+DJ315)/1000.0</f>
        <v>0</v>
      </c>
      <c r="Q315">
        <f>2.0/((1/S315-1/R315)+SIGN(S315)*SQRT((1/S315-1/R315)*(1/S315-1/R315) + 4*CW315/((CW315+1)*(CW315+1))*(2*1/S315*1/R315-1/R315*1/R315)))</f>
        <v>0</v>
      </c>
      <c r="R315">
        <f>IF(LEFT(CX315,1)&lt;&gt;"0",IF(LEFT(CX315,1)="1",3.0,CY315),$D$5+$E$5*(DP315*DI315/($K$5*1000))+$F$5*(DP315*DI315/($K$5*1000))*MAX(MIN(CV315,$J$5),$I$5)*MAX(MIN(CV315,$J$5),$I$5)+$G$5*MAX(MIN(CV315,$J$5),$I$5)*(DP315*DI315/($K$5*1000))+$H$5*(DP315*DI315/($K$5*1000))*(DP315*DI315/($K$5*1000)))</f>
        <v>0</v>
      </c>
      <c r="S315">
        <f>J315*(1000-(1000*0.61365*exp(17.502*W315/(240.97+W315))/(DI315+DJ315)+DD315)/2)/(1000*0.61365*exp(17.502*W315/(240.97+W315))/(DI315+DJ315)-DD315)</f>
        <v>0</v>
      </c>
      <c r="T315">
        <f>1/((CW315+1)/(Q315/1.6)+1/(R315/1.37)) + CW315/((CW315+1)/(Q315/1.6) + CW315/(R315/1.37))</f>
        <v>0</v>
      </c>
      <c r="U315">
        <f>(CR315*CU315)</f>
        <v>0</v>
      </c>
      <c r="V315">
        <f>(DK315+(U315+2*0.95*5.67E-8*(((DK315+$B$7)+273)^4-(DK315+273)^4)-44100*J315)/(1.84*29.3*R315+8*0.95*5.67E-8*(DK315+273)^3))</f>
        <v>0</v>
      </c>
      <c r="W315">
        <f>($C$7*DL315+$D$7*DM315+$E$7*V315)</f>
        <v>0</v>
      </c>
      <c r="X315">
        <f>0.61365*exp(17.502*W315/(240.97+W315))</f>
        <v>0</v>
      </c>
      <c r="Y315">
        <f>(Z315/AA315*100)</f>
        <v>0</v>
      </c>
      <c r="Z315">
        <f>DD315*(DI315+DJ315)/1000</f>
        <v>0</v>
      </c>
      <c r="AA315">
        <f>0.61365*exp(17.502*DK315/(240.97+DK315))</f>
        <v>0</v>
      </c>
      <c r="AB315">
        <f>(X315-DD315*(DI315+DJ315)/1000)</f>
        <v>0</v>
      </c>
      <c r="AC315">
        <f>(-J315*44100)</f>
        <v>0</v>
      </c>
      <c r="AD315">
        <f>2*29.3*R315*0.92*(DK315-W315)</f>
        <v>0</v>
      </c>
      <c r="AE315">
        <f>2*0.95*5.67E-8*(((DK315+$B$7)+273)^4-(W315+273)^4)</f>
        <v>0</v>
      </c>
      <c r="AF315">
        <f>U315+AE315+AC315+AD315</f>
        <v>0</v>
      </c>
      <c r="AG315">
        <f>DH315*AU315*(DC315-DB315*(1000-AU315*DE315)/(1000-AU315*DD315))/(100*CV315)</f>
        <v>0</v>
      </c>
      <c r="AH315">
        <f>1000*DH315*AU315*(DD315-DE315)/(100*CV315*(1000-AU315*DD315))</f>
        <v>0</v>
      </c>
      <c r="AI315">
        <f>(AJ315 - AK315 - DI315*1E3/(8.314*(DK315+273.15)) * AM315/DH315 * AL315) * DH315/(100*CV315) * (1000 - DE315)/1000</f>
        <v>0</v>
      </c>
      <c r="AJ315">
        <v>1318.695636599561</v>
      </c>
      <c r="AK315">
        <v>1257.243636363636</v>
      </c>
      <c r="AL315">
        <v>3.431014851183983</v>
      </c>
      <c r="AM315">
        <v>66.42233892500103</v>
      </c>
      <c r="AN315">
        <f>(AP315 - AO315 + DI315*1E3/(8.314*(DK315+273.15)) * AR315/DH315 * AQ315) * DH315/(100*CV315) * 1000/(1000 - AP315)</f>
        <v>0</v>
      </c>
      <c r="AO315">
        <v>22.99242697607081</v>
      </c>
      <c r="AP315">
        <v>27.7665909090909</v>
      </c>
      <c r="AQ315">
        <v>0.0007402990838448548</v>
      </c>
      <c r="AR315">
        <v>79.01917542628415</v>
      </c>
      <c r="AS315">
        <v>0</v>
      </c>
      <c r="AT315">
        <v>0</v>
      </c>
      <c r="AU315">
        <f>IF(AS315*$H$13&gt;=AW315,1.0,(AW315/(AW315-AS315*$H$13)))</f>
        <v>0</v>
      </c>
      <c r="AV315">
        <f>(AU315-1)*100</f>
        <v>0</v>
      </c>
      <c r="AW315">
        <f>MAX(0,($B$13+$C$13*DP315)/(1+$D$13*DP315)*DI315/(DK315+273)*$E$13)</f>
        <v>0</v>
      </c>
      <c r="AX315" t="s">
        <v>421</v>
      </c>
      <c r="AY315" t="s">
        <v>421</v>
      </c>
      <c r="AZ315">
        <v>0</v>
      </c>
      <c r="BA315">
        <v>0</v>
      </c>
      <c r="BB315">
        <f>1-AZ315/BA315</f>
        <v>0</v>
      </c>
      <c r="BC315">
        <v>0</v>
      </c>
      <c r="BD315" t="s">
        <v>421</v>
      </c>
      <c r="BE315" t="s">
        <v>421</v>
      </c>
      <c r="BF315">
        <v>0</v>
      </c>
      <c r="BG315">
        <v>0</v>
      </c>
      <c r="BH315">
        <f>1-BF315/BG315</f>
        <v>0</v>
      </c>
      <c r="BI315">
        <v>0.5</v>
      </c>
      <c r="BJ315">
        <f>CS315</f>
        <v>0</v>
      </c>
      <c r="BK315">
        <f>L315</f>
        <v>0</v>
      </c>
      <c r="BL315">
        <f>BH315*BI315*BJ315</f>
        <v>0</v>
      </c>
      <c r="BM315">
        <f>(BK315-BC315)/BJ315</f>
        <v>0</v>
      </c>
      <c r="BN315">
        <f>(BA315-BG315)/BG315</f>
        <v>0</v>
      </c>
      <c r="BO315">
        <f>AZ315/(BB315+AZ315/BG315)</f>
        <v>0</v>
      </c>
      <c r="BP315" t="s">
        <v>421</v>
      </c>
      <c r="BQ315">
        <v>0</v>
      </c>
      <c r="BR315">
        <f>IF(BQ315&lt;&gt;0, BQ315, BO315)</f>
        <v>0</v>
      </c>
      <c r="BS315">
        <f>1-BR315/BG315</f>
        <v>0</v>
      </c>
      <c r="BT315">
        <f>(BG315-BF315)/(BG315-BR315)</f>
        <v>0</v>
      </c>
      <c r="BU315">
        <f>(BA315-BG315)/(BA315-BR315)</f>
        <v>0</v>
      </c>
      <c r="BV315">
        <f>(BG315-BF315)/(BG315-AZ315)</f>
        <v>0</v>
      </c>
      <c r="BW315">
        <f>(BA315-BG315)/(BA315-AZ315)</f>
        <v>0</v>
      </c>
      <c r="BX315">
        <f>(BT315*BR315/BF315)</f>
        <v>0</v>
      </c>
      <c r="BY315">
        <f>(1-BX315)</f>
        <v>0</v>
      </c>
      <c r="BZ315">
        <v>1358</v>
      </c>
      <c r="CA315">
        <v>300</v>
      </c>
      <c r="CB315">
        <v>300</v>
      </c>
      <c r="CC315">
        <v>300</v>
      </c>
      <c r="CD315">
        <v>10372.1</v>
      </c>
      <c r="CE315">
        <v>1824.64</v>
      </c>
      <c r="CF315">
        <v>-0.00730157</v>
      </c>
      <c r="CG315">
        <v>0.9</v>
      </c>
      <c r="CH315" t="s">
        <v>421</v>
      </c>
      <c r="CI315" t="s">
        <v>421</v>
      </c>
      <c r="CJ315" t="s">
        <v>421</v>
      </c>
      <c r="CK315" t="s">
        <v>421</v>
      </c>
      <c r="CL315" t="s">
        <v>421</v>
      </c>
      <c r="CM315" t="s">
        <v>421</v>
      </c>
      <c r="CN315" t="s">
        <v>421</v>
      </c>
      <c r="CO315" t="s">
        <v>421</v>
      </c>
      <c r="CP315" t="s">
        <v>421</v>
      </c>
      <c r="CQ315" t="s">
        <v>421</v>
      </c>
      <c r="CR315">
        <f>$B$11*DQ315+$C$11*DR315+$F$11*EC315*(1-EF315)</f>
        <v>0</v>
      </c>
      <c r="CS315">
        <f>CR315*CT315</f>
        <v>0</v>
      </c>
      <c r="CT315">
        <f>($B$11*$D$9+$C$11*$D$9+$F$11*((EP315+EH315)/MAX(EP315+EH315+EQ315, 0.1)*$I$9+EQ315/MAX(EP315+EH315+EQ315, 0.1)*$J$9))/($B$11+$C$11+$F$11)</f>
        <v>0</v>
      </c>
      <c r="CU315">
        <f>($B$11*$K$9+$C$11*$K$9+$F$11*((EP315+EH315)/MAX(EP315+EH315+EQ315, 0.1)*$P$9+EQ315/MAX(EP315+EH315+EQ315, 0.1)*$Q$9))/($B$11+$C$11+$F$11)</f>
        <v>0</v>
      </c>
      <c r="CV315">
        <v>6</v>
      </c>
      <c r="CW315">
        <v>0.5</v>
      </c>
      <c r="CX315" t="s">
        <v>422</v>
      </c>
      <c r="CY315">
        <v>2</v>
      </c>
      <c r="CZ315" t="b">
        <v>1</v>
      </c>
      <c r="DA315">
        <v>1652289481.714286</v>
      </c>
      <c r="DB315">
        <v>1198.109642857143</v>
      </c>
      <c r="DC315">
        <v>1274.440714285715</v>
      </c>
      <c r="DD315">
        <v>27.73762857142858</v>
      </c>
      <c r="DE315">
        <v>22.92703928571429</v>
      </c>
      <c r="DF315">
        <v>1199.364285714286</v>
      </c>
      <c r="DG315">
        <v>27.63582142857143</v>
      </c>
      <c r="DH315">
        <v>400.0854642857142</v>
      </c>
      <c r="DI315">
        <v>90.65434999999999</v>
      </c>
      <c r="DJ315">
        <v>0.09997791785714286</v>
      </c>
      <c r="DK315">
        <v>33.23963571428572</v>
      </c>
      <c r="DL315">
        <v>32.44151071428571</v>
      </c>
      <c r="DM315">
        <v>999.9000000000002</v>
      </c>
      <c r="DN315">
        <v>0</v>
      </c>
      <c r="DO315">
        <v>0</v>
      </c>
      <c r="DP315">
        <v>10000.44678571429</v>
      </c>
      <c r="DQ315">
        <v>0</v>
      </c>
      <c r="DR315">
        <v>957.8703214285713</v>
      </c>
      <c r="DS315">
        <v>-76.33139285714286</v>
      </c>
      <c r="DT315">
        <v>1232.290714285714</v>
      </c>
      <c r="DU315">
        <v>1304.3475</v>
      </c>
      <c r="DV315">
        <v>4.810577142857142</v>
      </c>
      <c r="DW315">
        <v>1274.440714285715</v>
      </c>
      <c r="DX315">
        <v>22.92703928571429</v>
      </c>
      <c r="DY315">
        <v>2.514536071428572</v>
      </c>
      <c r="DZ315">
        <v>2.078436785714286</v>
      </c>
      <c r="EA315">
        <v>21.12089642857142</v>
      </c>
      <c r="EB315">
        <v>18.05476071428572</v>
      </c>
      <c r="EC315">
        <v>1499.991428571428</v>
      </c>
      <c r="ED315">
        <v>0.9729925357142859</v>
      </c>
      <c r="EE315">
        <v>0.02700783214285715</v>
      </c>
      <c r="EF315">
        <v>0</v>
      </c>
      <c r="EG315">
        <v>1425.157142857143</v>
      </c>
      <c r="EH315">
        <v>5.00097</v>
      </c>
      <c r="EI315">
        <v>22032.375</v>
      </c>
      <c r="EJ315">
        <v>12491.47857142857</v>
      </c>
      <c r="EK315">
        <v>41.75</v>
      </c>
      <c r="EL315">
        <v>43.25</v>
      </c>
      <c r="EM315">
        <v>41.93699999999999</v>
      </c>
      <c r="EN315">
        <v>43.125</v>
      </c>
      <c r="EO315">
        <v>42.93699999999998</v>
      </c>
      <c r="EP315">
        <v>1454.611428571428</v>
      </c>
      <c r="EQ315">
        <v>40.38000000000001</v>
      </c>
      <c r="ER315">
        <v>0</v>
      </c>
      <c r="ES315">
        <v>2175.799999952316</v>
      </c>
      <c r="ET315">
        <v>0</v>
      </c>
      <c r="EU315">
        <v>1425.175</v>
      </c>
      <c r="EV315">
        <v>3.797264943424531</v>
      </c>
      <c r="EW315">
        <v>82.02051285970106</v>
      </c>
      <c r="EX315">
        <v>22032.52692307692</v>
      </c>
      <c r="EY315">
        <v>15</v>
      </c>
      <c r="EZ315">
        <v>1652287342.6</v>
      </c>
      <c r="FA315" t="s">
        <v>727</v>
      </c>
      <c r="FB315">
        <v>1652287342.6</v>
      </c>
      <c r="FC315">
        <v>1652287335.6</v>
      </c>
      <c r="FD315">
        <v>27</v>
      </c>
      <c r="FE315">
        <v>0.206</v>
      </c>
      <c r="FF315">
        <v>-0.006</v>
      </c>
      <c r="FG315">
        <v>-1.806</v>
      </c>
      <c r="FH315">
        <v>0.04</v>
      </c>
      <c r="FI315">
        <v>1600</v>
      </c>
      <c r="FJ315">
        <v>24</v>
      </c>
      <c r="FK315">
        <v>0.06</v>
      </c>
      <c r="FL315">
        <v>0.04</v>
      </c>
      <c r="FM315">
        <v>-76.27281219512196</v>
      </c>
      <c r="FN315">
        <v>-1.166055052264733</v>
      </c>
      <c r="FO315">
        <v>0.1245980879059375</v>
      </c>
      <c r="FP315">
        <v>-1</v>
      </c>
      <c r="FQ315">
        <v>4.87112756097561</v>
      </c>
      <c r="FR315">
        <v>-1.077847526132399</v>
      </c>
      <c r="FS315">
        <v>0.1069290613667906</v>
      </c>
      <c r="FT315">
        <v>0</v>
      </c>
      <c r="FU315">
        <v>0</v>
      </c>
      <c r="FV315">
        <v>0</v>
      </c>
      <c r="FW315">
        <v>0</v>
      </c>
      <c r="FX315">
        <v>-1</v>
      </c>
      <c r="FY315">
        <v>0</v>
      </c>
      <c r="FZ315">
        <v>1</v>
      </c>
      <c r="GA315" t="s">
        <v>710</v>
      </c>
      <c r="GB315">
        <v>2.69429</v>
      </c>
      <c r="GC315">
        <v>2.7053</v>
      </c>
      <c r="GD315">
        <v>0.19484</v>
      </c>
      <c r="GE315">
        <v>0.200261</v>
      </c>
      <c r="GF315">
        <v>0.117234</v>
      </c>
      <c r="GG315">
        <v>0.10165</v>
      </c>
      <c r="GH315">
        <v>25256.5</v>
      </c>
      <c r="GI315">
        <v>25185.5</v>
      </c>
      <c r="GJ315">
        <v>29191.4</v>
      </c>
      <c r="GK315">
        <v>29151.7</v>
      </c>
      <c r="GL315">
        <v>34115.8</v>
      </c>
      <c r="GM315">
        <v>34861.1</v>
      </c>
      <c r="GN315">
        <v>41081.9</v>
      </c>
      <c r="GO315">
        <v>41597.6</v>
      </c>
      <c r="GP315">
        <v>1.72025</v>
      </c>
      <c r="GQ315">
        <v>2.01043</v>
      </c>
      <c r="GR315">
        <v>0.0991374</v>
      </c>
      <c r="GS315">
        <v>0</v>
      </c>
      <c r="GT315">
        <v>30.8496</v>
      </c>
      <c r="GU315">
        <v>999.9</v>
      </c>
      <c r="GV315">
        <v>38.9</v>
      </c>
      <c r="GW315">
        <v>37.2</v>
      </c>
      <c r="GX315">
        <v>27.3496</v>
      </c>
      <c r="GY315">
        <v>62.9836</v>
      </c>
      <c r="GZ315">
        <v>29.379</v>
      </c>
      <c r="HA315">
        <v>1</v>
      </c>
      <c r="HB315">
        <v>0.333534</v>
      </c>
      <c r="HC315">
        <v>0</v>
      </c>
      <c r="HD315">
        <v>20.3918</v>
      </c>
      <c r="HE315">
        <v>5.21654</v>
      </c>
      <c r="HF315">
        <v>12.0098</v>
      </c>
      <c r="HG315">
        <v>4.98735</v>
      </c>
      <c r="HH315">
        <v>3.28863</v>
      </c>
      <c r="HI315">
        <v>2433.6</v>
      </c>
      <c r="HJ315">
        <v>9999</v>
      </c>
      <c r="HK315">
        <v>9999</v>
      </c>
      <c r="HL315">
        <v>46</v>
      </c>
      <c r="HM315">
        <v>1.86736</v>
      </c>
      <c r="HN315">
        <v>1.8663</v>
      </c>
      <c r="HO315">
        <v>1.86584</v>
      </c>
      <c r="HP315">
        <v>1.8657</v>
      </c>
      <c r="HQ315">
        <v>1.86752</v>
      </c>
      <c r="HR315">
        <v>1.87005</v>
      </c>
      <c r="HS315">
        <v>1.86871</v>
      </c>
      <c r="HT315">
        <v>1.8701</v>
      </c>
      <c r="HU315">
        <v>0</v>
      </c>
      <c r="HV315">
        <v>0</v>
      </c>
      <c r="HW315">
        <v>0</v>
      </c>
      <c r="HX315">
        <v>0</v>
      </c>
      <c r="HY315" t="s">
        <v>425</v>
      </c>
      <c r="HZ315" t="s">
        <v>426</v>
      </c>
      <c r="IA315" t="s">
        <v>427</v>
      </c>
      <c r="IB315" t="s">
        <v>427</v>
      </c>
      <c r="IC315" t="s">
        <v>427</v>
      </c>
      <c r="ID315" t="s">
        <v>427</v>
      </c>
      <c r="IE315">
        <v>0</v>
      </c>
      <c r="IF315">
        <v>100</v>
      </c>
      <c r="IG315">
        <v>100</v>
      </c>
      <c r="IH315">
        <v>-1.29</v>
      </c>
      <c r="II315">
        <v>0.1023</v>
      </c>
      <c r="IJ315">
        <v>0.04464184116076175</v>
      </c>
      <c r="IK315">
        <v>-0.0004613869835165773</v>
      </c>
      <c r="IL315">
        <v>-7.733014719846753E-07</v>
      </c>
      <c r="IM315">
        <v>2.12217718631011E-10</v>
      </c>
      <c r="IN315">
        <v>-0.1662484685589008</v>
      </c>
      <c r="IO315">
        <v>0.000886434048502425</v>
      </c>
      <c r="IP315">
        <v>0.0004187276611132993</v>
      </c>
      <c r="IQ315">
        <v>-3.612086840460417E-06</v>
      </c>
      <c r="IR315">
        <v>19</v>
      </c>
      <c r="IS315">
        <v>2204</v>
      </c>
      <c r="IT315">
        <v>1</v>
      </c>
      <c r="IU315">
        <v>37</v>
      </c>
      <c r="IV315">
        <v>35.8</v>
      </c>
      <c r="IW315">
        <v>35.9</v>
      </c>
      <c r="IX315">
        <v>2.63062</v>
      </c>
      <c r="IY315">
        <v>2.20703</v>
      </c>
      <c r="IZ315">
        <v>1.39648</v>
      </c>
      <c r="JA315">
        <v>2.34497</v>
      </c>
      <c r="JB315">
        <v>1.49536</v>
      </c>
      <c r="JC315">
        <v>2.36084</v>
      </c>
      <c r="JD315">
        <v>39.3418</v>
      </c>
      <c r="JE315">
        <v>14.7274</v>
      </c>
      <c r="JF315">
        <v>18</v>
      </c>
      <c r="JG315">
        <v>392.303</v>
      </c>
      <c r="JH315">
        <v>561.681</v>
      </c>
      <c r="JI315">
        <v>32.3707</v>
      </c>
      <c r="JJ315">
        <v>31.8049</v>
      </c>
      <c r="JK315">
        <v>30.0004</v>
      </c>
      <c r="JL315">
        <v>31.6796</v>
      </c>
      <c r="JM315">
        <v>31.5792</v>
      </c>
      <c r="JN315">
        <v>52.6558</v>
      </c>
      <c r="JO315">
        <v>18.5815</v>
      </c>
      <c r="JP315">
        <v>16.0646</v>
      </c>
      <c r="JQ315">
        <v>-999.9</v>
      </c>
      <c r="JR315">
        <v>1322.72</v>
      </c>
      <c r="JS315">
        <v>23.239</v>
      </c>
      <c r="JT315">
        <v>99.77330000000001</v>
      </c>
      <c r="JU315">
        <v>99.848</v>
      </c>
    </row>
    <row r="316" spans="1:281">
      <c r="A316">
        <v>300</v>
      </c>
      <c r="B316">
        <v>1652289494.5</v>
      </c>
      <c r="C316">
        <v>7438</v>
      </c>
      <c r="D316" t="s">
        <v>1084</v>
      </c>
      <c r="E316" t="s">
        <v>1085</v>
      </c>
      <c r="F316">
        <v>5</v>
      </c>
      <c r="G316" t="s">
        <v>925</v>
      </c>
      <c r="H316" t="s">
        <v>418</v>
      </c>
      <c r="I316">
        <v>1652289487</v>
      </c>
      <c r="J316">
        <f>(K316)/1000</f>
        <v>0</v>
      </c>
      <c r="K316">
        <f>IF(CZ316, AN316, AH316)</f>
        <v>0</v>
      </c>
      <c r="L316">
        <f>IF(CZ316, AI316, AG316)</f>
        <v>0</v>
      </c>
      <c r="M316">
        <f>DB316 - IF(AU316&gt;1, L316*CV316*100.0/(AW316*DP316), 0)</f>
        <v>0</v>
      </c>
      <c r="N316">
        <f>((T316-J316/2)*M316-L316)/(T316+J316/2)</f>
        <v>0</v>
      </c>
      <c r="O316">
        <f>N316*(DI316+DJ316)/1000.0</f>
        <v>0</v>
      </c>
      <c r="P316">
        <f>(DB316 - IF(AU316&gt;1, L316*CV316*100.0/(AW316*DP316), 0))*(DI316+DJ316)/1000.0</f>
        <v>0</v>
      </c>
      <c r="Q316">
        <f>2.0/((1/S316-1/R316)+SIGN(S316)*SQRT((1/S316-1/R316)*(1/S316-1/R316) + 4*CW316/((CW316+1)*(CW316+1))*(2*1/S316*1/R316-1/R316*1/R316)))</f>
        <v>0</v>
      </c>
      <c r="R316">
        <f>IF(LEFT(CX316,1)&lt;&gt;"0",IF(LEFT(CX316,1)="1",3.0,CY316),$D$5+$E$5*(DP316*DI316/($K$5*1000))+$F$5*(DP316*DI316/($K$5*1000))*MAX(MIN(CV316,$J$5),$I$5)*MAX(MIN(CV316,$J$5),$I$5)+$G$5*MAX(MIN(CV316,$J$5),$I$5)*(DP316*DI316/($K$5*1000))+$H$5*(DP316*DI316/($K$5*1000))*(DP316*DI316/($K$5*1000)))</f>
        <v>0</v>
      </c>
      <c r="S316">
        <f>J316*(1000-(1000*0.61365*exp(17.502*W316/(240.97+W316))/(DI316+DJ316)+DD316)/2)/(1000*0.61365*exp(17.502*W316/(240.97+W316))/(DI316+DJ316)-DD316)</f>
        <v>0</v>
      </c>
      <c r="T316">
        <f>1/((CW316+1)/(Q316/1.6)+1/(R316/1.37)) + CW316/((CW316+1)/(Q316/1.6) + CW316/(R316/1.37))</f>
        <v>0</v>
      </c>
      <c r="U316">
        <f>(CR316*CU316)</f>
        <v>0</v>
      </c>
      <c r="V316">
        <f>(DK316+(U316+2*0.95*5.67E-8*(((DK316+$B$7)+273)^4-(DK316+273)^4)-44100*J316)/(1.84*29.3*R316+8*0.95*5.67E-8*(DK316+273)^3))</f>
        <v>0</v>
      </c>
      <c r="W316">
        <f>($C$7*DL316+$D$7*DM316+$E$7*V316)</f>
        <v>0</v>
      </c>
      <c r="X316">
        <f>0.61365*exp(17.502*W316/(240.97+W316))</f>
        <v>0</v>
      </c>
      <c r="Y316">
        <f>(Z316/AA316*100)</f>
        <v>0</v>
      </c>
      <c r="Z316">
        <f>DD316*(DI316+DJ316)/1000</f>
        <v>0</v>
      </c>
      <c r="AA316">
        <f>0.61365*exp(17.502*DK316/(240.97+DK316))</f>
        <v>0</v>
      </c>
      <c r="AB316">
        <f>(X316-DD316*(DI316+DJ316)/1000)</f>
        <v>0</v>
      </c>
      <c r="AC316">
        <f>(-J316*44100)</f>
        <v>0</v>
      </c>
      <c r="AD316">
        <f>2*29.3*R316*0.92*(DK316-W316)</f>
        <v>0</v>
      </c>
      <c r="AE316">
        <f>2*0.95*5.67E-8*(((DK316+$B$7)+273)^4-(W316+273)^4)</f>
        <v>0</v>
      </c>
      <c r="AF316">
        <f>U316+AE316+AC316+AD316</f>
        <v>0</v>
      </c>
      <c r="AG316">
        <f>DH316*AU316*(DC316-DB316*(1000-AU316*DE316)/(1000-AU316*DD316))/(100*CV316)</f>
        <v>0</v>
      </c>
      <c r="AH316">
        <f>1000*DH316*AU316*(DD316-DE316)/(100*CV316*(1000-AU316*DD316))</f>
        <v>0</v>
      </c>
      <c r="AI316">
        <f>(AJ316 - AK316 - DI316*1E3/(8.314*(DK316+273.15)) * AM316/DH316 * AL316) * DH316/(100*CV316) * (1000 - DE316)/1000</f>
        <v>0</v>
      </c>
      <c r="AJ316">
        <v>1336.002118331989</v>
      </c>
      <c r="AK316">
        <v>1274.479151515151</v>
      </c>
      <c r="AL316">
        <v>3.447873152166577</v>
      </c>
      <c r="AM316">
        <v>66.42233892500103</v>
      </c>
      <c r="AN316">
        <f>(AP316 - AO316 + DI316*1E3/(8.314*(DK316+273.15)) * AR316/DH316 * AQ316) * DH316/(100*CV316) * 1000/(1000 - AP316)</f>
        <v>0</v>
      </c>
      <c r="AO316">
        <v>23.09433216715657</v>
      </c>
      <c r="AP316">
        <v>27.77622424242424</v>
      </c>
      <c r="AQ316">
        <v>0.001140974306701564</v>
      </c>
      <c r="AR316">
        <v>79.01917542628415</v>
      </c>
      <c r="AS316">
        <v>0</v>
      </c>
      <c r="AT316">
        <v>0</v>
      </c>
      <c r="AU316">
        <f>IF(AS316*$H$13&gt;=AW316,1.0,(AW316/(AW316-AS316*$H$13)))</f>
        <v>0</v>
      </c>
      <c r="AV316">
        <f>(AU316-1)*100</f>
        <v>0</v>
      </c>
      <c r="AW316">
        <f>MAX(0,($B$13+$C$13*DP316)/(1+$D$13*DP316)*DI316/(DK316+273)*$E$13)</f>
        <v>0</v>
      </c>
      <c r="AX316" t="s">
        <v>421</v>
      </c>
      <c r="AY316" t="s">
        <v>421</v>
      </c>
      <c r="AZ316">
        <v>0</v>
      </c>
      <c r="BA316">
        <v>0</v>
      </c>
      <c r="BB316">
        <f>1-AZ316/BA316</f>
        <v>0</v>
      </c>
      <c r="BC316">
        <v>0</v>
      </c>
      <c r="BD316" t="s">
        <v>421</v>
      </c>
      <c r="BE316" t="s">
        <v>421</v>
      </c>
      <c r="BF316">
        <v>0</v>
      </c>
      <c r="BG316">
        <v>0</v>
      </c>
      <c r="BH316">
        <f>1-BF316/BG316</f>
        <v>0</v>
      </c>
      <c r="BI316">
        <v>0.5</v>
      </c>
      <c r="BJ316">
        <f>CS316</f>
        <v>0</v>
      </c>
      <c r="BK316">
        <f>L316</f>
        <v>0</v>
      </c>
      <c r="BL316">
        <f>BH316*BI316*BJ316</f>
        <v>0</v>
      </c>
      <c r="BM316">
        <f>(BK316-BC316)/BJ316</f>
        <v>0</v>
      </c>
      <c r="BN316">
        <f>(BA316-BG316)/BG316</f>
        <v>0</v>
      </c>
      <c r="BO316">
        <f>AZ316/(BB316+AZ316/BG316)</f>
        <v>0</v>
      </c>
      <c r="BP316" t="s">
        <v>421</v>
      </c>
      <c r="BQ316">
        <v>0</v>
      </c>
      <c r="BR316">
        <f>IF(BQ316&lt;&gt;0, BQ316, BO316)</f>
        <v>0</v>
      </c>
      <c r="BS316">
        <f>1-BR316/BG316</f>
        <v>0</v>
      </c>
      <c r="BT316">
        <f>(BG316-BF316)/(BG316-BR316)</f>
        <v>0</v>
      </c>
      <c r="BU316">
        <f>(BA316-BG316)/(BA316-BR316)</f>
        <v>0</v>
      </c>
      <c r="BV316">
        <f>(BG316-BF316)/(BG316-AZ316)</f>
        <v>0</v>
      </c>
      <c r="BW316">
        <f>(BA316-BG316)/(BA316-AZ316)</f>
        <v>0</v>
      </c>
      <c r="BX316">
        <f>(BT316*BR316/BF316)</f>
        <v>0</v>
      </c>
      <c r="BY316">
        <f>(1-BX316)</f>
        <v>0</v>
      </c>
      <c r="BZ316">
        <v>1358</v>
      </c>
      <c r="CA316">
        <v>300</v>
      </c>
      <c r="CB316">
        <v>300</v>
      </c>
      <c r="CC316">
        <v>300</v>
      </c>
      <c r="CD316">
        <v>10372.1</v>
      </c>
      <c r="CE316">
        <v>1824.64</v>
      </c>
      <c r="CF316">
        <v>-0.00730157</v>
      </c>
      <c r="CG316">
        <v>0.9</v>
      </c>
      <c r="CH316" t="s">
        <v>421</v>
      </c>
      <c r="CI316" t="s">
        <v>421</v>
      </c>
      <c r="CJ316" t="s">
        <v>421</v>
      </c>
      <c r="CK316" t="s">
        <v>421</v>
      </c>
      <c r="CL316" t="s">
        <v>421</v>
      </c>
      <c r="CM316" t="s">
        <v>421</v>
      </c>
      <c r="CN316" t="s">
        <v>421</v>
      </c>
      <c r="CO316" t="s">
        <v>421</v>
      </c>
      <c r="CP316" t="s">
        <v>421</v>
      </c>
      <c r="CQ316" t="s">
        <v>421</v>
      </c>
      <c r="CR316">
        <f>$B$11*DQ316+$C$11*DR316+$F$11*EC316*(1-EF316)</f>
        <v>0</v>
      </c>
      <c r="CS316">
        <f>CR316*CT316</f>
        <v>0</v>
      </c>
      <c r="CT316">
        <f>($B$11*$D$9+$C$11*$D$9+$F$11*((EP316+EH316)/MAX(EP316+EH316+EQ316, 0.1)*$I$9+EQ316/MAX(EP316+EH316+EQ316, 0.1)*$J$9))/($B$11+$C$11+$F$11)</f>
        <v>0</v>
      </c>
      <c r="CU316">
        <f>($B$11*$K$9+$C$11*$K$9+$F$11*((EP316+EH316)/MAX(EP316+EH316+EQ316, 0.1)*$P$9+EQ316/MAX(EP316+EH316+EQ316, 0.1)*$Q$9))/($B$11+$C$11+$F$11)</f>
        <v>0</v>
      </c>
      <c r="CV316">
        <v>6</v>
      </c>
      <c r="CW316">
        <v>0.5</v>
      </c>
      <c r="CX316" t="s">
        <v>422</v>
      </c>
      <c r="CY316">
        <v>2</v>
      </c>
      <c r="CZ316" t="b">
        <v>1</v>
      </c>
      <c r="DA316">
        <v>1652289487</v>
      </c>
      <c r="DB316">
        <v>1215.703333333333</v>
      </c>
      <c r="DC316">
        <v>1292.14</v>
      </c>
      <c r="DD316">
        <v>27.75821851851851</v>
      </c>
      <c r="DE316">
        <v>23.02943703703704</v>
      </c>
      <c r="DF316">
        <v>1216.983333333333</v>
      </c>
      <c r="DG316">
        <v>27.65608518518518</v>
      </c>
      <c r="DH316">
        <v>400.0640740740741</v>
      </c>
      <c r="DI316">
        <v>90.6523</v>
      </c>
      <c r="DJ316">
        <v>0.0999637222222222</v>
      </c>
      <c r="DK316">
        <v>33.24342222222222</v>
      </c>
      <c r="DL316">
        <v>32.45302592592593</v>
      </c>
      <c r="DM316">
        <v>999.9000000000001</v>
      </c>
      <c r="DN316">
        <v>0</v>
      </c>
      <c r="DO316">
        <v>0</v>
      </c>
      <c r="DP316">
        <v>10003.56148148148</v>
      </c>
      <c r="DQ316">
        <v>0</v>
      </c>
      <c r="DR316">
        <v>956.4048148148149</v>
      </c>
      <c r="DS316">
        <v>-76.43685555555555</v>
      </c>
      <c r="DT316">
        <v>1250.412222222222</v>
      </c>
      <c r="DU316">
        <v>1322.6</v>
      </c>
      <c r="DV316">
        <v>4.728774814814814</v>
      </c>
      <c r="DW316">
        <v>1292.14</v>
      </c>
      <c r="DX316">
        <v>23.02943703703704</v>
      </c>
      <c r="DY316">
        <v>2.516345555555556</v>
      </c>
      <c r="DZ316">
        <v>2.087672222222222</v>
      </c>
      <c r="EA316">
        <v>21.13261111111111</v>
      </c>
      <c r="EB316">
        <v>18.12533703703704</v>
      </c>
      <c r="EC316">
        <v>1499.995185185185</v>
      </c>
      <c r="ED316">
        <v>0.9729927407407408</v>
      </c>
      <c r="EE316">
        <v>0.02700761481481482</v>
      </c>
      <c r="EF316">
        <v>0</v>
      </c>
      <c r="EG316">
        <v>1425.575185185185</v>
      </c>
      <c r="EH316">
        <v>5.00097</v>
      </c>
      <c r="EI316">
        <v>22039.48518518518</v>
      </c>
      <c r="EJ316">
        <v>12491.52222222222</v>
      </c>
      <c r="EK316">
        <v>41.76607407407406</v>
      </c>
      <c r="EL316">
        <v>43.25</v>
      </c>
      <c r="EM316">
        <v>41.93699999999999</v>
      </c>
      <c r="EN316">
        <v>43.125</v>
      </c>
      <c r="EO316">
        <v>42.93699999999998</v>
      </c>
      <c r="EP316">
        <v>1454.615185185185</v>
      </c>
      <c r="EQ316">
        <v>40.38000000000001</v>
      </c>
      <c r="ER316">
        <v>0</v>
      </c>
      <c r="ES316">
        <v>2180.599999904633</v>
      </c>
      <c r="ET316">
        <v>0</v>
      </c>
      <c r="EU316">
        <v>1425.607307692307</v>
      </c>
      <c r="EV316">
        <v>6.123418788063578</v>
      </c>
      <c r="EW316">
        <v>102.064957330853</v>
      </c>
      <c r="EX316">
        <v>22039.46923076923</v>
      </c>
      <c r="EY316">
        <v>15</v>
      </c>
      <c r="EZ316">
        <v>1652287342.6</v>
      </c>
      <c r="FA316" t="s">
        <v>727</v>
      </c>
      <c r="FB316">
        <v>1652287342.6</v>
      </c>
      <c r="FC316">
        <v>1652287335.6</v>
      </c>
      <c r="FD316">
        <v>27</v>
      </c>
      <c r="FE316">
        <v>0.206</v>
      </c>
      <c r="FF316">
        <v>-0.006</v>
      </c>
      <c r="FG316">
        <v>-1.806</v>
      </c>
      <c r="FH316">
        <v>0.04</v>
      </c>
      <c r="FI316">
        <v>1600</v>
      </c>
      <c r="FJ316">
        <v>24</v>
      </c>
      <c r="FK316">
        <v>0.06</v>
      </c>
      <c r="FL316">
        <v>0.04</v>
      </c>
      <c r="FM316">
        <v>-76.36716585365853</v>
      </c>
      <c r="FN316">
        <v>-1.299434843205519</v>
      </c>
      <c r="FO316">
        <v>0.1391605768567403</v>
      </c>
      <c r="FP316">
        <v>-1</v>
      </c>
      <c r="FQ316">
        <v>4.783935853658536</v>
      </c>
      <c r="FR316">
        <v>-0.957977142857127</v>
      </c>
      <c r="FS316">
        <v>0.09484740715371963</v>
      </c>
      <c r="FT316">
        <v>0</v>
      </c>
      <c r="FU316">
        <v>0</v>
      </c>
      <c r="FV316">
        <v>0</v>
      </c>
      <c r="FW316">
        <v>0</v>
      </c>
      <c r="FX316">
        <v>-1</v>
      </c>
      <c r="FY316">
        <v>0</v>
      </c>
      <c r="FZ316">
        <v>1</v>
      </c>
      <c r="GA316" t="s">
        <v>710</v>
      </c>
      <c r="GB316">
        <v>2.69447</v>
      </c>
      <c r="GC316">
        <v>2.70524</v>
      </c>
      <c r="GD316">
        <v>0.196516</v>
      </c>
      <c r="GE316">
        <v>0.201866</v>
      </c>
      <c r="GF316">
        <v>0.117266</v>
      </c>
      <c r="GG316">
        <v>0.101906</v>
      </c>
      <c r="GH316">
        <v>25203.9</v>
      </c>
      <c r="GI316">
        <v>25134.7</v>
      </c>
      <c r="GJ316">
        <v>29191.6</v>
      </c>
      <c r="GK316">
        <v>29151.6</v>
      </c>
      <c r="GL316">
        <v>34114.3</v>
      </c>
      <c r="GM316">
        <v>34851.1</v>
      </c>
      <c r="GN316">
        <v>41081.5</v>
      </c>
      <c r="GO316">
        <v>41597.6</v>
      </c>
      <c r="GP316">
        <v>1.72022</v>
      </c>
      <c r="GQ316">
        <v>2.01047</v>
      </c>
      <c r="GR316">
        <v>0.09938329999999999</v>
      </c>
      <c r="GS316">
        <v>0</v>
      </c>
      <c r="GT316">
        <v>30.8469</v>
      </c>
      <c r="GU316">
        <v>999.9</v>
      </c>
      <c r="GV316">
        <v>38.9</v>
      </c>
      <c r="GW316">
        <v>37.2</v>
      </c>
      <c r="GX316">
        <v>27.3498</v>
      </c>
      <c r="GY316">
        <v>62.6336</v>
      </c>
      <c r="GZ316">
        <v>29.0825</v>
      </c>
      <c r="HA316">
        <v>1</v>
      </c>
      <c r="HB316">
        <v>0.333786</v>
      </c>
      <c r="HC316">
        <v>0</v>
      </c>
      <c r="HD316">
        <v>20.3918</v>
      </c>
      <c r="HE316">
        <v>5.21594</v>
      </c>
      <c r="HF316">
        <v>12.0099</v>
      </c>
      <c r="HG316">
        <v>4.98705</v>
      </c>
      <c r="HH316">
        <v>3.28848</v>
      </c>
      <c r="HI316">
        <v>2433.6</v>
      </c>
      <c r="HJ316">
        <v>9999</v>
      </c>
      <c r="HK316">
        <v>9999</v>
      </c>
      <c r="HL316">
        <v>46</v>
      </c>
      <c r="HM316">
        <v>1.86734</v>
      </c>
      <c r="HN316">
        <v>1.8663</v>
      </c>
      <c r="HO316">
        <v>1.86586</v>
      </c>
      <c r="HP316">
        <v>1.86569</v>
      </c>
      <c r="HQ316">
        <v>1.86752</v>
      </c>
      <c r="HR316">
        <v>1.87004</v>
      </c>
      <c r="HS316">
        <v>1.86871</v>
      </c>
      <c r="HT316">
        <v>1.87009</v>
      </c>
      <c r="HU316">
        <v>0</v>
      </c>
      <c r="HV316">
        <v>0</v>
      </c>
      <c r="HW316">
        <v>0</v>
      </c>
      <c r="HX316">
        <v>0</v>
      </c>
      <c r="HY316" t="s">
        <v>425</v>
      </c>
      <c r="HZ316" t="s">
        <v>426</v>
      </c>
      <c r="IA316" t="s">
        <v>427</v>
      </c>
      <c r="IB316" t="s">
        <v>427</v>
      </c>
      <c r="IC316" t="s">
        <v>427</v>
      </c>
      <c r="ID316" t="s">
        <v>427</v>
      </c>
      <c r="IE316">
        <v>0</v>
      </c>
      <c r="IF316">
        <v>100</v>
      </c>
      <c r="IG316">
        <v>100</v>
      </c>
      <c r="IH316">
        <v>-1.32</v>
      </c>
      <c r="II316">
        <v>0.1024</v>
      </c>
      <c r="IJ316">
        <v>0.04464184116076175</v>
      </c>
      <c r="IK316">
        <v>-0.0004613869835165773</v>
      </c>
      <c r="IL316">
        <v>-7.733014719846753E-07</v>
      </c>
      <c r="IM316">
        <v>2.12217718631011E-10</v>
      </c>
      <c r="IN316">
        <v>-0.1662484685589008</v>
      </c>
      <c r="IO316">
        <v>0.000886434048502425</v>
      </c>
      <c r="IP316">
        <v>0.0004187276611132993</v>
      </c>
      <c r="IQ316">
        <v>-3.612086840460417E-06</v>
      </c>
      <c r="IR316">
        <v>19</v>
      </c>
      <c r="IS316">
        <v>2204</v>
      </c>
      <c r="IT316">
        <v>1</v>
      </c>
      <c r="IU316">
        <v>37</v>
      </c>
      <c r="IV316">
        <v>35.9</v>
      </c>
      <c r="IW316">
        <v>36</v>
      </c>
      <c r="IX316">
        <v>2.65991</v>
      </c>
      <c r="IY316">
        <v>2.20947</v>
      </c>
      <c r="IZ316">
        <v>1.39648</v>
      </c>
      <c r="JA316">
        <v>2.34619</v>
      </c>
      <c r="JB316">
        <v>1.49536</v>
      </c>
      <c r="JC316">
        <v>2.37183</v>
      </c>
      <c r="JD316">
        <v>39.3418</v>
      </c>
      <c r="JE316">
        <v>14.7274</v>
      </c>
      <c r="JF316">
        <v>18</v>
      </c>
      <c r="JG316">
        <v>392.305</v>
      </c>
      <c r="JH316">
        <v>561.744</v>
      </c>
      <c r="JI316">
        <v>32.3744</v>
      </c>
      <c r="JJ316">
        <v>31.8065</v>
      </c>
      <c r="JK316">
        <v>30.0002</v>
      </c>
      <c r="JL316">
        <v>31.6824</v>
      </c>
      <c r="JM316">
        <v>31.5819</v>
      </c>
      <c r="JN316">
        <v>53.2344</v>
      </c>
      <c r="JO316">
        <v>18.3043</v>
      </c>
      <c r="JP316">
        <v>16.4427</v>
      </c>
      <c r="JQ316">
        <v>-999.9</v>
      </c>
      <c r="JR316">
        <v>1336.15</v>
      </c>
      <c r="JS316">
        <v>23.3407</v>
      </c>
      <c r="JT316">
        <v>99.773</v>
      </c>
      <c r="JU316">
        <v>99.8479</v>
      </c>
    </row>
    <row r="317" spans="1:281">
      <c r="A317">
        <v>301</v>
      </c>
      <c r="B317">
        <v>1652289499.5</v>
      </c>
      <c r="C317">
        <v>7443</v>
      </c>
      <c r="D317" t="s">
        <v>1086</v>
      </c>
      <c r="E317" t="s">
        <v>1087</v>
      </c>
      <c r="F317">
        <v>5</v>
      </c>
      <c r="G317" t="s">
        <v>925</v>
      </c>
      <c r="H317" t="s">
        <v>418</v>
      </c>
      <c r="I317">
        <v>1652289491.714286</v>
      </c>
      <c r="J317">
        <f>(K317)/1000</f>
        <v>0</v>
      </c>
      <c r="K317">
        <f>IF(CZ317, AN317, AH317)</f>
        <v>0</v>
      </c>
      <c r="L317">
        <f>IF(CZ317, AI317, AG317)</f>
        <v>0</v>
      </c>
      <c r="M317">
        <f>DB317 - IF(AU317&gt;1, L317*CV317*100.0/(AW317*DP317), 0)</f>
        <v>0</v>
      </c>
      <c r="N317">
        <f>((T317-J317/2)*M317-L317)/(T317+J317/2)</f>
        <v>0</v>
      </c>
      <c r="O317">
        <f>N317*(DI317+DJ317)/1000.0</f>
        <v>0</v>
      </c>
      <c r="P317">
        <f>(DB317 - IF(AU317&gt;1, L317*CV317*100.0/(AW317*DP317), 0))*(DI317+DJ317)/1000.0</f>
        <v>0</v>
      </c>
      <c r="Q317">
        <f>2.0/((1/S317-1/R317)+SIGN(S317)*SQRT((1/S317-1/R317)*(1/S317-1/R317) + 4*CW317/((CW317+1)*(CW317+1))*(2*1/S317*1/R317-1/R317*1/R317)))</f>
        <v>0</v>
      </c>
      <c r="R317">
        <f>IF(LEFT(CX317,1)&lt;&gt;"0",IF(LEFT(CX317,1)="1",3.0,CY317),$D$5+$E$5*(DP317*DI317/($K$5*1000))+$F$5*(DP317*DI317/($K$5*1000))*MAX(MIN(CV317,$J$5),$I$5)*MAX(MIN(CV317,$J$5),$I$5)+$G$5*MAX(MIN(CV317,$J$5),$I$5)*(DP317*DI317/($K$5*1000))+$H$5*(DP317*DI317/($K$5*1000))*(DP317*DI317/($K$5*1000)))</f>
        <v>0</v>
      </c>
      <c r="S317">
        <f>J317*(1000-(1000*0.61365*exp(17.502*W317/(240.97+W317))/(DI317+DJ317)+DD317)/2)/(1000*0.61365*exp(17.502*W317/(240.97+W317))/(DI317+DJ317)-DD317)</f>
        <v>0</v>
      </c>
      <c r="T317">
        <f>1/((CW317+1)/(Q317/1.6)+1/(R317/1.37)) + CW317/((CW317+1)/(Q317/1.6) + CW317/(R317/1.37))</f>
        <v>0</v>
      </c>
      <c r="U317">
        <f>(CR317*CU317)</f>
        <v>0</v>
      </c>
      <c r="V317">
        <f>(DK317+(U317+2*0.95*5.67E-8*(((DK317+$B$7)+273)^4-(DK317+273)^4)-44100*J317)/(1.84*29.3*R317+8*0.95*5.67E-8*(DK317+273)^3))</f>
        <v>0</v>
      </c>
      <c r="W317">
        <f>($C$7*DL317+$D$7*DM317+$E$7*V317)</f>
        <v>0</v>
      </c>
      <c r="X317">
        <f>0.61365*exp(17.502*W317/(240.97+W317))</f>
        <v>0</v>
      </c>
      <c r="Y317">
        <f>(Z317/AA317*100)</f>
        <v>0</v>
      </c>
      <c r="Z317">
        <f>DD317*(DI317+DJ317)/1000</f>
        <v>0</v>
      </c>
      <c r="AA317">
        <f>0.61365*exp(17.502*DK317/(240.97+DK317))</f>
        <v>0</v>
      </c>
      <c r="AB317">
        <f>(X317-DD317*(DI317+DJ317)/1000)</f>
        <v>0</v>
      </c>
      <c r="AC317">
        <f>(-J317*44100)</f>
        <v>0</v>
      </c>
      <c r="AD317">
        <f>2*29.3*R317*0.92*(DK317-W317)</f>
        <v>0</v>
      </c>
      <c r="AE317">
        <f>2*0.95*5.67E-8*(((DK317+$B$7)+273)^4-(W317+273)^4)</f>
        <v>0</v>
      </c>
      <c r="AF317">
        <f>U317+AE317+AC317+AD317</f>
        <v>0</v>
      </c>
      <c r="AG317">
        <f>DH317*AU317*(DC317-DB317*(1000-AU317*DE317)/(1000-AU317*DD317))/(100*CV317)</f>
        <v>0</v>
      </c>
      <c r="AH317">
        <f>1000*DH317*AU317*(DD317-DE317)/(100*CV317*(1000-AU317*DD317))</f>
        <v>0</v>
      </c>
      <c r="AI317">
        <f>(AJ317 - AK317 - DI317*1E3/(8.314*(DK317+273.15)) * AM317/DH317 * AL317) * DH317/(100*CV317) * (1000 - DE317)/1000</f>
        <v>0</v>
      </c>
      <c r="AJ317">
        <v>1353.289311189508</v>
      </c>
      <c r="AK317">
        <v>1291.57606060606</v>
      </c>
      <c r="AL317">
        <v>3.413497990409959</v>
      </c>
      <c r="AM317">
        <v>66.42233892500103</v>
      </c>
      <c r="AN317">
        <f>(AP317 - AO317 + DI317*1E3/(8.314*(DK317+273.15)) * AR317/DH317 * AQ317) * DH317/(100*CV317) * 1000/(1000 - AP317)</f>
        <v>0</v>
      </c>
      <c r="AO317">
        <v>23.16554367938458</v>
      </c>
      <c r="AP317">
        <v>27.77687939393939</v>
      </c>
      <c r="AQ317">
        <v>0.000592395758610333</v>
      </c>
      <c r="AR317">
        <v>79.01917542628415</v>
      </c>
      <c r="AS317">
        <v>0</v>
      </c>
      <c r="AT317">
        <v>0</v>
      </c>
      <c r="AU317">
        <f>IF(AS317*$H$13&gt;=AW317,1.0,(AW317/(AW317-AS317*$H$13)))</f>
        <v>0</v>
      </c>
      <c r="AV317">
        <f>(AU317-1)*100</f>
        <v>0</v>
      </c>
      <c r="AW317">
        <f>MAX(0,($B$13+$C$13*DP317)/(1+$D$13*DP317)*DI317/(DK317+273)*$E$13)</f>
        <v>0</v>
      </c>
      <c r="AX317" t="s">
        <v>421</v>
      </c>
      <c r="AY317" t="s">
        <v>421</v>
      </c>
      <c r="AZ317">
        <v>0</v>
      </c>
      <c r="BA317">
        <v>0</v>
      </c>
      <c r="BB317">
        <f>1-AZ317/BA317</f>
        <v>0</v>
      </c>
      <c r="BC317">
        <v>0</v>
      </c>
      <c r="BD317" t="s">
        <v>421</v>
      </c>
      <c r="BE317" t="s">
        <v>421</v>
      </c>
      <c r="BF317">
        <v>0</v>
      </c>
      <c r="BG317">
        <v>0</v>
      </c>
      <c r="BH317">
        <f>1-BF317/BG317</f>
        <v>0</v>
      </c>
      <c r="BI317">
        <v>0.5</v>
      </c>
      <c r="BJ317">
        <f>CS317</f>
        <v>0</v>
      </c>
      <c r="BK317">
        <f>L317</f>
        <v>0</v>
      </c>
      <c r="BL317">
        <f>BH317*BI317*BJ317</f>
        <v>0</v>
      </c>
      <c r="BM317">
        <f>(BK317-BC317)/BJ317</f>
        <v>0</v>
      </c>
      <c r="BN317">
        <f>(BA317-BG317)/BG317</f>
        <v>0</v>
      </c>
      <c r="BO317">
        <f>AZ317/(BB317+AZ317/BG317)</f>
        <v>0</v>
      </c>
      <c r="BP317" t="s">
        <v>421</v>
      </c>
      <c r="BQ317">
        <v>0</v>
      </c>
      <c r="BR317">
        <f>IF(BQ317&lt;&gt;0, BQ317, BO317)</f>
        <v>0</v>
      </c>
      <c r="BS317">
        <f>1-BR317/BG317</f>
        <v>0</v>
      </c>
      <c r="BT317">
        <f>(BG317-BF317)/(BG317-BR317)</f>
        <v>0</v>
      </c>
      <c r="BU317">
        <f>(BA317-BG317)/(BA317-BR317)</f>
        <v>0</v>
      </c>
      <c r="BV317">
        <f>(BG317-BF317)/(BG317-AZ317)</f>
        <v>0</v>
      </c>
      <c r="BW317">
        <f>(BA317-BG317)/(BA317-AZ317)</f>
        <v>0</v>
      </c>
      <c r="BX317">
        <f>(BT317*BR317/BF317)</f>
        <v>0</v>
      </c>
      <c r="BY317">
        <f>(1-BX317)</f>
        <v>0</v>
      </c>
      <c r="BZ317">
        <v>1358</v>
      </c>
      <c r="CA317">
        <v>300</v>
      </c>
      <c r="CB317">
        <v>300</v>
      </c>
      <c r="CC317">
        <v>300</v>
      </c>
      <c r="CD317">
        <v>10372.1</v>
      </c>
      <c r="CE317">
        <v>1824.64</v>
      </c>
      <c r="CF317">
        <v>-0.00730157</v>
      </c>
      <c r="CG317">
        <v>0.9</v>
      </c>
      <c r="CH317" t="s">
        <v>421</v>
      </c>
      <c r="CI317" t="s">
        <v>421</v>
      </c>
      <c r="CJ317" t="s">
        <v>421</v>
      </c>
      <c r="CK317" t="s">
        <v>421</v>
      </c>
      <c r="CL317" t="s">
        <v>421</v>
      </c>
      <c r="CM317" t="s">
        <v>421</v>
      </c>
      <c r="CN317" t="s">
        <v>421</v>
      </c>
      <c r="CO317" t="s">
        <v>421</v>
      </c>
      <c r="CP317" t="s">
        <v>421</v>
      </c>
      <c r="CQ317" t="s">
        <v>421</v>
      </c>
      <c r="CR317">
        <f>$B$11*DQ317+$C$11*DR317+$F$11*EC317*(1-EF317)</f>
        <v>0</v>
      </c>
      <c r="CS317">
        <f>CR317*CT317</f>
        <v>0</v>
      </c>
      <c r="CT317">
        <f>($B$11*$D$9+$C$11*$D$9+$F$11*((EP317+EH317)/MAX(EP317+EH317+EQ317, 0.1)*$I$9+EQ317/MAX(EP317+EH317+EQ317, 0.1)*$J$9))/($B$11+$C$11+$F$11)</f>
        <v>0</v>
      </c>
      <c r="CU317">
        <f>($B$11*$K$9+$C$11*$K$9+$F$11*((EP317+EH317)/MAX(EP317+EH317+EQ317, 0.1)*$P$9+EQ317/MAX(EP317+EH317+EQ317, 0.1)*$Q$9))/($B$11+$C$11+$F$11)</f>
        <v>0</v>
      </c>
      <c r="CV317">
        <v>6</v>
      </c>
      <c r="CW317">
        <v>0.5</v>
      </c>
      <c r="CX317" t="s">
        <v>422</v>
      </c>
      <c r="CY317">
        <v>2</v>
      </c>
      <c r="CZ317" t="b">
        <v>1</v>
      </c>
      <c r="DA317">
        <v>1652289491.714286</v>
      </c>
      <c r="DB317">
        <v>1231.406071428571</v>
      </c>
      <c r="DC317">
        <v>1307.946428571429</v>
      </c>
      <c r="DD317">
        <v>27.76965357142857</v>
      </c>
      <c r="DE317">
        <v>23.10036785714286</v>
      </c>
      <c r="DF317">
        <v>1232.709285714286</v>
      </c>
      <c r="DG317">
        <v>27.66733928571428</v>
      </c>
      <c r="DH317">
        <v>400.0702857142857</v>
      </c>
      <c r="DI317">
        <v>90.65420714285713</v>
      </c>
      <c r="DJ317">
        <v>0.09997633571428573</v>
      </c>
      <c r="DK317">
        <v>33.24730714285715</v>
      </c>
      <c r="DL317">
        <v>32.460275</v>
      </c>
      <c r="DM317">
        <v>999.9000000000002</v>
      </c>
      <c r="DN317">
        <v>0</v>
      </c>
      <c r="DO317">
        <v>0</v>
      </c>
      <c r="DP317">
        <v>10005.50892857143</v>
      </c>
      <c r="DQ317">
        <v>0</v>
      </c>
      <c r="DR317">
        <v>955.3483571428571</v>
      </c>
      <c r="DS317">
        <v>-76.54079285714285</v>
      </c>
      <c r="DT317">
        <v>1266.578571428571</v>
      </c>
      <c r="DU317">
        <v>1338.876428571429</v>
      </c>
      <c r="DV317">
        <v>4.669282857142856</v>
      </c>
      <c r="DW317">
        <v>1307.946428571429</v>
      </c>
      <c r="DX317">
        <v>23.10036785714286</v>
      </c>
      <c r="DY317">
        <v>2.517435714285714</v>
      </c>
      <c r="DZ317">
        <v>2.094146071428571</v>
      </c>
      <c r="EA317">
        <v>21.13966785714285</v>
      </c>
      <c r="EB317">
        <v>18.17466785714286</v>
      </c>
      <c r="EC317">
        <v>1499.994285714286</v>
      </c>
      <c r="ED317">
        <v>0.9729925357142858</v>
      </c>
      <c r="EE317">
        <v>0.02700783214285715</v>
      </c>
      <c r="EF317">
        <v>0</v>
      </c>
      <c r="EG317">
        <v>1426.104285714286</v>
      </c>
      <c r="EH317">
        <v>5.00097</v>
      </c>
      <c r="EI317">
        <v>22047.24285714286</v>
      </c>
      <c r="EJ317">
        <v>12491.52857142857</v>
      </c>
      <c r="EK317">
        <v>41.76771428571429</v>
      </c>
      <c r="EL317">
        <v>43.25</v>
      </c>
      <c r="EM317">
        <v>41.93699999999999</v>
      </c>
      <c r="EN317">
        <v>43.125</v>
      </c>
      <c r="EO317">
        <v>42.93699999999998</v>
      </c>
      <c r="EP317">
        <v>1454.614285714286</v>
      </c>
      <c r="EQ317">
        <v>40.38000000000001</v>
      </c>
      <c r="ER317">
        <v>0</v>
      </c>
      <c r="ES317">
        <v>2185.400000095367</v>
      </c>
      <c r="ET317">
        <v>0</v>
      </c>
      <c r="EU317">
        <v>1426.108461538462</v>
      </c>
      <c r="EV317">
        <v>7.507692307004954</v>
      </c>
      <c r="EW317">
        <v>98.04786320955964</v>
      </c>
      <c r="EX317">
        <v>22047.62692307692</v>
      </c>
      <c r="EY317">
        <v>15</v>
      </c>
      <c r="EZ317">
        <v>1652287342.6</v>
      </c>
      <c r="FA317" t="s">
        <v>727</v>
      </c>
      <c r="FB317">
        <v>1652287342.6</v>
      </c>
      <c r="FC317">
        <v>1652287335.6</v>
      </c>
      <c r="FD317">
        <v>27</v>
      </c>
      <c r="FE317">
        <v>0.206</v>
      </c>
      <c r="FF317">
        <v>-0.006</v>
      </c>
      <c r="FG317">
        <v>-1.806</v>
      </c>
      <c r="FH317">
        <v>0.04</v>
      </c>
      <c r="FI317">
        <v>1600</v>
      </c>
      <c r="FJ317">
        <v>24</v>
      </c>
      <c r="FK317">
        <v>0.06</v>
      </c>
      <c r="FL317">
        <v>0.04</v>
      </c>
      <c r="FM317">
        <v>-76.45939</v>
      </c>
      <c r="FN317">
        <v>-1.359847654784188</v>
      </c>
      <c r="FO317">
        <v>0.1411145736626808</v>
      </c>
      <c r="FP317">
        <v>-1</v>
      </c>
      <c r="FQ317">
        <v>4.715314999999999</v>
      </c>
      <c r="FR317">
        <v>-0.8190018011257102</v>
      </c>
      <c r="FS317">
        <v>0.0802264367898762</v>
      </c>
      <c r="FT317">
        <v>0</v>
      </c>
      <c r="FU317">
        <v>0</v>
      </c>
      <c r="FV317">
        <v>0</v>
      </c>
      <c r="FW317">
        <v>0</v>
      </c>
      <c r="FX317">
        <v>-1</v>
      </c>
      <c r="FY317">
        <v>0</v>
      </c>
      <c r="FZ317">
        <v>1</v>
      </c>
      <c r="GA317" t="s">
        <v>710</v>
      </c>
      <c r="GB317">
        <v>2.69442</v>
      </c>
      <c r="GC317">
        <v>2.70512</v>
      </c>
      <c r="GD317">
        <v>0.198169</v>
      </c>
      <c r="GE317">
        <v>0.203463</v>
      </c>
      <c r="GF317">
        <v>0.117266</v>
      </c>
      <c r="GG317">
        <v>0.101955</v>
      </c>
      <c r="GH317">
        <v>25151.6</v>
      </c>
      <c r="GI317">
        <v>25084.4</v>
      </c>
      <c r="GJ317">
        <v>29191.2</v>
      </c>
      <c r="GK317">
        <v>29151.8</v>
      </c>
      <c r="GL317">
        <v>34114.1</v>
      </c>
      <c r="GM317">
        <v>34849.3</v>
      </c>
      <c r="GN317">
        <v>41081.3</v>
      </c>
      <c r="GO317">
        <v>41597.7</v>
      </c>
      <c r="GP317">
        <v>1.72038</v>
      </c>
      <c r="GQ317">
        <v>2.01085</v>
      </c>
      <c r="GR317">
        <v>0.100993</v>
      </c>
      <c r="GS317">
        <v>0</v>
      </c>
      <c r="GT317">
        <v>30.8435</v>
      </c>
      <c r="GU317">
        <v>999.9</v>
      </c>
      <c r="GV317">
        <v>38.9</v>
      </c>
      <c r="GW317">
        <v>37.2</v>
      </c>
      <c r="GX317">
        <v>27.3475</v>
      </c>
      <c r="GY317">
        <v>62.9436</v>
      </c>
      <c r="GZ317">
        <v>29.0264</v>
      </c>
      <c r="HA317">
        <v>1</v>
      </c>
      <c r="HB317">
        <v>0.33392</v>
      </c>
      <c r="HC317">
        <v>0</v>
      </c>
      <c r="HD317">
        <v>20.3917</v>
      </c>
      <c r="HE317">
        <v>5.21654</v>
      </c>
      <c r="HF317">
        <v>12.0099</v>
      </c>
      <c r="HG317">
        <v>4.98725</v>
      </c>
      <c r="HH317">
        <v>3.2885</v>
      </c>
      <c r="HI317">
        <v>2433.8</v>
      </c>
      <c r="HJ317">
        <v>9999</v>
      </c>
      <c r="HK317">
        <v>9999</v>
      </c>
      <c r="HL317">
        <v>46</v>
      </c>
      <c r="HM317">
        <v>1.86736</v>
      </c>
      <c r="HN317">
        <v>1.8663</v>
      </c>
      <c r="HO317">
        <v>1.86588</v>
      </c>
      <c r="HP317">
        <v>1.8657</v>
      </c>
      <c r="HQ317">
        <v>1.86752</v>
      </c>
      <c r="HR317">
        <v>1.87007</v>
      </c>
      <c r="HS317">
        <v>1.86873</v>
      </c>
      <c r="HT317">
        <v>1.8701</v>
      </c>
      <c r="HU317">
        <v>0</v>
      </c>
      <c r="HV317">
        <v>0</v>
      </c>
      <c r="HW317">
        <v>0</v>
      </c>
      <c r="HX317">
        <v>0</v>
      </c>
      <c r="HY317" t="s">
        <v>425</v>
      </c>
      <c r="HZ317" t="s">
        <v>426</v>
      </c>
      <c r="IA317" t="s">
        <v>427</v>
      </c>
      <c r="IB317" t="s">
        <v>427</v>
      </c>
      <c r="IC317" t="s">
        <v>427</v>
      </c>
      <c r="ID317" t="s">
        <v>427</v>
      </c>
      <c r="IE317">
        <v>0</v>
      </c>
      <c r="IF317">
        <v>100</v>
      </c>
      <c r="IG317">
        <v>100</v>
      </c>
      <c r="IH317">
        <v>-1.33</v>
      </c>
      <c r="II317">
        <v>0.1024</v>
      </c>
      <c r="IJ317">
        <v>0.04464184116076175</v>
      </c>
      <c r="IK317">
        <v>-0.0004613869835165773</v>
      </c>
      <c r="IL317">
        <v>-7.733014719846753E-07</v>
      </c>
      <c r="IM317">
        <v>2.12217718631011E-10</v>
      </c>
      <c r="IN317">
        <v>-0.1662484685589008</v>
      </c>
      <c r="IO317">
        <v>0.000886434048502425</v>
      </c>
      <c r="IP317">
        <v>0.0004187276611132993</v>
      </c>
      <c r="IQ317">
        <v>-3.612086840460417E-06</v>
      </c>
      <c r="IR317">
        <v>19</v>
      </c>
      <c r="IS317">
        <v>2204</v>
      </c>
      <c r="IT317">
        <v>1</v>
      </c>
      <c r="IU317">
        <v>37</v>
      </c>
      <c r="IV317">
        <v>35.9</v>
      </c>
      <c r="IW317">
        <v>36.1</v>
      </c>
      <c r="IX317">
        <v>2.68555</v>
      </c>
      <c r="IY317">
        <v>2.21069</v>
      </c>
      <c r="IZ317">
        <v>1.39648</v>
      </c>
      <c r="JA317">
        <v>2.34619</v>
      </c>
      <c r="JB317">
        <v>1.49536</v>
      </c>
      <c r="JC317">
        <v>2.31445</v>
      </c>
      <c r="JD317">
        <v>39.3418</v>
      </c>
      <c r="JE317">
        <v>14.7187</v>
      </c>
      <c r="JF317">
        <v>18</v>
      </c>
      <c r="JG317">
        <v>392.399</v>
      </c>
      <c r="JH317">
        <v>562.052</v>
      </c>
      <c r="JI317">
        <v>32.3775</v>
      </c>
      <c r="JJ317">
        <v>31.8086</v>
      </c>
      <c r="JK317">
        <v>30.0003</v>
      </c>
      <c r="JL317">
        <v>31.6847</v>
      </c>
      <c r="JM317">
        <v>31.5846</v>
      </c>
      <c r="JN317">
        <v>53.7378</v>
      </c>
      <c r="JO317">
        <v>17.3962</v>
      </c>
      <c r="JP317">
        <v>16.4427</v>
      </c>
      <c r="JQ317">
        <v>-999.9</v>
      </c>
      <c r="JR317">
        <v>1349.59</v>
      </c>
      <c r="JS317">
        <v>23.4474</v>
      </c>
      <c r="JT317">
        <v>99.77209999999999</v>
      </c>
      <c r="JU317">
        <v>99.84829999999999</v>
      </c>
    </row>
    <row r="318" spans="1:281">
      <c r="A318">
        <v>302</v>
      </c>
      <c r="B318">
        <v>1652289504.5</v>
      </c>
      <c r="C318">
        <v>7448</v>
      </c>
      <c r="D318" t="s">
        <v>1088</v>
      </c>
      <c r="E318" t="s">
        <v>1089</v>
      </c>
      <c r="F318">
        <v>5</v>
      </c>
      <c r="G318" t="s">
        <v>925</v>
      </c>
      <c r="H318" t="s">
        <v>418</v>
      </c>
      <c r="I318">
        <v>1652289497</v>
      </c>
      <c r="J318">
        <f>(K318)/1000</f>
        <v>0</v>
      </c>
      <c r="K318">
        <f>IF(CZ318, AN318, AH318)</f>
        <v>0</v>
      </c>
      <c r="L318">
        <f>IF(CZ318, AI318, AG318)</f>
        <v>0</v>
      </c>
      <c r="M318">
        <f>DB318 - IF(AU318&gt;1, L318*CV318*100.0/(AW318*DP318), 0)</f>
        <v>0</v>
      </c>
      <c r="N318">
        <f>((T318-J318/2)*M318-L318)/(T318+J318/2)</f>
        <v>0</v>
      </c>
      <c r="O318">
        <f>N318*(DI318+DJ318)/1000.0</f>
        <v>0</v>
      </c>
      <c r="P318">
        <f>(DB318 - IF(AU318&gt;1, L318*CV318*100.0/(AW318*DP318), 0))*(DI318+DJ318)/1000.0</f>
        <v>0</v>
      </c>
      <c r="Q318">
        <f>2.0/((1/S318-1/R318)+SIGN(S318)*SQRT((1/S318-1/R318)*(1/S318-1/R318) + 4*CW318/((CW318+1)*(CW318+1))*(2*1/S318*1/R318-1/R318*1/R318)))</f>
        <v>0</v>
      </c>
      <c r="R318">
        <f>IF(LEFT(CX318,1)&lt;&gt;"0",IF(LEFT(CX318,1)="1",3.0,CY318),$D$5+$E$5*(DP318*DI318/($K$5*1000))+$F$5*(DP318*DI318/($K$5*1000))*MAX(MIN(CV318,$J$5),$I$5)*MAX(MIN(CV318,$J$5),$I$5)+$G$5*MAX(MIN(CV318,$J$5),$I$5)*(DP318*DI318/($K$5*1000))+$H$5*(DP318*DI318/($K$5*1000))*(DP318*DI318/($K$5*1000)))</f>
        <v>0</v>
      </c>
      <c r="S318">
        <f>J318*(1000-(1000*0.61365*exp(17.502*W318/(240.97+W318))/(DI318+DJ318)+DD318)/2)/(1000*0.61365*exp(17.502*W318/(240.97+W318))/(DI318+DJ318)-DD318)</f>
        <v>0</v>
      </c>
      <c r="T318">
        <f>1/((CW318+1)/(Q318/1.6)+1/(R318/1.37)) + CW318/((CW318+1)/(Q318/1.6) + CW318/(R318/1.37))</f>
        <v>0</v>
      </c>
      <c r="U318">
        <f>(CR318*CU318)</f>
        <v>0</v>
      </c>
      <c r="V318">
        <f>(DK318+(U318+2*0.95*5.67E-8*(((DK318+$B$7)+273)^4-(DK318+273)^4)-44100*J318)/(1.84*29.3*R318+8*0.95*5.67E-8*(DK318+273)^3))</f>
        <v>0</v>
      </c>
      <c r="W318">
        <f>($C$7*DL318+$D$7*DM318+$E$7*V318)</f>
        <v>0</v>
      </c>
      <c r="X318">
        <f>0.61365*exp(17.502*W318/(240.97+W318))</f>
        <v>0</v>
      </c>
      <c r="Y318">
        <f>(Z318/AA318*100)</f>
        <v>0</v>
      </c>
      <c r="Z318">
        <f>DD318*(DI318+DJ318)/1000</f>
        <v>0</v>
      </c>
      <c r="AA318">
        <f>0.61365*exp(17.502*DK318/(240.97+DK318))</f>
        <v>0</v>
      </c>
      <c r="AB318">
        <f>(X318-DD318*(DI318+DJ318)/1000)</f>
        <v>0</v>
      </c>
      <c r="AC318">
        <f>(-J318*44100)</f>
        <v>0</v>
      </c>
      <c r="AD318">
        <f>2*29.3*R318*0.92*(DK318-W318)</f>
        <v>0</v>
      </c>
      <c r="AE318">
        <f>2*0.95*5.67E-8*(((DK318+$B$7)+273)^4-(W318+273)^4)</f>
        <v>0</v>
      </c>
      <c r="AF318">
        <f>U318+AE318+AC318+AD318</f>
        <v>0</v>
      </c>
      <c r="AG318">
        <f>DH318*AU318*(DC318-DB318*(1000-AU318*DE318)/(1000-AU318*DD318))/(100*CV318)</f>
        <v>0</v>
      </c>
      <c r="AH318">
        <f>1000*DH318*AU318*(DD318-DE318)/(100*CV318*(1000-AU318*DD318))</f>
        <v>0</v>
      </c>
      <c r="AI318">
        <f>(AJ318 - AK318 - DI318*1E3/(8.314*(DK318+273.15)) * AM318/DH318 * AL318) * DH318/(100*CV318) * (1000 - DE318)/1000</f>
        <v>0</v>
      </c>
      <c r="AJ318">
        <v>1370.400301029067</v>
      </c>
      <c r="AK318">
        <v>1308.602363636363</v>
      </c>
      <c r="AL318">
        <v>3.409695006470339</v>
      </c>
      <c r="AM318">
        <v>66.42233892500103</v>
      </c>
      <c r="AN318">
        <f>(AP318 - AO318 + DI318*1E3/(8.314*(DK318+273.15)) * AR318/DH318 * AQ318) * DH318/(100*CV318) * 1000/(1000 - AP318)</f>
        <v>0</v>
      </c>
      <c r="AO318">
        <v>23.20569884003348</v>
      </c>
      <c r="AP318">
        <v>27.76913696969698</v>
      </c>
      <c r="AQ318">
        <v>-0.003914502082805639</v>
      </c>
      <c r="AR318">
        <v>79.01917542628415</v>
      </c>
      <c r="AS318">
        <v>0</v>
      </c>
      <c r="AT318">
        <v>0</v>
      </c>
      <c r="AU318">
        <f>IF(AS318*$H$13&gt;=AW318,1.0,(AW318/(AW318-AS318*$H$13)))</f>
        <v>0</v>
      </c>
      <c r="AV318">
        <f>(AU318-1)*100</f>
        <v>0</v>
      </c>
      <c r="AW318">
        <f>MAX(0,($B$13+$C$13*DP318)/(1+$D$13*DP318)*DI318/(DK318+273)*$E$13)</f>
        <v>0</v>
      </c>
      <c r="AX318" t="s">
        <v>421</v>
      </c>
      <c r="AY318" t="s">
        <v>421</v>
      </c>
      <c r="AZ318">
        <v>0</v>
      </c>
      <c r="BA318">
        <v>0</v>
      </c>
      <c r="BB318">
        <f>1-AZ318/BA318</f>
        <v>0</v>
      </c>
      <c r="BC318">
        <v>0</v>
      </c>
      <c r="BD318" t="s">
        <v>421</v>
      </c>
      <c r="BE318" t="s">
        <v>421</v>
      </c>
      <c r="BF318">
        <v>0</v>
      </c>
      <c r="BG318">
        <v>0</v>
      </c>
      <c r="BH318">
        <f>1-BF318/BG318</f>
        <v>0</v>
      </c>
      <c r="BI318">
        <v>0.5</v>
      </c>
      <c r="BJ318">
        <f>CS318</f>
        <v>0</v>
      </c>
      <c r="BK318">
        <f>L318</f>
        <v>0</v>
      </c>
      <c r="BL318">
        <f>BH318*BI318*BJ318</f>
        <v>0</v>
      </c>
      <c r="BM318">
        <f>(BK318-BC318)/BJ318</f>
        <v>0</v>
      </c>
      <c r="BN318">
        <f>(BA318-BG318)/BG318</f>
        <v>0</v>
      </c>
      <c r="BO318">
        <f>AZ318/(BB318+AZ318/BG318)</f>
        <v>0</v>
      </c>
      <c r="BP318" t="s">
        <v>421</v>
      </c>
      <c r="BQ318">
        <v>0</v>
      </c>
      <c r="BR318">
        <f>IF(BQ318&lt;&gt;0, BQ318, BO318)</f>
        <v>0</v>
      </c>
      <c r="BS318">
        <f>1-BR318/BG318</f>
        <v>0</v>
      </c>
      <c r="BT318">
        <f>(BG318-BF318)/(BG318-BR318)</f>
        <v>0</v>
      </c>
      <c r="BU318">
        <f>(BA318-BG318)/(BA318-BR318)</f>
        <v>0</v>
      </c>
      <c r="BV318">
        <f>(BG318-BF318)/(BG318-AZ318)</f>
        <v>0</v>
      </c>
      <c r="BW318">
        <f>(BA318-BG318)/(BA318-AZ318)</f>
        <v>0</v>
      </c>
      <c r="BX318">
        <f>(BT318*BR318/BF318)</f>
        <v>0</v>
      </c>
      <c r="BY318">
        <f>(1-BX318)</f>
        <v>0</v>
      </c>
      <c r="BZ318">
        <v>1358</v>
      </c>
      <c r="CA318">
        <v>300</v>
      </c>
      <c r="CB318">
        <v>300</v>
      </c>
      <c r="CC318">
        <v>300</v>
      </c>
      <c r="CD318">
        <v>10372.1</v>
      </c>
      <c r="CE318">
        <v>1824.64</v>
      </c>
      <c r="CF318">
        <v>-0.00730157</v>
      </c>
      <c r="CG318">
        <v>0.9</v>
      </c>
      <c r="CH318" t="s">
        <v>421</v>
      </c>
      <c r="CI318" t="s">
        <v>421</v>
      </c>
      <c r="CJ318" t="s">
        <v>421</v>
      </c>
      <c r="CK318" t="s">
        <v>421</v>
      </c>
      <c r="CL318" t="s">
        <v>421</v>
      </c>
      <c r="CM318" t="s">
        <v>421</v>
      </c>
      <c r="CN318" t="s">
        <v>421</v>
      </c>
      <c r="CO318" t="s">
        <v>421</v>
      </c>
      <c r="CP318" t="s">
        <v>421</v>
      </c>
      <c r="CQ318" t="s">
        <v>421</v>
      </c>
      <c r="CR318">
        <f>$B$11*DQ318+$C$11*DR318+$F$11*EC318*(1-EF318)</f>
        <v>0</v>
      </c>
      <c r="CS318">
        <f>CR318*CT318</f>
        <v>0</v>
      </c>
      <c r="CT318">
        <f>($B$11*$D$9+$C$11*$D$9+$F$11*((EP318+EH318)/MAX(EP318+EH318+EQ318, 0.1)*$I$9+EQ318/MAX(EP318+EH318+EQ318, 0.1)*$J$9))/($B$11+$C$11+$F$11)</f>
        <v>0</v>
      </c>
      <c r="CU318">
        <f>($B$11*$K$9+$C$11*$K$9+$F$11*((EP318+EH318)/MAX(EP318+EH318+EQ318, 0.1)*$P$9+EQ318/MAX(EP318+EH318+EQ318, 0.1)*$Q$9))/($B$11+$C$11+$F$11)</f>
        <v>0</v>
      </c>
      <c r="CV318">
        <v>6</v>
      </c>
      <c r="CW318">
        <v>0.5</v>
      </c>
      <c r="CX318" t="s">
        <v>422</v>
      </c>
      <c r="CY318">
        <v>2</v>
      </c>
      <c r="CZ318" t="b">
        <v>1</v>
      </c>
      <c r="DA318">
        <v>1652289497</v>
      </c>
      <c r="DB318">
        <v>1249.015555555555</v>
      </c>
      <c r="DC318">
        <v>1325.591111111111</v>
      </c>
      <c r="DD318">
        <v>27.77352222222222</v>
      </c>
      <c r="DE318">
        <v>23.18312962962963</v>
      </c>
      <c r="DF318">
        <v>1250.342962962963</v>
      </c>
      <c r="DG318">
        <v>27.67114444444444</v>
      </c>
      <c r="DH318">
        <v>400.0672592592593</v>
      </c>
      <c r="DI318">
        <v>90.6576037037037</v>
      </c>
      <c r="DJ318">
        <v>0.09997488888888888</v>
      </c>
      <c r="DK318">
        <v>33.25144444444445</v>
      </c>
      <c r="DL318">
        <v>32.47374444444444</v>
      </c>
      <c r="DM318">
        <v>999.9000000000001</v>
      </c>
      <c r="DN318">
        <v>0</v>
      </c>
      <c r="DO318">
        <v>0</v>
      </c>
      <c r="DP318">
        <v>10006.50259259259</v>
      </c>
      <c r="DQ318">
        <v>0</v>
      </c>
      <c r="DR318">
        <v>954.9348888888888</v>
      </c>
      <c r="DS318">
        <v>-76.57585925925926</v>
      </c>
      <c r="DT318">
        <v>1284.695555555556</v>
      </c>
      <c r="DU318">
        <v>1357.052592592592</v>
      </c>
      <c r="DV318">
        <v>4.59037962962963</v>
      </c>
      <c r="DW318">
        <v>1325.591111111111</v>
      </c>
      <c r="DX318">
        <v>23.18312962962963</v>
      </c>
      <c r="DY318">
        <v>2.51788</v>
      </c>
      <c r="DZ318">
        <v>2.101727407407407</v>
      </c>
      <c r="EA318">
        <v>21.14254814814815</v>
      </c>
      <c r="EB318">
        <v>18.23221851851852</v>
      </c>
      <c r="EC318">
        <v>1499.98962962963</v>
      </c>
      <c r="ED318">
        <v>0.9729925555555555</v>
      </c>
      <c r="EE318">
        <v>0.02700781111111112</v>
      </c>
      <c r="EF318">
        <v>0</v>
      </c>
      <c r="EG318">
        <v>1426.69037037037</v>
      </c>
      <c r="EH318">
        <v>5.00097</v>
      </c>
      <c r="EI318">
        <v>22056.44074074074</v>
      </c>
      <c r="EJ318">
        <v>12491.49259259259</v>
      </c>
      <c r="EK318">
        <v>41.77755555555555</v>
      </c>
      <c r="EL318">
        <v>43.25</v>
      </c>
      <c r="EM318">
        <v>41.93933333333333</v>
      </c>
      <c r="EN318">
        <v>43.125</v>
      </c>
      <c r="EO318">
        <v>42.93699999999998</v>
      </c>
      <c r="EP318">
        <v>1454.609629629629</v>
      </c>
      <c r="EQ318">
        <v>40.38000000000001</v>
      </c>
      <c r="ER318">
        <v>0</v>
      </c>
      <c r="ES318">
        <v>2190.799999952316</v>
      </c>
      <c r="ET318">
        <v>0</v>
      </c>
      <c r="EU318">
        <v>1426.7896</v>
      </c>
      <c r="EV318">
        <v>6.288461543138351</v>
      </c>
      <c r="EW318">
        <v>114.115384756979</v>
      </c>
      <c r="EX318">
        <v>22057.468</v>
      </c>
      <c r="EY318">
        <v>15</v>
      </c>
      <c r="EZ318">
        <v>1652287342.6</v>
      </c>
      <c r="FA318" t="s">
        <v>727</v>
      </c>
      <c r="FB318">
        <v>1652287342.6</v>
      </c>
      <c r="FC318">
        <v>1652287335.6</v>
      </c>
      <c r="FD318">
        <v>27</v>
      </c>
      <c r="FE318">
        <v>0.206</v>
      </c>
      <c r="FF318">
        <v>-0.006</v>
      </c>
      <c r="FG318">
        <v>-1.806</v>
      </c>
      <c r="FH318">
        <v>0.04</v>
      </c>
      <c r="FI318">
        <v>1600</v>
      </c>
      <c r="FJ318">
        <v>24</v>
      </c>
      <c r="FK318">
        <v>0.06</v>
      </c>
      <c r="FL318">
        <v>0.04</v>
      </c>
      <c r="FM318">
        <v>-76.54818292682927</v>
      </c>
      <c r="FN318">
        <v>-0.617673867595832</v>
      </c>
      <c r="FO318">
        <v>0.08357431015726592</v>
      </c>
      <c r="FP318">
        <v>-1</v>
      </c>
      <c r="FQ318">
        <v>4.641238780487805</v>
      </c>
      <c r="FR318">
        <v>-0.8288368641115094</v>
      </c>
      <c r="FS318">
        <v>0.08513303635487571</v>
      </c>
      <c r="FT318">
        <v>0</v>
      </c>
      <c r="FU318">
        <v>0</v>
      </c>
      <c r="FV318">
        <v>0</v>
      </c>
      <c r="FW318">
        <v>0</v>
      </c>
      <c r="FX318">
        <v>-1</v>
      </c>
      <c r="FY318">
        <v>0</v>
      </c>
      <c r="FZ318">
        <v>1</v>
      </c>
      <c r="GA318" t="s">
        <v>710</v>
      </c>
      <c r="GB318">
        <v>2.69425</v>
      </c>
      <c r="GC318">
        <v>2.7051</v>
      </c>
      <c r="GD318">
        <v>0.199783</v>
      </c>
      <c r="GE318">
        <v>0.204989</v>
      </c>
      <c r="GF318">
        <v>0.117252</v>
      </c>
      <c r="GG318">
        <v>0.102559</v>
      </c>
      <c r="GH318">
        <v>25100.9</v>
      </c>
      <c r="GI318">
        <v>25036.1</v>
      </c>
      <c r="GJ318">
        <v>29191.2</v>
      </c>
      <c r="GK318">
        <v>29151.6</v>
      </c>
      <c r="GL318">
        <v>34114.9</v>
      </c>
      <c r="GM318">
        <v>34825.4</v>
      </c>
      <c r="GN318">
        <v>41081.5</v>
      </c>
      <c r="GO318">
        <v>41597.4</v>
      </c>
      <c r="GP318">
        <v>1.72003</v>
      </c>
      <c r="GQ318">
        <v>2.01152</v>
      </c>
      <c r="GR318">
        <v>0.101618</v>
      </c>
      <c r="GS318">
        <v>0</v>
      </c>
      <c r="GT318">
        <v>30.8408</v>
      </c>
      <c r="GU318">
        <v>999.9</v>
      </c>
      <c r="GV318">
        <v>38.9</v>
      </c>
      <c r="GW318">
        <v>37.2</v>
      </c>
      <c r="GX318">
        <v>27.3499</v>
      </c>
      <c r="GY318">
        <v>62.9236</v>
      </c>
      <c r="GZ318">
        <v>29.1947</v>
      </c>
      <c r="HA318">
        <v>1</v>
      </c>
      <c r="HB318">
        <v>0.334276</v>
      </c>
      <c r="HC318">
        <v>0</v>
      </c>
      <c r="HD318">
        <v>20.3915</v>
      </c>
      <c r="HE318">
        <v>5.21549</v>
      </c>
      <c r="HF318">
        <v>12.0098</v>
      </c>
      <c r="HG318">
        <v>4.98695</v>
      </c>
      <c r="HH318">
        <v>3.28835</v>
      </c>
      <c r="HI318">
        <v>2433.8</v>
      </c>
      <c r="HJ318">
        <v>9999</v>
      </c>
      <c r="HK318">
        <v>9999</v>
      </c>
      <c r="HL318">
        <v>46</v>
      </c>
      <c r="HM318">
        <v>1.86735</v>
      </c>
      <c r="HN318">
        <v>1.8663</v>
      </c>
      <c r="HO318">
        <v>1.86586</v>
      </c>
      <c r="HP318">
        <v>1.86569</v>
      </c>
      <c r="HQ318">
        <v>1.86753</v>
      </c>
      <c r="HR318">
        <v>1.87005</v>
      </c>
      <c r="HS318">
        <v>1.86873</v>
      </c>
      <c r="HT318">
        <v>1.8701</v>
      </c>
      <c r="HU318">
        <v>0</v>
      </c>
      <c r="HV318">
        <v>0</v>
      </c>
      <c r="HW318">
        <v>0</v>
      </c>
      <c r="HX318">
        <v>0</v>
      </c>
      <c r="HY318" t="s">
        <v>425</v>
      </c>
      <c r="HZ318" t="s">
        <v>426</v>
      </c>
      <c r="IA318" t="s">
        <v>427</v>
      </c>
      <c r="IB318" t="s">
        <v>427</v>
      </c>
      <c r="IC318" t="s">
        <v>427</v>
      </c>
      <c r="ID318" t="s">
        <v>427</v>
      </c>
      <c r="IE318">
        <v>0</v>
      </c>
      <c r="IF318">
        <v>100</v>
      </c>
      <c r="IG318">
        <v>100</v>
      </c>
      <c r="IH318">
        <v>-1.37</v>
      </c>
      <c r="II318">
        <v>0.1024</v>
      </c>
      <c r="IJ318">
        <v>0.04464184116076175</v>
      </c>
      <c r="IK318">
        <v>-0.0004613869835165773</v>
      </c>
      <c r="IL318">
        <v>-7.733014719846753E-07</v>
      </c>
      <c r="IM318">
        <v>2.12217718631011E-10</v>
      </c>
      <c r="IN318">
        <v>-0.1662484685589008</v>
      </c>
      <c r="IO318">
        <v>0.000886434048502425</v>
      </c>
      <c r="IP318">
        <v>0.0004187276611132993</v>
      </c>
      <c r="IQ318">
        <v>-3.612086840460417E-06</v>
      </c>
      <c r="IR318">
        <v>19</v>
      </c>
      <c r="IS318">
        <v>2204</v>
      </c>
      <c r="IT318">
        <v>1</v>
      </c>
      <c r="IU318">
        <v>37</v>
      </c>
      <c r="IV318">
        <v>36</v>
      </c>
      <c r="IW318">
        <v>36.1</v>
      </c>
      <c r="IX318">
        <v>2.70752</v>
      </c>
      <c r="IY318">
        <v>2.21558</v>
      </c>
      <c r="IZ318">
        <v>1.39648</v>
      </c>
      <c r="JA318">
        <v>2.34619</v>
      </c>
      <c r="JB318">
        <v>1.49536</v>
      </c>
      <c r="JC318">
        <v>2.30469</v>
      </c>
      <c r="JD318">
        <v>39.3418</v>
      </c>
      <c r="JE318">
        <v>14.7187</v>
      </c>
      <c r="JF318">
        <v>18</v>
      </c>
      <c r="JG318">
        <v>392.222</v>
      </c>
      <c r="JH318">
        <v>562.593</v>
      </c>
      <c r="JI318">
        <v>32.3801</v>
      </c>
      <c r="JJ318">
        <v>31.8107</v>
      </c>
      <c r="JK318">
        <v>30.0004</v>
      </c>
      <c r="JL318">
        <v>31.6867</v>
      </c>
      <c r="JM318">
        <v>31.5882</v>
      </c>
      <c r="JN318">
        <v>54.291</v>
      </c>
      <c r="JO318">
        <v>17.1084</v>
      </c>
      <c r="JP318">
        <v>16.8152</v>
      </c>
      <c r="JQ318">
        <v>-999.9</v>
      </c>
      <c r="JR318">
        <v>1369.68</v>
      </c>
      <c r="JS318">
        <v>23.5458</v>
      </c>
      <c r="JT318">
        <v>99.7723</v>
      </c>
      <c r="JU318">
        <v>99.8475</v>
      </c>
    </row>
    <row r="319" spans="1:281">
      <c r="A319">
        <v>303</v>
      </c>
      <c r="B319">
        <v>1652289509.5</v>
      </c>
      <c r="C319">
        <v>7453</v>
      </c>
      <c r="D319" t="s">
        <v>1090</v>
      </c>
      <c r="E319" t="s">
        <v>1091</v>
      </c>
      <c r="F319">
        <v>5</v>
      </c>
      <c r="G319" t="s">
        <v>925</v>
      </c>
      <c r="H319" t="s">
        <v>418</v>
      </c>
      <c r="I319">
        <v>1652289501.714286</v>
      </c>
      <c r="J319">
        <f>(K319)/1000</f>
        <v>0</v>
      </c>
      <c r="K319">
        <f>IF(CZ319, AN319, AH319)</f>
        <v>0</v>
      </c>
      <c r="L319">
        <f>IF(CZ319, AI319, AG319)</f>
        <v>0</v>
      </c>
      <c r="M319">
        <f>DB319 - IF(AU319&gt;1, L319*CV319*100.0/(AW319*DP319), 0)</f>
        <v>0</v>
      </c>
      <c r="N319">
        <f>((T319-J319/2)*M319-L319)/(T319+J319/2)</f>
        <v>0</v>
      </c>
      <c r="O319">
        <f>N319*(DI319+DJ319)/1000.0</f>
        <v>0</v>
      </c>
      <c r="P319">
        <f>(DB319 - IF(AU319&gt;1, L319*CV319*100.0/(AW319*DP319), 0))*(DI319+DJ319)/1000.0</f>
        <v>0</v>
      </c>
      <c r="Q319">
        <f>2.0/((1/S319-1/R319)+SIGN(S319)*SQRT((1/S319-1/R319)*(1/S319-1/R319) + 4*CW319/((CW319+1)*(CW319+1))*(2*1/S319*1/R319-1/R319*1/R319)))</f>
        <v>0</v>
      </c>
      <c r="R319">
        <f>IF(LEFT(CX319,1)&lt;&gt;"0",IF(LEFT(CX319,1)="1",3.0,CY319),$D$5+$E$5*(DP319*DI319/($K$5*1000))+$F$5*(DP319*DI319/($K$5*1000))*MAX(MIN(CV319,$J$5),$I$5)*MAX(MIN(CV319,$J$5),$I$5)+$G$5*MAX(MIN(CV319,$J$5),$I$5)*(DP319*DI319/($K$5*1000))+$H$5*(DP319*DI319/($K$5*1000))*(DP319*DI319/($K$5*1000)))</f>
        <v>0</v>
      </c>
      <c r="S319">
        <f>J319*(1000-(1000*0.61365*exp(17.502*W319/(240.97+W319))/(DI319+DJ319)+DD319)/2)/(1000*0.61365*exp(17.502*W319/(240.97+W319))/(DI319+DJ319)-DD319)</f>
        <v>0</v>
      </c>
      <c r="T319">
        <f>1/((CW319+1)/(Q319/1.6)+1/(R319/1.37)) + CW319/((CW319+1)/(Q319/1.6) + CW319/(R319/1.37))</f>
        <v>0</v>
      </c>
      <c r="U319">
        <f>(CR319*CU319)</f>
        <v>0</v>
      </c>
      <c r="V319">
        <f>(DK319+(U319+2*0.95*5.67E-8*(((DK319+$B$7)+273)^4-(DK319+273)^4)-44100*J319)/(1.84*29.3*R319+8*0.95*5.67E-8*(DK319+273)^3))</f>
        <v>0</v>
      </c>
      <c r="W319">
        <f>($C$7*DL319+$D$7*DM319+$E$7*V319)</f>
        <v>0</v>
      </c>
      <c r="X319">
        <f>0.61365*exp(17.502*W319/(240.97+W319))</f>
        <v>0</v>
      </c>
      <c r="Y319">
        <f>(Z319/AA319*100)</f>
        <v>0</v>
      </c>
      <c r="Z319">
        <f>DD319*(DI319+DJ319)/1000</f>
        <v>0</v>
      </c>
      <c r="AA319">
        <f>0.61365*exp(17.502*DK319/(240.97+DK319))</f>
        <v>0</v>
      </c>
      <c r="AB319">
        <f>(X319-DD319*(DI319+DJ319)/1000)</f>
        <v>0</v>
      </c>
      <c r="AC319">
        <f>(-J319*44100)</f>
        <v>0</v>
      </c>
      <c r="AD319">
        <f>2*29.3*R319*0.92*(DK319-W319)</f>
        <v>0</v>
      </c>
      <c r="AE319">
        <f>2*0.95*5.67E-8*(((DK319+$B$7)+273)^4-(W319+273)^4)</f>
        <v>0</v>
      </c>
      <c r="AF319">
        <f>U319+AE319+AC319+AD319</f>
        <v>0</v>
      </c>
      <c r="AG319">
        <f>DH319*AU319*(DC319-DB319*(1000-AU319*DE319)/(1000-AU319*DD319))/(100*CV319)</f>
        <v>0</v>
      </c>
      <c r="AH319">
        <f>1000*DH319*AU319*(DD319-DE319)/(100*CV319*(1000-AU319*DD319))</f>
        <v>0</v>
      </c>
      <c r="AI319">
        <f>(AJ319 - AK319 - DI319*1E3/(8.314*(DK319+273.15)) * AM319/DH319 * AL319) * DH319/(100*CV319) * (1000 - DE319)/1000</f>
        <v>0</v>
      </c>
      <c r="AJ319">
        <v>1387.208098625623</v>
      </c>
      <c r="AK319">
        <v>1325.592545454545</v>
      </c>
      <c r="AL319">
        <v>3.391284760600794</v>
      </c>
      <c r="AM319">
        <v>66.42233892500103</v>
      </c>
      <c r="AN319">
        <f>(AP319 - AO319 + DI319*1E3/(8.314*(DK319+273.15)) * AR319/DH319 * AQ319) * DH319/(100*CV319) * 1000/(1000 - AP319)</f>
        <v>0</v>
      </c>
      <c r="AO319">
        <v>23.41878229211299</v>
      </c>
      <c r="AP319">
        <v>27.80908969696969</v>
      </c>
      <c r="AQ319">
        <v>0.00110294728787077</v>
      </c>
      <c r="AR319">
        <v>79.01917542628415</v>
      </c>
      <c r="AS319">
        <v>0</v>
      </c>
      <c r="AT319">
        <v>0</v>
      </c>
      <c r="AU319">
        <f>IF(AS319*$H$13&gt;=AW319,1.0,(AW319/(AW319-AS319*$H$13)))</f>
        <v>0</v>
      </c>
      <c r="AV319">
        <f>(AU319-1)*100</f>
        <v>0</v>
      </c>
      <c r="AW319">
        <f>MAX(0,($B$13+$C$13*DP319)/(1+$D$13*DP319)*DI319/(DK319+273)*$E$13)</f>
        <v>0</v>
      </c>
      <c r="AX319" t="s">
        <v>421</v>
      </c>
      <c r="AY319" t="s">
        <v>421</v>
      </c>
      <c r="AZ319">
        <v>0</v>
      </c>
      <c r="BA319">
        <v>0</v>
      </c>
      <c r="BB319">
        <f>1-AZ319/BA319</f>
        <v>0</v>
      </c>
      <c r="BC319">
        <v>0</v>
      </c>
      <c r="BD319" t="s">
        <v>421</v>
      </c>
      <c r="BE319" t="s">
        <v>421</v>
      </c>
      <c r="BF319">
        <v>0</v>
      </c>
      <c r="BG319">
        <v>0</v>
      </c>
      <c r="BH319">
        <f>1-BF319/BG319</f>
        <v>0</v>
      </c>
      <c r="BI319">
        <v>0.5</v>
      </c>
      <c r="BJ319">
        <f>CS319</f>
        <v>0</v>
      </c>
      <c r="BK319">
        <f>L319</f>
        <v>0</v>
      </c>
      <c r="BL319">
        <f>BH319*BI319*BJ319</f>
        <v>0</v>
      </c>
      <c r="BM319">
        <f>(BK319-BC319)/BJ319</f>
        <v>0</v>
      </c>
      <c r="BN319">
        <f>(BA319-BG319)/BG319</f>
        <v>0</v>
      </c>
      <c r="BO319">
        <f>AZ319/(BB319+AZ319/BG319)</f>
        <v>0</v>
      </c>
      <c r="BP319" t="s">
        <v>421</v>
      </c>
      <c r="BQ319">
        <v>0</v>
      </c>
      <c r="BR319">
        <f>IF(BQ319&lt;&gt;0, BQ319, BO319)</f>
        <v>0</v>
      </c>
      <c r="BS319">
        <f>1-BR319/BG319</f>
        <v>0</v>
      </c>
      <c r="BT319">
        <f>(BG319-BF319)/(BG319-BR319)</f>
        <v>0</v>
      </c>
      <c r="BU319">
        <f>(BA319-BG319)/(BA319-BR319)</f>
        <v>0</v>
      </c>
      <c r="BV319">
        <f>(BG319-BF319)/(BG319-AZ319)</f>
        <v>0</v>
      </c>
      <c r="BW319">
        <f>(BA319-BG319)/(BA319-AZ319)</f>
        <v>0</v>
      </c>
      <c r="BX319">
        <f>(BT319*BR319/BF319)</f>
        <v>0</v>
      </c>
      <c r="BY319">
        <f>(1-BX319)</f>
        <v>0</v>
      </c>
      <c r="BZ319">
        <v>1358</v>
      </c>
      <c r="CA319">
        <v>300</v>
      </c>
      <c r="CB319">
        <v>300</v>
      </c>
      <c r="CC319">
        <v>300</v>
      </c>
      <c r="CD319">
        <v>10372.1</v>
      </c>
      <c r="CE319">
        <v>1824.64</v>
      </c>
      <c r="CF319">
        <v>-0.00730157</v>
      </c>
      <c r="CG319">
        <v>0.9</v>
      </c>
      <c r="CH319" t="s">
        <v>421</v>
      </c>
      <c r="CI319" t="s">
        <v>421</v>
      </c>
      <c r="CJ319" t="s">
        <v>421</v>
      </c>
      <c r="CK319" t="s">
        <v>421</v>
      </c>
      <c r="CL319" t="s">
        <v>421</v>
      </c>
      <c r="CM319" t="s">
        <v>421</v>
      </c>
      <c r="CN319" t="s">
        <v>421</v>
      </c>
      <c r="CO319" t="s">
        <v>421</v>
      </c>
      <c r="CP319" t="s">
        <v>421</v>
      </c>
      <c r="CQ319" t="s">
        <v>421</v>
      </c>
      <c r="CR319">
        <f>$B$11*DQ319+$C$11*DR319+$F$11*EC319*(1-EF319)</f>
        <v>0</v>
      </c>
      <c r="CS319">
        <f>CR319*CT319</f>
        <v>0</v>
      </c>
      <c r="CT319">
        <f>($B$11*$D$9+$C$11*$D$9+$F$11*((EP319+EH319)/MAX(EP319+EH319+EQ319, 0.1)*$I$9+EQ319/MAX(EP319+EH319+EQ319, 0.1)*$J$9))/($B$11+$C$11+$F$11)</f>
        <v>0</v>
      </c>
      <c r="CU319">
        <f>($B$11*$K$9+$C$11*$K$9+$F$11*((EP319+EH319)/MAX(EP319+EH319+EQ319, 0.1)*$P$9+EQ319/MAX(EP319+EH319+EQ319, 0.1)*$Q$9))/($B$11+$C$11+$F$11)</f>
        <v>0</v>
      </c>
      <c r="CV319">
        <v>6</v>
      </c>
      <c r="CW319">
        <v>0.5</v>
      </c>
      <c r="CX319" t="s">
        <v>422</v>
      </c>
      <c r="CY319">
        <v>2</v>
      </c>
      <c r="CZ319" t="b">
        <v>1</v>
      </c>
      <c r="DA319">
        <v>1652289501.714286</v>
      </c>
      <c r="DB319">
        <v>1264.660714285714</v>
      </c>
      <c r="DC319">
        <v>1341.1775</v>
      </c>
      <c r="DD319">
        <v>27.77828928571429</v>
      </c>
      <c r="DE319">
        <v>23.29543928571429</v>
      </c>
      <c r="DF319">
        <v>1266.009285714286</v>
      </c>
      <c r="DG319">
        <v>27.67584642857143</v>
      </c>
      <c r="DH319">
        <v>400.0726785714286</v>
      </c>
      <c r="DI319">
        <v>90.65967499999999</v>
      </c>
      <c r="DJ319">
        <v>0.09999446785714285</v>
      </c>
      <c r="DK319">
        <v>33.25546428571429</v>
      </c>
      <c r="DL319">
        <v>32.4819</v>
      </c>
      <c r="DM319">
        <v>999.9000000000002</v>
      </c>
      <c r="DN319">
        <v>0</v>
      </c>
      <c r="DO319">
        <v>0</v>
      </c>
      <c r="DP319">
        <v>10004.28035714286</v>
      </c>
      <c r="DQ319">
        <v>0</v>
      </c>
      <c r="DR319">
        <v>954.8169642857143</v>
      </c>
      <c r="DS319">
        <v>-76.51729999999999</v>
      </c>
      <c r="DT319">
        <v>1300.795</v>
      </c>
      <c r="DU319">
        <v>1373.168214285715</v>
      </c>
      <c r="DV319">
        <v>4.482838571428571</v>
      </c>
      <c r="DW319">
        <v>1341.1775</v>
      </c>
      <c r="DX319">
        <v>23.29543928571429</v>
      </c>
      <c r="DY319">
        <v>2.518370714285715</v>
      </c>
      <c r="DZ319">
        <v>2.111957142857143</v>
      </c>
      <c r="EA319">
        <v>21.14571428571428</v>
      </c>
      <c r="EB319">
        <v>18.309425</v>
      </c>
      <c r="EC319">
        <v>1499.989642857143</v>
      </c>
      <c r="ED319">
        <v>0.9729925357142858</v>
      </c>
      <c r="EE319">
        <v>0.02700783214285715</v>
      </c>
      <c r="EF319">
        <v>0</v>
      </c>
      <c r="EG319">
        <v>1427.249285714286</v>
      </c>
      <c r="EH319">
        <v>5.00097</v>
      </c>
      <c r="EI319">
        <v>22064.98928571428</v>
      </c>
      <c r="EJ319">
        <v>12491.48214285714</v>
      </c>
      <c r="EK319">
        <v>41.77435714285713</v>
      </c>
      <c r="EL319">
        <v>43.23874999999999</v>
      </c>
      <c r="EM319">
        <v>41.93924999999998</v>
      </c>
      <c r="EN319">
        <v>43.125</v>
      </c>
      <c r="EO319">
        <v>42.93699999999998</v>
      </c>
      <c r="EP319">
        <v>1454.609642857143</v>
      </c>
      <c r="EQ319">
        <v>40.38000000000001</v>
      </c>
      <c r="ER319">
        <v>0</v>
      </c>
      <c r="ES319">
        <v>2195.599999904633</v>
      </c>
      <c r="ET319">
        <v>0</v>
      </c>
      <c r="EU319">
        <v>1427.332</v>
      </c>
      <c r="EV319">
        <v>6.946923080612319</v>
      </c>
      <c r="EW319">
        <v>121.7384616653983</v>
      </c>
      <c r="EX319">
        <v>22066.492</v>
      </c>
      <c r="EY319">
        <v>15</v>
      </c>
      <c r="EZ319">
        <v>1652287342.6</v>
      </c>
      <c r="FA319" t="s">
        <v>727</v>
      </c>
      <c r="FB319">
        <v>1652287342.6</v>
      </c>
      <c r="FC319">
        <v>1652287335.6</v>
      </c>
      <c r="FD319">
        <v>27</v>
      </c>
      <c r="FE319">
        <v>0.206</v>
      </c>
      <c r="FF319">
        <v>-0.006</v>
      </c>
      <c r="FG319">
        <v>-1.806</v>
      </c>
      <c r="FH319">
        <v>0.04</v>
      </c>
      <c r="FI319">
        <v>1600</v>
      </c>
      <c r="FJ319">
        <v>24</v>
      </c>
      <c r="FK319">
        <v>0.06</v>
      </c>
      <c r="FL319">
        <v>0.04</v>
      </c>
      <c r="FM319">
        <v>-76.51675121951219</v>
      </c>
      <c r="FN319">
        <v>0.6787735191636868</v>
      </c>
      <c r="FO319">
        <v>0.1366220496469452</v>
      </c>
      <c r="FP319">
        <v>-1</v>
      </c>
      <c r="FQ319">
        <v>4.540110975609756</v>
      </c>
      <c r="FR319">
        <v>-1.256244250871072</v>
      </c>
      <c r="FS319">
        <v>0.1319745361397117</v>
      </c>
      <c r="FT319">
        <v>0</v>
      </c>
      <c r="FU319">
        <v>0</v>
      </c>
      <c r="FV319">
        <v>0</v>
      </c>
      <c r="FW319">
        <v>0</v>
      </c>
      <c r="FX319">
        <v>-1</v>
      </c>
      <c r="FY319">
        <v>0</v>
      </c>
      <c r="FZ319">
        <v>1</v>
      </c>
      <c r="GA319" t="s">
        <v>710</v>
      </c>
      <c r="GB319">
        <v>2.6943</v>
      </c>
      <c r="GC319">
        <v>2.70522</v>
      </c>
      <c r="GD319">
        <v>0.201375</v>
      </c>
      <c r="GE319">
        <v>0.206552</v>
      </c>
      <c r="GF319">
        <v>0.117372</v>
      </c>
      <c r="GG319">
        <v>0.102971</v>
      </c>
      <c r="GH319">
        <v>25051</v>
      </c>
      <c r="GI319">
        <v>24986.5</v>
      </c>
      <c r="GJ319">
        <v>29191.5</v>
      </c>
      <c r="GK319">
        <v>29151.3</v>
      </c>
      <c r="GL319">
        <v>34110.3</v>
      </c>
      <c r="GM319">
        <v>34808.8</v>
      </c>
      <c r="GN319">
        <v>41081.6</v>
      </c>
      <c r="GO319">
        <v>41596.7</v>
      </c>
      <c r="GP319">
        <v>1.71983</v>
      </c>
      <c r="GQ319">
        <v>2.0114</v>
      </c>
      <c r="GR319">
        <v>0.101868</v>
      </c>
      <c r="GS319">
        <v>0</v>
      </c>
      <c r="GT319">
        <v>30.8347</v>
      </c>
      <c r="GU319">
        <v>999.9</v>
      </c>
      <c r="GV319">
        <v>38.9</v>
      </c>
      <c r="GW319">
        <v>37.2</v>
      </c>
      <c r="GX319">
        <v>27.3518</v>
      </c>
      <c r="GY319">
        <v>62.8436</v>
      </c>
      <c r="GZ319">
        <v>29.2829</v>
      </c>
      <c r="HA319">
        <v>1</v>
      </c>
      <c r="HB319">
        <v>0.334451</v>
      </c>
      <c r="HC319">
        <v>0</v>
      </c>
      <c r="HD319">
        <v>20.3917</v>
      </c>
      <c r="HE319">
        <v>5.21669</v>
      </c>
      <c r="HF319">
        <v>12.0099</v>
      </c>
      <c r="HG319">
        <v>4.98765</v>
      </c>
      <c r="HH319">
        <v>3.28858</v>
      </c>
      <c r="HI319">
        <v>2434</v>
      </c>
      <c r="HJ319">
        <v>9999</v>
      </c>
      <c r="HK319">
        <v>9999</v>
      </c>
      <c r="HL319">
        <v>46</v>
      </c>
      <c r="HM319">
        <v>1.86734</v>
      </c>
      <c r="HN319">
        <v>1.8663</v>
      </c>
      <c r="HO319">
        <v>1.86586</v>
      </c>
      <c r="HP319">
        <v>1.8657</v>
      </c>
      <c r="HQ319">
        <v>1.86752</v>
      </c>
      <c r="HR319">
        <v>1.87006</v>
      </c>
      <c r="HS319">
        <v>1.86873</v>
      </c>
      <c r="HT319">
        <v>1.87009</v>
      </c>
      <c r="HU319">
        <v>0</v>
      </c>
      <c r="HV319">
        <v>0</v>
      </c>
      <c r="HW319">
        <v>0</v>
      </c>
      <c r="HX319">
        <v>0</v>
      </c>
      <c r="HY319" t="s">
        <v>425</v>
      </c>
      <c r="HZ319" t="s">
        <v>426</v>
      </c>
      <c r="IA319" t="s">
        <v>427</v>
      </c>
      <c r="IB319" t="s">
        <v>427</v>
      </c>
      <c r="IC319" t="s">
        <v>427</v>
      </c>
      <c r="ID319" t="s">
        <v>427</v>
      </c>
      <c r="IE319">
        <v>0</v>
      </c>
      <c r="IF319">
        <v>100</v>
      </c>
      <c r="IG319">
        <v>100</v>
      </c>
      <c r="IH319">
        <v>-1.39</v>
      </c>
      <c r="II319">
        <v>0.1031</v>
      </c>
      <c r="IJ319">
        <v>0.04464184116076175</v>
      </c>
      <c r="IK319">
        <v>-0.0004613869835165773</v>
      </c>
      <c r="IL319">
        <v>-7.733014719846753E-07</v>
      </c>
      <c r="IM319">
        <v>2.12217718631011E-10</v>
      </c>
      <c r="IN319">
        <v>-0.1662484685589008</v>
      </c>
      <c r="IO319">
        <v>0.000886434048502425</v>
      </c>
      <c r="IP319">
        <v>0.0004187276611132993</v>
      </c>
      <c r="IQ319">
        <v>-3.612086840460417E-06</v>
      </c>
      <c r="IR319">
        <v>19</v>
      </c>
      <c r="IS319">
        <v>2204</v>
      </c>
      <c r="IT319">
        <v>1</v>
      </c>
      <c r="IU319">
        <v>37</v>
      </c>
      <c r="IV319">
        <v>36.1</v>
      </c>
      <c r="IW319">
        <v>36.2</v>
      </c>
      <c r="IX319">
        <v>2.73804</v>
      </c>
      <c r="IY319">
        <v>2.21436</v>
      </c>
      <c r="IZ319">
        <v>1.39648</v>
      </c>
      <c r="JA319">
        <v>2.34497</v>
      </c>
      <c r="JB319">
        <v>1.49536</v>
      </c>
      <c r="JC319">
        <v>2.27417</v>
      </c>
      <c r="JD319">
        <v>39.3418</v>
      </c>
      <c r="JE319">
        <v>14.7099</v>
      </c>
      <c r="JF319">
        <v>18</v>
      </c>
      <c r="JG319">
        <v>392.133</v>
      </c>
      <c r="JH319">
        <v>562.524</v>
      </c>
      <c r="JI319">
        <v>32.3841</v>
      </c>
      <c r="JJ319">
        <v>31.8133</v>
      </c>
      <c r="JK319">
        <v>30.0003</v>
      </c>
      <c r="JL319">
        <v>31.6902</v>
      </c>
      <c r="JM319">
        <v>31.5909</v>
      </c>
      <c r="JN319">
        <v>54.7805</v>
      </c>
      <c r="JO319">
        <v>17.1084</v>
      </c>
      <c r="JP319">
        <v>17.2071</v>
      </c>
      <c r="JQ319">
        <v>-999.9</v>
      </c>
      <c r="JR319">
        <v>1383.04</v>
      </c>
      <c r="JS319">
        <v>23.606</v>
      </c>
      <c r="JT319">
        <v>99.773</v>
      </c>
      <c r="JU319">
        <v>99.8463</v>
      </c>
    </row>
    <row r="320" spans="1:281">
      <c r="A320">
        <v>304</v>
      </c>
      <c r="B320">
        <v>1652289514.5</v>
      </c>
      <c r="C320">
        <v>7458</v>
      </c>
      <c r="D320" t="s">
        <v>1092</v>
      </c>
      <c r="E320" t="s">
        <v>1093</v>
      </c>
      <c r="F320">
        <v>5</v>
      </c>
      <c r="G320" t="s">
        <v>925</v>
      </c>
      <c r="H320" t="s">
        <v>418</v>
      </c>
      <c r="I320">
        <v>1652289507</v>
      </c>
      <c r="J320">
        <f>(K320)/1000</f>
        <v>0</v>
      </c>
      <c r="K320">
        <f>IF(CZ320, AN320, AH320)</f>
        <v>0</v>
      </c>
      <c r="L320">
        <f>IF(CZ320, AI320, AG320)</f>
        <v>0</v>
      </c>
      <c r="M320">
        <f>DB320 - IF(AU320&gt;1, L320*CV320*100.0/(AW320*DP320), 0)</f>
        <v>0</v>
      </c>
      <c r="N320">
        <f>((T320-J320/2)*M320-L320)/(T320+J320/2)</f>
        <v>0</v>
      </c>
      <c r="O320">
        <f>N320*(DI320+DJ320)/1000.0</f>
        <v>0</v>
      </c>
      <c r="P320">
        <f>(DB320 - IF(AU320&gt;1, L320*CV320*100.0/(AW320*DP320), 0))*(DI320+DJ320)/1000.0</f>
        <v>0</v>
      </c>
      <c r="Q320">
        <f>2.0/((1/S320-1/R320)+SIGN(S320)*SQRT((1/S320-1/R320)*(1/S320-1/R320) + 4*CW320/((CW320+1)*(CW320+1))*(2*1/S320*1/R320-1/R320*1/R320)))</f>
        <v>0</v>
      </c>
      <c r="R320">
        <f>IF(LEFT(CX320,1)&lt;&gt;"0",IF(LEFT(CX320,1)="1",3.0,CY320),$D$5+$E$5*(DP320*DI320/($K$5*1000))+$F$5*(DP320*DI320/($K$5*1000))*MAX(MIN(CV320,$J$5),$I$5)*MAX(MIN(CV320,$J$5),$I$5)+$G$5*MAX(MIN(CV320,$J$5),$I$5)*(DP320*DI320/($K$5*1000))+$H$5*(DP320*DI320/($K$5*1000))*(DP320*DI320/($K$5*1000)))</f>
        <v>0</v>
      </c>
      <c r="S320">
        <f>J320*(1000-(1000*0.61365*exp(17.502*W320/(240.97+W320))/(DI320+DJ320)+DD320)/2)/(1000*0.61365*exp(17.502*W320/(240.97+W320))/(DI320+DJ320)-DD320)</f>
        <v>0</v>
      </c>
      <c r="T320">
        <f>1/((CW320+1)/(Q320/1.6)+1/(R320/1.37)) + CW320/((CW320+1)/(Q320/1.6) + CW320/(R320/1.37))</f>
        <v>0</v>
      </c>
      <c r="U320">
        <f>(CR320*CU320)</f>
        <v>0</v>
      </c>
      <c r="V320">
        <f>(DK320+(U320+2*0.95*5.67E-8*(((DK320+$B$7)+273)^4-(DK320+273)^4)-44100*J320)/(1.84*29.3*R320+8*0.95*5.67E-8*(DK320+273)^3))</f>
        <v>0</v>
      </c>
      <c r="W320">
        <f>($C$7*DL320+$D$7*DM320+$E$7*V320)</f>
        <v>0</v>
      </c>
      <c r="X320">
        <f>0.61365*exp(17.502*W320/(240.97+W320))</f>
        <v>0</v>
      </c>
      <c r="Y320">
        <f>(Z320/AA320*100)</f>
        <v>0</v>
      </c>
      <c r="Z320">
        <f>DD320*(DI320+DJ320)/1000</f>
        <v>0</v>
      </c>
      <c r="AA320">
        <f>0.61365*exp(17.502*DK320/(240.97+DK320))</f>
        <v>0</v>
      </c>
      <c r="AB320">
        <f>(X320-DD320*(DI320+DJ320)/1000)</f>
        <v>0</v>
      </c>
      <c r="AC320">
        <f>(-J320*44100)</f>
        <v>0</v>
      </c>
      <c r="AD320">
        <f>2*29.3*R320*0.92*(DK320-W320)</f>
        <v>0</v>
      </c>
      <c r="AE320">
        <f>2*0.95*5.67E-8*(((DK320+$B$7)+273)^4-(W320+273)^4)</f>
        <v>0</v>
      </c>
      <c r="AF320">
        <f>U320+AE320+AC320+AD320</f>
        <v>0</v>
      </c>
      <c r="AG320">
        <f>DH320*AU320*(DC320-DB320*(1000-AU320*DE320)/(1000-AU320*DD320))/(100*CV320)</f>
        <v>0</v>
      </c>
      <c r="AH320">
        <f>1000*DH320*AU320*(DD320-DE320)/(100*CV320*(1000-AU320*DD320))</f>
        <v>0</v>
      </c>
      <c r="AI320">
        <f>(AJ320 - AK320 - DI320*1E3/(8.314*(DK320+273.15)) * AM320/DH320 * AL320) * DH320/(100*CV320) * (1000 - DE320)/1000</f>
        <v>0</v>
      </c>
      <c r="AJ320">
        <v>1404.702471550907</v>
      </c>
      <c r="AK320">
        <v>1342.586181818182</v>
      </c>
      <c r="AL320">
        <v>3.395309012709577</v>
      </c>
      <c r="AM320">
        <v>66.42233892500103</v>
      </c>
      <c r="AN320">
        <f>(AP320 - AO320 + DI320*1E3/(8.314*(DK320+273.15)) * AR320/DH320 * AQ320) * DH320/(100*CV320) * 1000/(1000 - AP320)</f>
        <v>0</v>
      </c>
      <c r="AO320">
        <v>23.51778930441003</v>
      </c>
      <c r="AP320">
        <v>27.84572909090909</v>
      </c>
      <c r="AQ320">
        <v>0.008899431909503515</v>
      </c>
      <c r="AR320">
        <v>79.01917542628415</v>
      </c>
      <c r="AS320">
        <v>0</v>
      </c>
      <c r="AT320">
        <v>0</v>
      </c>
      <c r="AU320">
        <f>IF(AS320*$H$13&gt;=AW320,1.0,(AW320/(AW320-AS320*$H$13)))</f>
        <v>0</v>
      </c>
      <c r="AV320">
        <f>(AU320-1)*100</f>
        <v>0</v>
      </c>
      <c r="AW320">
        <f>MAX(0,($B$13+$C$13*DP320)/(1+$D$13*DP320)*DI320/(DK320+273)*$E$13)</f>
        <v>0</v>
      </c>
      <c r="AX320" t="s">
        <v>421</v>
      </c>
      <c r="AY320" t="s">
        <v>421</v>
      </c>
      <c r="AZ320">
        <v>0</v>
      </c>
      <c r="BA320">
        <v>0</v>
      </c>
      <c r="BB320">
        <f>1-AZ320/BA320</f>
        <v>0</v>
      </c>
      <c r="BC320">
        <v>0</v>
      </c>
      <c r="BD320" t="s">
        <v>421</v>
      </c>
      <c r="BE320" t="s">
        <v>421</v>
      </c>
      <c r="BF320">
        <v>0</v>
      </c>
      <c r="BG320">
        <v>0</v>
      </c>
      <c r="BH320">
        <f>1-BF320/BG320</f>
        <v>0</v>
      </c>
      <c r="BI320">
        <v>0.5</v>
      </c>
      <c r="BJ320">
        <f>CS320</f>
        <v>0</v>
      </c>
      <c r="BK320">
        <f>L320</f>
        <v>0</v>
      </c>
      <c r="BL320">
        <f>BH320*BI320*BJ320</f>
        <v>0</v>
      </c>
      <c r="BM320">
        <f>(BK320-BC320)/BJ320</f>
        <v>0</v>
      </c>
      <c r="BN320">
        <f>(BA320-BG320)/BG320</f>
        <v>0</v>
      </c>
      <c r="BO320">
        <f>AZ320/(BB320+AZ320/BG320)</f>
        <v>0</v>
      </c>
      <c r="BP320" t="s">
        <v>421</v>
      </c>
      <c r="BQ320">
        <v>0</v>
      </c>
      <c r="BR320">
        <f>IF(BQ320&lt;&gt;0, BQ320, BO320)</f>
        <v>0</v>
      </c>
      <c r="BS320">
        <f>1-BR320/BG320</f>
        <v>0</v>
      </c>
      <c r="BT320">
        <f>(BG320-BF320)/(BG320-BR320)</f>
        <v>0</v>
      </c>
      <c r="BU320">
        <f>(BA320-BG320)/(BA320-BR320)</f>
        <v>0</v>
      </c>
      <c r="BV320">
        <f>(BG320-BF320)/(BG320-AZ320)</f>
        <v>0</v>
      </c>
      <c r="BW320">
        <f>(BA320-BG320)/(BA320-AZ320)</f>
        <v>0</v>
      </c>
      <c r="BX320">
        <f>(BT320*BR320/BF320)</f>
        <v>0</v>
      </c>
      <c r="BY320">
        <f>(1-BX320)</f>
        <v>0</v>
      </c>
      <c r="BZ320">
        <v>1358</v>
      </c>
      <c r="CA320">
        <v>300</v>
      </c>
      <c r="CB320">
        <v>300</v>
      </c>
      <c r="CC320">
        <v>300</v>
      </c>
      <c r="CD320">
        <v>10372.1</v>
      </c>
      <c r="CE320">
        <v>1824.64</v>
      </c>
      <c r="CF320">
        <v>-0.00730157</v>
      </c>
      <c r="CG320">
        <v>0.9</v>
      </c>
      <c r="CH320" t="s">
        <v>421</v>
      </c>
      <c r="CI320" t="s">
        <v>421</v>
      </c>
      <c r="CJ320" t="s">
        <v>421</v>
      </c>
      <c r="CK320" t="s">
        <v>421</v>
      </c>
      <c r="CL320" t="s">
        <v>421</v>
      </c>
      <c r="CM320" t="s">
        <v>421</v>
      </c>
      <c r="CN320" t="s">
        <v>421</v>
      </c>
      <c r="CO320" t="s">
        <v>421</v>
      </c>
      <c r="CP320" t="s">
        <v>421</v>
      </c>
      <c r="CQ320" t="s">
        <v>421</v>
      </c>
      <c r="CR320">
        <f>$B$11*DQ320+$C$11*DR320+$F$11*EC320*(1-EF320)</f>
        <v>0</v>
      </c>
      <c r="CS320">
        <f>CR320*CT320</f>
        <v>0</v>
      </c>
      <c r="CT320">
        <f>($B$11*$D$9+$C$11*$D$9+$F$11*((EP320+EH320)/MAX(EP320+EH320+EQ320, 0.1)*$I$9+EQ320/MAX(EP320+EH320+EQ320, 0.1)*$J$9))/($B$11+$C$11+$F$11)</f>
        <v>0</v>
      </c>
      <c r="CU320">
        <f>($B$11*$K$9+$C$11*$K$9+$F$11*((EP320+EH320)/MAX(EP320+EH320+EQ320, 0.1)*$P$9+EQ320/MAX(EP320+EH320+EQ320, 0.1)*$Q$9))/($B$11+$C$11+$F$11)</f>
        <v>0</v>
      </c>
      <c r="CV320">
        <v>6</v>
      </c>
      <c r="CW320">
        <v>0.5</v>
      </c>
      <c r="CX320" t="s">
        <v>422</v>
      </c>
      <c r="CY320">
        <v>2</v>
      </c>
      <c r="CZ320" t="b">
        <v>1</v>
      </c>
      <c r="DA320">
        <v>1652289507</v>
      </c>
      <c r="DB320">
        <v>1282.144444444444</v>
      </c>
      <c r="DC320">
        <v>1358.627407407407</v>
      </c>
      <c r="DD320">
        <v>27.79697407407408</v>
      </c>
      <c r="DE320">
        <v>23.42913333333333</v>
      </c>
      <c r="DF320">
        <v>1283.517407407408</v>
      </c>
      <c r="DG320">
        <v>27.69424814814815</v>
      </c>
      <c r="DH320">
        <v>400.0628888888888</v>
      </c>
      <c r="DI320">
        <v>90.65807407407408</v>
      </c>
      <c r="DJ320">
        <v>0.0999962925925926</v>
      </c>
      <c r="DK320">
        <v>33.25962962962962</v>
      </c>
      <c r="DL320">
        <v>32.48852592592593</v>
      </c>
      <c r="DM320">
        <v>999.9000000000001</v>
      </c>
      <c r="DN320">
        <v>0</v>
      </c>
      <c r="DO320">
        <v>0</v>
      </c>
      <c r="DP320">
        <v>10003.21777777778</v>
      </c>
      <c r="DQ320">
        <v>0</v>
      </c>
      <c r="DR320">
        <v>955.0159259259258</v>
      </c>
      <c r="DS320">
        <v>-76.48302592592592</v>
      </c>
      <c r="DT320">
        <v>1318.804444444444</v>
      </c>
      <c r="DU320">
        <v>1391.224444444445</v>
      </c>
      <c r="DV320">
        <v>4.367832592592593</v>
      </c>
      <c r="DW320">
        <v>1358.627407407407</v>
      </c>
      <c r="DX320">
        <v>23.42913333333333</v>
      </c>
      <c r="DY320">
        <v>2.52002</v>
      </c>
      <c r="DZ320">
        <v>2.12404037037037</v>
      </c>
      <c r="EA320">
        <v>21.15637407407407</v>
      </c>
      <c r="EB320">
        <v>18.40043333333333</v>
      </c>
      <c r="EC320">
        <v>1499.968148148148</v>
      </c>
      <c r="ED320">
        <v>0.9729923703703705</v>
      </c>
      <c r="EE320">
        <v>0.02700800740740741</v>
      </c>
      <c r="EF320">
        <v>0</v>
      </c>
      <c r="EG320">
        <v>1427.775925925926</v>
      </c>
      <c r="EH320">
        <v>5.00097</v>
      </c>
      <c r="EI320">
        <v>22075.45185185185</v>
      </c>
      <c r="EJ320">
        <v>12491.29259259259</v>
      </c>
      <c r="EK320">
        <v>41.77066666666666</v>
      </c>
      <c r="EL320">
        <v>43.23833333333333</v>
      </c>
      <c r="EM320">
        <v>41.944</v>
      </c>
      <c r="EN320">
        <v>43.125</v>
      </c>
      <c r="EO320">
        <v>42.93699999999998</v>
      </c>
      <c r="EP320">
        <v>1454.588148148148</v>
      </c>
      <c r="EQ320">
        <v>40.38000000000001</v>
      </c>
      <c r="ER320">
        <v>0</v>
      </c>
      <c r="ES320">
        <v>2200.400000095367</v>
      </c>
      <c r="ET320">
        <v>0</v>
      </c>
      <c r="EU320">
        <v>1427.85</v>
      </c>
      <c r="EV320">
        <v>6.776153838098542</v>
      </c>
      <c r="EW320">
        <v>130.9692306116522</v>
      </c>
      <c r="EX320">
        <v>22076.33600000001</v>
      </c>
      <c r="EY320">
        <v>15</v>
      </c>
      <c r="EZ320">
        <v>1652287342.6</v>
      </c>
      <c r="FA320" t="s">
        <v>727</v>
      </c>
      <c r="FB320">
        <v>1652287342.6</v>
      </c>
      <c r="FC320">
        <v>1652287335.6</v>
      </c>
      <c r="FD320">
        <v>27</v>
      </c>
      <c r="FE320">
        <v>0.206</v>
      </c>
      <c r="FF320">
        <v>-0.006</v>
      </c>
      <c r="FG320">
        <v>-1.806</v>
      </c>
      <c r="FH320">
        <v>0.04</v>
      </c>
      <c r="FI320">
        <v>1600</v>
      </c>
      <c r="FJ320">
        <v>24</v>
      </c>
      <c r="FK320">
        <v>0.06</v>
      </c>
      <c r="FL320">
        <v>0.04</v>
      </c>
      <c r="FM320">
        <v>-76.52647804878049</v>
      </c>
      <c r="FN320">
        <v>0.4555944250870798</v>
      </c>
      <c r="FO320">
        <v>0.1585288363584633</v>
      </c>
      <c r="FP320">
        <v>-1</v>
      </c>
      <c r="FQ320">
        <v>4.448631951219513</v>
      </c>
      <c r="FR320">
        <v>-1.361228153310101</v>
      </c>
      <c r="FS320">
        <v>0.1404460129281435</v>
      </c>
      <c r="FT320">
        <v>0</v>
      </c>
      <c r="FU320">
        <v>0</v>
      </c>
      <c r="FV320">
        <v>0</v>
      </c>
      <c r="FW320">
        <v>0</v>
      </c>
      <c r="FX320">
        <v>-1</v>
      </c>
      <c r="FY320">
        <v>0</v>
      </c>
      <c r="FZ320">
        <v>1</v>
      </c>
      <c r="GA320" t="s">
        <v>710</v>
      </c>
      <c r="GB320">
        <v>2.69425</v>
      </c>
      <c r="GC320">
        <v>2.70508</v>
      </c>
      <c r="GD320">
        <v>0.202967</v>
      </c>
      <c r="GE320">
        <v>0.208053</v>
      </c>
      <c r="GF320">
        <v>0.117471</v>
      </c>
      <c r="GG320">
        <v>0.103215</v>
      </c>
      <c r="GH320">
        <v>25000.9</v>
      </c>
      <c r="GI320">
        <v>24939.1</v>
      </c>
      <c r="GJ320">
        <v>29191.3</v>
      </c>
      <c r="GK320">
        <v>29151.4</v>
      </c>
      <c r="GL320">
        <v>34106.8</v>
      </c>
      <c r="GM320">
        <v>34799.2</v>
      </c>
      <c r="GN320">
        <v>41082</v>
      </c>
      <c r="GO320">
        <v>41596.7</v>
      </c>
      <c r="GP320">
        <v>1.71973</v>
      </c>
      <c r="GQ320">
        <v>2.0114</v>
      </c>
      <c r="GR320">
        <v>0.102177</v>
      </c>
      <c r="GS320">
        <v>0</v>
      </c>
      <c r="GT320">
        <v>30.8259</v>
      </c>
      <c r="GU320">
        <v>999.9</v>
      </c>
      <c r="GV320">
        <v>38.9</v>
      </c>
      <c r="GW320">
        <v>37.2</v>
      </c>
      <c r="GX320">
        <v>27.3519</v>
      </c>
      <c r="GY320">
        <v>62.7336</v>
      </c>
      <c r="GZ320">
        <v>29.6795</v>
      </c>
      <c r="HA320">
        <v>1</v>
      </c>
      <c r="HB320">
        <v>0.33468</v>
      </c>
      <c r="HC320">
        <v>0</v>
      </c>
      <c r="HD320">
        <v>20.3916</v>
      </c>
      <c r="HE320">
        <v>5.21549</v>
      </c>
      <c r="HF320">
        <v>12.0099</v>
      </c>
      <c r="HG320">
        <v>4.98715</v>
      </c>
      <c r="HH320">
        <v>3.28835</v>
      </c>
      <c r="HI320">
        <v>2434</v>
      </c>
      <c r="HJ320">
        <v>9999</v>
      </c>
      <c r="HK320">
        <v>9999</v>
      </c>
      <c r="HL320">
        <v>46</v>
      </c>
      <c r="HM320">
        <v>1.86733</v>
      </c>
      <c r="HN320">
        <v>1.8663</v>
      </c>
      <c r="HO320">
        <v>1.86584</v>
      </c>
      <c r="HP320">
        <v>1.86569</v>
      </c>
      <c r="HQ320">
        <v>1.86752</v>
      </c>
      <c r="HR320">
        <v>1.87</v>
      </c>
      <c r="HS320">
        <v>1.86871</v>
      </c>
      <c r="HT320">
        <v>1.87009</v>
      </c>
      <c r="HU320">
        <v>0</v>
      </c>
      <c r="HV320">
        <v>0</v>
      </c>
      <c r="HW320">
        <v>0</v>
      </c>
      <c r="HX320">
        <v>0</v>
      </c>
      <c r="HY320" t="s">
        <v>425</v>
      </c>
      <c r="HZ320" t="s">
        <v>426</v>
      </c>
      <c r="IA320" t="s">
        <v>427</v>
      </c>
      <c r="IB320" t="s">
        <v>427</v>
      </c>
      <c r="IC320" t="s">
        <v>427</v>
      </c>
      <c r="ID320" t="s">
        <v>427</v>
      </c>
      <c r="IE320">
        <v>0</v>
      </c>
      <c r="IF320">
        <v>100</v>
      </c>
      <c r="IG320">
        <v>100</v>
      </c>
      <c r="IH320">
        <v>-1.41</v>
      </c>
      <c r="II320">
        <v>0.1035</v>
      </c>
      <c r="IJ320">
        <v>0.04464184116076175</v>
      </c>
      <c r="IK320">
        <v>-0.0004613869835165773</v>
      </c>
      <c r="IL320">
        <v>-7.733014719846753E-07</v>
      </c>
      <c r="IM320">
        <v>2.12217718631011E-10</v>
      </c>
      <c r="IN320">
        <v>-0.1662484685589008</v>
      </c>
      <c r="IO320">
        <v>0.000886434048502425</v>
      </c>
      <c r="IP320">
        <v>0.0004187276611132993</v>
      </c>
      <c r="IQ320">
        <v>-3.612086840460417E-06</v>
      </c>
      <c r="IR320">
        <v>19</v>
      </c>
      <c r="IS320">
        <v>2204</v>
      </c>
      <c r="IT320">
        <v>1</v>
      </c>
      <c r="IU320">
        <v>37</v>
      </c>
      <c r="IV320">
        <v>36.2</v>
      </c>
      <c r="IW320">
        <v>36.3</v>
      </c>
      <c r="IX320">
        <v>2.76611</v>
      </c>
      <c r="IY320">
        <v>2.2168</v>
      </c>
      <c r="IZ320">
        <v>1.39648</v>
      </c>
      <c r="JA320">
        <v>2.34619</v>
      </c>
      <c r="JB320">
        <v>1.49536</v>
      </c>
      <c r="JC320">
        <v>2.31934</v>
      </c>
      <c r="JD320">
        <v>39.3418</v>
      </c>
      <c r="JE320">
        <v>14.7099</v>
      </c>
      <c r="JF320">
        <v>18</v>
      </c>
      <c r="JG320">
        <v>392.091</v>
      </c>
      <c r="JH320">
        <v>562.549</v>
      </c>
      <c r="JI320">
        <v>32.3879</v>
      </c>
      <c r="JJ320">
        <v>31.8163</v>
      </c>
      <c r="JK320">
        <v>30.0004</v>
      </c>
      <c r="JL320">
        <v>31.6923</v>
      </c>
      <c r="JM320">
        <v>31.5936</v>
      </c>
      <c r="JN320">
        <v>55.3515</v>
      </c>
      <c r="JO320">
        <v>17.1084</v>
      </c>
      <c r="JP320">
        <v>17.2071</v>
      </c>
      <c r="JQ320">
        <v>-999.9</v>
      </c>
      <c r="JR320">
        <v>1403.09</v>
      </c>
      <c r="JS320">
        <v>23.6701</v>
      </c>
      <c r="JT320">
        <v>99.77330000000001</v>
      </c>
      <c r="JU320">
        <v>99.8463</v>
      </c>
    </row>
    <row r="321" spans="1:281">
      <c r="A321">
        <v>305</v>
      </c>
      <c r="B321">
        <v>1652289519.5</v>
      </c>
      <c r="C321">
        <v>7463</v>
      </c>
      <c r="D321" t="s">
        <v>1094</v>
      </c>
      <c r="E321" t="s">
        <v>1095</v>
      </c>
      <c r="F321">
        <v>5</v>
      </c>
      <c r="G321" t="s">
        <v>925</v>
      </c>
      <c r="H321" t="s">
        <v>418</v>
      </c>
      <c r="I321">
        <v>1652289511.714286</v>
      </c>
      <c r="J321">
        <f>(K321)/1000</f>
        <v>0</v>
      </c>
      <c r="K321">
        <f>IF(CZ321, AN321, AH321)</f>
        <v>0</v>
      </c>
      <c r="L321">
        <f>IF(CZ321, AI321, AG321)</f>
        <v>0</v>
      </c>
      <c r="M321">
        <f>DB321 - IF(AU321&gt;1, L321*CV321*100.0/(AW321*DP321), 0)</f>
        <v>0</v>
      </c>
      <c r="N321">
        <f>((T321-J321/2)*M321-L321)/(T321+J321/2)</f>
        <v>0</v>
      </c>
      <c r="O321">
        <f>N321*(DI321+DJ321)/1000.0</f>
        <v>0</v>
      </c>
      <c r="P321">
        <f>(DB321 - IF(AU321&gt;1, L321*CV321*100.0/(AW321*DP321), 0))*(DI321+DJ321)/1000.0</f>
        <v>0</v>
      </c>
      <c r="Q321">
        <f>2.0/((1/S321-1/R321)+SIGN(S321)*SQRT((1/S321-1/R321)*(1/S321-1/R321) + 4*CW321/((CW321+1)*(CW321+1))*(2*1/S321*1/R321-1/R321*1/R321)))</f>
        <v>0</v>
      </c>
      <c r="R321">
        <f>IF(LEFT(CX321,1)&lt;&gt;"0",IF(LEFT(CX321,1)="1",3.0,CY321),$D$5+$E$5*(DP321*DI321/($K$5*1000))+$F$5*(DP321*DI321/($K$5*1000))*MAX(MIN(CV321,$J$5),$I$5)*MAX(MIN(CV321,$J$5),$I$5)+$G$5*MAX(MIN(CV321,$J$5),$I$5)*(DP321*DI321/($K$5*1000))+$H$5*(DP321*DI321/($K$5*1000))*(DP321*DI321/($K$5*1000)))</f>
        <v>0</v>
      </c>
      <c r="S321">
        <f>J321*(1000-(1000*0.61365*exp(17.502*W321/(240.97+W321))/(DI321+DJ321)+DD321)/2)/(1000*0.61365*exp(17.502*W321/(240.97+W321))/(DI321+DJ321)-DD321)</f>
        <v>0</v>
      </c>
      <c r="T321">
        <f>1/((CW321+1)/(Q321/1.6)+1/(R321/1.37)) + CW321/((CW321+1)/(Q321/1.6) + CW321/(R321/1.37))</f>
        <v>0</v>
      </c>
      <c r="U321">
        <f>(CR321*CU321)</f>
        <v>0</v>
      </c>
      <c r="V321">
        <f>(DK321+(U321+2*0.95*5.67E-8*(((DK321+$B$7)+273)^4-(DK321+273)^4)-44100*J321)/(1.84*29.3*R321+8*0.95*5.67E-8*(DK321+273)^3))</f>
        <v>0</v>
      </c>
      <c r="W321">
        <f>($C$7*DL321+$D$7*DM321+$E$7*V321)</f>
        <v>0</v>
      </c>
      <c r="X321">
        <f>0.61365*exp(17.502*W321/(240.97+W321))</f>
        <v>0</v>
      </c>
      <c r="Y321">
        <f>(Z321/AA321*100)</f>
        <v>0</v>
      </c>
      <c r="Z321">
        <f>DD321*(DI321+DJ321)/1000</f>
        <v>0</v>
      </c>
      <c r="AA321">
        <f>0.61365*exp(17.502*DK321/(240.97+DK321))</f>
        <v>0</v>
      </c>
      <c r="AB321">
        <f>(X321-DD321*(DI321+DJ321)/1000)</f>
        <v>0</v>
      </c>
      <c r="AC321">
        <f>(-J321*44100)</f>
        <v>0</v>
      </c>
      <c r="AD321">
        <f>2*29.3*R321*0.92*(DK321-W321)</f>
        <v>0</v>
      </c>
      <c r="AE321">
        <f>2*0.95*5.67E-8*(((DK321+$B$7)+273)^4-(W321+273)^4)</f>
        <v>0</v>
      </c>
      <c r="AF321">
        <f>U321+AE321+AC321+AD321</f>
        <v>0</v>
      </c>
      <c r="AG321">
        <f>DH321*AU321*(DC321-DB321*(1000-AU321*DE321)/(1000-AU321*DD321))/(100*CV321)</f>
        <v>0</v>
      </c>
      <c r="AH321">
        <f>1000*DH321*AU321*(DD321-DE321)/(100*CV321*(1000-AU321*DD321))</f>
        <v>0</v>
      </c>
      <c r="AI321">
        <f>(AJ321 - AK321 - DI321*1E3/(8.314*(DK321+273.15)) * AM321/DH321 * AL321) * DH321/(100*CV321) * (1000 - DE321)/1000</f>
        <v>0</v>
      </c>
      <c r="AJ321">
        <v>1421.514530765512</v>
      </c>
      <c r="AK321">
        <v>1359.658545454545</v>
      </c>
      <c r="AL321">
        <v>3.425435929058056</v>
      </c>
      <c r="AM321">
        <v>66.42233892500103</v>
      </c>
      <c r="AN321">
        <f>(AP321 - AO321 + DI321*1E3/(8.314*(DK321+273.15)) * AR321/DH321 * AQ321) * DH321/(100*CV321) * 1000/(1000 - AP321)</f>
        <v>0</v>
      </c>
      <c r="AO321">
        <v>23.60519346413923</v>
      </c>
      <c r="AP321">
        <v>27.86807878787878</v>
      </c>
      <c r="AQ321">
        <v>0.006140727843856681</v>
      </c>
      <c r="AR321">
        <v>79.01917542628415</v>
      </c>
      <c r="AS321">
        <v>0</v>
      </c>
      <c r="AT321">
        <v>0</v>
      </c>
      <c r="AU321">
        <f>IF(AS321*$H$13&gt;=AW321,1.0,(AW321/(AW321-AS321*$H$13)))</f>
        <v>0</v>
      </c>
      <c r="AV321">
        <f>(AU321-1)*100</f>
        <v>0</v>
      </c>
      <c r="AW321">
        <f>MAX(0,($B$13+$C$13*DP321)/(1+$D$13*DP321)*DI321/(DK321+273)*$E$13)</f>
        <v>0</v>
      </c>
      <c r="AX321" t="s">
        <v>421</v>
      </c>
      <c r="AY321" t="s">
        <v>421</v>
      </c>
      <c r="AZ321">
        <v>0</v>
      </c>
      <c r="BA321">
        <v>0</v>
      </c>
      <c r="BB321">
        <f>1-AZ321/BA321</f>
        <v>0</v>
      </c>
      <c r="BC321">
        <v>0</v>
      </c>
      <c r="BD321" t="s">
        <v>421</v>
      </c>
      <c r="BE321" t="s">
        <v>421</v>
      </c>
      <c r="BF321">
        <v>0</v>
      </c>
      <c r="BG321">
        <v>0</v>
      </c>
      <c r="BH321">
        <f>1-BF321/BG321</f>
        <v>0</v>
      </c>
      <c r="BI321">
        <v>0.5</v>
      </c>
      <c r="BJ321">
        <f>CS321</f>
        <v>0</v>
      </c>
      <c r="BK321">
        <f>L321</f>
        <v>0</v>
      </c>
      <c r="BL321">
        <f>BH321*BI321*BJ321</f>
        <v>0</v>
      </c>
      <c r="BM321">
        <f>(BK321-BC321)/BJ321</f>
        <v>0</v>
      </c>
      <c r="BN321">
        <f>(BA321-BG321)/BG321</f>
        <v>0</v>
      </c>
      <c r="BO321">
        <f>AZ321/(BB321+AZ321/BG321)</f>
        <v>0</v>
      </c>
      <c r="BP321" t="s">
        <v>421</v>
      </c>
      <c r="BQ321">
        <v>0</v>
      </c>
      <c r="BR321">
        <f>IF(BQ321&lt;&gt;0, BQ321, BO321)</f>
        <v>0</v>
      </c>
      <c r="BS321">
        <f>1-BR321/BG321</f>
        <v>0</v>
      </c>
      <c r="BT321">
        <f>(BG321-BF321)/(BG321-BR321)</f>
        <v>0</v>
      </c>
      <c r="BU321">
        <f>(BA321-BG321)/(BA321-BR321)</f>
        <v>0</v>
      </c>
      <c r="BV321">
        <f>(BG321-BF321)/(BG321-AZ321)</f>
        <v>0</v>
      </c>
      <c r="BW321">
        <f>(BA321-BG321)/(BA321-AZ321)</f>
        <v>0</v>
      </c>
      <c r="BX321">
        <f>(BT321*BR321/BF321)</f>
        <v>0</v>
      </c>
      <c r="BY321">
        <f>(1-BX321)</f>
        <v>0</v>
      </c>
      <c r="BZ321">
        <v>1358</v>
      </c>
      <c r="CA321">
        <v>300</v>
      </c>
      <c r="CB321">
        <v>300</v>
      </c>
      <c r="CC321">
        <v>300</v>
      </c>
      <c r="CD321">
        <v>10372.1</v>
      </c>
      <c r="CE321">
        <v>1824.64</v>
      </c>
      <c r="CF321">
        <v>-0.00730157</v>
      </c>
      <c r="CG321">
        <v>0.9</v>
      </c>
      <c r="CH321" t="s">
        <v>421</v>
      </c>
      <c r="CI321" t="s">
        <v>421</v>
      </c>
      <c r="CJ321" t="s">
        <v>421</v>
      </c>
      <c r="CK321" t="s">
        <v>421</v>
      </c>
      <c r="CL321" t="s">
        <v>421</v>
      </c>
      <c r="CM321" t="s">
        <v>421</v>
      </c>
      <c r="CN321" t="s">
        <v>421</v>
      </c>
      <c r="CO321" t="s">
        <v>421</v>
      </c>
      <c r="CP321" t="s">
        <v>421</v>
      </c>
      <c r="CQ321" t="s">
        <v>421</v>
      </c>
      <c r="CR321">
        <f>$B$11*DQ321+$C$11*DR321+$F$11*EC321*(1-EF321)</f>
        <v>0</v>
      </c>
      <c r="CS321">
        <f>CR321*CT321</f>
        <v>0</v>
      </c>
      <c r="CT321">
        <f>($B$11*$D$9+$C$11*$D$9+$F$11*((EP321+EH321)/MAX(EP321+EH321+EQ321, 0.1)*$I$9+EQ321/MAX(EP321+EH321+EQ321, 0.1)*$J$9))/($B$11+$C$11+$F$11)</f>
        <v>0</v>
      </c>
      <c r="CU321">
        <f>($B$11*$K$9+$C$11*$K$9+$F$11*((EP321+EH321)/MAX(EP321+EH321+EQ321, 0.1)*$P$9+EQ321/MAX(EP321+EH321+EQ321, 0.1)*$Q$9))/($B$11+$C$11+$F$11)</f>
        <v>0</v>
      </c>
      <c r="CV321">
        <v>6</v>
      </c>
      <c r="CW321">
        <v>0.5</v>
      </c>
      <c r="CX321" t="s">
        <v>422</v>
      </c>
      <c r="CY321">
        <v>2</v>
      </c>
      <c r="CZ321" t="b">
        <v>1</v>
      </c>
      <c r="DA321">
        <v>1652289511.714286</v>
      </c>
      <c r="DB321">
        <v>1297.683928571429</v>
      </c>
      <c r="DC321">
        <v>1374.2075</v>
      </c>
      <c r="DD321">
        <v>27.82574285714286</v>
      </c>
      <c r="DE321">
        <v>23.537575</v>
      </c>
      <c r="DF321">
        <v>1299.079285714286</v>
      </c>
      <c r="DG321">
        <v>27.722575</v>
      </c>
      <c r="DH321">
        <v>400.0531071428572</v>
      </c>
      <c r="DI321">
        <v>90.65634285714286</v>
      </c>
      <c r="DJ321">
        <v>0.09999420714285714</v>
      </c>
      <c r="DK321">
        <v>33.26149642857143</v>
      </c>
      <c r="DL321">
        <v>32.48741071428571</v>
      </c>
      <c r="DM321">
        <v>999.9000000000002</v>
      </c>
      <c r="DN321">
        <v>0</v>
      </c>
      <c r="DO321">
        <v>0</v>
      </c>
      <c r="DP321">
        <v>10000.73714285714</v>
      </c>
      <c r="DQ321">
        <v>0</v>
      </c>
      <c r="DR321">
        <v>954.5425714285714</v>
      </c>
      <c r="DS321">
        <v>-76.52312499999998</v>
      </c>
      <c r="DT321">
        <v>1334.827857142857</v>
      </c>
      <c r="DU321">
        <v>1407.333928571428</v>
      </c>
      <c r="DV321">
        <v>4.288176428571429</v>
      </c>
      <c r="DW321">
        <v>1374.2075</v>
      </c>
      <c r="DX321">
        <v>23.537575</v>
      </c>
      <c r="DY321">
        <v>2.522580714285714</v>
      </c>
      <c r="DZ321">
        <v>2.133830357142857</v>
      </c>
      <c r="EA321">
        <v>21.17291785714286</v>
      </c>
      <c r="EB321">
        <v>18.47393214285714</v>
      </c>
      <c r="EC321">
        <v>1499.969642857143</v>
      </c>
      <c r="ED321">
        <v>0.9729923571428573</v>
      </c>
      <c r="EE321">
        <v>0.02700802142857143</v>
      </c>
      <c r="EF321">
        <v>0</v>
      </c>
      <c r="EG321">
        <v>1428.268928571428</v>
      </c>
      <c r="EH321">
        <v>5.00097</v>
      </c>
      <c r="EI321">
        <v>22085.79285714286</v>
      </c>
      <c r="EJ321">
        <v>12491.30357142857</v>
      </c>
      <c r="EK321">
        <v>41.76328571428571</v>
      </c>
      <c r="EL321">
        <v>43.23199999999999</v>
      </c>
      <c r="EM321">
        <v>41.94374999999999</v>
      </c>
      <c r="EN321">
        <v>43.125</v>
      </c>
      <c r="EO321">
        <v>42.93699999999998</v>
      </c>
      <c r="EP321">
        <v>1454.589642857143</v>
      </c>
      <c r="EQ321">
        <v>40.38000000000001</v>
      </c>
      <c r="ER321">
        <v>0</v>
      </c>
      <c r="ES321">
        <v>2205.200000047684</v>
      </c>
      <c r="ET321">
        <v>0</v>
      </c>
      <c r="EU321">
        <v>1428.3528</v>
      </c>
      <c r="EV321">
        <v>5.936153863946483</v>
      </c>
      <c r="EW321">
        <v>137.9769231662174</v>
      </c>
      <c r="EX321">
        <v>22087.032</v>
      </c>
      <c r="EY321">
        <v>15</v>
      </c>
      <c r="EZ321">
        <v>1652287342.6</v>
      </c>
      <c r="FA321" t="s">
        <v>727</v>
      </c>
      <c r="FB321">
        <v>1652287342.6</v>
      </c>
      <c r="FC321">
        <v>1652287335.6</v>
      </c>
      <c r="FD321">
        <v>27</v>
      </c>
      <c r="FE321">
        <v>0.206</v>
      </c>
      <c r="FF321">
        <v>-0.006</v>
      </c>
      <c r="FG321">
        <v>-1.806</v>
      </c>
      <c r="FH321">
        <v>0.04</v>
      </c>
      <c r="FI321">
        <v>1600</v>
      </c>
      <c r="FJ321">
        <v>24</v>
      </c>
      <c r="FK321">
        <v>0.06</v>
      </c>
      <c r="FL321">
        <v>0.04</v>
      </c>
      <c r="FM321">
        <v>-76.53241500000001</v>
      </c>
      <c r="FN321">
        <v>-0.6047009380862559</v>
      </c>
      <c r="FO321">
        <v>0.2035228372320902</v>
      </c>
      <c r="FP321">
        <v>-1</v>
      </c>
      <c r="FQ321">
        <v>4.3423985</v>
      </c>
      <c r="FR321">
        <v>-0.987872870544092</v>
      </c>
      <c r="FS321">
        <v>0.1056704017109333</v>
      </c>
      <c r="FT321">
        <v>0</v>
      </c>
      <c r="FU321">
        <v>0</v>
      </c>
      <c r="FV321">
        <v>0</v>
      </c>
      <c r="FW321">
        <v>0</v>
      </c>
      <c r="FX321">
        <v>-1</v>
      </c>
      <c r="FY321">
        <v>0</v>
      </c>
      <c r="FZ321">
        <v>1</v>
      </c>
      <c r="GA321" t="s">
        <v>710</v>
      </c>
      <c r="GB321">
        <v>2.69423</v>
      </c>
      <c r="GC321">
        <v>2.70521</v>
      </c>
      <c r="GD321">
        <v>0.204554</v>
      </c>
      <c r="GE321">
        <v>0.209616</v>
      </c>
      <c r="GF321">
        <v>0.117528</v>
      </c>
      <c r="GG321">
        <v>0.103345</v>
      </c>
      <c r="GH321">
        <v>24951.2</v>
      </c>
      <c r="GI321">
        <v>24889.6</v>
      </c>
      <c r="GJ321">
        <v>29191.6</v>
      </c>
      <c r="GK321">
        <v>29151.2</v>
      </c>
      <c r="GL321">
        <v>34104.7</v>
      </c>
      <c r="GM321">
        <v>34794.2</v>
      </c>
      <c r="GN321">
        <v>41082</v>
      </c>
      <c r="GO321">
        <v>41596.7</v>
      </c>
      <c r="GP321">
        <v>1.71965</v>
      </c>
      <c r="GQ321">
        <v>2.0115</v>
      </c>
      <c r="GR321">
        <v>0.10331</v>
      </c>
      <c r="GS321">
        <v>0</v>
      </c>
      <c r="GT321">
        <v>30.8131</v>
      </c>
      <c r="GU321">
        <v>999.9</v>
      </c>
      <c r="GV321">
        <v>39</v>
      </c>
      <c r="GW321">
        <v>37.2</v>
      </c>
      <c r="GX321">
        <v>27.4219</v>
      </c>
      <c r="GY321">
        <v>62.8336</v>
      </c>
      <c r="GZ321">
        <v>29.6715</v>
      </c>
      <c r="HA321">
        <v>1</v>
      </c>
      <c r="HB321">
        <v>0.335074</v>
      </c>
      <c r="HC321">
        <v>0</v>
      </c>
      <c r="HD321">
        <v>20.3917</v>
      </c>
      <c r="HE321">
        <v>5.21654</v>
      </c>
      <c r="HF321">
        <v>12.0099</v>
      </c>
      <c r="HG321">
        <v>4.987</v>
      </c>
      <c r="HH321">
        <v>3.28865</v>
      </c>
      <c r="HI321">
        <v>2434.2</v>
      </c>
      <c r="HJ321">
        <v>9999</v>
      </c>
      <c r="HK321">
        <v>9999</v>
      </c>
      <c r="HL321">
        <v>46</v>
      </c>
      <c r="HM321">
        <v>1.86732</v>
      </c>
      <c r="HN321">
        <v>1.8663</v>
      </c>
      <c r="HO321">
        <v>1.86585</v>
      </c>
      <c r="HP321">
        <v>1.86569</v>
      </c>
      <c r="HQ321">
        <v>1.86752</v>
      </c>
      <c r="HR321">
        <v>1.87006</v>
      </c>
      <c r="HS321">
        <v>1.86871</v>
      </c>
      <c r="HT321">
        <v>1.87009</v>
      </c>
      <c r="HU321">
        <v>0</v>
      </c>
      <c r="HV321">
        <v>0</v>
      </c>
      <c r="HW321">
        <v>0</v>
      </c>
      <c r="HX321">
        <v>0</v>
      </c>
      <c r="HY321" t="s">
        <v>425</v>
      </c>
      <c r="HZ321" t="s">
        <v>426</v>
      </c>
      <c r="IA321" t="s">
        <v>427</v>
      </c>
      <c r="IB321" t="s">
        <v>427</v>
      </c>
      <c r="IC321" t="s">
        <v>427</v>
      </c>
      <c r="ID321" t="s">
        <v>427</v>
      </c>
      <c r="IE321">
        <v>0</v>
      </c>
      <c r="IF321">
        <v>100</v>
      </c>
      <c r="IG321">
        <v>100</v>
      </c>
      <c r="IH321">
        <v>-1.43</v>
      </c>
      <c r="II321">
        <v>0.1038</v>
      </c>
      <c r="IJ321">
        <v>0.04464184116076175</v>
      </c>
      <c r="IK321">
        <v>-0.0004613869835165773</v>
      </c>
      <c r="IL321">
        <v>-7.733014719846753E-07</v>
      </c>
      <c r="IM321">
        <v>2.12217718631011E-10</v>
      </c>
      <c r="IN321">
        <v>-0.1662484685589008</v>
      </c>
      <c r="IO321">
        <v>0.000886434048502425</v>
      </c>
      <c r="IP321">
        <v>0.0004187276611132993</v>
      </c>
      <c r="IQ321">
        <v>-3.612086840460417E-06</v>
      </c>
      <c r="IR321">
        <v>19</v>
      </c>
      <c r="IS321">
        <v>2204</v>
      </c>
      <c r="IT321">
        <v>1</v>
      </c>
      <c r="IU321">
        <v>37</v>
      </c>
      <c r="IV321">
        <v>36.3</v>
      </c>
      <c r="IW321">
        <v>36.4</v>
      </c>
      <c r="IX321">
        <v>2.78931</v>
      </c>
      <c r="IY321">
        <v>2.21069</v>
      </c>
      <c r="IZ321">
        <v>1.39648</v>
      </c>
      <c r="JA321">
        <v>2.34497</v>
      </c>
      <c r="JB321">
        <v>1.49536</v>
      </c>
      <c r="JC321">
        <v>2.31934</v>
      </c>
      <c r="JD321">
        <v>39.3418</v>
      </c>
      <c r="JE321">
        <v>14.7187</v>
      </c>
      <c r="JF321">
        <v>18</v>
      </c>
      <c r="JG321">
        <v>392.067</v>
      </c>
      <c r="JH321">
        <v>562.644</v>
      </c>
      <c r="JI321">
        <v>32.3917</v>
      </c>
      <c r="JJ321">
        <v>31.8191</v>
      </c>
      <c r="JK321">
        <v>30.0003</v>
      </c>
      <c r="JL321">
        <v>31.6951</v>
      </c>
      <c r="JM321">
        <v>31.5957</v>
      </c>
      <c r="JN321">
        <v>55.8362</v>
      </c>
      <c r="JO321">
        <v>16.8179</v>
      </c>
      <c r="JP321">
        <v>17.5907</v>
      </c>
      <c r="JQ321">
        <v>-999.9</v>
      </c>
      <c r="JR321">
        <v>1416.77</v>
      </c>
      <c r="JS321">
        <v>23.736</v>
      </c>
      <c r="JT321">
        <v>99.77379999999999</v>
      </c>
      <c r="JU321">
        <v>99.846</v>
      </c>
    </row>
    <row r="322" spans="1:281">
      <c r="A322">
        <v>306</v>
      </c>
      <c r="B322">
        <v>1652289524.5</v>
      </c>
      <c r="C322">
        <v>7468</v>
      </c>
      <c r="D322" t="s">
        <v>1096</v>
      </c>
      <c r="E322" t="s">
        <v>1097</v>
      </c>
      <c r="F322">
        <v>5</v>
      </c>
      <c r="G322" t="s">
        <v>925</v>
      </c>
      <c r="H322" t="s">
        <v>418</v>
      </c>
      <c r="I322">
        <v>1652289517</v>
      </c>
      <c r="J322">
        <f>(K322)/1000</f>
        <v>0</v>
      </c>
      <c r="K322">
        <f>IF(CZ322, AN322, AH322)</f>
        <v>0</v>
      </c>
      <c r="L322">
        <f>IF(CZ322, AI322, AG322)</f>
        <v>0</v>
      </c>
      <c r="M322">
        <f>DB322 - IF(AU322&gt;1, L322*CV322*100.0/(AW322*DP322), 0)</f>
        <v>0</v>
      </c>
      <c r="N322">
        <f>((T322-J322/2)*M322-L322)/(T322+J322/2)</f>
        <v>0</v>
      </c>
      <c r="O322">
        <f>N322*(DI322+DJ322)/1000.0</f>
        <v>0</v>
      </c>
      <c r="P322">
        <f>(DB322 - IF(AU322&gt;1, L322*CV322*100.0/(AW322*DP322), 0))*(DI322+DJ322)/1000.0</f>
        <v>0</v>
      </c>
      <c r="Q322">
        <f>2.0/((1/S322-1/R322)+SIGN(S322)*SQRT((1/S322-1/R322)*(1/S322-1/R322) + 4*CW322/((CW322+1)*(CW322+1))*(2*1/S322*1/R322-1/R322*1/R322)))</f>
        <v>0</v>
      </c>
      <c r="R322">
        <f>IF(LEFT(CX322,1)&lt;&gt;"0",IF(LEFT(CX322,1)="1",3.0,CY322),$D$5+$E$5*(DP322*DI322/($K$5*1000))+$F$5*(DP322*DI322/($K$5*1000))*MAX(MIN(CV322,$J$5),$I$5)*MAX(MIN(CV322,$J$5),$I$5)+$G$5*MAX(MIN(CV322,$J$5),$I$5)*(DP322*DI322/($K$5*1000))+$H$5*(DP322*DI322/($K$5*1000))*(DP322*DI322/($K$5*1000)))</f>
        <v>0</v>
      </c>
      <c r="S322">
        <f>J322*(1000-(1000*0.61365*exp(17.502*W322/(240.97+W322))/(DI322+DJ322)+DD322)/2)/(1000*0.61365*exp(17.502*W322/(240.97+W322))/(DI322+DJ322)-DD322)</f>
        <v>0</v>
      </c>
      <c r="T322">
        <f>1/((CW322+1)/(Q322/1.6)+1/(R322/1.37)) + CW322/((CW322+1)/(Q322/1.6) + CW322/(R322/1.37))</f>
        <v>0</v>
      </c>
      <c r="U322">
        <f>(CR322*CU322)</f>
        <v>0</v>
      </c>
      <c r="V322">
        <f>(DK322+(U322+2*0.95*5.67E-8*(((DK322+$B$7)+273)^4-(DK322+273)^4)-44100*J322)/(1.84*29.3*R322+8*0.95*5.67E-8*(DK322+273)^3))</f>
        <v>0</v>
      </c>
      <c r="W322">
        <f>($C$7*DL322+$D$7*DM322+$E$7*V322)</f>
        <v>0</v>
      </c>
      <c r="X322">
        <f>0.61365*exp(17.502*W322/(240.97+W322))</f>
        <v>0</v>
      </c>
      <c r="Y322">
        <f>(Z322/AA322*100)</f>
        <v>0</v>
      </c>
      <c r="Z322">
        <f>DD322*(DI322+DJ322)/1000</f>
        <v>0</v>
      </c>
      <c r="AA322">
        <f>0.61365*exp(17.502*DK322/(240.97+DK322))</f>
        <v>0</v>
      </c>
      <c r="AB322">
        <f>(X322-DD322*(DI322+DJ322)/1000)</f>
        <v>0</v>
      </c>
      <c r="AC322">
        <f>(-J322*44100)</f>
        <v>0</v>
      </c>
      <c r="AD322">
        <f>2*29.3*R322*0.92*(DK322-W322)</f>
        <v>0</v>
      </c>
      <c r="AE322">
        <f>2*0.95*5.67E-8*(((DK322+$B$7)+273)^4-(W322+273)^4)</f>
        <v>0</v>
      </c>
      <c r="AF322">
        <f>U322+AE322+AC322+AD322</f>
        <v>0</v>
      </c>
      <c r="AG322">
        <f>DH322*AU322*(DC322-DB322*(1000-AU322*DE322)/(1000-AU322*DD322))/(100*CV322)</f>
        <v>0</v>
      </c>
      <c r="AH322">
        <f>1000*DH322*AU322*(DD322-DE322)/(100*CV322*(1000-AU322*DD322))</f>
        <v>0</v>
      </c>
      <c r="AI322">
        <f>(AJ322 - AK322 - DI322*1E3/(8.314*(DK322+273.15)) * AM322/DH322 * AL322) * DH322/(100*CV322) * (1000 - DE322)/1000</f>
        <v>0</v>
      </c>
      <c r="AJ322">
        <v>1438.504180337113</v>
      </c>
      <c r="AK322">
        <v>1376.727151515151</v>
      </c>
      <c r="AL322">
        <v>3.41520648549964</v>
      </c>
      <c r="AM322">
        <v>66.42233892500103</v>
      </c>
      <c r="AN322">
        <f>(AP322 - AO322 + DI322*1E3/(8.314*(DK322+273.15)) * AR322/DH322 * AQ322) * DH322/(100*CV322) * 1000/(1000 - AP322)</f>
        <v>0</v>
      </c>
      <c r="AO322">
        <v>23.6624628010195</v>
      </c>
      <c r="AP322">
        <v>27.88468121212121</v>
      </c>
      <c r="AQ322">
        <v>-0.0005363347601252648</v>
      </c>
      <c r="AR322">
        <v>79.01917542628415</v>
      </c>
      <c r="AS322">
        <v>0</v>
      </c>
      <c r="AT322">
        <v>0</v>
      </c>
      <c r="AU322">
        <f>IF(AS322*$H$13&gt;=AW322,1.0,(AW322/(AW322-AS322*$H$13)))</f>
        <v>0</v>
      </c>
      <c r="AV322">
        <f>(AU322-1)*100</f>
        <v>0</v>
      </c>
      <c r="AW322">
        <f>MAX(0,($B$13+$C$13*DP322)/(1+$D$13*DP322)*DI322/(DK322+273)*$E$13)</f>
        <v>0</v>
      </c>
      <c r="AX322" t="s">
        <v>421</v>
      </c>
      <c r="AY322" t="s">
        <v>421</v>
      </c>
      <c r="AZ322">
        <v>0</v>
      </c>
      <c r="BA322">
        <v>0</v>
      </c>
      <c r="BB322">
        <f>1-AZ322/BA322</f>
        <v>0</v>
      </c>
      <c r="BC322">
        <v>0</v>
      </c>
      <c r="BD322" t="s">
        <v>421</v>
      </c>
      <c r="BE322" t="s">
        <v>421</v>
      </c>
      <c r="BF322">
        <v>0</v>
      </c>
      <c r="BG322">
        <v>0</v>
      </c>
      <c r="BH322">
        <f>1-BF322/BG322</f>
        <v>0</v>
      </c>
      <c r="BI322">
        <v>0.5</v>
      </c>
      <c r="BJ322">
        <f>CS322</f>
        <v>0</v>
      </c>
      <c r="BK322">
        <f>L322</f>
        <v>0</v>
      </c>
      <c r="BL322">
        <f>BH322*BI322*BJ322</f>
        <v>0</v>
      </c>
      <c r="BM322">
        <f>(BK322-BC322)/BJ322</f>
        <v>0</v>
      </c>
      <c r="BN322">
        <f>(BA322-BG322)/BG322</f>
        <v>0</v>
      </c>
      <c r="BO322">
        <f>AZ322/(BB322+AZ322/BG322)</f>
        <v>0</v>
      </c>
      <c r="BP322" t="s">
        <v>421</v>
      </c>
      <c r="BQ322">
        <v>0</v>
      </c>
      <c r="BR322">
        <f>IF(BQ322&lt;&gt;0, BQ322, BO322)</f>
        <v>0</v>
      </c>
      <c r="BS322">
        <f>1-BR322/BG322</f>
        <v>0</v>
      </c>
      <c r="BT322">
        <f>(BG322-BF322)/(BG322-BR322)</f>
        <v>0</v>
      </c>
      <c r="BU322">
        <f>(BA322-BG322)/(BA322-BR322)</f>
        <v>0</v>
      </c>
      <c r="BV322">
        <f>(BG322-BF322)/(BG322-AZ322)</f>
        <v>0</v>
      </c>
      <c r="BW322">
        <f>(BA322-BG322)/(BA322-AZ322)</f>
        <v>0</v>
      </c>
      <c r="BX322">
        <f>(BT322*BR322/BF322)</f>
        <v>0</v>
      </c>
      <c r="BY322">
        <f>(1-BX322)</f>
        <v>0</v>
      </c>
      <c r="BZ322">
        <v>1358</v>
      </c>
      <c r="CA322">
        <v>300</v>
      </c>
      <c r="CB322">
        <v>300</v>
      </c>
      <c r="CC322">
        <v>300</v>
      </c>
      <c r="CD322">
        <v>10372.1</v>
      </c>
      <c r="CE322">
        <v>1824.64</v>
      </c>
      <c r="CF322">
        <v>-0.00730157</v>
      </c>
      <c r="CG322">
        <v>0.9</v>
      </c>
      <c r="CH322" t="s">
        <v>421</v>
      </c>
      <c r="CI322" t="s">
        <v>421</v>
      </c>
      <c r="CJ322" t="s">
        <v>421</v>
      </c>
      <c r="CK322" t="s">
        <v>421</v>
      </c>
      <c r="CL322" t="s">
        <v>421</v>
      </c>
      <c r="CM322" t="s">
        <v>421</v>
      </c>
      <c r="CN322" t="s">
        <v>421</v>
      </c>
      <c r="CO322" t="s">
        <v>421</v>
      </c>
      <c r="CP322" t="s">
        <v>421</v>
      </c>
      <c r="CQ322" t="s">
        <v>421</v>
      </c>
      <c r="CR322">
        <f>$B$11*DQ322+$C$11*DR322+$F$11*EC322*(1-EF322)</f>
        <v>0</v>
      </c>
      <c r="CS322">
        <f>CR322*CT322</f>
        <v>0</v>
      </c>
      <c r="CT322">
        <f>($B$11*$D$9+$C$11*$D$9+$F$11*((EP322+EH322)/MAX(EP322+EH322+EQ322, 0.1)*$I$9+EQ322/MAX(EP322+EH322+EQ322, 0.1)*$J$9))/($B$11+$C$11+$F$11)</f>
        <v>0</v>
      </c>
      <c r="CU322">
        <f>($B$11*$K$9+$C$11*$K$9+$F$11*((EP322+EH322)/MAX(EP322+EH322+EQ322, 0.1)*$P$9+EQ322/MAX(EP322+EH322+EQ322, 0.1)*$Q$9))/($B$11+$C$11+$F$11)</f>
        <v>0</v>
      </c>
      <c r="CV322">
        <v>6</v>
      </c>
      <c r="CW322">
        <v>0.5</v>
      </c>
      <c r="CX322" t="s">
        <v>422</v>
      </c>
      <c r="CY322">
        <v>2</v>
      </c>
      <c r="CZ322" t="b">
        <v>1</v>
      </c>
      <c r="DA322">
        <v>1652289517</v>
      </c>
      <c r="DB322">
        <v>1315.142592592593</v>
      </c>
      <c r="DC322">
        <v>1391.714814814815</v>
      </c>
      <c r="DD322">
        <v>27.85655185185185</v>
      </c>
      <c r="DE322">
        <v>23.62901481481481</v>
      </c>
      <c r="DF322">
        <v>1316.562592592593</v>
      </c>
      <c r="DG322">
        <v>27.75290370370371</v>
      </c>
      <c r="DH322">
        <v>400.0608518518519</v>
      </c>
      <c r="DI322">
        <v>90.65569259259259</v>
      </c>
      <c r="DJ322">
        <v>0.09999447037037036</v>
      </c>
      <c r="DK322">
        <v>33.26323703703704</v>
      </c>
      <c r="DL322">
        <v>32.48977407407407</v>
      </c>
      <c r="DM322">
        <v>999.9000000000001</v>
      </c>
      <c r="DN322">
        <v>0</v>
      </c>
      <c r="DO322">
        <v>0</v>
      </c>
      <c r="DP322">
        <v>10000.64888888889</v>
      </c>
      <c r="DQ322">
        <v>0</v>
      </c>
      <c r="DR322">
        <v>954.3392962962963</v>
      </c>
      <c r="DS322">
        <v>-76.57180370370369</v>
      </c>
      <c r="DT322">
        <v>1352.828888888889</v>
      </c>
      <c r="DU322">
        <v>1425.396666666667</v>
      </c>
      <c r="DV322">
        <v>4.227550740740741</v>
      </c>
      <c r="DW322">
        <v>1391.714814814815</v>
      </c>
      <c r="DX322">
        <v>23.62901481481481</v>
      </c>
      <c r="DY322">
        <v>2.525355185185185</v>
      </c>
      <c r="DZ322">
        <v>2.142103703703703</v>
      </c>
      <c r="EA322">
        <v>21.19084814814815</v>
      </c>
      <c r="EB322">
        <v>18.53568888888888</v>
      </c>
      <c r="EC322">
        <v>1499.988518518518</v>
      </c>
      <c r="ED322">
        <v>0.9729923703703705</v>
      </c>
      <c r="EE322">
        <v>0.02700800740740741</v>
      </c>
      <c r="EF322">
        <v>0</v>
      </c>
      <c r="EG322">
        <v>1428.814444444445</v>
      </c>
      <c r="EH322">
        <v>5.00097</v>
      </c>
      <c r="EI322">
        <v>22101.78148148148</v>
      </c>
      <c r="EJ322">
        <v>12491.47037037037</v>
      </c>
      <c r="EK322">
        <v>41.75688888888889</v>
      </c>
      <c r="EL322">
        <v>43.243</v>
      </c>
      <c r="EM322">
        <v>41.95099999999999</v>
      </c>
      <c r="EN322">
        <v>43.125</v>
      </c>
      <c r="EO322">
        <v>42.93699999999998</v>
      </c>
      <c r="EP322">
        <v>1454.608518518519</v>
      </c>
      <c r="EQ322">
        <v>40.38000000000001</v>
      </c>
      <c r="ER322">
        <v>0</v>
      </c>
      <c r="ES322">
        <v>2210.599999904633</v>
      </c>
      <c r="ET322">
        <v>0</v>
      </c>
      <c r="EU322">
        <v>1428.863076923077</v>
      </c>
      <c r="EV322">
        <v>5.954871810712869</v>
      </c>
      <c r="EW322">
        <v>195.9213679041009</v>
      </c>
      <c r="EX322">
        <v>22102.02692307693</v>
      </c>
      <c r="EY322">
        <v>15</v>
      </c>
      <c r="EZ322">
        <v>1652287342.6</v>
      </c>
      <c r="FA322" t="s">
        <v>727</v>
      </c>
      <c r="FB322">
        <v>1652287342.6</v>
      </c>
      <c r="FC322">
        <v>1652287335.6</v>
      </c>
      <c r="FD322">
        <v>27</v>
      </c>
      <c r="FE322">
        <v>0.206</v>
      </c>
      <c r="FF322">
        <v>-0.006</v>
      </c>
      <c r="FG322">
        <v>-1.806</v>
      </c>
      <c r="FH322">
        <v>0.04</v>
      </c>
      <c r="FI322">
        <v>1600</v>
      </c>
      <c r="FJ322">
        <v>24</v>
      </c>
      <c r="FK322">
        <v>0.06</v>
      </c>
      <c r="FL322">
        <v>0.04</v>
      </c>
      <c r="FM322">
        <v>-76.51217</v>
      </c>
      <c r="FN322">
        <v>-0.7364600375233914</v>
      </c>
      <c r="FO322">
        <v>0.2013444662760811</v>
      </c>
      <c r="FP322">
        <v>-1</v>
      </c>
      <c r="FQ322">
        <v>4.2537635</v>
      </c>
      <c r="FR322">
        <v>-0.6737837898686655</v>
      </c>
      <c r="FS322">
        <v>0.06992253197467894</v>
      </c>
      <c r="FT322">
        <v>0</v>
      </c>
      <c r="FU322">
        <v>0</v>
      </c>
      <c r="FV322">
        <v>0</v>
      </c>
      <c r="FW322">
        <v>0</v>
      </c>
      <c r="FX322">
        <v>-1</v>
      </c>
      <c r="FY322">
        <v>0</v>
      </c>
      <c r="FZ322">
        <v>1</v>
      </c>
      <c r="GA322" t="s">
        <v>710</v>
      </c>
      <c r="GB322">
        <v>2.6942</v>
      </c>
      <c r="GC322">
        <v>2.70518</v>
      </c>
      <c r="GD322">
        <v>0.206134</v>
      </c>
      <c r="GE322">
        <v>0.21114</v>
      </c>
      <c r="GF322">
        <v>0.117585</v>
      </c>
      <c r="GG322">
        <v>0.103831</v>
      </c>
      <c r="GH322">
        <v>24900.7</v>
      </c>
      <c r="GI322">
        <v>24841.3</v>
      </c>
      <c r="GJ322">
        <v>29190.8</v>
      </c>
      <c r="GK322">
        <v>29151</v>
      </c>
      <c r="GL322">
        <v>34101.8</v>
      </c>
      <c r="GM322">
        <v>34775</v>
      </c>
      <c r="GN322">
        <v>41081.2</v>
      </c>
      <c r="GO322">
        <v>41596.5</v>
      </c>
      <c r="GP322">
        <v>1.71933</v>
      </c>
      <c r="GQ322">
        <v>2.0115</v>
      </c>
      <c r="GR322">
        <v>0.104837</v>
      </c>
      <c r="GS322">
        <v>0</v>
      </c>
      <c r="GT322">
        <v>30.8023</v>
      </c>
      <c r="GU322">
        <v>999.9</v>
      </c>
      <c r="GV322">
        <v>39</v>
      </c>
      <c r="GW322">
        <v>37.2</v>
      </c>
      <c r="GX322">
        <v>27.4176</v>
      </c>
      <c r="GY322">
        <v>62.8436</v>
      </c>
      <c r="GZ322">
        <v>29.7877</v>
      </c>
      <c r="HA322">
        <v>1</v>
      </c>
      <c r="HB322">
        <v>0.335279</v>
      </c>
      <c r="HC322">
        <v>0</v>
      </c>
      <c r="HD322">
        <v>20.3916</v>
      </c>
      <c r="HE322">
        <v>5.21579</v>
      </c>
      <c r="HF322">
        <v>12.0099</v>
      </c>
      <c r="HG322">
        <v>4.98725</v>
      </c>
      <c r="HH322">
        <v>3.2884</v>
      </c>
      <c r="HI322">
        <v>2434.2</v>
      </c>
      <c r="HJ322">
        <v>9999</v>
      </c>
      <c r="HK322">
        <v>9999</v>
      </c>
      <c r="HL322">
        <v>46</v>
      </c>
      <c r="HM322">
        <v>1.86734</v>
      </c>
      <c r="HN322">
        <v>1.8663</v>
      </c>
      <c r="HO322">
        <v>1.86584</v>
      </c>
      <c r="HP322">
        <v>1.86569</v>
      </c>
      <c r="HQ322">
        <v>1.86752</v>
      </c>
      <c r="HR322">
        <v>1.87003</v>
      </c>
      <c r="HS322">
        <v>1.86873</v>
      </c>
      <c r="HT322">
        <v>1.8701</v>
      </c>
      <c r="HU322">
        <v>0</v>
      </c>
      <c r="HV322">
        <v>0</v>
      </c>
      <c r="HW322">
        <v>0</v>
      </c>
      <c r="HX322">
        <v>0</v>
      </c>
      <c r="HY322" t="s">
        <v>425</v>
      </c>
      <c r="HZ322" t="s">
        <v>426</v>
      </c>
      <c r="IA322" t="s">
        <v>427</v>
      </c>
      <c r="IB322" t="s">
        <v>427</v>
      </c>
      <c r="IC322" t="s">
        <v>427</v>
      </c>
      <c r="ID322" t="s">
        <v>427</v>
      </c>
      <c r="IE322">
        <v>0</v>
      </c>
      <c r="IF322">
        <v>100</v>
      </c>
      <c r="IG322">
        <v>100</v>
      </c>
      <c r="IH322">
        <v>-1.45</v>
      </c>
      <c r="II322">
        <v>0.1042</v>
      </c>
      <c r="IJ322">
        <v>0.04464184116076175</v>
      </c>
      <c r="IK322">
        <v>-0.0004613869835165773</v>
      </c>
      <c r="IL322">
        <v>-7.733014719846753E-07</v>
      </c>
      <c r="IM322">
        <v>2.12217718631011E-10</v>
      </c>
      <c r="IN322">
        <v>-0.1662484685589008</v>
      </c>
      <c r="IO322">
        <v>0.000886434048502425</v>
      </c>
      <c r="IP322">
        <v>0.0004187276611132993</v>
      </c>
      <c r="IQ322">
        <v>-3.612086840460417E-06</v>
      </c>
      <c r="IR322">
        <v>19</v>
      </c>
      <c r="IS322">
        <v>2204</v>
      </c>
      <c r="IT322">
        <v>1</v>
      </c>
      <c r="IU322">
        <v>37</v>
      </c>
      <c r="IV322">
        <v>36.4</v>
      </c>
      <c r="IW322">
        <v>36.5</v>
      </c>
      <c r="IX322">
        <v>2.8186</v>
      </c>
      <c r="IY322">
        <v>2.20947</v>
      </c>
      <c r="IZ322">
        <v>1.39648</v>
      </c>
      <c r="JA322">
        <v>2.34497</v>
      </c>
      <c r="JB322">
        <v>1.49536</v>
      </c>
      <c r="JC322">
        <v>2.37671</v>
      </c>
      <c r="JD322">
        <v>39.3418</v>
      </c>
      <c r="JE322">
        <v>14.7187</v>
      </c>
      <c r="JF322">
        <v>18</v>
      </c>
      <c r="JG322">
        <v>391.907</v>
      </c>
      <c r="JH322">
        <v>562.669</v>
      </c>
      <c r="JI322">
        <v>32.3955</v>
      </c>
      <c r="JJ322">
        <v>31.8219</v>
      </c>
      <c r="JK322">
        <v>30.0004</v>
      </c>
      <c r="JL322">
        <v>31.6978</v>
      </c>
      <c r="JM322">
        <v>31.5985</v>
      </c>
      <c r="JN322">
        <v>56.397</v>
      </c>
      <c r="JO322">
        <v>16.8179</v>
      </c>
      <c r="JP322">
        <v>17.5907</v>
      </c>
      <c r="JQ322">
        <v>-999.9</v>
      </c>
      <c r="JR322">
        <v>1436.84</v>
      </c>
      <c r="JS322">
        <v>23.7874</v>
      </c>
      <c r="JT322">
        <v>99.7714</v>
      </c>
      <c r="JU322">
        <v>99.8455</v>
      </c>
    </row>
    <row r="323" spans="1:281">
      <c r="A323">
        <v>307</v>
      </c>
      <c r="B323">
        <v>1652289529.5</v>
      </c>
      <c r="C323">
        <v>7473</v>
      </c>
      <c r="D323" t="s">
        <v>1098</v>
      </c>
      <c r="E323" t="s">
        <v>1099</v>
      </c>
      <c r="F323">
        <v>5</v>
      </c>
      <c r="G323" t="s">
        <v>925</v>
      </c>
      <c r="H323" t="s">
        <v>418</v>
      </c>
      <c r="I323">
        <v>1652289521.714286</v>
      </c>
      <c r="J323">
        <f>(K323)/1000</f>
        <v>0</v>
      </c>
      <c r="K323">
        <f>IF(CZ323, AN323, AH323)</f>
        <v>0</v>
      </c>
      <c r="L323">
        <f>IF(CZ323, AI323, AG323)</f>
        <v>0</v>
      </c>
      <c r="M323">
        <f>DB323 - IF(AU323&gt;1, L323*CV323*100.0/(AW323*DP323), 0)</f>
        <v>0</v>
      </c>
      <c r="N323">
        <f>((T323-J323/2)*M323-L323)/(T323+J323/2)</f>
        <v>0</v>
      </c>
      <c r="O323">
        <f>N323*(DI323+DJ323)/1000.0</f>
        <v>0</v>
      </c>
      <c r="P323">
        <f>(DB323 - IF(AU323&gt;1, L323*CV323*100.0/(AW323*DP323), 0))*(DI323+DJ323)/1000.0</f>
        <v>0</v>
      </c>
      <c r="Q323">
        <f>2.0/((1/S323-1/R323)+SIGN(S323)*SQRT((1/S323-1/R323)*(1/S323-1/R323) + 4*CW323/((CW323+1)*(CW323+1))*(2*1/S323*1/R323-1/R323*1/R323)))</f>
        <v>0</v>
      </c>
      <c r="R323">
        <f>IF(LEFT(CX323,1)&lt;&gt;"0",IF(LEFT(CX323,1)="1",3.0,CY323),$D$5+$E$5*(DP323*DI323/($K$5*1000))+$F$5*(DP323*DI323/($K$5*1000))*MAX(MIN(CV323,$J$5),$I$5)*MAX(MIN(CV323,$J$5),$I$5)+$G$5*MAX(MIN(CV323,$J$5),$I$5)*(DP323*DI323/($K$5*1000))+$H$5*(DP323*DI323/($K$5*1000))*(DP323*DI323/($K$5*1000)))</f>
        <v>0</v>
      </c>
      <c r="S323">
        <f>J323*(1000-(1000*0.61365*exp(17.502*W323/(240.97+W323))/(DI323+DJ323)+DD323)/2)/(1000*0.61365*exp(17.502*W323/(240.97+W323))/(DI323+DJ323)-DD323)</f>
        <v>0</v>
      </c>
      <c r="T323">
        <f>1/((CW323+1)/(Q323/1.6)+1/(R323/1.37)) + CW323/((CW323+1)/(Q323/1.6) + CW323/(R323/1.37))</f>
        <v>0</v>
      </c>
      <c r="U323">
        <f>(CR323*CU323)</f>
        <v>0</v>
      </c>
      <c r="V323">
        <f>(DK323+(U323+2*0.95*5.67E-8*(((DK323+$B$7)+273)^4-(DK323+273)^4)-44100*J323)/(1.84*29.3*R323+8*0.95*5.67E-8*(DK323+273)^3))</f>
        <v>0</v>
      </c>
      <c r="W323">
        <f>($C$7*DL323+$D$7*DM323+$E$7*V323)</f>
        <v>0</v>
      </c>
      <c r="X323">
        <f>0.61365*exp(17.502*W323/(240.97+W323))</f>
        <v>0</v>
      </c>
      <c r="Y323">
        <f>(Z323/AA323*100)</f>
        <v>0</v>
      </c>
      <c r="Z323">
        <f>DD323*(DI323+DJ323)/1000</f>
        <v>0</v>
      </c>
      <c r="AA323">
        <f>0.61365*exp(17.502*DK323/(240.97+DK323))</f>
        <v>0</v>
      </c>
      <c r="AB323">
        <f>(X323-DD323*(DI323+DJ323)/1000)</f>
        <v>0</v>
      </c>
      <c r="AC323">
        <f>(-J323*44100)</f>
        <v>0</v>
      </c>
      <c r="AD323">
        <f>2*29.3*R323*0.92*(DK323-W323)</f>
        <v>0</v>
      </c>
      <c r="AE323">
        <f>2*0.95*5.67E-8*(((DK323+$B$7)+273)^4-(W323+273)^4)</f>
        <v>0</v>
      </c>
      <c r="AF323">
        <f>U323+AE323+AC323+AD323</f>
        <v>0</v>
      </c>
      <c r="AG323">
        <f>DH323*AU323*(DC323-DB323*(1000-AU323*DE323)/(1000-AU323*DD323))/(100*CV323)</f>
        <v>0</v>
      </c>
      <c r="AH323">
        <f>1000*DH323*AU323*(DD323-DE323)/(100*CV323*(1000-AU323*DD323))</f>
        <v>0</v>
      </c>
      <c r="AI323">
        <f>(AJ323 - AK323 - DI323*1E3/(8.314*(DK323+273.15)) * AM323/DH323 * AL323) * DH323/(100*CV323) * (1000 - DE323)/1000</f>
        <v>0</v>
      </c>
      <c r="AJ323">
        <v>1456.01844160775</v>
      </c>
      <c r="AK323">
        <v>1393.798484848485</v>
      </c>
      <c r="AL323">
        <v>3.420253741344065</v>
      </c>
      <c r="AM323">
        <v>66.42233892500103</v>
      </c>
      <c r="AN323">
        <f>(AP323 - AO323 + DI323*1E3/(8.314*(DK323+273.15)) * AR323/DH323 * AQ323) * DH323/(100*CV323) * 1000/(1000 - AP323)</f>
        <v>0</v>
      </c>
      <c r="AO323">
        <v>23.8052445794122</v>
      </c>
      <c r="AP323">
        <v>27.91934606060605</v>
      </c>
      <c r="AQ323">
        <v>0.008499730993348166</v>
      </c>
      <c r="AR323">
        <v>79.01917542628415</v>
      </c>
      <c r="AS323">
        <v>0</v>
      </c>
      <c r="AT323">
        <v>0</v>
      </c>
      <c r="AU323">
        <f>IF(AS323*$H$13&gt;=AW323,1.0,(AW323/(AW323-AS323*$H$13)))</f>
        <v>0</v>
      </c>
      <c r="AV323">
        <f>(AU323-1)*100</f>
        <v>0</v>
      </c>
      <c r="AW323">
        <f>MAX(0,($B$13+$C$13*DP323)/(1+$D$13*DP323)*DI323/(DK323+273)*$E$13)</f>
        <v>0</v>
      </c>
      <c r="AX323" t="s">
        <v>421</v>
      </c>
      <c r="AY323" t="s">
        <v>421</v>
      </c>
      <c r="AZ323">
        <v>0</v>
      </c>
      <c r="BA323">
        <v>0</v>
      </c>
      <c r="BB323">
        <f>1-AZ323/BA323</f>
        <v>0</v>
      </c>
      <c r="BC323">
        <v>0</v>
      </c>
      <c r="BD323" t="s">
        <v>421</v>
      </c>
      <c r="BE323" t="s">
        <v>421</v>
      </c>
      <c r="BF323">
        <v>0</v>
      </c>
      <c r="BG323">
        <v>0</v>
      </c>
      <c r="BH323">
        <f>1-BF323/BG323</f>
        <v>0</v>
      </c>
      <c r="BI323">
        <v>0.5</v>
      </c>
      <c r="BJ323">
        <f>CS323</f>
        <v>0</v>
      </c>
      <c r="BK323">
        <f>L323</f>
        <v>0</v>
      </c>
      <c r="BL323">
        <f>BH323*BI323*BJ323</f>
        <v>0</v>
      </c>
      <c r="BM323">
        <f>(BK323-BC323)/BJ323</f>
        <v>0</v>
      </c>
      <c r="BN323">
        <f>(BA323-BG323)/BG323</f>
        <v>0</v>
      </c>
      <c r="BO323">
        <f>AZ323/(BB323+AZ323/BG323)</f>
        <v>0</v>
      </c>
      <c r="BP323" t="s">
        <v>421</v>
      </c>
      <c r="BQ323">
        <v>0</v>
      </c>
      <c r="BR323">
        <f>IF(BQ323&lt;&gt;0, BQ323, BO323)</f>
        <v>0</v>
      </c>
      <c r="BS323">
        <f>1-BR323/BG323</f>
        <v>0</v>
      </c>
      <c r="BT323">
        <f>(BG323-BF323)/(BG323-BR323)</f>
        <v>0</v>
      </c>
      <c r="BU323">
        <f>(BA323-BG323)/(BA323-BR323)</f>
        <v>0</v>
      </c>
      <c r="BV323">
        <f>(BG323-BF323)/(BG323-AZ323)</f>
        <v>0</v>
      </c>
      <c r="BW323">
        <f>(BA323-BG323)/(BA323-AZ323)</f>
        <v>0</v>
      </c>
      <c r="BX323">
        <f>(BT323*BR323/BF323)</f>
        <v>0</v>
      </c>
      <c r="BY323">
        <f>(1-BX323)</f>
        <v>0</v>
      </c>
      <c r="BZ323">
        <v>1358</v>
      </c>
      <c r="CA323">
        <v>300</v>
      </c>
      <c r="CB323">
        <v>300</v>
      </c>
      <c r="CC323">
        <v>300</v>
      </c>
      <c r="CD323">
        <v>10372.1</v>
      </c>
      <c r="CE323">
        <v>1824.64</v>
      </c>
      <c r="CF323">
        <v>-0.00730157</v>
      </c>
      <c r="CG323">
        <v>0.9</v>
      </c>
      <c r="CH323" t="s">
        <v>421</v>
      </c>
      <c r="CI323" t="s">
        <v>421</v>
      </c>
      <c r="CJ323" t="s">
        <v>421</v>
      </c>
      <c r="CK323" t="s">
        <v>421</v>
      </c>
      <c r="CL323" t="s">
        <v>421</v>
      </c>
      <c r="CM323" t="s">
        <v>421</v>
      </c>
      <c r="CN323" t="s">
        <v>421</v>
      </c>
      <c r="CO323" t="s">
        <v>421</v>
      </c>
      <c r="CP323" t="s">
        <v>421</v>
      </c>
      <c r="CQ323" t="s">
        <v>421</v>
      </c>
      <c r="CR323">
        <f>$B$11*DQ323+$C$11*DR323+$F$11*EC323*(1-EF323)</f>
        <v>0</v>
      </c>
      <c r="CS323">
        <f>CR323*CT323</f>
        <v>0</v>
      </c>
      <c r="CT323">
        <f>($B$11*$D$9+$C$11*$D$9+$F$11*((EP323+EH323)/MAX(EP323+EH323+EQ323, 0.1)*$I$9+EQ323/MAX(EP323+EH323+EQ323, 0.1)*$J$9))/($B$11+$C$11+$F$11)</f>
        <v>0</v>
      </c>
      <c r="CU323">
        <f>($B$11*$K$9+$C$11*$K$9+$F$11*((EP323+EH323)/MAX(EP323+EH323+EQ323, 0.1)*$P$9+EQ323/MAX(EP323+EH323+EQ323, 0.1)*$Q$9))/($B$11+$C$11+$F$11)</f>
        <v>0</v>
      </c>
      <c r="CV323">
        <v>6</v>
      </c>
      <c r="CW323">
        <v>0.5</v>
      </c>
      <c r="CX323" t="s">
        <v>422</v>
      </c>
      <c r="CY323">
        <v>2</v>
      </c>
      <c r="CZ323" t="b">
        <v>1</v>
      </c>
      <c r="DA323">
        <v>1652289521.714286</v>
      </c>
      <c r="DB323">
        <v>1330.7175</v>
      </c>
      <c r="DC323">
        <v>1407.396785714285</v>
      </c>
      <c r="DD323">
        <v>27.87970357142857</v>
      </c>
      <c r="DE323">
        <v>23.71575</v>
      </c>
      <c r="DF323">
        <v>1332.158928571429</v>
      </c>
      <c r="DG323">
        <v>27.77568928571429</v>
      </c>
      <c r="DH323">
        <v>400.0729642857142</v>
      </c>
      <c r="DI323">
        <v>90.65669999999999</v>
      </c>
      <c r="DJ323">
        <v>0.09999095714285713</v>
      </c>
      <c r="DK323">
        <v>33.26540357142857</v>
      </c>
      <c r="DL323">
        <v>32.498</v>
      </c>
      <c r="DM323">
        <v>999.9000000000002</v>
      </c>
      <c r="DN323">
        <v>0</v>
      </c>
      <c r="DO323">
        <v>0</v>
      </c>
      <c r="DP323">
        <v>10002.9225</v>
      </c>
      <c r="DQ323">
        <v>0</v>
      </c>
      <c r="DR323">
        <v>953.2653928571428</v>
      </c>
      <c r="DS323">
        <v>-76.67857142857143</v>
      </c>
      <c r="DT323">
        <v>1368.882142857143</v>
      </c>
      <c r="DU323">
        <v>1441.586428571429</v>
      </c>
      <c r="DV323">
        <v>4.163960714285715</v>
      </c>
      <c r="DW323">
        <v>1407.396785714285</v>
      </c>
      <c r="DX323">
        <v>23.71575</v>
      </c>
      <c r="DY323">
        <v>2.527482142857143</v>
      </c>
      <c r="DZ323">
        <v>2.149991071428571</v>
      </c>
      <c r="EA323">
        <v>21.20456428571429</v>
      </c>
      <c r="EB323">
        <v>18.59437142857143</v>
      </c>
      <c r="EC323">
        <v>1499.99</v>
      </c>
      <c r="ED323">
        <v>0.9729925357142858</v>
      </c>
      <c r="EE323">
        <v>0.02700783214285715</v>
      </c>
      <c r="EF323">
        <v>0</v>
      </c>
      <c r="EG323">
        <v>1429.347857142857</v>
      </c>
      <c r="EH323">
        <v>5.00097</v>
      </c>
      <c r="EI323">
        <v>22112.76428571429</v>
      </c>
      <c r="EJ323">
        <v>12491.47857142857</v>
      </c>
      <c r="EK323">
        <v>41.77214285714285</v>
      </c>
      <c r="EL323">
        <v>43.24325</v>
      </c>
      <c r="EM323">
        <v>41.95274999999999</v>
      </c>
      <c r="EN323">
        <v>43.12942857142857</v>
      </c>
      <c r="EO323">
        <v>42.93699999999998</v>
      </c>
      <c r="EP323">
        <v>1454.61</v>
      </c>
      <c r="EQ323">
        <v>40.38000000000001</v>
      </c>
      <c r="ER323">
        <v>0</v>
      </c>
      <c r="ES323">
        <v>2215.400000095367</v>
      </c>
      <c r="ET323">
        <v>0</v>
      </c>
      <c r="EU323">
        <v>1429.382692307692</v>
      </c>
      <c r="EV323">
        <v>7.088205135296291</v>
      </c>
      <c r="EW323">
        <v>150.3726499069994</v>
      </c>
      <c r="EX323">
        <v>22113.53846153846</v>
      </c>
      <c r="EY323">
        <v>15</v>
      </c>
      <c r="EZ323">
        <v>1652287342.6</v>
      </c>
      <c r="FA323" t="s">
        <v>727</v>
      </c>
      <c r="FB323">
        <v>1652287342.6</v>
      </c>
      <c r="FC323">
        <v>1652287335.6</v>
      </c>
      <c r="FD323">
        <v>27</v>
      </c>
      <c r="FE323">
        <v>0.206</v>
      </c>
      <c r="FF323">
        <v>-0.006</v>
      </c>
      <c r="FG323">
        <v>-1.806</v>
      </c>
      <c r="FH323">
        <v>0.04</v>
      </c>
      <c r="FI323">
        <v>1600</v>
      </c>
      <c r="FJ323">
        <v>24</v>
      </c>
      <c r="FK323">
        <v>0.06</v>
      </c>
      <c r="FL323">
        <v>0.04</v>
      </c>
      <c r="FM323">
        <v>-76.62804750000001</v>
      </c>
      <c r="FN323">
        <v>-0.8018397748590723</v>
      </c>
      <c r="FO323">
        <v>0.2055917738961118</v>
      </c>
      <c r="FP323">
        <v>-1</v>
      </c>
      <c r="FQ323">
        <v>4.206474249999999</v>
      </c>
      <c r="FR323">
        <v>-0.8001139587242081</v>
      </c>
      <c r="FS323">
        <v>0.08049414841736945</v>
      </c>
      <c r="FT323">
        <v>0</v>
      </c>
      <c r="FU323">
        <v>0</v>
      </c>
      <c r="FV323">
        <v>0</v>
      </c>
      <c r="FW323">
        <v>0</v>
      </c>
      <c r="FX323">
        <v>-1</v>
      </c>
      <c r="FY323">
        <v>0</v>
      </c>
      <c r="FZ323">
        <v>1</v>
      </c>
      <c r="GA323" t="s">
        <v>710</v>
      </c>
      <c r="GB323">
        <v>2.6944</v>
      </c>
      <c r="GC323">
        <v>2.70511</v>
      </c>
      <c r="GD323">
        <v>0.207713</v>
      </c>
      <c r="GE323">
        <v>0.212678</v>
      </c>
      <c r="GF323">
        <v>0.117683</v>
      </c>
      <c r="GG323">
        <v>0.104065</v>
      </c>
      <c r="GH323">
        <v>24850.7</v>
      </c>
      <c r="GI323">
        <v>24792.4</v>
      </c>
      <c r="GJ323">
        <v>29190.3</v>
      </c>
      <c r="GK323">
        <v>29150.6</v>
      </c>
      <c r="GL323">
        <v>34097.2</v>
      </c>
      <c r="GM323">
        <v>34765.8</v>
      </c>
      <c r="GN323">
        <v>41080.2</v>
      </c>
      <c r="GO323">
        <v>41596.3</v>
      </c>
      <c r="GP323">
        <v>1.71973</v>
      </c>
      <c r="GQ323">
        <v>2.01165</v>
      </c>
      <c r="GR323">
        <v>0.106331</v>
      </c>
      <c r="GS323">
        <v>0</v>
      </c>
      <c r="GT323">
        <v>30.7923</v>
      </c>
      <c r="GU323">
        <v>999.9</v>
      </c>
      <c r="GV323">
        <v>39.1</v>
      </c>
      <c r="GW323">
        <v>37.2</v>
      </c>
      <c r="GX323">
        <v>27.4898</v>
      </c>
      <c r="GY323">
        <v>62.8836</v>
      </c>
      <c r="GZ323">
        <v>29.403</v>
      </c>
      <c r="HA323">
        <v>1</v>
      </c>
      <c r="HB323">
        <v>0.335607</v>
      </c>
      <c r="HC323">
        <v>0</v>
      </c>
      <c r="HD323">
        <v>20.3919</v>
      </c>
      <c r="HE323">
        <v>5.21594</v>
      </c>
      <c r="HF323">
        <v>12.0099</v>
      </c>
      <c r="HG323">
        <v>4.9872</v>
      </c>
      <c r="HH323">
        <v>3.2884</v>
      </c>
      <c r="HI323">
        <v>2434.5</v>
      </c>
      <c r="HJ323">
        <v>9999</v>
      </c>
      <c r="HK323">
        <v>9999</v>
      </c>
      <c r="HL323">
        <v>46</v>
      </c>
      <c r="HM323">
        <v>1.86734</v>
      </c>
      <c r="HN323">
        <v>1.8663</v>
      </c>
      <c r="HO323">
        <v>1.86586</v>
      </c>
      <c r="HP323">
        <v>1.8657</v>
      </c>
      <c r="HQ323">
        <v>1.86752</v>
      </c>
      <c r="HR323">
        <v>1.87004</v>
      </c>
      <c r="HS323">
        <v>1.86873</v>
      </c>
      <c r="HT323">
        <v>1.8701</v>
      </c>
      <c r="HU323">
        <v>0</v>
      </c>
      <c r="HV323">
        <v>0</v>
      </c>
      <c r="HW323">
        <v>0</v>
      </c>
      <c r="HX323">
        <v>0</v>
      </c>
      <c r="HY323" t="s">
        <v>425</v>
      </c>
      <c r="HZ323" t="s">
        <v>426</v>
      </c>
      <c r="IA323" t="s">
        <v>427</v>
      </c>
      <c r="IB323" t="s">
        <v>427</v>
      </c>
      <c r="IC323" t="s">
        <v>427</v>
      </c>
      <c r="ID323" t="s">
        <v>427</v>
      </c>
      <c r="IE323">
        <v>0</v>
      </c>
      <c r="IF323">
        <v>100</v>
      </c>
      <c r="IG323">
        <v>100</v>
      </c>
      <c r="IH323">
        <v>-1.48</v>
      </c>
      <c r="II323">
        <v>0.1047</v>
      </c>
      <c r="IJ323">
        <v>0.04464184116076175</v>
      </c>
      <c r="IK323">
        <v>-0.0004613869835165773</v>
      </c>
      <c r="IL323">
        <v>-7.733014719846753E-07</v>
      </c>
      <c r="IM323">
        <v>2.12217718631011E-10</v>
      </c>
      <c r="IN323">
        <v>-0.1662484685589008</v>
      </c>
      <c r="IO323">
        <v>0.000886434048502425</v>
      </c>
      <c r="IP323">
        <v>0.0004187276611132993</v>
      </c>
      <c r="IQ323">
        <v>-3.612086840460417E-06</v>
      </c>
      <c r="IR323">
        <v>19</v>
      </c>
      <c r="IS323">
        <v>2204</v>
      </c>
      <c r="IT323">
        <v>1</v>
      </c>
      <c r="IU323">
        <v>37</v>
      </c>
      <c r="IV323">
        <v>36.4</v>
      </c>
      <c r="IW323">
        <v>36.6</v>
      </c>
      <c r="IX323">
        <v>2.84302</v>
      </c>
      <c r="IY323">
        <v>2.20581</v>
      </c>
      <c r="IZ323">
        <v>1.39648</v>
      </c>
      <c r="JA323">
        <v>2.34497</v>
      </c>
      <c r="JB323">
        <v>1.49536</v>
      </c>
      <c r="JC323">
        <v>2.3877</v>
      </c>
      <c r="JD323">
        <v>39.3418</v>
      </c>
      <c r="JE323">
        <v>14.7187</v>
      </c>
      <c r="JF323">
        <v>18</v>
      </c>
      <c r="JG323">
        <v>392.14</v>
      </c>
      <c r="JH323">
        <v>562.814</v>
      </c>
      <c r="JI323">
        <v>32.3991</v>
      </c>
      <c r="JJ323">
        <v>31.8247</v>
      </c>
      <c r="JK323">
        <v>30.0004</v>
      </c>
      <c r="JL323">
        <v>31.7006</v>
      </c>
      <c r="JM323">
        <v>31.6019</v>
      </c>
      <c r="JN323">
        <v>56.8898</v>
      </c>
      <c r="JO323">
        <v>16.8179</v>
      </c>
      <c r="JP323">
        <v>17.9677</v>
      </c>
      <c r="JQ323">
        <v>-999.9</v>
      </c>
      <c r="JR323">
        <v>1450.21</v>
      </c>
      <c r="JS323">
        <v>23.833</v>
      </c>
      <c r="JT323">
        <v>99.7692</v>
      </c>
      <c r="JU323">
        <v>99.8447</v>
      </c>
    </row>
    <row r="324" spans="1:281">
      <c r="A324">
        <v>308</v>
      </c>
      <c r="B324">
        <v>1652289534.5</v>
      </c>
      <c r="C324">
        <v>7478</v>
      </c>
      <c r="D324" t="s">
        <v>1100</v>
      </c>
      <c r="E324" t="s">
        <v>1101</v>
      </c>
      <c r="F324">
        <v>5</v>
      </c>
      <c r="G324" t="s">
        <v>925</v>
      </c>
      <c r="H324" t="s">
        <v>418</v>
      </c>
      <c r="I324">
        <v>1652289527</v>
      </c>
      <c r="J324">
        <f>(K324)/1000</f>
        <v>0</v>
      </c>
      <c r="K324">
        <f>IF(CZ324, AN324, AH324)</f>
        <v>0</v>
      </c>
      <c r="L324">
        <f>IF(CZ324, AI324, AG324)</f>
        <v>0</v>
      </c>
      <c r="M324">
        <f>DB324 - IF(AU324&gt;1, L324*CV324*100.0/(AW324*DP324), 0)</f>
        <v>0</v>
      </c>
      <c r="N324">
        <f>((T324-J324/2)*M324-L324)/(T324+J324/2)</f>
        <v>0</v>
      </c>
      <c r="O324">
        <f>N324*(DI324+DJ324)/1000.0</f>
        <v>0</v>
      </c>
      <c r="P324">
        <f>(DB324 - IF(AU324&gt;1, L324*CV324*100.0/(AW324*DP324), 0))*(DI324+DJ324)/1000.0</f>
        <v>0</v>
      </c>
      <c r="Q324">
        <f>2.0/((1/S324-1/R324)+SIGN(S324)*SQRT((1/S324-1/R324)*(1/S324-1/R324) + 4*CW324/((CW324+1)*(CW324+1))*(2*1/S324*1/R324-1/R324*1/R324)))</f>
        <v>0</v>
      </c>
      <c r="R324">
        <f>IF(LEFT(CX324,1)&lt;&gt;"0",IF(LEFT(CX324,1)="1",3.0,CY324),$D$5+$E$5*(DP324*DI324/($K$5*1000))+$F$5*(DP324*DI324/($K$5*1000))*MAX(MIN(CV324,$J$5),$I$5)*MAX(MIN(CV324,$J$5),$I$5)+$G$5*MAX(MIN(CV324,$J$5),$I$5)*(DP324*DI324/($K$5*1000))+$H$5*(DP324*DI324/($K$5*1000))*(DP324*DI324/($K$5*1000)))</f>
        <v>0</v>
      </c>
      <c r="S324">
        <f>J324*(1000-(1000*0.61365*exp(17.502*W324/(240.97+W324))/(DI324+DJ324)+DD324)/2)/(1000*0.61365*exp(17.502*W324/(240.97+W324))/(DI324+DJ324)-DD324)</f>
        <v>0</v>
      </c>
      <c r="T324">
        <f>1/((CW324+1)/(Q324/1.6)+1/(R324/1.37)) + CW324/((CW324+1)/(Q324/1.6) + CW324/(R324/1.37))</f>
        <v>0</v>
      </c>
      <c r="U324">
        <f>(CR324*CU324)</f>
        <v>0</v>
      </c>
      <c r="V324">
        <f>(DK324+(U324+2*0.95*5.67E-8*(((DK324+$B$7)+273)^4-(DK324+273)^4)-44100*J324)/(1.84*29.3*R324+8*0.95*5.67E-8*(DK324+273)^3))</f>
        <v>0</v>
      </c>
      <c r="W324">
        <f>($C$7*DL324+$D$7*DM324+$E$7*V324)</f>
        <v>0</v>
      </c>
      <c r="X324">
        <f>0.61365*exp(17.502*W324/(240.97+W324))</f>
        <v>0</v>
      </c>
      <c r="Y324">
        <f>(Z324/AA324*100)</f>
        <v>0</v>
      </c>
      <c r="Z324">
        <f>DD324*(DI324+DJ324)/1000</f>
        <v>0</v>
      </c>
      <c r="AA324">
        <f>0.61365*exp(17.502*DK324/(240.97+DK324))</f>
        <v>0</v>
      </c>
      <c r="AB324">
        <f>(X324-DD324*(DI324+DJ324)/1000)</f>
        <v>0</v>
      </c>
      <c r="AC324">
        <f>(-J324*44100)</f>
        <v>0</v>
      </c>
      <c r="AD324">
        <f>2*29.3*R324*0.92*(DK324-W324)</f>
        <v>0</v>
      </c>
      <c r="AE324">
        <f>2*0.95*5.67E-8*(((DK324+$B$7)+273)^4-(W324+273)^4)</f>
        <v>0</v>
      </c>
      <c r="AF324">
        <f>U324+AE324+AC324+AD324</f>
        <v>0</v>
      </c>
      <c r="AG324">
        <f>DH324*AU324*(DC324-DB324*(1000-AU324*DE324)/(1000-AU324*DD324))/(100*CV324)</f>
        <v>0</v>
      </c>
      <c r="AH324">
        <f>1000*DH324*AU324*(DD324-DE324)/(100*CV324*(1000-AU324*DD324))</f>
        <v>0</v>
      </c>
      <c r="AI324">
        <f>(AJ324 - AK324 - DI324*1E3/(8.314*(DK324+273.15)) * AM324/DH324 * AL324) * DH324/(100*CV324) * (1000 - DE324)/1000</f>
        <v>0</v>
      </c>
      <c r="AJ324">
        <v>1473.326114645427</v>
      </c>
      <c r="AK324">
        <v>1410.969939393939</v>
      </c>
      <c r="AL324">
        <v>3.434294184363602</v>
      </c>
      <c r="AM324">
        <v>66.42233892500103</v>
      </c>
      <c r="AN324">
        <f>(AP324 - AO324 + DI324*1E3/(8.314*(DK324+273.15)) * AR324/DH324 * AQ324) * DH324/(100*CV324) * 1000/(1000 - AP324)</f>
        <v>0</v>
      </c>
      <c r="AO324">
        <v>23.90665607946966</v>
      </c>
      <c r="AP324">
        <v>27.95858727272728</v>
      </c>
      <c r="AQ324">
        <v>0.005621377659151973</v>
      </c>
      <c r="AR324">
        <v>79.01917542628415</v>
      </c>
      <c r="AS324">
        <v>0</v>
      </c>
      <c r="AT324">
        <v>0</v>
      </c>
      <c r="AU324">
        <f>IF(AS324*$H$13&gt;=AW324,1.0,(AW324/(AW324-AS324*$H$13)))</f>
        <v>0</v>
      </c>
      <c r="AV324">
        <f>(AU324-1)*100</f>
        <v>0</v>
      </c>
      <c r="AW324">
        <f>MAX(0,($B$13+$C$13*DP324)/(1+$D$13*DP324)*DI324/(DK324+273)*$E$13)</f>
        <v>0</v>
      </c>
      <c r="AX324" t="s">
        <v>421</v>
      </c>
      <c r="AY324" t="s">
        <v>421</v>
      </c>
      <c r="AZ324">
        <v>0</v>
      </c>
      <c r="BA324">
        <v>0</v>
      </c>
      <c r="BB324">
        <f>1-AZ324/BA324</f>
        <v>0</v>
      </c>
      <c r="BC324">
        <v>0</v>
      </c>
      <c r="BD324" t="s">
        <v>421</v>
      </c>
      <c r="BE324" t="s">
        <v>421</v>
      </c>
      <c r="BF324">
        <v>0</v>
      </c>
      <c r="BG324">
        <v>0</v>
      </c>
      <c r="BH324">
        <f>1-BF324/BG324</f>
        <v>0</v>
      </c>
      <c r="BI324">
        <v>0.5</v>
      </c>
      <c r="BJ324">
        <f>CS324</f>
        <v>0</v>
      </c>
      <c r="BK324">
        <f>L324</f>
        <v>0</v>
      </c>
      <c r="BL324">
        <f>BH324*BI324*BJ324</f>
        <v>0</v>
      </c>
      <c r="BM324">
        <f>(BK324-BC324)/BJ324</f>
        <v>0</v>
      </c>
      <c r="BN324">
        <f>(BA324-BG324)/BG324</f>
        <v>0</v>
      </c>
      <c r="BO324">
        <f>AZ324/(BB324+AZ324/BG324)</f>
        <v>0</v>
      </c>
      <c r="BP324" t="s">
        <v>421</v>
      </c>
      <c r="BQ324">
        <v>0</v>
      </c>
      <c r="BR324">
        <f>IF(BQ324&lt;&gt;0, BQ324, BO324)</f>
        <v>0</v>
      </c>
      <c r="BS324">
        <f>1-BR324/BG324</f>
        <v>0</v>
      </c>
      <c r="BT324">
        <f>(BG324-BF324)/(BG324-BR324)</f>
        <v>0</v>
      </c>
      <c r="BU324">
        <f>(BA324-BG324)/(BA324-BR324)</f>
        <v>0</v>
      </c>
      <c r="BV324">
        <f>(BG324-BF324)/(BG324-AZ324)</f>
        <v>0</v>
      </c>
      <c r="BW324">
        <f>(BA324-BG324)/(BA324-AZ324)</f>
        <v>0</v>
      </c>
      <c r="BX324">
        <f>(BT324*BR324/BF324)</f>
        <v>0</v>
      </c>
      <c r="BY324">
        <f>(1-BX324)</f>
        <v>0</v>
      </c>
      <c r="BZ324">
        <v>1358</v>
      </c>
      <c r="CA324">
        <v>300</v>
      </c>
      <c r="CB324">
        <v>300</v>
      </c>
      <c r="CC324">
        <v>300</v>
      </c>
      <c r="CD324">
        <v>10372.1</v>
      </c>
      <c r="CE324">
        <v>1824.64</v>
      </c>
      <c r="CF324">
        <v>-0.00730157</v>
      </c>
      <c r="CG324">
        <v>0.9</v>
      </c>
      <c r="CH324" t="s">
        <v>421</v>
      </c>
      <c r="CI324" t="s">
        <v>421</v>
      </c>
      <c r="CJ324" t="s">
        <v>421</v>
      </c>
      <c r="CK324" t="s">
        <v>421</v>
      </c>
      <c r="CL324" t="s">
        <v>421</v>
      </c>
      <c r="CM324" t="s">
        <v>421</v>
      </c>
      <c r="CN324" t="s">
        <v>421</v>
      </c>
      <c r="CO324" t="s">
        <v>421</v>
      </c>
      <c r="CP324" t="s">
        <v>421</v>
      </c>
      <c r="CQ324" t="s">
        <v>421</v>
      </c>
      <c r="CR324">
        <f>$B$11*DQ324+$C$11*DR324+$F$11*EC324*(1-EF324)</f>
        <v>0</v>
      </c>
      <c r="CS324">
        <f>CR324*CT324</f>
        <v>0</v>
      </c>
      <c r="CT324">
        <f>($B$11*$D$9+$C$11*$D$9+$F$11*((EP324+EH324)/MAX(EP324+EH324+EQ324, 0.1)*$I$9+EQ324/MAX(EP324+EH324+EQ324, 0.1)*$J$9))/($B$11+$C$11+$F$11)</f>
        <v>0</v>
      </c>
      <c r="CU324">
        <f>($B$11*$K$9+$C$11*$K$9+$F$11*((EP324+EH324)/MAX(EP324+EH324+EQ324, 0.1)*$P$9+EQ324/MAX(EP324+EH324+EQ324, 0.1)*$Q$9))/($B$11+$C$11+$F$11)</f>
        <v>0</v>
      </c>
      <c r="CV324">
        <v>6</v>
      </c>
      <c r="CW324">
        <v>0.5</v>
      </c>
      <c r="CX324" t="s">
        <v>422</v>
      </c>
      <c r="CY324">
        <v>2</v>
      </c>
      <c r="CZ324" t="b">
        <v>1</v>
      </c>
      <c r="DA324">
        <v>1652289527</v>
      </c>
      <c r="DB324">
        <v>1348.266666666666</v>
      </c>
      <c r="DC324">
        <v>1425.018518518518</v>
      </c>
      <c r="DD324">
        <v>27.90734814814815</v>
      </c>
      <c r="DE324">
        <v>23.83248518518519</v>
      </c>
      <c r="DF324">
        <v>1349.731851851852</v>
      </c>
      <c r="DG324">
        <v>27.80290740740741</v>
      </c>
      <c r="DH324">
        <v>400.0928888888889</v>
      </c>
      <c r="DI324">
        <v>90.65844814814815</v>
      </c>
      <c r="DJ324">
        <v>0.1000242148148148</v>
      </c>
      <c r="DK324">
        <v>33.27030000000001</v>
      </c>
      <c r="DL324">
        <v>32.50917037037037</v>
      </c>
      <c r="DM324">
        <v>999.9000000000001</v>
      </c>
      <c r="DN324">
        <v>0</v>
      </c>
      <c r="DO324">
        <v>0</v>
      </c>
      <c r="DP324">
        <v>9999.464074074072</v>
      </c>
      <c r="DQ324">
        <v>0</v>
      </c>
      <c r="DR324">
        <v>951.8729259259259</v>
      </c>
      <c r="DS324">
        <v>-76.75157407407407</v>
      </c>
      <c r="DT324">
        <v>1386.974444444444</v>
      </c>
      <c r="DU324">
        <v>1459.810740740741</v>
      </c>
      <c r="DV324">
        <v>4.074868518518518</v>
      </c>
      <c r="DW324">
        <v>1425.018518518518</v>
      </c>
      <c r="DX324">
        <v>23.83248518518519</v>
      </c>
      <c r="DY324">
        <v>2.530037407407407</v>
      </c>
      <c r="DZ324">
        <v>2.160615555555555</v>
      </c>
      <c r="EA324">
        <v>21.22103703703704</v>
      </c>
      <c r="EB324">
        <v>18.67312962962963</v>
      </c>
      <c r="EC324">
        <v>1500.003703703704</v>
      </c>
      <c r="ED324">
        <v>0.9729927407407408</v>
      </c>
      <c r="EE324">
        <v>0.02700761481481482</v>
      </c>
      <c r="EF324">
        <v>0</v>
      </c>
      <c r="EG324">
        <v>1429.961851851852</v>
      </c>
      <c r="EH324">
        <v>5.00097</v>
      </c>
      <c r="EI324">
        <v>22125.1037037037</v>
      </c>
      <c r="EJ324">
        <v>12491.59259259259</v>
      </c>
      <c r="EK324">
        <v>41.79133333333333</v>
      </c>
      <c r="EL324">
        <v>43.24533333333333</v>
      </c>
      <c r="EM324">
        <v>41.97199999999999</v>
      </c>
      <c r="EN324">
        <v>43.12959259259259</v>
      </c>
      <c r="EO324">
        <v>42.93699999999998</v>
      </c>
      <c r="EP324">
        <v>1454.623703703704</v>
      </c>
      <c r="EQ324">
        <v>40.38000000000001</v>
      </c>
      <c r="ER324">
        <v>0</v>
      </c>
      <c r="ES324">
        <v>2220.200000047684</v>
      </c>
      <c r="ET324">
        <v>0</v>
      </c>
      <c r="EU324">
        <v>1429.936923076923</v>
      </c>
      <c r="EV324">
        <v>6.524444448053639</v>
      </c>
      <c r="EW324">
        <v>90.04444482859624</v>
      </c>
      <c r="EX324">
        <v>22124.5</v>
      </c>
      <c r="EY324">
        <v>15</v>
      </c>
      <c r="EZ324">
        <v>1652287342.6</v>
      </c>
      <c r="FA324" t="s">
        <v>727</v>
      </c>
      <c r="FB324">
        <v>1652287342.6</v>
      </c>
      <c r="FC324">
        <v>1652287335.6</v>
      </c>
      <c r="FD324">
        <v>27</v>
      </c>
      <c r="FE324">
        <v>0.206</v>
      </c>
      <c r="FF324">
        <v>-0.006</v>
      </c>
      <c r="FG324">
        <v>-1.806</v>
      </c>
      <c r="FH324">
        <v>0.04</v>
      </c>
      <c r="FI324">
        <v>1600</v>
      </c>
      <c r="FJ324">
        <v>24</v>
      </c>
      <c r="FK324">
        <v>0.06</v>
      </c>
      <c r="FL324">
        <v>0.04</v>
      </c>
      <c r="FM324">
        <v>-76.7079487804878</v>
      </c>
      <c r="FN324">
        <v>-1.521616724738691</v>
      </c>
      <c r="FO324">
        <v>0.2246892305015768</v>
      </c>
      <c r="FP324">
        <v>-1</v>
      </c>
      <c r="FQ324">
        <v>4.131887073170732</v>
      </c>
      <c r="FR324">
        <v>-0.9638809756097578</v>
      </c>
      <c r="FS324">
        <v>0.09739156289505259</v>
      </c>
      <c r="FT324">
        <v>0</v>
      </c>
      <c r="FU324">
        <v>0</v>
      </c>
      <c r="FV324">
        <v>0</v>
      </c>
      <c r="FW324">
        <v>0</v>
      </c>
      <c r="FX324">
        <v>-1</v>
      </c>
      <c r="FY324">
        <v>0</v>
      </c>
      <c r="FZ324">
        <v>1</v>
      </c>
      <c r="GA324" t="s">
        <v>710</v>
      </c>
      <c r="GB324">
        <v>2.69425</v>
      </c>
      <c r="GC324">
        <v>2.70511</v>
      </c>
      <c r="GD324">
        <v>0.209283</v>
      </c>
      <c r="GE324">
        <v>0.214187</v>
      </c>
      <c r="GF324">
        <v>0.117804</v>
      </c>
      <c r="GG324">
        <v>0.104346</v>
      </c>
      <c r="GH324">
        <v>24800.9</v>
      </c>
      <c r="GI324">
        <v>24744.7</v>
      </c>
      <c r="GJ324">
        <v>29189.9</v>
      </c>
      <c r="GK324">
        <v>29150.6</v>
      </c>
      <c r="GL324">
        <v>34092</v>
      </c>
      <c r="GM324">
        <v>34754.7</v>
      </c>
      <c r="GN324">
        <v>41079.6</v>
      </c>
      <c r="GO324">
        <v>41596.2</v>
      </c>
      <c r="GP324">
        <v>1.71945</v>
      </c>
      <c r="GQ324">
        <v>2.0117</v>
      </c>
      <c r="GR324">
        <v>0.106972</v>
      </c>
      <c r="GS324">
        <v>0</v>
      </c>
      <c r="GT324">
        <v>30.7856</v>
      </c>
      <c r="GU324">
        <v>999.9</v>
      </c>
      <c r="GV324">
        <v>39.1</v>
      </c>
      <c r="GW324">
        <v>37.2</v>
      </c>
      <c r="GX324">
        <v>27.4867</v>
      </c>
      <c r="GY324">
        <v>62.4436</v>
      </c>
      <c r="GZ324">
        <v>29.371</v>
      </c>
      <c r="HA324">
        <v>1</v>
      </c>
      <c r="HB324">
        <v>0.335915</v>
      </c>
      <c r="HC324">
        <v>0</v>
      </c>
      <c r="HD324">
        <v>20.3919</v>
      </c>
      <c r="HE324">
        <v>5.21534</v>
      </c>
      <c r="HF324">
        <v>12.0098</v>
      </c>
      <c r="HG324">
        <v>4.98695</v>
      </c>
      <c r="HH324">
        <v>3.28838</v>
      </c>
      <c r="HI324">
        <v>2434.5</v>
      </c>
      <c r="HJ324">
        <v>9999</v>
      </c>
      <c r="HK324">
        <v>9999</v>
      </c>
      <c r="HL324">
        <v>46</v>
      </c>
      <c r="HM324">
        <v>1.86736</v>
      </c>
      <c r="HN324">
        <v>1.8663</v>
      </c>
      <c r="HO324">
        <v>1.86586</v>
      </c>
      <c r="HP324">
        <v>1.86572</v>
      </c>
      <c r="HQ324">
        <v>1.86753</v>
      </c>
      <c r="HR324">
        <v>1.87006</v>
      </c>
      <c r="HS324">
        <v>1.86873</v>
      </c>
      <c r="HT324">
        <v>1.8701</v>
      </c>
      <c r="HU324">
        <v>0</v>
      </c>
      <c r="HV324">
        <v>0</v>
      </c>
      <c r="HW324">
        <v>0</v>
      </c>
      <c r="HX324">
        <v>0</v>
      </c>
      <c r="HY324" t="s">
        <v>425</v>
      </c>
      <c r="HZ324" t="s">
        <v>426</v>
      </c>
      <c r="IA324" t="s">
        <v>427</v>
      </c>
      <c r="IB324" t="s">
        <v>427</v>
      </c>
      <c r="IC324" t="s">
        <v>427</v>
      </c>
      <c r="ID324" t="s">
        <v>427</v>
      </c>
      <c r="IE324">
        <v>0</v>
      </c>
      <c r="IF324">
        <v>100</v>
      </c>
      <c r="IG324">
        <v>100</v>
      </c>
      <c r="IH324">
        <v>-1.5</v>
      </c>
      <c r="II324">
        <v>0.1053</v>
      </c>
      <c r="IJ324">
        <v>0.04464184116076175</v>
      </c>
      <c r="IK324">
        <v>-0.0004613869835165773</v>
      </c>
      <c r="IL324">
        <v>-7.733014719846753E-07</v>
      </c>
      <c r="IM324">
        <v>2.12217718631011E-10</v>
      </c>
      <c r="IN324">
        <v>-0.1662484685589008</v>
      </c>
      <c r="IO324">
        <v>0.000886434048502425</v>
      </c>
      <c r="IP324">
        <v>0.0004187276611132993</v>
      </c>
      <c r="IQ324">
        <v>-3.612086840460417E-06</v>
      </c>
      <c r="IR324">
        <v>19</v>
      </c>
      <c r="IS324">
        <v>2204</v>
      </c>
      <c r="IT324">
        <v>1</v>
      </c>
      <c r="IU324">
        <v>37</v>
      </c>
      <c r="IV324">
        <v>36.5</v>
      </c>
      <c r="IW324">
        <v>36.6</v>
      </c>
      <c r="IX324">
        <v>2.86621</v>
      </c>
      <c r="IY324">
        <v>2.20215</v>
      </c>
      <c r="IZ324">
        <v>1.39648</v>
      </c>
      <c r="JA324">
        <v>2.34497</v>
      </c>
      <c r="JB324">
        <v>1.49536</v>
      </c>
      <c r="JC324">
        <v>2.39868</v>
      </c>
      <c r="JD324">
        <v>39.3418</v>
      </c>
      <c r="JE324">
        <v>14.7099</v>
      </c>
      <c r="JF324">
        <v>18</v>
      </c>
      <c r="JG324">
        <v>392.007</v>
      </c>
      <c r="JH324">
        <v>562.883</v>
      </c>
      <c r="JI324">
        <v>32.4031</v>
      </c>
      <c r="JJ324">
        <v>31.8275</v>
      </c>
      <c r="JK324">
        <v>30.0004</v>
      </c>
      <c r="JL324">
        <v>31.7034</v>
      </c>
      <c r="JM324">
        <v>31.6053</v>
      </c>
      <c r="JN324">
        <v>57.4482</v>
      </c>
      <c r="JO324">
        <v>17.0999</v>
      </c>
      <c r="JP324">
        <v>17.9677</v>
      </c>
      <c r="JQ324">
        <v>-999.9</v>
      </c>
      <c r="JR324">
        <v>1470.26</v>
      </c>
      <c r="JS324">
        <v>23.8528</v>
      </c>
      <c r="JT324">
        <v>99.7679</v>
      </c>
      <c r="JU324">
        <v>99.8445</v>
      </c>
    </row>
    <row r="325" spans="1:281">
      <c r="A325">
        <v>309</v>
      </c>
      <c r="B325">
        <v>1652289539.5</v>
      </c>
      <c r="C325">
        <v>7483</v>
      </c>
      <c r="D325" t="s">
        <v>1102</v>
      </c>
      <c r="E325" t="s">
        <v>1103</v>
      </c>
      <c r="F325">
        <v>5</v>
      </c>
      <c r="G325" t="s">
        <v>925</v>
      </c>
      <c r="H325" t="s">
        <v>418</v>
      </c>
      <c r="I325">
        <v>1652289531.714286</v>
      </c>
      <c r="J325">
        <f>(K325)/1000</f>
        <v>0</v>
      </c>
      <c r="K325">
        <f>IF(CZ325, AN325, AH325)</f>
        <v>0</v>
      </c>
      <c r="L325">
        <f>IF(CZ325, AI325, AG325)</f>
        <v>0</v>
      </c>
      <c r="M325">
        <f>DB325 - IF(AU325&gt;1, L325*CV325*100.0/(AW325*DP325), 0)</f>
        <v>0</v>
      </c>
      <c r="N325">
        <f>((T325-J325/2)*M325-L325)/(T325+J325/2)</f>
        <v>0</v>
      </c>
      <c r="O325">
        <f>N325*(DI325+DJ325)/1000.0</f>
        <v>0</v>
      </c>
      <c r="P325">
        <f>(DB325 - IF(AU325&gt;1, L325*CV325*100.0/(AW325*DP325), 0))*(DI325+DJ325)/1000.0</f>
        <v>0</v>
      </c>
      <c r="Q325">
        <f>2.0/((1/S325-1/R325)+SIGN(S325)*SQRT((1/S325-1/R325)*(1/S325-1/R325) + 4*CW325/((CW325+1)*(CW325+1))*(2*1/S325*1/R325-1/R325*1/R325)))</f>
        <v>0</v>
      </c>
      <c r="R325">
        <f>IF(LEFT(CX325,1)&lt;&gt;"0",IF(LEFT(CX325,1)="1",3.0,CY325),$D$5+$E$5*(DP325*DI325/($K$5*1000))+$F$5*(DP325*DI325/($K$5*1000))*MAX(MIN(CV325,$J$5),$I$5)*MAX(MIN(CV325,$J$5),$I$5)+$G$5*MAX(MIN(CV325,$J$5),$I$5)*(DP325*DI325/($K$5*1000))+$H$5*(DP325*DI325/($K$5*1000))*(DP325*DI325/($K$5*1000)))</f>
        <v>0</v>
      </c>
      <c r="S325">
        <f>J325*(1000-(1000*0.61365*exp(17.502*W325/(240.97+W325))/(DI325+DJ325)+DD325)/2)/(1000*0.61365*exp(17.502*W325/(240.97+W325))/(DI325+DJ325)-DD325)</f>
        <v>0</v>
      </c>
      <c r="T325">
        <f>1/((CW325+1)/(Q325/1.6)+1/(R325/1.37)) + CW325/((CW325+1)/(Q325/1.6) + CW325/(R325/1.37))</f>
        <v>0</v>
      </c>
      <c r="U325">
        <f>(CR325*CU325)</f>
        <v>0</v>
      </c>
      <c r="V325">
        <f>(DK325+(U325+2*0.95*5.67E-8*(((DK325+$B$7)+273)^4-(DK325+273)^4)-44100*J325)/(1.84*29.3*R325+8*0.95*5.67E-8*(DK325+273)^3))</f>
        <v>0</v>
      </c>
      <c r="W325">
        <f>($C$7*DL325+$D$7*DM325+$E$7*V325)</f>
        <v>0</v>
      </c>
      <c r="X325">
        <f>0.61365*exp(17.502*W325/(240.97+W325))</f>
        <v>0</v>
      </c>
      <c r="Y325">
        <f>(Z325/AA325*100)</f>
        <v>0</v>
      </c>
      <c r="Z325">
        <f>DD325*(DI325+DJ325)/1000</f>
        <v>0</v>
      </c>
      <c r="AA325">
        <f>0.61365*exp(17.502*DK325/(240.97+DK325))</f>
        <v>0</v>
      </c>
      <c r="AB325">
        <f>(X325-DD325*(DI325+DJ325)/1000)</f>
        <v>0</v>
      </c>
      <c r="AC325">
        <f>(-J325*44100)</f>
        <v>0</v>
      </c>
      <c r="AD325">
        <f>2*29.3*R325*0.92*(DK325-W325)</f>
        <v>0</v>
      </c>
      <c r="AE325">
        <f>2*0.95*5.67E-8*(((DK325+$B$7)+273)^4-(W325+273)^4)</f>
        <v>0</v>
      </c>
      <c r="AF325">
        <f>U325+AE325+AC325+AD325</f>
        <v>0</v>
      </c>
      <c r="AG325">
        <f>DH325*AU325*(DC325-DB325*(1000-AU325*DE325)/(1000-AU325*DD325))/(100*CV325)</f>
        <v>0</v>
      </c>
      <c r="AH325">
        <f>1000*DH325*AU325*(DD325-DE325)/(100*CV325*(1000-AU325*DD325))</f>
        <v>0</v>
      </c>
      <c r="AI325">
        <f>(AJ325 - AK325 - DI325*1E3/(8.314*(DK325+273.15)) * AM325/DH325 * AL325) * DH325/(100*CV325) * (1000 - DE325)/1000</f>
        <v>0</v>
      </c>
      <c r="AJ325">
        <v>1490.381045563068</v>
      </c>
      <c r="AK325">
        <v>1428.074545454546</v>
      </c>
      <c r="AL325">
        <v>3.425622158790334</v>
      </c>
      <c r="AM325">
        <v>66.42233892500103</v>
      </c>
      <c r="AN325">
        <f>(AP325 - AO325 + DI325*1E3/(8.314*(DK325+273.15)) * AR325/DH325 * AQ325) * DH325/(100*CV325) * 1000/(1000 - AP325)</f>
        <v>0</v>
      </c>
      <c r="AO325">
        <v>23.96103765044712</v>
      </c>
      <c r="AP325">
        <v>27.98128424242425</v>
      </c>
      <c r="AQ325">
        <v>0.006958229616091485</v>
      </c>
      <c r="AR325">
        <v>79.01917542628415</v>
      </c>
      <c r="AS325">
        <v>0</v>
      </c>
      <c r="AT325">
        <v>0</v>
      </c>
      <c r="AU325">
        <f>IF(AS325*$H$13&gt;=AW325,1.0,(AW325/(AW325-AS325*$H$13)))</f>
        <v>0</v>
      </c>
      <c r="AV325">
        <f>(AU325-1)*100</f>
        <v>0</v>
      </c>
      <c r="AW325">
        <f>MAX(0,($B$13+$C$13*DP325)/(1+$D$13*DP325)*DI325/(DK325+273)*$E$13)</f>
        <v>0</v>
      </c>
      <c r="AX325" t="s">
        <v>421</v>
      </c>
      <c r="AY325" t="s">
        <v>421</v>
      </c>
      <c r="AZ325">
        <v>0</v>
      </c>
      <c r="BA325">
        <v>0</v>
      </c>
      <c r="BB325">
        <f>1-AZ325/BA325</f>
        <v>0</v>
      </c>
      <c r="BC325">
        <v>0</v>
      </c>
      <c r="BD325" t="s">
        <v>421</v>
      </c>
      <c r="BE325" t="s">
        <v>421</v>
      </c>
      <c r="BF325">
        <v>0</v>
      </c>
      <c r="BG325">
        <v>0</v>
      </c>
      <c r="BH325">
        <f>1-BF325/BG325</f>
        <v>0</v>
      </c>
      <c r="BI325">
        <v>0.5</v>
      </c>
      <c r="BJ325">
        <f>CS325</f>
        <v>0</v>
      </c>
      <c r="BK325">
        <f>L325</f>
        <v>0</v>
      </c>
      <c r="BL325">
        <f>BH325*BI325*BJ325</f>
        <v>0</v>
      </c>
      <c r="BM325">
        <f>(BK325-BC325)/BJ325</f>
        <v>0</v>
      </c>
      <c r="BN325">
        <f>(BA325-BG325)/BG325</f>
        <v>0</v>
      </c>
      <c r="BO325">
        <f>AZ325/(BB325+AZ325/BG325)</f>
        <v>0</v>
      </c>
      <c r="BP325" t="s">
        <v>421</v>
      </c>
      <c r="BQ325">
        <v>0</v>
      </c>
      <c r="BR325">
        <f>IF(BQ325&lt;&gt;0, BQ325, BO325)</f>
        <v>0</v>
      </c>
      <c r="BS325">
        <f>1-BR325/BG325</f>
        <v>0</v>
      </c>
      <c r="BT325">
        <f>(BG325-BF325)/(BG325-BR325)</f>
        <v>0</v>
      </c>
      <c r="BU325">
        <f>(BA325-BG325)/(BA325-BR325)</f>
        <v>0</v>
      </c>
      <c r="BV325">
        <f>(BG325-BF325)/(BG325-AZ325)</f>
        <v>0</v>
      </c>
      <c r="BW325">
        <f>(BA325-BG325)/(BA325-AZ325)</f>
        <v>0</v>
      </c>
      <c r="BX325">
        <f>(BT325*BR325/BF325)</f>
        <v>0</v>
      </c>
      <c r="BY325">
        <f>(1-BX325)</f>
        <v>0</v>
      </c>
      <c r="BZ325">
        <v>1358</v>
      </c>
      <c r="CA325">
        <v>300</v>
      </c>
      <c r="CB325">
        <v>300</v>
      </c>
      <c r="CC325">
        <v>300</v>
      </c>
      <c r="CD325">
        <v>10372.1</v>
      </c>
      <c r="CE325">
        <v>1824.64</v>
      </c>
      <c r="CF325">
        <v>-0.00730157</v>
      </c>
      <c r="CG325">
        <v>0.9</v>
      </c>
      <c r="CH325" t="s">
        <v>421</v>
      </c>
      <c r="CI325" t="s">
        <v>421</v>
      </c>
      <c r="CJ325" t="s">
        <v>421</v>
      </c>
      <c r="CK325" t="s">
        <v>421</v>
      </c>
      <c r="CL325" t="s">
        <v>421</v>
      </c>
      <c r="CM325" t="s">
        <v>421</v>
      </c>
      <c r="CN325" t="s">
        <v>421</v>
      </c>
      <c r="CO325" t="s">
        <v>421</v>
      </c>
      <c r="CP325" t="s">
        <v>421</v>
      </c>
      <c r="CQ325" t="s">
        <v>421</v>
      </c>
      <c r="CR325">
        <f>$B$11*DQ325+$C$11*DR325+$F$11*EC325*(1-EF325)</f>
        <v>0</v>
      </c>
      <c r="CS325">
        <f>CR325*CT325</f>
        <v>0</v>
      </c>
      <c r="CT325">
        <f>($B$11*$D$9+$C$11*$D$9+$F$11*((EP325+EH325)/MAX(EP325+EH325+EQ325, 0.1)*$I$9+EQ325/MAX(EP325+EH325+EQ325, 0.1)*$J$9))/($B$11+$C$11+$F$11)</f>
        <v>0</v>
      </c>
      <c r="CU325">
        <f>($B$11*$K$9+$C$11*$K$9+$F$11*((EP325+EH325)/MAX(EP325+EH325+EQ325, 0.1)*$P$9+EQ325/MAX(EP325+EH325+EQ325, 0.1)*$Q$9))/($B$11+$C$11+$F$11)</f>
        <v>0</v>
      </c>
      <c r="CV325">
        <v>6</v>
      </c>
      <c r="CW325">
        <v>0.5</v>
      </c>
      <c r="CX325" t="s">
        <v>422</v>
      </c>
      <c r="CY325">
        <v>2</v>
      </c>
      <c r="CZ325" t="b">
        <v>1</v>
      </c>
      <c r="DA325">
        <v>1652289531.714286</v>
      </c>
      <c r="DB325">
        <v>1363.896071428572</v>
      </c>
      <c r="DC325">
        <v>1440.840714285715</v>
      </c>
      <c r="DD325">
        <v>27.93925</v>
      </c>
      <c r="DE325">
        <v>23.90521785714285</v>
      </c>
      <c r="DF325">
        <v>1365.383928571428</v>
      </c>
      <c r="DG325">
        <v>27.83430714285714</v>
      </c>
      <c r="DH325">
        <v>400.0921785714286</v>
      </c>
      <c r="DI325">
        <v>90.66176428571428</v>
      </c>
      <c r="DJ325">
        <v>0.1000101892857143</v>
      </c>
      <c r="DK325">
        <v>33.27606785714286</v>
      </c>
      <c r="DL325">
        <v>32.51779285714286</v>
      </c>
      <c r="DM325">
        <v>999.9000000000002</v>
      </c>
      <c r="DN325">
        <v>0</v>
      </c>
      <c r="DO325">
        <v>0</v>
      </c>
      <c r="DP325">
        <v>9996.248214285715</v>
      </c>
      <c r="DQ325">
        <v>0</v>
      </c>
      <c r="DR325">
        <v>949.3807857142856</v>
      </c>
      <c r="DS325">
        <v>-76.94425714285715</v>
      </c>
      <c r="DT325">
        <v>1403.098571428571</v>
      </c>
      <c r="DU325">
        <v>1476.128928571428</v>
      </c>
      <c r="DV325">
        <v>4.034037142857143</v>
      </c>
      <c r="DW325">
        <v>1440.840714285715</v>
      </c>
      <c r="DX325">
        <v>23.90521785714285</v>
      </c>
      <c r="DY325">
        <v>2.533022142857142</v>
      </c>
      <c r="DZ325">
        <v>2.167288928571428</v>
      </c>
      <c r="EA325">
        <v>21.24025357142857</v>
      </c>
      <c r="EB325">
        <v>18.72248571428571</v>
      </c>
      <c r="EC325">
        <v>1499.983214285715</v>
      </c>
      <c r="ED325">
        <v>0.9729928928571429</v>
      </c>
      <c r="EE325">
        <v>0.02700745357142858</v>
      </c>
      <c r="EF325">
        <v>0</v>
      </c>
      <c r="EG325">
        <v>1430.544642857143</v>
      </c>
      <c r="EH325">
        <v>5.00097</v>
      </c>
      <c r="EI325">
        <v>22131.08928571428</v>
      </c>
      <c r="EJ325">
        <v>12491.41428571429</v>
      </c>
      <c r="EK325">
        <v>41.80535714285713</v>
      </c>
      <c r="EL325">
        <v>43.2455</v>
      </c>
      <c r="EM325">
        <v>41.98200000000001</v>
      </c>
      <c r="EN325">
        <v>43.13385714285715</v>
      </c>
      <c r="EO325">
        <v>42.93699999999998</v>
      </c>
      <c r="EP325">
        <v>1454.603214285714</v>
      </c>
      <c r="EQ325">
        <v>40.38000000000001</v>
      </c>
      <c r="ER325">
        <v>0</v>
      </c>
      <c r="ES325">
        <v>2225.599999904633</v>
      </c>
      <c r="ET325">
        <v>0</v>
      </c>
      <c r="EU325">
        <v>1430.6668</v>
      </c>
      <c r="EV325">
        <v>8.075384622826352</v>
      </c>
      <c r="EW325">
        <v>105.4538465036827</v>
      </c>
      <c r="EX325">
        <v>22132.436</v>
      </c>
      <c r="EY325">
        <v>15</v>
      </c>
      <c r="EZ325">
        <v>1652287342.6</v>
      </c>
      <c r="FA325" t="s">
        <v>727</v>
      </c>
      <c r="FB325">
        <v>1652287342.6</v>
      </c>
      <c r="FC325">
        <v>1652287335.6</v>
      </c>
      <c r="FD325">
        <v>27</v>
      </c>
      <c r="FE325">
        <v>0.206</v>
      </c>
      <c r="FF325">
        <v>-0.006</v>
      </c>
      <c r="FG325">
        <v>-1.806</v>
      </c>
      <c r="FH325">
        <v>0.04</v>
      </c>
      <c r="FI325">
        <v>1600</v>
      </c>
      <c r="FJ325">
        <v>24</v>
      </c>
      <c r="FK325">
        <v>0.06</v>
      </c>
      <c r="FL325">
        <v>0.04</v>
      </c>
      <c r="FM325">
        <v>-76.81846585365854</v>
      </c>
      <c r="FN325">
        <v>-1.717020209059328</v>
      </c>
      <c r="FO325">
        <v>0.2123376218744477</v>
      </c>
      <c r="FP325">
        <v>-1</v>
      </c>
      <c r="FQ325">
        <v>4.073460487804878</v>
      </c>
      <c r="FR325">
        <v>-0.7021626480836211</v>
      </c>
      <c r="FS325">
        <v>0.07793111207361499</v>
      </c>
      <c r="FT325">
        <v>0</v>
      </c>
      <c r="FU325">
        <v>0</v>
      </c>
      <c r="FV325">
        <v>0</v>
      </c>
      <c r="FW325">
        <v>0</v>
      </c>
      <c r="FX325">
        <v>-1</v>
      </c>
      <c r="FY325">
        <v>0</v>
      </c>
      <c r="FZ325">
        <v>1</v>
      </c>
      <c r="GA325" t="s">
        <v>710</v>
      </c>
      <c r="GB325">
        <v>2.69431</v>
      </c>
      <c r="GC325">
        <v>2.70519</v>
      </c>
      <c r="GD325">
        <v>0.210844</v>
      </c>
      <c r="GE325">
        <v>0.215723</v>
      </c>
      <c r="GF325">
        <v>0.117862</v>
      </c>
      <c r="GG325">
        <v>0.104345</v>
      </c>
      <c r="GH325">
        <v>24751.1</v>
      </c>
      <c r="GI325">
        <v>24695.7</v>
      </c>
      <c r="GJ325">
        <v>29189</v>
      </c>
      <c r="GK325">
        <v>29149.9</v>
      </c>
      <c r="GL325">
        <v>34088.8</v>
      </c>
      <c r="GM325">
        <v>34753.8</v>
      </c>
      <c r="GN325">
        <v>41078.4</v>
      </c>
      <c r="GO325">
        <v>41595.1</v>
      </c>
      <c r="GP325">
        <v>1.7195</v>
      </c>
      <c r="GQ325">
        <v>2.0118</v>
      </c>
      <c r="GR325">
        <v>0.108138</v>
      </c>
      <c r="GS325">
        <v>0</v>
      </c>
      <c r="GT325">
        <v>30.7824</v>
      </c>
      <c r="GU325">
        <v>999.9</v>
      </c>
      <c r="GV325">
        <v>39.2</v>
      </c>
      <c r="GW325">
        <v>37.2</v>
      </c>
      <c r="GX325">
        <v>27.5578</v>
      </c>
      <c r="GY325">
        <v>62.9036</v>
      </c>
      <c r="GZ325">
        <v>29.0425</v>
      </c>
      <c r="HA325">
        <v>1</v>
      </c>
      <c r="HB325">
        <v>0.336293</v>
      </c>
      <c r="HC325">
        <v>0</v>
      </c>
      <c r="HD325">
        <v>20.3919</v>
      </c>
      <c r="HE325">
        <v>5.21549</v>
      </c>
      <c r="HF325">
        <v>12.0099</v>
      </c>
      <c r="HG325">
        <v>4.98715</v>
      </c>
      <c r="HH325">
        <v>3.28842</v>
      </c>
      <c r="HI325">
        <v>2434.7</v>
      </c>
      <c r="HJ325">
        <v>9999</v>
      </c>
      <c r="HK325">
        <v>9999</v>
      </c>
      <c r="HL325">
        <v>46</v>
      </c>
      <c r="HM325">
        <v>1.86735</v>
      </c>
      <c r="HN325">
        <v>1.8663</v>
      </c>
      <c r="HO325">
        <v>1.86587</v>
      </c>
      <c r="HP325">
        <v>1.8657</v>
      </c>
      <c r="HQ325">
        <v>1.86752</v>
      </c>
      <c r="HR325">
        <v>1.87006</v>
      </c>
      <c r="HS325">
        <v>1.86873</v>
      </c>
      <c r="HT325">
        <v>1.8701</v>
      </c>
      <c r="HU325">
        <v>0</v>
      </c>
      <c r="HV325">
        <v>0</v>
      </c>
      <c r="HW325">
        <v>0</v>
      </c>
      <c r="HX325">
        <v>0</v>
      </c>
      <c r="HY325" t="s">
        <v>425</v>
      </c>
      <c r="HZ325" t="s">
        <v>426</v>
      </c>
      <c r="IA325" t="s">
        <v>427</v>
      </c>
      <c r="IB325" t="s">
        <v>427</v>
      </c>
      <c r="IC325" t="s">
        <v>427</v>
      </c>
      <c r="ID325" t="s">
        <v>427</v>
      </c>
      <c r="IE325">
        <v>0</v>
      </c>
      <c r="IF325">
        <v>100</v>
      </c>
      <c r="IG325">
        <v>100</v>
      </c>
      <c r="IH325">
        <v>-1.52</v>
      </c>
      <c r="II325">
        <v>0.1056</v>
      </c>
      <c r="IJ325">
        <v>0.04464184116076175</v>
      </c>
      <c r="IK325">
        <v>-0.0004613869835165773</v>
      </c>
      <c r="IL325">
        <v>-7.733014719846753E-07</v>
      </c>
      <c r="IM325">
        <v>2.12217718631011E-10</v>
      </c>
      <c r="IN325">
        <v>-0.1662484685589008</v>
      </c>
      <c r="IO325">
        <v>0.000886434048502425</v>
      </c>
      <c r="IP325">
        <v>0.0004187276611132993</v>
      </c>
      <c r="IQ325">
        <v>-3.612086840460417E-06</v>
      </c>
      <c r="IR325">
        <v>19</v>
      </c>
      <c r="IS325">
        <v>2204</v>
      </c>
      <c r="IT325">
        <v>1</v>
      </c>
      <c r="IU325">
        <v>37</v>
      </c>
      <c r="IV325">
        <v>36.6</v>
      </c>
      <c r="IW325">
        <v>36.7</v>
      </c>
      <c r="IX325">
        <v>2.89551</v>
      </c>
      <c r="IY325">
        <v>2.20459</v>
      </c>
      <c r="IZ325">
        <v>1.39648</v>
      </c>
      <c r="JA325">
        <v>2.34497</v>
      </c>
      <c r="JB325">
        <v>1.49536</v>
      </c>
      <c r="JC325">
        <v>2.39014</v>
      </c>
      <c r="JD325">
        <v>39.3418</v>
      </c>
      <c r="JE325">
        <v>14.7187</v>
      </c>
      <c r="JF325">
        <v>18</v>
      </c>
      <c r="JG325">
        <v>392.055</v>
      </c>
      <c r="JH325">
        <v>562.984</v>
      </c>
      <c r="JI325">
        <v>32.4072</v>
      </c>
      <c r="JJ325">
        <v>31.831</v>
      </c>
      <c r="JK325">
        <v>30.0005</v>
      </c>
      <c r="JL325">
        <v>31.7069</v>
      </c>
      <c r="JM325">
        <v>31.6081</v>
      </c>
      <c r="JN325">
        <v>57.9316</v>
      </c>
      <c r="JO325">
        <v>17.0999</v>
      </c>
      <c r="JP325">
        <v>18.3529</v>
      </c>
      <c r="JQ325">
        <v>-999.9</v>
      </c>
      <c r="JR325">
        <v>1483.62</v>
      </c>
      <c r="JS325">
        <v>23.8954</v>
      </c>
      <c r="JT325">
        <v>99.7649</v>
      </c>
      <c r="JU325">
        <v>99.8419</v>
      </c>
    </row>
    <row r="326" spans="1:281">
      <c r="A326">
        <v>310</v>
      </c>
      <c r="B326">
        <v>1652289544.5</v>
      </c>
      <c r="C326">
        <v>7488</v>
      </c>
      <c r="D326" t="s">
        <v>1104</v>
      </c>
      <c r="E326" t="s">
        <v>1105</v>
      </c>
      <c r="F326">
        <v>5</v>
      </c>
      <c r="G326" t="s">
        <v>925</v>
      </c>
      <c r="H326" t="s">
        <v>418</v>
      </c>
      <c r="I326">
        <v>1652289537</v>
      </c>
      <c r="J326">
        <f>(K326)/1000</f>
        <v>0</v>
      </c>
      <c r="K326">
        <f>IF(CZ326, AN326, AH326)</f>
        <v>0</v>
      </c>
      <c r="L326">
        <f>IF(CZ326, AI326, AG326)</f>
        <v>0</v>
      </c>
      <c r="M326">
        <f>DB326 - IF(AU326&gt;1, L326*CV326*100.0/(AW326*DP326), 0)</f>
        <v>0</v>
      </c>
      <c r="N326">
        <f>((T326-J326/2)*M326-L326)/(T326+J326/2)</f>
        <v>0</v>
      </c>
      <c r="O326">
        <f>N326*(DI326+DJ326)/1000.0</f>
        <v>0</v>
      </c>
      <c r="P326">
        <f>(DB326 - IF(AU326&gt;1, L326*CV326*100.0/(AW326*DP326), 0))*(DI326+DJ326)/1000.0</f>
        <v>0</v>
      </c>
      <c r="Q326">
        <f>2.0/((1/S326-1/R326)+SIGN(S326)*SQRT((1/S326-1/R326)*(1/S326-1/R326) + 4*CW326/((CW326+1)*(CW326+1))*(2*1/S326*1/R326-1/R326*1/R326)))</f>
        <v>0</v>
      </c>
      <c r="R326">
        <f>IF(LEFT(CX326,1)&lt;&gt;"0",IF(LEFT(CX326,1)="1",3.0,CY326),$D$5+$E$5*(DP326*DI326/($K$5*1000))+$F$5*(DP326*DI326/($K$5*1000))*MAX(MIN(CV326,$J$5),$I$5)*MAX(MIN(CV326,$J$5),$I$5)+$G$5*MAX(MIN(CV326,$J$5),$I$5)*(DP326*DI326/($K$5*1000))+$H$5*(DP326*DI326/($K$5*1000))*(DP326*DI326/($K$5*1000)))</f>
        <v>0</v>
      </c>
      <c r="S326">
        <f>J326*(1000-(1000*0.61365*exp(17.502*W326/(240.97+W326))/(DI326+DJ326)+DD326)/2)/(1000*0.61365*exp(17.502*W326/(240.97+W326))/(DI326+DJ326)-DD326)</f>
        <v>0</v>
      </c>
      <c r="T326">
        <f>1/((CW326+1)/(Q326/1.6)+1/(R326/1.37)) + CW326/((CW326+1)/(Q326/1.6) + CW326/(R326/1.37))</f>
        <v>0</v>
      </c>
      <c r="U326">
        <f>(CR326*CU326)</f>
        <v>0</v>
      </c>
      <c r="V326">
        <f>(DK326+(U326+2*0.95*5.67E-8*(((DK326+$B$7)+273)^4-(DK326+273)^4)-44100*J326)/(1.84*29.3*R326+8*0.95*5.67E-8*(DK326+273)^3))</f>
        <v>0</v>
      </c>
      <c r="W326">
        <f>($C$7*DL326+$D$7*DM326+$E$7*V326)</f>
        <v>0</v>
      </c>
      <c r="X326">
        <f>0.61365*exp(17.502*W326/(240.97+W326))</f>
        <v>0</v>
      </c>
      <c r="Y326">
        <f>(Z326/AA326*100)</f>
        <v>0</v>
      </c>
      <c r="Z326">
        <f>DD326*(DI326+DJ326)/1000</f>
        <v>0</v>
      </c>
      <c r="AA326">
        <f>0.61365*exp(17.502*DK326/(240.97+DK326))</f>
        <v>0</v>
      </c>
      <c r="AB326">
        <f>(X326-DD326*(DI326+DJ326)/1000)</f>
        <v>0</v>
      </c>
      <c r="AC326">
        <f>(-J326*44100)</f>
        <v>0</v>
      </c>
      <c r="AD326">
        <f>2*29.3*R326*0.92*(DK326-W326)</f>
        <v>0</v>
      </c>
      <c r="AE326">
        <f>2*0.95*5.67E-8*(((DK326+$B$7)+273)^4-(W326+273)^4)</f>
        <v>0</v>
      </c>
      <c r="AF326">
        <f>U326+AE326+AC326+AD326</f>
        <v>0</v>
      </c>
      <c r="AG326">
        <f>DH326*AU326*(DC326-DB326*(1000-AU326*DE326)/(1000-AU326*DD326))/(100*CV326)</f>
        <v>0</v>
      </c>
      <c r="AH326">
        <f>1000*DH326*AU326*(DD326-DE326)/(100*CV326*(1000-AU326*DD326))</f>
        <v>0</v>
      </c>
      <c r="AI326">
        <f>(AJ326 - AK326 - DI326*1E3/(8.314*(DK326+273.15)) * AM326/DH326 * AL326) * DH326/(100*CV326) * (1000 - DE326)/1000</f>
        <v>0</v>
      </c>
      <c r="AJ326">
        <v>1507.78590577586</v>
      </c>
      <c r="AK326">
        <v>1445.133999999999</v>
      </c>
      <c r="AL326">
        <v>3.397319867552094</v>
      </c>
      <c r="AM326">
        <v>66.42233892500103</v>
      </c>
      <c r="AN326">
        <f>(AP326 - AO326 + DI326*1E3/(8.314*(DK326+273.15)) * AR326/DH326 * AQ326) * DH326/(100*CV326) * 1000/(1000 - AP326)</f>
        <v>0</v>
      </c>
      <c r="AO326">
        <v>23.97855169471289</v>
      </c>
      <c r="AP326">
        <v>27.98102787878787</v>
      </c>
      <c r="AQ326">
        <v>-0.0004937399398769495</v>
      </c>
      <c r="AR326">
        <v>79.01917542628415</v>
      </c>
      <c r="AS326">
        <v>0</v>
      </c>
      <c r="AT326">
        <v>0</v>
      </c>
      <c r="AU326">
        <f>IF(AS326*$H$13&gt;=AW326,1.0,(AW326/(AW326-AS326*$H$13)))</f>
        <v>0</v>
      </c>
      <c r="AV326">
        <f>(AU326-1)*100</f>
        <v>0</v>
      </c>
      <c r="AW326">
        <f>MAX(0,($B$13+$C$13*DP326)/(1+$D$13*DP326)*DI326/(DK326+273)*$E$13)</f>
        <v>0</v>
      </c>
      <c r="AX326" t="s">
        <v>421</v>
      </c>
      <c r="AY326" t="s">
        <v>421</v>
      </c>
      <c r="AZ326">
        <v>0</v>
      </c>
      <c r="BA326">
        <v>0</v>
      </c>
      <c r="BB326">
        <f>1-AZ326/BA326</f>
        <v>0</v>
      </c>
      <c r="BC326">
        <v>0</v>
      </c>
      <c r="BD326" t="s">
        <v>421</v>
      </c>
      <c r="BE326" t="s">
        <v>421</v>
      </c>
      <c r="BF326">
        <v>0</v>
      </c>
      <c r="BG326">
        <v>0</v>
      </c>
      <c r="BH326">
        <f>1-BF326/BG326</f>
        <v>0</v>
      </c>
      <c r="BI326">
        <v>0.5</v>
      </c>
      <c r="BJ326">
        <f>CS326</f>
        <v>0</v>
      </c>
      <c r="BK326">
        <f>L326</f>
        <v>0</v>
      </c>
      <c r="BL326">
        <f>BH326*BI326*BJ326</f>
        <v>0</v>
      </c>
      <c r="BM326">
        <f>(BK326-BC326)/BJ326</f>
        <v>0</v>
      </c>
      <c r="BN326">
        <f>(BA326-BG326)/BG326</f>
        <v>0</v>
      </c>
      <c r="BO326">
        <f>AZ326/(BB326+AZ326/BG326)</f>
        <v>0</v>
      </c>
      <c r="BP326" t="s">
        <v>421</v>
      </c>
      <c r="BQ326">
        <v>0</v>
      </c>
      <c r="BR326">
        <f>IF(BQ326&lt;&gt;0, BQ326, BO326)</f>
        <v>0</v>
      </c>
      <c r="BS326">
        <f>1-BR326/BG326</f>
        <v>0</v>
      </c>
      <c r="BT326">
        <f>(BG326-BF326)/(BG326-BR326)</f>
        <v>0</v>
      </c>
      <c r="BU326">
        <f>(BA326-BG326)/(BA326-BR326)</f>
        <v>0</v>
      </c>
      <c r="BV326">
        <f>(BG326-BF326)/(BG326-AZ326)</f>
        <v>0</v>
      </c>
      <c r="BW326">
        <f>(BA326-BG326)/(BA326-AZ326)</f>
        <v>0</v>
      </c>
      <c r="BX326">
        <f>(BT326*BR326/BF326)</f>
        <v>0</v>
      </c>
      <c r="BY326">
        <f>(1-BX326)</f>
        <v>0</v>
      </c>
      <c r="BZ326">
        <v>1358</v>
      </c>
      <c r="CA326">
        <v>300</v>
      </c>
      <c r="CB326">
        <v>300</v>
      </c>
      <c r="CC326">
        <v>300</v>
      </c>
      <c r="CD326">
        <v>10372.1</v>
      </c>
      <c r="CE326">
        <v>1824.64</v>
      </c>
      <c r="CF326">
        <v>-0.00730157</v>
      </c>
      <c r="CG326">
        <v>0.9</v>
      </c>
      <c r="CH326" t="s">
        <v>421</v>
      </c>
      <c r="CI326" t="s">
        <v>421</v>
      </c>
      <c r="CJ326" t="s">
        <v>421</v>
      </c>
      <c r="CK326" t="s">
        <v>421</v>
      </c>
      <c r="CL326" t="s">
        <v>421</v>
      </c>
      <c r="CM326" t="s">
        <v>421</v>
      </c>
      <c r="CN326" t="s">
        <v>421</v>
      </c>
      <c r="CO326" t="s">
        <v>421</v>
      </c>
      <c r="CP326" t="s">
        <v>421</v>
      </c>
      <c r="CQ326" t="s">
        <v>421</v>
      </c>
      <c r="CR326">
        <f>$B$11*DQ326+$C$11*DR326+$F$11*EC326*(1-EF326)</f>
        <v>0</v>
      </c>
      <c r="CS326">
        <f>CR326*CT326</f>
        <v>0</v>
      </c>
      <c r="CT326">
        <f>($B$11*$D$9+$C$11*$D$9+$F$11*((EP326+EH326)/MAX(EP326+EH326+EQ326, 0.1)*$I$9+EQ326/MAX(EP326+EH326+EQ326, 0.1)*$J$9))/($B$11+$C$11+$F$11)</f>
        <v>0</v>
      </c>
      <c r="CU326">
        <f>($B$11*$K$9+$C$11*$K$9+$F$11*((EP326+EH326)/MAX(EP326+EH326+EQ326, 0.1)*$P$9+EQ326/MAX(EP326+EH326+EQ326, 0.1)*$Q$9))/($B$11+$C$11+$F$11)</f>
        <v>0</v>
      </c>
      <c r="CV326">
        <v>6</v>
      </c>
      <c r="CW326">
        <v>0.5</v>
      </c>
      <c r="CX326" t="s">
        <v>422</v>
      </c>
      <c r="CY326">
        <v>2</v>
      </c>
      <c r="CZ326" t="b">
        <v>1</v>
      </c>
      <c r="DA326">
        <v>1652289537</v>
      </c>
      <c r="DB326">
        <v>1381.457037037037</v>
      </c>
      <c r="DC326">
        <v>1458.531851851852</v>
      </c>
      <c r="DD326">
        <v>27.96579259259259</v>
      </c>
      <c r="DE326">
        <v>23.97039259259259</v>
      </c>
      <c r="DF326">
        <v>1382.969259259259</v>
      </c>
      <c r="DG326">
        <v>27.86044074074074</v>
      </c>
      <c r="DH326">
        <v>400.0835555555556</v>
      </c>
      <c r="DI326">
        <v>90.6652</v>
      </c>
      <c r="DJ326">
        <v>0.09998544814814814</v>
      </c>
      <c r="DK326">
        <v>33.28268148148148</v>
      </c>
      <c r="DL326">
        <v>32.52527037037037</v>
      </c>
      <c r="DM326">
        <v>999.9000000000001</v>
      </c>
      <c r="DN326">
        <v>0</v>
      </c>
      <c r="DO326">
        <v>0</v>
      </c>
      <c r="DP326">
        <v>9998.500370370371</v>
      </c>
      <c r="DQ326">
        <v>0</v>
      </c>
      <c r="DR326">
        <v>945.9138518518516</v>
      </c>
      <c r="DS326">
        <v>-77.07420740740741</v>
      </c>
      <c r="DT326">
        <v>1421.202592592593</v>
      </c>
      <c r="DU326">
        <v>1494.351851851852</v>
      </c>
      <c r="DV326">
        <v>3.995414444444444</v>
      </c>
      <c r="DW326">
        <v>1458.531851851852</v>
      </c>
      <c r="DX326">
        <v>23.97039259259259</v>
      </c>
      <c r="DY326">
        <v>2.535524074074074</v>
      </c>
      <c r="DZ326">
        <v>2.17327962962963</v>
      </c>
      <c r="EA326">
        <v>21.25635925925926</v>
      </c>
      <c r="EB326">
        <v>18.76667407407407</v>
      </c>
      <c r="EC326">
        <v>1500.004074074074</v>
      </c>
      <c r="ED326">
        <v>0.9729932962962963</v>
      </c>
      <c r="EE326">
        <v>0.02700702592592592</v>
      </c>
      <c r="EF326">
        <v>0</v>
      </c>
      <c r="EG326">
        <v>1431.267037037037</v>
      </c>
      <c r="EH326">
        <v>5.00097</v>
      </c>
      <c r="EI326">
        <v>22141.17407407408</v>
      </c>
      <c r="EJ326">
        <v>12491.58888888889</v>
      </c>
      <c r="EK326">
        <v>41.81199999999999</v>
      </c>
      <c r="EL326">
        <v>43.24533333333333</v>
      </c>
      <c r="EM326">
        <v>41.99766666666666</v>
      </c>
      <c r="EN326">
        <v>43.12959259259259</v>
      </c>
      <c r="EO326">
        <v>42.94166666666665</v>
      </c>
      <c r="EP326">
        <v>1454.624074074074</v>
      </c>
      <c r="EQ326">
        <v>40.38000000000001</v>
      </c>
      <c r="ER326">
        <v>0</v>
      </c>
      <c r="ES326">
        <v>2230.400000095367</v>
      </c>
      <c r="ET326">
        <v>0</v>
      </c>
      <c r="EU326">
        <v>1431.3208</v>
      </c>
      <c r="EV326">
        <v>9.263076909620411</v>
      </c>
      <c r="EW326">
        <v>106.7923077168554</v>
      </c>
      <c r="EX326">
        <v>22141.48</v>
      </c>
      <c r="EY326">
        <v>15</v>
      </c>
      <c r="EZ326">
        <v>1652287342.6</v>
      </c>
      <c r="FA326" t="s">
        <v>727</v>
      </c>
      <c r="FB326">
        <v>1652287342.6</v>
      </c>
      <c r="FC326">
        <v>1652287335.6</v>
      </c>
      <c r="FD326">
        <v>27</v>
      </c>
      <c r="FE326">
        <v>0.206</v>
      </c>
      <c r="FF326">
        <v>-0.006</v>
      </c>
      <c r="FG326">
        <v>-1.806</v>
      </c>
      <c r="FH326">
        <v>0.04</v>
      </c>
      <c r="FI326">
        <v>1600</v>
      </c>
      <c r="FJ326">
        <v>24</v>
      </c>
      <c r="FK326">
        <v>0.06</v>
      </c>
      <c r="FL326">
        <v>0.04</v>
      </c>
      <c r="FM326">
        <v>-76.99242926829268</v>
      </c>
      <c r="FN326">
        <v>-1.75905993031348</v>
      </c>
      <c r="FO326">
        <v>0.1965810342983433</v>
      </c>
      <c r="FP326">
        <v>-1</v>
      </c>
      <c r="FQ326">
        <v>4.025494634146342</v>
      </c>
      <c r="FR326">
        <v>-0.3697367247386789</v>
      </c>
      <c r="FS326">
        <v>0.04561666068645558</v>
      </c>
      <c r="FT326">
        <v>1</v>
      </c>
      <c r="FU326">
        <v>0</v>
      </c>
      <c r="FV326">
        <v>0</v>
      </c>
      <c r="FW326">
        <v>0</v>
      </c>
      <c r="FX326">
        <v>-1</v>
      </c>
      <c r="FY326">
        <v>1</v>
      </c>
      <c r="FZ326">
        <v>1</v>
      </c>
      <c r="GA326" t="s">
        <v>719</v>
      </c>
      <c r="GB326">
        <v>2.69438</v>
      </c>
      <c r="GC326">
        <v>2.70528</v>
      </c>
      <c r="GD326">
        <v>0.212385</v>
      </c>
      <c r="GE326">
        <v>0.217205</v>
      </c>
      <c r="GF326">
        <v>0.117863</v>
      </c>
      <c r="GG326">
        <v>0.104505</v>
      </c>
      <c r="GH326">
        <v>24702.4</v>
      </c>
      <c r="GI326">
        <v>24648.9</v>
      </c>
      <c r="GJ326">
        <v>29188.7</v>
      </c>
      <c r="GK326">
        <v>29150</v>
      </c>
      <c r="GL326">
        <v>34088.4</v>
      </c>
      <c r="GM326">
        <v>34747.7</v>
      </c>
      <c r="GN326">
        <v>41078</v>
      </c>
      <c r="GO326">
        <v>41595.2</v>
      </c>
      <c r="GP326">
        <v>1.71948</v>
      </c>
      <c r="GQ326">
        <v>2.0119</v>
      </c>
      <c r="GR326">
        <v>0.107832</v>
      </c>
      <c r="GS326">
        <v>0</v>
      </c>
      <c r="GT326">
        <v>30.7798</v>
      </c>
      <c r="GU326">
        <v>999.9</v>
      </c>
      <c r="GV326">
        <v>39.3</v>
      </c>
      <c r="GW326">
        <v>37.1</v>
      </c>
      <c r="GX326">
        <v>27.4784</v>
      </c>
      <c r="GY326">
        <v>63.0336</v>
      </c>
      <c r="GZ326">
        <v>29.0425</v>
      </c>
      <c r="HA326">
        <v>1</v>
      </c>
      <c r="HB326">
        <v>0.336575</v>
      </c>
      <c r="HC326">
        <v>0</v>
      </c>
      <c r="HD326">
        <v>20.3919</v>
      </c>
      <c r="HE326">
        <v>5.21624</v>
      </c>
      <c r="HF326">
        <v>12.0099</v>
      </c>
      <c r="HG326">
        <v>4.9872</v>
      </c>
      <c r="HH326">
        <v>3.28848</v>
      </c>
      <c r="HI326">
        <v>2434.7</v>
      </c>
      <c r="HJ326">
        <v>9999</v>
      </c>
      <c r="HK326">
        <v>9999</v>
      </c>
      <c r="HL326">
        <v>46</v>
      </c>
      <c r="HM326">
        <v>1.86737</v>
      </c>
      <c r="HN326">
        <v>1.8663</v>
      </c>
      <c r="HO326">
        <v>1.86587</v>
      </c>
      <c r="HP326">
        <v>1.8657</v>
      </c>
      <c r="HQ326">
        <v>1.86752</v>
      </c>
      <c r="HR326">
        <v>1.87009</v>
      </c>
      <c r="HS326">
        <v>1.86874</v>
      </c>
      <c r="HT326">
        <v>1.87009</v>
      </c>
      <c r="HU326">
        <v>0</v>
      </c>
      <c r="HV326">
        <v>0</v>
      </c>
      <c r="HW326">
        <v>0</v>
      </c>
      <c r="HX326">
        <v>0</v>
      </c>
      <c r="HY326" t="s">
        <v>425</v>
      </c>
      <c r="HZ326" t="s">
        <v>426</v>
      </c>
      <c r="IA326" t="s">
        <v>427</v>
      </c>
      <c r="IB326" t="s">
        <v>427</v>
      </c>
      <c r="IC326" t="s">
        <v>427</v>
      </c>
      <c r="ID326" t="s">
        <v>427</v>
      </c>
      <c r="IE326">
        <v>0</v>
      </c>
      <c r="IF326">
        <v>100</v>
      </c>
      <c r="IG326">
        <v>100</v>
      </c>
      <c r="IH326">
        <v>-1.54</v>
      </c>
      <c r="II326">
        <v>0.1056</v>
      </c>
      <c r="IJ326">
        <v>0.04464184116076175</v>
      </c>
      <c r="IK326">
        <v>-0.0004613869835165773</v>
      </c>
      <c r="IL326">
        <v>-7.733014719846753E-07</v>
      </c>
      <c r="IM326">
        <v>2.12217718631011E-10</v>
      </c>
      <c r="IN326">
        <v>-0.1662484685589008</v>
      </c>
      <c r="IO326">
        <v>0.000886434048502425</v>
      </c>
      <c r="IP326">
        <v>0.0004187276611132993</v>
      </c>
      <c r="IQ326">
        <v>-3.612086840460417E-06</v>
      </c>
      <c r="IR326">
        <v>19</v>
      </c>
      <c r="IS326">
        <v>2204</v>
      </c>
      <c r="IT326">
        <v>1</v>
      </c>
      <c r="IU326">
        <v>37</v>
      </c>
      <c r="IV326">
        <v>36.7</v>
      </c>
      <c r="IW326">
        <v>36.8</v>
      </c>
      <c r="IX326">
        <v>2.92358</v>
      </c>
      <c r="IY326">
        <v>2.20215</v>
      </c>
      <c r="IZ326">
        <v>1.39648</v>
      </c>
      <c r="JA326">
        <v>2.34497</v>
      </c>
      <c r="JB326">
        <v>1.49536</v>
      </c>
      <c r="JC326">
        <v>2.37305</v>
      </c>
      <c r="JD326">
        <v>39.3418</v>
      </c>
      <c r="JE326">
        <v>14.7187</v>
      </c>
      <c r="JF326">
        <v>18</v>
      </c>
      <c r="JG326">
        <v>392.058</v>
      </c>
      <c r="JH326">
        <v>563.097</v>
      </c>
      <c r="JI326">
        <v>32.4113</v>
      </c>
      <c r="JJ326">
        <v>31.8345</v>
      </c>
      <c r="JK326">
        <v>30.0004</v>
      </c>
      <c r="JL326">
        <v>31.7096</v>
      </c>
      <c r="JM326">
        <v>31.6121</v>
      </c>
      <c r="JN326">
        <v>58.487</v>
      </c>
      <c r="JO326">
        <v>17.3945</v>
      </c>
      <c r="JP326">
        <v>18.7669</v>
      </c>
      <c r="JQ326">
        <v>-999.9</v>
      </c>
      <c r="JR326">
        <v>1503.67</v>
      </c>
      <c r="JS326">
        <v>23.9409</v>
      </c>
      <c r="JT326">
        <v>99.76390000000001</v>
      </c>
      <c r="JU326">
        <v>99.84220000000001</v>
      </c>
    </row>
    <row r="327" spans="1:281">
      <c r="A327">
        <v>311</v>
      </c>
      <c r="B327">
        <v>1652289549.5</v>
      </c>
      <c r="C327">
        <v>7493</v>
      </c>
      <c r="D327" t="s">
        <v>1106</v>
      </c>
      <c r="E327" t="s">
        <v>1107</v>
      </c>
      <c r="F327">
        <v>5</v>
      </c>
      <c r="G327" t="s">
        <v>925</v>
      </c>
      <c r="H327" t="s">
        <v>418</v>
      </c>
      <c r="I327">
        <v>1652289541.714286</v>
      </c>
      <c r="J327">
        <f>(K327)/1000</f>
        <v>0</v>
      </c>
      <c r="K327">
        <f>IF(CZ327, AN327, AH327)</f>
        <v>0</v>
      </c>
      <c r="L327">
        <f>IF(CZ327, AI327, AG327)</f>
        <v>0</v>
      </c>
      <c r="M327">
        <f>DB327 - IF(AU327&gt;1, L327*CV327*100.0/(AW327*DP327), 0)</f>
        <v>0</v>
      </c>
      <c r="N327">
        <f>((T327-J327/2)*M327-L327)/(T327+J327/2)</f>
        <v>0</v>
      </c>
      <c r="O327">
        <f>N327*(DI327+DJ327)/1000.0</f>
        <v>0</v>
      </c>
      <c r="P327">
        <f>(DB327 - IF(AU327&gt;1, L327*CV327*100.0/(AW327*DP327), 0))*(DI327+DJ327)/1000.0</f>
        <v>0</v>
      </c>
      <c r="Q327">
        <f>2.0/((1/S327-1/R327)+SIGN(S327)*SQRT((1/S327-1/R327)*(1/S327-1/R327) + 4*CW327/((CW327+1)*(CW327+1))*(2*1/S327*1/R327-1/R327*1/R327)))</f>
        <v>0</v>
      </c>
      <c r="R327">
        <f>IF(LEFT(CX327,1)&lt;&gt;"0",IF(LEFT(CX327,1)="1",3.0,CY327),$D$5+$E$5*(DP327*DI327/($K$5*1000))+$F$5*(DP327*DI327/($K$5*1000))*MAX(MIN(CV327,$J$5),$I$5)*MAX(MIN(CV327,$J$5),$I$5)+$G$5*MAX(MIN(CV327,$J$5),$I$5)*(DP327*DI327/($K$5*1000))+$H$5*(DP327*DI327/($K$5*1000))*(DP327*DI327/($K$5*1000)))</f>
        <v>0</v>
      </c>
      <c r="S327">
        <f>J327*(1000-(1000*0.61365*exp(17.502*W327/(240.97+W327))/(DI327+DJ327)+DD327)/2)/(1000*0.61365*exp(17.502*W327/(240.97+W327))/(DI327+DJ327)-DD327)</f>
        <v>0</v>
      </c>
      <c r="T327">
        <f>1/((CW327+1)/(Q327/1.6)+1/(R327/1.37)) + CW327/((CW327+1)/(Q327/1.6) + CW327/(R327/1.37))</f>
        <v>0</v>
      </c>
      <c r="U327">
        <f>(CR327*CU327)</f>
        <v>0</v>
      </c>
      <c r="V327">
        <f>(DK327+(U327+2*0.95*5.67E-8*(((DK327+$B$7)+273)^4-(DK327+273)^4)-44100*J327)/(1.84*29.3*R327+8*0.95*5.67E-8*(DK327+273)^3))</f>
        <v>0</v>
      </c>
      <c r="W327">
        <f>($C$7*DL327+$D$7*DM327+$E$7*V327)</f>
        <v>0</v>
      </c>
      <c r="X327">
        <f>0.61365*exp(17.502*W327/(240.97+W327))</f>
        <v>0</v>
      </c>
      <c r="Y327">
        <f>(Z327/AA327*100)</f>
        <v>0</v>
      </c>
      <c r="Z327">
        <f>DD327*(DI327+DJ327)/1000</f>
        <v>0</v>
      </c>
      <c r="AA327">
        <f>0.61365*exp(17.502*DK327/(240.97+DK327))</f>
        <v>0</v>
      </c>
      <c r="AB327">
        <f>(X327-DD327*(DI327+DJ327)/1000)</f>
        <v>0</v>
      </c>
      <c r="AC327">
        <f>(-J327*44100)</f>
        <v>0</v>
      </c>
      <c r="AD327">
        <f>2*29.3*R327*0.92*(DK327-W327)</f>
        <v>0</v>
      </c>
      <c r="AE327">
        <f>2*0.95*5.67E-8*(((DK327+$B$7)+273)^4-(W327+273)^4)</f>
        <v>0</v>
      </c>
      <c r="AF327">
        <f>U327+AE327+AC327+AD327</f>
        <v>0</v>
      </c>
      <c r="AG327">
        <f>DH327*AU327*(DC327-DB327*(1000-AU327*DE327)/(1000-AU327*DD327))/(100*CV327)</f>
        <v>0</v>
      </c>
      <c r="AH327">
        <f>1000*DH327*AU327*(DD327-DE327)/(100*CV327*(1000-AU327*DD327))</f>
        <v>0</v>
      </c>
      <c r="AI327">
        <f>(AJ327 - AK327 - DI327*1E3/(8.314*(DK327+273.15)) * AM327/DH327 * AL327) * DH327/(100*CV327) * (1000 - DE327)/1000</f>
        <v>0</v>
      </c>
      <c r="AJ327">
        <v>1524.908546856544</v>
      </c>
      <c r="AK327">
        <v>1462.314909090909</v>
      </c>
      <c r="AL327">
        <v>3.433889320239135</v>
      </c>
      <c r="AM327">
        <v>66.42233892500103</v>
      </c>
      <c r="AN327">
        <f>(AP327 - AO327 + DI327*1E3/(8.314*(DK327+273.15)) * AR327/DH327 * AQ327) * DH327/(100*CV327) * 1000/(1000 - AP327)</f>
        <v>0</v>
      </c>
      <c r="AO327">
        <v>24.01251258712839</v>
      </c>
      <c r="AP327">
        <v>27.97670606060605</v>
      </c>
      <c r="AQ327">
        <v>3.247793123450749E-05</v>
      </c>
      <c r="AR327">
        <v>79.01917542628415</v>
      </c>
      <c r="AS327">
        <v>0</v>
      </c>
      <c r="AT327">
        <v>0</v>
      </c>
      <c r="AU327">
        <f>IF(AS327*$H$13&gt;=AW327,1.0,(AW327/(AW327-AS327*$H$13)))</f>
        <v>0</v>
      </c>
      <c r="AV327">
        <f>(AU327-1)*100</f>
        <v>0</v>
      </c>
      <c r="AW327">
        <f>MAX(0,($B$13+$C$13*DP327)/(1+$D$13*DP327)*DI327/(DK327+273)*$E$13)</f>
        <v>0</v>
      </c>
      <c r="AX327" t="s">
        <v>421</v>
      </c>
      <c r="AY327" t="s">
        <v>421</v>
      </c>
      <c r="AZ327">
        <v>0</v>
      </c>
      <c r="BA327">
        <v>0</v>
      </c>
      <c r="BB327">
        <f>1-AZ327/BA327</f>
        <v>0</v>
      </c>
      <c r="BC327">
        <v>0</v>
      </c>
      <c r="BD327" t="s">
        <v>421</v>
      </c>
      <c r="BE327" t="s">
        <v>421</v>
      </c>
      <c r="BF327">
        <v>0</v>
      </c>
      <c r="BG327">
        <v>0</v>
      </c>
      <c r="BH327">
        <f>1-BF327/BG327</f>
        <v>0</v>
      </c>
      <c r="BI327">
        <v>0.5</v>
      </c>
      <c r="BJ327">
        <f>CS327</f>
        <v>0</v>
      </c>
      <c r="BK327">
        <f>L327</f>
        <v>0</v>
      </c>
      <c r="BL327">
        <f>BH327*BI327*BJ327</f>
        <v>0</v>
      </c>
      <c r="BM327">
        <f>(BK327-BC327)/BJ327</f>
        <v>0</v>
      </c>
      <c r="BN327">
        <f>(BA327-BG327)/BG327</f>
        <v>0</v>
      </c>
      <c r="BO327">
        <f>AZ327/(BB327+AZ327/BG327)</f>
        <v>0</v>
      </c>
      <c r="BP327" t="s">
        <v>421</v>
      </c>
      <c r="BQ327">
        <v>0</v>
      </c>
      <c r="BR327">
        <f>IF(BQ327&lt;&gt;0, BQ327, BO327)</f>
        <v>0</v>
      </c>
      <c r="BS327">
        <f>1-BR327/BG327</f>
        <v>0</v>
      </c>
      <c r="BT327">
        <f>(BG327-BF327)/(BG327-BR327)</f>
        <v>0</v>
      </c>
      <c r="BU327">
        <f>(BA327-BG327)/(BA327-BR327)</f>
        <v>0</v>
      </c>
      <c r="BV327">
        <f>(BG327-BF327)/(BG327-AZ327)</f>
        <v>0</v>
      </c>
      <c r="BW327">
        <f>(BA327-BG327)/(BA327-AZ327)</f>
        <v>0</v>
      </c>
      <c r="BX327">
        <f>(BT327*BR327/BF327)</f>
        <v>0</v>
      </c>
      <c r="BY327">
        <f>(1-BX327)</f>
        <v>0</v>
      </c>
      <c r="BZ327">
        <v>1358</v>
      </c>
      <c r="CA327">
        <v>300</v>
      </c>
      <c r="CB327">
        <v>300</v>
      </c>
      <c r="CC327">
        <v>300</v>
      </c>
      <c r="CD327">
        <v>10372.1</v>
      </c>
      <c r="CE327">
        <v>1824.64</v>
      </c>
      <c r="CF327">
        <v>-0.00730157</v>
      </c>
      <c r="CG327">
        <v>0.9</v>
      </c>
      <c r="CH327" t="s">
        <v>421</v>
      </c>
      <c r="CI327" t="s">
        <v>421</v>
      </c>
      <c r="CJ327" t="s">
        <v>421</v>
      </c>
      <c r="CK327" t="s">
        <v>421</v>
      </c>
      <c r="CL327" t="s">
        <v>421</v>
      </c>
      <c r="CM327" t="s">
        <v>421</v>
      </c>
      <c r="CN327" t="s">
        <v>421</v>
      </c>
      <c r="CO327" t="s">
        <v>421</v>
      </c>
      <c r="CP327" t="s">
        <v>421</v>
      </c>
      <c r="CQ327" t="s">
        <v>421</v>
      </c>
      <c r="CR327">
        <f>$B$11*DQ327+$C$11*DR327+$F$11*EC327*(1-EF327)</f>
        <v>0</v>
      </c>
      <c r="CS327">
        <f>CR327*CT327</f>
        <v>0</v>
      </c>
      <c r="CT327">
        <f>($B$11*$D$9+$C$11*$D$9+$F$11*((EP327+EH327)/MAX(EP327+EH327+EQ327, 0.1)*$I$9+EQ327/MAX(EP327+EH327+EQ327, 0.1)*$J$9))/($B$11+$C$11+$F$11)</f>
        <v>0</v>
      </c>
      <c r="CU327">
        <f>($B$11*$K$9+$C$11*$K$9+$F$11*((EP327+EH327)/MAX(EP327+EH327+EQ327, 0.1)*$P$9+EQ327/MAX(EP327+EH327+EQ327, 0.1)*$Q$9))/($B$11+$C$11+$F$11)</f>
        <v>0</v>
      </c>
      <c r="CV327">
        <v>6</v>
      </c>
      <c r="CW327">
        <v>0.5</v>
      </c>
      <c r="CX327" t="s">
        <v>422</v>
      </c>
      <c r="CY327">
        <v>2</v>
      </c>
      <c r="CZ327" t="b">
        <v>1</v>
      </c>
      <c r="DA327">
        <v>1652289541.714286</v>
      </c>
      <c r="DB327">
        <v>1397.128928571429</v>
      </c>
      <c r="DC327">
        <v>1474.347857142857</v>
      </c>
      <c r="DD327">
        <v>27.97859642857143</v>
      </c>
      <c r="DE327">
        <v>23.99503571428571</v>
      </c>
      <c r="DF327">
        <v>1398.6625</v>
      </c>
      <c r="DG327">
        <v>27.87303928571429</v>
      </c>
      <c r="DH327">
        <v>400.0780357142858</v>
      </c>
      <c r="DI327">
        <v>90.66760714285714</v>
      </c>
      <c r="DJ327">
        <v>0.09998215714285714</v>
      </c>
      <c r="DK327">
        <v>33.28715</v>
      </c>
      <c r="DL327">
        <v>32.53186785714286</v>
      </c>
      <c r="DM327">
        <v>999.9000000000002</v>
      </c>
      <c r="DN327">
        <v>0</v>
      </c>
      <c r="DO327">
        <v>0</v>
      </c>
      <c r="DP327">
        <v>10000.24821428572</v>
      </c>
      <c r="DQ327">
        <v>0</v>
      </c>
      <c r="DR327">
        <v>940.3683214285714</v>
      </c>
      <c r="DS327">
        <v>-77.21782142857144</v>
      </c>
      <c r="DT327">
        <v>1437.343571428571</v>
      </c>
      <c r="DU327">
        <v>1510.594285714286</v>
      </c>
      <c r="DV327">
        <v>3.983565</v>
      </c>
      <c r="DW327">
        <v>1474.347857142857</v>
      </c>
      <c r="DX327">
        <v>23.99503571428571</v>
      </c>
      <c r="DY327">
        <v>2.536751071428572</v>
      </c>
      <c r="DZ327">
        <v>2.175571785714286</v>
      </c>
      <c r="EA327">
        <v>21.26425</v>
      </c>
      <c r="EB327">
        <v>18.78353928571428</v>
      </c>
      <c r="EC327">
        <v>1500.022857142857</v>
      </c>
      <c r="ED327">
        <v>0.9729932500000001</v>
      </c>
      <c r="EE327">
        <v>0.027007075</v>
      </c>
      <c r="EF327">
        <v>0</v>
      </c>
      <c r="EG327">
        <v>1431.899642857143</v>
      </c>
      <c r="EH327">
        <v>5.00097</v>
      </c>
      <c r="EI327">
        <v>22150.67857142858</v>
      </c>
      <c r="EJ327">
        <v>12491.74642857143</v>
      </c>
      <c r="EK327">
        <v>41.81199999999999</v>
      </c>
      <c r="EL327">
        <v>43.2455</v>
      </c>
      <c r="EM327">
        <v>41.99775</v>
      </c>
      <c r="EN327">
        <v>43.13385714285715</v>
      </c>
      <c r="EO327">
        <v>42.94599999999998</v>
      </c>
      <c r="EP327">
        <v>1454.642857142857</v>
      </c>
      <c r="EQ327">
        <v>40.38000000000001</v>
      </c>
      <c r="ER327">
        <v>0</v>
      </c>
      <c r="ES327">
        <v>2235.200000047684</v>
      </c>
      <c r="ET327">
        <v>0</v>
      </c>
      <c r="EU327">
        <v>1431.9788</v>
      </c>
      <c r="EV327">
        <v>7.900000010698124</v>
      </c>
      <c r="EW327">
        <v>131.8384616252768</v>
      </c>
      <c r="EX327">
        <v>22151.076</v>
      </c>
      <c r="EY327">
        <v>15</v>
      </c>
      <c r="EZ327">
        <v>1652287342.6</v>
      </c>
      <c r="FA327" t="s">
        <v>727</v>
      </c>
      <c r="FB327">
        <v>1652287342.6</v>
      </c>
      <c r="FC327">
        <v>1652287335.6</v>
      </c>
      <c r="FD327">
        <v>27</v>
      </c>
      <c r="FE327">
        <v>0.206</v>
      </c>
      <c r="FF327">
        <v>-0.006</v>
      </c>
      <c r="FG327">
        <v>-1.806</v>
      </c>
      <c r="FH327">
        <v>0.04</v>
      </c>
      <c r="FI327">
        <v>1600</v>
      </c>
      <c r="FJ327">
        <v>24</v>
      </c>
      <c r="FK327">
        <v>0.06</v>
      </c>
      <c r="FL327">
        <v>0.04</v>
      </c>
      <c r="FM327">
        <v>-77.13776249999999</v>
      </c>
      <c r="FN327">
        <v>-1.864873170731565</v>
      </c>
      <c r="FO327">
        <v>0.1944448465343065</v>
      </c>
      <c r="FP327">
        <v>-1</v>
      </c>
      <c r="FQ327">
        <v>3.987143000000001</v>
      </c>
      <c r="FR327">
        <v>-0.205295909943721</v>
      </c>
      <c r="FS327">
        <v>0.02872054579913135</v>
      </c>
      <c r="FT327">
        <v>1</v>
      </c>
      <c r="FU327">
        <v>0</v>
      </c>
      <c r="FV327">
        <v>0</v>
      </c>
      <c r="FW327">
        <v>0</v>
      </c>
      <c r="FX327">
        <v>-1</v>
      </c>
      <c r="FY327">
        <v>1</v>
      </c>
      <c r="FZ327">
        <v>1</v>
      </c>
      <c r="GA327" t="s">
        <v>719</v>
      </c>
      <c r="GB327">
        <v>2.69425</v>
      </c>
      <c r="GC327">
        <v>2.70511</v>
      </c>
      <c r="GD327">
        <v>0.213924</v>
      </c>
      <c r="GE327">
        <v>0.2187</v>
      </c>
      <c r="GF327">
        <v>0.117845</v>
      </c>
      <c r="GG327">
        <v>0.104638</v>
      </c>
      <c r="GH327">
        <v>24653.5</v>
      </c>
      <c r="GI327">
        <v>24601.4</v>
      </c>
      <c r="GJ327">
        <v>29188.2</v>
      </c>
      <c r="GK327">
        <v>29149.6</v>
      </c>
      <c r="GL327">
        <v>34088.9</v>
      </c>
      <c r="GM327">
        <v>34742</v>
      </c>
      <c r="GN327">
        <v>41077.7</v>
      </c>
      <c r="GO327">
        <v>41594.5</v>
      </c>
      <c r="GP327">
        <v>1.71933</v>
      </c>
      <c r="GQ327">
        <v>2.01203</v>
      </c>
      <c r="GR327">
        <v>0.10889</v>
      </c>
      <c r="GS327">
        <v>0</v>
      </c>
      <c r="GT327">
        <v>30.777</v>
      </c>
      <c r="GU327">
        <v>999.9</v>
      </c>
      <c r="GV327">
        <v>39.3</v>
      </c>
      <c r="GW327">
        <v>37.2</v>
      </c>
      <c r="GX327">
        <v>27.628</v>
      </c>
      <c r="GY327">
        <v>62.9536</v>
      </c>
      <c r="GZ327">
        <v>29.0024</v>
      </c>
      <c r="HA327">
        <v>1</v>
      </c>
      <c r="HB327">
        <v>0.337172</v>
      </c>
      <c r="HC327">
        <v>0</v>
      </c>
      <c r="HD327">
        <v>20.392</v>
      </c>
      <c r="HE327">
        <v>5.21654</v>
      </c>
      <c r="HF327">
        <v>12.0099</v>
      </c>
      <c r="HG327">
        <v>4.98735</v>
      </c>
      <c r="HH327">
        <v>3.28855</v>
      </c>
      <c r="HI327">
        <v>2434.9</v>
      </c>
      <c r="HJ327">
        <v>9999</v>
      </c>
      <c r="HK327">
        <v>9999</v>
      </c>
      <c r="HL327">
        <v>46</v>
      </c>
      <c r="HM327">
        <v>1.86737</v>
      </c>
      <c r="HN327">
        <v>1.8663</v>
      </c>
      <c r="HO327">
        <v>1.86588</v>
      </c>
      <c r="HP327">
        <v>1.86571</v>
      </c>
      <c r="HQ327">
        <v>1.86752</v>
      </c>
      <c r="HR327">
        <v>1.8701</v>
      </c>
      <c r="HS327">
        <v>1.86874</v>
      </c>
      <c r="HT327">
        <v>1.8701</v>
      </c>
      <c r="HU327">
        <v>0</v>
      </c>
      <c r="HV327">
        <v>0</v>
      </c>
      <c r="HW327">
        <v>0</v>
      </c>
      <c r="HX327">
        <v>0</v>
      </c>
      <c r="HY327" t="s">
        <v>425</v>
      </c>
      <c r="HZ327" t="s">
        <v>426</v>
      </c>
      <c r="IA327" t="s">
        <v>427</v>
      </c>
      <c r="IB327" t="s">
        <v>427</v>
      </c>
      <c r="IC327" t="s">
        <v>427</v>
      </c>
      <c r="ID327" t="s">
        <v>427</v>
      </c>
      <c r="IE327">
        <v>0</v>
      </c>
      <c r="IF327">
        <v>100</v>
      </c>
      <c r="IG327">
        <v>100</v>
      </c>
      <c r="IH327">
        <v>-1.57</v>
      </c>
      <c r="II327">
        <v>0.1055</v>
      </c>
      <c r="IJ327">
        <v>0.04464184116076175</v>
      </c>
      <c r="IK327">
        <v>-0.0004613869835165773</v>
      </c>
      <c r="IL327">
        <v>-7.733014719846753E-07</v>
      </c>
      <c r="IM327">
        <v>2.12217718631011E-10</v>
      </c>
      <c r="IN327">
        <v>-0.1662484685589008</v>
      </c>
      <c r="IO327">
        <v>0.000886434048502425</v>
      </c>
      <c r="IP327">
        <v>0.0004187276611132993</v>
      </c>
      <c r="IQ327">
        <v>-3.612086840460417E-06</v>
      </c>
      <c r="IR327">
        <v>19</v>
      </c>
      <c r="IS327">
        <v>2204</v>
      </c>
      <c r="IT327">
        <v>1</v>
      </c>
      <c r="IU327">
        <v>37</v>
      </c>
      <c r="IV327">
        <v>36.8</v>
      </c>
      <c r="IW327">
        <v>36.9</v>
      </c>
      <c r="IX327">
        <v>2.94556</v>
      </c>
      <c r="IY327">
        <v>2.20581</v>
      </c>
      <c r="IZ327">
        <v>1.39648</v>
      </c>
      <c r="JA327">
        <v>2.34497</v>
      </c>
      <c r="JB327">
        <v>1.49536</v>
      </c>
      <c r="JC327">
        <v>2.33276</v>
      </c>
      <c r="JD327">
        <v>39.3418</v>
      </c>
      <c r="JE327">
        <v>14.7187</v>
      </c>
      <c r="JF327">
        <v>18</v>
      </c>
      <c r="JG327">
        <v>391.996</v>
      </c>
      <c r="JH327">
        <v>563.218</v>
      </c>
      <c r="JI327">
        <v>32.4154</v>
      </c>
      <c r="JJ327">
        <v>31.838</v>
      </c>
      <c r="JK327">
        <v>30.0005</v>
      </c>
      <c r="JL327">
        <v>31.7131</v>
      </c>
      <c r="JM327">
        <v>31.615</v>
      </c>
      <c r="JN327">
        <v>58.9753</v>
      </c>
      <c r="JO327">
        <v>17.3945</v>
      </c>
      <c r="JP327">
        <v>18.7669</v>
      </c>
      <c r="JQ327">
        <v>-999.9</v>
      </c>
      <c r="JR327">
        <v>1517.1</v>
      </c>
      <c r="JS327">
        <v>23.9958</v>
      </c>
      <c r="JT327">
        <v>99.76260000000001</v>
      </c>
      <c r="JU327">
        <v>99.8408</v>
      </c>
    </row>
    <row r="328" spans="1:281">
      <c r="A328">
        <v>312</v>
      </c>
      <c r="B328">
        <v>1652289554.5</v>
      </c>
      <c r="C328">
        <v>7498</v>
      </c>
      <c r="D328" t="s">
        <v>1108</v>
      </c>
      <c r="E328" t="s">
        <v>1109</v>
      </c>
      <c r="F328">
        <v>5</v>
      </c>
      <c r="G328" t="s">
        <v>925</v>
      </c>
      <c r="H328" t="s">
        <v>418</v>
      </c>
      <c r="I328">
        <v>1652289547</v>
      </c>
      <c r="J328">
        <f>(K328)/1000</f>
        <v>0</v>
      </c>
      <c r="K328">
        <f>IF(CZ328, AN328, AH328)</f>
        <v>0</v>
      </c>
      <c r="L328">
        <f>IF(CZ328, AI328, AG328)</f>
        <v>0</v>
      </c>
      <c r="M328">
        <f>DB328 - IF(AU328&gt;1, L328*CV328*100.0/(AW328*DP328), 0)</f>
        <v>0</v>
      </c>
      <c r="N328">
        <f>((T328-J328/2)*M328-L328)/(T328+J328/2)</f>
        <v>0</v>
      </c>
      <c r="O328">
        <f>N328*(DI328+DJ328)/1000.0</f>
        <v>0</v>
      </c>
      <c r="P328">
        <f>(DB328 - IF(AU328&gt;1, L328*CV328*100.0/(AW328*DP328), 0))*(DI328+DJ328)/1000.0</f>
        <v>0</v>
      </c>
      <c r="Q328">
        <f>2.0/((1/S328-1/R328)+SIGN(S328)*SQRT((1/S328-1/R328)*(1/S328-1/R328) + 4*CW328/((CW328+1)*(CW328+1))*(2*1/S328*1/R328-1/R328*1/R328)))</f>
        <v>0</v>
      </c>
      <c r="R328">
        <f>IF(LEFT(CX328,1)&lt;&gt;"0",IF(LEFT(CX328,1)="1",3.0,CY328),$D$5+$E$5*(DP328*DI328/($K$5*1000))+$F$5*(DP328*DI328/($K$5*1000))*MAX(MIN(CV328,$J$5),$I$5)*MAX(MIN(CV328,$J$5),$I$5)+$G$5*MAX(MIN(CV328,$J$5),$I$5)*(DP328*DI328/($K$5*1000))+$H$5*(DP328*DI328/($K$5*1000))*(DP328*DI328/($K$5*1000)))</f>
        <v>0</v>
      </c>
      <c r="S328">
        <f>J328*(1000-(1000*0.61365*exp(17.502*W328/(240.97+W328))/(DI328+DJ328)+DD328)/2)/(1000*0.61365*exp(17.502*W328/(240.97+W328))/(DI328+DJ328)-DD328)</f>
        <v>0</v>
      </c>
      <c r="T328">
        <f>1/((CW328+1)/(Q328/1.6)+1/(R328/1.37)) + CW328/((CW328+1)/(Q328/1.6) + CW328/(R328/1.37))</f>
        <v>0</v>
      </c>
      <c r="U328">
        <f>(CR328*CU328)</f>
        <v>0</v>
      </c>
      <c r="V328">
        <f>(DK328+(U328+2*0.95*5.67E-8*(((DK328+$B$7)+273)^4-(DK328+273)^4)-44100*J328)/(1.84*29.3*R328+8*0.95*5.67E-8*(DK328+273)^3))</f>
        <v>0</v>
      </c>
      <c r="W328">
        <f>($C$7*DL328+$D$7*DM328+$E$7*V328)</f>
        <v>0</v>
      </c>
      <c r="X328">
        <f>0.61365*exp(17.502*W328/(240.97+W328))</f>
        <v>0</v>
      </c>
      <c r="Y328">
        <f>(Z328/AA328*100)</f>
        <v>0</v>
      </c>
      <c r="Z328">
        <f>DD328*(DI328+DJ328)/1000</f>
        <v>0</v>
      </c>
      <c r="AA328">
        <f>0.61365*exp(17.502*DK328/(240.97+DK328))</f>
        <v>0</v>
      </c>
      <c r="AB328">
        <f>(X328-DD328*(DI328+DJ328)/1000)</f>
        <v>0</v>
      </c>
      <c r="AC328">
        <f>(-J328*44100)</f>
        <v>0</v>
      </c>
      <c r="AD328">
        <f>2*29.3*R328*0.92*(DK328-W328)</f>
        <v>0</v>
      </c>
      <c r="AE328">
        <f>2*0.95*5.67E-8*(((DK328+$B$7)+273)^4-(W328+273)^4)</f>
        <v>0</v>
      </c>
      <c r="AF328">
        <f>U328+AE328+AC328+AD328</f>
        <v>0</v>
      </c>
      <c r="AG328">
        <f>DH328*AU328*(DC328-DB328*(1000-AU328*DE328)/(1000-AU328*DD328))/(100*CV328)</f>
        <v>0</v>
      </c>
      <c r="AH328">
        <f>1000*DH328*AU328*(DD328-DE328)/(100*CV328*(1000-AU328*DD328))</f>
        <v>0</v>
      </c>
      <c r="AI328">
        <f>(AJ328 - AK328 - DI328*1E3/(8.314*(DK328+273.15)) * AM328/DH328 * AL328) * DH328/(100*CV328) * (1000 - DE328)/1000</f>
        <v>0</v>
      </c>
      <c r="AJ328">
        <v>1542.058412461567</v>
      </c>
      <c r="AK328">
        <v>1479.305151515151</v>
      </c>
      <c r="AL328">
        <v>3.385657197226912</v>
      </c>
      <c r="AM328">
        <v>66.42233892500103</v>
      </c>
      <c r="AN328">
        <f>(AP328 - AO328 + DI328*1E3/(8.314*(DK328+273.15)) * AR328/DH328 * AQ328) * DH328/(100*CV328) * 1000/(1000 - AP328)</f>
        <v>0</v>
      </c>
      <c r="AO328">
        <v>24.07498589190901</v>
      </c>
      <c r="AP328">
        <v>27.98084969696971</v>
      </c>
      <c r="AQ328">
        <v>0.0001186857250517129</v>
      </c>
      <c r="AR328">
        <v>79.01917542628415</v>
      </c>
      <c r="AS328">
        <v>0</v>
      </c>
      <c r="AT328">
        <v>0</v>
      </c>
      <c r="AU328">
        <f>IF(AS328*$H$13&gt;=AW328,1.0,(AW328/(AW328-AS328*$H$13)))</f>
        <v>0</v>
      </c>
      <c r="AV328">
        <f>(AU328-1)*100</f>
        <v>0</v>
      </c>
      <c r="AW328">
        <f>MAX(0,($B$13+$C$13*DP328)/(1+$D$13*DP328)*DI328/(DK328+273)*$E$13)</f>
        <v>0</v>
      </c>
      <c r="AX328" t="s">
        <v>421</v>
      </c>
      <c r="AY328" t="s">
        <v>421</v>
      </c>
      <c r="AZ328">
        <v>0</v>
      </c>
      <c r="BA328">
        <v>0</v>
      </c>
      <c r="BB328">
        <f>1-AZ328/BA328</f>
        <v>0</v>
      </c>
      <c r="BC328">
        <v>0</v>
      </c>
      <c r="BD328" t="s">
        <v>421</v>
      </c>
      <c r="BE328" t="s">
        <v>421</v>
      </c>
      <c r="BF328">
        <v>0</v>
      </c>
      <c r="BG328">
        <v>0</v>
      </c>
      <c r="BH328">
        <f>1-BF328/BG328</f>
        <v>0</v>
      </c>
      <c r="BI328">
        <v>0.5</v>
      </c>
      <c r="BJ328">
        <f>CS328</f>
        <v>0</v>
      </c>
      <c r="BK328">
        <f>L328</f>
        <v>0</v>
      </c>
      <c r="BL328">
        <f>BH328*BI328*BJ328</f>
        <v>0</v>
      </c>
      <c r="BM328">
        <f>(BK328-BC328)/BJ328</f>
        <v>0</v>
      </c>
      <c r="BN328">
        <f>(BA328-BG328)/BG328</f>
        <v>0</v>
      </c>
      <c r="BO328">
        <f>AZ328/(BB328+AZ328/BG328)</f>
        <v>0</v>
      </c>
      <c r="BP328" t="s">
        <v>421</v>
      </c>
      <c r="BQ328">
        <v>0</v>
      </c>
      <c r="BR328">
        <f>IF(BQ328&lt;&gt;0, BQ328, BO328)</f>
        <v>0</v>
      </c>
      <c r="BS328">
        <f>1-BR328/BG328</f>
        <v>0</v>
      </c>
      <c r="BT328">
        <f>(BG328-BF328)/(BG328-BR328)</f>
        <v>0</v>
      </c>
      <c r="BU328">
        <f>(BA328-BG328)/(BA328-BR328)</f>
        <v>0</v>
      </c>
      <c r="BV328">
        <f>(BG328-BF328)/(BG328-AZ328)</f>
        <v>0</v>
      </c>
      <c r="BW328">
        <f>(BA328-BG328)/(BA328-AZ328)</f>
        <v>0</v>
      </c>
      <c r="BX328">
        <f>(BT328*BR328/BF328)</f>
        <v>0</v>
      </c>
      <c r="BY328">
        <f>(1-BX328)</f>
        <v>0</v>
      </c>
      <c r="BZ328">
        <v>1358</v>
      </c>
      <c r="CA328">
        <v>300</v>
      </c>
      <c r="CB328">
        <v>300</v>
      </c>
      <c r="CC328">
        <v>300</v>
      </c>
      <c r="CD328">
        <v>10372.1</v>
      </c>
      <c r="CE328">
        <v>1824.64</v>
      </c>
      <c r="CF328">
        <v>-0.00730157</v>
      </c>
      <c r="CG328">
        <v>0.9</v>
      </c>
      <c r="CH328" t="s">
        <v>421</v>
      </c>
      <c r="CI328" t="s">
        <v>421</v>
      </c>
      <c r="CJ328" t="s">
        <v>421</v>
      </c>
      <c r="CK328" t="s">
        <v>421</v>
      </c>
      <c r="CL328" t="s">
        <v>421</v>
      </c>
      <c r="CM328" t="s">
        <v>421</v>
      </c>
      <c r="CN328" t="s">
        <v>421</v>
      </c>
      <c r="CO328" t="s">
        <v>421</v>
      </c>
      <c r="CP328" t="s">
        <v>421</v>
      </c>
      <c r="CQ328" t="s">
        <v>421</v>
      </c>
      <c r="CR328">
        <f>$B$11*DQ328+$C$11*DR328+$F$11*EC328*(1-EF328)</f>
        <v>0</v>
      </c>
      <c r="CS328">
        <f>CR328*CT328</f>
        <v>0</v>
      </c>
      <c r="CT328">
        <f>($B$11*$D$9+$C$11*$D$9+$F$11*((EP328+EH328)/MAX(EP328+EH328+EQ328, 0.1)*$I$9+EQ328/MAX(EP328+EH328+EQ328, 0.1)*$J$9))/($B$11+$C$11+$F$11)</f>
        <v>0</v>
      </c>
      <c r="CU328">
        <f>($B$11*$K$9+$C$11*$K$9+$F$11*((EP328+EH328)/MAX(EP328+EH328+EQ328, 0.1)*$P$9+EQ328/MAX(EP328+EH328+EQ328, 0.1)*$Q$9))/($B$11+$C$11+$F$11)</f>
        <v>0</v>
      </c>
      <c r="CV328">
        <v>6</v>
      </c>
      <c r="CW328">
        <v>0.5</v>
      </c>
      <c r="CX328" t="s">
        <v>422</v>
      </c>
      <c r="CY328">
        <v>2</v>
      </c>
      <c r="CZ328" t="b">
        <v>1</v>
      </c>
      <c r="DA328">
        <v>1652289547</v>
      </c>
      <c r="DB328">
        <v>1414.721851851852</v>
      </c>
      <c r="DC328">
        <v>1492.02</v>
      </c>
      <c r="DD328">
        <v>27.98021111111111</v>
      </c>
      <c r="DE328">
        <v>24.03761851851852</v>
      </c>
      <c r="DF328">
        <v>1416.278518518518</v>
      </c>
      <c r="DG328">
        <v>27.87462962962963</v>
      </c>
      <c r="DH328">
        <v>400.0755925925926</v>
      </c>
      <c r="DI328">
        <v>90.66731111111113</v>
      </c>
      <c r="DJ328">
        <v>0.09999258148148148</v>
      </c>
      <c r="DK328">
        <v>33.29090370370371</v>
      </c>
      <c r="DL328">
        <v>32.53824444444444</v>
      </c>
      <c r="DM328">
        <v>999.9000000000001</v>
      </c>
      <c r="DN328">
        <v>0</v>
      </c>
      <c r="DO328">
        <v>0</v>
      </c>
      <c r="DP328">
        <v>10003.37962962963</v>
      </c>
      <c r="DQ328">
        <v>0</v>
      </c>
      <c r="DR328">
        <v>931.7121851851853</v>
      </c>
      <c r="DS328">
        <v>-77.29777407407407</v>
      </c>
      <c r="DT328">
        <v>1455.445185185185</v>
      </c>
      <c r="DU328">
        <v>1528.768148148148</v>
      </c>
      <c r="DV328">
        <v>3.942592222222222</v>
      </c>
      <c r="DW328">
        <v>1492.02</v>
      </c>
      <c r="DX328">
        <v>24.03761851851852</v>
      </c>
      <c r="DY328">
        <v>2.536889259259259</v>
      </c>
      <c r="DZ328">
        <v>2.179425555555556</v>
      </c>
      <c r="EA328">
        <v>21.26512962962963</v>
      </c>
      <c r="EB328">
        <v>18.81185185185185</v>
      </c>
      <c r="EC328">
        <v>1500.026666666667</v>
      </c>
      <c r="ED328">
        <v>0.9729932962962964</v>
      </c>
      <c r="EE328">
        <v>0.02700702592592593</v>
      </c>
      <c r="EF328">
        <v>0</v>
      </c>
      <c r="EG328">
        <v>1432.696296296296</v>
      </c>
      <c r="EH328">
        <v>5.00097</v>
      </c>
      <c r="EI328">
        <v>22162.99629629629</v>
      </c>
      <c r="EJ328">
        <v>12491.78888888889</v>
      </c>
      <c r="EK328">
        <v>41.81199999999999</v>
      </c>
      <c r="EL328">
        <v>43.24066666666667</v>
      </c>
      <c r="EM328">
        <v>42</v>
      </c>
      <c r="EN328">
        <v>43.13188888888889</v>
      </c>
      <c r="EO328">
        <v>42.95099999999999</v>
      </c>
      <c r="EP328">
        <v>1454.646666666666</v>
      </c>
      <c r="EQ328">
        <v>40.37962962962963</v>
      </c>
      <c r="ER328">
        <v>0</v>
      </c>
      <c r="ES328">
        <v>2240.599999904633</v>
      </c>
      <c r="ET328">
        <v>0</v>
      </c>
      <c r="EU328">
        <v>1432.698846153846</v>
      </c>
      <c r="EV328">
        <v>8.145982908629794</v>
      </c>
      <c r="EW328">
        <v>145.5692307455004</v>
      </c>
      <c r="EX328">
        <v>22162.71923076923</v>
      </c>
      <c r="EY328">
        <v>15</v>
      </c>
      <c r="EZ328">
        <v>1652287342.6</v>
      </c>
      <c r="FA328" t="s">
        <v>727</v>
      </c>
      <c r="FB328">
        <v>1652287342.6</v>
      </c>
      <c r="FC328">
        <v>1652287335.6</v>
      </c>
      <c r="FD328">
        <v>27</v>
      </c>
      <c r="FE328">
        <v>0.206</v>
      </c>
      <c r="FF328">
        <v>-0.006</v>
      </c>
      <c r="FG328">
        <v>-1.806</v>
      </c>
      <c r="FH328">
        <v>0.04</v>
      </c>
      <c r="FI328">
        <v>1600</v>
      </c>
      <c r="FJ328">
        <v>24</v>
      </c>
      <c r="FK328">
        <v>0.06</v>
      </c>
      <c r="FL328">
        <v>0.04</v>
      </c>
      <c r="FM328">
        <v>-77.23923750000002</v>
      </c>
      <c r="FN328">
        <v>-1.022142213883538</v>
      </c>
      <c r="FO328">
        <v>0.1400344666278621</v>
      </c>
      <c r="FP328">
        <v>-1</v>
      </c>
      <c r="FQ328">
        <v>3.96243725</v>
      </c>
      <c r="FR328">
        <v>-0.4510636772983109</v>
      </c>
      <c r="FS328">
        <v>0.04558394404763039</v>
      </c>
      <c r="FT328">
        <v>1</v>
      </c>
      <c r="FU328">
        <v>0</v>
      </c>
      <c r="FV328">
        <v>0</v>
      </c>
      <c r="FW328">
        <v>0</v>
      </c>
      <c r="FX328">
        <v>-1</v>
      </c>
      <c r="FY328">
        <v>1</v>
      </c>
      <c r="FZ328">
        <v>1</v>
      </c>
      <c r="GA328" t="s">
        <v>719</v>
      </c>
      <c r="GB328">
        <v>2.69415</v>
      </c>
      <c r="GC328">
        <v>2.70511</v>
      </c>
      <c r="GD328">
        <v>0.215414</v>
      </c>
      <c r="GE328">
        <v>0.220149</v>
      </c>
      <c r="GF328">
        <v>0.117852</v>
      </c>
      <c r="GG328">
        <v>0.104715</v>
      </c>
      <c r="GH328">
        <v>24606.7</v>
      </c>
      <c r="GI328">
        <v>24555</v>
      </c>
      <c r="GJ328">
        <v>29188.2</v>
      </c>
      <c r="GK328">
        <v>29148.9</v>
      </c>
      <c r="GL328">
        <v>34088.6</v>
      </c>
      <c r="GM328">
        <v>34738</v>
      </c>
      <c r="GN328">
        <v>41077.6</v>
      </c>
      <c r="GO328">
        <v>41593.4</v>
      </c>
      <c r="GP328">
        <v>1.71915</v>
      </c>
      <c r="GQ328">
        <v>2.0122</v>
      </c>
      <c r="GR328">
        <v>0.109483</v>
      </c>
      <c r="GS328">
        <v>0</v>
      </c>
      <c r="GT328">
        <v>30.773</v>
      </c>
      <c r="GU328">
        <v>999.9</v>
      </c>
      <c r="GV328">
        <v>39.4</v>
      </c>
      <c r="GW328">
        <v>37.2</v>
      </c>
      <c r="GX328">
        <v>27.7</v>
      </c>
      <c r="GY328">
        <v>62.8736</v>
      </c>
      <c r="GZ328">
        <v>29.1787</v>
      </c>
      <c r="HA328">
        <v>1</v>
      </c>
      <c r="HB328">
        <v>0.337523</v>
      </c>
      <c r="HC328">
        <v>0</v>
      </c>
      <c r="HD328">
        <v>20.3919</v>
      </c>
      <c r="HE328">
        <v>5.21624</v>
      </c>
      <c r="HF328">
        <v>12.0098</v>
      </c>
      <c r="HG328">
        <v>4.9872</v>
      </c>
      <c r="HH328">
        <v>3.28838</v>
      </c>
      <c r="HI328">
        <v>2434.9</v>
      </c>
      <c r="HJ328">
        <v>9999</v>
      </c>
      <c r="HK328">
        <v>9999</v>
      </c>
      <c r="HL328">
        <v>46</v>
      </c>
      <c r="HM328">
        <v>1.86735</v>
      </c>
      <c r="HN328">
        <v>1.8663</v>
      </c>
      <c r="HO328">
        <v>1.86585</v>
      </c>
      <c r="HP328">
        <v>1.8657</v>
      </c>
      <c r="HQ328">
        <v>1.86753</v>
      </c>
      <c r="HR328">
        <v>1.8701</v>
      </c>
      <c r="HS328">
        <v>1.86873</v>
      </c>
      <c r="HT328">
        <v>1.8701</v>
      </c>
      <c r="HU328">
        <v>0</v>
      </c>
      <c r="HV328">
        <v>0</v>
      </c>
      <c r="HW328">
        <v>0</v>
      </c>
      <c r="HX328">
        <v>0</v>
      </c>
      <c r="HY328" t="s">
        <v>425</v>
      </c>
      <c r="HZ328" t="s">
        <v>426</v>
      </c>
      <c r="IA328" t="s">
        <v>427</v>
      </c>
      <c r="IB328" t="s">
        <v>427</v>
      </c>
      <c r="IC328" t="s">
        <v>427</v>
      </c>
      <c r="ID328" t="s">
        <v>427</v>
      </c>
      <c r="IE328">
        <v>0</v>
      </c>
      <c r="IF328">
        <v>100</v>
      </c>
      <c r="IG328">
        <v>100</v>
      </c>
      <c r="IH328">
        <v>-1.59</v>
      </c>
      <c r="II328">
        <v>0.1056</v>
      </c>
      <c r="IJ328">
        <v>0.04464184116076175</v>
      </c>
      <c r="IK328">
        <v>-0.0004613869835165773</v>
      </c>
      <c r="IL328">
        <v>-7.733014719846753E-07</v>
      </c>
      <c r="IM328">
        <v>2.12217718631011E-10</v>
      </c>
      <c r="IN328">
        <v>-0.1662484685589008</v>
      </c>
      <c r="IO328">
        <v>0.000886434048502425</v>
      </c>
      <c r="IP328">
        <v>0.0004187276611132993</v>
      </c>
      <c r="IQ328">
        <v>-3.612086840460417E-06</v>
      </c>
      <c r="IR328">
        <v>19</v>
      </c>
      <c r="IS328">
        <v>2204</v>
      </c>
      <c r="IT328">
        <v>1</v>
      </c>
      <c r="IU328">
        <v>37</v>
      </c>
      <c r="IV328">
        <v>36.9</v>
      </c>
      <c r="IW328">
        <v>37</v>
      </c>
      <c r="IX328">
        <v>2.97485</v>
      </c>
      <c r="IY328">
        <v>2.21191</v>
      </c>
      <c r="IZ328">
        <v>1.39648</v>
      </c>
      <c r="JA328">
        <v>2.34497</v>
      </c>
      <c r="JB328">
        <v>1.49536</v>
      </c>
      <c r="JC328">
        <v>2.31079</v>
      </c>
      <c r="JD328">
        <v>39.3418</v>
      </c>
      <c r="JE328">
        <v>14.7099</v>
      </c>
      <c r="JF328">
        <v>18</v>
      </c>
      <c r="JG328">
        <v>391.922</v>
      </c>
      <c r="JH328">
        <v>563.3819999999999</v>
      </c>
      <c r="JI328">
        <v>32.4193</v>
      </c>
      <c r="JJ328">
        <v>31.8415</v>
      </c>
      <c r="JK328">
        <v>30.0004</v>
      </c>
      <c r="JL328">
        <v>31.7165</v>
      </c>
      <c r="JM328">
        <v>31.6184</v>
      </c>
      <c r="JN328">
        <v>59.5265</v>
      </c>
      <c r="JO328">
        <v>17.3945</v>
      </c>
      <c r="JP328">
        <v>19.1524</v>
      </c>
      <c r="JQ328">
        <v>-999.9</v>
      </c>
      <c r="JR328">
        <v>1537.17</v>
      </c>
      <c r="JS328">
        <v>24.0348</v>
      </c>
      <c r="JT328">
        <v>99.76260000000001</v>
      </c>
      <c r="JU328">
        <v>99.8381</v>
      </c>
    </row>
    <row r="329" spans="1:281">
      <c r="A329">
        <v>313</v>
      </c>
      <c r="B329">
        <v>1652289559.5</v>
      </c>
      <c r="C329">
        <v>7503</v>
      </c>
      <c r="D329" t="s">
        <v>1110</v>
      </c>
      <c r="E329" t="s">
        <v>1111</v>
      </c>
      <c r="F329">
        <v>5</v>
      </c>
      <c r="G329" t="s">
        <v>925</v>
      </c>
      <c r="H329" t="s">
        <v>418</v>
      </c>
      <c r="I329">
        <v>1652289551.714286</v>
      </c>
      <c r="J329">
        <f>(K329)/1000</f>
        <v>0</v>
      </c>
      <c r="K329">
        <f>IF(CZ329, AN329, AH329)</f>
        <v>0</v>
      </c>
      <c r="L329">
        <f>IF(CZ329, AI329, AG329)</f>
        <v>0</v>
      </c>
      <c r="M329">
        <f>DB329 - IF(AU329&gt;1, L329*CV329*100.0/(AW329*DP329), 0)</f>
        <v>0</v>
      </c>
      <c r="N329">
        <f>((T329-J329/2)*M329-L329)/(T329+J329/2)</f>
        <v>0</v>
      </c>
      <c r="O329">
        <f>N329*(DI329+DJ329)/1000.0</f>
        <v>0</v>
      </c>
      <c r="P329">
        <f>(DB329 - IF(AU329&gt;1, L329*CV329*100.0/(AW329*DP329), 0))*(DI329+DJ329)/1000.0</f>
        <v>0</v>
      </c>
      <c r="Q329">
        <f>2.0/((1/S329-1/R329)+SIGN(S329)*SQRT((1/S329-1/R329)*(1/S329-1/R329) + 4*CW329/((CW329+1)*(CW329+1))*(2*1/S329*1/R329-1/R329*1/R329)))</f>
        <v>0</v>
      </c>
      <c r="R329">
        <f>IF(LEFT(CX329,1)&lt;&gt;"0",IF(LEFT(CX329,1)="1",3.0,CY329),$D$5+$E$5*(DP329*DI329/($K$5*1000))+$F$5*(DP329*DI329/($K$5*1000))*MAX(MIN(CV329,$J$5),$I$5)*MAX(MIN(CV329,$J$5),$I$5)+$G$5*MAX(MIN(CV329,$J$5),$I$5)*(DP329*DI329/($K$5*1000))+$H$5*(DP329*DI329/($K$5*1000))*(DP329*DI329/($K$5*1000)))</f>
        <v>0</v>
      </c>
      <c r="S329">
        <f>J329*(1000-(1000*0.61365*exp(17.502*W329/(240.97+W329))/(DI329+DJ329)+DD329)/2)/(1000*0.61365*exp(17.502*W329/(240.97+W329))/(DI329+DJ329)-DD329)</f>
        <v>0</v>
      </c>
      <c r="T329">
        <f>1/((CW329+1)/(Q329/1.6)+1/(R329/1.37)) + CW329/((CW329+1)/(Q329/1.6) + CW329/(R329/1.37))</f>
        <v>0</v>
      </c>
      <c r="U329">
        <f>(CR329*CU329)</f>
        <v>0</v>
      </c>
      <c r="V329">
        <f>(DK329+(U329+2*0.95*5.67E-8*(((DK329+$B$7)+273)^4-(DK329+273)^4)-44100*J329)/(1.84*29.3*R329+8*0.95*5.67E-8*(DK329+273)^3))</f>
        <v>0</v>
      </c>
      <c r="W329">
        <f>($C$7*DL329+$D$7*DM329+$E$7*V329)</f>
        <v>0</v>
      </c>
      <c r="X329">
        <f>0.61365*exp(17.502*W329/(240.97+W329))</f>
        <v>0</v>
      </c>
      <c r="Y329">
        <f>(Z329/AA329*100)</f>
        <v>0</v>
      </c>
      <c r="Z329">
        <f>DD329*(DI329+DJ329)/1000</f>
        <v>0</v>
      </c>
      <c r="AA329">
        <f>0.61365*exp(17.502*DK329/(240.97+DK329))</f>
        <v>0</v>
      </c>
      <c r="AB329">
        <f>(X329-DD329*(DI329+DJ329)/1000)</f>
        <v>0</v>
      </c>
      <c r="AC329">
        <f>(-J329*44100)</f>
        <v>0</v>
      </c>
      <c r="AD329">
        <f>2*29.3*R329*0.92*(DK329-W329)</f>
        <v>0</v>
      </c>
      <c r="AE329">
        <f>2*0.95*5.67E-8*(((DK329+$B$7)+273)^4-(W329+273)^4)</f>
        <v>0</v>
      </c>
      <c r="AF329">
        <f>U329+AE329+AC329+AD329</f>
        <v>0</v>
      </c>
      <c r="AG329">
        <f>DH329*AU329*(DC329-DB329*(1000-AU329*DE329)/(1000-AU329*DD329))/(100*CV329)</f>
        <v>0</v>
      </c>
      <c r="AH329">
        <f>1000*DH329*AU329*(DD329-DE329)/(100*CV329*(1000-AU329*DD329))</f>
        <v>0</v>
      </c>
      <c r="AI329">
        <f>(AJ329 - AK329 - DI329*1E3/(8.314*(DK329+273.15)) * AM329/DH329 * AL329) * DH329/(100*CV329) * (1000 - DE329)/1000</f>
        <v>0</v>
      </c>
      <c r="AJ329">
        <v>1559.456506254396</v>
      </c>
      <c r="AK329">
        <v>1496.467515151515</v>
      </c>
      <c r="AL329">
        <v>3.438178168534296</v>
      </c>
      <c r="AM329">
        <v>66.42233892500103</v>
      </c>
      <c r="AN329">
        <f>(AP329 - AO329 + DI329*1E3/(8.314*(DK329+273.15)) * AR329/DH329 * AQ329) * DH329/(100*CV329) * 1000/(1000 - AP329)</f>
        <v>0</v>
      </c>
      <c r="AO329">
        <v>24.09847018464215</v>
      </c>
      <c r="AP329">
        <v>27.98235636363636</v>
      </c>
      <c r="AQ329">
        <v>-9.269111087119544E-05</v>
      </c>
      <c r="AR329">
        <v>79.01917542628415</v>
      </c>
      <c r="AS329">
        <v>0</v>
      </c>
      <c r="AT329">
        <v>0</v>
      </c>
      <c r="AU329">
        <f>IF(AS329*$H$13&gt;=AW329,1.0,(AW329/(AW329-AS329*$H$13)))</f>
        <v>0</v>
      </c>
      <c r="AV329">
        <f>(AU329-1)*100</f>
        <v>0</v>
      </c>
      <c r="AW329">
        <f>MAX(0,($B$13+$C$13*DP329)/(1+$D$13*DP329)*DI329/(DK329+273)*$E$13)</f>
        <v>0</v>
      </c>
      <c r="AX329" t="s">
        <v>421</v>
      </c>
      <c r="AY329" t="s">
        <v>421</v>
      </c>
      <c r="AZ329">
        <v>0</v>
      </c>
      <c r="BA329">
        <v>0</v>
      </c>
      <c r="BB329">
        <f>1-AZ329/BA329</f>
        <v>0</v>
      </c>
      <c r="BC329">
        <v>0</v>
      </c>
      <c r="BD329" t="s">
        <v>421</v>
      </c>
      <c r="BE329" t="s">
        <v>421</v>
      </c>
      <c r="BF329">
        <v>0</v>
      </c>
      <c r="BG329">
        <v>0</v>
      </c>
      <c r="BH329">
        <f>1-BF329/BG329</f>
        <v>0</v>
      </c>
      <c r="BI329">
        <v>0.5</v>
      </c>
      <c r="BJ329">
        <f>CS329</f>
        <v>0</v>
      </c>
      <c r="BK329">
        <f>L329</f>
        <v>0</v>
      </c>
      <c r="BL329">
        <f>BH329*BI329*BJ329</f>
        <v>0</v>
      </c>
      <c r="BM329">
        <f>(BK329-BC329)/BJ329</f>
        <v>0</v>
      </c>
      <c r="BN329">
        <f>(BA329-BG329)/BG329</f>
        <v>0</v>
      </c>
      <c r="BO329">
        <f>AZ329/(BB329+AZ329/BG329)</f>
        <v>0</v>
      </c>
      <c r="BP329" t="s">
        <v>421</v>
      </c>
      <c r="BQ329">
        <v>0</v>
      </c>
      <c r="BR329">
        <f>IF(BQ329&lt;&gt;0, BQ329, BO329)</f>
        <v>0</v>
      </c>
      <c r="BS329">
        <f>1-BR329/BG329</f>
        <v>0</v>
      </c>
      <c r="BT329">
        <f>(BG329-BF329)/(BG329-BR329)</f>
        <v>0</v>
      </c>
      <c r="BU329">
        <f>(BA329-BG329)/(BA329-BR329)</f>
        <v>0</v>
      </c>
      <c r="BV329">
        <f>(BG329-BF329)/(BG329-AZ329)</f>
        <v>0</v>
      </c>
      <c r="BW329">
        <f>(BA329-BG329)/(BA329-AZ329)</f>
        <v>0</v>
      </c>
      <c r="BX329">
        <f>(BT329*BR329/BF329)</f>
        <v>0</v>
      </c>
      <c r="BY329">
        <f>(1-BX329)</f>
        <v>0</v>
      </c>
      <c r="BZ329">
        <v>1358</v>
      </c>
      <c r="CA329">
        <v>300</v>
      </c>
      <c r="CB329">
        <v>300</v>
      </c>
      <c r="CC329">
        <v>300</v>
      </c>
      <c r="CD329">
        <v>10372.1</v>
      </c>
      <c r="CE329">
        <v>1824.64</v>
      </c>
      <c r="CF329">
        <v>-0.00730157</v>
      </c>
      <c r="CG329">
        <v>0.9</v>
      </c>
      <c r="CH329" t="s">
        <v>421</v>
      </c>
      <c r="CI329" t="s">
        <v>421</v>
      </c>
      <c r="CJ329" t="s">
        <v>421</v>
      </c>
      <c r="CK329" t="s">
        <v>421</v>
      </c>
      <c r="CL329" t="s">
        <v>421</v>
      </c>
      <c r="CM329" t="s">
        <v>421</v>
      </c>
      <c r="CN329" t="s">
        <v>421</v>
      </c>
      <c r="CO329" t="s">
        <v>421</v>
      </c>
      <c r="CP329" t="s">
        <v>421</v>
      </c>
      <c r="CQ329" t="s">
        <v>421</v>
      </c>
      <c r="CR329">
        <f>$B$11*DQ329+$C$11*DR329+$F$11*EC329*(1-EF329)</f>
        <v>0</v>
      </c>
      <c r="CS329">
        <f>CR329*CT329</f>
        <v>0</v>
      </c>
      <c r="CT329">
        <f>($B$11*$D$9+$C$11*$D$9+$F$11*((EP329+EH329)/MAX(EP329+EH329+EQ329, 0.1)*$I$9+EQ329/MAX(EP329+EH329+EQ329, 0.1)*$J$9))/($B$11+$C$11+$F$11)</f>
        <v>0</v>
      </c>
      <c r="CU329">
        <f>($B$11*$K$9+$C$11*$K$9+$F$11*((EP329+EH329)/MAX(EP329+EH329+EQ329, 0.1)*$P$9+EQ329/MAX(EP329+EH329+EQ329, 0.1)*$Q$9))/($B$11+$C$11+$F$11)</f>
        <v>0</v>
      </c>
      <c r="CV329">
        <v>6</v>
      </c>
      <c r="CW329">
        <v>0.5</v>
      </c>
      <c r="CX329" t="s">
        <v>422</v>
      </c>
      <c r="CY329">
        <v>2</v>
      </c>
      <c r="CZ329" t="b">
        <v>1</v>
      </c>
      <c r="DA329">
        <v>1652289551.714286</v>
      </c>
      <c r="DB329">
        <v>1430.3775</v>
      </c>
      <c r="DC329">
        <v>1507.849642857143</v>
      </c>
      <c r="DD329">
        <v>27.98007857142858</v>
      </c>
      <c r="DE329">
        <v>24.080425</v>
      </c>
      <c r="DF329">
        <v>1431.955</v>
      </c>
      <c r="DG329">
        <v>27.87451071428571</v>
      </c>
      <c r="DH329">
        <v>400.0742142857142</v>
      </c>
      <c r="DI329">
        <v>90.66563928571428</v>
      </c>
      <c r="DJ329">
        <v>0.1000103071428571</v>
      </c>
      <c r="DK329">
        <v>33.294075</v>
      </c>
      <c r="DL329">
        <v>32.54575357142858</v>
      </c>
      <c r="DM329">
        <v>999.9000000000002</v>
      </c>
      <c r="DN329">
        <v>0</v>
      </c>
      <c r="DO329">
        <v>0</v>
      </c>
      <c r="DP329">
        <v>10000.9975</v>
      </c>
      <c r="DQ329">
        <v>0</v>
      </c>
      <c r="DR329">
        <v>920.4431071428572</v>
      </c>
      <c r="DS329">
        <v>-77.47198214285716</v>
      </c>
      <c r="DT329">
        <v>1471.551071428571</v>
      </c>
      <c r="DU329">
        <v>1545.055</v>
      </c>
      <c r="DV329">
        <v>3.899649642857143</v>
      </c>
      <c r="DW329">
        <v>1507.849642857143</v>
      </c>
      <c r="DX329">
        <v>24.080425</v>
      </c>
      <c r="DY329">
        <v>2.536830357142857</v>
      </c>
      <c r="DZ329">
        <v>2.183266428571429</v>
      </c>
      <c r="EA329">
        <v>21.26475714285715</v>
      </c>
      <c r="EB329">
        <v>18.840025</v>
      </c>
      <c r="EC329">
        <v>1500</v>
      </c>
      <c r="ED329">
        <v>0.9729928928571431</v>
      </c>
      <c r="EE329">
        <v>0.02700745357142858</v>
      </c>
      <c r="EF329">
        <v>0</v>
      </c>
      <c r="EG329">
        <v>1433.314285714286</v>
      </c>
      <c r="EH329">
        <v>5.00097</v>
      </c>
      <c r="EI329">
        <v>22173.33214285714</v>
      </c>
      <c r="EJ329">
        <v>12491.56428571429</v>
      </c>
      <c r="EK329">
        <v>41.81199999999999</v>
      </c>
      <c r="EL329">
        <v>43.2365</v>
      </c>
      <c r="EM329">
        <v>42</v>
      </c>
      <c r="EN329">
        <v>43.14271428571429</v>
      </c>
      <c r="EO329">
        <v>42.95724999999999</v>
      </c>
      <c r="EP329">
        <v>1454.62</v>
      </c>
      <c r="EQ329">
        <v>40.37964285714287</v>
      </c>
      <c r="ER329">
        <v>0</v>
      </c>
      <c r="ES329">
        <v>2245.400000095367</v>
      </c>
      <c r="ET329">
        <v>0</v>
      </c>
      <c r="EU329">
        <v>1433.308846153846</v>
      </c>
      <c r="EV329">
        <v>8.751794871266027</v>
      </c>
      <c r="EW329">
        <v>142.929914425161</v>
      </c>
      <c r="EX329">
        <v>22173.58846153846</v>
      </c>
      <c r="EY329">
        <v>15</v>
      </c>
      <c r="EZ329">
        <v>1652287342.6</v>
      </c>
      <c r="FA329" t="s">
        <v>727</v>
      </c>
      <c r="FB329">
        <v>1652287342.6</v>
      </c>
      <c r="FC329">
        <v>1652287335.6</v>
      </c>
      <c r="FD329">
        <v>27</v>
      </c>
      <c r="FE329">
        <v>0.206</v>
      </c>
      <c r="FF329">
        <v>-0.006</v>
      </c>
      <c r="FG329">
        <v>-1.806</v>
      </c>
      <c r="FH329">
        <v>0.04</v>
      </c>
      <c r="FI329">
        <v>1600</v>
      </c>
      <c r="FJ329">
        <v>24</v>
      </c>
      <c r="FK329">
        <v>0.06</v>
      </c>
      <c r="FL329">
        <v>0.04</v>
      </c>
      <c r="FM329">
        <v>-77.38699</v>
      </c>
      <c r="FN329">
        <v>-1.559241275797454</v>
      </c>
      <c r="FO329">
        <v>0.20703405734323</v>
      </c>
      <c r="FP329">
        <v>-1</v>
      </c>
      <c r="FQ329">
        <v>3.931185999999999</v>
      </c>
      <c r="FR329">
        <v>-0.5442565103189565</v>
      </c>
      <c r="FS329">
        <v>0.05368504395080623</v>
      </c>
      <c r="FT329">
        <v>0</v>
      </c>
      <c r="FU329">
        <v>0</v>
      </c>
      <c r="FV329">
        <v>0</v>
      </c>
      <c r="FW329">
        <v>0</v>
      </c>
      <c r="FX329">
        <v>-1</v>
      </c>
      <c r="FY329">
        <v>0</v>
      </c>
      <c r="FZ329">
        <v>1</v>
      </c>
      <c r="GA329" t="s">
        <v>710</v>
      </c>
      <c r="GB329">
        <v>2.69427</v>
      </c>
      <c r="GC329">
        <v>2.70519</v>
      </c>
      <c r="GD329">
        <v>0.216947</v>
      </c>
      <c r="GE329">
        <v>0.22165</v>
      </c>
      <c r="GF329">
        <v>0.117865</v>
      </c>
      <c r="GG329">
        <v>0.104982</v>
      </c>
      <c r="GH329">
        <v>24558.5</v>
      </c>
      <c r="GI329">
        <v>24507.5</v>
      </c>
      <c r="GJ329">
        <v>29188.2</v>
      </c>
      <c r="GK329">
        <v>29148.8</v>
      </c>
      <c r="GL329">
        <v>34088.1</v>
      </c>
      <c r="GM329">
        <v>34727.5</v>
      </c>
      <c r="GN329">
        <v>41077.5</v>
      </c>
      <c r="GO329">
        <v>41593.3</v>
      </c>
      <c r="GP329">
        <v>1.71913</v>
      </c>
      <c r="GQ329">
        <v>2.01195</v>
      </c>
      <c r="GR329">
        <v>0.110161</v>
      </c>
      <c r="GS329">
        <v>0</v>
      </c>
      <c r="GT329">
        <v>30.7696</v>
      </c>
      <c r="GU329">
        <v>999.9</v>
      </c>
      <c r="GV329">
        <v>39.5</v>
      </c>
      <c r="GW329">
        <v>37.2</v>
      </c>
      <c r="GX329">
        <v>27.7701</v>
      </c>
      <c r="GY329">
        <v>62.9136</v>
      </c>
      <c r="GZ329">
        <v>29.1627</v>
      </c>
      <c r="HA329">
        <v>1</v>
      </c>
      <c r="HB329">
        <v>0.337861</v>
      </c>
      <c r="HC329">
        <v>0</v>
      </c>
      <c r="HD329">
        <v>20.3921</v>
      </c>
      <c r="HE329">
        <v>5.21594</v>
      </c>
      <c r="HF329">
        <v>12.0099</v>
      </c>
      <c r="HG329">
        <v>4.987</v>
      </c>
      <c r="HH329">
        <v>3.28828</v>
      </c>
      <c r="HI329">
        <v>2435.1</v>
      </c>
      <c r="HJ329">
        <v>9999</v>
      </c>
      <c r="HK329">
        <v>9999</v>
      </c>
      <c r="HL329">
        <v>46</v>
      </c>
      <c r="HM329">
        <v>1.86735</v>
      </c>
      <c r="HN329">
        <v>1.8663</v>
      </c>
      <c r="HO329">
        <v>1.86585</v>
      </c>
      <c r="HP329">
        <v>1.8657</v>
      </c>
      <c r="HQ329">
        <v>1.86752</v>
      </c>
      <c r="HR329">
        <v>1.87006</v>
      </c>
      <c r="HS329">
        <v>1.86873</v>
      </c>
      <c r="HT329">
        <v>1.87009</v>
      </c>
      <c r="HU329">
        <v>0</v>
      </c>
      <c r="HV329">
        <v>0</v>
      </c>
      <c r="HW329">
        <v>0</v>
      </c>
      <c r="HX329">
        <v>0</v>
      </c>
      <c r="HY329" t="s">
        <v>425</v>
      </c>
      <c r="HZ329" t="s">
        <v>426</v>
      </c>
      <c r="IA329" t="s">
        <v>427</v>
      </c>
      <c r="IB329" t="s">
        <v>427</v>
      </c>
      <c r="IC329" t="s">
        <v>427</v>
      </c>
      <c r="ID329" t="s">
        <v>427</v>
      </c>
      <c r="IE329">
        <v>0</v>
      </c>
      <c r="IF329">
        <v>100</v>
      </c>
      <c r="IG329">
        <v>100</v>
      </c>
      <c r="IH329">
        <v>-1.62</v>
      </c>
      <c r="II329">
        <v>0.1056</v>
      </c>
      <c r="IJ329">
        <v>0.04464184116076175</v>
      </c>
      <c r="IK329">
        <v>-0.0004613869835165773</v>
      </c>
      <c r="IL329">
        <v>-7.733014719846753E-07</v>
      </c>
      <c r="IM329">
        <v>2.12217718631011E-10</v>
      </c>
      <c r="IN329">
        <v>-0.1662484685589008</v>
      </c>
      <c r="IO329">
        <v>0.000886434048502425</v>
      </c>
      <c r="IP329">
        <v>0.0004187276611132993</v>
      </c>
      <c r="IQ329">
        <v>-3.612086840460417E-06</v>
      </c>
      <c r="IR329">
        <v>19</v>
      </c>
      <c r="IS329">
        <v>2204</v>
      </c>
      <c r="IT329">
        <v>1</v>
      </c>
      <c r="IU329">
        <v>37</v>
      </c>
      <c r="IV329">
        <v>36.9</v>
      </c>
      <c r="IW329">
        <v>37.1</v>
      </c>
      <c r="IX329">
        <v>2.99927</v>
      </c>
      <c r="IY329">
        <v>2.21313</v>
      </c>
      <c r="IZ329">
        <v>1.39648</v>
      </c>
      <c r="JA329">
        <v>2.34497</v>
      </c>
      <c r="JB329">
        <v>1.49536</v>
      </c>
      <c r="JC329">
        <v>2.30347</v>
      </c>
      <c r="JD329">
        <v>39.3418</v>
      </c>
      <c r="JE329">
        <v>14.7099</v>
      </c>
      <c r="JF329">
        <v>18</v>
      </c>
      <c r="JG329">
        <v>391.929</v>
      </c>
      <c r="JH329">
        <v>563.231</v>
      </c>
      <c r="JI329">
        <v>32.4234</v>
      </c>
      <c r="JJ329">
        <v>31.8451</v>
      </c>
      <c r="JK329">
        <v>30.0005</v>
      </c>
      <c r="JL329">
        <v>31.72</v>
      </c>
      <c r="JM329">
        <v>31.6225</v>
      </c>
      <c r="JN329">
        <v>60.0067</v>
      </c>
      <c r="JO329">
        <v>17.7327</v>
      </c>
      <c r="JP329">
        <v>19.1524</v>
      </c>
      <c r="JQ329">
        <v>-999.9</v>
      </c>
      <c r="JR329">
        <v>1550.52</v>
      </c>
      <c r="JS329">
        <v>24.0777</v>
      </c>
      <c r="JT329">
        <v>99.76260000000001</v>
      </c>
      <c r="JU329">
        <v>99.8378</v>
      </c>
    </row>
    <row r="330" spans="1:281">
      <c r="A330">
        <v>314</v>
      </c>
      <c r="B330">
        <v>1652289564</v>
      </c>
      <c r="C330">
        <v>7507.5</v>
      </c>
      <c r="D330" t="s">
        <v>1112</v>
      </c>
      <c r="E330" t="s">
        <v>1113</v>
      </c>
      <c r="F330">
        <v>5</v>
      </c>
      <c r="G330" t="s">
        <v>925</v>
      </c>
      <c r="H330" t="s">
        <v>418</v>
      </c>
      <c r="I330">
        <v>1652289556.160714</v>
      </c>
      <c r="J330">
        <f>(K330)/1000</f>
        <v>0</v>
      </c>
      <c r="K330">
        <f>IF(CZ330, AN330, AH330)</f>
        <v>0</v>
      </c>
      <c r="L330">
        <f>IF(CZ330, AI330, AG330)</f>
        <v>0</v>
      </c>
      <c r="M330">
        <f>DB330 - IF(AU330&gt;1, L330*CV330*100.0/(AW330*DP330), 0)</f>
        <v>0</v>
      </c>
      <c r="N330">
        <f>((T330-J330/2)*M330-L330)/(T330+J330/2)</f>
        <v>0</v>
      </c>
      <c r="O330">
        <f>N330*(DI330+DJ330)/1000.0</f>
        <v>0</v>
      </c>
      <c r="P330">
        <f>(DB330 - IF(AU330&gt;1, L330*CV330*100.0/(AW330*DP330), 0))*(DI330+DJ330)/1000.0</f>
        <v>0</v>
      </c>
      <c r="Q330">
        <f>2.0/((1/S330-1/R330)+SIGN(S330)*SQRT((1/S330-1/R330)*(1/S330-1/R330) + 4*CW330/((CW330+1)*(CW330+1))*(2*1/S330*1/R330-1/R330*1/R330)))</f>
        <v>0</v>
      </c>
      <c r="R330">
        <f>IF(LEFT(CX330,1)&lt;&gt;"0",IF(LEFT(CX330,1)="1",3.0,CY330),$D$5+$E$5*(DP330*DI330/($K$5*1000))+$F$5*(DP330*DI330/($K$5*1000))*MAX(MIN(CV330,$J$5),$I$5)*MAX(MIN(CV330,$J$5),$I$5)+$G$5*MAX(MIN(CV330,$J$5),$I$5)*(DP330*DI330/($K$5*1000))+$H$5*(DP330*DI330/($K$5*1000))*(DP330*DI330/($K$5*1000)))</f>
        <v>0</v>
      </c>
      <c r="S330">
        <f>J330*(1000-(1000*0.61365*exp(17.502*W330/(240.97+W330))/(DI330+DJ330)+DD330)/2)/(1000*0.61365*exp(17.502*W330/(240.97+W330))/(DI330+DJ330)-DD330)</f>
        <v>0</v>
      </c>
      <c r="T330">
        <f>1/((CW330+1)/(Q330/1.6)+1/(R330/1.37)) + CW330/((CW330+1)/(Q330/1.6) + CW330/(R330/1.37))</f>
        <v>0</v>
      </c>
      <c r="U330">
        <f>(CR330*CU330)</f>
        <v>0</v>
      </c>
      <c r="V330">
        <f>(DK330+(U330+2*0.95*5.67E-8*(((DK330+$B$7)+273)^4-(DK330+273)^4)-44100*J330)/(1.84*29.3*R330+8*0.95*5.67E-8*(DK330+273)^3))</f>
        <v>0</v>
      </c>
      <c r="W330">
        <f>($C$7*DL330+$D$7*DM330+$E$7*V330)</f>
        <v>0</v>
      </c>
      <c r="X330">
        <f>0.61365*exp(17.502*W330/(240.97+W330))</f>
        <v>0</v>
      </c>
      <c r="Y330">
        <f>(Z330/AA330*100)</f>
        <v>0</v>
      </c>
      <c r="Z330">
        <f>DD330*(DI330+DJ330)/1000</f>
        <v>0</v>
      </c>
      <c r="AA330">
        <f>0.61365*exp(17.502*DK330/(240.97+DK330))</f>
        <v>0</v>
      </c>
      <c r="AB330">
        <f>(X330-DD330*(DI330+DJ330)/1000)</f>
        <v>0</v>
      </c>
      <c r="AC330">
        <f>(-J330*44100)</f>
        <v>0</v>
      </c>
      <c r="AD330">
        <f>2*29.3*R330*0.92*(DK330-W330)</f>
        <v>0</v>
      </c>
      <c r="AE330">
        <f>2*0.95*5.67E-8*(((DK330+$B$7)+273)^4-(W330+273)^4)</f>
        <v>0</v>
      </c>
      <c r="AF330">
        <f>U330+AE330+AC330+AD330</f>
        <v>0</v>
      </c>
      <c r="AG330">
        <f>DH330*AU330*(DC330-DB330*(1000-AU330*DE330)/(1000-AU330*DD330))/(100*CV330)</f>
        <v>0</v>
      </c>
      <c r="AH330">
        <f>1000*DH330*AU330*(DD330-DE330)/(100*CV330*(1000-AU330*DD330))</f>
        <v>0</v>
      </c>
      <c r="AI330">
        <f>(AJ330 - AK330 - DI330*1E3/(8.314*(DK330+273.15)) * AM330/DH330 * AL330) * DH330/(100*CV330) * (1000 - DE330)/1000</f>
        <v>0</v>
      </c>
      <c r="AJ330">
        <v>1575.06765528842</v>
      </c>
      <c r="AK330">
        <v>1511.947333333334</v>
      </c>
      <c r="AL330">
        <v>3.43522535586352</v>
      </c>
      <c r="AM330">
        <v>66.42233892500103</v>
      </c>
      <c r="AN330">
        <f>(AP330 - AO330 + DI330*1E3/(8.314*(DK330+273.15)) * AR330/DH330 * AQ330) * DH330/(100*CV330) * 1000/(1000 - AP330)</f>
        <v>0</v>
      </c>
      <c r="AO330">
        <v>24.17627635640588</v>
      </c>
      <c r="AP330">
        <v>27.99302666666667</v>
      </c>
      <c r="AQ330">
        <v>0.005974456737533464</v>
      </c>
      <c r="AR330">
        <v>79.01917542628415</v>
      </c>
      <c r="AS330">
        <v>0</v>
      </c>
      <c r="AT330">
        <v>0</v>
      </c>
      <c r="AU330">
        <f>IF(AS330*$H$13&gt;=AW330,1.0,(AW330/(AW330-AS330*$H$13)))</f>
        <v>0</v>
      </c>
      <c r="AV330">
        <f>(AU330-1)*100</f>
        <v>0</v>
      </c>
      <c r="AW330">
        <f>MAX(0,($B$13+$C$13*DP330)/(1+$D$13*DP330)*DI330/(DK330+273)*$E$13)</f>
        <v>0</v>
      </c>
      <c r="AX330" t="s">
        <v>421</v>
      </c>
      <c r="AY330" t="s">
        <v>421</v>
      </c>
      <c r="AZ330">
        <v>0</v>
      </c>
      <c r="BA330">
        <v>0</v>
      </c>
      <c r="BB330">
        <f>1-AZ330/BA330</f>
        <v>0</v>
      </c>
      <c r="BC330">
        <v>0</v>
      </c>
      <c r="BD330" t="s">
        <v>421</v>
      </c>
      <c r="BE330" t="s">
        <v>421</v>
      </c>
      <c r="BF330">
        <v>0</v>
      </c>
      <c r="BG330">
        <v>0</v>
      </c>
      <c r="BH330">
        <f>1-BF330/BG330</f>
        <v>0</v>
      </c>
      <c r="BI330">
        <v>0.5</v>
      </c>
      <c r="BJ330">
        <f>CS330</f>
        <v>0</v>
      </c>
      <c r="BK330">
        <f>L330</f>
        <v>0</v>
      </c>
      <c r="BL330">
        <f>BH330*BI330*BJ330</f>
        <v>0</v>
      </c>
      <c r="BM330">
        <f>(BK330-BC330)/BJ330</f>
        <v>0</v>
      </c>
      <c r="BN330">
        <f>(BA330-BG330)/BG330</f>
        <v>0</v>
      </c>
      <c r="BO330">
        <f>AZ330/(BB330+AZ330/BG330)</f>
        <v>0</v>
      </c>
      <c r="BP330" t="s">
        <v>421</v>
      </c>
      <c r="BQ330">
        <v>0</v>
      </c>
      <c r="BR330">
        <f>IF(BQ330&lt;&gt;0, BQ330, BO330)</f>
        <v>0</v>
      </c>
      <c r="BS330">
        <f>1-BR330/BG330</f>
        <v>0</v>
      </c>
      <c r="BT330">
        <f>(BG330-BF330)/(BG330-BR330)</f>
        <v>0</v>
      </c>
      <c r="BU330">
        <f>(BA330-BG330)/(BA330-BR330)</f>
        <v>0</v>
      </c>
      <c r="BV330">
        <f>(BG330-BF330)/(BG330-AZ330)</f>
        <v>0</v>
      </c>
      <c r="BW330">
        <f>(BA330-BG330)/(BA330-AZ330)</f>
        <v>0</v>
      </c>
      <c r="BX330">
        <f>(BT330*BR330/BF330)</f>
        <v>0</v>
      </c>
      <c r="BY330">
        <f>(1-BX330)</f>
        <v>0</v>
      </c>
      <c r="BZ330">
        <v>1358</v>
      </c>
      <c r="CA330">
        <v>300</v>
      </c>
      <c r="CB330">
        <v>300</v>
      </c>
      <c r="CC330">
        <v>300</v>
      </c>
      <c r="CD330">
        <v>10372.1</v>
      </c>
      <c r="CE330">
        <v>1824.64</v>
      </c>
      <c r="CF330">
        <v>-0.00730157</v>
      </c>
      <c r="CG330">
        <v>0.9</v>
      </c>
      <c r="CH330" t="s">
        <v>421</v>
      </c>
      <c r="CI330" t="s">
        <v>421</v>
      </c>
      <c r="CJ330" t="s">
        <v>421</v>
      </c>
      <c r="CK330" t="s">
        <v>421</v>
      </c>
      <c r="CL330" t="s">
        <v>421</v>
      </c>
      <c r="CM330" t="s">
        <v>421</v>
      </c>
      <c r="CN330" t="s">
        <v>421</v>
      </c>
      <c r="CO330" t="s">
        <v>421</v>
      </c>
      <c r="CP330" t="s">
        <v>421</v>
      </c>
      <c r="CQ330" t="s">
        <v>421</v>
      </c>
      <c r="CR330">
        <f>$B$11*DQ330+$C$11*DR330+$F$11*EC330*(1-EF330)</f>
        <v>0</v>
      </c>
      <c r="CS330">
        <f>CR330*CT330</f>
        <v>0</v>
      </c>
      <c r="CT330">
        <f>($B$11*$D$9+$C$11*$D$9+$F$11*((EP330+EH330)/MAX(EP330+EH330+EQ330, 0.1)*$I$9+EQ330/MAX(EP330+EH330+EQ330, 0.1)*$J$9))/($B$11+$C$11+$F$11)</f>
        <v>0</v>
      </c>
      <c r="CU330">
        <f>($B$11*$K$9+$C$11*$K$9+$F$11*((EP330+EH330)/MAX(EP330+EH330+EQ330, 0.1)*$P$9+EQ330/MAX(EP330+EH330+EQ330, 0.1)*$Q$9))/($B$11+$C$11+$F$11)</f>
        <v>0</v>
      </c>
      <c r="CV330">
        <v>6</v>
      </c>
      <c r="CW330">
        <v>0.5</v>
      </c>
      <c r="CX330" t="s">
        <v>422</v>
      </c>
      <c r="CY330">
        <v>2</v>
      </c>
      <c r="CZ330" t="b">
        <v>1</v>
      </c>
      <c r="DA330">
        <v>1652289556.160714</v>
      </c>
      <c r="DB330">
        <v>1445.167857142857</v>
      </c>
      <c r="DC330">
        <v>1522.756785714286</v>
      </c>
      <c r="DD330">
        <v>27.98309642857143</v>
      </c>
      <c r="DE330">
        <v>24.11960714285714</v>
      </c>
      <c r="DF330">
        <v>1446.766428571429</v>
      </c>
      <c r="DG330">
        <v>27.87747142857143</v>
      </c>
      <c r="DH330">
        <v>400.0650357142857</v>
      </c>
      <c r="DI330">
        <v>90.66567499999999</v>
      </c>
      <c r="DJ330">
        <v>0.09998882142857143</v>
      </c>
      <c r="DK330">
        <v>33.29752857142857</v>
      </c>
      <c r="DL330">
        <v>32.55159999999999</v>
      </c>
      <c r="DM330">
        <v>999.9000000000002</v>
      </c>
      <c r="DN330">
        <v>0</v>
      </c>
      <c r="DO330">
        <v>0</v>
      </c>
      <c r="DP330">
        <v>10001.70678571428</v>
      </c>
      <c r="DQ330">
        <v>0</v>
      </c>
      <c r="DR330">
        <v>907.5810714285715</v>
      </c>
      <c r="DS330">
        <v>-77.58896428571428</v>
      </c>
      <c r="DT330">
        <v>1486.772142857143</v>
      </c>
      <c r="DU330">
        <v>1560.393214285714</v>
      </c>
      <c r="DV330">
        <v>3.863481428571429</v>
      </c>
      <c r="DW330">
        <v>1522.756785714286</v>
      </c>
      <c r="DX330">
        <v>24.11960714285714</v>
      </c>
      <c r="DY330">
        <v>2.537105714285715</v>
      </c>
      <c r="DZ330">
        <v>2.186820714285715</v>
      </c>
      <c r="EA330">
        <v>21.26651785714285</v>
      </c>
      <c r="EB330">
        <v>18.86607142857143</v>
      </c>
      <c r="EC330">
        <v>1499.999642857143</v>
      </c>
      <c r="ED330">
        <v>0.9729930714285715</v>
      </c>
      <c r="EE330">
        <v>0.02700726428571429</v>
      </c>
      <c r="EF330">
        <v>0</v>
      </c>
      <c r="EG330">
        <v>1433.941785714286</v>
      </c>
      <c r="EH330">
        <v>5.00097</v>
      </c>
      <c r="EI330">
        <v>22183.61785714285</v>
      </c>
      <c r="EJ330">
        <v>12491.56428571429</v>
      </c>
      <c r="EK330">
        <v>41.81199999999999</v>
      </c>
      <c r="EL330">
        <v>43.241</v>
      </c>
      <c r="EM330">
        <v>42</v>
      </c>
      <c r="EN330">
        <v>43.14271428571429</v>
      </c>
      <c r="EO330">
        <v>42.964</v>
      </c>
      <c r="EP330">
        <v>1454.619642857143</v>
      </c>
      <c r="EQ330">
        <v>40.37964285714287</v>
      </c>
      <c r="ER330">
        <v>0</v>
      </c>
      <c r="ES330">
        <v>2250.200000047684</v>
      </c>
      <c r="ET330">
        <v>0</v>
      </c>
      <c r="EU330">
        <v>1433.995769230769</v>
      </c>
      <c r="EV330">
        <v>7.675555559919549</v>
      </c>
      <c r="EW330">
        <v>129.6683760927624</v>
      </c>
      <c r="EX330">
        <v>22184.61538461538</v>
      </c>
      <c r="EY330">
        <v>15</v>
      </c>
      <c r="EZ330">
        <v>1652287342.6</v>
      </c>
      <c r="FA330" t="s">
        <v>727</v>
      </c>
      <c r="FB330">
        <v>1652287342.6</v>
      </c>
      <c r="FC330">
        <v>1652287335.6</v>
      </c>
      <c r="FD330">
        <v>27</v>
      </c>
      <c r="FE330">
        <v>0.206</v>
      </c>
      <c r="FF330">
        <v>-0.006</v>
      </c>
      <c r="FG330">
        <v>-1.806</v>
      </c>
      <c r="FH330">
        <v>0.04</v>
      </c>
      <c r="FI330">
        <v>1600</v>
      </c>
      <c r="FJ330">
        <v>24</v>
      </c>
      <c r="FK330">
        <v>0.06</v>
      </c>
      <c r="FL330">
        <v>0.04</v>
      </c>
      <c r="FM330">
        <v>-77.51658048780487</v>
      </c>
      <c r="FN330">
        <v>-1.991445993031473</v>
      </c>
      <c r="FO330">
        <v>0.2410488557093487</v>
      </c>
      <c r="FP330">
        <v>-1</v>
      </c>
      <c r="FQ330">
        <v>3.887855853658536</v>
      </c>
      <c r="FR330">
        <v>-0.5038164459930341</v>
      </c>
      <c r="FS330">
        <v>0.05318408330463345</v>
      </c>
      <c r="FT330">
        <v>0</v>
      </c>
      <c r="FU330">
        <v>0</v>
      </c>
      <c r="FV330">
        <v>0</v>
      </c>
      <c r="FW330">
        <v>0</v>
      </c>
      <c r="FX330">
        <v>-1</v>
      </c>
      <c r="FY330">
        <v>0</v>
      </c>
      <c r="FZ330">
        <v>1</v>
      </c>
      <c r="GA330" t="s">
        <v>710</v>
      </c>
      <c r="GB330">
        <v>2.69409</v>
      </c>
      <c r="GC330">
        <v>2.70515</v>
      </c>
      <c r="GD330">
        <v>0.218317</v>
      </c>
      <c r="GE330">
        <v>0.22296</v>
      </c>
      <c r="GF330">
        <v>0.117889</v>
      </c>
      <c r="GG330">
        <v>0.104899</v>
      </c>
      <c r="GH330">
        <v>24515.4</v>
      </c>
      <c r="GI330">
        <v>24466</v>
      </c>
      <c r="GJ330">
        <v>29188.2</v>
      </c>
      <c r="GK330">
        <v>29148.6</v>
      </c>
      <c r="GL330">
        <v>34087.1</v>
      </c>
      <c r="GM330">
        <v>34730.6</v>
      </c>
      <c r="GN330">
        <v>41077.4</v>
      </c>
      <c r="GO330">
        <v>41593.1</v>
      </c>
      <c r="GP330">
        <v>1.71898</v>
      </c>
      <c r="GQ330">
        <v>2.0118</v>
      </c>
      <c r="GR330">
        <v>0.110172</v>
      </c>
      <c r="GS330">
        <v>0</v>
      </c>
      <c r="GT330">
        <v>30.769</v>
      </c>
      <c r="GU330">
        <v>999.9</v>
      </c>
      <c r="GV330">
        <v>39.5</v>
      </c>
      <c r="GW330">
        <v>37.1</v>
      </c>
      <c r="GX330">
        <v>27.6158</v>
      </c>
      <c r="GY330">
        <v>63.0436</v>
      </c>
      <c r="GZ330">
        <v>29.6995</v>
      </c>
      <c r="HA330">
        <v>1</v>
      </c>
      <c r="HB330">
        <v>0.338252</v>
      </c>
      <c r="HC330">
        <v>0</v>
      </c>
      <c r="HD330">
        <v>20.3921</v>
      </c>
      <c r="HE330">
        <v>5.21654</v>
      </c>
      <c r="HF330">
        <v>12.0099</v>
      </c>
      <c r="HG330">
        <v>4.9871</v>
      </c>
      <c r="HH330">
        <v>3.2885</v>
      </c>
      <c r="HI330">
        <v>2435.1</v>
      </c>
      <c r="HJ330">
        <v>9999</v>
      </c>
      <c r="HK330">
        <v>9999</v>
      </c>
      <c r="HL330">
        <v>46</v>
      </c>
      <c r="HM330">
        <v>1.86737</v>
      </c>
      <c r="HN330">
        <v>1.8663</v>
      </c>
      <c r="HO330">
        <v>1.86585</v>
      </c>
      <c r="HP330">
        <v>1.8657</v>
      </c>
      <c r="HQ330">
        <v>1.86753</v>
      </c>
      <c r="HR330">
        <v>1.87009</v>
      </c>
      <c r="HS330">
        <v>1.86873</v>
      </c>
      <c r="HT330">
        <v>1.87006</v>
      </c>
      <c r="HU330">
        <v>0</v>
      </c>
      <c r="HV330">
        <v>0</v>
      </c>
      <c r="HW330">
        <v>0</v>
      </c>
      <c r="HX330">
        <v>0</v>
      </c>
      <c r="HY330" t="s">
        <v>425</v>
      </c>
      <c r="HZ330" t="s">
        <v>426</v>
      </c>
      <c r="IA330" t="s">
        <v>427</v>
      </c>
      <c r="IB330" t="s">
        <v>427</v>
      </c>
      <c r="IC330" t="s">
        <v>427</v>
      </c>
      <c r="ID330" t="s">
        <v>427</v>
      </c>
      <c r="IE330">
        <v>0</v>
      </c>
      <c r="IF330">
        <v>100</v>
      </c>
      <c r="IG330">
        <v>100</v>
      </c>
      <c r="IH330">
        <v>-1.63</v>
      </c>
      <c r="II330">
        <v>0.1058</v>
      </c>
      <c r="IJ330">
        <v>0.04464184116076175</v>
      </c>
      <c r="IK330">
        <v>-0.0004613869835165773</v>
      </c>
      <c r="IL330">
        <v>-7.733014719846753E-07</v>
      </c>
      <c r="IM330">
        <v>2.12217718631011E-10</v>
      </c>
      <c r="IN330">
        <v>-0.1662484685589008</v>
      </c>
      <c r="IO330">
        <v>0.000886434048502425</v>
      </c>
      <c r="IP330">
        <v>0.0004187276611132993</v>
      </c>
      <c r="IQ330">
        <v>-3.612086840460417E-06</v>
      </c>
      <c r="IR330">
        <v>19</v>
      </c>
      <c r="IS330">
        <v>2204</v>
      </c>
      <c r="IT330">
        <v>1</v>
      </c>
      <c r="IU330">
        <v>37</v>
      </c>
      <c r="IV330">
        <v>37</v>
      </c>
      <c r="IW330">
        <v>37.1</v>
      </c>
      <c r="IX330">
        <v>3.02124</v>
      </c>
      <c r="IY330">
        <v>2.21313</v>
      </c>
      <c r="IZ330">
        <v>1.39648</v>
      </c>
      <c r="JA330">
        <v>2.34497</v>
      </c>
      <c r="JB330">
        <v>1.49536</v>
      </c>
      <c r="JC330">
        <v>2.28394</v>
      </c>
      <c r="JD330">
        <v>39.3418</v>
      </c>
      <c r="JE330">
        <v>14.7012</v>
      </c>
      <c r="JF330">
        <v>18</v>
      </c>
      <c r="JG330">
        <v>391.865</v>
      </c>
      <c r="JH330">
        <v>563.145</v>
      </c>
      <c r="JI330">
        <v>32.4258</v>
      </c>
      <c r="JJ330">
        <v>31.8487</v>
      </c>
      <c r="JK330">
        <v>30.0005</v>
      </c>
      <c r="JL330">
        <v>31.723</v>
      </c>
      <c r="JM330">
        <v>31.6255</v>
      </c>
      <c r="JN330">
        <v>60.4516</v>
      </c>
      <c r="JO330">
        <v>17.7327</v>
      </c>
      <c r="JP330">
        <v>19.6157</v>
      </c>
      <c r="JQ330">
        <v>-999.9</v>
      </c>
      <c r="JR330">
        <v>1570.56</v>
      </c>
      <c r="JS330">
        <v>24.1227</v>
      </c>
      <c r="JT330">
        <v>99.7624</v>
      </c>
      <c r="JU330">
        <v>99.8372</v>
      </c>
    </row>
    <row r="331" spans="1:281">
      <c r="A331">
        <v>315</v>
      </c>
      <c r="B331">
        <v>1652289569.5</v>
      </c>
      <c r="C331">
        <v>7513</v>
      </c>
      <c r="D331" t="s">
        <v>1114</v>
      </c>
      <c r="E331" t="s">
        <v>1115</v>
      </c>
      <c r="F331">
        <v>5</v>
      </c>
      <c r="G331" t="s">
        <v>925</v>
      </c>
      <c r="H331" t="s">
        <v>418</v>
      </c>
      <c r="I331">
        <v>1652289561.732143</v>
      </c>
      <c r="J331">
        <f>(K331)/1000</f>
        <v>0</v>
      </c>
      <c r="K331">
        <f>IF(CZ331, AN331, AH331)</f>
        <v>0</v>
      </c>
      <c r="L331">
        <f>IF(CZ331, AI331, AG331)</f>
        <v>0</v>
      </c>
      <c r="M331">
        <f>DB331 - IF(AU331&gt;1, L331*CV331*100.0/(AW331*DP331), 0)</f>
        <v>0</v>
      </c>
      <c r="N331">
        <f>((T331-J331/2)*M331-L331)/(T331+J331/2)</f>
        <v>0</v>
      </c>
      <c r="O331">
        <f>N331*(DI331+DJ331)/1000.0</f>
        <v>0</v>
      </c>
      <c r="P331">
        <f>(DB331 - IF(AU331&gt;1, L331*CV331*100.0/(AW331*DP331), 0))*(DI331+DJ331)/1000.0</f>
        <v>0</v>
      </c>
      <c r="Q331">
        <f>2.0/((1/S331-1/R331)+SIGN(S331)*SQRT((1/S331-1/R331)*(1/S331-1/R331) + 4*CW331/((CW331+1)*(CW331+1))*(2*1/S331*1/R331-1/R331*1/R331)))</f>
        <v>0</v>
      </c>
      <c r="R331">
        <f>IF(LEFT(CX331,1)&lt;&gt;"0",IF(LEFT(CX331,1)="1",3.0,CY331),$D$5+$E$5*(DP331*DI331/($K$5*1000))+$F$5*(DP331*DI331/($K$5*1000))*MAX(MIN(CV331,$J$5),$I$5)*MAX(MIN(CV331,$J$5),$I$5)+$G$5*MAX(MIN(CV331,$J$5),$I$5)*(DP331*DI331/($K$5*1000))+$H$5*(DP331*DI331/($K$5*1000))*(DP331*DI331/($K$5*1000)))</f>
        <v>0</v>
      </c>
      <c r="S331">
        <f>J331*(1000-(1000*0.61365*exp(17.502*W331/(240.97+W331))/(DI331+DJ331)+DD331)/2)/(1000*0.61365*exp(17.502*W331/(240.97+W331))/(DI331+DJ331)-DD331)</f>
        <v>0</v>
      </c>
      <c r="T331">
        <f>1/((CW331+1)/(Q331/1.6)+1/(R331/1.37)) + CW331/((CW331+1)/(Q331/1.6) + CW331/(R331/1.37))</f>
        <v>0</v>
      </c>
      <c r="U331">
        <f>(CR331*CU331)</f>
        <v>0</v>
      </c>
      <c r="V331">
        <f>(DK331+(U331+2*0.95*5.67E-8*(((DK331+$B$7)+273)^4-(DK331+273)^4)-44100*J331)/(1.84*29.3*R331+8*0.95*5.67E-8*(DK331+273)^3))</f>
        <v>0</v>
      </c>
      <c r="W331">
        <f>($C$7*DL331+$D$7*DM331+$E$7*V331)</f>
        <v>0</v>
      </c>
      <c r="X331">
        <f>0.61365*exp(17.502*W331/(240.97+W331))</f>
        <v>0</v>
      </c>
      <c r="Y331">
        <f>(Z331/AA331*100)</f>
        <v>0</v>
      </c>
      <c r="Z331">
        <f>DD331*(DI331+DJ331)/1000</f>
        <v>0</v>
      </c>
      <c r="AA331">
        <f>0.61365*exp(17.502*DK331/(240.97+DK331))</f>
        <v>0</v>
      </c>
      <c r="AB331">
        <f>(X331-DD331*(DI331+DJ331)/1000)</f>
        <v>0</v>
      </c>
      <c r="AC331">
        <f>(-J331*44100)</f>
        <v>0</v>
      </c>
      <c r="AD331">
        <f>2*29.3*R331*0.92*(DK331-W331)</f>
        <v>0</v>
      </c>
      <c r="AE331">
        <f>2*0.95*5.67E-8*(((DK331+$B$7)+273)^4-(W331+273)^4)</f>
        <v>0</v>
      </c>
      <c r="AF331">
        <f>U331+AE331+AC331+AD331</f>
        <v>0</v>
      </c>
      <c r="AG331">
        <f>DH331*AU331*(DC331-DB331*(1000-AU331*DE331)/(1000-AU331*DD331))/(100*CV331)</f>
        <v>0</v>
      </c>
      <c r="AH331">
        <f>1000*DH331*AU331*(DD331-DE331)/(100*CV331*(1000-AU331*DD331))</f>
        <v>0</v>
      </c>
      <c r="AI331">
        <f>(AJ331 - AK331 - DI331*1E3/(8.314*(DK331+273.15)) * AM331/DH331 * AL331) * DH331/(100*CV331) * (1000 - DE331)/1000</f>
        <v>0</v>
      </c>
      <c r="AJ331">
        <v>1593.879316132298</v>
      </c>
      <c r="AK331">
        <v>1530.695515151515</v>
      </c>
      <c r="AL331">
        <v>3.398944682957515</v>
      </c>
      <c r="AM331">
        <v>66.42233892500103</v>
      </c>
      <c r="AN331">
        <f>(AP331 - AO331 + DI331*1E3/(8.314*(DK331+273.15)) * AR331/DH331 * AQ331) * DH331/(100*CV331) * 1000/(1000 - AP331)</f>
        <v>0</v>
      </c>
      <c r="AO331">
        <v>24.15219594298559</v>
      </c>
      <c r="AP331">
        <v>27.98339090909091</v>
      </c>
      <c r="AQ331">
        <v>-0.001218413211194269</v>
      </c>
      <c r="AR331">
        <v>79.01917542628415</v>
      </c>
      <c r="AS331">
        <v>0</v>
      </c>
      <c r="AT331">
        <v>0</v>
      </c>
      <c r="AU331">
        <f>IF(AS331*$H$13&gt;=AW331,1.0,(AW331/(AW331-AS331*$H$13)))</f>
        <v>0</v>
      </c>
      <c r="AV331">
        <f>(AU331-1)*100</f>
        <v>0</v>
      </c>
      <c r="AW331">
        <f>MAX(0,($B$13+$C$13*DP331)/(1+$D$13*DP331)*DI331/(DK331+273)*$E$13)</f>
        <v>0</v>
      </c>
      <c r="AX331" t="s">
        <v>421</v>
      </c>
      <c r="AY331" t="s">
        <v>421</v>
      </c>
      <c r="AZ331">
        <v>0</v>
      </c>
      <c r="BA331">
        <v>0</v>
      </c>
      <c r="BB331">
        <f>1-AZ331/BA331</f>
        <v>0</v>
      </c>
      <c r="BC331">
        <v>0</v>
      </c>
      <c r="BD331" t="s">
        <v>421</v>
      </c>
      <c r="BE331" t="s">
        <v>421</v>
      </c>
      <c r="BF331">
        <v>0</v>
      </c>
      <c r="BG331">
        <v>0</v>
      </c>
      <c r="BH331">
        <f>1-BF331/BG331</f>
        <v>0</v>
      </c>
      <c r="BI331">
        <v>0.5</v>
      </c>
      <c r="BJ331">
        <f>CS331</f>
        <v>0</v>
      </c>
      <c r="BK331">
        <f>L331</f>
        <v>0</v>
      </c>
      <c r="BL331">
        <f>BH331*BI331*BJ331</f>
        <v>0</v>
      </c>
      <c r="BM331">
        <f>(BK331-BC331)/BJ331</f>
        <v>0</v>
      </c>
      <c r="BN331">
        <f>(BA331-BG331)/BG331</f>
        <v>0</v>
      </c>
      <c r="BO331">
        <f>AZ331/(BB331+AZ331/BG331)</f>
        <v>0</v>
      </c>
      <c r="BP331" t="s">
        <v>421</v>
      </c>
      <c r="BQ331">
        <v>0</v>
      </c>
      <c r="BR331">
        <f>IF(BQ331&lt;&gt;0, BQ331, BO331)</f>
        <v>0</v>
      </c>
      <c r="BS331">
        <f>1-BR331/BG331</f>
        <v>0</v>
      </c>
      <c r="BT331">
        <f>(BG331-BF331)/(BG331-BR331)</f>
        <v>0</v>
      </c>
      <c r="BU331">
        <f>(BA331-BG331)/(BA331-BR331)</f>
        <v>0</v>
      </c>
      <c r="BV331">
        <f>(BG331-BF331)/(BG331-AZ331)</f>
        <v>0</v>
      </c>
      <c r="BW331">
        <f>(BA331-BG331)/(BA331-AZ331)</f>
        <v>0</v>
      </c>
      <c r="BX331">
        <f>(BT331*BR331/BF331)</f>
        <v>0</v>
      </c>
      <c r="BY331">
        <f>(1-BX331)</f>
        <v>0</v>
      </c>
      <c r="BZ331">
        <v>1358</v>
      </c>
      <c r="CA331">
        <v>300</v>
      </c>
      <c r="CB331">
        <v>300</v>
      </c>
      <c r="CC331">
        <v>300</v>
      </c>
      <c r="CD331">
        <v>10372.1</v>
      </c>
      <c r="CE331">
        <v>1824.64</v>
      </c>
      <c r="CF331">
        <v>-0.00730157</v>
      </c>
      <c r="CG331">
        <v>0.9</v>
      </c>
      <c r="CH331" t="s">
        <v>421</v>
      </c>
      <c r="CI331" t="s">
        <v>421</v>
      </c>
      <c r="CJ331" t="s">
        <v>421</v>
      </c>
      <c r="CK331" t="s">
        <v>421</v>
      </c>
      <c r="CL331" t="s">
        <v>421</v>
      </c>
      <c r="CM331" t="s">
        <v>421</v>
      </c>
      <c r="CN331" t="s">
        <v>421</v>
      </c>
      <c r="CO331" t="s">
        <v>421</v>
      </c>
      <c r="CP331" t="s">
        <v>421</v>
      </c>
      <c r="CQ331" t="s">
        <v>421</v>
      </c>
      <c r="CR331">
        <f>$B$11*DQ331+$C$11*DR331+$F$11*EC331*(1-EF331)</f>
        <v>0</v>
      </c>
      <c r="CS331">
        <f>CR331*CT331</f>
        <v>0</v>
      </c>
      <c r="CT331">
        <f>($B$11*$D$9+$C$11*$D$9+$F$11*((EP331+EH331)/MAX(EP331+EH331+EQ331, 0.1)*$I$9+EQ331/MAX(EP331+EH331+EQ331, 0.1)*$J$9))/($B$11+$C$11+$F$11)</f>
        <v>0</v>
      </c>
      <c r="CU331">
        <f>($B$11*$K$9+$C$11*$K$9+$F$11*((EP331+EH331)/MAX(EP331+EH331+EQ331, 0.1)*$P$9+EQ331/MAX(EP331+EH331+EQ331, 0.1)*$Q$9))/($B$11+$C$11+$F$11)</f>
        <v>0</v>
      </c>
      <c r="CV331">
        <v>6</v>
      </c>
      <c r="CW331">
        <v>0.5</v>
      </c>
      <c r="CX331" t="s">
        <v>422</v>
      </c>
      <c r="CY331">
        <v>2</v>
      </c>
      <c r="CZ331" t="b">
        <v>1</v>
      </c>
      <c r="DA331">
        <v>1652289561.732143</v>
      </c>
      <c r="DB331">
        <v>1463.688928571429</v>
      </c>
      <c r="DC331">
        <v>1541.485</v>
      </c>
      <c r="DD331">
        <v>27.98551071428571</v>
      </c>
      <c r="DE331">
        <v>24.163875</v>
      </c>
      <c r="DF331">
        <v>1465.312857142857</v>
      </c>
      <c r="DG331">
        <v>27.87985357142857</v>
      </c>
      <c r="DH331">
        <v>400.0651071428572</v>
      </c>
      <c r="DI331">
        <v>90.66945357142858</v>
      </c>
      <c r="DJ331">
        <v>0.09998807142857144</v>
      </c>
      <c r="DK331">
        <v>33.30356428571428</v>
      </c>
      <c r="DL331">
        <v>32.55734642857143</v>
      </c>
      <c r="DM331">
        <v>999.9000000000002</v>
      </c>
      <c r="DN331">
        <v>0</v>
      </c>
      <c r="DO331">
        <v>0</v>
      </c>
      <c r="DP331">
        <v>10001.73321428572</v>
      </c>
      <c r="DQ331">
        <v>0</v>
      </c>
      <c r="DR331">
        <v>888.1973214285715</v>
      </c>
      <c r="DS331">
        <v>-77.7954</v>
      </c>
      <c r="DT331">
        <v>1505.830357142857</v>
      </c>
      <c r="DU331">
        <v>1579.655357142857</v>
      </c>
      <c r="DV331">
        <v>3.821628571428572</v>
      </c>
      <c r="DW331">
        <v>1541.485</v>
      </c>
      <c r="DX331">
        <v>24.163875</v>
      </c>
      <c r="DY331">
        <v>2.537432142857142</v>
      </c>
      <c r="DZ331">
        <v>2.190926071428571</v>
      </c>
      <c r="EA331">
        <v>21.26861071428571</v>
      </c>
      <c r="EB331">
        <v>18.89610357142857</v>
      </c>
      <c r="EC331">
        <v>1499.994642857143</v>
      </c>
      <c r="ED331">
        <v>0.9729928928571429</v>
      </c>
      <c r="EE331">
        <v>0.02700745357142858</v>
      </c>
      <c r="EF331">
        <v>0</v>
      </c>
      <c r="EG331">
        <v>1434.6275</v>
      </c>
      <c r="EH331">
        <v>5.00097</v>
      </c>
      <c r="EI331">
        <v>22194.13214285714</v>
      </c>
      <c r="EJ331">
        <v>12491.50714285714</v>
      </c>
      <c r="EK331">
        <v>41.81199999999999</v>
      </c>
      <c r="EL331">
        <v>43.2455</v>
      </c>
      <c r="EM331">
        <v>42</v>
      </c>
      <c r="EN331">
        <v>43.15599999999998</v>
      </c>
      <c r="EO331">
        <v>42.96399999999999</v>
      </c>
      <c r="EP331">
        <v>1454.614642857143</v>
      </c>
      <c r="EQ331">
        <v>40.37785714285715</v>
      </c>
      <c r="ER331">
        <v>0</v>
      </c>
      <c r="ES331">
        <v>2255.599999904633</v>
      </c>
      <c r="ET331">
        <v>0</v>
      </c>
      <c r="EU331">
        <v>1434.6828</v>
      </c>
      <c r="EV331">
        <v>6.803076944851087</v>
      </c>
      <c r="EW331">
        <v>106.9153848314697</v>
      </c>
      <c r="EX331">
        <v>22195.564</v>
      </c>
      <c r="EY331">
        <v>15</v>
      </c>
      <c r="EZ331">
        <v>1652287342.6</v>
      </c>
      <c r="FA331" t="s">
        <v>727</v>
      </c>
      <c r="FB331">
        <v>1652287342.6</v>
      </c>
      <c r="FC331">
        <v>1652287335.6</v>
      </c>
      <c r="FD331">
        <v>27</v>
      </c>
      <c r="FE331">
        <v>0.206</v>
      </c>
      <c r="FF331">
        <v>-0.006</v>
      </c>
      <c r="FG331">
        <v>-1.806</v>
      </c>
      <c r="FH331">
        <v>0.04</v>
      </c>
      <c r="FI331">
        <v>1600</v>
      </c>
      <c r="FJ331">
        <v>24</v>
      </c>
      <c r="FK331">
        <v>0.06</v>
      </c>
      <c r="FL331">
        <v>0.04</v>
      </c>
      <c r="FM331">
        <v>-77.65360975609755</v>
      </c>
      <c r="FN331">
        <v>-1.93963902439021</v>
      </c>
      <c r="FO331">
        <v>0.2398762158472754</v>
      </c>
      <c r="FP331">
        <v>-1</v>
      </c>
      <c r="FQ331">
        <v>3.848257804878048</v>
      </c>
      <c r="FR331">
        <v>-0.4195402787456434</v>
      </c>
      <c r="FS331">
        <v>0.04757344204348016</v>
      </c>
      <c r="FT331">
        <v>1</v>
      </c>
      <c r="FU331">
        <v>0</v>
      </c>
      <c r="FV331">
        <v>0</v>
      </c>
      <c r="FW331">
        <v>0</v>
      </c>
      <c r="FX331">
        <v>-1</v>
      </c>
      <c r="FY331">
        <v>1</v>
      </c>
      <c r="FZ331">
        <v>1</v>
      </c>
      <c r="GA331" t="s">
        <v>719</v>
      </c>
      <c r="GB331">
        <v>2.69411</v>
      </c>
      <c r="GC331">
        <v>2.705</v>
      </c>
      <c r="GD331">
        <v>0.219966</v>
      </c>
      <c r="GE331">
        <v>0.224579</v>
      </c>
      <c r="GF331">
        <v>0.11788</v>
      </c>
      <c r="GG331">
        <v>0.105358</v>
      </c>
      <c r="GH331">
        <v>24462.8</v>
      </c>
      <c r="GI331">
        <v>24414.4</v>
      </c>
      <c r="GJ331">
        <v>29187.5</v>
      </c>
      <c r="GK331">
        <v>29148.1</v>
      </c>
      <c r="GL331">
        <v>34086.7</v>
      </c>
      <c r="GM331">
        <v>34712</v>
      </c>
      <c r="GN331">
        <v>41076.4</v>
      </c>
      <c r="GO331">
        <v>41592.2</v>
      </c>
      <c r="GP331">
        <v>1.71905</v>
      </c>
      <c r="GQ331">
        <v>2.01213</v>
      </c>
      <c r="GR331">
        <v>0.110332</v>
      </c>
      <c r="GS331">
        <v>0</v>
      </c>
      <c r="GT331">
        <v>30.769</v>
      </c>
      <c r="GU331">
        <v>999.9</v>
      </c>
      <c r="GV331">
        <v>39.6</v>
      </c>
      <c r="GW331">
        <v>37.1</v>
      </c>
      <c r="GX331">
        <v>27.6859</v>
      </c>
      <c r="GY331">
        <v>62.8136</v>
      </c>
      <c r="GZ331">
        <v>29.6595</v>
      </c>
      <c r="HA331">
        <v>1</v>
      </c>
      <c r="HB331">
        <v>0.338834</v>
      </c>
      <c r="HC331">
        <v>0</v>
      </c>
      <c r="HD331">
        <v>20.3921</v>
      </c>
      <c r="HE331">
        <v>5.21639</v>
      </c>
      <c r="HF331">
        <v>12.0099</v>
      </c>
      <c r="HG331">
        <v>4.98725</v>
      </c>
      <c r="HH331">
        <v>3.2885</v>
      </c>
      <c r="HI331">
        <v>2435.3</v>
      </c>
      <c r="HJ331">
        <v>9999</v>
      </c>
      <c r="HK331">
        <v>9999</v>
      </c>
      <c r="HL331">
        <v>46</v>
      </c>
      <c r="HM331">
        <v>1.86734</v>
      </c>
      <c r="HN331">
        <v>1.8663</v>
      </c>
      <c r="HO331">
        <v>1.86585</v>
      </c>
      <c r="HP331">
        <v>1.8657</v>
      </c>
      <c r="HQ331">
        <v>1.86753</v>
      </c>
      <c r="HR331">
        <v>1.87008</v>
      </c>
      <c r="HS331">
        <v>1.86874</v>
      </c>
      <c r="HT331">
        <v>1.8701</v>
      </c>
      <c r="HU331">
        <v>0</v>
      </c>
      <c r="HV331">
        <v>0</v>
      </c>
      <c r="HW331">
        <v>0</v>
      </c>
      <c r="HX331">
        <v>0</v>
      </c>
      <c r="HY331" t="s">
        <v>425</v>
      </c>
      <c r="HZ331" t="s">
        <v>426</v>
      </c>
      <c r="IA331" t="s">
        <v>427</v>
      </c>
      <c r="IB331" t="s">
        <v>427</v>
      </c>
      <c r="IC331" t="s">
        <v>427</v>
      </c>
      <c r="ID331" t="s">
        <v>427</v>
      </c>
      <c r="IE331">
        <v>0</v>
      </c>
      <c r="IF331">
        <v>100</v>
      </c>
      <c r="IG331">
        <v>100</v>
      </c>
      <c r="IH331">
        <v>-1.66</v>
      </c>
      <c r="II331">
        <v>0.1056</v>
      </c>
      <c r="IJ331">
        <v>0.04464184116076175</v>
      </c>
      <c r="IK331">
        <v>-0.0004613869835165773</v>
      </c>
      <c r="IL331">
        <v>-7.733014719846753E-07</v>
      </c>
      <c r="IM331">
        <v>2.12217718631011E-10</v>
      </c>
      <c r="IN331">
        <v>-0.1662484685589008</v>
      </c>
      <c r="IO331">
        <v>0.000886434048502425</v>
      </c>
      <c r="IP331">
        <v>0.0004187276611132993</v>
      </c>
      <c r="IQ331">
        <v>-3.612086840460417E-06</v>
      </c>
      <c r="IR331">
        <v>19</v>
      </c>
      <c r="IS331">
        <v>2204</v>
      </c>
      <c r="IT331">
        <v>1</v>
      </c>
      <c r="IU331">
        <v>37</v>
      </c>
      <c r="IV331">
        <v>37.1</v>
      </c>
      <c r="IW331">
        <v>37.2</v>
      </c>
      <c r="IX331">
        <v>3.05054</v>
      </c>
      <c r="IY331">
        <v>2.20947</v>
      </c>
      <c r="IZ331">
        <v>1.39648</v>
      </c>
      <c r="JA331">
        <v>2.34375</v>
      </c>
      <c r="JB331">
        <v>1.49536</v>
      </c>
      <c r="JC331">
        <v>2.33521</v>
      </c>
      <c r="JD331">
        <v>39.3418</v>
      </c>
      <c r="JE331">
        <v>14.7099</v>
      </c>
      <c r="JF331">
        <v>18</v>
      </c>
      <c r="JG331">
        <v>391.932</v>
      </c>
      <c r="JH331">
        <v>563.433</v>
      </c>
      <c r="JI331">
        <v>32.4298</v>
      </c>
      <c r="JJ331">
        <v>31.8534</v>
      </c>
      <c r="JK331">
        <v>30.0005</v>
      </c>
      <c r="JL331">
        <v>31.7276</v>
      </c>
      <c r="JM331">
        <v>31.63</v>
      </c>
      <c r="JN331">
        <v>61.0285</v>
      </c>
      <c r="JO331">
        <v>18.0414</v>
      </c>
      <c r="JP331">
        <v>19.6157</v>
      </c>
      <c r="JQ331">
        <v>-999.9</v>
      </c>
      <c r="JR331">
        <v>1583.93</v>
      </c>
      <c r="JS331">
        <v>24.1676</v>
      </c>
      <c r="JT331">
        <v>99.7599</v>
      </c>
      <c r="JU331">
        <v>99.8353</v>
      </c>
    </row>
    <row r="332" spans="1:281">
      <c r="A332">
        <v>316</v>
      </c>
      <c r="B332">
        <v>1652289574</v>
      </c>
      <c r="C332">
        <v>7517.5</v>
      </c>
      <c r="D332" t="s">
        <v>1116</v>
      </c>
      <c r="E332" t="s">
        <v>1117</v>
      </c>
      <c r="F332">
        <v>5</v>
      </c>
      <c r="G332" t="s">
        <v>925</v>
      </c>
      <c r="H332" t="s">
        <v>418</v>
      </c>
      <c r="I332">
        <v>1652289566.178571</v>
      </c>
      <c r="J332">
        <f>(K332)/1000</f>
        <v>0</v>
      </c>
      <c r="K332">
        <f>IF(CZ332, AN332, AH332)</f>
        <v>0</v>
      </c>
      <c r="L332">
        <f>IF(CZ332, AI332, AG332)</f>
        <v>0</v>
      </c>
      <c r="M332">
        <f>DB332 - IF(AU332&gt;1, L332*CV332*100.0/(AW332*DP332), 0)</f>
        <v>0</v>
      </c>
      <c r="N332">
        <f>((T332-J332/2)*M332-L332)/(T332+J332/2)</f>
        <v>0</v>
      </c>
      <c r="O332">
        <f>N332*(DI332+DJ332)/1000.0</f>
        <v>0</v>
      </c>
      <c r="P332">
        <f>(DB332 - IF(AU332&gt;1, L332*CV332*100.0/(AW332*DP332), 0))*(DI332+DJ332)/1000.0</f>
        <v>0</v>
      </c>
      <c r="Q332">
        <f>2.0/((1/S332-1/R332)+SIGN(S332)*SQRT((1/S332-1/R332)*(1/S332-1/R332) + 4*CW332/((CW332+1)*(CW332+1))*(2*1/S332*1/R332-1/R332*1/R332)))</f>
        <v>0</v>
      </c>
      <c r="R332">
        <f>IF(LEFT(CX332,1)&lt;&gt;"0",IF(LEFT(CX332,1)="1",3.0,CY332),$D$5+$E$5*(DP332*DI332/($K$5*1000))+$F$5*(DP332*DI332/($K$5*1000))*MAX(MIN(CV332,$J$5),$I$5)*MAX(MIN(CV332,$J$5),$I$5)+$G$5*MAX(MIN(CV332,$J$5),$I$5)*(DP332*DI332/($K$5*1000))+$H$5*(DP332*DI332/($K$5*1000))*(DP332*DI332/($K$5*1000)))</f>
        <v>0</v>
      </c>
      <c r="S332">
        <f>J332*(1000-(1000*0.61365*exp(17.502*W332/(240.97+W332))/(DI332+DJ332)+DD332)/2)/(1000*0.61365*exp(17.502*W332/(240.97+W332))/(DI332+DJ332)-DD332)</f>
        <v>0</v>
      </c>
      <c r="T332">
        <f>1/((CW332+1)/(Q332/1.6)+1/(R332/1.37)) + CW332/((CW332+1)/(Q332/1.6) + CW332/(R332/1.37))</f>
        <v>0</v>
      </c>
      <c r="U332">
        <f>(CR332*CU332)</f>
        <v>0</v>
      </c>
      <c r="V332">
        <f>(DK332+(U332+2*0.95*5.67E-8*(((DK332+$B$7)+273)^4-(DK332+273)^4)-44100*J332)/(1.84*29.3*R332+8*0.95*5.67E-8*(DK332+273)^3))</f>
        <v>0</v>
      </c>
      <c r="W332">
        <f>($C$7*DL332+$D$7*DM332+$E$7*V332)</f>
        <v>0</v>
      </c>
      <c r="X332">
        <f>0.61365*exp(17.502*W332/(240.97+W332))</f>
        <v>0</v>
      </c>
      <c r="Y332">
        <f>(Z332/AA332*100)</f>
        <v>0</v>
      </c>
      <c r="Z332">
        <f>DD332*(DI332+DJ332)/1000</f>
        <v>0</v>
      </c>
      <c r="AA332">
        <f>0.61365*exp(17.502*DK332/(240.97+DK332))</f>
        <v>0</v>
      </c>
      <c r="AB332">
        <f>(X332-DD332*(DI332+DJ332)/1000)</f>
        <v>0</v>
      </c>
      <c r="AC332">
        <f>(-J332*44100)</f>
        <v>0</v>
      </c>
      <c r="AD332">
        <f>2*29.3*R332*0.92*(DK332-W332)</f>
        <v>0</v>
      </c>
      <c r="AE332">
        <f>2*0.95*5.67E-8*(((DK332+$B$7)+273)^4-(W332+273)^4)</f>
        <v>0</v>
      </c>
      <c r="AF332">
        <f>U332+AE332+AC332+AD332</f>
        <v>0</v>
      </c>
      <c r="AG332">
        <f>DH332*AU332*(DC332-DB332*(1000-AU332*DE332)/(1000-AU332*DD332))/(100*CV332)</f>
        <v>0</v>
      </c>
      <c r="AH332">
        <f>1000*DH332*AU332*(DD332-DE332)/(100*CV332*(1000-AU332*DD332))</f>
        <v>0</v>
      </c>
      <c r="AI332">
        <f>(AJ332 - AK332 - DI332*1E3/(8.314*(DK332+273.15)) * AM332/DH332 * AL332) * DH332/(100*CV332) * (1000 - DE332)/1000</f>
        <v>0</v>
      </c>
      <c r="AJ332">
        <v>1609.619789036344</v>
      </c>
      <c r="AK332">
        <v>1546.115151515151</v>
      </c>
      <c r="AL332">
        <v>3.42118489000567</v>
      </c>
      <c r="AM332">
        <v>66.42233892500103</v>
      </c>
      <c r="AN332">
        <f>(AP332 - AO332 + DI332*1E3/(8.314*(DK332+273.15)) * AR332/DH332 * AQ332) * DH332/(100*CV332) * 1000/(1000 - AP332)</f>
        <v>0</v>
      </c>
      <c r="AO332">
        <v>24.30501812481606</v>
      </c>
      <c r="AP332">
        <v>28.01300727272728</v>
      </c>
      <c r="AQ332">
        <v>0.008036728525722566</v>
      </c>
      <c r="AR332">
        <v>79.01917542628415</v>
      </c>
      <c r="AS332">
        <v>0</v>
      </c>
      <c r="AT332">
        <v>0</v>
      </c>
      <c r="AU332">
        <f>IF(AS332*$H$13&gt;=AW332,1.0,(AW332/(AW332-AS332*$H$13)))</f>
        <v>0</v>
      </c>
      <c r="AV332">
        <f>(AU332-1)*100</f>
        <v>0</v>
      </c>
      <c r="AW332">
        <f>MAX(0,($B$13+$C$13*DP332)/(1+$D$13*DP332)*DI332/(DK332+273)*$E$13)</f>
        <v>0</v>
      </c>
      <c r="AX332" t="s">
        <v>421</v>
      </c>
      <c r="AY332" t="s">
        <v>421</v>
      </c>
      <c r="AZ332">
        <v>0</v>
      </c>
      <c r="BA332">
        <v>0</v>
      </c>
      <c r="BB332">
        <f>1-AZ332/BA332</f>
        <v>0</v>
      </c>
      <c r="BC332">
        <v>0</v>
      </c>
      <c r="BD332" t="s">
        <v>421</v>
      </c>
      <c r="BE332" t="s">
        <v>421</v>
      </c>
      <c r="BF332">
        <v>0</v>
      </c>
      <c r="BG332">
        <v>0</v>
      </c>
      <c r="BH332">
        <f>1-BF332/BG332</f>
        <v>0</v>
      </c>
      <c r="BI332">
        <v>0.5</v>
      </c>
      <c r="BJ332">
        <f>CS332</f>
        <v>0</v>
      </c>
      <c r="BK332">
        <f>L332</f>
        <v>0</v>
      </c>
      <c r="BL332">
        <f>BH332*BI332*BJ332</f>
        <v>0</v>
      </c>
      <c r="BM332">
        <f>(BK332-BC332)/BJ332</f>
        <v>0</v>
      </c>
      <c r="BN332">
        <f>(BA332-BG332)/BG332</f>
        <v>0</v>
      </c>
      <c r="BO332">
        <f>AZ332/(BB332+AZ332/BG332)</f>
        <v>0</v>
      </c>
      <c r="BP332" t="s">
        <v>421</v>
      </c>
      <c r="BQ332">
        <v>0</v>
      </c>
      <c r="BR332">
        <f>IF(BQ332&lt;&gt;0, BQ332, BO332)</f>
        <v>0</v>
      </c>
      <c r="BS332">
        <f>1-BR332/BG332</f>
        <v>0</v>
      </c>
      <c r="BT332">
        <f>(BG332-BF332)/(BG332-BR332)</f>
        <v>0</v>
      </c>
      <c r="BU332">
        <f>(BA332-BG332)/(BA332-BR332)</f>
        <v>0</v>
      </c>
      <c r="BV332">
        <f>(BG332-BF332)/(BG332-AZ332)</f>
        <v>0</v>
      </c>
      <c r="BW332">
        <f>(BA332-BG332)/(BA332-AZ332)</f>
        <v>0</v>
      </c>
      <c r="BX332">
        <f>(BT332*BR332/BF332)</f>
        <v>0</v>
      </c>
      <c r="BY332">
        <f>(1-BX332)</f>
        <v>0</v>
      </c>
      <c r="BZ332">
        <v>1358</v>
      </c>
      <c r="CA332">
        <v>300</v>
      </c>
      <c r="CB332">
        <v>300</v>
      </c>
      <c r="CC332">
        <v>300</v>
      </c>
      <c r="CD332">
        <v>10372.1</v>
      </c>
      <c r="CE332">
        <v>1824.64</v>
      </c>
      <c r="CF332">
        <v>-0.00730157</v>
      </c>
      <c r="CG332">
        <v>0.9</v>
      </c>
      <c r="CH332" t="s">
        <v>421</v>
      </c>
      <c r="CI332" t="s">
        <v>421</v>
      </c>
      <c r="CJ332" t="s">
        <v>421</v>
      </c>
      <c r="CK332" t="s">
        <v>421</v>
      </c>
      <c r="CL332" t="s">
        <v>421</v>
      </c>
      <c r="CM332" t="s">
        <v>421</v>
      </c>
      <c r="CN332" t="s">
        <v>421</v>
      </c>
      <c r="CO332" t="s">
        <v>421</v>
      </c>
      <c r="CP332" t="s">
        <v>421</v>
      </c>
      <c r="CQ332" t="s">
        <v>421</v>
      </c>
      <c r="CR332">
        <f>$B$11*DQ332+$C$11*DR332+$F$11*EC332*(1-EF332)</f>
        <v>0</v>
      </c>
      <c r="CS332">
        <f>CR332*CT332</f>
        <v>0</v>
      </c>
      <c r="CT332">
        <f>($B$11*$D$9+$C$11*$D$9+$F$11*((EP332+EH332)/MAX(EP332+EH332+EQ332, 0.1)*$I$9+EQ332/MAX(EP332+EH332+EQ332, 0.1)*$J$9))/($B$11+$C$11+$F$11)</f>
        <v>0</v>
      </c>
      <c r="CU332">
        <f>($B$11*$K$9+$C$11*$K$9+$F$11*((EP332+EH332)/MAX(EP332+EH332+EQ332, 0.1)*$P$9+EQ332/MAX(EP332+EH332+EQ332, 0.1)*$Q$9))/($B$11+$C$11+$F$11)</f>
        <v>0</v>
      </c>
      <c r="CV332">
        <v>6</v>
      </c>
      <c r="CW332">
        <v>0.5</v>
      </c>
      <c r="CX332" t="s">
        <v>422</v>
      </c>
      <c r="CY332">
        <v>2</v>
      </c>
      <c r="CZ332" t="b">
        <v>1</v>
      </c>
      <c r="DA332">
        <v>1652289566.178571</v>
      </c>
      <c r="DB332">
        <v>1478.499285714286</v>
      </c>
      <c r="DC332">
        <v>1556.392142857143</v>
      </c>
      <c r="DD332">
        <v>27.99127142857143</v>
      </c>
      <c r="DE332">
        <v>24.21145</v>
      </c>
      <c r="DF332">
        <v>1480.144285714286</v>
      </c>
      <c r="DG332">
        <v>27.88551785714285</v>
      </c>
      <c r="DH332">
        <v>400.0718214285715</v>
      </c>
      <c r="DI332">
        <v>90.67331071428573</v>
      </c>
      <c r="DJ332">
        <v>0.1000121964285714</v>
      </c>
      <c r="DK332">
        <v>33.3088</v>
      </c>
      <c r="DL332">
        <v>32.56154285714285</v>
      </c>
      <c r="DM332">
        <v>999.9000000000002</v>
      </c>
      <c r="DN332">
        <v>0</v>
      </c>
      <c r="DO332">
        <v>0</v>
      </c>
      <c r="DP332">
        <v>9998.253214285714</v>
      </c>
      <c r="DQ332">
        <v>0</v>
      </c>
      <c r="DR332">
        <v>870.5685357142856</v>
      </c>
      <c r="DS332">
        <v>-77.89138214285715</v>
      </c>
      <c r="DT332">
        <v>1521.077142857143</v>
      </c>
      <c r="DU332">
        <v>1595.01</v>
      </c>
      <c r="DV332">
        <v>3.779813214285714</v>
      </c>
      <c r="DW332">
        <v>1556.392142857143</v>
      </c>
      <c r="DX332">
        <v>24.21145</v>
      </c>
      <c r="DY332">
        <v>2.538062857142857</v>
      </c>
      <c r="DZ332">
        <v>2.195333214285714</v>
      </c>
      <c r="EA332">
        <v>21.27265357142857</v>
      </c>
      <c r="EB332">
        <v>18.92826071428571</v>
      </c>
      <c r="EC332">
        <v>1500.035357142857</v>
      </c>
      <c r="ED332">
        <v>0.9729930714285715</v>
      </c>
      <c r="EE332">
        <v>0.02700726428571429</v>
      </c>
      <c r="EF332">
        <v>0</v>
      </c>
      <c r="EG332">
        <v>1435.087142857143</v>
      </c>
      <c r="EH332">
        <v>5.00097</v>
      </c>
      <c r="EI332">
        <v>22202.29642857143</v>
      </c>
      <c r="EJ332">
        <v>12491.84285714286</v>
      </c>
      <c r="EK332">
        <v>41.81199999999999</v>
      </c>
      <c r="EL332">
        <v>43.25</v>
      </c>
      <c r="EM332">
        <v>42</v>
      </c>
      <c r="EN332">
        <v>43.15378571428571</v>
      </c>
      <c r="EO332">
        <v>42.9685</v>
      </c>
      <c r="EP332">
        <v>1454.655357142857</v>
      </c>
      <c r="EQ332">
        <v>40.37785714285715</v>
      </c>
      <c r="ER332">
        <v>0</v>
      </c>
      <c r="ES332">
        <v>2259.799999952316</v>
      </c>
      <c r="ET332">
        <v>0</v>
      </c>
      <c r="EU332">
        <v>1435.070384615384</v>
      </c>
      <c r="EV332">
        <v>5.136068383102292</v>
      </c>
      <c r="EW332">
        <v>100.5982906632516</v>
      </c>
      <c r="EX332">
        <v>22202.62692307693</v>
      </c>
      <c r="EY332">
        <v>15</v>
      </c>
      <c r="EZ332">
        <v>1652287342.6</v>
      </c>
      <c r="FA332" t="s">
        <v>727</v>
      </c>
      <c r="FB332">
        <v>1652287342.6</v>
      </c>
      <c r="FC332">
        <v>1652287335.6</v>
      </c>
      <c r="FD332">
        <v>27</v>
      </c>
      <c r="FE332">
        <v>0.206</v>
      </c>
      <c r="FF332">
        <v>-0.006</v>
      </c>
      <c r="FG332">
        <v>-1.806</v>
      </c>
      <c r="FH332">
        <v>0.04</v>
      </c>
      <c r="FI332">
        <v>1600</v>
      </c>
      <c r="FJ332">
        <v>24</v>
      </c>
      <c r="FK332">
        <v>0.06</v>
      </c>
      <c r="FL332">
        <v>0.04</v>
      </c>
      <c r="FM332">
        <v>-77.83684634146341</v>
      </c>
      <c r="FN332">
        <v>-1.49628083623683</v>
      </c>
      <c r="FO332">
        <v>0.1837986372963104</v>
      </c>
      <c r="FP332">
        <v>-1</v>
      </c>
      <c r="FQ332">
        <v>3.800254146341463</v>
      </c>
      <c r="FR332">
        <v>-0.5562098257839549</v>
      </c>
      <c r="FS332">
        <v>0.06397316807871377</v>
      </c>
      <c r="FT332">
        <v>0</v>
      </c>
      <c r="FU332">
        <v>0</v>
      </c>
      <c r="FV332">
        <v>0</v>
      </c>
      <c r="FW332">
        <v>0</v>
      </c>
      <c r="FX332">
        <v>-1</v>
      </c>
      <c r="FY332">
        <v>0</v>
      </c>
      <c r="FZ332">
        <v>1</v>
      </c>
      <c r="GA332" t="s">
        <v>710</v>
      </c>
      <c r="GB332">
        <v>2.69434</v>
      </c>
      <c r="GC332">
        <v>2.70509</v>
      </c>
      <c r="GD332">
        <v>0.221292</v>
      </c>
      <c r="GE332">
        <v>0.225856</v>
      </c>
      <c r="GF332">
        <v>0.117952</v>
      </c>
      <c r="GG332">
        <v>0.105245</v>
      </c>
      <c r="GH332">
        <v>24420.8</v>
      </c>
      <c r="GI332">
        <v>24374</v>
      </c>
      <c r="GJ332">
        <v>29187.1</v>
      </c>
      <c r="GK332">
        <v>29148</v>
      </c>
      <c r="GL332">
        <v>34083.8</v>
      </c>
      <c r="GM332">
        <v>34716.3</v>
      </c>
      <c r="GN332">
        <v>41076.3</v>
      </c>
      <c r="GO332">
        <v>41592.1</v>
      </c>
      <c r="GP332">
        <v>1.7191</v>
      </c>
      <c r="GQ332">
        <v>2.012</v>
      </c>
      <c r="GR332">
        <v>0.111602</v>
      </c>
      <c r="GS332">
        <v>0</v>
      </c>
      <c r="GT332">
        <v>30.769</v>
      </c>
      <c r="GU332">
        <v>999.9</v>
      </c>
      <c r="GV332">
        <v>39.7</v>
      </c>
      <c r="GW332">
        <v>37.1</v>
      </c>
      <c r="GX332">
        <v>27.757</v>
      </c>
      <c r="GY332">
        <v>63.0036</v>
      </c>
      <c r="GZ332">
        <v>29.2308</v>
      </c>
      <c r="HA332">
        <v>1</v>
      </c>
      <c r="HB332">
        <v>0.339159</v>
      </c>
      <c r="HC332">
        <v>0</v>
      </c>
      <c r="HD332">
        <v>20.3922</v>
      </c>
      <c r="HE332">
        <v>5.21594</v>
      </c>
      <c r="HF332">
        <v>12.0098</v>
      </c>
      <c r="HG332">
        <v>4.98745</v>
      </c>
      <c r="HH332">
        <v>3.2885</v>
      </c>
      <c r="HI332">
        <v>2435.3</v>
      </c>
      <c r="HJ332">
        <v>9999</v>
      </c>
      <c r="HK332">
        <v>9999</v>
      </c>
      <c r="HL332">
        <v>46</v>
      </c>
      <c r="HM332">
        <v>1.86734</v>
      </c>
      <c r="HN332">
        <v>1.8663</v>
      </c>
      <c r="HO332">
        <v>1.86584</v>
      </c>
      <c r="HP332">
        <v>1.86569</v>
      </c>
      <c r="HQ332">
        <v>1.86752</v>
      </c>
      <c r="HR332">
        <v>1.87006</v>
      </c>
      <c r="HS332">
        <v>1.86872</v>
      </c>
      <c r="HT332">
        <v>1.87009</v>
      </c>
      <c r="HU332">
        <v>0</v>
      </c>
      <c r="HV332">
        <v>0</v>
      </c>
      <c r="HW332">
        <v>0</v>
      </c>
      <c r="HX332">
        <v>0</v>
      </c>
      <c r="HY332" t="s">
        <v>425</v>
      </c>
      <c r="HZ332" t="s">
        <v>426</v>
      </c>
      <c r="IA332" t="s">
        <v>427</v>
      </c>
      <c r="IB332" t="s">
        <v>427</v>
      </c>
      <c r="IC332" t="s">
        <v>427</v>
      </c>
      <c r="ID332" t="s">
        <v>427</v>
      </c>
      <c r="IE332">
        <v>0</v>
      </c>
      <c r="IF332">
        <v>100</v>
      </c>
      <c r="IG332">
        <v>100</v>
      </c>
      <c r="IH332">
        <v>-1.68</v>
      </c>
      <c r="II332">
        <v>0.1061</v>
      </c>
      <c r="IJ332">
        <v>0.04464184116076175</v>
      </c>
      <c r="IK332">
        <v>-0.0004613869835165773</v>
      </c>
      <c r="IL332">
        <v>-7.733014719846753E-07</v>
      </c>
      <c r="IM332">
        <v>2.12217718631011E-10</v>
      </c>
      <c r="IN332">
        <v>-0.1662484685589008</v>
      </c>
      <c r="IO332">
        <v>0.000886434048502425</v>
      </c>
      <c r="IP332">
        <v>0.0004187276611132993</v>
      </c>
      <c r="IQ332">
        <v>-3.612086840460417E-06</v>
      </c>
      <c r="IR332">
        <v>19</v>
      </c>
      <c r="IS332">
        <v>2204</v>
      </c>
      <c r="IT332">
        <v>1</v>
      </c>
      <c r="IU332">
        <v>37</v>
      </c>
      <c r="IV332">
        <v>37.2</v>
      </c>
      <c r="IW332">
        <v>37.3</v>
      </c>
      <c r="IX332">
        <v>3.07251</v>
      </c>
      <c r="IY332">
        <v>2.20825</v>
      </c>
      <c r="IZ332">
        <v>1.39648</v>
      </c>
      <c r="JA332">
        <v>2.34375</v>
      </c>
      <c r="JB332">
        <v>1.49536</v>
      </c>
      <c r="JC332">
        <v>2.3645</v>
      </c>
      <c r="JD332">
        <v>39.3418</v>
      </c>
      <c r="JE332">
        <v>14.7099</v>
      </c>
      <c r="JF332">
        <v>18</v>
      </c>
      <c r="JG332">
        <v>391.977</v>
      </c>
      <c r="JH332">
        <v>563.372</v>
      </c>
      <c r="JI332">
        <v>32.4336</v>
      </c>
      <c r="JJ332">
        <v>31.8564</v>
      </c>
      <c r="JK332">
        <v>30.0005</v>
      </c>
      <c r="JL332">
        <v>31.7306</v>
      </c>
      <c r="JM332">
        <v>31.6337</v>
      </c>
      <c r="JN332">
        <v>61.4694</v>
      </c>
      <c r="JO332">
        <v>18.0414</v>
      </c>
      <c r="JP332">
        <v>19.9872</v>
      </c>
      <c r="JQ332">
        <v>-999.9</v>
      </c>
      <c r="JR332">
        <v>1603.97</v>
      </c>
      <c r="JS332">
        <v>24.1881</v>
      </c>
      <c r="JT332">
        <v>99.75920000000001</v>
      </c>
      <c r="JU332">
        <v>99.83499999999999</v>
      </c>
    </row>
    <row r="333" spans="1:281">
      <c r="A333">
        <v>317</v>
      </c>
      <c r="B333">
        <v>1652290024.5</v>
      </c>
      <c r="C333">
        <v>7968</v>
      </c>
      <c r="D333" t="s">
        <v>1118</v>
      </c>
      <c r="E333" t="s">
        <v>1119</v>
      </c>
      <c r="F333">
        <v>2</v>
      </c>
      <c r="G333" t="s">
        <v>1120</v>
      </c>
      <c r="H333" t="s">
        <v>418</v>
      </c>
      <c r="I333">
        <v>1652290023.25</v>
      </c>
      <c r="J333">
        <f>(K333)/1000</f>
        <v>0</v>
      </c>
      <c r="K333">
        <f>IF(CZ333, AN333, AH333)</f>
        <v>0</v>
      </c>
      <c r="L333">
        <f>IF(CZ333, AI333, AG333)</f>
        <v>0</v>
      </c>
      <c r="M333">
        <f>DB333 - IF(AU333&gt;1, L333*CV333*100.0/(AW333*DP333), 0)</f>
        <v>0</v>
      </c>
      <c r="N333">
        <f>((T333-J333/2)*M333-L333)/(T333+J333/2)</f>
        <v>0</v>
      </c>
      <c r="O333">
        <f>N333*(DI333+DJ333)/1000.0</f>
        <v>0</v>
      </c>
      <c r="P333">
        <f>(DB333 - IF(AU333&gt;1, L333*CV333*100.0/(AW333*DP333), 0))*(DI333+DJ333)/1000.0</f>
        <v>0</v>
      </c>
      <c r="Q333">
        <f>2.0/((1/S333-1/R333)+SIGN(S333)*SQRT((1/S333-1/R333)*(1/S333-1/R333) + 4*CW333/((CW333+1)*(CW333+1))*(2*1/S333*1/R333-1/R333*1/R333)))</f>
        <v>0</v>
      </c>
      <c r="R333">
        <f>IF(LEFT(CX333,1)&lt;&gt;"0",IF(LEFT(CX333,1)="1",3.0,CY333),$D$5+$E$5*(DP333*DI333/($K$5*1000))+$F$5*(DP333*DI333/($K$5*1000))*MAX(MIN(CV333,$J$5),$I$5)*MAX(MIN(CV333,$J$5),$I$5)+$G$5*MAX(MIN(CV333,$J$5),$I$5)*(DP333*DI333/($K$5*1000))+$H$5*(DP333*DI333/($K$5*1000))*(DP333*DI333/($K$5*1000)))</f>
        <v>0</v>
      </c>
      <c r="S333">
        <f>J333*(1000-(1000*0.61365*exp(17.502*W333/(240.97+W333))/(DI333+DJ333)+DD333)/2)/(1000*0.61365*exp(17.502*W333/(240.97+W333))/(DI333+DJ333)-DD333)</f>
        <v>0</v>
      </c>
      <c r="T333">
        <f>1/((CW333+1)/(Q333/1.6)+1/(R333/1.37)) + CW333/((CW333+1)/(Q333/1.6) + CW333/(R333/1.37))</f>
        <v>0</v>
      </c>
      <c r="U333">
        <f>(CR333*CU333)</f>
        <v>0</v>
      </c>
      <c r="V333">
        <f>(DK333+(U333+2*0.95*5.67E-8*(((DK333+$B$7)+273)^4-(DK333+273)^4)-44100*J333)/(1.84*29.3*R333+8*0.95*5.67E-8*(DK333+273)^3))</f>
        <v>0</v>
      </c>
      <c r="W333">
        <f>($C$7*DL333+$D$7*DM333+$E$7*V333)</f>
        <v>0</v>
      </c>
      <c r="X333">
        <f>0.61365*exp(17.502*W333/(240.97+W333))</f>
        <v>0</v>
      </c>
      <c r="Y333">
        <f>(Z333/AA333*100)</f>
        <v>0</v>
      </c>
      <c r="Z333">
        <f>DD333*(DI333+DJ333)/1000</f>
        <v>0</v>
      </c>
      <c r="AA333">
        <f>0.61365*exp(17.502*DK333/(240.97+DK333))</f>
        <v>0</v>
      </c>
      <c r="AB333">
        <f>(X333-DD333*(DI333+DJ333)/1000)</f>
        <v>0</v>
      </c>
      <c r="AC333">
        <f>(-J333*44100)</f>
        <v>0</v>
      </c>
      <c r="AD333">
        <f>2*29.3*R333*0.92*(DK333-W333)</f>
        <v>0</v>
      </c>
      <c r="AE333">
        <f>2*0.95*5.67E-8*(((DK333+$B$7)+273)^4-(W333+273)^4)</f>
        <v>0</v>
      </c>
      <c r="AF333">
        <f>U333+AE333+AC333+AD333</f>
        <v>0</v>
      </c>
      <c r="AG333">
        <f>DH333*AU333*(DC333-DB333*(1000-AU333*DE333)/(1000-AU333*DD333))/(100*CV333)</f>
        <v>0</v>
      </c>
      <c r="AH333">
        <f>1000*DH333*AU333*(DD333-DE333)/(100*CV333*(1000-AU333*DD333))</f>
        <v>0</v>
      </c>
      <c r="AI333">
        <f>(AJ333 - AK333 - DI333*1E3/(8.314*(DK333+273.15)) * AM333/DH333 * AL333) * DH333/(100*CV333) * (1000 - DE333)/1000</f>
        <v>0</v>
      </c>
      <c r="AJ333">
        <v>1652.399884138139</v>
      </c>
      <c r="AK333">
        <v>1612.383090909091</v>
      </c>
      <c r="AL333">
        <v>0.03614574103635627</v>
      </c>
      <c r="AM333">
        <v>66.42233892500103</v>
      </c>
      <c r="AN333">
        <f>(AP333 - AO333 + DI333*1E3/(8.314*(DK333+273.15)) * AR333/DH333 * AQ333) * DH333/(100*CV333) * 1000/(1000 - AP333)</f>
        <v>0</v>
      </c>
      <c r="AO333">
        <v>25.66503901340338</v>
      </c>
      <c r="AP333">
        <v>28.45817939393939</v>
      </c>
      <c r="AQ333">
        <v>-0.0002592942520067358</v>
      </c>
      <c r="AR333">
        <v>79.01917542628415</v>
      </c>
      <c r="AS333">
        <v>0</v>
      </c>
      <c r="AT333">
        <v>0</v>
      </c>
      <c r="AU333">
        <f>IF(AS333*$H$13&gt;=AW333,1.0,(AW333/(AW333-AS333*$H$13)))</f>
        <v>0</v>
      </c>
      <c r="AV333">
        <f>(AU333-1)*100</f>
        <v>0</v>
      </c>
      <c r="AW333">
        <f>MAX(0,($B$13+$C$13*DP333)/(1+$D$13*DP333)*DI333/(DK333+273)*$E$13)</f>
        <v>0</v>
      </c>
      <c r="AX333" t="s">
        <v>421</v>
      </c>
      <c r="AY333" t="s">
        <v>421</v>
      </c>
      <c r="AZ333">
        <v>0</v>
      </c>
      <c r="BA333">
        <v>0</v>
      </c>
      <c r="BB333">
        <f>1-AZ333/BA333</f>
        <v>0</v>
      </c>
      <c r="BC333">
        <v>0</v>
      </c>
      <c r="BD333" t="s">
        <v>421</v>
      </c>
      <c r="BE333" t="s">
        <v>421</v>
      </c>
      <c r="BF333">
        <v>0</v>
      </c>
      <c r="BG333">
        <v>0</v>
      </c>
      <c r="BH333">
        <f>1-BF333/BG333</f>
        <v>0</v>
      </c>
      <c r="BI333">
        <v>0.5</v>
      </c>
      <c r="BJ333">
        <f>CS333</f>
        <v>0</v>
      </c>
      <c r="BK333">
        <f>L333</f>
        <v>0</v>
      </c>
      <c r="BL333">
        <f>BH333*BI333*BJ333</f>
        <v>0</v>
      </c>
      <c r="BM333">
        <f>(BK333-BC333)/BJ333</f>
        <v>0</v>
      </c>
      <c r="BN333">
        <f>(BA333-BG333)/BG333</f>
        <v>0</v>
      </c>
      <c r="BO333">
        <f>AZ333/(BB333+AZ333/BG333)</f>
        <v>0</v>
      </c>
      <c r="BP333" t="s">
        <v>421</v>
      </c>
      <c r="BQ333">
        <v>0</v>
      </c>
      <c r="BR333">
        <f>IF(BQ333&lt;&gt;0, BQ333, BO333)</f>
        <v>0</v>
      </c>
      <c r="BS333">
        <f>1-BR333/BG333</f>
        <v>0</v>
      </c>
      <c r="BT333">
        <f>(BG333-BF333)/(BG333-BR333)</f>
        <v>0</v>
      </c>
      <c r="BU333">
        <f>(BA333-BG333)/(BA333-BR333)</f>
        <v>0</v>
      </c>
      <c r="BV333">
        <f>(BG333-BF333)/(BG333-AZ333)</f>
        <v>0</v>
      </c>
      <c r="BW333">
        <f>(BA333-BG333)/(BA333-AZ333)</f>
        <v>0</v>
      </c>
      <c r="BX333">
        <f>(BT333*BR333/BF333)</f>
        <v>0</v>
      </c>
      <c r="BY333">
        <f>(1-BX333)</f>
        <v>0</v>
      </c>
      <c r="BZ333">
        <v>1358</v>
      </c>
      <c r="CA333">
        <v>300</v>
      </c>
      <c r="CB333">
        <v>300</v>
      </c>
      <c r="CC333">
        <v>300</v>
      </c>
      <c r="CD333">
        <v>10372.1</v>
      </c>
      <c r="CE333">
        <v>1824.64</v>
      </c>
      <c r="CF333">
        <v>-0.00730157</v>
      </c>
      <c r="CG333">
        <v>0.9</v>
      </c>
      <c r="CH333" t="s">
        <v>421</v>
      </c>
      <c r="CI333" t="s">
        <v>421</v>
      </c>
      <c r="CJ333" t="s">
        <v>421</v>
      </c>
      <c r="CK333" t="s">
        <v>421</v>
      </c>
      <c r="CL333" t="s">
        <v>421</v>
      </c>
      <c r="CM333" t="s">
        <v>421</v>
      </c>
      <c r="CN333" t="s">
        <v>421</v>
      </c>
      <c r="CO333" t="s">
        <v>421</v>
      </c>
      <c r="CP333" t="s">
        <v>421</v>
      </c>
      <c r="CQ333" t="s">
        <v>421</v>
      </c>
      <c r="CR333">
        <f>$B$11*DQ333+$C$11*DR333+$F$11*EC333*(1-EF333)</f>
        <v>0</v>
      </c>
      <c r="CS333">
        <f>CR333*CT333</f>
        <v>0</v>
      </c>
      <c r="CT333">
        <f>($B$11*$D$9+$C$11*$D$9+$F$11*((EP333+EH333)/MAX(EP333+EH333+EQ333, 0.1)*$I$9+EQ333/MAX(EP333+EH333+EQ333, 0.1)*$J$9))/($B$11+$C$11+$F$11)</f>
        <v>0</v>
      </c>
      <c r="CU333">
        <f>($B$11*$K$9+$C$11*$K$9+$F$11*((EP333+EH333)/MAX(EP333+EH333+EQ333, 0.1)*$P$9+EQ333/MAX(EP333+EH333+EQ333, 0.1)*$Q$9))/($B$11+$C$11+$F$11)</f>
        <v>0</v>
      </c>
      <c r="CV333">
        <v>6</v>
      </c>
      <c r="CW333">
        <v>0.5</v>
      </c>
      <c r="CX333" t="s">
        <v>422</v>
      </c>
      <c r="CY333">
        <v>2</v>
      </c>
      <c r="CZ333" t="b">
        <v>1</v>
      </c>
      <c r="DA333">
        <v>1652290023.25</v>
      </c>
      <c r="DB333">
        <v>1566.48</v>
      </c>
      <c r="DC333">
        <v>1609.935</v>
      </c>
      <c r="DD333">
        <v>28.454575</v>
      </c>
      <c r="DE333">
        <v>25.686125</v>
      </c>
      <c r="DF333">
        <v>1568.2475</v>
      </c>
      <c r="DG333">
        <v>28.341575</v>
      </c>
      <c r="DH333">
        <v>400.00175</v>
      </c>
      <c r="DI333">
        <v>90.643975</v>
      </c>
      <c r="DJ333">
        <v>0.09992477499999999</v>
      </c>
      <c r="DK333">
        <v>33.4324</v>
      </c>
      <c r="DL333">
        <v>32.74045</v>
      </c>
      <c r="DM333">
        <v>999.9</v>
      </c>
      <c r="DN333">
        <v>0</v>
      </c>
      <c r="DO333">
        <v>0</v>
      </c>
      <c r="DP333">
        <v>9995.15</v>
      </c>
      <c r="DQ333">
        <v>0</v>
      </c>
      <c r="DR333">
        <v>256.14825</v>
      </c>
      <c r="DS333">
        <v>-43.4515</v>
      </c>
      <c r="DT333">
        <v>1612.3625</v>
      </c>
      <c r="DU333">
        <v>1652.375</v>
      </c>
      <c r="DV333">
        <v>2.7684475</v>
      </c>
      <c r="DW333">
        <v>1609.935</v>
      </c>
      <c r="DX333">
        <v>25.686125</v>
      </c>
      <c r="DY333">
        <v>2.579235</v>
      </c>
      <c r="DZ333">
        <v>2.32829</v>
      </c>
      <c r="EA333">
        <v>21.53535</v>
      </c>
      <c r="EB333">
        <v>19.873475</v>
      </c>
      <c r="EC333">
        <v>1499.925</v>
      </c>
      <c r="ED333">
        <v>0.972992</v>
      </c>
      <c r="EE333">
        <v>0.0270084</v>
      </c>
      <c r="EF333">
        <v>0</v>
      </c>
      <c r="EG333">
        <v>1425.7975</v>
      </c>
      <c r="EH333">
        <v>5.00097</v>
      </c>
      <c r="EI333">
        <v>22088.55</v>
      </c>
      <c r="EJ333">
        <v>12490.95</v>
      </c>
      <c r="EK333">
        <v>41.75</v>
      </c>
      <c r="EL333">
        <v>43.10925</v>
      </c>
      <c r="EM333">
        <v>41.937</v>
      </c>
      <c r="EN333">
        <v>43</v>
      </c>
      <c r="EO333">
        <v>42.937</v>
      </c>
      <c r="EP333">
        <v>1454.545</v>
      </c>
      <c r="EQ333">
        <v>40.38</v>
      </c>
      <c r="ER333">
        <v>0</v>
      </c>
      <c r="ES333">
        <v>2710.400000095367</v>
      </c>
      <c r="ET333">
        <v>0</v>
      </c>
      <c r="EU333">
        <v>1425.4936</v>
      </c>
      <c r="EV333">
        <v>3.972307682364819</v>
      </c>
      <c r="EW333">
        <v>134.5692305712615</v>
      </c>
      <c r="EX333">
        <v>22085.488</v>
      </c>
      <c r="EY333">
        <v>15</v>
      </c>
      <c r="EZ333">
        <v>1652287342.6</v>
      </c>
      <c r="FA333" t="s">
        <v>727</v>
      </c>
      <c r="FB333">
        <v>1652287342.6</v>
      </c>
      <c r="FC333">
        <v>1652287335.6</v>
      </c>
      <c r="FD333">
        <v>27</v>
      </c>
      <c r="FE333">
        <v>0.206</v>
      </c>
      <c r="FF333">
        <v>-0.006</v>
      </c>
      <c r="FG333">
        <v>-1.806</v>
      </c>
      <c r="FH333">
        <v>0.04</v>
      </c>
      <c r="FI333">
        <v>1600</v>
      </c>
      <c r="FJ333">
        <v>24</v>
      </c>
      <c r="FK333">
        <v>0.06</v>
      </c>
      <c r="FL333">
        <v>0.04</v>
      </c>
      <c r="FM333">
        <v>-43.63967804878049</v>
      </c>
      <c r="FN333">
        <v>0.5984864111498073</v>
      </c>
      <c r="FO333">
        <v>0.1505298082662717</v>
      </c>
      <c r="FP333">
        <v>-1</v>
      </c>
      <c r="FQ333">
        <v>2.805211463414634</v>
      </c>
      <c r="FR333">
        <v>0.01482000000000067</v>
      </c>
      <c r="FS333">
        <v>0.02936130800244628</v>
      </c>
      <c r="FT333">
        <v>1</v>
      </c>
      <c r="FU333">
        <v>0</v>
      </c>
      <c r="FV333">
        <v>0</v>
      </c>
      <c r="FW333">
        <v>0</v>
      </c>
      <c r="FX333">
        <v>-1</v>
      </c>
      <c r="FY333">
        <v>1</v>
      </c>
      <c r="FZ333">
        <v>1</v>
      </c>
      <c r="GA333" t="s">
        <v>719</v>
      </c>
      <c r="GB333">
        <v>2.69359</v>
      </c>
      <c r="GC333">
        <v>2.70494</v>
      </c>
      <c r="GD333">
        <v>0.226551</v>
      </c>
      <c r="GE333">
        <v>0.228034</v>
      </c>
      <c r="GF333">
        <v>0.119106</v>
      </c>
      <c r="GG333">
        <v>0.109346</v>
      </c>
      <c r="GH333">
        <v>24242.3</v>
      </c>
      <c r="GI333">
        <v>24292.8</v>
      </c>
      <c r="GJ333">
        <v>29174</v>
      </c>
      <c r="GK333">
        <v>29135.2</v>
      </c>
      <c r="GL333">
        <v>34024.2</v>
      </c>
      <c r="GM333">
        <v>34541.3</v>
      </c>
      <c r="GN333">
        <v>41056.9</v>
      </c>
      <c r="GO333">
        <v>41573.8</v>
      </c>
      <c r="GP333">
        <v>1.71502</v>
      </c>
      <c r="GQ333">
        <v>2.00903</v>
      </c>
      <c r="GR333">
        <v>0.126332</v>
      </c>
      <c r="GS333">
        <v>0</v>
      </c>
      <c r="GT333">
        <v>30.686</v>
      </c>
      <c r="GU333">
        <v>999.9</v>
      </c>
      <c r="GV333">
        <v>43</v>
      </c>
      <c r="GW333">
        <v>37</v>
      </c>
      <c r="GX333">
        <v>29.9095</v>
      </c>
      <c r="GY333">
        <v>62.8537</v>
      </c>
      <c r="GZ333">
        <v>29.383</v>
      </c>
      <c r="HA333">
        <v>1</v>
      </c>
      <c r="HB333">
        <v>0.366273</v>
      </c>
      <c r="HC333">
        <v>0</v>
      </c>
      <c r="HD333">
        <v>20.3924</v>
      </c>
      <c r="HE333">
        <v>5.21924</v>
      </c>
      <c r="HF333">
        <v>12.0099</v>
      </c>
      <c r="HG333">
        <v>4.9885</v>
      </c>
      <c r="HH333">
        <v>3.28912</v>
      </c>
      <c r="HI333">
        <v>2444.9</v>
      </c>
      <c r="HJ333">
        <v>9999</v>
      </c>
      <c r="HK333">
        <v>9999</v>
      </c>
      <c r="HL333">
        <v>46.1</v>
      </c>
      <c r="HM333">
        <v>1.86736</v>
      </c>
      <c r="HN333">
        <v>1.8663</v>
      </c>
      <c r="HO333">
        <v>1.86586</v>
      </c>
      <c r="HP333">
        <v>1.86569</v>
      </c>
      <c r="HQ333">
        <v>1.86752</v>
      </c>
      <c r="HR333">
        <v>1.87007</v>
      </c>
      <c r="HS333">
        <v>1.86872</v>
      </c>
      <c r="HT333">
        <v>1.8701</v>
      </c>
      <c r="HU333">
        <v>0</v>
      </c>
      <c r="HV333">
        <v>0</v>
      </c>
      <c r="HW333">
        <v>0</v>
      </c>
      <c r="HX333">
        <v>0</v>
      </c>
      <c r="HY333" t="s">
        <v>425</v>
      </c>
      <c r="HZ333" t="s">
        <v>426</v>
      </c>
      <c r="IA333" t="s">
        <v>427</v>
      </c>
      <c r="IB333" t="s">
        <v>427</v>
      </c>
      <c r="IC333" t="s">
        <v>427</v>
      </c>
      <c r="ID333" t="s">
        <v>427</v>
      </c>
      <c r="IE333">
        <v>0</v>
      </c>
      <c r="IF333">
        <v>100</v>
      </c>
      <c r="IG333">
        <v>100</v>
      </c>
      <c r="IH333">
        <v>-1.76</v>
      </c>
      <c r="II333">
        <v>0.1131</v>
      </c>
      <c r="IJ333">
        <v>0.04464184116076175</v>
      </c>
      <c r="IK333">
        <v>-0.0004613869835165773</v>
      </c>
      <c r="IL333">
        <v>-7.733014719846753E-07</v>
      </c>
      <c r="IM333">
        <v>2.12217718631011E-10</v>
      </c>
      <c r="IN333">
        <v>-0.1662484685589008</v>
      </c>
      <c r="IO333">
        <v>0.000886434048502425</v>
      </c>
      <c r="IP333">
        <v>0.0004187276611132993</v>
      </c>
      <c r="IQ333">
        <v>-3.612086840460417E-06</v>
      </c>
      <c r="IR333">
        <v>19</v>
      </c>
      <c r="IS333">
        <v>2204</v>
      </c>
      <c r="IT333">
        <v>1</v>
      </c>
      <c r="IU333">
        <v>37</v>
      </c>
      <c r="IV333">
        <v>44.7</v>
      </c>
      <c r="IW333">
        <v>44.8</v>
      </c>
      <c r="IX333">
        <v>3.0957</v>
      </c>
      <c r="IY333">
        <v>2.19971</v>
      </c>
      <c r="IZ333">
        <v>1.39648</v>
      </c>
      <c r="JA333">
        <v>2.34253</v>
      </c>
      <c r="JB333">
        <v>1.49536</v>
      </c>
      <c r="JC333">
        <v>2.35229</v>
      </c>
      <c r="JD333">
        <v>39.2173</v>
      </c>
      <c r="JE333">
        <v>14.6311</v>
      </c>
      <c r="JF333">
        <v>18</v>
      </c>
      <c r="JG333">
        <v>391.699</v>
      </c>
      <c r="JH333">
        <v>564.119</v>
      </c>
      <c r="JI333">
        <v>32.6594</v>
      </c>
      <c r="JJ333">
        <v>32.1934</v>
      </c>
      <c r="JK333">
        <v>30.0002</v>
      </c>
      <c r="JL333">
        <v>32.0614</v>
      </c>
      <c r="JM333">
        <v>31.9581</v>
      </c>
      <c r="JN333">
        <v>61.9323</v>
      </c>
      <c r="JO333">
        <v>20.6758</v>
      </c>
      <c r="JP333">
        <v>28.8612</v>
      </c>
      <c r="JQ333">
        <v>-999.9</v>
      </c>
      <c r="JR333">
        <v>1596.62</v>
      </c>
      <c r="JS333">
        <v>25.5818</v>
      </c>
      <c r="JT333">
        <v>99.71299999999999</v>
      </c>
      <c r="JU333">
        <v>99.7911</v>
      </c>
    </row>
    <row r="334" spans="1:281">
      <c r="A334">
        <v>318</v>
      </c>
      <c r="B334">
        <v>1652290026.5</v>
      </c>
      <c r="C334">
        <v>7970</v>
      </c>
      <c r="D334" t="s">
        <v>1121</v>
      </c>
      <c r="E334" t="s">
        <v>1122</v>
      </c>
      <c r="F334">
        <v>2</v>
      </c>
      <c r="G334" t="s">
        <v>1120</v>
      </c>
      <c r="H334" t="s">
        <v>418</v>
      </c>
      <c r="I334">
        <v>1652290025.5</v>
      </c>
      <c r="J334">
        <f>(K334)/1000</f>
        <v>0</v>
      </c>
      <c r="K334">
        <f>IF(CZ334, AN334, AH334)</f>
        <v>0</v>
      </c>
      <c r="L334">
        <f>IF(CZ334, AI334, AG334)</f>
        <v>0</v>
      </c>
      <c r="M334">
        <f>DB334 - IF(AU334&gt;1, L334*CV334*100.0/(AW334*DP334), 0)</f>
        <v>0</v>
      </c>
      <c r="N334">
        <f>((T334-J334/2)*M334-L334)/(T334+J334/2)</f>
        <v>0</v>
      </c>
      <c r="O334">
        <f>N334*(DI334+DJ334)/1000.0</f>
        <v>0</v>
      </c>
      <c r="P334">
        <f>(DB334 - IF(AU334&gt;1, L334*CV334*100.0/(AW334*DP334), 0))*(DI334+DJ334)/1000.0</f>
        <v>0</v>
      </c>
      <c r="Q334">
        <f>2.0/((1/S334-1/R334)+SIGN(S334)*SQRT((1/S334-1/R334)*(1/S334-1/R334) + 4*CW334/((CW334+1)*(CW334+1))*(2*1/S334*1/R334-1/R334*1/R334)))</f>
        <v>0</v>
      </c>
      <c r="R334">
        <f>IF(LEFT(CX334,1)&lt;&gt;"0",IF(LEFT(CX334,1)="1",3.0,CY334),$D$5+$E$5*(DP334*DI334/($K$5*1000))+$F$5*(DP334*DI334/($K$5*1000))*MAX(MIN(CV334,$J$5),$I$5)*MAX(MIN(CV334,$J$5),$I$5)+$G$5*MAX(MIN(CV334,$J$5),$I$5)*(DP334*DI334/($K$5*1000))+$H$5*(DP334*DI334/($K$5*1000))*(DP334*DI334/($K$5*1000)))</f>
        <v>0</v>
      </c>
      <c r="S334">
        <f>J334*(1000-(1000*0.61365*exp(17.502*W334/(240.97+W334))/(DI334+DJ334)+DD334)/2)/(1000*0.61365*exp(17.502*W334/(240.97+W334))/(DI334+DJ334)-DD334)</f>
        <v>0</v>
      </c>
      <c r="T334">
        <f>1/((CW334+1)/(Q334/1.6)+1/(R334/1.37)) + CW334/((CW334+1)/(Q334/1.6) + CW334/(R334/1.37))</f>
        <v>0</v>
      </c>
      <c r="U334">
        <f>(CR334*CU334)</f>
        <v>0</v>
      </c>
      <c r="V334">
        <f>(DK334+(U334+2*0.95*5.67E-8*(((DK334+$B$7)+273)^4-(DK334+273)^4)-44100*J334)/(1.84*29.3*R334+8*0.95*5.67E-8*(DK334+273)^3))</f>
        <v>0</v>
      </c>
      <c r="W334">
        <f>($C$7*DL334+$D$7*DM334+$E$7*V334)</f>
        <v>0</v>
      </c>
      <c r="X334">
        <f>0.61365*exp(17.502*W334/(240.97+W334))</f>
        <v>0</v>
      </c>
      <c r="Y334">
        <f>(Z334/AA334*100)</f>
        <v>0</v>
      </c>
      <c r="Z334">
        <f>DD334*(DI334+DJ334)/1000</f>
        <v>0</v>
      </c>
      <c r="AA334">
        <f>0.61365*exp(17.502*DK334/(240.97+DK334))</f>
        <v>0</v>
      </c>
      <c r="AB334">
        <f>(X334-DD334*(DI334+DJ334)/1000)</f>
        <v>0</v>
      </c>
      <c r="AC334">
        <f>(-J334*44100)</f>
        <v>0</v>
      </c>
      <c r="AD334">
        <f>2*29.3*R334*0.92*(DK334-W334)</f>
        <v>0</v>
      </c>
      <c r="AE334">
        <f>2*0.95*5.67E-8*(((DK334+$B$7)+273)^4-(W334+273)^4)</f>
        <v>0</v>
      </c>
      <c r="AF334">
        <f>U334+AE334+AC334+AD334</f>
        <v>0</v>
      </c>
      <c r="AG334">
        <f>DH334*AU334*(DC334-DB334*(1000-AU334*DE334)/(1000-AU334*DD334))/(100*CV334)</f>
        <v>0</v>
      </c>
      <c r="AH334">
        <f>1000*DH334*AU334*(DD334-DE334)/(100*CV334*(1000-AU334*DD334))</f>
        <v>0</v>
      </c>
      <c r="AI334">
        <f>(AJ334 - AK334 - DI334*1E3/(8.314*(DK334+273.15)) * AM334/DH334 * AL334) * DH334/(100*CV334) * (1000 - DE334)/1000</f>
        <v>0</v>
      </c>
      <c r="AJ334">
        <v>1652.374183546685</v>
      </c>
      <c r="AK334">
        <v>1612.362303030302</v>
      </c>
      <c r="AL334">
        <v>0.006200619115385525</v>
      </c>
      <c r="AM334">
        <v>66.42233892500103</v>
      </c>
      <c r="AN334">
        <f>(AP334 - AO334 + DI334*1E3/(8.314*(DK334+273.15)) * AR334/DH334 * AQ334) * DH334/(100*CV334) * 1000/(1000 - AP334)</f>
        <v>0</v>
      </c>
      <c r="AO334">
        <v>25.68510125485447</v>
      </c>
      <c r="AP334">
        <v>28.4643406060606</v>
      </c>
      <c r="AQ334">
        <v>0.0004916870500538792</v>
      </c>
      <c r="AR334">
        <v>79.01917542628415</v>
      </c>
      <c r="AS334">
        <v>0</v>
      </c>
      <c r="AT334">
        <v>0</v>
      </c>
      <c r="AU334">
        <f>IF(AS334*$H$13&gt;=AW334,1.0,(AW334/(AW334-AS334*$H$13)))</f>
        <v>0</v>
      </c>
      <c r="AV334">
        <f>(AU334-1)*100</f>
        <v>0</v>
      </c>
      <c r="AW334">
        <f>MAX(0,($B$13+$C$13*DP334)/(1+$D$13*DP334)*DI334/(DK334+273)*$E$13)</f>
        <v>0</v>
      </c>
      <c r="AX334" t="s">
        <v>421</v>
      </c>
      <c r="AY334" t="s">
        <v>421</v>
      </c>
      <c r="AZ334">
        <v>0</v>
      </c>
      <c r="BA334">
        <v>0</v>
      </c>
      <c r="BB334">
        <f>1-AZ334/BA334</f>
        <v>0</v>
      </c>
      <c r="BC334">
        <v>0</v>
      </c>
      <c r="BD334" t="s">
        <v>421</v>
      </c>
      <c r="BE334" t="s">
        <v>421</v>
      </c>
      <c r="BF334">
        <v>0</v>
      </c>
      <c r="BG334">
        <v>0</v>
      </c>
      <c r="BH334">
        <f>1-BF334/BG334</f>
        <v>0</v>
      </c>
      <c r="BI334">
        <v>0.5</v>
      </c>
      <c r="BJ334">
        <f>CS334</f>
        <v>0</v>
      </c>
      <c r="BK334">
        <f>L334</f>
        <v>0</v>
      </c>
      <c r="BL334">
        <f>BH334*BI334*BJ334</f>
        <v>0</v>
      </c>
      <c r="BM334">
        <f>(BK334-BC334)/BJ334</f>
        <v>0</v>
      </c>
      <c r="BN334">
        <f>(BA334-BG334)/BG334</f>
        <v>0</v>
      </c>
      <c r="BO334">
        <f>AZ334/(BB334+AZ334/BG334)</f>
        <v>0</v>
      </c>
      <c r="BP334" t="s">
        <v>421</v>
      </c>
      <c r="BQ334">
        <v>0</v>
      </c>
      <c r="BR334">
        <f>IF(BQ334&lt;&gt;0, BQ334, BO334)</f>
        <v>0</v>
      </c>
      <c r="BS334">
        <f>1-BR334/BG334</f>
        <v>0</v>
      </c>
      <c r="BT334">
        <f>(BG334-BF334)/(BG334-BR334)</f>
        <v>0</v>
      </c>
      <c r="BU334">
        <f>(BA334-BG334)/(BA334-BR334)</f>
        <v>0</v>
      </c>
      <c r="BV334">
        <f>(BG334-BF334)/(BG334-AZ334)</f>
        <v>0</v>
      </c>
      <c r="BW334">
        <f>(BA334-BG334)/(BA334-AZ334)</f>
        <v>0</v>
      </c>
      <c r="BX334">
        <f>(BT334*BR334/BF334)</f>
        <v>0</v>
      </c>
      <c r="BY334">
        <f>(1-BX334)</f>
        <v>0</v>
      </c>
      <c r="BZ334">
        <v>1358</v>
      </c>
      <c r="CA334">
        <v>300</v>
      </c>
      <c r="CB334">
        <v>300</v>
      </c>
      <c r="CC334">
        <v>300</v>
      </c>
      <c r="CD334">
        <v>10372.1</v>
      </c>
      <c r="CE334">
        <v>1824.64</v>
      </c>
      <c r="CF334">
        <v>-0.00730157</v>
      </c>
      <c r="CG334">
        <v>0.9</v>
      </c>
      <c r="CH334" t="s">
        <v>421</v>
      </c>
      <c r="CI334" t="s">
        <v>421</v>
      </c>
      <c r="CJ334" t="s">
        <v>421</v>
      </c>
      <c r="CK334" t="s">
        <v>421</v>
      </c>
      <c r="CL334" t="s">
        <v>421</v>
      </c>
      <c r="CM334" t="s">
        <v>421</v>
      </c>
      <c r="CN334" t="s">
        <v>421</v>
      </c>
      <c r="CO334" t="s">
        <v>421</v>
      </c>
      <c r="CP334" t="s">
        <v>421</v>
      </c>
      <c r="CQ334" t="s">
        <v>421</v>
      </c>
      <c r="CR334">
        <f>$B$11*DQ334+$C$11*DR334+$F$11*EC334*(1-EF334)</f>
        <v>0</v>
      </c>
      <c r="CS334">
        <f>CR334*CT334</f>
        <v>0</v>
      </c>
      <c r="CT334">
        <f>($B$11*$D$9+$C$11*$D$9+$F$11*((EP334+EH334)/MAX(EP334+EH334+EQ334, 0.1)*$I$9+EQ334/MAX(EP334+EH334+EQ334, 0.1)*$J$9))/($B$11+$C$11+$F$11)</f>
        <v>0</v>
      </c>
      <c r="CU334">
        <f>($B$11*$K$9+$C$11*$K$9+$F$11*((EP334+EH334)/MAX(EP334+EH334+EQ334, 0.1)*$P$9+EQ334/MAX(EP334+EH334+EQ334, 0.1)*$Q$9))/($B$11+$C$11+$F$11)</f>
        <v>0</v>
      </c>
      <c r="CV334">
        <v>6</v>
      </c>
      <c r="CW334">
        <v>0.5</v>
      </c>
      <c r="CX334" t="s">
        <v>422</v>
      </c>
      <c r="CY334">
        <v>2</v>
      </c>
      <c r="CZ334" t="b">
        <v>1</v>
      </c>
      <c r="DA334">
        <v>1652290025.5</v>
      </c>
      <c r="DB334">
        <v>1566.48</v>
      </c>
      <c r="DC334">
        <v>1610.006666666667</v>
      </c>
      <c r="DD334">
        <v>28.4628</v>
      </c>
      <c r="DE334">
        <v>25.68413333333334</v>
      </c>
      <c r="DF334">
        <v>1568.24</v>
      </c>
      <c r="DG334">
        <v>28.34966666666666</v>
      </c>
      <c r="DH334">
        <v>399.9606666666667</v>
      </c>
      <c r="DI334">
        <v>90.64173333333333</v>
      </c>
      <c r="DJ334">
        <v>0.09972096666666667</v>
      </c>
      <c r="DK334">
        <v>33.43126666666667</v>
      </c>
      <c r="DL334">
        <v>32.73723333333334</v>
      </c>
      <c r="DM334">
        <v>999.9</v>
      </c>
      <c r="DN334">
        <v>0</v>
      </c>
      <c r="DO334">
        <v>0</v>
      </c>
      <c r="DP334">
        <v>9997.483333333334</v>
      </c>
      <c r="DQ334">
        <v>0</v>
      </c>
      <c r="DR334">
        <v>255.9613333333333</v>
      </c>
      <c r="DS334">
        <v>-43.532</v>
      </c>
      <c r="DT334">
        <v>1612.37</v>
      </c>
      <c r="DU334">
        <v>1652.453333333334</v>
      </c>
      <c r="DV334">
        <v>2.77863</v>
      </c>
      <c r="DW334">
        <v>1610.006666666667</v>
      </c>
      <c r="DX334">
        <v>25.68413333333334</v>
      </c>
      <c r="DY334">
        <v>2.57992</v>
      </c>
      <c r="DZ334">
        <v>2.328056666666667</v>
      </c>
      <c r="EA334">
        <v>21.53966666666667</v>
      </c>
      <c r="EB334">
        <v>19.87183333333333</v>
      </c>
      <c r="EC334">
        <v>1500.036666666667</v>
      </c>
      <c r="ED334">
        <v>0.9729936666666666</v>
      </c>
      <c r="EE334">
        <v>0.02700663333333333</v>
      </c>
      <c r="EF334">
        <v>0</v>
      </c>
      <c r="EG334">
        <v>1426.066666666667</v>
      </c>
      <c r="EH334">
        <v>5.00097</v>
      </c>
      <c r="EI334">
        <v>22085.93333333333</v>
      </c>
      <c r="EJ334">
        <v>12491.83333333333</v>
      </c>
      <c r="EK334">
        <v>41.75</v>
      </c>
      <c r="EL334">
        <v>43.10400000000001</v>
      </c>
      <c r="EM334">
        <v>41.979</v>
      </c>
      <c r="EN334">
        <v>42.958</v>
      </c>
      <c r="EO334">
        <v>42.93699999999999</v>
      </c>
      <c r="EP334">
        <v>1454.656666666667</v>
      </c>
      <c r="EQ334">
        <v>40.38</v>
      </c>
      <c r="ER334">
        <v>0</v>
      </c>
      <c r="ES334">
        <v>2712.799999952316</v>
      </c>
      <c r="ET334">
        <v>0</v>
      </c>
      <c r="EU334">
        <v>1425.6624</v>
      </c>
      <c r="EV334">
        <v>3.889230770176005</v>
      </c>
      <c r="EW334">
        <v>-7.715384876733225</v>
      </c>
      <c r="EX334">
        <v>22090.56</v>
      </c>
      <c r="EY334">
        <v>15</v>
      </c>
      <c r="EZ334">
        <v>1652287342.6</v>
      </c>
      <c r="FA334" t="s">
        <v>727</v>
      </c>
      <c r="FB334">
        <v>1652287342.6</v>
      </c>
      <c r="FC334">
        <v>1652287335.6</v>
      </c>
      <c r="FD334">
        <v>27</v>
      </c>
      <c r="FE334">
        <v>0.206</v>
      </c>
      <c r="FF334">
        <v>-0.006</v>
      </c>
      <c r="FG334">
        <v>-1.806</v>
      </c>
      <c r="FH334">
        <v>0.04</v>
      </c>
      <c r="FI334">
        <v>1600</v>
      </c>
      <c r="FJ334">
        <v>24</v>
      </c>
      <c r="FK334">
        <v>0.06</v>
      </c>
      <c r="FL334">
        <v>0.04</v>
      </c>
      <c r="FM334">
        <v>-43.62938250000001</v>
      </c>
      <c r="FN334">
        <v>1.100259287054406</v>
      </c>
      <c r="FO334">
        <v>0.1603809993227065</v>
      </c>
      <c r="FP334">
        <v>-1</v>
      </c>
      <c r="FQ334">
        <v>2.806951</v>
      </c>
      <c r="FR334">
        <v>-0.1534802251407255</v>
      </c>
      <c r="FS334">
        <v>0.0280766961909695</v>
      </c>
      <c r="FT334">
        <v>1</v>
      </c>
      <c r="FU334">
        <v>0</v>
      </c>
      <c r="FV334">
        <v>0</v>
      </c>
      <c r="FW334">
        <v>0</v>
      </c>
      <c r="FX334">
        <v>-1</v>
      </c>
      <c r="FY334">
        <v>1</v>
      </c>
      <c r="FZ334">
        <v>1</v>
      </c>
      <c r="GA334" t="s">
        <v>719</v>
      </c>
      <c r="GB334">
        <v>2.6935</v>
      </c>
      <c r="GC334">
        <v>2.70495</v>
      </c>
      <c r="GD334">
        <v>0.226546</v>
      </c>
      <c r="GE334">
        <v>0.228032</v>
      </c>
      <c r="GF334">
        <v>0.119121</v>
      </c>
      <c r="GG334">
        <v>0.109321</v>
      </c>
      <c r="GH334">
        <v>24242.4</v>
      </c>
      <c r="GI334">
        <v>24292.9</v>
      </c>
      <c r="GJ334">
        <v>29173.9</v>
      </c>
      <c r="GK334">
        <v>29135.3</v>
      </c>
      <c r="GL334">
        <v>34023.6</v>
      </c>
      <c r="GM334">
        <v>34542.4</v>
      </c>
      <c r="GN334">
        <v>41057</v>
      </c>
      <c r="GO334">
        <v>41573.9</v>
      </c>
      <c r="GP334">
        <v>1.71505</v>
      </c>
      <c r="GQ334">
        <v>2.00898</v>
      </c>
      <c r="GR334">
        <v>0.126436</v>
      </c>
      <c r="GS334">
        <v>0</v>
      </c>
      <c r="GT334">
        <v>30.686</v>
      </c>
      <c r="GU334">
        <v>999.9</v>
      </c>
      <c r="GV334">
        <v>43</v>
      </c>
      <c r="GW334">
        <v>37</v>
      </c>
      <c r="GX334">
        <v>29.9117</v>
      </c>
      <c r="GY334">
        <v>62.8337</v>
      </c>
      <c r="GZ334">
        <v>29.2949</v>
      </c>
      <c r="HA334">
        <v>1</v>
      </c>
      <c r="HB334">
        <v>0.366265</v>
      </c>
      <c r="HC334">
        <v>0</v>
      </c>
      <c r="HD334">
        <v>20.3919</v>
      </c>
      <c r="HE334">
        <v>5.21579</v>
      </c>
      <c r="HF334">
        <v>12.0099</v>
      </c>
      <c r="HG334">
        <v>4.9872</v>
      </c>
      <c r="HH334">
        <v>3.28833</v>
      </c>
      <c r="HI334">
        <v>2444.9</v>
      </c>
      <c r="HJ334">
        <v>9999</v>
      </c>
      <c r="HK334">
        <v>9999</v>
      </c>
      <c r="HL334">
        <v>46.1</v>
      </c>
      <c r="HM334">
        <v>1.86736</v>
      </c>
      <c r="HN334">
        <v>1.8663</v>
      </c>
      <c r="HO334">
        <v>1.86585</v>
      </c>
      <c r="HP334">
        <v>1.8657</v>
      </c>
      <c r="HQ334">
        <v>1.86752</v>
      </c>
      <c r="HR334">
        <v>1.87007</v>
      </c>
      <c r="HS334">
        <v>1.86873</v>
      </c>
      <c r="HT334">
        <v>1.8701</v>
      </c>
      <c r="HU334">
        <v>0</v>
      </c>
      <c r="HV334">
        <v>0</v>
      </c>
      <c r="HW334">
        <v>0</v>
      </c>
      <c r="HX334">
        <v>0</v>
      </c>
      <c r="HY334" t="s">
        <v>425</v>
      </c>
      <c r="HZ334" t="s">
        <v>426</v>
      </c>
      <c r="IA334" t="s">
        <v>427</v>
      </c>
      <c r="IB334" t="s">
        <v>427</v>
      </c>
      <c r="IC334" t="s">
        <v>427</v>
      </c>
      <c r="ID334" t="s">
        <v>427</v>
      </c>
      <c r="IE334">
        <v>0</v>
      </c>
      <c r="IF334">
        <v>100</v>
      </c>
      <c r="IG334">
        <v>100</v>
      </c>
      <c r="IH334">
        <v>-1.76</v>
      </c>
      <c r="II334">
        <v>0.1132</v>
      </c>
      <c r="IJ334">
        <v>0.04464184116076175</v>
      </c>
      <c r="IK334">
        <v>-0.0004613869835165773</v>
      </c>
      <c r="IL334">
        <v>-7.733014719846753E-07</v>
      </c>
      <c r="IM334">
        <v>2.12217718631011E-10</v>
      </c>
      <c r="IN334">
        <v>-0.1662484685589008</v>
      </c>
      <c r="IO334">
        <v>0.000886434048502425</v>
      </c>
      <c r="IP334">
        <v>0.0004187276611132993</v>
      </c>
      <c r="IQ334">
        <v>-3.612086840460417E-06</v>
      </c>
      <c r="IR334">
        <v>19</v>
      </c>
      <c r="IS334">
        <v>2204</v>
      </c>
      <c r="IT334">
        <v>1</v>
      </c>
      <c r="IU334">
        <v>37</v>
      </c>
      <c r="IV334">
        <v>44.7</v>
      </c>
      <c r="IW334">
        <v>44.8</v>
      </c>
      <c r="IX334">
        <v>3.07861</v>
      </c>
      <c r="IY334">
        <v>2.19727</v>
      </c>
      <c r="IZ334">
        <v>1.39648</v>
      </c>
      <c r="JA334">
        <v>2.34253</v>
      </c>
      <c r="JB334">
        <v>1.49536</v>
      </c>
      <c r="JC334">
        <v>2.37305</v>
      </c>
      <c r="JD334">
        <v>39.2173</v>
      </c>
      <c r="JE334">
        <v>14.6311</v>
      </c>
      <c r="JF334">
        <v>18</v>
      </c>
      <c r="JG334">
        <v>391.718</v>
      </c>
      <c r="JH334">
        <v>564.087</v>
      </c>
      <c r="JI334">
        <v>32.6596</v>
      </c>
      <c r="JJ334">
        <v>32.194</v>
      </c>
      <c r="JK334">
        <v>30.0002</v>
      </c>
      <c r="JL334">
        <v>32.062</v>
      </c>
      <c r="JM334">
        <v>31.9588</v>
      </c>
      <c r="JN334">
        <v>61.6031</v>
      </c>
      <c r="JO334">
        <v>20.6758</v>
      </c>
      <c r="JP334">
        <v>28.8612</v>
      </c>
      <c r="JQ334">
        <v>-999.9</v>
      </c>
      <c r="JR334">
        <v>1583.2</v>
      </c>
      <c r="JS334">
        <v>25.5818</v>
      </c>
      <c r="JT334">
        <v>99.71299999999999</v>
      </c>
      <c r="JU334">
        <v>99.7914</v>
      </c>
    </row>
    <row r="335" spans="1:281">
      <c r="A335">
        <v>319</v>
      </c>
      <c r="B335">
        <v>1652290028.5</v>
      </c>
      <c r="C335">
        <v>7972</v>
      </c>
      <c r="D335" t="s">
        <v>1123</v>
      </c>
      <c r="E335" t="s">
        <v>1124</v>
      </c>
      <c r="F335">
        <v>2</v>
      </c>
      <c r="G335" t="s">
        <v>1120</v>
      </c>
      <c r="H335" t="s">
        <v>418</v>
      </c>
      <c r="I335">
        <v>1652290027.125</v>
      </c>
      <c r="J335">
        <f>(K335)/1000</f>
        <v>0</v>
      </c>
      <c r="K335">
        <f>IF(CZ335, AN335, AH335)</f>
        <v>0</v>
      </c>
      <c r="L335">
        <f>IF(CZ335, AI335, AG335)</f>
        <v>0</v>
      </c>
      <c r="M335">
        <f>DB335 - IF(AU335&gt;1, L335*CV335*100.0/(AW335*DP335), 0)</f>
        <v>0</v>
      </c>
      <c r="N335">
        <f>((T335-J335/2)*M335-L335)/(T335+J335/2)</f>
        <v>0</v>
      </c>
      <c r="O335">
        <f>N335*(DI335+DJ335)/1000.0</f>
        <v>0</v>
      </c>
      <c r="P335">
        <f>(DB335 - IF(AU335&gt;1, L335*CV335*100.0/(AW335*DP335), 0))*(DI335+DJ335)/1000.0</f>
        <v>0</v>
      </c>
      <c r="Q335">
        <f>2.0/((1/S335-1/R335)+SIGN(S335)*SQRT((1/S335-1/R335)*(1/S335-1/R335) + 4*CW335/((CW335+1)*(CW335+1))*(2*1/S335*1/R335-1/R335*1/R335)))</f>
        <v>0</v>
      </c>
      <c r="R335">
        <f>IF(LEFT(CX335,1)&lt;&gt;"0",IF(LEFT(CX335,1)="1",3.0,CY335),$D$5+$E$5*(DP335*DI335/($K$5*1000))+$F$5*(DP335*DI335/($K$5*1000))*MAX(MIN(CV335,$J$5),$I$5)*MAX(MIN(CV335,$J$5),$I$5)+$G$5*MAX(MIN(CV335,$J$5),$I$5)*(DP335*DI335/($K$5*1000))+$H$5*(DP335*DI335/($K$5*1000))*(DP335*DI335/($K$5*1000)))</f>
        <v>0</v>
      </c>
      <c r="S335">
        <f>J335*(1000-(1000*0.61365*exp(17.502*W335/(240.97+W335))/(DI335+DJ335)+DD335)/2)/(1000*0.61365*exp(17.502*W335/(240.97+W335))/(DI335+DJ335)-DD335)</f>
        <v>0</v>
      </c>
      <c r="T335">
        <f>1/((CW335+1)/(Q335/1.6)+1/(R335/1.37)) + CW335/((CW335+1)/(Q335/1.6) + CW335/(R335/1.37))</f>
        <v>0</v>
      </c>
      <c r="U335">
        <f>(CR335*CU335)</f>
        <v>0</v>
      </c>
      <c r="V335">
        <f>(DK335+(U335+2*0.95*5.67E-8*(((DK335+$B$7)+273)^4-(DK335+273)^4)-44100*J335)/(1.84*29.3*R335+8*0.95*5.67E-8*(DK335+273)^3))</f>
        <v>0</v>
      </c>
      <c r="W335">
        <f>($C$7*DL335+$D$7*DM335+$E$7*V335)</f>
        <v>0</v>
      </c>
      <c r="X335">
        <f>0.61365*exp(17.502*W335/(240.97+W335))</f>
        <v>0</v>
      </c>
      <c r="Y335">
        <f>(Z335/AA335*100)</f>
        <v>0</v>
      </c>
      <c r="Z335">
        <f>DD335*(DI335+DJ335)/1000</f>
        <v>0</v>
      </c>
      <c r="AA335">
        <f>0.61365*exp(17.502*DK335/(240.97+DK335))</f>
        <v>0</v>
      </c>
      <c r="AB335">
        <f>(X335-DD335*(DI335+DJ335)/1000)</f>
        <v>0</v>
      </c>
      <c r="AC335">
        <f>(-J335*44100)</f>
        <v>0</v>
      </c>
      <c r="AD335">
        <f>2*29.3*R335*0.92*(DK335-W335)</f>
        <v>0</v>
      </c>
      <c r="AE335">
        <f>2*0.95*5.67E-8*(((DK335+$B$7)+273)^4-(W335+273)^4)</f>
        <v>0</v>
      </c>
      <c r="AF335">
        <f>U335+AE335+AC335+AD335</f>
        <v>0</v>
      </c>
      <c r="AG335">
        <f>DH335*AU335*(DC335-DB335*(1000-AU335*DE335)/(1000-AU335*DD335))/(100*CV335)</f>
        <v>0</v>
      </c>
      <c r="AH335">
        <f>1000*DH335*AU335*(DD335-DE335)/(100*CV335*(1000-AU335*DD335))</f>
        <v>0</v>
      </c>
      <c r="AI335">
        <f>(AJ335 - AK335 - DI335*1E3/(8.314*(DK335+273.15)) * AM335/DH335 * AL335) * DH335/(100*CV335) * (1000 - DE335)/1000</f>
        <v>0</v>
      </c>
      <c r="AJ335">
        <v>1652.592979742522</v>
      </c>
      <c r="AK335">
        <v>1612.46296969697</v>
      </c>
      <c r="AL335">
        <v>0.007107159930629231</v>
      </c>
      <c r="AM335">
        <v>66.42233892500103</v>
      </c>
      <c r="AN335">
        <f>(AP335 - AO335 + DI335*1E3/(8.314*(DK335+273.15)) * AR335/DH335 * AQ335) * DH335/(100*CV335) * 1000/(1000 - AP335)</f>
        <v>0</v>
      </c>
      <c r="AO335">
        <v>25.68638703868193</v>
      </c>
      <c r="AP335">
        <v>28.46834545454544</v>
      </c>
      <c r="AQ335">
        <v>0.0004208016797337968</v>
      </c>
      <c r="AR335">
        <v>79.01917542628415</v>
      </c>
      <c r="AS335">
        <v>0</v>
      </c>
      <c r="AT335">
        <v>0</v>
      </c>
      <c r="AU335">
        <f>IF(AS335*$H$13&gt;=AW335,1.0,(AW335/(AW335-AS335*$H$13)))</f>
        <v>0</v>
      </c>
      <c r="AV335">
        <f>(AU335-1)*100</f>
        <v>0</v>
      </c>
      <c r="AW335">
        <f>MAX(0,($B$13+$C$13*DP335)/(1+$D$13*DP335)*DI335/(DK335+273)*$E$13)</f>
        <v>0</v>
      </c>
      <c r="AX335" t="s">
        <v>421</v>
      </c>
      <c r="AY335" t="s">
        <v>421</v>
      </c>
      <c r="AZ335">
        <v>0</v>
      </c>
      <c r="BA335">
        <v>0</v>
      </c>
      <c r="BB335">
        <f>1-AZ335/BA335</f>
        <v>0</v>
      </c>
      <c r="BC335">
        <v>0</v>
      </c>
      <c r="BD335" t="s">
        <v>421</v>
      </c>
      <c r="BE335" t="s">
        <v>421</v>
      </c>
      <c r="BF335">
        <v>0</v>
      </c>
      <c r="BG335">
        <v>0</v>
      </c>
      <c r="BH335">
        <f>1-BF335/BG335</f>
        <v>0</v>
      </c>
      <c r="BI335">
        <v>0.5</v>
      </c>
      <c r="BJ335">
        <f>CS335</f>
        <v>0</v>
      </c>
      <c r="BK335">
        <f>L335</f>
        <v>0</v>
      </c>
      <c r="BL335">
        <f>BH335*BI335*BJ335</f>
        <v>0</v>
      </c>
      <c r="BM335">
        <f>(BK335-BC335)/BJ335</f>
        <v>0</v>
      </c>
      <c r="BN335">
        <f>(BA335-BG335)/BG335</f>
        <v>0</v>
      </c>
      <c r="BO335">
        <f>AZ335/(BB335+AZ335/BG335)</f>
        <v>0</v>
      </c>
      <c r="BP335" t="s">
        <v>421</v>
      </c>
      <c r="BQ335">
        <v>0</v>
      </c>
      <c r="BR335">
        <f>IF(BQ335&lt;&gt;0, BQ335, BO335)</f>
        <v>0</v>
      </c>
      <c r="BS335">
        <f>1-BR335/BG335</f>
        <v>0</v>
      </c>
      <c r="BT335">
        <f>(BG335-BF335)/(BG335-BR335)</f>
        <v>0</v>
      </c>
      <c r="BU335">
        <f>(BA335-BG335)/(BA335-BR335)</f>
        <v>0</v>
      </c>
      <c r="BV335">
        <f>(BG335-BF335)/(BG335-AZ335)</f>
        <v>0</v>
      </c>
      <c r="BW335">
        <f>(BA335-BG335)/(BA335-AZ335)</f>
        <v>0</v>
      </c>
      <c r="BX335">
        <f>(BT335*BR335/BF335)</f>
        <v>0</v>
      </c>
      <c r="BY335">
        <f>(1-BX335)</f>
        <v>0</v>
      </c>
      <c r="BZ335">
        <v>1358</v>
      </c>
      <c r="CA335">
        <v>300</v>
      </c>
      <c r="CB335">
        <v>300</v>
      </c>
      <c r="CC335">
        <v>300</v>
      </c>
      <c r="CD335">
        <v>10372.1</v>
      </c>
      <c r="CE335">
        <v>1824.64</v>
      </c>
      <c r="CF335">
        <v>-0.00730157</v>
      </c>
      <c r="CG335">
        <v>0.9</v>
      </c>
      <c r="CH335" t="s">
        <v>421</v>
      </c>
      <c r="CI335" t="s">
        <v>421</v>
      </c>
      <c r="CJ335" t="s">
        <v>421</v>
      </c>
      <c r="CK335" t="s">
        <v>421</v>
      </c>
      <c r="CL335" t="s">
        <v>421</v>
      </c>
      <c r="CM335" t="s">
        <v>421</v>
      </c>
      <c r="CN335" t="s">
        <v>421</v>
      </c>
      <c r="CO335" t="s">
        <v>421</v>
      </c>
      <c r="CP335" t="s">
        <v>421</v>
      </c>
      <c r="CQ335" t="s">
        <v>421</v>
      </c>
      <c r="CR335">
        <f>$B$11*DQ335+$C$11*DR335+$F$11*EC335*(1-EF335)</f>
        <v>0</v>
      </c>
      <c r="CS335">
        <f>CR335*CT335</f>
        <v>0</v>
      </c>
      <c r="CT335">
        <f>($B$11*$D$9+$C$11*$D$9+$F$11*((EP335+EH335)/MAX(EP335+EH335+EQ335, 0.1)*$I$9+EQ335/MAX(EP335+EH335+EQ335, 0.1)*$J$9))/($B$11+$C$11+$F$11)</f>
        <v>0</v>
      </c>
      <c r="CU335">
        <f>($B$11*$K$9+$C$11*$K$9+$F$11*((EP335+EH335)/MAX(EP335+EH335+EQ335, 0.1)*$P$9+EQ335/MAX(EP335+EH335+EQ335, 0.1)*$Q$9))/($B$11+$C$11+$F$11)</f>
        <v>0</v>
      </c>
      <c r="CV335">
        <v>6</v>
      </c>
      <c r="CW335">
        <v>0.5</v>
      </c>
      <c r="CX335" t="s">
        <v>422</v>
      </c>
      <c r="CY335">
        <v>2</v>
      </c>
      <c r="CZ335" t="b">
        <v>1</v>
      </c>
      <c r="DA335">
        <v>1652290027.125</v>
      </c>
      <c r="DB335">
        <v>1566.525</v>
      </c>
      <c r="DC335">
        <v>1609.1575</v>
      </c>
      <c r="DD335">
        <v>28.46675</v>
      </c>
      <c r="DE335">
        <v>25.670875</v>
      </c>
      <c r="DF335">
        <v>1568.285</v>
      </c>
      <c r="DG335">
        <v>28.353575</v>
      </c>
      <c r="DH335">
        <v>400.0285</v>
      </c>
      <c r="DI335">
        <v>90.63952500000001</v>
      </c>
      <c r="DJ335">
        <v>0.099919275</v>
      </c>
      <c r="DK335">
        <v>33.43284999999999</v>
      </c>
      <c r="DL335">
        <v>32.740775</v>
      </c>
      <c r="DM335">
        <v>999.9</v>
      </c>
      <c r="DN335">
        <v>0</v>
      </c>
      <c r="DO335">
        <v>0</v>
      </c>
      <c r="DP335">
        <v>10000.3</v>
      </c>
      <c r="DQ335">
        <v>0</v>
      </c>
      <c r="DR335">
        <v>256.593</v>
      </c>
      <c r="DS335">
        <v>-42.635925</v>
      </c>
      <c r="DT335">
        <v>1612.4225</v>
      </c>
      <c r="DU335">
        <v>1651.555</v>
      </c>
      <c r="DV335">
        <v>2.7958725</v>
      </c>
      <c r="DW335">
        <v>1609.1575</v>
      </c>
      <c r="DX335">
        <v>25.670875</v>
      </c>
      <c r="DY335">
        <v>2.580215</v>
      </c>
      <c r="DZ335">
        <v>2.326795</v>
      </c>
      <c r="EA335">
        <v>21.541525</v>
      </c>
      <c r="EB335">
        <v>19.863125</v>
      </c>
      <c r="EC335">
        <v>1499.93</v>
      </c>
      <c r="ED335">
        <v>0.972992</v>
      </c>
      <c r="EE335">
        <v>0.0270084</v>
      </c>
      <c r="EF335">
        <v>0</v>
      </c>
      <c r="EG335">
        <v>1426.27</v>
      </c>
      <c r="EH335">
        <v>5.00097</v>
      </c>
      <c r="EI335">
        <v>22086.675</v>
      </c>
      <c r="EJ335">
        <v>12490.975</v>
      </c>
      <c r="EK335">
        <v>41.781</v>
      </c>
      <c r="EL335">
        <v>43.09350000000001</v>
      </c>
      <c r="EM335">
        <v>41.937</v>
      </c>
      <c r="EN335">
        <v>42.98425</v>
      </c>
      <c r="EO335">
        <v>42.937</v>
      </c>
      <c r="EP335">
        <v>1454.55</v>
      </c>
      <c r="EQ335">
        <v>40.38</v>
      </c>
      <c r="ER335">
        <v>0</v>
      </c>
      <c r="ES335">
        <v>2714.599999904633</v>
      </c>
      <c r="ET335">
        <v>0</v>
      </c>
      <c r="EU335">
        <v>1425.779615384615</v>
      </c>
      <c r="EV335">
        <v>4.48444444036211</v>
      </c>
      <c r="EW335">
        <v>-37.82905988973078</v>
      </c>
      <c r="EX335">
        <v>22092.27307692308</v>
      </c>
      <c r="EY335">
        <v>15</v>
      </c>
      <c r="EZ335">
        <v>1652287342.6</v>
      </c>
      <c r="FA335" t="s">
        <v>727</v>
      </c>
      <c r="FB335">
        <v>1652287342.6</v>
      </c>
      <c r="FC335">
        <v>1652287335.6</v>
      </c>
      <c r="FD335">
        <v>27</v>
      </c>
      <c r="FE335">
        <v>0.206</v>
      </c>
      <c r="FF335">
        <v>-0.006</v>
      </c>
      <c r="FG335">
        <v>-1.806</v>
      </c>
      <c r="FH335">
        <v>0.04</v>
      </c>
      <c r="FI335">
        <v>1600</v>
      </c>
      <c r="FJ335">
        <v>24</v>
      </c>
      <c r="FK335">
        <v>0.06</v>
      </c>
      <c r="FL335">
        <v>0.04</v>
      </c>
      <c r="FM335">
        <v>-43.61376</v>
      </c>
      <c r="FN335">
        <v>1.411906941838579</v>
      </c>
      <c r="FO335">
        <v>0.1815062103620698</v>
      </c>
      <c r="FP335">
        <v>-1</v>
      </c>
      <c r="FQ335">
        <v>2.80731475</v>
      </c>
      <c r="FR335">
        <v>-0.1897156097561023</v>
      </c>
      <c r="FS335">
        <v>0.02782217487791889</v>
      </c>
      <c r="FT335">
        <v>1</v>
      </c>
      <c r="FU335">
        <v>0</v>
      </c>
      <c r="FV335">
        <v>0</v>
      </c>
      <c r="FW335">
        <v>0</v>
      </c>
      <c r="FX335">
        <v>-1</v>
      </c>
      <c r="FY335">
        <v>1</v>
      </c>
      <c r="FZ335">
        <v>1</v>
      </c>
      <c r="GA335" t="s">
        <v>719</v>
      </c>
      <c r="GB335">
        <v>2.6938</v>
      </c>
      <c r="GC335">
        <v>2.70512</v>
      </c>
      <c r="GD335">
        <v>0.22654</v>
      </c>
      <c r="GE335">
        <v>0.227749</v>
      </c>
      <c r="GF335">
        <v>0.119123</v>
      </c>
      <c r="GG335">
        <v>0.109239</v>
      </c>
      <c r="GH335">
        <v>24242.3</v>
      </c>
      <c r="GI335">
        <v>24301.7</v>
      </c>
      <c r="GJ335">
        <v>29173.6</v>
      </c>
      <c r="GK335">
        <v>29135.1</v>
      </c>
      <c r="GL335">
        <v>34023.2</v>
      </c>
      <c r="GM335">
        <v>34545.4</v>
      </c>
      <c r="GN335">
        <v>41056.5</v>
      </c>
      <c r="GO335">
        <v>41573.6</v>
      </c>
      <c r="GP335">
        <v>1.71513</v>
      </c>
      <c r="GQ335">
        <v>2.00877</v>
      </c>
      <c r="GR335">
        <v>0.126921</v>
      </c>
      <c r="GS335">
        <v>0</v>
      </c>
      <c r="GT335">
        <v>30.6867</v>
      </c>
      <c r="GU335">
        <v>999.9</v>
      </c>
      <c r="GV335">
        <v>43.1</v>
      </c>
      <c r="GW335">
        <v>37</v>
      </c>
      <c r="GX335">
        <v>29.9817</v>
      </c>
      <c r="GY335">
        <v>62.7537</v>
      </c>
      <c r="GZ335">
        <v>28.73</v>
      </c>
      <c r="HA335">
        <v>1</v>
      </c>
      <c r="HB335">
        <v>0.366235</v>
      </c>
      <c r="HC335">
        <v>0</v>
      </c>
      <c r="HD335">
        <v>20.392</v>
      </c>
      <c r="HE335">
        <v>5.21549</v>
      </c>
      <c r="HF335">
        <v>12.0099</v>
      </c>
      <c r="HG335">
        <v>4.98715</v>
      </c>
      <c r="HH335">
        <v>3.28833</v>
      </c>
      <c r="HI335">
        <v>2444.9</v>
      </c>
      <c r="HJ335">
        <v>9999</v>
      </c>
      <c r="HK335">
        <v>9999</v>
      </c>
      <c r="HL335">
        <v>46.1</v>
      </c>
      <c r="HM335">
        <v>1.86736</v>
      </c>
      <c r="HN335">
        <v>1.8663</v>
      </c>
      <c r="HO335">
        <v>1.86584</v>
      </c>
      <c r="HP335">
        <v>1.8657</v>
      </c>
      <c r="HQ335">
        <v>1.86752</v>
      </c>
      <c r="HR335">
        <v>1.87008</v>
      </c>
      <c r="HS335">
        <v>1.86874</v>
      </c>
      <c r="HT335">
        <v>1.87011</v>
      </c>
      <c r="HU335">
        <v>0</v>
      </c>
      <c r="HV335">
        <v>0</v>
      </c>
      <c r="HW335">
        <v>0</v>
      </c>
      <c r="HX335">
        <v>0</v>
      </c>
      <c r="HY335" t="s">
        <v>425</v>
      </c>
      <c r="HZ335" t="s">
        <v>426</v>
      </c>
      <c r="IA335" t="s">
        <v>427</v>
      </c>
      <c r="IB335" t="s">
        <v>427</v>
      </c>
      <c r="IC335" t="s">
        <v>427</v>
      </c>
      <c r="ID335" t="s">
        <v>427</v>
      </c>
      <c r="IE335">
        <v>0</v>
      </c>
      <c r="IF335">
        <v>100</v>
      </c>
      <c r="IG335">
        <v>100</v>
      </c>
      <c r="IH335">
        <v>-1.77</v>
      </c>
      <c r="II335">
        <v>0.1132</v>
      </c>
      <c r="IJ335">
        <v>0.04464184116076175</v>
      </c>
      <c r="IK335">
        <v>-0.0004613869835165773</v>
      </c>
      <c r="IL335">
        <v>-7.733014719846753E-07</v>
      </c>
      <c r="IM335">
        <v>2.12217718631011E-10</v>
      </c>
      <c r="IN335">
        <v>-0.1662484685589008</v>
      </c>
      <c r="IO335">
        <v>0.000886434048502425</v>
      </c>
      <c r="IP335">
        <v>0.0004187276611132993</v>
      </c>
      <c r="IQ335">
        <v>-3.612086840460417E-06</v>
      </c>
      <c r="IR335">
        <v>19</v>
      </c>
      <c r="IS335">
        <v>2204</v>
      </c>
      <c r="IT335">
        <v>1</v>
      </c>
      <c r="IU335">
        <v>37</v>
      </c>
      <c r="IV335">
        <v>44.8</v>
      </c>
      <c r="IW335">
        <v>44.9</v>
      </c>
      <c r="IX335">
        <v>3.05908</v>
      </c>
      <c r="IY335">
        <v>2.19482</v>
      </c>
      <c r="IZ335">
        <v>1.39648</v>
      </c>
      <c r="JA335">
        <v>2.34253</v>
      </c>
      <c r="JB335">
        <v>1.49536</v>
      </c>
      <c r="JC335">
        <v>2.38647</v>
      </c>
      <c r="JD335">
        <v>39.2173</v>
      </c>
      <c r="JE335">
        <v>14.6399</v>
      </c>
      <c r="JF335">
        <v>18</v>
      </c>
      <c r="JG335">
        <v>391.763</v>
      </c>
      <c r="JH335">
        <v>563.948</v>
      </c>
      <c r="JI335">
        <v>32.6599</v>
      </c>
      <c r="JJ335">
        <v>32.1941</v>
      </c>
      <c r="JK335">
        <v>30.0002</v>
      </c>
      <c r="JL335">
        <v>32.0629</v>
      </c>
      <c r="JM335">
        <v>31.9602</v>
      </c>
      <c r="JN335">
        <v>61.2081</v>
      </c>
      <c r="JO335">
        <v>20.6758</v>
      </c>
      <c r="JP335">
        <v>28.8612</v>
      </c>
      <c r="JQ335">
        <v>-999.9</v>
      </c>
      <c r="JR335">
        <v>1569.79</v>
      </c>
      <c r="JS335">
        <v>25.5818</v>
      </c>
      <c r="JT335">
        <v>99.7119</v>
      </c>
      <c r="JU335">
        <v>99.7908</v>
      </c>
    </row>
    <row r="336" spans="1:281">
      <c r="A336">
        <v>320</v>
      </c>
      <c r="B336">
        <v>1652290030.5</v>
      </c>
      <c r="C336">
        <v>7974</v>
      </c>
      <c r="D336" t="s">
        <v>1125</v>
      </c>
      <c r="E336" t="s">
        <v>1126</v>
      </c>
      <c r="F336">
        <v>2</v>
      </c>
      <c r="G336" t="s">
        <v>1120</v>
      </c>
      <c r="H336" t="s">
        <v>418</v>
      </c>
      <c r="I336">
        <v>1652290029.5</v>
      </c>
      <c r="J336">
        <f>(K336)/1000</f>
        <v>0</v>
      </c>
      <c r="K336">
        <f>IF(CZ336, AN336, AH336)</f>
        <v>0</v>
      </c>
      <c r="L336">
        <f>IF(CZ336, AI336, AG336)</f>
        <v>0</v>
      </c>
      <c r="M336">
        <f>DB336 - IF(AU336&gt;1, L336*CV336*100.0/(AW336*DP336), 0)</f>
        <v>0</v>
      </c>
      <c r="N336">
        <f>((T336-J336/2)*M336-L336)/(T336+J336/2)</f>
        <v>0</v>
      </c>
      <c r="O336">
        <f>N336*(DI336+DJ336)/1000.0</f>
        <v>0</v>
      </c>
      <c r="P336">
        <f>(DB336 - IF(AU336&gt;1, L336*CV336*100.0/(AW336*DP336), 0))*(DI336+DJ336)/1000.0</f>
        <v>0</v>
      </c>
      <c r="Q336">
        <f>2.0/((1/S336-1/R336)+SIGN(S336)*SQRT((1/S336-1/R336)*(1/S336-1/R336) + 4*CW336/((CW336+1)*(CW336+1))*(2*1/S336*1/R336-1/R336*1/R336)))</f>
        <v>0</v>
      </c>
      <c r="R336">
        <f>IF(LEFT(CX336,1)&lt;&gt;"0",IF(LEFT(CX336,1)="1",3.0,CY336),$D$5+$E$5*(DP336*DI336/($K$5*1000))+$F$5*(DP336*DI336/($K$5*1000))*MAX(MIN(CV336,$J$5),$I$5)*MAX(MIN(CV336,$J$5),$I$5)+$G$5*MAX(MIN(CV336,$J$5),$I$5)*(DP336*DI336/($K$5*1000))+$H$5*(DP336*DI336/($K$5*1000))*(DP336*DI336/($K$5*1000)))</f>
        <v>0</v>
      </c>
      <c r="S336">
        <f>J336*(1000-(1000*0.61365*exp(17.502*W336/(240.97+W336))/(DI336+DJ336)+DD336)/2)/(1000*0.61365*exp(17.502*W336/(240.97+W336))/(DI336+DJ336)-DD336)</f>
        <v>0</v>
      </c>
      <c r="T336">
        <f>1/((CW336+1)/(Q336/1.6)+1/(R336/1.37)) + CW336/((CW336+1)/(Q336/1.6) + CW336/(R336/1.37))</f>
        <v>0</v>
      </c>
      <c r="U336">
        <f>(CR336*CU336)</f>
        <v>0</v>
      </c>
      <c r="V336">
        <f>(DK336+(U336+2*0.95*5.67E-8*(((DK336+$B$7)+273)^4-(DK336+273)^4)-44100*J336)/(1.84*29.3*R336+8*0.95*5.67E-8*(DK336+273)^3))</f>
        <v>0</v>
      </c>
      <c r="W336">
        <f>($C$7*DL336+$D$7*DM336+$E$7*V336)</f>
        <v>0</v>
      </c>
      <c r="X336">
        <f>0.61365*exp(17.502*W336/(240.97+W336))</f>
        <v>0</v>
      </c>
      <c r="Y336">
        <f>(Z336/AA336*100)</f>
        <v>0</v>
      </c>
      <c r="Z336">
        <f>DD336*(DI336+DJ336)/1000</f>
        <v>0</v>
      </c>
      <c r="AA336">
        <f>0.61365*exp(17.502*DK336/(240.97+DK336))</f>
        <v>0</v>
      </c>
      <c r="AB336">
        <f>(X336-DD336*(DI336+DJ336)/1000)</f>
        <v>0</v>
      </c>
      <c r="AC336">
        <f>(-J336*44100)</f>
        <v>0</v>
      </c>
      <c r="AD336">
        <f>2*29.3*R336*0.92*(DK336-W336)</f>
        <v>0</v>
      </c>
      <c r="AE336">
        <f>2*0.95*5.67E-8*(((DK336+$B$7)+273)^4-(W336+273)^4)</f>
        <v>0</v>
      </c>
      <c r="AF336">
        <f>U336+AE336+AC336+AD336</f>
        <v>0</v>
      </c>
      <c r="AG336">
        <f>DH336*AU336*(DC336-DB336*(1000-AU336*DE336)/(1000-AU336*DD336))/(100*CV336)</f>
        <v>0</v>
      </c>
      <c r="AH336">
        <f>1000*DH336*AU336*(DD336-DE336)/(100*CV336*(1000-AU336*DD336))</f>
        <v>0</v>
      </c>
      <c r="AI336">
        <f>(AJ336 - AK336 - DI336*1E3/(8.314*(DK336+273.15)) * AM336/DH336 * AL336) * DH336/(100*CV336) * (1000 - DE336)/1000</f>
        <v>0</v>
      </c>
      <c r="AJ336">
        <v>1652.243880002019</v>
      </c>
      <c r="AK336">
        <v>1612.122727272726</v>
      </c>
      <c r="AL336">
        <v>-0.04257771942931349</v>
      </c>
      <c r="AM336">
        <v>66.42233892500103</v>
      </c>
      <c r="AN336">
        <f>(AP336 - AO336 + DI336*1E3/(8.314*(DK336+273.15)) * AR336/DH336 * AQ336) * DH336/(100*CV336) * 1000/(1000 - AP336)</f>
        <v>0</v>
      </c>
      <c r="AO336">
        <v>25.68047518301845</v>
      </c>
      <c r="AP336">
        <v>28.46839696969696</v>
      </c>
      <c r="AQ336">
        <v>0.000265622866812463</v>
      </c>
      <c r="AR336">
        <v>79.01917542628415</v>
      </c>
      <c r="AS336">
        <v>0</v>
      </c>
      <c r="AT336">
        <v>0</v>
      </c>
      <c r="AU336">
        <f>IF(AS336*$H$13&gt;=AW336,1.0,(AW336/(AW336-AS336*$H$13)))</f>
        <v>0</v>
      </c>
      <c r="AV336">
        <f>(AU336-1)*100</f>
        <v>0</v>
      </c>
      <c r="AW336">
        <f>MAX(0,($B$13+$C$13*DP336)/(1+$D$13*DP336)*DI336/(DK336+273)*$E$13)</f>
        <v>0</v>
      </c>
      <c r="AX336" t="s">
        <v>421</v>
      </c>
      <c r="AY336" t="s">
        <v>421</v>
      </c>
      <c r="AZ336">
        <v>0</v>
      </c>
      <c r="BA336">
        <v>0</v>
      </c>
      <c r="BB336">
        <f>1-AZ336/BA336</f>
        <v>0</v>
      </c>
      <c r="BC336">
        <v>0</v>
      </c>
      <c r="BD336" t="s">
        <v>421</v>
      </c>
      <c r="BE336" t="s">
        <v>421</v>
      </c>
      <c r="BF336">
        <v>0</v>
      </c>
      <c r="BG336">
        <v>0</v>
      </c>
      <c r="BH336">
        <f>1-BF336/BG336</f>
        <v>0</v>
      </c>
      <c r="BI336">
        <v>0.5</v>
      </c>
      <c r="BJ336">
        <f>CS336</f>
        <v>0</v>
      </c>
      <c r="BK336">
        <f>L336</f>
        <v>0</v>
      </c>
      <c r="BL336">
        <f>BH336*BI336*BJ336</f>
        <v>0</v>
      </c>
      <c r="BM336">
        <f>(BK336-BC336)/BJ336</f>
        <v>0</v>
      </c>
      <c r="BN336">
        <f>(BA336-BG336)/BG336</f>
        <v>0</v>
      </c>
      <c r="BO336">
        <f>AZ336/(BB336+AZ336/BG336)</f>
        <v>0</v>
      </c>
      <c r="BP336" t="s">
        <v>421</v>
      </c>
      <c r="BQ336">
        <v>0</v>
      </c>
      <c r="BR336">
        <f>IF(BQ336&lt;&gt;0, BQ336, BO336)</f>
        <v>0</v>
      </c>
      <c r="BS336">
        <f>1-BR336/BG336</f>
        <v>0</v>
      </c>
      <c r="BT336">
        <f>(BG336-BF336)/(BG336-BR336)</f>
        <v>0</v>
      </c>
      <c r="BU336">
        <f>(BA336-BG336)/(BA336-BR336)</f>
        <v>0</v>
      </c>
      <c r="BV336">
        <f>(BG336-BF336)/(BG336-AZ336)</f>
        <v>0</v>
      </c>
      <c r="BW336">
        <f>(BA336-BG336)/(BA336-AZ336)</f>
        <v>0</v>
      </c>
      <c r="BX336">
        <f>(BT336*BR336/BF336)</f>
        <v>0</v>
      </c>
      <c r="BY336">
        <f>(1-BX336)</f>
        <v>0</v>
      </c>
      <c r="BZ336">
        <v>1358</v>
      </c>
      <c r="CA336">
        <v>300</v>
      </c>
      <c r="CB336">
        <v>300</v>
      </c>
      <c r="CC336">
        <v>300</v>
      </c>
      <c r="CD336">
        <v>10372.1</v>
      </c>
      <c r="CE336">
        <v>1824.64</v>
      </c>
      <c r="CF336">
        <v>-0.00730157</v>
      </c>
      <c r="CG336">
        <v>0.9</v>
      </c>
      <c r="CH336" t="s">
        <v>421</v>
      </c>
      <c r="CI336" t="s">
        <v>421</v>
      </c>
      <c r="CJ336" t="s">
        <v>421</v>
      </c>
      <c r="CK336" t="s">
        <v>421</v>
      </c>
      <c r="CL336" t="s">
        <v>421</v>
      </c>
      <c r="CM336" t="s">
        <v>421</v>
      </c>
      <c r="CN336" t="s">
        <v>421</v>
      </c>
      <c r="CO336" t="s">
        <v>421</v>
      </c>
      <c r="CP336" t="s">
        <v>421</v>
      </c>
      <c r="CQ336" t="s">
        <v>421</v>
      </c>
      <c r="CR336">
        <f>$B$11*DQ336+$C$11*DR336+$F$11*EC336*(1-EF336)</f>
        <v>0</v>
      </c>
      <c r="CS336">
        <f>CR336*CT336</f>
        <v>0</v>
      </c>
      <c r="CT336">
        <f>($B$11*$D$9+$C$11*$D$9+$F$11*((EP336+EH336)/MAX(EP336+EH336+EQ336, 0.1)*$I$9+EQ336/MAX(EP336+EH336+EQ336, 0.1)*$J$9))/($B$11+$C$11+$F$11)</f>
        <v>0</v>
      </c>
      <c r="CU336">
        <f>($B$11*$K$9+$C$11*$K$9+$F$11*((EP336+EH336)/MAX(EP336+EH336+EQ336, 0.1)*$P$9+EQ336/MAX(EP336+EH336+EQ336, 0.1)*$Q$9))/($B$11+$C$11+$F$11)</f>
        <v>0</v>
      </c>
      <c r="CV336">
        <v>6</v>
      </c>
      <c r="CW336">
        <v>0.5</v>
      </c>
      <c r="CX336" t="s">
        <v>422</v>
      </c>
      <c r="CY336">
        <v>2</v>
      </c>
      <c r="CZ336" t="b">
        <v>1</v>
      </c>
      <c r="DA336">
        <v>1652290029.5</v>
      </c>
      <c r="DB336">
        <v>1566.35</v>
      </c>
      <c r="DC336">
        <v>1602.696666666667</v>
      </c>
      <c r="DD336">
        <v>28.46876666666666</v>
      </c>
      <c r="DE336">
        <v>25.63716666666667</v>
      </c>
      <c r="DF336">
        <v>1568.113333333333</v>
      </c>
      <c r="DG336">
        <v>28.3555</v>
      </c>
      <c r="DH336">
        <v>400.0946666666667</v>
      </c>
      <c r="DI336">
        <v>90.6374</v>
      </c>
      <c r="DJ336">
        <v>0.09999566666666666</v>
      </c>
      <c r="DK336">
        <v>33.43436666666667</v>
      </c>
      <c r="DL336">
        <v>32.75003333333333</v>
      </c>
      <c r="DM336">
        <v>999.9</v>
      </c>
      <c r="DN336">
        <v>0</v>
      </c>
      <c r="DO336">
        <v>0</v>
      </c>
      <c r="DP336">
        <v>9997.5</v>
      </c>
      <c r="DQ336">
        <v>0</v>
      </c>
      <c r="DR336">
        <v>256.322</v>
      </c>
      <c r="DS336">
        <v>-36.34513333333333</v>
      </c>
      <c r="DT336">
        <v>1612.246666666667</v>
      </c>
      <c r="DU336">
        <v>1644.866666666667</v>
      </c>
      <c r="DV336">
        <v>2.83154</v>
      </c>
      <c r="DW336">
        <v>1602.696666666667</v>
      </c>
      <c r="DX336">
        <v>25.63716666666667</v>
      </c>
      <c r="DY336">
        <v>2.580333333333333</v>
      </c>
      <c r="DZ336">
        <v>2.32369</v>
      </c>
      <c r="EA336">
        <v>21.54226666666667</v>
      </c>
      <c r="EB336">
        <v>19.84156666666667</v>
      </c>
      <c r="EC336">
        <v>1500.046666666667</v>
      </c>
      <c r="ED336">
        <v>0.9729936666666666</v>
      </c>
      <c r="EE336">
        <v>0.02700663333333333</v>
      </c>
      <c r="EF336">
        <v>0</v>
      </c>
      <c r="EG336">
        <v>1426.446666666667</v>
      </c>
      <c r="EH336">
        <v>5.00097</v>
      </c>
      <c r="EI336">
        <v>22113.23333333333</v>
      </c>
      <c r="EJ336">
        <v>12491.93333333333</v>
      </c>
      <c r="EK336">
        <v>41.75</v>
      </c>
      <c r="EL336">
        <v>43.06199999999999</v>
      </c>
      <c r="EM336">
        <v>41.937</v>
      </c>
      <c r="EN336">
        <v>42.93699999999999</v>
      </c>
      <c r="EO336">
        <v>42.89566666666667</v>
      </c>
      <c r="EP336">
        <v>1454.666666666667</v>
      </c>
      <c r="EQ336">
        <v>40.38</v>
      </c>
      <c r="ER336">
        <v>0</v>
      </c>
      <c r="ES336">
        <v>2716.400000095367</v>
      </c>
      <c r="ET336">
        <v>0</v>
      </c>
      <c r="EU336">
        <v>1425.9688</v>
      </c>
      <c r="EV336">
        <v>4.853846158697614</v>
      </c>
      <c r="EW336">
        <v>-30.70769227009137</v>
      </c>
      <c r="EX336">
        <v>22095.656</v>
      </c>
      <c r="EY336">
        <v>15</v>
      </c>
      <c r="EZ336">
        <v>1652287342.6</v>
      </c>
      <c r="FA336" t="s">
        <v>727</v>
      </c>
      <c r="FB336">
        <v>1652287342.6</v>
      </c>
      <c r="FC336">
        <v>1652287335.6</v>
      </c>
      <c r="FD336">
        <v>27</v>
      </c>
      <c r="FE336">
        <v>0.206</v>
      </c>
      <c r="FF336">
        <v>-0.006</v>
      </c>
      <c r="FG336">
        <v>-1.806</v>
      </c>
      <c r="FH336">
        <v>0.04</v>
      </c>
      <c r="FI336">
        <v>1600</v>
      </c>
      <c r="FJ336">
        <v>24</v>
      </c>
      <c r="FK336">
        <v>0.06</v>
      </c>
      <c r="FL336">
        <v>0.04</v>
      </c>
      <c r="FM336">
        <v>-42.87231</v>
      </c>
      <c r="FN336">
        <v>12.43815534709209</v>
      </c>
      <c r="FO336">
        <v>2.031801440077253</v>
      </c>
      <c r="FP336">
        <v>-1</v>
      </c>
      <c r="FQ336">
        <v>2.809437</v>
      </c>
      <c r="FR336">
        <v>-0.1658291932457855</v>
      </c>
      <c r="FS336">
        <v>0.02821599884817124</v>
      </c>
      <c r="FT336">
        <v>1</v>
      </c>
      <c r="FU336">
        <v>0</v>
      </c>
      <c r="FV336">
        <v>0</v>
      </c>
      <c r="FW336">
        <v>0</v>
      </c>
      <c r="FX336">
        <v>-1</v>
      </c>
      <c r="FY336">
        <v>1</v>
      </c>
      <c r="FZ336">
        <v>1</v>
      </c>
      <c r="GA336" t="s">
        <v>719</v>
      </c>
      <c r="GB336">
        <v>2.69366</v>
      </c>
      <c r="GC336">
        <v>2.70512</v>
      </c>
      <c r="GD336">
        <v>0.226483</v>
      </c>
      <c r="GE336">
        <v>0.226954</v>
      </c>
      <c r="GF336">
        <v>0.119116</v>
      </c>
      <c r="GG336">
        <v>0.109159</v>
      </c>
      <c r="GH336">
        <v>24244</v>
      </c>
      <c r="GI336">
        <v>24326.5</v>
      </c>
      <c r="GJ336">
        <v>29173.5</v>
      </c>
      <c r="GK336">
        <v>29134.7</v>
      </c>
      <c r="GL336">
        <v>34023.4</v>
      </c>
      <c r="GM336">
        <v>34548</v>
      </c>
      <c r="GN336">
        <v>41056.5</v>
      </c>
      <c r="GO336">
        <v>41573.1</v>
      </c>
      <c r="GP336">
        <v>1.71505</v>
      </c>
      <c r="GQ336">
        <v>2.00885</v>
      </c>
      <c r="GR336">
        <v>0.127204</v>
      </c>
      <c r="GS336">
        <v>0</v>
      </c>
      <c r="GT336">
        <v>30.688</v>
      </c>
      <c r="GU336">
        <v>999.9</v>
      </c>
      <c r="GV336">
        <v>43.1</v>
      </c>
      <c r="GW336">
        <v>37</v>
      </c>
      <c r="GX336">
        <v>29.9807</v>
      </c>
      <c r="GY336">
        <v>62.9737</v>
      </c>
      <c r="GZ336">
        <v>29.5072</v>
      </c>
      <c r="HA336">
        <v>1</v>
      </c>
      <c r="HB336">
        <v>0.36627</v>
      </c>
      <c r="HC336">
        <v>0</v>
      </c>
      <c r="HD336">
        <v>20.392</v>
      </c>
      <c r="HE336">
        <v>5.21594</v>
      </c>
      <c r="HF336">
        <v>12.0099</v>
      </c>
      <c r="HG336">
        <v>4.9873</v>
      </c>
      <c r="HH336">
        <v>3.2884</v>
      </c>
      <c r="HI336">
        <v>2444.9</v>
      </c>
      <c r="HJ336">
        <v>9999</v>
      </c>
      <c r="HK336">
        <v>9999</v>
      </c>
      <c r="HL336">
        <v>46.1</v>
      </c>
      <c r="HM336">
        <v>1.86736</v>
      </c>
      <c r="HN336">
        <v>1.8663</v>
      </c>
      <c r="HO336">
        <v>1.86585</v>
      </c>
      <c r="HP336">
        <v>1.8657</v>
      </c>
      <c r="HQ336">
        <v>1.86752</v>
      </c>
      <c r="HR336">
        <v>1.87007</v>
      </c>
      <c r="HS336">
        <v>1.86873</v>
      </c>
      <c r="HT336">
        <v>1.8701</v>
      </c>
      <c r="HU336">
        <v>0</v>
      </c>
      <c r="HV336">
        <v>0</v>
      </c>
      <c r="HW336">
        <v>0</v>
      </c>
      <c r="HX336">
        <v>0</v>
      </c>
      <c r="HY336" t="s">
        <v>425</v>
      </c>
      <c r="HZ336" t="s">
        <v>426</v>
      </c>
      <c r="IA336" t="s">
        <v>427</v>
      </c>
      <c r="IB336" t="s">
        <v>427</v>
      </c>
      <c r="IC336" t="s">
        <v>427</v>
      </c>
      <c r="ID336" t="s">
        <v>427</v>
      </c>
      <c r="IE336">
        <v>0</v>
      </c>
      <c r="IF336">
        <v>100</v>
      </c>
      <c r="IG336">
        <v>100</v>
      </c>
      <c r="IH336">
        <v>-1.77</v>
      </c>
      <c r="II336">
        <v>0.1131</v>
      </c>
      <c r="IJ336">
        <v>0.04464184116076175</v>
      </c>
      <c r="IK336">
        <v>-0.0004613869835165773</v>
      </c>
      <c r="IL336">
        <v>-7.733014719846753E-07</v>
      </c>
      <c r="IM336">
        <v>2.12217718631011E-10</v>
      </c>
      <c r="IN336">
        <v>-0.1662484685589008</v>
      </c>
      <c r="IO336">
        <v>0.000886434048502425</v>
      </c>
      <c r="IP336">
        <v>0.0004187276611132993</v>
      </c>
      <c r="IQ336">
        <v>-3.612086840460417E-06</v>
      </c>
      <c r="IR336">
        <v>19</v>
      </c>
      <c r="IS336">
        <v>2204</v>
      </c>
      <c r="IT336">
        <v>1</v>
      </c>
      <c r="IU336">
        <v>37</v>
      </c>
      <c r="IV336">
        <v>44.8</v>
      </c>
      <c r="IW336">
        <v>44.9</v>
      </c>
      <c r="IX336">
        <v>3.03955</v>
      </c>
      <c r="IY336">
        <v>2.19482</v>
      </c>
      <c r="IZ336">
        <v>1.39648</v>
      </c>
      <c r="JA336">
        <v>2.34253</v>
      </c>
      <c r="JB336">
        <v>1.49536</v>
      </c>
      <c r="JC336">
        <v>2.40601</v>
      </c>
      <c r="JD336">
        <v>39.2173</v>
      </c>
      <c r="JE336">
        <v>14.6399</v>
      </c>
      <c r="JF336">
        <v>18</v>
      </c>
      <c r="JG336">
        <v>391.73</v>
      </c>
      <c r="JH336">
        <v>564.0119999999999</v>
      </c>
      <c r="JI336">
        <v>32.6603</v>
      </c>
      <c r="JJ336">
        <v>32.1956</v>
      </c>
      <c r="JK336">
        <v>30.0002</v>
      </c>
      <c r="JL336">
        <v>32.0643</v>
      </c>
      <c r="JM336">
        <v>31.9609</v>
      </c>
      <c r="JN336">
        <v>60.815</v>
      </c>
      <c r="JO336">
        <v>20.6758</v>
      </c>
      <c r="JP336">
        <v>28.8612</v>
      </c>
      <c r="JQ336">
        <v>-999.9</v>
      </c>
      <c r="JR336">
        <v>1556.41</v>
      </c>
      <c r="JS336">
        <v>25.5818</v>
      </c>
      <c r="JT336">
        <v>99.71169999999999</v>
      </c>
      <c r="JU336">
        <v>99.7894</v>
      </c>
    </row>
    <row r="337" spans="1:281">
      <c r="A337">
        <v>321</v>
      </c>
      <c r="B337">
        <v>1652290032.5</v>
      </c>
      <c r="C337">
        <v>7976</v>
      </c>
      <c r="D337" t="s">
        <v>1127</v>
      </c>
      <c r="E337" t="s">
        <v>1128</v>
      </c>
      <c r="F337">
        <v>2</v>
      </c>
      <c r="G337" t="s">
        <v>1120</v>
      </c>
      <c r="H337" t="s">
        <v>418</v>
      </c>
      <c r="I337">
        <v>1652290031.125</v>
      </c>
      <c r="J337">
        <f>(K337)/1000</f>
        <v>0</v>
      </c>
      <c r="K337">
        <f>IF(CZ337, AN337, AH337)</f>
        <v>0</v>
      </c>
      <c r="L337">
        <f>IF(CZ337, AI337, AG337)</f>
        <v>0</v>
      </c>
      <c r="M337">
        <f>DB337 - IF(AU337&gt;1, L337*CV337*100.0/(AW337*DP337), 0)</f>
        <v>0</v>
      </c>
      <c r="N337">
        <f>((T337-J337/2)*M337-L337)/(T337+J337/2)</f>
        <v>0</v>
      </c>
      <c r="O337">
        <f>N337*(DI337+DJ337)/1000.0</f>
        <v>0</v>
      </c>
      <c r="P337">
        <f>(DB337 - IF(AU337&gt;1, L337*CV337*100.0/(AW337*DP337), 0))*(DI337+DJ337)/1000.0</f>
        <v>0</v>
      </c>
      <c r="Q337">
        <f>2.0/((1/S337-1/R337)+SIGN(S337)*SQRT((1/S337-1/R337)*(1/S337-1/R337) + 4*CW337/((CW337+1)*(CW337+1))*(2*1/S337*1/R337-1/R337*1/R337)))</f>
        <v>0</v>
      </c>
      <c r="R337">
        <f>IF(LEFT(CX337,1)&lt;&gt;"0",IF(LEFT(CX337,1)="1",3.0,CY337),$D$5+$E$5*(DP337*DI337/($K$5*1000))+$F$5*(DP337*DI337/($K$5*1000))*MAX(MIN(CV337,$J$5),$I$5)*MAX(MIN(CV337,$J$5),$I$5)+$G$5*MAX(MIN(CV337,$J$5),$I$5)*(DP337*DI337/($K$5*1000))+$H$5*(DP337*DI337/($K$5*1000))*(DP337*DI337/($K$5*1000)))</f>
        <v>0</v>
      </c>
      <c r="S337">
        <f>J337*(1000-(1000*0.61365*exp(17.502*W337/(240.97+W337))/(DI337+DJ337)+DD337)/2)/(1000*0.61365*exp(17.502*W337/(240.97+W337))/(DI337+DJ337)-DD337)</f>
        <v>0</v>
      </c>
      <c r="T337">
        <f>1/((CW337+1)/(Q337/1.6)+1/(R337/1.37)) + CW337/((CW337+1)/(Q337/1.6) + CW337/(R337/1.37))</f>
        <v>0</v>
      </c>
      <c r="U337">
        <f>(CR337*CU337)</f>
        <v>0</v>
      </c>
      <c r="V337">
        <f>(DK337+(U337+2*0.95*5.67E-8*(((DK337+$B$7)+273)^4-(DK337+273)^4)-44100*J337)/(1.84*29.3*R337+8*0.95*5.67E-8*(DK337+273)^3))</f>
        <v>0</v>
      </c>
      <c r="W337">
        <f>($C$7*DL337+$D$7*DM337+$E$7*V337)</f>
        <v>0</v>
      </c>
      <c r="X337">
        <f>0.61365*exp(17.502*W337/(240.97+W337))</f>
        <v>0</v>
      </c>
      <c r="Y337">
        <f>(Z337/AA337*100)</f>
        <v>0</v>
      </c>
      <c r="Z337">
        <f>DD337*(DI337+DJ337)/1000</f>
        <v>0</v>
      </c>
      <c r="AA337">
        <f>0.61365*exp(17.502*DK337/(240.97+DK337))</f>
        <v>0</v>
      </c>
      <c r="AB337">
        <f>(X337-DD337*(DI337+DJ337)/1000)</f>
        <v>0</v>
      </c>
      <c r="AC337">
        <f>(-J337*44100)</f>
        <v>0</v>
      </c>
      <c r="AD337">
        <f>2*29.3*R337*0.92*(DK337-W337)</f>
        <v>0</v>
      </c>
      <c r="AE337">
        <f>2*0.95*5.67E-8*(((DK337+$B$7)+273)^4-(W337+273)^4)</f>
        <v>0</v>
      </c>
      <c r="AF337">
        <f>U337+AE337+AC337+AD337</f>
        <v>0</v>
      </c>
      <c r="AG337">
        <f>DH337*AU337*(DC337-DB337*(1000-AU337*DE337)/(1000-AU337*DD337))/(100*CV337)</f>
        <v>0</v>
      </c>
      <c r="AH337">
        <f>1000*DH337*AU337*(DD337-DE337)/(100*CV337*(1000-AU337*DD337))</f>
        <v>0</v>
      </c>
      <c r="AI337">
        <f>(AJ337 - AK337 - DI337*1E3/(8.314*(DK337+273.15)) * AM337/DH337 * AL337) * DH337/(100*CV337) * (1000 - DE337)/1000</f>
        <v>0</v>
      </c>
      <c r="AJ337">
        <v>1647.524278407092</v>
      </c>
      <c r="AK337">
        <v>1610.297393939393</v>
      </c>
      <c r="AL337">
        <v>-0.4862487021734828</v>
      </c>
      <c r="AM337">
        <v>66.42233892500103</v>
      </c>
      <c r="AN337">
        <f>(AP337 - AO337 + DI337*1E3/(8.314*(DK337+273.15)) * AR337/DH337 * AQ337) * DH337/(100*CV337) * 1000/(1000 - AP337)</f>
        <v>0</v>
      </c>
      <c r="AO337">
        <v>25.65505511553137</v>
      </c>
      <c r="AP337">
        <v>28.46201575757575</v>
      </c>
      <c r="AQ337">
        <v>8.257008863748188E-05</v>
      </c>
      <c r="AR337">
        <v>79.01917542628415</v>
      </c>
      <c r="AS337">
        <v>0</v>
      </c>
      <c r="AT337">
        <v>0</v>
      </c>
      <c r="AU337">
        <f>IF(AS337*$H$13&gt;=AW337,1.0,(AW337/(AW337-AS337*$H$13)))</f>
        <v>0</v>
      </c>
      <c r="AV337">
        <f>(AU337-1)*100</f>
        <v>0</v>
      </c>
      <c r="AW337">
        <f>MAX(0,($B$13+$C$13*DP337)/(1+$D$13*DP337)*DI337/(DK337+273)*$E$13)</f>
        <v>0</v>
      </c>
      <c r="AX337" t="s">
        <v>421</v>
      </c>
      <c r="AY337" t="s">
        <v>421</v>
      </c>
      <c r="AZ337">
        <v>0</v>
      </c>
      <c r="BA337">
        <v>0</v>
      </c>
      <c r="BB337">
        <f>1-AZ337/BA337</f>
        <v>0</v>
      </c>
      <c r="BC337">
        <v>0</v>
      </c>
      <c r="BD337" t="s">
        <v>421</v>
      </c>
      <c r="BE337" t="s">
        <v>421</v>
      </c>
      <c r="BF337">
        <v>0</v>
      </c>
      <c r="BG337">
        <v>0</v>
      </c>
      <c r="BH337">
        <f>1-BF337/BG337</f>
        <v>0</v>
      </c>
      <c r="BI337">
        <v>0.5</v>
      </c>
      <c r="BJ337">
        <f>CS337</f>
        <v>0</v>
      </c>
      <c r="BK337">
        <f>L337</f>
        <v>0</v>
      </c>
      <c r="BL337">
        <f>BH337*BI337*BJ337</f>
        <v>0</v>
      </c>
      <c r="BM337">
        <f>(BK337-BC337)/BJ337</f>
        <v>0</v>
      </c>
      <c r="BN337">
        <f>(BA337-BG337)/BG337</f>
        <v>0</v>
      </c>
      <c r="BO337">
        <f>AZ337/(BB337+AZ337/BG337)</f>
        <v>0</v>
      </c>
      <c r="BP337" t="s">
        <v>421</v>
      </c>
      <c r="BQ337">
        <v>0</v>
      </c>
      <c r="BR337">
        <f>IF(BQ337&lt;&gt;0, BQ337, BO337)</f>
        <v>0</v>
      </c>
      <c r="BS337">
        <f>1-BR337/BG337</f>
        <v>0</v>
      </c>
      <c r="BT337">
        <f>(BG337-BF337)/(BG337-BR337)</f>
        <v>0</v>
      </c>
      <c r="BU337">
        <f>(BA337-BG337)/(BA337-BR337)</f>
        <v>0</v>
      </c>
      <c r="BV337">
        <f>(BG337-BF337)/(BG337-AZ337)</f>
        <v>0</v>
      </c>
      <c r="BW337">
        <f>(BA337-BG337)/(BA337-AZ337)</f>
        <v>0</v>
      </c>
      <c r="BX337">
        <f>(BT337*BR337/BF337)</f>
        <v>0</v>
      </c>
      <c r="BY337">
        <f>(1-BX337)</f>
        <v>0</v>
      </c>
      <c r="BZ337">
        <v>1358</v>
      </c>
      <c r="CA337">
        <v>300</v>
      </c>
      <c r="CB337">
        <v>300</v>
      </c>
      <c r="CC337">
        <v>300</v>
      </c>
      <c r="CD337">
        <v>10372.1</v>
      </c>
      <c r="CE337">
        <v>1824.64</v>
      </c>
      <c r="CF337">
        <v>-0.00730157</v>
      </c>
      <c r="CG337">
        <v>0.9</v>
      </c>
      <c r="CH337" t="s">
        <v>421</v>
      </c>
      <c r="CI337" t="s">
        <v>421</v>
      </c>
      <c r="CJ337" t="s">
        <v>421</v>
      </c>
      <c r="CK337" t="s">
        <v>421</v>
      </c>
      <c r="CL337" t="s">
        <v>421</v>
      </c>
      <c r="CM337" t="s">
        <v>421</v>
      </c>
      <c r="CN337" t="s">
        <v>421</v>
      </c>
      <c r="CO337" t="s">
        <v>421</v>
      </c>
      <c r="CP337" t="s">
        <v>421</v>
      </c>
      <c r="CQ337" t="s">
        <v>421</v>
      </c>
      <c r="CR337">
        <f>$B$11*DQ337+$C$11*DR337+$F$11*EC337*(1-EF337)</f>
        <v>0</v>
      </c>
      <c r="CS337">
        <f>CR337*CT337</f>
        <v>0</v>
      </c>
      <c r="CT337">
        <f>($B$11*$D$9+$C$11*$D$9+$F$11*((EP337+EH337)/MAX(EP337+EH337+EQ337, 0.1)*$I$9+EQ337/MAX(EP337+EH337+EQ337, 0.1)*$J$9))/($B$11+$C$11+$F$11)</f>
        <v>0</v>
      </c>
      <c r="CU337">
        <f>($B$11*$K$9+$C$11*$K$9+$F$11*((EP337+EH337)/MAX(EP337+EH337+EQ337, 0.1)*$P$9+EQ337/MAX(EP337+EH337+EQ337, 0.1)*$Q$9))/($B$11+$C$11+$F$11)</f>
        <v>0</v>
      </c>
      <c r="CV337">
        <v>6</v>
      </c>
      <c r="CW337">
        <v>0.5</v>
      </c>
      <c r="CX337" t="s">
        <v>422</v>
      </c>
      <c r="CY337">
        <v>2</v>
      </c>
      <c r="CZ337" t="b">
        <v>1</v>
      </c>
      <c r="DA337">
        <v>1652290031.125</v>
      </c>
      <c r="DB337">
        <v>1565.3</v>
      </c>
      <c r="DC337">
        <v>1593.6425</v>
      </c>
      <c r="DD337">
        <v>28.4649</v>
      </c>
      <c r="DE337">
        <v>25.622675</v>
      </c>
      <c r="DF337">
        <v>1567.0625</v>
      </c>
      <c r="DG337">
        <v>28.35175</v>
      </c>
      <c r="DH337">
        <v>400.09175</v>
      </c>
      <c r="DI337">
        <v>90.637125</v>
      </c>
      <c r="DJ337">
        <v>0.100024025</v>
      </c>
      <c r="DK337">
        <v>33.4327</v>
      </c>
      <c r="DL337">
        <v>32.753375</v>
      </c>
      <c r="DM337">
        <v>999.9</v>
      </c>
      <c r="DN337">
        <v>0</v>
      </c>
      <c r="DO337">
        <v>0</v>
      </c>
      <c r="DP337">
        <v>9989.0625</v>
      </c>
      <c r="DQ337">
        <v>0</v>
      </c>
      <c r="DR337">
        <v>257.898</v>
      </c>
      <c r="DS337">
        <v>-28.3412</v>
      </c>
      <c r="DT337">
        <v>1611.1625</v>
      </c>
      <c r="DU337">
        <v>1635.55</v>
      </c>
      <c r="DV337">
        <v>2.84222</v>
      </c>
      <c r="DW337">
        <v>1593.6425</v>
      </c>
      <c r="DX337">
        <v>25.622675</v>
      </c>
      <c r="DY337">
        <v>2.5799775</v>
      </c>
      <c r="DZ337">
        <v>2.3223675</v>
      </c>
      <c r="EA337">
        <v>21.540025</v>
      </c>
      <c r="EB337">
        <v>19.832375</v>
      </c>
      <c r="EC337">
        <v>1499.945</v>
      </c>
      <c r="ED337">
        <v>0.972992</v>
      </c>
      <c r="EE337">
        <v>0.0270084</v>
      </c>
      <c r="EF337">
        <v>0</v>
      </c>
      <c r="EG337">
        <v>1426.2725</v>
      </c>
      <c r="EH337">
        <v>5.00097</v>
      </c>
      <c r="EI337">
        <v>22104.725</v>
      </c>
      <c r="EJ337">
        <v>12491.075</v>
      </c>
      <c r="EK337">
        <v>41.75</v>
      </c>
      <c r="EL337">
        <v>43.062</v>
      </c>
      <c r="EM337">
        <v>41.937</v>
      </c>
      <c r="EN337">
        <v>42.937</v>
      </c>
      <c r="EO337">
        <v>42.90600000000001</v>
      </c>
      <c r="EP337">
        <v>1454.565</v>
      </c>
      <c r="EQ337">
        <v>40.38</v>
      </c>
      <c r="ER337">
        <v>0</v>
      </c>
      <c r="ES337">
        <v>2718.799999952316</v>
      </c>
      <c r="ET337">
        <v>0</v>
      </c>
      <c r="EU337">
        <v>1426.0972</v>
      </c>
      <c r="EV337">
        <v>4.07307693454999</v>
      </c>
      <c r="EW337">
        <v>14.99999986619068</v>
      </c>
      <c r="EX337">
        <v>22095.768</v>
      </c>
      <c r="EY337">
        <v>15</v>
      </c>
      <c r="EZ337">
        <v>1652287342.6</v>
      </c>
      <c r="FA337" t="s">
        <v>727</v>
      </c>
      <c r="FB337">
        <v>1652287342.6</v>
      </c>
      <c r="FC337">
        <v>1652287335.6</v>
      </c>
      <c r="FD337">
        <v>27</v>
      </c>
      <c r="FE337">
        <v>0.206</v>
      </c>
      <c r="FF337">
        <v>-0.006</v>
      </c>
      <c r="FG337">
        <v>-1.806</v>
      </c>
      <c r="FH337">
        <v>0.04</v>
      </c>
      <c r="FI337">
        <v>1600</v>
      </c>
      <c r="FJ337">
        <v>24</v>
      </c>
      <c r="FK337">
        <v>0.06</v>
      </c>
      <c r="FL337">
        <v>0.04</v>
      </c>
      <c r="FM337">
        <v>-41.80278048780488</v>
      </c>
      <c r="FN337">
        <v>27.15658954703833</v>
      </c>
      <c r="FO337">
        <v>4.147505076855976</v>
      </c>
      <c r="FP337">
        <v>-1</v>
      </c>
      <c r="FQ337">
        <v>2.810614878048781</v>
      </c>
      <c r="FR337">
        <v>-0.09168062717769355</v>
      </c>
      <c r="FS337">
        <v>0.02869400456812992</v>
      </c>
      <c r="FT337">
        <v>1</v>
      </c>
      <c r="FU337">
        <v>0</v>
      </c>
      <c r="FV337">
        <v>0</v>
      </c>
      <c r="FW337">
        <v>0</v>
      </c>
      <c r="FX337">
        <v>-1</v>
      </c>
      <c r="FY337">
        <v>1</v>
      </c>
      <c r="FZ337">
        <v>1</v>
      </c>
      <c r="GA337" t="s">
        <v>719</v>
      </c>
      <c r="GB337">
        <v>2.69363</v>
      </c>
      <c r="GC337">
        <v>2.70508</v>
      </c>
      <c r="GD337">
        <v>0.226291</v>
      </c>
      <c r="GE337">
        <v>0.225897</v>
      </c>
      <c r="GF337">
        <v>0.119094</v>
      </c>
      <c r="GG337">
        <v>0.109136</v>
      </c>
      <c r="GH337">
        <v>24250.4</v>
      </c>
      <c r="GI337">
        <v>24360</v>
      </c>
      <c r="GJ337">
        <v>29174</v>
      </c>
      <c r="GK337">
        <v>29134.8</v>
      </c>
      <c r="GL337">
        <v>34024.9</v>
      </c>
      <c r="GM337">
        <v>34549.1</v>
      </c>
      <c r="GN337">
        <v>41057.1</v>
      </c>
      <c r="GO337">
        <v>41573.3</v>
      </c>
      <c r="GP337">
        <v>1.71493</v>
      </c>
      <c r="GQ337">
        <v>2.00875</v>
      </c>
      <c r="GR337">
        <v>0.127181</v>
      </c>
      <c r="GS337">
        <v>0</v>
      </c>
      <c r="GT337">
        <v>30.6887</v>
      </c>
      <c r="GU337">
        <v>999.9</v>
      </c>
      <c r="GV337">
        <v>43.1</v>
      </c>
      <c r="GW337">
        <v>37</v>
      </c>
      <c r="GX337">
        <v>29.9799</v>
      </c>
      <c r="GY337">
        <v>62.8037</v>
      </c>
      <c r="GZ337">
        <v>29.5152</v>
      </c>
      <c r="HA337">
        <v>1</v>
      </c>
      <c r="HB337">
        <v>0.366481</v>
      </c>
      <c r="HC337">
        <v>0</v>
      </c>
      <c r="HD337">
        <v>20.392</v>
      </c>
      <c r="HE337">
        <v>5.21639</v>
      </c>
      <c r="HF337">
        <v>12.0099</v>
      </c>
      <c r="HG337">
        <v>4.98725</v>
      </c>
      <c r="HH337">
        <v>3.28842</v>
      </c>
      <c r="HI337">
        <v>2445.1</v>
      </c>
      <c r="HJ337">
        <v>9999</v>
      </c>
      <c r="HK337">
        <v>9999</v>
      </c>
      <c r="HL337">
        <v>46.1</v>
      </c>
      <c r="HM337">
        <v>1.86736</v>
      </c>
      <c r="HN337">
        <v>1.8663</v>
      </c>
      <c r="HO337">
        <v>1.86584</v>
      </c>
      <c r="HP337">
        <v>1.8657</v>
      </c>
      <c r="HQ337">
        <v>1.86752</v>
      </c>
      <c r="HR337">
        <v>1.87007</v>
      </c>
      <c r="HS337">
        <v>1.86873</v>
      </c>
      <c r="HT337">
        <v>1.8701</v>
      </c>
      <c r="HU337">
        <v>0</v>
      </c>
      <c r="HV337">
        <v>0</v>
      </c>
      <c r="HW337">
        <v>0</v>
      </c>
      <c r="HX337">
        <v>0</v>
      </c>
      <c r="HY337" t="s">
        <v>425</v>
      </c>
      <c r="HZ337" t="s">
        <v>426</v>
      </c>
      <c r="IA337" t="s">
        <v>427</v>
      </c>
      <c r="IB337" t="s">
        <v>427</v>
      </c>
      <c r="IC337" t="s">
        <v>427</v>
      </c>
      <c r="ID337" t="s">
        <v>427</v>
      </c>
      <c r="IE337">
        <v>0</v>
      </c>
      <c r="IF337">
        <v>100</v>
      </c>
      <c r="IG337">
        <v>100</v>
      </c>
      <c r="IH337">
        <v>-1.76</v>
      </c>
      <c r="II337">
        <v>0.113</v>
      </c>
      <c r="IJ337">
        <v>0.04464184116076175</v>
      </c>
      <c r="IK337">
        <v>-0.0004613869835165773</v>
      </c>
      <c r="IL337">
        <v>-7.733014719846753E-07</v>
      </c>
      <c r="IM337">
        <v>2.12217718631011E-10</v>
      </c>
      <c r="IN337">
        <v>-0.1662484685589008</v>
      </c>
      <c r="IO337">
        <v>0.000886434048502425</v>
      </c>
      <c r="IP337">
        <v>0.0004187276611132993</v>
      </c>
      <c r="IQ337">
        <v>-3.612086840460417E-06</v>
      </c>
      <c r="IR337">
        <v>19</v>
      </c>
      <c r="IS337">
        <v>2204</v>
      </c>
      <c r="IT337">
        <v>1</v>
      </c>
      <c r="IU337">
        <v>37</v>
      </c>
      <c r="IV337">
        <v>44.8</v>
      </c>
      <c r="IW337">
        <v>44.9</v>
      </c>
      <c r="IX337">
        <v>3.02002</v>
      </c>
      <c r="IY337">
        <v>2.19482</v>
      </c>
      <c r="IZ337">
        <v>1.39648</v>
      </c>
      <c r="JA337">
        <v>2.34253</v>
      </c>
      <c r="JB337">
        <v>1.49536</v>
      </c>
      <c r="JC337">
        <v>2.4231</v>
      </c>
      <c r="JD337">
        <v>39.2173</v>
      </c>
      <c r="JE337">
        <v>14.6399</v>
      </c>
      <c r="JF337">
        <v>18</v>
      </c>
      <c r="JG337">
        <v>391.665</v>
      </c>
      <c r="JH337">
        <v>563.936</v>
      </c>
      <c r="JI337">
        <v>32.6607</v>
      </c>
      <c r="JJ337">
        <v>32.1969</v>
      </c>
      <c r="JK337">
        <v>30.0002</v>
      </c>
      <c r="JL337">
        <v>32.0649</v>
      </c>
      <c r="JM337">
        <v>31.9609</v>
      </c>
      <c r="JN337">
        <v>60.4125</v>
      </c>
      <c r="JO337">
        <v>20.6758</v>
      </c>
      <c r="JP337">
        <v>28.8612</v>
      </c>
      <c r="JQ337">
        <v>-999.9</v>
      </c>
      <c r="JR337">
        <v>1543.05</v>
      </c>
      <c r="JS337">
        <v>25.5818</v>
      </c>
      <c r="JT337">
        <v>99.7133</v>
      </c>
      <c r="JU337">
        <v>99.7899</v>
      </c>
    </row>
    <row r="338" spans="1:281">
      <c r="A338">
        <v>322</v>
      </c>
      <c r="B338">
        <v>1652290034.5</v>
      </c>
      <c r="C338">
        <v>7978</v>
      </c>
      <c r="D338" t="s">
        <v>1129</v>
      </c>
      <c r="E338" t="s">
        <v>1130</v>
      </c>
      <c r="F338">
        <v>2</v>
      </c>
      <c r="G338" t="s">
        <v>1120</v>
      </c>
      <c r="H338" t="s">
        <v>418</v>
      </c>
      <c r="I338">
        <v>1652290033.5</v>
      </c>
      <c r="J338">
        <f>(K338)/1000</f>
        <v>0</v>
      </c>
      <c r="K338">
        <f>IF(CZ338, AN338, AH338)</f>
        <v>0</v>
      </c>
      <c r="L338">
        <f>IF(CZ338, AI338, AG338)</f>
        <v>0</v>
      </c>
      <c r="M338">
        <f>DB338 - IF(AU338&gt;1, L338*CV338*100.0/(AW338*DP338), 0)</f>
        <v>0</v>
      </c>
      <c r="N338">
        <f>((T338-J338/2)*M338-L338)/(T338+J338/2)</f>
        <v>0</v>
      </c>
      <c r="O338">
        <f>N338*(DI338+DJ338)/1000.0</f>
        <v>0</v>
      </c>
      <c r="P338">
        <f>(DB338 - IF(AU338&gt;1, L338*CV338*100.0/(AW338*DP338), 0))*(DI338+DJ338)/1000.0</f>
        <v>0</v>
      </c>
      <c r="Q338">
        <f>2.0/((1/S338-1/R338)+SIGN(S338)*SQRT((1/S338-1/R338)*(1/S338-1/R338) + 4*CW338/((CW338+1)*(CW338+1))*(2*1/S338*1/R338-1/R338*1/R338)))</f>
        <v>0</v>
      </c>
      <c r="R338">
        <f>IF(LEFT(CX338,1)&lt;&gt;"0",IF(LEFT(CX338,1)="1",3.0,CY338),$D$5+$E$5*(DP338*DI338/($K$5*1000))+$F$5*(DP338*DI338/($K$5*1000))*MAX(MIN(CV338,$J$5),$I$5)*MAX(MIN(CV338,$J$5),$I$5)+$G$5*MAX(MIN(CV338,$J$5),$I$5)*(DP338*DI338/($K$5*1000))+$H$5*(DP338*DI338/($K$5*1000))*(DP338*DI338/($K$5*1000)))</f>
        <v>0</v>
      </c>
      <c r="S338">
        <f>J338*(1000-(1000*0.61365*exp(17.502*W338/(240.97+W338))/(DI338+DJ338)+DD338)/2)/(1000*0.61365*exp(17.502*W338/(240.97+W338))/(DI338+DJ338)-DD338)</f>
        <v>0</v>
      </c>
      <c r="T338">
        <f>1/((CW338+1)/(Q338/1.6)+1/(R338/1.37)) + CW338/((CW338+1)/(Q338/1.6) + CW338/(R338/1.37))</f>
        <v>0</v>
      </c>
      <c r="U338">
        <f>(CR338*CU338)</f>
        <v>0</v>
      </c>
      <c r="V338">
        <f>(DK338+(U338+2*0.95*5.67E-8*(((DK338+$B$7)+273)^4-(DK338+273)^4)-44100*J338)/(1.84*29.3*R338+8*0.95*5.67E-8*(DK338+273)^3))</f>
        <v>0</v>
      </c>
      <c r="W338">
        <f>($C$7*DL338+$D$7*DM338+$E$7*V338)</f>
        <v>0</v>
      </c>
      <c r="X338">
        <f>0.61365*exp(17.502*W338/(240.97+W338))</f>
        <v>0</v>
      </c>
      <c r="Y338">
        <f>(Z338/AA338*100)</f>
        <v>0</v>
      </c>
      <c r="Z338">
        <f>DD338*(DI338+DJ338)/1000</f>
        <v>0</v>
      </c>
      <c r="AA338">
        <f>0.61365*exp(17.502*DK338/(240.97+DK338))</f>
        <v>0</v>
      </c>
      <c r="AB338">
        <f>(X338-DD338*(DI338+DJ338)/1000)</f>
        <v>0</v>
      </c>
      <c r="AC338">
        <f>(-J338*44100)</f>
        <v>0</v>
      </c>
      <c r="AD338">
        <f>2*29.3*R338*0.92*(DK338-W338)</f>
        <v>0</v>
      </c>
      <c r="AE338">
        <f>2*0.95*5.67E-8*(((DK338+$B$7)+273)^4-(W338+273)^4)</f>
        <v>0</v>
      </c>
      <c r="AF338">
        <f>U338+AE338+AC338+AD338</f>
        <v>0</v>
      </c>
      <c r="AG338">
        <f>DH338*AU338*(DC338-DB338*(1000-AU338*DE338)/(1000-AU338*DD338))/(100*CV338)</f>
        <v>0</v>
      </c>
      <c r="AH338">
        <f>1000*DH338*AU338*(DD338-DE338)/(100*CV338*(1000-AU338*DD338))</f>
        <v>0</v>
      </c>
      <c r="AI338">
        <f>(AJ338 - AK338 - DI338*1E3/(8.314*(DK338+273.15)) * AM338/DH338 * AL338) * DH338/(100*CV338) * (1000 - DE338)/1000</f>
        <v>0</v>
      </c>
      <c r="AJ338">
        <v>1637.120741101709</v>
      </c>
      <c r="AK338">
        <v>1606.306363636362</v>
      </c>
      <c r="AL338">
        <v>-1.379698279718918</v>
      </c>
      <c r="AM338">
        <v>66.42233892500103</v>
      </c>
      <c r="AN338">
        <f>(AP338 - AO338 + DI338*1E3/(8.314*(DK338+273.15)) * AR338/DH338 * AQ338) * DH338/(100*CV338) * 1000/(1000 - AP338)</f>
        <v>0</v>
      </c>
      <c r="AO338">
        <v>25.62722843786591</v>
      </c>
      <c r="AP338">
        <v>28.44958121212121</v>
      </c>
      <c r="AQ338">
        <v>-0.0001733403183582071</v>
      </c>
      <c r="AR338">
        <v>79.01917542628415</v>
      </c>
      <c r="AS338">
        <v>0</v>
      </c>
      <c r="AT338">
        <v>0</v>
      </c>
      <c r="AU338">
        <f>IF(AS338*$H$13&gt;=AW338,1.0,(AW338/(AW338-AS338*$H$13)))</f>
        <v>0</v>
      </c>
      <c r="AV338">
        <f>(AU338-1)*100</f>
        <v>0</v>
      </c>
      <c r="AW338">
        <f>MAX(0,($B$13+$C$13*DP338)/(1+$D$13*DP338)*DI338/(DK338+273)*$E$13)</f>
        <v>0</v>
      </c>
      <c r="AX338" t="s">
        <v>421</v>
      </c>
      <c r="AY338" t="s">
        <v>421</v>
      </c>
      <c r="AZ338">
        <v>0</v>
      </c>
      <c r="BA338">
        <v>0</v>
      </c>
      <c r="BB338">
        <f>1-AZ338/BA338</f>
        <v>0</v>
      </c>
      <c r="BC338">
        <v>0</v>
      </c>
      <c r="BD338" t="s">
        <v>421</v>
      </c>
      <c r="BE338" t="s">
        <v>421</v>
      </c>
      <c r="BF338">
        <v>0</v>
      </c>
      <c r="BG338">
        <v>0</v>
      </c>
      <c r="BH338">
        <f>1-BF338/BG338</f>
        <v>0</v>
      </c>
      <c r="BI338">
        <v>0.5</v>
      </c>
      <c r="BJ338">
        <f>CS338</f>
        <v>0</v>
      </c>
      <c r="BK338">
        <f>L338</f>
        <v>0</v>
      </c>
      <c r="BL338">
        <f>BH338*BI338*BJ338</f>
        <v>0</v>
      </c>
      <c r="BM338">
        <f>(BK338-BC338)/BJ338</f>
        <v>0</v>
      </c>
      <c r="BN338">
        <f>(BA338-BG338)/BG338</f>
        <v>0</v>
      </c>
      <c r="BO338">
        <f>AZ338/(BB338+AZ338/BG338)</f>
        <v>0</v>
      </c>
      <c r="BP338" t="s">
        <v>421</v>
      </c>
      <c r="BQ338">
        <v>0</v>
      </c>
      <c r="BR338">
        <f>IF(BQ338&lt;&gt;0, BQ338, BO338)</f>
        <v>0</v>
      </c>
      <c r="BS338">
        <f>1-BR338/BG338</f>
        <v>0</v>
      </c>
      <c r="BT338">
        <f>(BG338-BF338)/(BG338-BR338)</f>
        <v>0</v>
      </c>
      <c r="BU338">
        <f>(BA338-BG338)/(BA338-BR338)</f>
        <v>0</v>
      </c>
      <c r="BV338">
        <f>(BG338-BF338)/(BG338-AZ338)</f>
        <v>0</v>
      </c>
      <c r="BW338">
        <f>(BA338-BG338)/(BA338-AZ338)</f>
        <v>0</v>
      </c>
      <c r="BX338">
        <f>(BT338*BR338/BF338)</f>
        <v>0</v>
      </c>
      <c r="BY338">
        <f>(1-BX338)</f>
        <v>0</v>
      </c>
      <c r="BZ338">
        <v>1358</v>
      </c>
      <c r="CA338">
        <v>300</v>
      </c>
      <c r="CB338">
        <v>300</v>
      </c>
      <c r="CC338">
        <v>300</v>
      </c>
      <c r="CD338">
        <v>10372.1</v>
      </c>
      <c r="CE338">
        <v>1824.64</v>
      </c>
      <c r="CF338">
        <v>-0.00730157</v>
      </c>
      <c r="CG338">
        <v>0.9</v>
      </c>
      <c r="CH338" t="s">
        <v>421</v>
      </c>
      <c r="CI338" t="s">
        <v>421</v>
      </c>
      <c r="CJ338" t="s">
        <v>421</v>
      </c>
      <c r="CK338" t="s">
        <v>421</v>
      </c>
      <c r="CL338" t="s">
        <v>421</v>
      </c>
      <c r="CM338" t="s">
        <v>421</v>
      </c>
      <c r="CN338" t="s">
        <v>421</v>
      </c>
      <c r="CO338" t="s">
        <v>421</v>
      </c>
      <c r="CP338" t="s">
        <v>421</v>
      </c>
      <c r="CQ338" t="s">
        <v>421</v>
      </c>
      <c r="CR338">
        <f>$B$11*DQ338+$C$11*DR338+$F$11*EC338*(1-EF338)</f>
        <v>0</v>
      </c>
      <c r="CS338">
        <f>CR338*CT338</f>
        <v>0</v>
      </c>
      <c r="CT338">
        <f>($B$11*$D$9+$C$11*$D$9+$F$11*((EP338+EH338)/MAX(EP338+EH338+EQ338, 0.1)*$I$9+EQ338/MAX(EP338+EH338+EQ338, 0.1)*$J$9))/($B$11+$C$11+$F$11)</f>
        <v>0</v>
      </c>
      <c r="CU338">
        <f>($B$11*$K$9+$C$11*$K$9+$F$11*((EP338+EH338)/MAX(EP338+EH338+EQ338, 0.1)*$P$9+EQ338/MAX(EP338+EH338+EQ338, 0.1)*$Q$9))/($B$11+$C$11+$F$11)</f>
        <v>0</v>
      </c>
      <c r="CV338">
        <v>6</v>
      </c>
      <c r="CW338">
        <v>0.5</v>
      </c>
      <c r="CX338" t="s">
        <v>422</v>
      </c>
      <c r="CY338">
        <v>2</v>
      </c>
      <c r="CZ338" t="b">
        <v>1</v>
      </c>
      <c r="DA338">
        <v>1652290033.5</v>
      </c>
      <c r="DB338">
        <v>1561.716666666666</v>
      </c>
      <c r="DC338">
        <v>1578.67</v>
      </c>
      <c r="DD338">
        <v>28.45273333333333</v>
      </c>
      <c r="DE338">
        <v>25.61673333333333</v>
      </c>
      <c r="DF338">
        <v>1563.476666666667</v>
      </c>
      <c r="DG338">
        <v>28.33976666666667</v>
      </c>
      <c r="DH338">
        <v>400.093</v>
      </c>
      <c r="DI338">
        <v>90.63716666666666</v>
      </c>
      <c r="DJ338">
        <v>0.09994556666666667</v>
      </c>
      <c r="DK338">
        <v>33.431</v>
      </c>
      <c r="DL338">
        <v>32.74776666666667</v>
      </c>
      <c r="DM338">
        <v>999.9</v>
      </c>
      <c r="DN338">
        <v>0</v>
      </c>
      <c r="DO338">
        <v>0</v>
      </c>
      <c r="DP338">
        <v>10001.65</v>
      </c>
      <c r="DQ338">
        <v>0</v>
      </c>
      <c r="DR338">
        <v>258.986</v>
      </c>
      <c r="DS338">
        <v>-16.94953333333333</v>
      </c>
      <c r="DT338">
        <v>1607.453333333333</v>
      </c>
      <c r="DU338">
        <v>1620.173333333333</v>
      </c>
      <c r="DV338">
        <v>2.83598</v>
      </c>
      <c r="DW338">
        <v>1578.67</v>
      </c>
      <c r="DX338">
        <v>25.61673333333333</v>
      </c>
      <c r="DY338">
        <v>2.578873333333334</v>
      </c>
      <c r="DZ338">
        <v>2.321826666666667</v>
      </c>
      <c r="EA338">
        <v>21.53306666666667</v>
      </c>
      <c r="EB338">
        <v>19.82866666666667</v>
      </c>
      <c r="EC338">
        <v>1500.046666666667</v>
      </c>
      <c r="ED338">
        <v>0.9729936666666666</v>
      </c>
      <c r="EE338">
        <v>0.02700663333333333</v>
      </c>
      <c r="EF338">
        <v>0</v>
      </c>
      <c r="EG338">
        <v>1426.53</v>
      </c>
      <c r="EH338">
        <v>5.00097</v>
      </c>
      <c r="EI338">
        <v>22100.4</v>
      </c>
      <c r="EJ338">
        <v>12491.96666666667</v>
      </c>
      <c r="EK338">
        <v>41.75</v>
      </c>
      <c r="EL338">
        <v>43.10400000000001</v>
      </c>
      <c r="EM338">
        <v>41.937</v>
      </c>
      <c r="EN338">
        <v>42.93699999999999</v>
      </c>
      <c r="EO338">
        <v>42.91633333333333</v>
      </c>
      <c r="EP338">
        <v>1454.666666666667</v>
      </c>
      <c r="EQ338">
        <v>40.38</v>
      </c>
      <c r="ER338">
        <v>0</v>
      </c>
      <c r="ES338">
        <v>2720.599999904633</v>
      </c>
      <c r="ET338">
        <v>0</v>
      </c>
      <c r="EU338">
        <v>1426.187307692308</v>
      </c>
      <c r="EV338">
        <v>4.055042737622203</v>
      </c>
      <c r="EW338">
        <v>97.51452920353596</v>
      </c>
      <c r="EX338">
        <v>22091.98076923077</v>
      </c>
      <c r="EY338">
        <v>15</v>
      </c>
      <c r="EZ338">
        <v>1652287342.6</v>
      </c>
      <c r="FA338" t="s">
        <v>727</v>
      </c>
      <c r="FB338">
        <v>1652287342.6</v>
      </c>
      <c r="FC338">
        <v>1652287335.6</v>
      </c>
      <c r="FD338">
        <v>27</v>
      </c>
      <c r="FE338">
        <v>0.206</v>
      </c>
      <c r="FF338">
        <v>-0.006</v>
      </c>
      <c r="FG338">
        <v>-1.806</v>
      </c>
      <c r="FH338">
        <v>0.04</v>
      </c>
      <c r="FI338">
        <v>1600</v>
      </c>
      <c r="FJ338">
        <v>24</v>
      </c>
      <c r="FK338">
        <v>0.06</v>
      </c>
      <c r="FL338">
        <v>0.04</v>
      </c>
      <c r="FM338">
        <v>-38.69123</v>
      </c>
      <c r="FN338">
        <v>68.22405928705443</v>
      </c>
      <c r="FO338">
        <v>8.508650894477926</v>
      </c>
      <c r="FP338">
        <v>-1</v>
      </c>
      <c r="FQ338">
        <v>2.8093355</v>
      </c>
      <c r="FR338">
        <v>0.05543797373357478</v>
      </c>
      <c r="FS338">
        <v>0.02808778408401065</v>
      </c>
      <c r="FT338">
        <v>1</v>
      </c>
      <c r="FU338">
        <v>0</v>
      </c>
      <c r="FV338">
        <v>0</v>
      </c>
      <c r="FW338">
        <v>0</v>
      </c>
      <c r="FX338">
        <v>-1</v>
      </c>
      <c r="FY338">
        <v>1</v>
      </c>
      <c r="FZ338">
        <v>1</v>
      </c>
      <c r="GA338" t="s">
        <v>719</v>
      </c>
      <c r="GB338">
        <v>2.69383</v>
      </c>
      <c r="GC338">
        <v>2.70512</v>
      </c>
      <c r="GD338">
        <v>0.225909</v>
      </c>
      <c r="GE338">
        <v>0.224788</v>
      </c>
      <c r="GF338">
        <v>0.119062</v>
      </c>
      <c r="GG338">
        <v>0.10913</v>
      </c>
      <c r="GH338">
        <v>24262.3</v>
      </c>
      <c r="GI338">
        <v>24395</v>
      </c>
      <c r="GJ338">
        <v>29173.8</v>
      </c>
      <c r="GK338">
        <v>29134.8</v>
      </c>
      <c r="GL338">
        <v>34025.8</v>
      </c>
      <c r="GM338">
        <v>34549.4</v>
      </c>
      <c r="GN338">
        <v>41056.8</v>
      </c>
      <c r="GO338">
        <v>41573.4</v>
      </c>
      <c r="GP338">
        <v>1.715</v>
      </c>
      <c r="GQ338">
        <v>2.0088</v>
      </c>
      <c r="GR338">
        <v>0.126734</v>
      </c>
      <c r="GS338">
        <v>0</v>
      </c>
      <c r="GT338">
        <v>30.6887</v>
      </c>
      <c r="GU338">
        <v>999.9</v>
      </c>
      <c r="GV338">
        <v>43.1</v>
      </c>
      <c r="GW338">
        <v>37</v>
      </c>
      <c r="GX338">
        <v>29.983</v>
      </c>
      <c r="GY338">
        <v>62.9337</v>
      </c>
      <c r="GZ338">
        <v>29.1386</v>
      </c>
      <c r="HA338">
        <v>1</v>
      </c>
      <c r="HB338">
        <v>0.366364</v>
      </c>
      <c r="HC338">
        <v>0</v>
      </c>
      <c r="HD338">
        <v>20.3921</v>
      </c>
      <c r="HE338">
        <v>5.21609</v>
      </c>
      <c r="HF338">
        <v>12.0099</v>
      </c>
      <c r="HG338">
        <v>4.98705</v>
      </c>
      <c r="HH338">
        <v>3.28842</v>
      </c>
      <c r="HI338">
        <v>2445.1</v>
      </c>
      <c r="HJ338">
        <v>9999</v>
      </c>
      <c r="HK338">
        <v>9999</v>
      </c>
      <c r="HL338">
        <v>46.1</v>
      </c>
      <c r="HM338">
        <v>1.86737</v>
      </c>
      <c r="HN338">
        <v>1.8663</v>
      </c>
      <c r="HO338">
        <v>1.86585</v>
      </c>
      <c r="HP338">
        <v>1.8657</v>
      </c>
      <c r="HQ338">
        <v>1.86752</v>
      </c>
      <c r="HR338">
        <v>1.87008</v>
      </c>
      <c r="HS338">
        <v>1.86873</v>
      </c>
      <c r="HT338">
        <v>1.8701</v>
      </c>
      <c r="HU338">
        <v>0</v>
      </c>
      <c r="HV338">
        <v>0</v>
      </c>
      <c r="HW338">
        <v>0</v>
      </c>
      <c r="HX338">
        <v>0</v>
      </c>
      <c r="HY338" t="s">
        <v>425</v>
      </c>
      <c r="HZ338" t="s">
        <v>426</v>
      </c>
      <c r="IA338" t="s">
        <v>427</v>
      </c>
      <c r="IB338" t="s">
        <v>427</v>
      </c>
      <c r="IC338" t="s">
        <v>427</v>
      </c>
      <c r="ID338" t="s">
        <v>427</v>
      </c>
      <c r="IE338">
        <v>0</v>
      </c>
      <c r="IF338">
        <v>100</v>
      </c>
      <c r="IG338">
        <v>100</v>
      </c>
      <c r="IH338">
        <v>-1.75</v>
      </c>
      <c r="II338">
        <v>0.1129</v>
      </c>
      <c r="IJ338">
        <v>0.04464184116076175</v>
      </c>
      <c r="IK338">
        <v>-0.0004613869835165773</v>
      </c>
      <c r="IL338">
        <v>-7.733014719846753E-07</v>
      </c>
      <c r="IM338">
        <v>2.12217718631011E-10</v>
      </c>
      <c r="IN338">
        <v>-0.1662484685589008</v>
      </c>
      <c r="IO338">
        <v>0.000886434048502425</v>
      </c>
      <c r="IP338">
        <v>0.0004187276611132993</v>
      </c>
      <c r="IQ338">
        <v>-3.612086840460417E-06</v>
      </c>
      <c r="IR338">
        <v>19</v>
      </c>
      <c r="IS338">
        <v>2204</v>
      </c>
      <c r="IT338">
        <v>1</v>
      </c>
      <c r="IU338">
        <v>37</v>
      </c>
      <c r="IV338">
        <v>44.9</v>
      </c>
      <c r="IW338">
        <v>45</v>
      </c>
      <c r="IX338">
        <v>2.99927</v>
      </c>
      <c r="IY338">
        <v>2.19116</v>
      </c>
      <c r="IZ338">
        <v>1.39648</v>
      </c>
      <c r="JA338">
        <v>2.34253</v>
      </c>
      <c r="JB338">
        <v>1.49536</v>
      </c>
      <c r="JC338">
        <v>2.39502</v>
      </c>
      <c r="JD338">
        <v>39.2173</v>
      </c>
      <c r="JE338">
        <v>14.6311</v>
      </c>
      <c r="JF338">
        <v>18</v>
      </c>
      <c r="JG338">
        <v>391.707</v>
      </c>
      <c r="JH338">
        <v>563.974</v>
      </c>
      <c r="JI338">
        <v>32.6609</v>
      </c>
      <c r="JJ338">
        <v>32.1969</v>
      </c>
      <c r="JK338">
        <v>30.0001</v>
      </c>
      <c r="JL338">
        <v>32.065</v>
      </c>
      <c r="JM338">
        <v>31.9609</v>
      </c>
      <c r="JN338">
        <v>60.0036</v>
      </c>
      <c r="JO338">
        <v>20.6758</v>
      </c>
      <c r="JP338">
        <v>28.8612</v>
      </c>
      <c r="JQ338">
        <v>-999.9</v>
      </c>
      <c r="JR338">
        <v>1529.64</v>
      </c>
      <c r="JS338">
        <v>25.5866</v>
      </c>
      <c r="JT338">
        <v>99.71250000000001</v>
      </c>
      <c r="JU338">
        <v>99.79000000000001</v>
      </c>
    </row>
    <row r="339" spans="1:281">
      <c r="A339">
        <v>323</v>
      </c>
      <c r="B339">
        <v>1652290036.5</v>
      </c>
      <c r="C339">
        <v>7980</v>
      </c>
      <c r="D339" t="s">
        <v>1131</v>
      </c>
      <c r="E339" t="s">
        <v>1132</v>
      </c>
      <c r="F339">
        <v>2</v>
      </c>
      <c r="G339" t="s">
        <v>1120</v>
      </c>
      <c r="H339" t="s">
        <v>418</v>
      </c>
      <c r="I339">
        <v>1652290035.125</v>
      </c>
      <c r="J339">
        <f>(K339)/1000</f>
        <v>0</v>
      </c>
      <c r="K339">
        <f>IF(CZ339, AN339, AH339)</f>
        <v>0</v>
      </c>
      <c r="L339">
        <f>IF(CZ339, AI339, AG339)</f>
        <v>0</v>
      </c>
      <c r="M339">
        <f>DB339 - IF(AU339&gt;1, L339*CV339*100.0/(AW339*DP339), 0)</f>
        <v>0</v>
      </c>
      <c r="N339">
        <f>((T339-J339/2)*M339-L339)/(T339+J339/2)</f>
        <v>0</v>
      </c>
      <c r="O339">
        <f>N339*(DI339+DJ339)/1000.0</f>
        <v>0</v>
      </c>
      <c r="P339">
        <f>(DB339 - IF(AU339&gt;1, L339*CV339*100.0/(AW339*DP339), 0))*(DI339+DJ339)/1000.0</f>
        <v>0</v>
      </c>
      <c r="Q339">
        <f>2.0/((1/S339-1/R339)+SIGN(S339)*SQRT((1/S339-1/R339)*(1/S339-1/R339) + 4*CW339/((CW339+1)*(CW339+1))*(2*1/S339*1/R339-1/R339*1/R339)))</f>
        <v>0</v>
      </c>
      <c r="R339">
        <f>IF(LEFT(CX339,1)&lt;&gt;"0",IF(LEFT(CX339,1)="1",3.0,CY339),$D$5+$E$5*(DP339*DI339/($K$5*1000))+$F$5*(DP339*DI339/($K$5*1000))*MAX(MIN(CV339,$J$5),$I$5)*MAX(MIN(CV339,$J$5),$I$5)+$G$5*MAX(MIN(CV339,$J$5),$I$5)*(DP339*DI339/($K$5*1000))+$H$5*(DP339*DI339/($K$5*1000))*(DP339*DI339/($K$5*1000)))</f>
        <v>0</v>
      </c>
      <c r="S339">
        <f>J339*(1000-(1000*0.61365*exp(17.502*W339/(240.97+W339))/(DI339+DJ339)+DD339)/2)/(1000*0.61365*exp(17.502*W339/(240.97+W339))/(DI339+DJ339)-DD339)</f>
        <v>0</v>
      </c>
      <c r="T339">
        <f>1/((CW339+1)/(Q339/1.6)+1/(R339/1.37)) + CW339/((CW339+1)/(Q339/1.6) + CW339/(R339/1.37))</f>
        <v>0</v>
      </c>
      <c r="U339">
        <f>(CR339*CU339)</f>
        <v>0</v>
      </c>
      <c r="V339">
        <f>(DK339+(U339+2*0.95*5.67E-8*(((DK339+$B$7)+273)^4-(DK339+273)^4)-44100*J339)/(1.84*29.3*R339+8*0.95*5.67E-8*(DK339+273)^3))</f>
        <v>0</v>
      </c>
      <c r="W339">
        <f>($C$7*DL339+$D$7*DM339+$E$7*V339)</f>
        <v>0</v>
      </c>
      <c r="X339">
        <f>0.61365*exp(17.502*W339/(240.97+W339))</f>
        <v>0</v>
      </c>
      <c r="Y339">
        <f>(Z339/AA339*100)</f>
        <v>0</v>
      </c>
      <c r="Z339">
        <f>DD339*(DI339+DJ339)/1000</f>
        <v>0</v>
      </c>
      <c r="AA339">
        <f>0.61365*exp(17.502*DK339/(240.97+DK339))</f>
        <v>0</v>
      </c>
      <c r="AB339">
        <f>(X339-DD339*(DI339+DJ339)/1000)</f>
        <v>0</v>
      </c>
      <c r="AC339">
        <f>(-J339*44100)</f>
        <v>0</v>
      </c>
      <c r="AD339">
        <f>2*29.3*R339*0.92*(DK339-W339)</f>
        <v>0</v>
      </c>
      <c r="AE339">
        <f>2*0.95*5.67E-8*(((DK339+$B$7)+273)^4-(W339+273)^4)</f>
        <v>0</v>
      </c>
      <c r="AF339">
        <f>U339+AE339+AC339+AD339</f>
        <v>0</v>
      </c>
      <c r="AG339">
        <f>DH339*AU339*(DC339-DB339*(1000-AU339*DE339)/(1000-AU339*DD339))/(100*CV339)</f>
        <v>0</v>
      </c>
      <c r="AH339">
        <f>1000*DH339*AU339*(DD339-DE339)/(100*CV339*(1000-AU339*DD339))</f>
        <v>0</v>
      </c>
      <c r="AI339">
        <f>(AJ339 - AK339 - DI339*1E3/(8.314*(DK339+273.15)) * AM339/DH339 * AL339) * DH339/(100*CV339) * (1000 - DE339)/1000</f>
        <v>0</v>
      </c>
      <c r="AJ339">
        <v>1624.279378745439</v>
      </c>
      <c r="AK339">
        <v>1600.284</v>
      </c>
      <c r="AL339">
        <v>-2.444073418636866</v>
      </c>
      <c r="AM339">
        <v>66.42233892500103</v>
      </c>
      <c r="AN339">
        <f>(AP339 - AO339 + DI339*1E3/(8.314*(DK339+273.15)) * AR339/DH339 * AQ339) * DH339/(100*CV339) * 1000/(1000 - AP339)</f>
        <v>0</v>
      </c>
      <c r="AO339">
        <v>25.61786207326307</v>
      </c>
      <c r="AP339">
        <v>28.44063454545454</v>
      </c>
      <c r="AQ339">
        <v>-0.006531457392382333</v>
      </c>
      <c r="AR339">
        <v>79.01917542628415</v>
      </c>
      <c r="AS339">
        <v>0</v>
      </c>
      <c r="AT339">
        <v>0</v>
      </c>
      <c r="AU339">
        <f>IF(AS339*$H$13&gt;=AW339,1.0,(AW339/(AW339-AS339*$H$13)))</f>
        <v>0</v>
      </c>
      <c r="AV339">
        <f>(AU339-1)*100</f>
        <v>0</v>
      </c>
      <c r="AW339">
        <f>MAX(0,($B$13+$C$13*DP339)/(1+$D$13*DP339)*DI339/(DK339+273)*$E$13)</f>
        <v>0</v>
      </c>
      <c r="AX339" t="s">
        <v>421</v>
      </c>
      <c r="AY339" t="s">
        <v>421</v>
      </c>
      <c r="AZ339">
        <v>0</v>
      </c>
      <c r="BA339">
        <v>0</v>
      </c>
      <c r="BB339">
        <f>1-AZ339/BA339</f>
        <v>0</v>
      </c>
      <c r="BC339">
        <v>0</v>
      </c>
      <c r="BD339" t="s">
        <v>421</v>
      </c>
      <c r="BE339" t="s">
        <v>421</v>
      </c>
      <c r="BF339">
        <v>0</v>
      </c>
      <c r="BG339">
        <v>0</v>
      </c>
      <c r="BH339">
        <f>1-BF339/BG339</f>
        <v>0</v>
      </c>
      <c r="BI339">
        <v>0.5</v>
      </c>
      <c r="BJ339">
        <f>CS339</f>
        <v>0</v>
      </c>
      <c r="BK339">
        <f>L339</f>
        <v>0</v>
      </c>
      <c r="BL339">
        <f>BH339*BI339*BJ339</f>
        <v>0</v>
      </c>
      <c r="BM339">
        <f>(BK339-BC339)/BJ339</f>
        <v>0</v>
      </c>
      <c r="BN339">
        <f>(BA339-BG339)/BG339</f>
        <v>0</v>
      </c>
      <c r="BO339">
        <f>AZ339/(BB339+AZ339/BG339)</f>
        <v>0</v>
      </c>
      <c r="BP339" t="s">
        <v>421</v>
      </c>
      <c r="BQ339">
        <v>0</v>
      </c>
      <c r="BR339">
        <f>IF(BQ339&lt;&gt;0, BQ339, BO339)</f>
        <v>0</v>
      </c>
      <c r="BS339">
        <f>1-BR339/BG339</f>
        <v>0</v>
      </c>
      <c r="BT339">
        <f>(BG339-BF339)/(BG339-BR339)</f>
        <v>0</v>
      </c>
      <c r="BU339">
        <f>(BA339-BG339)/(BA339-BR339)</f>
        <v>0</v>
      </c>
      <c r="BV339">
        <f>(BG339-BF339)/(BG339-AZ339)</f>
        <v>0</v>
      </c>
      <c r="BW339">
        <f>(BA339-BG339)/(BA339-AZ339)</f>
        <v>0</v>
      </c>
      <c r="BX339">
        <f>(BT339*BR339/BF339)</f>
        <v>0</v>
      </c>
      <c r="BY339">
        <f>(1-BX339)</f>
        <v>0</v>
      </c>
      <c r="BZ339">
        <v>1358</v>
      </c>
      <c r="CA339">
        <v>300</v>
      </c>
      <c r="CB339">
        <v>300</v>
      </c>
      <c r="CC339">
        <v>300</v>
      </c>
      <c r="CD339">
        <v>10372.1</v>
      </c>
      <c r="CE339">
        <v>1824.64</v>
      </c>
      <c r="CF339">
        <v>-0.00730157</v>
      </c>
      <c r="CG339">
        <v>0.9</v>
      </c>
      <c r="CH339" t="s">
        <v>421</v>
      </c>
      <c r="CI339" t="s">
        <v>421</v>
      </c>
      <c r="CJ339" t="s">
        <v>421</v>
      </c>
      <c r="CK339" t="s">
        <v>421</v>
      </c>
      <c r="CL339" t="s">
        <v>421</v>
      </c>
      <c r="CM339" t="s">
        <v>421</v>
      </c>
      <c r="CN339" t="s">
        <v>421</v>
      </c>
      <c r="CO339" t="s">
        <v>421</v>
      </c>
      <c r="CP339" t="s">
        <v>421</v>
      </c>
      <c r="CQ339" t="s">
        <v>421</v>
      </c>
      <c r="CR339">
        <f>$B$11*DQ339+$C$11*DR339+$F$11*EC339*(1-EF339)</f>
        <v>0</v>
      </c>
      <c r="CS339">
        <f>CR339*CT339</f>
        <v>0</v>
      </c>
      <c r="CT339">
        <f>($B$11*$D$9+$C$11*$D$9+$F$11*((EP339+EH339)/MAX(EP339+EH339+EQ339, 0.1)*$I$9+EQ339/MAX(EP339+EH339+EQ339, 0.1)*$J$9))/($B$11+$C$11+$F$11)</f>
        <v>0</v>
      </c>
      <c r="CU339">
        <f>($B$11*$K$9+$C$11*$K$9+$F$11*((EP339+EH339)/MAX(EP339+EH339+EQ339, 0.1)*$P$9+EQ339/MAX(EP339+EH339+EQ339, 0.1)*$Q$9))/($B$11+$C$11+$F$11)</f>
        <v>0</v>
      </c>
      <c r="CV339">
        <v>6</v>
      </c>
      <c r="CW339">
        <v>0.5</v>
      </c>
      <c r="CX339" t="s">
        <v>422</v>
      </c>
      <c r="CY339">
        <v>2</v>
      </c>
      <c r="CZ339" t="b">
        <v>1</v>
      </c>
      <c r="DA339">
        <v>1652290035.125</v>
      </c>
      <c r="DB339">
        <v>1557.4275</v>
      </c>
      <c r="DC339">
        <v>1568.06</v>
      </c>
      <c r="DD339">
        <v>28.444675</v>
      </c>
      <c r="DE339">
        <v>25.61415</v>
      </c>
      <c r="DF339">
        <v>1559.18</v>
      </c>
      <c r="DG339">
        <v>28.33185</v>
      </c>
      <c r="DH339">
        <v>400.10975</v>
      </c>
      <c r="DI339">
        <v>90.63672500000001</v>
      </c>
      <c r="DJ339">
        <v>0.099966925</v>
      </c>
      <c r="DK339">
        <v>33.4309</v>
      </c>
      <c r="DL339">
        <v>32.74365</v>
      </c>
      <c r="DM339">
        <v>999.9</v>
      </c>
      <c r="DN339">
        <v>0</v>
      </c>
      <c r="DO339">
        <v>0</v>
      </c>
      <c r="DP339">
        <v>10004.07</v>
      </c>
      <c r="DQ339">
        <v>0</v>
      </c>
      <c r="DR339">
        <v>257.20725</v>
      </c>
      <c r="DS339">
        <v>-10.6338775</v>
      </c>
      <c r="DT339">
        <v>1603.025</v>
      </c>
      <c r="DU339">
        <v>1609.2825</v>
      </c>
      <c r="DV339">
        <v>2.8305225</v>
      </c>
      <c r="DW339">
        <v>1568.06</v>
      </c>
      <c r="DX339">
        <v>25.61415</v>
      </c>
      <c r="DY339">
        <v>2.5781325</v>
      </c>
      <c r="DZ339">
        <v>2.3215825</v>
      </c>
      <c r="EA339">
        <v>21.52835</v>
      </c>
      <c r="EB339">
        <v>19.82695</v>
      </c>
      <c r="EC339">
        <v>1499.9425</v>
      </c>
      <c r="ED339">
        <v>0.972992</v>
      </c>
      <c r="EE339">
        <v>0.0270084</v>
      </c>
      <c r="EF339">
        <v>0</v>
      </c>
      <c r="EG339">
        <v>1426.67</v>
      </c>
      <c r="EH339">
        <v>5.00097</v>
      </c>
      <c r="EI339">
        <v>22102.275</v>
      </c>
      <c r="EJ339">
        <v>12491.075</v>
      </c>
      <c r="EK339">
        <v>41.75</v>
      </c>
      <c r="EL339">
        <v>43.062</v>
      </c>
      <c r="EM339">
        <v>41.937</v>
      </c>
      <c r="EN339">
        <v>42.937</v>
      </c>
      <c r="EO339">
        <v>42.906</v>
      </c>
      <c r="EP339">
        <v>1454.5625</v>
      </c>
      <c r="EQ339">
        <v>40.38</v>
      </c>
      <c r="ER339">
        <v>0</v>
      </c>
      <c r="ES339">
        <v>2723</v>
      </c>
      <c r="ET339">
        <v>0</v>
      </c>
      <c r="EU339">
        <v>1426.320384615385</v>
      </c>
      <c r="EV339">
        <v>3.018461536837902</v>
      </c>
      <c r="EW339">
        <v>84.22905968063934</v>
      </c>
      <c r="EX339">
        <v>22095.48846153847</v>
      </c>
      <c r="EY339">
        <v>15</v>
      </c>
      <c r="EZ339">
        <v>1652287342.6</v>
      </c>
      <c r="FA339" t="s">
        <v>727</v>
      </c>
      <c r="FB339">
        <v>1652287342.6</v>
      </c>
      <c r="FC339">
        <v>1652287335.6</v>
      </c>
      <c r="FD339">
        <v>27</v>
      </c>
      <c r="FE339">
        <v>0.206</v>
      </c>
      <c r="FF339">
        <v>-0.006</v>
      </c>
      <c r="FG339">
        <v>-1.806</v>
      </c>
      <c r="FH339">
        <v>0.04</v>
      </c>
      <c r="FI339">
        <v>1600</v>
      </c>
      <c r="FJ339">
        <v>24</v>
      </c>
      <c r="FK339">
        <v>0.06</v>
      </c>
      <c r="FL339">
        <v>0.04</v>
      </c>
      <c r="FM339">
        <v>-36.43011048780488</v>
      </c>
      <c r="FN339">
        <v>92.09936864111495</v>
      </c>
      <c r="FO339">
        <v>10.98480817800745</v>
      </c>
      <c r="FP339">
        <v>-1</v>
      </c>
      <c r="FQ339">
        <v>2.809632195121951</v>
      </c>
      <c r="FR339">
        <v>0.101383066202088</v>
      </c>
      <c r="FS339">
        <v>0.02774710343152917</v>
      </c>
      <c r="FT339">
        <v>1</v>
      </c>
      <c r="FU339">
        <v>0</v>
      </c>
      <c r="FV339">
        <v>0</v>
      </c>
      <c r="FW339">
        <v>0</v>
      </c>
      <c r="FX339">
        <v>-1</v>
      </c>
      <c r="FY339">
        <v>1</v>
      </c>
      <c r="FZ339">
        <v>1</v>
      </c>
      <c r="GA339" t="s">
        <v>719</v>
      </c>
      <c r="GB339">
        <v>2.6937</v>
      </c>
      <c r="GC339">
        <v>2.70514</v>
      </c>
      <c r="GD339">
        <v>0.225357</v>
      </c>
      <c r="GE339">
        <v>0.22365</v>
      </c>
      <c r="GF339">
        <v>0.11904</v>
      </c>
      <c r="GG339">
        <v>0.10912</v>
      </c>
      <c r="GH339">
        <v>24279.5</v>
      </c>
      <c r="GI339">
        <v>24430.8</v>
      </c>
      <c r="GJ339">
        <v>29173.7</v>
      </c>
      <c r="GK339">
        <v>29134.7</v>
      </c>
      <c r="GL339">
        <v>34026.4</v>
      </c>
      <c r="GM339">
        <v>34549.6</v>
      </c>
      <c r="GN339">
        <v>41056.5</v>
      </c>
      <c r="GO339">
        <v>41573.2</v>
      </c>
      <c r="GP339">
        <v>1.71518</v>
      </c>
      <c r="GQ339">
        <v>2.0087</v>
      </c>
      <c r="GR339">
        <v>0.126563</v>
      </c>
      <c r="GS339">
        <v>0</v>
      </c>
      <c r="GT339">
        <v>30.6887</v>
      </c>
      <c r="GU339">
        <v>999.9</v>
      </c>
      <c r="GV339">
        <v>43.1</v>
      </c>
      <c r="GW339">
        <v>37</v>
      </c>
      <c r="GX339">
        <v>29.9827</v>
      </c>
      <c r="GY339">
        <v>62.8837</v>
      </c>
      <c r="GZ339">
        <v>29.1106</v>
      </c>
      <c r="HA339">
        <v>1</v>
      </c>
      <c r="HB339">
        <v>0.366288</v>
      </c>
      <c r="HC339">
        <v>0</v>
      </c>
      <c r="HD339">
        <v>20.392</v>
      </c>
      <c r="HE339">
        <v>5.21594</v>
      </c>
      <c r="HF339">
        <v>12.0099</v>
      </c>
      <c r="HG339">
        <v>4.9873</v>
      </c>
      <c r="HH339">
        <v>3.28855</v>
      </c>
      <c r="HI339">
        <v>2445.1</v>
      </c>
      <c r="HJ339">
        <v>9999</v>
      </c>
      <c r="HK339">
        <v>9999</v>
      </c>
      <c r="HL339">
        <v>46.1</v>
      </c>
      <c r="HM339">
        <v>1.86737</v>
      </c>
      <c r="HN339">
        <v>1.8663</v>
      </c>
      <c r="HO339">
        <v>1.86586</v>
      </c>
      <c r="HP339">
        <v>1.8657</v>
      </c>
      <c r="HQ339">
        <v>1.86752</v>
      </c>
      <c r="HR339">
        <v>1.87006</v>
      </c>
      <c r="HS339">
        <v>1.8687</v>
      </c>
      <c r="HT339">
        <v>1.87011</v>
      </c>
      <c r="HU339">
        <v>0</v>
      </c>
      <c r="HV339">
        <v>0</v>
      </c>
      <c r="HW339">
        <v>0</v>
      </c>
      <c r="HX339">
        <v>0</v>
      </c>
      <c r="HY339" t="s">
        <v>425</v>
      </c>
      <c r="HZ339" t="s">
        <v>426</v>
      </c>
      <c r="IA339" t="s">
        <v>427</v>
      </c>
      <c r="IB339" t="s">
        <v>427</v>
      </c>
      <c r="IC339" t="s">
        <v>427</v>
      </c>
      <c r="ID339" t="s">
        <v>427</v>
      </c>
      <c r="IE339">
        <v>0</v>
      </c>
      <c r="IF339">
        <v>100</v>
      </c>
      <c r="IG339">
        <v>100</v>
      </c>
      <c r="IH339">
        <v>-1.74</v>
      </c>
      <c r="II339">
        <v>0.1128</v>
      </c>
      <c r="IJ339">
        <v>0.04464184116076175</v>
      </c>
      <c r="IK339">
        <v>-0.0004613869835165773</v>
      </c>
      <c r="IL339">
        <v>-7.733014719846753E-07</v>
      </c>
      <c r="IM339">
        <v>2.12217718631011E-10</v>
      </c>
      <c r="IN339">
        <v>-0.1662484685589008</v>
      </c>
      <c r="IO339">
        <v>0.000886434048502425</v>
      </c>
      <c r="IP339">
        <v>0.0004187276611132993</v>
      </c>
      <c r="IQ339">
        <v>-3.612086840460417E-06</v>
      </c>
      <c r="IR339">
        <v>19</v>
      </c>
      <c r="IS339">
        <v>2204</v>
      </c>
      <c r="IT339">
        <v>1</v>
      </c>
      <c r="IU339">
        <v>37</v>
      </c>
      <c r="IV339">
        <v>44.9</v>
      </c>
      <c r="IW339">
        <v>45</v>
      </c>
      <c r="IX339">
        <v>2.97852</v>
      </c>
      <c r="IY339">
        <v>2.19482</v>
      </c>
      <c r="IZ339">
        <v>1.39648</v>
      </c>
      <c r="JA339">
        <v>2.34253</v>
      </c>
      <c r="JB339">
        <v>1.49536</v>
      </c>
      <c r="JC339">
        <v>2.39258</v>
      </c>
      <c r="JD339">
        <v>39.2173</v>
      </c>
      <c r="JE339">
        <v>14.6399</v>
      </c>
      <c r="JF339">
        <v>18</v>
      </c>
      <c r="JG339">
        <v>391.81</v>
      </c>
      <c r="JH339">
        <v>563.9109999999999</v>
      </c>
      <c r="JI339">
        <v>32.661</v>
      </c>
      <c r="JJ339">
        <v>32.197</v>
      </c>
      <c r="JK339">
        <v>30.0001</v>
      </c>
      <c r="JL339">
        <v>32.0664</v>
      </c>
      <c r="JM339">
        <v>31.9623</v>
      </c>
      <c r="JN339">
        <v>59.6005</v>
      </c>
      <c r="JO339">
        <v>20.6758</v>
      </c>
      <c r="JP339">
        <v>29.2317</v>
      </c>
      <c r="JQ339">
        <v>-999.9</v>
      </c>
      <c r="JR339">
        <v>1516.22</v>
      </c>
      <c r="JS339">
        <v>25.5916</v>
      </c>
      <c r="JT339">
        <v>99.712</v>
      </c>
      <c r="JU339">
        <v>99.78959999999999</v>
      </c>
    </row>
    <row r="340" spans="1:281">
      <c r="A340">
        <v>324</v>
      </c>
      <c r="B340">
        <v>1652290038.5</v>
      </c>
      <c r="C340">
        <v>7982</v>
      </c>
      <c r="D340" t="s">
        <v>1133</v>
      </c>
      <c r="E340" t="s">
        <v>1134</v>
      </c>
      <c r="F340">
        <v>2</v>
      </c>
      <c r="G340" t="s">
        <v>1120</v>
      </c>
      <c r="H340" t="s">
        <v>418</v>
      </c>
      <c r="I340">
        <v>1652290037.5</v>
      </c>
      <c r="J340">
        <f>(K340)/1000</f>
        <v>0</v>
      </c>
      <c r="K340">
        <f>IF(CZ340, AN340, AH340)</f>
        <v>0</v>
      </c>
      <c r="L340">
        <f>IF(CZ340, AI340, AG340)</f>
        <v>0</v>
      </c>
      <c r="M340">
        <f>DB340 - IF(AU340&gt;1, L340*CV340*100.0/(AW340*DP340), 0)</f>
        <v>0</v>
      </c>
      <c r="N340">
        <f>((T340-J340/2)*M340-L340)/(T340+J340/2)</f>
        <v>0</v>
      </c>
      <c r="O340">
        <f>N340*(DI340+DJ340)/1000.0</f>
        <v>0</v>
      </c>
      <c r="P340">
        <f>(DB340 - IF(AU340&gt;1, L340*CV340*100.0/(AW340*DP340), 0))*(DI340+DJ340)/1000.0</f>
        <v>0</v>
      </c>
      <c r="Q340">
        <f>2.0/((1/S340-1/R340)+SIGN(S340)*SQRT((1/S340-1/R340)*(1/S340-1/R340) + 4*CW340/((CW340+1)*(CW340+1))*(2*1/S340*1/R340-1/R340*1/R340)))</f>
        <v>0</v>
      </c>
      <c r="R340">
        <f>IF(LEFT(CX340,1)&lt;&gt;"0",IF(LEFT(CX340,1)="1",3.0,CY340),$D$5+$E$5*(DP340*DI340/($K$5*1000))+$F$5*(DP340*DI340/($K$5*1000))*MAX(MIN(CV340,$J$5),$I$5)*MAX(MIN(CV340,$J$5),$I$5)+$G$5*MAX(MIN(CV340,$J$5),$I$5)*(DP340*DI340/($K$5*1000))+$H$5*(DP340*DI340/($K$5*1000))*(DP340*DI340/($K$5*1000)))</f>
        <v>0</v>
      </c>
      <c r="S340">
        <f>J340*(1000-(1000*0.61365*exp(17.502*W340/(240.97+W340))/(DI340+DJ340)+DD340)/2)/(1000*0.61365*exp(17.502*W340/(240.97+W340))/(DI340+DJ340)-DD340)</f>
        <v>0</v>
      </c>
      <c r="T340">
        <f>1/((CW340+1)/(Q340/1.6)+1/(R340/1.37)) + CW340/((CW340+1)/(Q340/1.6) + CW340/(R340/1.37))</f>
        <v>0</v>
      </c>
      <c r="U340">
        <f>(CR340*CU340)</f>
        <v>0</v>
      </c>
      <c r="V340">
        <f>(DK340+(U340+2*0.95*5.67E-8*(((DK340+$B$7)+273)^4-(DK340+273)^4)-44100*J340)/(1.84*29.3*R340+8*0.95*5.67E-8*(DK340+273)^3))</f>
        <v>0</v>
      </c>
      <c r="W340">
        <f>($C$7*DL340+$D$7*DM340+$E$7*V340)</f>
        <v>0</v>
      </c>
      <c r="X340">
        <f>0.61365*exp(17.502*W340/(240.97+W340))</f>
        <v>0</v>
      </c>
      <c r="Y340">
        <f>(Z340/AA340*100)</f>
        <v>0</v>
      </c>
      <c r="Z340">
        <f>DD340*(DI340+DJ340)/1000</f>
        <v>0</v>
      </c>
      <c r="AA340">
        <f>0.61365*exp(17.502*DK340/(240.97+DK340))</f>
        <v>0</v>
      </c>
      <c r="AB340">
        <f>(X340-DD340*(DI340+DJ340)/1000)</f>
        <v>0</v>
      </c>
      <c r="AC340">
        <f>(-J340*44100)</f>
        <v>0</v>
      </c>
      <c r="AD340">
        <f>2*29.3*R340*0.92*(DK340-W340)</f>
        <v>0</v>
      </c>
      <c r="AE340">
        <f>2*0.95*5.67E-8*(((DK340+$B$7)+273)^4-(W340+273)^4)</f>
        <v>0</v>
      </c>
      <c r="AF340">
        <f>U340+AE340+AC340+AD340</f>
        <v>0</v>
      </c>
      <c r="AG340">
        <f>DH340*AU340*(DC340-DB340*(1000-AU340*DE340)/(1000-AU340*DD340))/(100*CV340)</f>
        <v>0</v>
      </c>
      <c r="AH340">
        <f>1000*DH340*AU340*(DD340-DE340)/(100*CV340*(1000-AU340*DD340))</f>
        <v>0</v>
      </c>
      <c r="AI340">
        <f>(AJ340 - AK340 - DI340*1E3/(8.314*(DK340+273.15)) * AM340/DH340 * AL340) * DH340/(100*CV340) * (1000 - DE340)/1000</f>
        <v>0</v>
      </c>
      <c r="AJ340">
        <v>1610.948530219247</v>
      </c>
      <c r="AK340">
        <v>1592.532727272727</v>
      </c>
      <c r="AL340">
        <v>-3.397663081414416</v>
      </c>
      <c r="AM340">
        <v>66.42233892500103</v>
      </c>
      <c r="AN340">
        <f>(AP340 - AO340 + DI340*1E3/(8.314*(DK340+273.15)) * AR340/DH340 * AQ340) * DH340/(100*CV340) * 1000/(1000 - AP340)</f>
        <v>0</v>
      </c>
      <c r="AO340">
        <v>25.61574163551705</v>
      </c>
      <c r="AP340">
        <v>28.43633272727272</v>
      </c>
      <c r="AQ340">
        <v>-0.005105240769256485</v>
      </c>
      <c r="AR340">
        <v>79.01917542628415</v>
      </c>
      <c r="AS340">
        <v>0</v>
      </c>
      <c r="AT340">
        <v>0</v>
      </c>
      <c r="AU340">
        <f>IF(AS340*$H$13&gt;=AW340,1.0,(AW340/(AW340-AS340*$H$13)))</f>
        <v>0</v>
      </c>
      <c r="AV340">
        <f>(AU340-1)*100</f>
        <v>0</v>
      </c>
      <c r="AW340">
        <f>MAX(0,($B$13+$C$13*DP340)/(1+$D$13*DP340)*DI340/(DK340+273)*$E$13)</f>
        <v>0</v>
      </c>
      <c r="AX340" t="s">
        <v>421</v>
      </c>
      <c r="AY340" t="s">
        <v>421</v>
      </c>
      <c r="AZ340">
        <v>0</v>
      </c>
      <c r="BA340">
        <v>0</v>
      </c>
      <c r="BB340">
        <f>1-AZ340/BA340</f>
        <v>0</v>
      </c>
      <c r="BC340">
        <v>0</v>
      </c>
      <c r="BD340" t="s">
        <v>421</v>
      </c>
      <c r="BE340" t="s">
        <v>421</v>
      </c>
      <c r="BF340">
        <v>0</v>
      </c>
      <c r="BG340">
        <v>0</v>
      </c>
      <c r="BH340">
        <f>1-BF340/BG340</f>
        <v>0</v>
      </c>
      <c r="BI340">
        <v>0.5</v>
      </c>
      <c r="BJ340">
        <f>CS340</f>
        <v>0</v>
      </c>
      <c r="BK340">
        <f>L340</f>
        <v>0</v>
      </c>
      <c r="BL340">
        <f>BH340*BI340*BJ340</f>
        <v>0</v>
      </c>
      <c r="BM340">
        <f>(BK340-BC340)/BJ340</f>
        <v>0</v>
      </c>
      <c r="BN340">
        <f>(BA340-BG340)/BG340</f>
        <v>0</v>
      </c>
      <c r="BO340">
        <f>AZ340/(BB340+AZ340/BG340)</f>
        <v>0</v>
      </c>
      <c r="BP340" t="s">
        <v>421</v>
      </c>
      <c r="BQ340">
        <v>0</v>
      </c>
      <c r="BR340">
        <f>IF(BQ340&lt;&gt;0, BQ340, BO340)</f>
        <v>0</v>
      </c>
      <c r="BS340">
        <f>1-BR340/BG340</f>
        <v>0</v>
      </c>
      <c r="BT340">
        <f>(BG340-BF340)/(BG340-BR340)</f>
        <v>0</v>
      </c>
      <c r="BU340">
        <f>(BA340-BG340)/(BA340-BR340)</f>
        <v>0</v>
      </c>
      <c r="BV340">
        <f>(BG340-BF340)/(BG340-AZ340)</f>
        <v>0</v>
      </c>
      <c r="BW340">
        <f>(BA340-BG340)/(BA340-AZ340)</f>
        <v>0</v>
      </c>
      <c r="BX340">
        <f>(BT340*BR340/BF340)</f>
        <v>0</v>
      </c>
      <c r="BY340">
        <f>(1-BX340)</f>
        <v>0</v>
      </c>
      <c r="BZ340">
        <v>1358</v>
      </c>
      <c r="CA340">
        <v>300</v>
      </c>
      <c r="CB340">
        <v>300</v>
      </c>
      <c r="CC340">
        <v>300</v>
      </c>
      <c r="CD340">
        <v>10372.1</v>
      </c>
      <c r="CE340">
        <v>1824.64</v>
      </c>
      <c r="CF340">
        <v>-0.00730157</v>
      </c>
      <c r="CG340">
        <v>0.9</v>
      </c>
      <c r="CH340" t="s">
        <v>421</v>
      </c>
      <c r="CI340" t="s">
        <v>421</v>
      </c>
      <c r="CJ340" t="s">
        <v>421</v>
      </c>
      <c r="CK340" t="s">
        <v>421</v>
      </c>
      <c r="CL340" t="s">
        <v>421</v>
      </c>
      <c r="CM340" t="s">
        <v>421</v>
      </c>
      <c r="CN340" t="s">
        <v>421</v>
      </c>
      <c r="CO340" t="s">
        <v>421</v>
      </c>
      <c r="CP340" t="s">
        <v>421</v>
      </c>
      <c r="CQ340" t="s">
        <v>421</v>
      </c>
      <c r="CR340">
        <f>$B$11*DQ340+$C$11*DR340+$F$11*EC340*(1-EF340)</f>
        <v>0</v>
      </c>
      <c r="CS340">
        <f>CR340*CT340</f>
        <v>0</v>
      </c>
      <c r="CT340">
        <f>($B$11*$D$9+$C$11*$D$9+$F$11*((EP340+EH340)/MAX(EP340+EH340+EQ340, 0.1)*$I$9+EQ340/MAX(EP340+EH340+EQ340, 0.1)*$J$9))/($B$11+$C$11+$F$11)</f>
        <v>0</v>
      </c>
      <c r="CU340">
        <f>($B$11*$K$9+$C$11*$K$9+$F$11*((EP340+EH340)/MAX(EP340+EH340+EQ340, 0.1)*$P$9+EQ340/MAX(EP340+EH340+EQ340, 0.1)*$Q$9))/($B$11+$C$11+$F$11)</f>
        <v>0</v>
      </c>
      <c r="CV340">
        <v>6</v>
      </c>
      <c r="CW340">
        <v>0.5</v>
      </c>
      <c r="CX340" t="s">
        <v>422</v>
      </c>
      <c r="CY340">
        <v>2</v>
      </c>
      <c r="CZ340" t="b">
        <v>1</v>
      </c>
      <c r="DA340">
        <v>1652290037.5</v>
      </c>
      <c r="DB340">
        <v>1549.246666666667</v>
      </c>
      <c r="DC340">
        <v>1552.47</v>
      </c>
      <c r="DD340">
        <v>28.43743333333333</v>
      </c>
      <c r="DE340">
        <v>25.61893333333333</v>
      </c>
      <c r="DF340">
        <v>1550.99</v>
      </c>
      <c r="DG340">
        <v>28.3247</v>
      </c>
      <c r="DH340">
        <v>400.085</v>
      </c>
      <c r="DI340">
        <v>90.63676666666667</v>
      </c>
      <c r="DJ340">
        <v>0.09999256666666667</v>
      </c>
      <c r="DK340">
        <v>33.43063333333334</v>
      </c>
      <c r="DL340">
        <v>32.74486666666667</v>
      </c>
      <c r="DM340">
        <v>999.9</v>
      </c>
      <c r="DN340">
        <v>0</v>
      </c>
      <c r="DO340">
        <v>0</v>
      </c>
      <c r="DP340">
        <v>10001.23333333333</v>
      </c>
      <c r="DQ340">
        <v>0</v>
      </c>
      <c r="DR340">
        <v>256.7436666666667</v>
      </c>
      <c r="DS340">
        <v>-3.224446666666667</v>
      </c>
      <c r="DT340">
        <v>1594.593333333333</v>
      </c>
      <c r="DU340">
        <v>1593.29</v>
      </c>
      <c r="DV340">
        <v>2.818476666666667</v>
      </c>
      <c r="DW340">
        <v>1552.47</v>
      </c>
      <c r="DX340">
        <v>25.61893333333333</v>
      </c>
      <c r="DY340">
        <v>2.577476666666667</v>
      </c>
      <c r="DZ340">
        <v>2.322016666666666</v>
      </c>
      <c r="EA340">
        <v>21.5242</v>
      </c>
      <c r="EB340">
        <v>19.82996666666667</v>
      </c>
      <c r="EC340">
        <v>1500.046666666666</v>
      </c>
      <c r="ED340">
        <v>0.9729936666666666</v>
      </c>
      <c r="EE340">
        <v>0.02700663333333333</v>
      </c>
      <c r="EF340">
        <v>0</v>
      </c>
      <c r="EG340">
        <v>1425.906666666667</v>
      </c>
      <c r="EH340">
        <v>5.00097</v>
      </c>
      <c r="EI340">
        <v>22083.43333333333</v>
      </c>
      <c r="EJ340">
        <v>12491.96666666667</v>
      </c>
      <c r="EK340">
        <v>41.75</v>
      </c>
      <c r="EL340">
        <v>43.06199999999999</v>
      </c>
      <c r="EM340">
        <v>41.937</v>
      </c>
      <c r="EN340">
        <v>42.93699999999999</v>
      </c>
      <c r="EO340">
        <v>42.93699999999999</v>
      </c>
      <c r="EP340">
        <v>1454.666666666667</v>
      </c>
      <c r="EQ340">
        <v>40.38</v>
      </c>
      <c r="ER340">
        <v>0</v>
      </c>
      <c r="ES340">
        <v>2724.799999952316</v>
      </c>
      <c r="ET340">
        <v>0</v>
      </c>
      <c r="EU340">
        <v>1426.3444</v>
      </c>
      <c r="EV340">
        <v>-0.2469230685060474</v>
      </c>
      <c r="EW340">
        <v>-1.361538317139992</v>
      </c>
      <c r="EX340">
        <v>22094.832</v>
      </c>
      <c r="EY340">
        <v>15</v>
      </c>
      <c r="EZ340">
        <v>1652287342.6</v>
      </c>
      <c r="FA340" t="s">
        <v>727</v>
      </c>
      <c r="FB340">
        <v>1652287342.6</v>
      </c>
      <c r="FC340">
        <v>1652287335.6</v>
      </c>
      <c r="FD340">
        <v>27</v>
      </c>
      <c r="FE340">
        <v>0.206</v>
      </c>
      <c r="FF340">
        <v>-0.006</v>
      </c>
      <c r="FG340">
        <v>-1.806</v>
      </c>
      <c r="FH340">
        <v>0.04</v>
      </c>
      <c r="FI340">
        <v>1600</v>
      </c>
      <c r="FJ340">
        <v>24</v>
      </c>
      <c r="FK340">
        <v>0.06</v>
      </c>
      <c r="FL340">
        <v>0.04</v>
      </c>
      <c r="FM340">
        <v>-31.38829625</v>
      </c>
      <c r="FN340">
        <v>140.0312756848032</v>
      </c>
      <c r="FO340">
        <v>14.74800998610943</v>
      </c>
      <c r="FP340">
        <v>-1</v>
      </c>
      <c r="FQ340">
        <v>2.80789075</v>
      </c>
      <c r="FR340">
        <v>0.2021021763602168</v>
      </c>
      <c r="FS340">
        <v>0.02714267464597955</v>
      </c>
      <c r="FT340">
        <v>1</v>
      </c>
      <c r="FU340">
        <v>0</v>
      </c>
      <c r="FV340">
        <v>0</v>
      </c>
      <c r="FW340">
        <v>0</v>
      </c>
      <c r="FX340">
        <v>-1</v>
      </c>
      <c r="FY340">
        <v>1</v>
      </c>
      <c r="FZ340">
        <v>1</v>
      </c>
      <c r="GA340" t="s">
        <v>719</v>
      </c>
      <c r="GB340">
        <v>2.69395</v>
      </c>
      <c r="GC340">
        <v>2.70509</v>
      </c>
      <c r="GD340">
        <v>0.224668</v>
      </c>
      <c r="GE340">
        <v>0.222514</v>
      </c>
      <c r="GF340">
        <v>0.119023</v>
      </c>
      <c r="GG340">
        <v>0.109181</v>
      </c>
      <c r="GH340">
        <v>24301.3</v>
      </c>
      <c r="GI340">
        <v>24466.7</v>
      </c>
      <c r="GJ340">
        <v>29173.8</v>
      </c>
      <c r="GK340">
        <v>29134.8</v>
      </c>
      <c r="GL340">
        <v>34027.3</v>
      </c>
      <c r="GM340">
        <v>34547.3</v>
      </c>
      <c r="GN340">
        <v>41056.9</v>
      </c>
      <c r="GO340">
        <v>41573.4</v>
      </c>
      <c r="GP340">
        <v>1.71515</v>
      </c>
      <c r="GQ340">
        <v>2.00855</v>
      </c>
      <c r="GR340">
        <v>0.126541</v>
      </c>
      <c r="GS340">
        <v>0</v>
      </c>
      <c r="GT340">
        <v>30.6887</v>
      </c>
      <c r="GU340">
        <v>999.9</v>
      </c>
      <c r="GV340">
        <v>43.1</v>
      </c>
      <c r="GW340">
        <v>37</v>
      </c>
      <c r="GX340">
        <v>29.9819</v>
      </c>
      <c r="GY340">
        <v>62.7737</v>
      </c>
      <c r="GZ340">
        <v>28.8061</v>
      </c>
      <c r="HA340">
        <v>1</v>
      </c>
      <c r="HB340">
        <v>0.366496</v>
      </c>
      <c r="HC340">
        <v>0</v>
      </c>
      <c r="HD340">
        <v>20.3918</v>
      </c>
      <c r="HE340">
        <v>5.21624</v>
      </c>
      <c r="HF340">
        <v>12.0099</v>
      </c>
      <c r="HG340">
        <v>4.9875</v>
      </c>
      <c r="HH340">
        <v>3.28858</v>
      </c>
      <c r="HI340">
        <v>2445.1</v>
      </c>
      <c r="HJ340">
        <v>9999</v>
      </c>
      <c r="HK340">
        <v>9999</v>
      </c>
      <c r="HL340">
        <v>46.1</v>
      </c>
      <c r="HM340">
        <v>1.86737</v>
      </c>
      <c r="HN340">
        <v>1.8663</v>
      </c>
      <c r="HO340">
        <v>1.86585</v>
      </c>
      <c r="HP340">
        <v>1.86569</v>
      </c>
      <c r="HQ340">
        <v>1.86752</v>
      </c>
      <c r="HR340">
        <v>1.87003</v>
      </c>
      <c r="HS340">
        <v>1.86868</v>
      </c>
      <c r="HT340">
        <v>1.87009</v>
      </c>
      <c r="HU340">
        <v>0</v>
      </c>
      <c r="HV340">
        <v>0</v>
      </c>
      <c r="HW340">
        <v>0</v>
      </c>
      <c r="HX340">
        <v>0</v>
      </c>
      <c r="HY340" t="s">
        <v>425</v>
      </c>
      <c r="HZ340" t="s">
        <v>426</v>
      </c>
      <c r="IA340" t="s">
        <v>427</v>
      </c>
      <c r="IB340" t="s">
        <v>427</v>
      </c>
      <c r="IC340" t="s">
        <v>427</v>
      </c>
      <c r="ID340" t="s">
        <v>427</v>
      </c>
      <c r="IE340">
        <v>0</v>
      </c>
      <c r="IF340">
        <v>100</v>
      </c>
      <c r="IG340">
        <v>100</v>
      </c>
      <c r="IH340">
        <v>-1.73</v>
      </c>
      <c r="II340">
        <v>0.1127</v>
      </c>
      <c r="IJ340">
        <v>0.04464184116076175</v>
      </c>
      <c r="IK340">
        <v>-0.0004613869835165773</v>
      </c>
      <c r="IL340">
        <v>-7.733014719846753E-07</v>
      </c>
      <c r="IM340">
        <v>2.12217718631011E-10</v>
      </c>
      <c r="IN340">
        <v>-0.1662484685589008</v>
      </c>
      <c r="IO340">
        <v>0.000886434048502425</v>
      </c>
      <c r="IP340">
        <v>0.0004187276611132993</v>
      </c>
      <c r="IQ340">
        <v>-3.612086840460417E-06</v>
      </c>
      <c r="IR340">
        <v>19</v>
      </c>
      <c r="IS340">
        <v>2204</v>
      </c>
      <c r="IT340">
        <v>1</v>
      </c>
      <c r="IU340">
        <v>37</v>
      </c>
      <c r="IV340">
        <v>44.9</v>
      </c>
      <c r="IW340">
        <v>45</v>
      </c>
      <c r="IX340">
        <v>2.95776</v>
      </c>
      <c r="IY340">
        <v>2.1936</v>
      </c>
      <c r="IZ340">
        <v>1.39648</v>
      </c>
      <c r="JA340">
        <v>2.34253</v>
      </c>
      <c r="JB340">
        <v>1.49536</v>
      </c>
      <c r="JC340">
        <v>2.3877</v>
      </c>
      <c r="JD340">
        <v>39.2173</v>
      </c>
      <c r="JE340">
        <v>14.6399</v>
      </c>
      <c r="JF340">
        <v>18</v>
      </c>
      <c r="JG340">
        <v>391.804</v>
      </c>
      <c r="JH340">
        <v>563.8099999999999</v>
      </c>
      <c r="JI340">
        <v>32.6613</v>
      </c>
      <c r="JJ340">
        <v>32.1984</v>
      </c>
      <c r="JK340">
        <v>30.0001</v>
      </c>
      <c r="JL340">
        <v>32.0677</v>
      </c>
      <c r="JM340">
        <v>31.9637</v>
      </c>
      <c r="JN340">
        <v>59.18</v>
      </c>
      <c r="JO340">
        <v>20.6758</v>
      </c>
      <c r="JP340">
        <v>29.2317</v>
      </c>
      <c r="JQ340">
        <v>-999.9</v>
      </c>
      <c r="JR340">
        <v>1502.78</v>
      </c>
      <c r="JS340">
        <v>25.5944</v>
      </c>
      <c r="JT340">
        <v>99.7127</v>
      </c>
      <c r="JU340">
        <v>99.79000000000001</v>
      </c>
    </row>
    <row r="341" spans="1:281">
      <c r="A341">
        <v>325</v>
      </c>
      <c r="B341">
        <v>1652290040.5</v>
      </c>
      <c r="C341">
        <v>7984</v>
      </c>
      <c r="D341" t="s">
        <v>1135</v>
      </c>
      <c r="E341" t="s">
        <v>1136</v>
      </c>
      <c r="F341">
        <v>2</v>
      </c>
      <c r="G341" t="s">
        <v>1120</v>
      </c>
      <c r="H341" t="s">
        <v>418</v>
      </c>
      <c r="I341">
        <v>1652290039.125</v>
      </c>
      <c r="J341">
        <f>(K341)/1000</f>
        <v>0</v>
      </c>
      <c r="K341">
        <f>IF(CZ341, AN341, AH341)</f>
        <v>0</v>
      </c>
      <c r="L341">
        <f>IF(CZ341, AI341, AG341)</f>
        <v>0</v>
      </c>
      <c r="M341">
        <f>DB341 - IF(AU341&gt;1, L341*CV341*100.0/(AW341*DP341), 0)</f>
        <v>0</v>
      </c>
      <c r="N341">
        <f>((T341-J341/2)*M341-L341)/(T341+J341/2)</f>
        <v>0</v>
      </c>
      <c r="O341">
        <f>N341*(DI341+DJ341)/1000.0</f>
        <v>0</v>
      </c>
      <c r="P341">
        <f>(DB341 - IF(AU341&gt;1, L341*CV341*100.0/(AW341*DP341), 0))*(DI341+DJ341)/1000.0</f>
        <v>0</v>
      </c>
      <c r="Q341">
        <f>2.0/((1/S341-1/R341)+SIGN(S341)*SQRT((1/S341-1/R341)*(1/S341-1/R341) + 4*CW341/((CW341+1)*(CW341+1))*(2*1/S341*1/R341-1/R341*1/R341)))</f>
        <v>0</v>
      </c>
      <c r="R341">
        <f>IF(LEFT(CX341,1)&lt;&gt;"0",IF(LEFT(CX341,1)="1",3.0,CY341),$D$5+$E$5*(DP341*DI341/($K$5*1000))+$F$5*(DP341*DI341/($K$5*1000))*MAX(MIN(CV341,$J$5),$I$5)*MAX(MIN(CV341,$J$5),$I$5)+$G$5*MAX(MIN(CV341,$J$5),$I$5)*(DP341*DI341/($K$5*1000))+$H$5*(DP341*DI341/($K$5*1000))*(DP341*DI341/($K$5*1000)))</f>
        <v>0</v>
      </c>
      <c r="S341">
        <f>J341*(1000-(1000*0.61365*exp(17.502*W341/(240.97+W341))/(DI341+DJ341)+DD341)/2)/(1000*0.61365*exp(17.502*W341/(240.97+W341))/(DI341+DJ341)-DD341)</f>
        <v>0</v>
      </c>
      <c r="T341">
        <f>1/((CW341+1)/(Q341/1.6)+1/(R341/1.37)) + CW341/((CW341+1)/(Q341/1.6) + CW341/(R341/1.37))</f>
        <v>0</v>
      </c>
      <c r="U341">
        <f>(CR341*CU341)</f>
        <v>0</v>
      </c>
      <c r="V341">
        <f>(DK341+(U341+2*0.95*5.67E-8*(((DK341+$B$7)+273)^4-(DK341+273)^4)-44100*J341)/(1.84*29.3*R341+8*0.95*5.67E-8*(DK341+273)^3))</f>
        <v>0</v>
      </c>
      <c r="W341">
        <f>($C$7*DL341+$D$7*DM341+$E$7*V341)</f>
        <v>0</v>
      </c>
      <c r="X341">
        <f>0.61365*exp(17.502*W341/(240.97+W341))</f>
        <v>0</v>
      </c>
      <c r="Y341">
        <f>(Z341/AA341*100)</f>
        <v>0</v>
      </c>
      <c r="Z341">
        <f>DD341*(DI341+DJ341)/1000</f>
        <v>0</v>
      </c>
      <c r="AA341">
        <f>0.61365*exp(17.502*DK341/(240.97+DK341))</f>
        <v>0</v>
      </c>
      <c r="AB341">
        <f>(X341-DD341*(DI341+DJ341)/1000)</f>
        <v>0</v>
      </c>
      <c r="AC341">
        <f>(-J341*44100)</f>
        <v>0</v>
      </c>
      <c r="AD341">
        <f>2*29.3*R341*0.92*(DK341-W341)</f>
        <v>0</v>
      </c>
      <c r="AE341">
        <f>2*0.95*5.67E-8*(((DK341+$B$7)+273)^4-(W341+273)^4)</f>
        <v>0</v>
      </c>
      <c r="AF341">
        <f>U341+AE341+AC341+AD341</f>
        <v>0</v>
      </c>
      <c r="AG341">
        <f>DH341*AU341*(DC341-DB341*(1000-AU341*DE341)/(1000-AU341*DD341))/(100*CV341)</f>
        <v>0</v>
      </c>
      <c r="AH341">
        <f>1000*DH341*AU341*(DD341-DE341)/(100*CV341*(1000-AU341*DD341))</f>
        <v>0</v>
      </c>
      <c r="AI341">
        <f>(AJ341 - AK341 - DI341*1E3/(8.314*(DK341+273.15)) * AM341/DH341 * AL341) * DH341/(100*CV341) * (1000 - DE341)/1000</f>
        <v>0</v>
      </c>
      <c r="AJ341">
        <v>1597.473399567697</v>
      </c>
      <c r="AK341">
        <v>1583.48006060606</v>
      </c>
      <c r="AL341">
        <v>-4.172405206698616</v>
      </c>
      <c r="AM341">
        <v>66.42233892500103</v>
      </c>
      <c r="AN341">
        <f>(AP341 - AO341 + DI341*1E3/(8.314*(DK341+273.15)) * AR341/DH341 * AQ341) * DH341/(100*CV341) * 1000/(1000 - AP341)</f>
        <v>0</v>
      </c>
      <c r="AO341">
        <v>25.61201126919126</v>
      </c>
      <c r="AP341">
        <v>28.43162000000001</v>
      </c>
      <c r="AQ341">
        <v>-0.00129917383151864</v>
      </c>
      <c r="AR341">
        <v>79.01917542628415</v>
      </c>
      <c r="AS341">
        <v>0</v>
      </c>
      <c r="AT341">
        <v>0</v>
      </c>
      <c r="AU341">
        <f>IF(AS341*$H$13&gt;=AW341,1.0,(AW341/(AW341-AS341*$H$13)))</f>
        <v>0</v>
      </c>
      <c r="AV341">
        <f>(AU341-1)*100</f>
        <v>0</v>
      </c>
      <c r="AW341">
        <f>MAX(0,($B$13+$C$13*DP341)/(1+$D$13*DP341)*DI341/(DK341+273)*$E$13)</f>
        <v>0</v>
      </c>
      <c r="AX341" t="s">
        <v>421</v>
      </c>
      <c r="AY341" t="s">
        <v>421</v>
      </c>
      <c r="AZ341">
        <v>0</v>
      </c>
      <c r="BA341">
        <v>0</v>
      </c>
      <c r="BB341">
        <f>1-AZ341/BA341</f>
        <v>0</v>
      </c>
      <c r="BC341">
        <v>0</v>
      </c>
      <c r="BD341" t="s">
        <v>421</v>
      </c>
      <c r="BE341" t="s">
        <v>421</v>
      </c>
      <c r="BF341">
        <v>0</v>
      </c>
      <c r="BG341">
        <v>0</v>
      </c>
      <c r="BH341">
        <f>1-BF341/BG341</f>
        <v>0</v>
      </c>
      <c r="BI341">
        <v>0.5</v>
      </c>
      <c r="BJ341">
        <f>CS341</f>
        <v>0</v>
      </c>
      <c r="BK341">
        <f>L341</f>
        <v>0</v>
      </c>
      <c r="BL341">
        <f>BH341*BI341*BJ341</f>
        <v>0</v>
      </c>
      <c r="BM341">
        <f>(BK341-BC341)/BJ341</f>
        <v>0</v>
      </c>
      <c r="BN341">
        <f>(BA341-BG341)/BG341</f>
        <v>0</v>
      </c>
      <c r="BO341">
        <f>AZ341/(BB341+AZ341/BG341)</f>
        <v>0</v>
      </c>
      <c r="BP341" t="s">
        <v>421</v>
      </c>
      <c r="BQ341">
        <v>0</v>
      </c>
      <c r="BR341">
        <f>IF(BQ341&lt;&gt;0, BQ341, BO341)</f>
        <v>0</v>
      </c>
      <c r="BS341">
        <f>1-BR341/BG341</f>
        <v>0</v>
      </c>
      <c r="BT341">
        <f>(BG341-BF341)/(BG341-BR341)</f>
        <v>0</v>
      </c>
      <c r="BU341">
        <f>(BA341-BG341)/(BA341-BR341)</f>
        <v>0</v>
      </c>
      <c r="BV341">
        <f>(BG341-BF341)/(BG341-AZ341)</f>
        <v>0</v>
      </c>
      <c r="BW341">
        <f>(BA341-BG341)/(BA341-AZ341)</f>
        <v>0</v>
      </c>
      <c r="BX341">
        <f>(BT341*BR341/BF341)</f>
        <v>0</v>
      </c>
      <c r="BY341">
        <f>(1-BX341)</f>
        <v>0</v>
      </c>
      <c r="BZ341">
        <v>1358</v>
      </c>
      <c r="CA341">
        <v>300</v>
      </c>
      <c r="CB341">
        <v>300</v>
      </c>
      <c r="CC341">
        <v>300</v>
      </c>
      <c r="CD341">
        <v>10372.1</v>
      </c>
      <c r="CE341">
        <v>1824.64</v>
      </c>
      <c r="CF341">
        <v>-0.00730157</v>
      </c>
      <c r="CG341">
        <v>0.9</v>
      </c>
      <c r="CH341" t="s">
        <v>421</v>
      </c>
      <c r="CI341" t="s">
        <v>421</v>
      </c>
      <c r="CJ341" t="s">
        <v>421</v>
      </c>
      <c r="CK341" t="s">
        <v>421</v>
      </c>
      <c r="CL341" t="s">
        <v>421</v>
      </c>
      <c r="CM341" t="s">
        <v>421</v>
      </c>
      <c r="CN341" t="s">
        <v>421</v>
      </c>
      <c r="CO341" t="s">
        <v>421</v>
      </c>
      <c r="CP341" t="s">
        <v>421</v>
      </c>
      <c r="CQ341" t="s">
        <v>421</v>
      </c>
      <c r="CR341">
        <f>$B$11*DQ341+$C$11*DR341+$F$11*EC341*(1-EF341)</f>
        <v>0</v>
      </c>
      <c r="CS341">
        <f>CR341*CT341</f>
        <v>0</v>
      </c>
      <c r="CT341">
        <f>($B$11*$D$9+$C$11*$D$9+$F$11*((EP341+EH341)/MAX(EP341+EH341+EQ341, 0.1)*$I$9+EQ341/MAX(EP341+EH341+EQ341, 0.1)*$J$9))/($B$11+$C$11+$F$11)</f>
        <v>0</v>
      </c>
      <c r="CU341">
        <f>($B$11*$K$9+$C$11*$K$9+$F$11*((EP341+EH341)/MAX(EP341+EH341+EQ341, 0.1)*$P$9+EQ341/MAX(EP341+EH341+EQ341, 0.1)*$Q$9))/($B$11+$C$11+$F$11)</f>
        <v>0</v>
      </c>
      <c r="CV341">
        <v>6</v>
      </c>
      <c r="CW341">
        <v>0.5</v>
      </c>
      <c r="CX341" t="s">
        <v>422</v>
      </c>
      <c r="CY341">
        <v>2</v>
      </c>
      <c r="CZ341" t="b">
        <v>1</v>
      </c>
      <c r="DA341">
        <v>1652290039.125</v>
      </c>
      <c r="DB341">
        <v>1542.3825</v>
      </c>
      <c r="DC341">
        <v>1541.77</v>
      </c>
      <c r="DD341">
        <v>28.43345</v>
      </c>
      <c r="DE341">
        <v>25.646125</v>
      </c>
      <c r="DF341">
        <v>1544.115</v>
      </c>
      <c r="DG341">
        <v>28.3208</v>
      </c>
      <c r="DH341">
        <v>400.08975</v>
      </c>
      <c r="DI341">
        <v>90.63725000000001</v>
      </c>
      <c r="DJ341">
        <v>0.09997497500000001</v>
      </c>
      <c r="DK341">
        <v>33.429475</v>
      </c>
      <c r="DL341">
        <v>32.7388</v>
      </c>
      <c r="DM341">
        <v>999.9</v>
      </c>
      <c r="DN341">
        <v>0</v>
      </c>
      <c r="DO341">
        <v>0</v>
      </c>
      <c r="DP341">
        <v>9996.555</v>
      </c>
      <c r="DQ341">
        <v>0</v>
      </c>
      <c r="DR341">
        <v>257.20125</v>
      </c>
      <c r="DS341">
        <v>0.6120892499999999</v>
      </c>
      <c r="DT341">
        <v>1587.52</v>
      </c>
      <c r="DU341">
        <v>1582.3525</v>
      </c>
      <c r="DV341">
        <v>2.7873375</v>
      </c>
      <c r="DW341">
        <v>1541.77</v>
      </c>
      <c r="DX341">
        <v>25.646125</v>
      </c>
      <c r="DY341">
        <v>2.5771325</v>
      </c>
      <c r="DZ341">
        <v>2.3244925</v>
      </c>
      <c r="EA341">
        <v>21.522</v>
      </c>
      <c r="EB341">
        <v>19.847125</v>
      </c>
      <c r="EC341">
        <v>1499.9475</v>
      </c>
      <c r="ED341">
        <v>0.972992</v>
      </c>
      <c r="EE341">
        <v>0.0270084</v>
      </c>
      <c r="EF341">
        <v>0</v>
      </c>
      <c r="EG341">
        <v>1425.785</v>
      </c>
      <c r="EH341">
        <v>5.00097</v>
      </c>
      <c r="EI341">
        <v>22083.375</v>
      </c>
      <c r="EJ341">
        <v>12491.125</v>
      </c>
      <c r="EK341">
        <v>41.75</v>
      </c>
      <c r="EL341">
        <v>43.062</v>
      </c>
      <c r="EM341">
        <v>41.937</v>
      </c>
      <c r="EN341">
        <v>42.937</v>
      </c>
      <c r="EO341">
        <v>42.8905</v>
      </c>
      <c r="EP341">
        <v>1454.5675</v>
      </c>
      <c r="EQ341">
        <v>40.38</v>
      </c>
      <c r="ER341">
        <v>0</v>
      </c>
      <c r="ES341">
        <v>2726.599999904633</v>
      </c>
      <c r="ET341">
        <v>0</v>
      </c>
      <c r="EU341">
        <v>1426.257692307692</v>
      </c>
      <c r="EV341">
        <v>-2.285128186353609</v>
      </c>
      <c r="EW341">
        <v>-33.27179452023297</v>
      </c>
      <c r="EX341">
        <v>22094.4</v>
      </c>
      <c r="EY341">
        <v>15</v>
      </c>
      <c r="EZ341">
        <v>1652287342.6</v>
      </c>
      <c r="FA341" t="s">
        <v>727</v>
      </c>
      <c r="FB341">
        <v>1652287342.6</v>
      </c>
      <c r="FC341">
        <v>1652287335.6</v>
      </c>
      <c r="FD341">
        <v>27</v>
      </c>
      <c r="FE341">
        <v>0.206</v>
      </c>
      <c r="FF341">
        <v>-0.006</v>
      </c>
      <c r="FG341">
        <v>-1.806</v>
      </c>
      <c r="FH341">
        <v>0.04</v>
      </c>
      <c r="FI341">
        <v>1600</v>
      </c>
      <c r="FJ341">
        <v>24</v>
      </c>
      <c r="FK341">
        <v>0.06</v>
      </c>
      <c r="FL341">
        <v>0.04</v>
      </c>
      <c r="FM341">
        <v>-28.4682293902439</v>
      </c>
      <c r="FN341">
        <v>156.9347687874565</v>
      </c>
      <c r="FO341">
        <v>16.43930735257256</v>
      </c>
      <c r="FP341">
        <v>-1</v>
      </c>
      <c r="FQ341">
        <v>2.806352195121951</v>
      </c>
      <c r="FR341">
        <v>0.1710593728222988</v>
      </c>
      <c r="FS341">
        <v>0.02724152788525094</v>
      </c>
      <c r="FT341">
        <v>1</v>
      </c>
      <c r="FU341">
        <v>0</v>
      </c>
      <c r="FV341">
        <v>0</v>
      </c>
      <c r="FW341">
        <v>0</v>
      </c>
      <c r="FX341">
        <v>-1</v>
      </c>
      <c r="FY341">
        <v>1</v>
      </c>
      <c r="FZ341">
        <v>1</v>
      </c>
      <c r="GA341" t="s">
        <v>719</v>
      </c>
      <c r="GB341">
        <v>2.69382</v>
      </c>
      <c r="GC341">
        <v>2.70507</v>
      </c>
      <c r="GD341">
        <v>0.223872</v>
      </c>
      <c r="GE341">
        <v>0.221356</v>
      </c>
      <c r="GF341">
        <v>0.119013</v>
      </c>
      <c r="GG341">
        <v>0.109298</v>
      </c>
      <c r="GH341">
        <v>24326.1</v>
      </c>
      <c r="GI341">
        <v>24503.4</v>
      </c>
      <c r="GJ341">
        <v>29173.5</v>
      </c>
      <c r="GK341">
        <v>29135</v>
      </c>
      <c r="GL341">
        <v>34027.6</v>
      </c>
      <c r="GM341">
        <v>34542.9</v>
      </c>
      <c r="GN341">
        <v>41056.7</v>
      </c>
      <c r="GO341">
        <v>41573.5</v>
      </c>
      <c r="GP341">
        <v>1.71513</v>
      </c>
      <c r="GQ341">
        <v>2.0088</v>
      </c>
      <c r="GR341">
        <v>0.126153</v>
      </c>
      <c r="GS341">
        <v>0</v>
      </c>
      <c r="GT341">
        <v>30.688</v>
      </c>
      <c r="GU341">
        <v>999.9</v>
      </c>
      <c r="GV341">
        <v>43.1</v>
      </c>
      <c r="GW341">
        <v>37</v>
      </c>
      <c r="GX341">
        <v>29.9841</v>
      </c>
      <c r="GY341">
        <v>62.8737</v>
      </c>
      <c r="GZ341">
        <v>29.5272</v>
      </c>
      <c r="HA341">
        <v>1</v>
      </c>
      <c r="HB341">
        <v>0.366392</v>
      </c>
      <c r="HC341">
        <v>0</v>
      </c>
      <c r="HD341">
        <v>20.3918</v>
      </c>
      <c r="HE341">
        <v>5.21639</v>
      </c>
      <c r="HF341">
        <v>12.0099</v>
      </c>
      <c r="HG341">
        <v>4.98745</v>
      </c>
      <c r="HH341">
        <v>3.28858</v>
      </c>
      <c r="HI341">
        <v>2445.1</v>
      </c>
      <c r="HJ341">
        <v>9999</v>
      </c>
      <c r="HK341">
        <v>9999</v>
      </c>
      <c r="HL341">
        <v>46.1</v>
      </c>
      <c r="HM341">
        <v>1.86737</v>
      </c>
      <c r="HN341">
        <v>1.8663</v>
      </c>
      <c r="HO341">
        <v>1.86585</v>
      </c>
      <c r="HP341">
        <v>1.8657</v>
      </c>
      <c r="HQ341">
        <v>1.86752</v>
      </c>
      <c r="HR341">
        <v>1.87004</v>
      </c>
      <c r="HS341">
        <v>1.8687</v>
      </c>
      <c r="HT341">
        <v>1.87006</v>
      </c>
      <c r="HU341">
        <v>0</v>
      </c>
      <c r="HV341">
        <v>0</v>
      </c>
      <c r="HW341">
        <v>0</v>
      </c>
      <c r="HX341">
        <v>0</v>
      </c>
      <c r="HY341" t="s">
        <v>425</v>
      </c>
      <c r="HZ341" t="s">
        <v>426</v>
      </c>
      <c r="IA341" t="s">
        <v>427</v>
      </c>
      <c r="IB341" t="s">
        <v>427</v>
      </c>
      <c r="IC341" t="s">
        <v>427</v>
      </c>
      <c r="ID341" t="s">
        <v>427</v>
      </c>
      <c r="IE341">
        <v>0</v>
      </c>
      <c r="IF341">
        <v>100</v>
      </c>
      <c r="IG341">
        <v>100</v>
      </c>
      <c r="IH341">
        <v>-1.72</v>
      </c>
      <c r="II341">
        <v>0.1126</v>
      </c>
      <c r="IJ341">
        <v>0.04464184116076175</v>
      </c>
      <c r="IK341">
        <v>-0.0004613869835165773</v>
      </c>
      <c r="IL341">
        <v>-7.733014719846753E-07</v>
      </c>
      <c r="IM341">
        <v>2.12217718631011E-10</v>
      </c>
      <c r="IN341">
        <v>-0.1662484685589008</v>
      </c>
      <c r="IO341">
        <v>0.000886434048502425</v>
      </c>
      <c r="IP341">
        <v>0.0004187276611132993</v>
      </c>
      <c r="IQ341">
        <v>-3.612086840460417E-06</v>
      </c>
      <c r="IR341">
        <v>19</v>
      </c>
      <c r="IS341">
        <v>2204</v>
      </c>
      <c r="IT341">
        <v>1</v>
      </c>
      <c r="IU341">
        <v>37</v>
      </c>
      <c r="IV341">
        <v>45</v>
      </c>
      <c r="IW341">
        <v>45.1</v>
      </c>
      <c r="IX341">
        <v>2.93701</v>
      </c>
      <c r="IY341">
        <v>2.19604</v>
      </c>
      <c r="IZ341">
        <v>1.39648</v>
      </c>
      <c r="JA341">
        <v>2.34253</v>
      </c>
      <c r="JB341">
        <v>1.49536</v>
      </c>
      <c r="JC341">
        <v>2.36328</v>
      </c>
      <c r="JD341">
        <v>39.2173</v>
      </c>
      <c r="JE341">
        <v>14.6399</v>
      </c>
      <c r="JF341">
        <v>18</v>
      </c>
      <c r="JG341">
        <v>391.791</v>
      </c>
      <c r="JH341">
        <v>564</v>
      </c>
      <c r="JI341">
        <v>32.6616</v>
      </c>
      <c r="JJ341">
        <v>32.1997</v>
      </c>
      <c r="JK341">
        <v>30.0001</v>
      </c>
      <c r="JL341">
        <v>32.0677</v>
      </c>
      <c r="JM341">
        <v>31.9637</v>
      </c>
      <c r="JN341">
        <v>58.7687</v>
      </c>
      <c r="JO341">
        <v>20.6758</v>
      </c>
      <c r="JP341">
        <v>29.2317</v>
      </c>
      <c r="JQ341">
        <v>-999.9</v>
      </c>
      <c r="JR341">
        <v>1489.35</v>
      </c>
      <c r="JS341">
        <v>25.5972</v>
      </c>
      <c r="JT341">
        <v>99.71210000000001</v>
      </c>
      <c r="JU341">
        <v>99.79049999999999</v>
      </c>
    </row>
    <row r="342" spans="1:281">
      <c r="A342">
        <v>326</v>
      </c>
      <c r="B342">
        <v>1652290042.5</v>
      </c>
      <c r="C342">
        <v>7986</v>
      </c>
      <c r="D342" t="s">
        <v>1137</v>
      </c>
      <c r="E342" t="s">
        <v>1138</v>
      </c>
      <c r="F342">
        <v>2</v>
      </c>
      <c r="G342" t="s">
        <v>1120</v>
      </c>
      <c r="H342" t="s">
        <v>418</v>
      </c>
      <c r="I342">
        <v>1652290041.5</v>
      </c>
      <c r="J342">
        <f>(K342)/1000</f>
        <v>0</v>
      </c>
      <c r="K342">
        <f>IF(CZ342, AN342, AH342)</f>
        <v>0</v>
      </c>
      <c r="L342">
        <f>IF(CZ342, AI342, AG342)</f>
        <v>0</v>
      </c>
      <c r="M342">
        <f>DB342 - IF(AU342&gt;1, L342*CV342*100.0/(AW342*DP342), 0)</f>
        <v>0</v>
      </c>
      <c r="N342">
        <f>((T342-J342/2)*M342-L342)/(T342+J342/2)</f>
        <v>0</v>
      </c>
      <c r="O342">
        <f>N342*(DI342+DJ342)/1000.0</f>
        <v>0</v>
      </c>
      <c r="P342">
        <f>(DB342 - IF(AU342&gt;1, L342*CV342*100.0/(AW342*DP342), 0))*(DI342+DJ342)/1000.0</f>
        <v>0</v>
      </c>
      <c r="Q342">
        <f>2.0/((1/S342-1/R342)+SIGN(S342)*SQRT((1/S342-1/R342)*(1/S342-1/R342) + 4*CW342/((CW342+1)*(CW342+1))*(2*1/S342*1/R342-1/R342*1/R342)))</f>
        <v>0</v>
      </c>
      <c r="R342">
        <f>IF(LEFT(CX342,1)&lt;&gt;"0",IF(LEFT(CX342,1)="1",3.0,CY342),$D$5+$E$5*(DP342*DI342/($K$5*1000))+$F$5*(DP342*DI342/($K$5*1000))*MAX(MIN(CV342,$J$5),$I$5)*MAX(MIN(CV342,$J$5),$I$5)+$G$5*MAX(MIN(CV342,$J$5),$I$5)*(DP342*DI342/($K$5*1000))+$H$5*(DP342*DI342/($K$5*1000))*(DP342*DI342/($K$5*1000)))</f>
        <v>0</v>
      </c>
      <c r="S342">
        <f>J342*(1000-(1000*0.61365*exp(17.502*W342/(240.97+W342))/(DI342+DJ342)+DD342)/2)/(1000*0.61365*exp(17.502*W342/(240.97+W342))/(DI342+DJ342)-DD342)</f>
        <v>0</v>
      </c>
      <c r="T342">
        <f>1/((CW342+1)/(Q342/1.6)+1/(R342/1.37)) + CW342/((CW342+1)/(Q342/1.6) + CW342/(R342/1.37))</f>
        <v>0</v>
      </c>
      <c r="U342">
        <f>(CR342*CU342)</f>
        <v>0</v>
      </c>
      <c r="V342">
        <f>(DK342+(U342+2*0.95*5.67E-8*(((DK342+$B$7)+273)^4-(DK342+273)^4)-44100*J342)/(1.84*29.3*R342+8*0.95*5.67E-8*(DK342+273)^3))</f>
        <v>0</v>
      </c>
      <c r="W342">
        <f>($C$7*DL342+$D$7*DM342+$E$7*V342)</f>
        <v>0</v>
      </c>
      <c r="X342">
        <f>0.61365*exp(17.502*W342/(240.97+W342))</f>
        <v>0</v>
      </c>
      <c r="Y342">
        <f>(Z342/AA342*100)</f>
        <v>0</v>
      </c>
      <c r="Z342">
        <f>DD342*(DI342+DJ342)/1000</f>
        <v>0</v>
      </c>
      <c r="AA342">
        <f>0.61365*exp(17.502*DK342/(240.97+DK342))</f>
        <v>0</v>
      </c>
      <c r="AB342">
        <f>(X342-DD342*(DI342+DJ342)/1000)</f>
        <v>0</v>
      </c>
      <c r="AC342">
        <f>(-J342*44100)</f>
        <v>0</v>
      </c>
      <c r="AD342">
        <f>2*29.3*R342*0.92*(DK342-W342)</f>
        <v>0</v>
      </c>
      <c r="AE342">
        <f>2*0.95*5.67E-8*(((DK342+$B$7)+273)^4-(W342+273)^4)</f>
        <v>0</v>
      </c>
      <c r="AF342">
        <f>U342+AE342+AC342+AD342</f>
        <v>0</v>
      </c>
      <c r="AG342">
        <f>DH342*AU342*(DC342-DB342*(1000-AU342*DE342)/(1000-AU342*DD342))/(100*CV342)</f>
        <v>0</v>
      </c>
      <c r="AH342">
        <f>1000*DH342*AU342*(DD342-DE342)/(100*CV342*(1000-AU342*DD342))</f>
        <v>0</v>
      </c>
      <c r="AI342">
        <f>(AJ342 - AK342 - DI342*1E3/(8.314*(DK342+273.15)) * AM342/DH342 * AL342) * DH342/(100*CV342) * (1000 - DE342)/1000</f>
        <v>0</v>
      </c>
      <c r="AJ342">
        <v>1584.031684229481</v>
      </c>
      <c r="AK342">
        <v>1573.557272727273</v>
      </c>
      <c r="AL342">
        <v>-4.729282286692069</v>
      </c>
      <c r="AM342">
        <v>66.42233892500103</v>
      </c>
      <c r="AN342">
        <f>(AP342 - AO342 + DI342*1E3/(8.314*(DK342+273.15)) * AR342/DH342 * AQ342) * DH342/(100*CV342) * 1000/(1000 - AP342)</f>
        <v>0</v>
      </c>
      <c r="AO342">
        <v>25.6300671333967</v>
      </c>
      <c r="AP342">
        <v>28.43360484848484</v>
      </c>
      <c r="AQ342">
        <v>-0.001117117182811292</v>
      </c>
      <c r="AR342">
        <v>79.01917542628415</v>
      </c>
      <c r="AS342">
        <v>0</v>
      </c>
      <c r="AT342">
        <v>0</v>
      </c>
      <c r="AU342">
        <f>IF(AS342*$H$13&gt;=AW342,1.0,(AW342/(AW342-AS342*$H$13)))</f>
        <v>0</v>
      </c>
      <c r="AV342">
        <f>(AU342-1)*100</f>
        <v>0</v>
      </c>
      <c r="AW342">
        <f>MAX(0,($B$13+$C$13*DP342)/(1+$D$13*DP342)*DI342/(DK342+273)*$E$13)</f>
        <v>0</v>
      </c>
      <c r="AX342" t="s">
        <v>421</v>
      </c>
      <c r="AY342" t="s">
        <v>421</v>
      </c>
      <c r="AZ342">
        <v>0</v>
      </c>
      <c r="BA342">
        <v>0</v>
      </c>
      <c r="BB342">
        <f>1-AZ342/BA342</f>
        <v>0</v>
      </c>
      <c r="BC342">
        <v>0</v>
      </c>
      <c r="BD342" t="s">
        <v>421</v>
      </c>
      <c r="BE342" t="s">
        <v>421</v>
      </c>
      <c r="BF342">
        <v>0</v>
      </c>
      <c r="BG342">
        <v>0</v>
      </c>
      <c r="BH342">
        <f>1-BF342/BG342</f>
        <v>0</v>
      </c>
      <c r="BI342">
        <v>0.5</v>
      </c>
      <c r="BJ342">
        <f>CS342</f>
        <v>0</v>
      </c>
      <c r="BK342">
        <f>L342</f>
        <v>0</v>
      </c>
      <c r="BL342">
        <f>BH342*BI342*BJ342</f>
        <v>0</v>
      </c>
      <c r="BM342">
        <f>(BK342-BC342)/BJ342</f>
        <v>0</v>
      </c>
      <c r="BN342">
        <f>(BA342-BG342)/BG342</f>
        <v>0</v>
      </c>
      <c r="BO342">
        <f>AZ342/(BB342+AZ342/BG342)</f>
        <v>0</v>
      </c>
      <c r="BP342" t="s">
        <v>421</v>
      </c>
      <c r="BQ342">
        <v>0</v>
      </c>
      <c r="BR342">
        <f>IF(BQ342&lt;&gt;0, BQ342, BO342)</f>
        <v>0</v>
      </c>
      <c r="BS342">
        <f>1-BR342/BG342</f>
        <v>0</v>
      </c>
      <c r="BT342">
        <f>(BG342-BF342)/(BG342-BR342)</f>
        <v>0</v>
      </c>
      <c r="BU342">
        <f>(BA342-BG342)/(BA342-BR342)</f>
        <v>0</v>
      </c>
      <c r="BV342">
        <f>(BG342-BF342)/(BG342-AZ342)</f>
        <v>0</v>
      </c>
      <c r="BW342">
        <f>(BA342-BG342)/(BA342-AZ342)</f>
        <v>0</v>
      </c>
      <c r="BX342">
        <f>(BT342*BR342/BF342)</f>
        <v>0</v>
      </c>
      <c r="BY342">
        <f>(1-BX342)</f>
        <v>0</v>
      </c>
      <c r="BZ342">
        <v>1358</v>
      </c>
      <c r="CA342">
        <v>300</v>
      </c>
      <c r="CB342">
        <v>300</v>
      </c>
      <c r="CC342">
        <v>300</v>
      </c>
      <c r="CD342">
        <v>10372.1</v>
      </c>
      <c r="CE342">
        <v>1824.64</v>
      </c>
      <c r="CF342">
        <v>-0.00730157</v>
      </c>
      <c r="CG342">
        <v>0.9</v>
      </c>
      <c r="CH342" t="s">
        <v>421</v>
      </c>
      <c r="CI342" t="s">
        <v>421</v>
      </c>
      <c r="CJ342" t="s">
        <v>421</v>
      </c>
      <c r="CK342" t="s">
        <v>421</v>
      </c>
      <c r="CL342" t="s">
        <v>421</v>
      </c>
      <c r="CM342" t="s">
        <v>421</v>
      </c>
      <c r="CN342" t="s">
        <v>421</v>
      </c>
      <c r="CO342" t="s">
        <v>421</v>
      </c>
      <c r="CP342" t="s">
        <v>421</v>
      </c>
      <c r="CQ342" t="s">
        <v>421</v>
      </c>
      <c r="CR342">
        <f>$B$11*DQ342+$C$11*DR342+$F$11*EC342*(1-EF342)</f>
        <v>0</v>
      </c>
      <c r="CS342">
        <f>CR342*CT342</f>
        <v>0</v>
      </c>
      <c r="CT342">
        <f>($B$11*$D$9+$C$11*$D$9+$F$11*((EP342+EH342)/MAX(EP342+EH342+EQ342, 0.1)*$I$9+EQ342/MAX(EP342+EH342+EQ342, 0.1)*$J$9))/($B$11+$C$11+$F$11)</f>
        <v>0</v>
      </c>
      <c r="CU342">
        <f>($B$11*$K$9+$C$11*$K$9+$F$11*((EP342+EH342)/MAX(EP342+EH342+EQ342, 0.1)*$P$9+EQ342/MAX(EP342+EH342+EQ342, 0.1)*$Q$9))/($B$11+$C$11+$F$11)</f>
        <v>0</v>
      </c>
      <c r="CV342">
        <v>6</v>
      </c>
      <c r="CW342">
        <v>0.5</v>
      </c>
      <c r="CX342" t="s">
        <v>422</v>
      </c>
      <c r="CY342">
        <v>2</v>
      </c>
      <c r="CZ342" t="b">
        <v>1</v>
      </c>
      <c r="DA342">
        <v>1652290041.5</v>
      </c>
      <c r="DB342">
        <v>1531.3</v>
      </c>
      <c r="DC342">
        <v>1525.93</v>
      </c>
      <c r="DD342">
        <v>28.43286666666667</v>
      </c>
      <c r="DE342">
        <v>25.6869</v>
      </c>
      <c r="DF342">
        <v>1533.016666666667</v>
      </c>
      <c r="DG342">
        <v>28.32023333333333</v>
      </c>
      <c r="DH342">
        <v>400.0573333333334</v>
      </c>
      <c r="DI342">
        <v>90.63533333333332</v>
      </c>
      <c r="DJ342">
        <v>0.09998353333333333</v>
      </c>
      <c r="DK342">
        <v>33.4287</v>
      </c>
      <c r="DL342">
        <v>32.7348</v>
      </c>
      <c r="DM342">
        <v>999.9</v>
      </c>
      <c r="DN342">
        <v>0</v>
      </c>
      <c r="DO342">
        <v>0</v>
      </c>
      <c r="DP342">
        <v>9998.733333333334</v>
      </c>
      <c r="DQ342">
        <v>0</v>
      </c>
      <c r="DR342">
        <v>256.4066666666667</v>
      </c>
      <c r="DS342">
        <v>5.369016666666667</v>
      </c>
      <c r="DT342">
        <v>1576.11</v>
      </c>
      <c r="DU342">
        <v>1566.16</v>
      </c>
      <c r="DV342">
        <v>2.745966666666666</v>
      </c>
      <c r="DW342">
        <v>1525.93</v>
      </c>
      <c r="DX342">
        <v>25.6869</v>
      </c>
      <c r="DY342">
        <v>2.577023333333333</v>
      </c>
      <c r="DZ342">
        <v>2.328143333333333</v>
      </c>
      <c r="EA342">
        <v>21.5213</v>
      </c>
      <c r="EB342">
        <v>19.87243333333333</v>
      </c>
      <c r="EC342">
        <v>1500.14</v>
      </c>
      <c r="ED342">
        <v>0.9729953333333333</v>
      </c>
      <c r="EE342">
        <v>0.02700486666666667</v>
      </c>
      <c r="EF342">
        <v>0</v>
      </c>
      <c r="EG342">
        <v>1424.166666666667</v>
      </c>
      <c r="EH342">
        <v>5.00097</v>
      </c>
      <c r="EI342">
        <v>22051</v>
      </c>
      <c r="EJ342">
        <v>12492.76666666667</v>
      </c>
      <c r="EK342">
        <v>41.75</v>
      </c>
      <c r="EL342">
        <v>43.06199999999999</v>
      </c>
      <c r="EM342">
        <v>41.937</v>
      </c>
      <c r="EN342">
        <v>42.93699999999999</v>
      </c>
      <c r="EO342">
        <v>42.875</v>
      </c>
      <c r="EP342">
        <v>1454.76</v>
      </c>
      <c r="EQ342">
        <v>40.38</v>
      </c>
      <c r="ER342">
        <v>0</v>
      </c>
      <c r="ES342">
        <v>2729</v>
      </c>
      <c r="ET342">
        <v>0</v>
      </c>
      <c r="EU342">
        <v>1425.924230769231</v>
      </c>
      <c r="EV342">
        <v>-10.03316237692844</v>
      </c>
      <c r="EW342">
        <v>-248.2598287623627</v>
      </c>
      <c r="EX342">
        <v>22086.98461538462</v>
      </c>
      <c r="EY342">
        <v>15</v>
      </c>
      <c r="EZ342">
        <v>1652287342.6</v>
      </c>
      <c r="FA342" t="s">
        <v>727</v>
      </c>
      <c r="FB342">
        <v>1652287342.6</v>
      </c>
      <c r="FC342">
        <v>1652287335.6</v>
      </c>
      <c r="FD342">
        <v>27</v>
      </c>
      <c r="FE342">
        <v>0.206</v>
      </c>
      <c r="FF342">
        <v>-0.006</v>
      </c>
      <c r="FG342">
        <v>-1.806</v>
      </c>
      <c r="FH342">
        <v>0.04</v>
      </c>
      <c r="FI342">
        <v>1600</v>
      </c>
      <c r="FJ342">
        <v>24</v>
      </c>
      <c r="FK342">
        <v>0.06</v>
      </c>
      <c r="FL342">
        <v>0.04</v>
      </c>
      <c r="FM342">
        <v>-22.092412125</v>
      </c>
      <c r="FN342">
        <v>187.0703926716699</v>
      </c>
      <c r="FO342">
        <v>18.37256644205045</v>
      </c>
      <c r="FP342">
        <v>-1</v>
      </c>
      <c r="FQ342">
        <v>2.803613</v>
      </c>
      <c r="FR342">
        <v>-0.001199099437153981</v>
      </c>
      <c r="FS342">
        <v>0.03152953593061594</v>
      </c>
      <c r="FT342">
        <v>1</v>
      </c>
      <c r="FU342">
        <v>0</v>
      </c>
      <c r="FV342">
        <v>0</v>
      </c>
      <c r="FW342">
        <v>0</v>
      </c>
      <c r="FX342">
        <v>-1</v>
      </c>
      <c r="FY342">
        <v>1</v>
      </c>
      <c r="FZ342">
        <v>1</v>
      </c>
      <c r="GA342" t="s">
        <v>719</v>
      </c>
      <c r="GB342">
        <v>2.6936</v>
      </c>
      <c r="GC342">
        <v>2.7052</v>
      </c>
      <c r="GD342">
        <v>0.223001</v>
      </c>
      <c r="GE342">
        <v>0.220181</v>
      </c>
      <c r="GF342">
        <v>0.119022</v>
      </c>
      <c r="GG342">
        <v>0.109355</v>
      </c>
      <c r="GH342">
        <v>24353.3</v>
      </c>
      <c r="GI342">
        <v>24540.5</v>
      </c>
      <c r="GJ342">
        <v>29173.3</v>
      </c>
      <c r="GK342">
        <v>29135.1</v>
      </c>
      <c r="GL342">
        <v>34027</v>
      </c>
      <c r="GM342">
        <v>34540.7</v>
      </c>
      <c r="GN342">
        <v>41056.4</v>
      </c>
      <c r="GO342">
        <v>41573.6</v>
      </c>
      <c r="GP342">
        <v>1.71497</v>
      </c>
      <c r="GQ342">
        <v>2.00877</v>
      </c>
      <c r="GR342">
        <v>0.126455</v>
      </c>
      <c r="GS342">
        <v>0</v>
      </c>
      <c r="GT342">
        <v>30.6865</v>
      </c>
      <c r="GU342">
        <v>999.9</v>
      </c>
      <c r="GV342">
        <v>43.2</v>
      </c>
      <c r="GW342">
        <v>37</v>
      </c>
      <c r="GX342">
        <v>30.0516</v>
      </c>
      <c r="GY342">
        <v>62.7637</v>
      </c>
      <c r="GZ342">
        <v>28.8301</v>
      </c>
      <c r="HA342">
        <v>1</v>
      </c>
      <c r="HB342">
        <v>0.366349</v>
      </c>
      <c r="HC342">
        <v>0</v>
      </c>
      <c r="HD342">
        <v>20.3918</v>
      </c>
      <c r="HE342">
        <v>5.21624</v>
      </c>
      <c r="HF342">
        <v>12.0099</v>
      </c>
      <c r="HG342">
        <v>4.98755</v>
      </c>
      <c r="HH342">
        <v>3.28863</v>
      </c>
      <c r="HI342">
        <v>2445.4</v>
      </c>
      <c r="HJ342">
        <v>9999</v>
      </c>
      <c r="HK342">
        <v>9999</v>
      </c>
      <c r="HL342">
        <v>46.1</v>
      </c>
      <c r="HM342">
        <v>1.86737</v>
      </c>
      <c r="HN342">
        <v>1.8663</v>
      </c>
      <c r="HO342">
        <v>1.86586</v>
      </c>
      <c r="HP342">
        <v>1.86572</v>
      </c>
      <c r="HQ342">
        <v>1.86752</v>
      </c>
      <c r="HR342">
        <v>1.87006</v>
      </c>
      <c r="HS342">
        <v>1.86871</v>
      </c>
      <c r="HT342">
        <v>1.87008</v>
      </c>
      <c r="HU342">
        <v>0</v>
      </c>
      <c r="HV342">
        <v>0</v>
      </c>
      <c r="HW342">
        <v>0</v>
      </c>
      <c r="HX342">
        <v>0</v>
      </c>
      <c r="HY342" t="s">
        <v>425</v>
      </c>
      <c r="HZ342" t="s">
        <v>426</v>
      </c>
      <c r="IA342" t="s">
        <v>427</v>
      </c>
      <c r="IB342" t="s">
        <v>427</v>
      </c>
      <c r="IC342" t="s">
        <v>427</v>
      </c>
      <c r="ID342" t="s">
        <v>427</v>
      </c>
      <c r="IE342">
        <v>0</v>
      </c>
      <c r="IF342">
        <v>100</v>
      </c>
      <c r="IG342">
        <v>100</v>
      </c>
      <c r="IH342">
        <v>-1.71</v>
      </c>
      <c r="II342">
        <v>0.1127</v>
      </c>
      <c r="IJ342">
        <v>0.04464184116076175</v>
      </c>
      <c r="IK342">
        <v>-0.0004613869835165773</v>
      </c>
      <c r="IL342">
        <v>-7.733014719846753E-07</v>
      </c>
      <c r="IM342">
        <v>2.12217718631011E-10</v>
      </c>
      <c r="IN342">
        <v>-0.1662484685589008</v>
      </c>
      <c r="IO342">
        <v>0.000886434048502425</v>
      </c>
      <c r="IP342">
        <v>0.0004187276611132993</v>
      </c>
      <c r="IQ342">
        <v>-3.612086840460417E-06</v>
      </c>
      <c r="IR342">
        <v>19</v>
      </c>
      <c r="IS342">
        <v>2204</v>
      </c>
      <c r="IT342">
        <v>1</v>
      </c>
      <c r="IU342">
        <v>37</v>
      </c>
      <c r="IV342">
        <v>45</v>
      </c>
      <c r="IW342">
        <v>45.1</v>
      </c>
      <c r="IX342">
        <v>2.91626</v>
      </c>
      <c r="IY342">
        <v>2.19727</v>
      </c>
      <c r="IZ342">
        <v>1.39648</v>
      </c>
      <c r="JA342">
        <v>2.34253</v>
      </c>
      <c r="JB342">
        <v>1.49536</v>
      </c>
      <c r="JC342">
        <v>2.33032</v>
      </c>
      <c r="JD342">
        <v>39.2173</v>
      </c>
      <c r="JE342">
        <v>14.6311</v>
      </c>
      <c r="JF342">
        <v>18</v>
      </c>
      <c r="JG342">
        <v>391.715</v>
      </c>
      <c r="JH342">
        <v>563.995</v>
      </c>
      <c r="JI342">
        <v>32.6618</v>
      </c>
      <c r="JJ342">
        <v>32.1997</v>
      </c>
      <c r="JK342">
        <v>30.0001</v>
      </c>
      <c r="JL342">
        <v>32.0687</v>
      </c>
      <c r="JM342">
        <v>31.9653</v>
      </c>
      <c r="JN342">
        <v>58.3515</v>
      </c>
      <c r="JO342">
        <v>20.6758</v>
      </c>
      <c r="JP342">
        <v>29.2317</v>
      </c>
      <c r="JQ342">
        <v>-999.9</v>
      </c>
      <c r="JR342">
        <v>1475.93</v>
      </c>
      <c r="JS342">
        <v>25.594</v>
      </c>
      <c r="JT342">
        <v>99.7114</v>
      </c>
      <c r="JU342">
        <v>99.7907</v>
      </c>
    </row>
    <row r="343" spans="1:281">
      <c r="A343">
        <v>327</v>
      </c>
      <c r="B343">
        <v>1652290044.5</v>
      </c>
      <c r="C343">
        <v>7988</v>
      </c>
      <c r="D343" t="s">
        <v>1139</v>
      </c>
      <c r="E343" t="s">
        <v>1140</v>
      </c>
      <c r="F343">
        <v>2</v>
      </c>
      <c r="G343" t="s">
        <v>1120</v>
      </c>
      <c r="H343" t="s">
        <v>418</v>
      </c>
      <c r="I343">
        <v>1652290043.125</v>
      </c>
      <c r="J343">
        <f>(K343)/1000</f>
        <v>0</v>
      </c>
      <c r="K343">
        <f>IF(CZ343, AN343, AH343)</f>
        <v>0</v>
      </c>
      <c r="L343">
        <f>IF(CZ343, AI343, AG343)</f>
        <v>0</v>
      </c>
      <c r="M343">
        <f>DB343 - IF(AU343&gt;1, L343*CV343*100.0/(AW343*DP343), 0)</f>
        <v>0</v>
      </c>
      <c r="N343">
        <f>((T343-J343/2)*M343-L343)/(T343+J343/2)</f>
        <v>0</v>
      </c>
      <c r="O343">
        <f>N343*(DI343+DJ343)/1000.0</f>
        <v>0</v>
      </c>
      <c r="P343">
        <f>(DB343 - IF(AU343&gt;1, L343*CV343*100.0/(AW343*DP343), 0))*(DI343+DJ343)/1000.0</f>
        <v>0</v>
      </c>
      <c r="Q343">
        <f>2.0/((1/S343-1/R343)+SIGN(S343)*SQRT((1/S343-1/R343)*(1/S343-1/R343) + 4*CW343/((CW343+1)*(CW343+1))*(2*1/S343*1/R343-1/R343*1/R343)))</f>
        <v>0</v>
      </c>
      <c r="R343">
        <f>IF(LEFT(CX343,1)&lt;&gt;"0",IF(LEFT(CX343,1)="1",3.0,CY343),$D$5+$E$5*(DP343*DI343/($K$5*1000))+$F$5*(DP343*DI343/($K$5*1000))*MAX(MIN(CV343,$J$5),$I$5)*MAX(MIN(CV343,$J$5),$I$5)+$G$5*MAX(MIN(CV343,$J$5),$I$5)*(DP343*DI343/($K$5*1000))+$H$5*(DP343*DI343/($K$5*1000))*(DP343*DI343/($K$5*1000)))</f>
        <v>0</v>
      </c>
      <c r="S343">
        <f>J343*(1000-(1000*0.61365*exp(17.502*W343/(240.97+W343))/(DI343+DJ343)+DD343)/2)/(1000*0.61365*exp(17.502*W343/(240.97+W343))/(DI343+DJ343)-DD343)</f>
        <v>0</v>
      </c>
      <c r="T343">
        <f>1/((CW343+1)/(Q343/1.6)+1/(R343/1.37)) + CW343/((CW343+1)/(Q343/1.6) + CW343/(R343/1.37))</f>
        <v>0</v>
      </c>
      <c r="U343">
        <f>(CR343*CU343)</f>
        <v>0</v>
      </c>
      <c r="V343">
        <f>(DK343+(U343+2*0.95*5.67E-8*(((DK343+$B$7)+273)^4-(DK343+273)^4)-44100*J343)/(1.84*29.3*R343+8*0.95*5.67E-8*(DK343+273)^3))</f>
        <v>0</v>
      </c>
      <c r="W343">
        <f>($C$7*DL343+$D$7*DM343+$E$7*V343)</f>
        <v>0</v>
      </c>
      <c r="X343">
        <f>0.61365*exp(17.502*W343/(240.97+W343))</f>
        <v>0</v>
      </c>
      <c r="Y343">
        <f>(Z343/AA343*100)</f>
        <v>0</v>
      </c>
      <c r="Z343">
        <f>DD343*(DI343+DJ343)/1000</f>
        <v>0</v>
      </c>
      <c r="AA343">
        <f>0.61365*exp(17.502*DK343/(240.97+DK343))</f>
        <v>0</v>
      </c>
      <c r="AB343">
        <f>(X343-DD343*(DI343+DJ343)/1000)</f>
        <v>0</v>
      </c>
      <c r="AC343">
        <f>(-J343*44100)</f>
        <v>0</v>
      </c>
      <c r="AD343">
        <f>2*29.3*R343*0.92*(DK343-W343)</f>
        <v>0</v>
      </c>
      <c r="AE343">
        <f>2*0.95*5.67E-8*(((DK343+$B$7)+273)^4-(W343+273)^4)</f>
        <v>0</v>
      </c>
      <c r="AF343">
        <f>U343+AE343+AC343+AD343</f>
        <v>0</v>
      </c>
      <c r="AG343">
        <f>DH343*AU343*(DC343-DB343*(1000-AU343*DE343)/(1000-AU343*DD343))/(100*CV343)</f>
        <v>0</v>
      </c>
      <c r="AH343">
        <f>1000*DH343*AU343*(DD343-DE343)/(100*CV343*(1000-AU343*DD343))</f>
        <v>0</v>
      </c>
      <c r="AI343">
        <f>(AJ343 - AK343 - DI343*1E3/(8.314*(DK343+273.15)) * AM343/DH343 * AL343) * DH343/(100*CV343) * (1000 - DE343)/1000</f>
        <v>0</v>
      </c>
      <c r="AJ343">
        <v>1570.412947578916</v>
      </c>
      <c r="AK343">
        <v>1562.858848484848</v>
      </c>
      <c r="AL343">
        <v>-5.140380771883905</v>
      </c>
      <c r="AM343">
        <v>66.42233892500103</v>
      </c>
      <c r="AN343">
        <f>(AP343 - AO343 + DI343*1E3/(8.314*(DK343+273.15)) * AR343/DH343 * AQ343) * DH343/(100*CV343) * 1000/(1000 - AP343)</f>
        <v>0</v>
      </c>
      <c r="AO343">
        <v>25.66999000774188</v>
      </c>
      <c r="AP343">
        <v>28.44214545454546</v>
      </c>
      <c r="AQ343">
        <v>-0.0001530334688726622</v>
      </c>
      <c r="AR343">
        <v>79.01917542628415</v>
      </c>
      <c r="AS343">
        <v>0</v>
      </c>
      <c r="AT343">
        <v>0</v>
      </c>
      <c r="AU343">
        <f>IF(AS343*$H$13&gt;=AW343,1.0,(AW343/(AW343-AS343*$H$13)))</f>
        <v>0</v>
      </c>
      <c r="AV343">
        <f>(AU343-1)*100</f>
        <v>0</v>
      </c>
      <c r="AW343">
        <f>MAX(0,($B$13+$C$13*DP343)/(1+$D$13*DP343)*DI343/(DK343+273)*$E$13)</f>
        <v>0</v>
      </c>
      <c r="AX343" t="s">
        <v>421</v>
      </c>
      <c r="AY343" t="s">
        <v>421</v>
      </c>
      <c r="AZ343">
        <v>0</v>
      </c>
      <c r="BA343">
        <v>0</v>
      </c>
      <c r="BB343">
        <f>1-AZ343/BA343</f>
        <v>0</v>
      </c>
      <c r="BC343">
        <v>0</v>
      </c>
      <c r="BD343" t="s">
        <v>421</v>
      </c>
      <c r="BE343" t="s">
        <v>421</v>
      </c>
      <c r="BF343">
        <v>0</v>
      </c>
      <c r="BG343">
        <v>0</v>
      </c>
      <c r="BH343">
        <f>1-BF343/BG343</f>
        <v>0</v>
      </c>
      <c r="BI343">
        <v>0.5</v>
      </c>
      <c r="BJ343">
        <f>CS343</f>
        <v>0</v>
      </c>
      <c r="BK343">
        <f>L343</f>
        <v>0</v>
      </c>
      <c r="BL343">
        <f>BH343*BI343*BJ343</f>
        <v>0</v>
      </c>
      <c r="BM343">
        <f>(BK343-BC343)/BJ343</f>
        <v>0</v>
      </c>
      <c r="BN343">
        <f>(BA343-BG343)/BG343</f>
        <v>0</v>
      </c>
      <c r="BO343">
        <f>AZ343/(BB343+AZ343/BG343)</f>
        <v>0</v>
      </c>
      <c r="BP343" t="s">
        <v>421</v>
      </c>
      <c r="BQ343">
        <v>0</v>
      </c>
      <c r="BR343">
        <f>IF(BQ343&lt;&gt;0, BQ343, BO343)</f>
        <v>0</v>
      </c>
      <c r="BS343">
        <f>1-BR343/BG343</f>
        <v>0</v>
      </c>
      <c r="BT343">
        <f>(BG343-BF343)/(BG343-BR343)</f>
        <v>0</v>
      </c>
      <c r="BU343">
        <f>(BA343-BG343)/(BA343-BR343)</f>
        <v>0</v>
      </c>
      <c r="BV343">
        <f>(BG343-BF343)/(BG343-AZ343)</f>
        <v>0</v>
      </c>
      <c r="BW343">
        <f>(BA343-BG343)/(BA343-AZ343)</f>
        <v>0</v>
      </c>
      <c r="BX343">
        <f>(BT343*BR343/BF343)</f>
        <v>0</v>
      </c>
      <c r="BY343">
        <f>(1-BX343)</f>
        <v>0</v>
      </c>
      <c r="BZ343">
        <v>1358</v>
      </c>
      <c r="CA343">
        <v>300</v>
      </c>
      <c r="CB343">
        <v>300</v>
      </c>
      <c r="CC343">
        <v>300</v>
      </c>
      <c r="CD343">
        <v>10372.1</v>
      </c>
      <c r="CE343">
        <v>1824.64</v>
      </c>
      <c r="CF343">
        <v>-0.00730157</v>
      </c>
      <c r="CG343">
        <v>0.9</v>
      </c>
      <c r="CH343" t="s">
        <v>421</v>
      </c>
      <c r="CI343" t="s">
        <v>421</v>
      </c>
      <c r="CJ343" t="s">
        <v>421</v>
      </c>
      <c r="CK343" t="s">
        <v>421</v>
      </c>
      <c r="CL343" t="s">
        <v>421</v>
      </c>
      <c r="CM343" t="s">
        <v>421</v>
      </c>
      <c r="CN343" t="s">
        <v>421</v>
      </c>
      <c r="CO343" t="s">
        <v>421</v>
      </c>
      <c r="CP343" t="s">
        <v>421</v>
      </c>
      <c r="CQ343" t="s">
        <v>421</v>
      </c>
      <c r="CR343">
        <f>$B$11*DQ343+$C$11*DR343+$F$11*EC343*(1-EF343)</f>
        <v>0</v>
      </c>
      <c r="CS343">
        <f>CR343*CT343</f>
        <v>0</v>
      </c>
      <c r="CT343">
        <f>($B$11*$D$9+$C$11*$D$9+$F$11*((EP343+EH343)/MAX(EP343+EH343+EQ343, 0.1)*$I$9+EQ343/MAX(EP343+EH343+EQ343, 0.1)*$J$9))/($B$11+$C$11+$F$11)</f>
        <v>0</v>
      </c>
      <c r="CU343">
        <f>($B$11*$K$9+$C$11*$K$9+$F$11*((EP343+EH343)/MAX(EP343+EH343+EQ343, 0.1)*$P$9+EQ343/MAX(EP343+EH343+EQ343, 0.1)*$Q$9))/($B$11+$C$11+$F$11)</f>
        <v>0</v>
      </c>
      <c r="CV343">
        <v>6</v>
      </c>
      <c r="CW343">
        <v>0.5</v>
      </c>
      <c r="CX343" t="s">
        <v>422</v>
      </c>
      <c r="CY343">
        <v>2</v>
      </c>
      <c r="CZ343" t="b">
        <v>1</v>
      </c>
      <c r="DA343">
        <v>1652290043.125</v>
      </c>
      <c r="DB343">
        <v>1523.0075</v>
      </c>
      <c r="DC343">
        <v>1515.16</v>
      </c>
      <c r="DD343">
        <v>28.4381</v>
      </c>
      <c r="DE343">
        <v>25.695875</v>
      </c>
      <c r="DF343">
        <v>1524.715</v>
      </c>
      <c r="DG343">
        <v>28.325375</v>
      </c>
      <c r="DH343">
        <v>400.06225</v>
      </c>
      <c r="DI343">
        <v>90.63385</v>
      </c>
      <c r="DJ343">
        <v>0.10000195</v>
      </c>
      <c r="DK343">
        <v>33.4287</v>
      </c>
      <c r="DL343">
        <v>32.739325</v>
      </c>
      <c r="DM343">
        <v>999.9</v>
      </c>
      <c r="DN343">
        <v>0</v>
      </c>
      <c r="DO343">
        <v>0</v>
      </c>
      <c r="DP343">
        <v>10000.765</v>
      </c>
      <c r="DQ343">
        <v>0</v>
      </c>
      <c r="DR343">
        <v>255.50575</v>
      </c>
      <c r="DS343">
        <v>7.845612500000001</v>
      </c>
      <c r="DT343">
        <v>1567.585</v>
      </c>
      <c r="DU343">
        <v>1555.125</v>
      </c>
      <c r="DV343">
        <v>2.742215</v>
      </c>
      <c r="DW343">
        <v>1515.16</v>
      </c>
      <c r="DX343">
        <v>25.695875</v>
      </c>
      <c r="DY343">
        <v>2.577455</v>
      </c>
      <c r="DZ343">
        <v>2.3289175</v>
      </c>
      <c r="EA343">
        <v>21.52405</v>
      </c>
      <c r="EB343">
        <v>19.8778</v>
      </c>
      <c r="EC343">
        <v>1500.01</v>
      </c>
      <c r="ED343">
        <v>0.97299325</v>
      </c>
      <c r="EE343">
        <v>0.027007075</v>
      </c>
      <c r="EF343">
        <v>0</v>
      </c>
      <c r="EG343">
        <v>1423.34</v>
      </c>
      <c r="EH343">
        <v>5.00097</v>
      </c>
      <c r="EI343">
        <v>22026.1</v>
      </c>
      <c r="EJ343">
        <v>12491.675</v>
      </c>
      <c r="EK343">
        <v>41.75</v>
      </c>
      <c r="EL343">
        <v>43.062</v>
      </c>
      <c r="EM343">
        <v>41.937</v>
      </c>
      <c r="EN343">
        <v>42.937</v>
      </c>
      <c r="EO343">
        <v>42.875</v>
      </c>
      <c r="EP343">
        <v>1454.63</v>
      </c>
      <c r="EQ343">
        <v>40.38</v>
      </c>
      <c r="ER343">
        <v>0</v>
      </c>
      <c r="ES343">
        <v>2730.200000047684</v>
      </c>
      <c r="ET343">
        <v>0</v>
      </c>
      <c r="EU343">
        <v>1425.644615384615</v>
      </c>
      <c r="EV343">
        <v>-14.0827350578686</v>
      </c>
      <c r="EW343">
        <v>-344.8512824522591</v>
      </c>
      <c r="EX343">
        <v>22081.18076923077</v>
      </c>
      <c r="EY343">
        <v>15</v>
      </c>
      <c r="EZ343">
        <v>1652287342.6</v>
      </c>
      <c r="FA343" t="s">
        <v>727</v>
      </c>
      <c r="FB343">
        <v>1652287342.6</v>
      </c>
      <c r="FC343">
        <v>1652287335.6</v>
      </c>
      <c r="FD343">
        <v>27</v>
      </c>
      <c r="FE343">
        <v>0.206</v>
      </c>
      <c r="FF343">
        <v>-0.006</v>
      </c>
      <c r="FG343">
        <v>-1.806</v>
      </c>
      <c r="FH343">
        <v>0.04</v>
      </c>
      <c r="FI343">
        <v>1600</v>
      </c>
      <c r="FJ343">
        <v>24</v>
      </c>
      <c r="FK343">
        <v>0.06</v>
      </c>
      <c r="FL343">
        <v>0.04</v>
      </c>
      <c r="FM343">
        <v>-18.86886743902439</v>
      </c>
      <c r="FN343">
        <v>190.0455126898955</v>
      </c>
      <c r="FO343">
        <v>19.01803080032334</v>
      </c>
      <c r="FP343">
        <v>-1</v>
      </c>
      <c r="FQ343">
        <v>2.80088512195122</v>
      </c>
      <c r="FR343">
        <v>-0.1082464808362376</v>
      </c>
      <c r="FS343">
        <v>0.03429899693633601</v>
      </c>
      <c r="FT343">
        <v>1</v>
      </c>
      <c r="FU343">
        <v>0</v>
      </c>
      <c r="FV343">
        <v>0</v>
      </c>
      <c r="FW343">
        <v>0</v>
      </c>
      <c r="FX343">
        <v>-1</v>
      </c>
      <c r="FY343">
        <v>1</v>
      </c>
      <c r="FZ343">
        <v>1</v>
      </c>
      <c r="GA343" t="s">
        <v>719</v>
      </c>
      <c r="GB343">
        <v>2.69355</v>
      </c>
      <c r="GC343">
        <v>2.70519</v>
      </c>
      <c r="GD343">
        <v>0.222064</v>
      </c>
      <c r="GE343">
        <v>0.219023</v>
      </c>
      <c r="GF343">
        <v>0.119045</v>
      </c>
      <c r="GG343">
        <v>0.109373</v>
      </c>
      <c r="GH343">
        <v>24382.7</v>
      </c>
      <c r="GI343">
        <v>24576.8</v>
      </c>
      <c r="GJ343">
        <v>29173.3</v>
      </c>
      <c r="GK343">
        <v>29134.7</v>
      </c>
      <c r="GL343">
        <v>34026</v>
      </c>
      <c r="GM343">
        <v>34539.5</v>
      </c>
      <c r="GN343">
        <v>41056.3</v>
      </c>
      <c r="GO343">
        <v>41573.1</v>
      </c>
      <c r="GP343">
        <v>1.71475</v>
      </c>
      <c r="GQ343">
        <v>2.00853</v>
      </c>
      <c r="GR343">
        <v>0.1266</v>
      </c>
      <c r="GS343">
        <v>0</v>
      </c>
      <c r="GT343">
        <v>30.686</v>
      </c>
      <c r="GU343">
        <v>999.9</v>
      </c>
      <c r="GV343">
        <v>43.2</v>
      </c>
      <c r="GW343">
        <v>37</v>
      </c>
      <c r="GX343">
        <v>30.0496</v>
      </c>
      <c r="GY343">
        <v>62.9237</v>
      </c>
      <c r="GZ343">
        <v>29.0064</v>
      </c>
      <c r="HA343">
        <v>1</v>
      </c>
      <c r="HB343">
        <v>0.366575</v>
      </c>
      <c r="HC343">
        <v>0</v>
      </c>
      <c r="HD343">
        <v>20.3918</v>
      </c>
      <c r="HE343">
        <v>5.21609</v>
      </c>
      <c r="HF343">
        <v>12.0099</v>
      </c>
      <c r="HG343">
        <v>4.9875</v>
      </c>
      <c r="HH343">
        <v>3.28853</v>
      </c>
      <c r="HI343">
        <v>2445.4</v>
      </c>
      <c r="HJ343">
        <v>9999</v>
      </c>
      <c r="HK343">
        <v>9999</v>
      </c>
      <c r="HL343">
        <v>46.1</v>
      </c>
      <c r="HM343">
        <v>1.86737</v>
      </c>
      <c r="HN343">
        <v>1.8663</v>
      </c>
      <c r="HO343">
        <v>1.86587</v>
      </c>
      <c r="HP343">
        <v>1.86573</v>
      </c>
      <c r="HQ343">
        <v>1.86752</v>
      </c>
      <c r="HR343">
        <v>1.87008</v>
      </c>
      <c r="HS343">
        <v>1.86873</v>
      </c>
      <c r="HT343">
        <v>1.87011</v>
      </c>
      <c r="HU343">
        <v>0</v>
      </c>
      <c r="HV343">
        <v>0</v>
      </c>
      <c r="HW343">
        <v>0</v>
      </c>
      <c r="HX343">
        <v>0</v>
      </c>
      <c r="HY343" t="s">
        <v>425</v>
      </c>
      <c r="HZ343" t="s">
        <v>426</v>
      </c>
      <c r="IA343" t="s">
        <v>427</v>
      </c>
      <c r="IB343" t="s">
        <v>427</v>
      </c>
      <c r="IC343" t="s">
        <v>427</v>
      </c>
      <c r="ID343" t="s">
        <v>427</v>
      </c>
      <c r="IE343">
        <v>0</v>
      </c>
      <c r="IF343">
        <v>100</v>
      </c>
      <c r="IG343">
        <v>100</v>
      </c>
      <c r="IH343">
        <v>-1.69</v>
      </c>
      <c r="II343">
        <v>0.1128</v>
      </c>
      <c r="IJ343">
        <v>0.04464184116076175</v>
      </c>
      <c r="IK343">
        <v>-0.0004613869835165773</v>
      </c>
      <c r="IL343">
        <v>-7.733014719846753E-07</v>
      </c>
      <c r="IM343">
        <v>2.12217718631011E-10</v>
      </c>
      <c r="IN343">
        <v>-0.1662484685589008</v>
      </c>
      <c r="IO343">
        <v>0.000886434048502425</v>
      </c>
      <c r="IP343">
        <v>0.0004187276611132993</v>
      </c>
      <c r="IQ343">
        <v>-3.612086840460417E-06</v>
      </c>
      <c r="IR343">
        <v>19</v>
      </c>
      <c r="IS343">
        <v>2204</v>
      </c>
      <c r="IT343">
        <v>1</v>
      </c>
      <c r="IU343">
        <v>37</v>
      </c>
      <c r="IV343">
        <v>45</v>
      </c>
      <c r="IW343">
        <v>45.1</v>
      </c>
      <c r="IX343">
        <v>2.89917</v>
      </c>
      <c r="IY343">
        <v>2.19604</v>
      </c>
      <c r="IZ343">
        <v>1.39648</v>
      </c>
      <c r="JA343">
        <v>2.34253</v>
      </c>
      <c r="JB343">
        <v>1.49536</v>
      </c>
      <c r="JC343">
        <v>2.31201</v>
      </c>
      <c r="JD343">
        <v>39.2173</v>
      </c>
      <c r="JE343">
        <v>14.6311</v>
      </c>
      <c r="JF343">
        <v>18</v>
      </c>
      <c r="JG343">
        <v>391.6</v>
      </c>
      <c r="JH343">
        <v>563.817</v>
      </c>
      <c r="JI343">
        <v>32.6621</v>
      </c>
      <c r="JJ343">
        <v>32.1999</v>
      </c>
      <c r="JK343">
        <v>30.0002</v>
      </c>
      <c r="JL343">
        <v>32.07</v>
      </c>
      <c r="JM343">
        <v>31.9664</v>
      </c>
      <c r="JN343">
        <v>57.9323</v>
      </c>
      <c r="JO343">
        <v>20.9535</v>
      </c>
      <c r="JP343">
        <v>29.2317</v>
      </c>
      <c r="JQ343">
        <v>-999.9</v>
      </c>
      <c r="JR343">
        <v>1475.93</v>
      </c>
      <c r="JS343">
        <v>25.5881</v>
      </c>
      <c r="JT343">
        <v>99.71129999999999</v>
      </c>
      <c r="JU343">
        <v>99.7893</v>
      </c>
    </row>
    <row r="344" spans="1:281">
      <c r="A344">
        <v>328</v>
      </c>
      <c r="B344">
        <v>1652290046.5</v>
      </c>
      <c r="C344">
        <v>7990</v>
      </c>
      <c r="D344" t="s">
        <v>1141</v>
      </c>
      <c r="E344" t="s">
        <v>1142</v>
      </c>
      <c r="F344">
        <v>2</v>
      </c>
      <c r="G344" t="s">
        <v>1120</v>
      </c>
      <c r="H344" t="s">
        <v>418</v>
      </c>
      <c r="I344">
        <v>1652290045.5</v>
      </c>
      <c r="J344">
        <f>(K344)/1000</f>
        <v>0</v>
      </c>
      <c r="K344">
        <f>IF(CZ344, AN344, AH344)</f>
        <v>0</v>
      </c>
      <c r="L344">
        <f>IF(CZ344, AI344, AG344)</f>
        <v>0</v>
      </c>
      <c r="M344">
        <f>DB344 - IF(AU344&gt;1, L344*CV344*100.0/(AW344*DP344), 0)</f>
        <v>0</v>
      </c>
      <c r="N344">
        <f>((T344-J344/2)*M344-L344)/(T344+J344/2)</f>
        <v>0</v>
      </c>
      <c r="O344">
        <f>N344*(DI344+DJ344)/1000.0</f>
        <v>0</v>
      </c>
      <c r="P344">
        <f>(DB344 - IF(AU344&gt;1, L344*CV344*100.0/(AW344*DP344), 0))*(DI344+DJ344)/1000.0</f>
        <v>0</v>
      </c>
      <c r="Q344">
        <f>2.0/((1/S344-1/R344)+SIGN(S344)*SQRT((1/S344-1/R344)*(1/S344-1/R344) + 4*CW344/((CW344+1)*(CW344+1))*(2*1/S344*1/R344-1/R344*1/R344)))</f>
        <v>0</v>
      </c>
      <c r="R344">
        <f>IF(LEFT(CX344,1)&lt;&gt;"0",IF(LEFT(CX344,1)="1",3.0,CY344),$D$5+$E$5*(DP344*DI344/($K$5*1000))+$F$5*(DP344*DI344/($K$5*1000))*MAX(MIN(CV344,$J$5),$I$5)*MAX(MIN(CV344,$J$5),$I$5)+$G$5*MAX(MIN(CV344,$J$5),$I$5)*(DP344*DI344/($K$5*1000))+$H$5*(DP344*DI344/($K$5*1000))*(DP344*DI344/($K$5*1000)))</f>
        <v>0</v>
      </c>
      <c r="S344">
        <f>J344*(1000-(1000*0.61365*exp(17.502*W344/(240.97+W344))/(DI344+DJ344)+DD344)/2)/(1000*0.61365*exp(17.502*W344/(240.97+W344))/(DI344+DJ344)-DD344)</f>
        <v>0</v>
      </c>
      <c r="T344">
        <f>1/((CW344+1)/(Q344/1.6)+1/(R344/1.37)) + CW344/((CW344+1)/(Q344/1.6) + CW344/(R344/1.37))</f>
        <v>0</v>
      </c>
      <c r="U344">
        <f>(CR344*CU344)</f>
        <v>0</v>
      </c>
      <c r="V344">
        <f>(DK344+(U344+2*0.95*5.67E-8*(((DK344+$B$7)+273)^4-(DK344+273)^4)-44100*J344)/(1.84*29.3*R344+8*0.95*5.67E-8*(DK344+273)^3))</f>
        <v>0</v>
      </c>
      <c r="W344">
        <f>($C$7*DL344+$D$7*DM344+$E$7*V344)</f>
        <v>0</v>
      </c>
      <c r="X344">
        <f>0.61365*exp(17.502*W344/(240.97+W344))</f>
        <v>0</v>
      </c>
      <c r="Y344">
        <f>(Z344/AA344*100)</f>
        <v>0</v>
      </c>
      <c r="Z344">
        <f>DD344*(DI344+DJ344)/1000</f>
        <v>0</v>
      </c>
      <c r="AA344">
        <f>0.61365*exp(17.502*DK344/(240.97+DK344))</f>
        <v>0</v>
      </c>
      <c r="AB344">
        <f>(X344-DD344*(DI344+DJ344)/1000)</f>
        <v>0</v>
      </c>
      <c r="AC344">
        <f>(-J344*44100)</f>
        <v>0</v>
      </c>
      <c r="AD344">
        <f>2*29.3*R344*0.92*(DK344-W344)</f>
        <v>0</v>
      </c>
      <c r="AE344">
        <f>2*0.95*5.67E-8*(((DK344+$B$7)+273)^4-(W344+273)^4)</f>
        <v>0</v>
      </c>
      <c r="AF344">
        <f>U344+AE344+AC344+AD344</f>
        <v>0</v>
      </c>
      <c r="AG344">
        <f>DH344*AU344*(DC344-DB344*(1000-AU344*DE344)/(1000-AU344*DD344))/(100*CV344)</f>
        <v>0</v>
      </c>
      <c r="AH344">
        <f>1000*DH344*AU344*(DD344-DE344)/(100*CV344*(1000-AU344*DD344))</f>
        <v>0</v>
      </c>
      <c r="AI344">
        <f>(AJ344 - AK344 - DI344*1E3/(8.314*(DK344+273.15)) * AM344/DH344 * AL344) * DH344/(100*CV344) * (1000 - DE344)/1000</f>
        <v>0</v>
      </c>
      <c r="AJ344">
        <v>1556.797697990343</v>
      </c>
      <c r="AK344">
        <v>1551.461212121212</v>
      </c>
      <c r="AL344">
        <v>-5.508075755515955</v>
      </c>
      <c r="AM344">
        <v>66.42233892500103</v>
      </c>
      <c r="AN344">
        <f>(AP344 - AO344 + DI344*1E3/(8.314*(DK344+273.15)) * AR344/DH344 * AQ344) * DH344/(100*CV344) * 1000/(1000 - AP344)</f>
        <v>0</v>
      </c>
      <c r="AO344">
        <v>25.6924140019404</v>
      </c>
      <c r="AP344">
        <v>28.44929696969698</v>
      </c>
      <c r="AQ344">
        <v>0.0008716592604599593</v>
      </c>
      <c r="AR344">
        <v>79.01917542628415</v>
      </c>
      <c r="AS344">
        <v>0</v>
      </c>
      <c r="AT344">
        <v>0</v>
      </c>
      <c r="AU344">
        <f>IF(AS344*$H$13&gt;=AW344,1.0,(AW344/(AW344-AS344*$H$13)))</f>
        <v>0</v>
      </c>
      <c r="AV344">
        <f>(AU344-1)*100</f>
        <v>0</v>
      </c>
      <c r="AW344">
        <f>MAX(0,($B$13+$C$13*DP344)/(1+$D$13*DP344)*DI344/(DK344+273)*$E$13)</f>
        <v>0</v>
      </c>
      <c r="AX344" t="s">
        <v>421</v>
      </c>
      <c r="AY344" t="s">
        <v>421</v>
      </c>
      <c r="AZ344">
        <v>0</v>
      </c>
      <c r="BA344">
        <v>0</v>
      </c>
      <c r="BB344">
        <f>1-AZ344/BA344</f>
        <v>0</v>
      </c>
      <c r="BC344">
        <v>0</v>
      </c>
      <c r="BD344" t="s">
        <v>421</v>
      </c>
      <c r="BE344" t="s">
        <v>421</v>
      </c>
      <c r="BF344">
        <v>0</v>
      </c>
      <c r="BG344">
        <v>0</v>
      </c>
      <c r="BH344">
        <f>1-BF344/BG344</f>
        <v>0</v>
      </c>
      <c r="BI344">
        <v>0.5</v>
      </c>
      <c r="BJ344">
        <f>CS344</f>
        <v>0</v>
      </c>
      <c r="BK344">
        <f>L344</f>
        <v>0</v>
      </c>
      <c r="BL344">
        <f>BH344*BI344*BJ344</f>
        <v>0</v>
      </c>
      <c r="BM344">
        <f>(BK344-BC344)/BJ344</f>
        <v>0</v>
      </c>
      <c r="BN344">
        <f>(BA344-BG344)/BG344</f>
        <v>0</v>
      </c>
      <c r="BO344">
        <f>AZ344/(BB344+AZ344/BG344)</f>
        <v>0</v>
      </c>
      <c r="BP344" t="s">
        <v>421</v>
      </c>
      <c r="BQ344">
        <v>0</v>
      </c>
      <c r="BR344">
        <f>IF(BQ344&lt;&gt;0, BQ344, BO344)</f>
        <v>0</v>
      </c>
      <c r="BS344">
        <f>1-BR344/BG344</f>
        <v>0</v>
      </c>
      <c r="BT344">
        <f>(BG344-BF344)/(BG344-BR344)</f>
        <v>0</v>
      </c>
      <c r="BU344">
        <f>(BA344-BG344)/(BA344-BR344)</f>
        <v>0</v>
      </c>
      <c r="BV344">
        <f>(BG344-BF344)/(BG344-AZ344)</f>
        <v>0</v>
      </c>
      <c r="BW344">
        <f>(BA344-BG344)/(BA344-AZ344)</f>
        <v>0</v>
      </c>
      <c r="BX344">
        <f>(BT344*BR344/BF344)</f>
        <v>0</v>
      </c>
      <c r="BY344">
        <f>(1-BX344)</f>
        <v>0</v>
      </c>
      <c r="BZ344">
        <v>1358</v>
      </c>
      <c r="CA344">
        <v>300</v>
      </c>
      <c r="CB344">
        <v>300</v>
      </c>
      <c r="CC344">
        <v>300</v>
      </c>
      <c r="CD344">
        <v>10372.1</v>
      </c>
      <c r="CE344">
        <v>1824.64</v>
      </c>
      <c r="CF344">
        <v>-0.00730157</v>
      </c>
      <c r="CG344">
        <v>0.9</v>
      </c>
      <c r="CH344" t="s">
        <v>421</v>
      </c>
      <c r="CI344" t="s">
        <v>421</v>
      </c>
      <c r="CJ344" t="s">
        <v>421</v>
      </c>
      <c r="CK344" t="s">
        <v>421</v>
      </c>
      <c r="CL344" t="s">
        <v>421</v>
      </c>
      <c r="CM344" t="s">
        <v>421</v>
      </c>
      <c r="CN344" t="s">
        <v>421</v>
      </c>
      <c r="CO344" t="s">
        <v>421</v>
      </c>
      <c r="CP344" t="s">
        <v>421</v>
      </c>
      <c r="CQ344" t="s">
        <v>421</v>
      </c>
      <c r="CR344">
        <f>$B$11*DQ344+$C$11*DR344+$F$11*EC344*(1-EF344)</f>
        <v>0</v>
      </c>
      <c r="CS344">
        <f>CR344*CT344</f>
        <v>0</v>
      </c>
      <c r="CT344">
        <f>($B$11*$D$9+$C$11*$D$9+$F$11*((EP344+EH344)/MAX(EP344+EH344+EQ344, 0.1)*$I$9+EQ344/MAX(EP344+EH344+EQ344, 0.1)*$J$9))/($B$11+$C$11+$F$11)</f>
        <v>0</v>
      </c>
      <c r="CU344">
        <f>($B$11*$K$9+$C$11*$K$9+$F$11*((EP344+EH344)/MAX(EP344+EH344+EQ344, 0.1)*$P$9+EQ344/MAX(EP344+EH344+EQ344, 0.1)*$Q$9))/($B$11+$C$11+$F$11)</f>
        <v>0</v>
      </c>
      <c r="CV344">
        <v>6</v>
      </c>
      <c r="CW344">
        <v>0.5</v>
      </c>
      <c r="CX344" t="s">
        <v>422</v>
      </c>
      <c r="CY344">
        <v>2</v>
      </c>
      <c r="CZ344" t="b">
        <v>1</v>
      </c>
      <c r="DA344">
        <v>1652290045.5</v>
      </c>
      <c r="DB344">
        <v>1510.136666666667</v>
      </c>
      <c r="DC344">
        <v>1499.433333333333</v>
      </c>
      <c r="DD344">
        <v>28.44743333333333</v>
      </c>
      <c r="DE344">
        <v>25.69773333333333</v>
      </c>
      <c r="DF344">
        <v>1511.826666666667</v>
      </c>
      <c r="DG344">
        <v>28.33456666666666</v>
      </c>
      <c r="DH344">
        <v>400.058</v>
      </c>
      <c r="DI344">
        <v>90.63443333333335</v>
      </c>
      <c r="DJ344">
        <v>0.0999693</v>
      </c>
      <c r="DK344">
        <v>33.42796666666666</v>
      </c>
      <c r="DL344">
        <v>32.7398</v>
      </c>
      <c r="DM344">
        <v>999.9</v>
      </c>
      <c r="DN344">
        <v>0</v>
      </c>
      <c r="DO344">
        <v>0</v>
      </c>
      <c r="DP344">
        <v>9999.973333333335</v>
      </c>
      <c r="DQ344">
        <v>0</v>
      </c>
      <c r="DR344">
        <v>255.1426666666667</v>
      </c>
      <c r="DS344">
        <v>10.70856666666667</v>
      </c>
      <c r="DT344">
        <v>1554.356666666667</v>
      </c>
      <c r="DU344">
        <v>1538.98</v>
      </c>
      <c r="DV344">
        <v>2.749703333333333</v>
      </c>
      <c r="DW344">
        <v>1499.433333333333</v>
      </c>
      <c r="DX344">
        <v>25.69773333333333</v>
      </c>
      <c r="DY344">
        <v>2.578316666666666</v>
      </c>
      <c r="DZ344">
        <v>2.3291</v>
      </c>
      <c r="EA344">
        <v>21.5295</v>
      </c>
      <c r="EB344">
        <v>19.87906666666667</v>
      </c>
      <c r="EC344">
        <v>1500.126666666667</v>
      </c>
      <c r="ED344">
        <v>0.9729936666666666</v>
      </c>
      <c r="EE344">
        <v>0.02700663333333333</v>
      </c>
      <c r="EF344">
        <v>0</v>
      </c>
      <c r="EG344">
        <v>1421.86</v>
      </c>
      <c r="EH344">
        <v>5.00097</v>
      </c>
      <c r="EI344">
        <v>22000.33333333333</v>
      </c>
      <c r="EJ344">
        <v>12492.63333333333</v>
      </c>
      <c r="EK344">
        <v>41.75</v>
      </c>
      <c r="EL344">
        <v>43.06199999999999</v>
      </c>
      <c r="EM344">
        <v>41.937</v>
      </c>
      <c r="EN344">
        <v>42.93699999999999</v>
      </c>
      <c r="EO344">
        <v>42.875</v>
      </c>
      <c r="EP344">
        <v>1454.746666666667</v>
      </c>
      <c r="EQ344">
        <v>40.38</v>
      </c>
      <c r="ER344">
        <v>0</v>
      </c>
      <c r="ES344">
        <v>2732.599999904633</v>
      </c>
      <c r="ET344">
        <v>0</v>
      </c>
      <c r="EU344">
        <v>1424.876153846154</v>
      </c>
      <c r="EV344">
        <v>-22.40957264266097</v>
      </c>
      <c r="EW344">
        <v>-491.1931620850334</v>
      </c>
      <c r="EX344">
        <v>22063.75384615385</v>
      </c>
      <c r="EY344">
        <v>15</v>
      </c>
      <c r="EZ344">
        <v>1652287342.6</v>
      </c>
      <c r="FA344" t="s">
        <v>727</v>
      </c>
      <c r="FB344">
        <v>1652287342.6</v>
      </c>
      <c r="FC344">
        <v>1652287335.6</v>
      </c>
      <c r="FD344">
        <v>27</v>
      </c>
      <c r="FE344">
        <v>0.206</v>
      </c>
      <c r="FF344">
        <v>-0.006</v>
      </c>
      <c r="FG344">
        <v>-1.806</v>
      </c>
      <c r="FH344">
        <v>0.04</v>
      </c>
      <c r="FI344">
        <v>1600</v>
      </c>
      <c r="FJ344">
        <v>24</v>
      </c>
      <c r="FK344">
        <v>0.06</v>
      </c>
      <c r="FL344">
        <v>0.04</v>
      </c>
      <c r="FM344">
        <v>-11.549046625</v>
      </c>
      <c r="FN344">
        <v>185.4749417898688</v>
      </c>
      <c r="FO344">
        <v>18.20877867346027</v>
      </c>
      <c r="FP344">
        <v>-1</v>
      </c>
      <c r="FQ344">
        <v>2.798047</v>
      </c>
      <c r="FR344">
        <v>-0.3030628142589125</v>
      </c>
      <c r="FS344">
        <v>0.03819256067613168</v>
      </c>
      <c r="FT344">
        <v>1</v>
      </c>
      <c r="FU344">
        <v>0</v>
      </c>
      <c r="FV344">
        <v>0</v>
      </c>
      <c r="FW344">
        <v>0</v>
      </c>
      <c r="FX344">
        <v>-1</v>
      </c>
      <c r="FY344">
        <v>1</v>
      </c>
      <c r="FZ344">
        <v>1</v>
      </c>
      <c r="GA344" t="s">
        <v>719</v>
      </c>
      <c r="GB344">
        <v>2.69368</v>
      </c>
      <c r="GC344">
        <v>2.7052</v>
      </c>
      <c r="GD344">
        <v>0.221076</v>
      </c>
      <c r="GE344">
        <v>0.217843</v>
      </c>
      <c r="GF344">
        <v>0.119067</v>
      </c>
      <c r="GG344">
        <v>0.10933</v>
      </c>
      <c r="GH344">
        <v>24413.8</v>
      </c>
      <c r="GI344">
        <v>24613.8</v>
      </c>
      <c r="GJ344">
        <v>29173.3</v>
      </c>
      <c r="GK344">
        <v>29134.4</v>
      </c>
      <c r="GL344">
        <v>34025</v>
      </c>
      <c r="GM344">
        <v>34540.9</v>
      </c>
      <c r="GN344">
        <v>41056.1</v>
      </c>
      <c r="GO344">
        <v>41572.8</v>
      </c>
      <c r="GP344">
        <v>1.7148</v>
      </c>
      <c r="GQ344">
        <v>2.0083</v>
      </c>
      <c r="GR344">
        <v>0.126559</v>
      </c>
      <c r="GS344">
        <v>0</v>
      </c>
      <c r="GT344">
        <v>30.686</v>
      </c>
      <c r="GU344">
        <v>999.9</v>
      </c>
      <c r="GV344">
        <v>43.2</v>
      </c>
      <c r="GW344">
        <v>37</v>
      </c>
      <c r="GX344">
        <v>30.05</v>
      </c>
      <c r="GY344">
        <v>62.8137</v>
      </c>
      <c r="GZ344">
        <v>29.1546</v>
      </c>
      <c r="HA344">
        <v>1</v>
      </c>
      <c r="HB344">
        <v>0.366603</v>
      </c>
      <c r="HC344">
        <v>0</v>
      </c>
      <c r="HD344">
        <v>20.3917</v>
      </c>
      <c r="HE344">
        <v>5.21594</v>
      </c>
      <c r="HF344">
        <v>12.0099</v>
      </c>
      <c r="HG344">
        <v>4.9874</v>
      </c>
      <c r="HH344">
        <v>3.28845</v>
      </c>
      <c r="HI344">
        <v>2445.4</v>
      </c>
      <c r="HJ344">
        <v>9999</v>
      </c>
      <c r="HK344">
        <v>9999</v>
      </c>
      <c r="HL344">
        <v>46.1</v>
      </c>
      <c r="HM344">
        <v>1.86737</v>
      </c>
      <c r="HN344">
        <v>1.8663</v>
      </c>
      <c r="HO344">
        <v>1.86587</v>
      </c>
      <c r="HP344">
        <v>1.8657</v>
      </c>
      <c r="HQ344">
        <v>1.86752</v>
      </c>
      <c r="HR344">
        <v>1.87008</v>
      </c>
      <c r="HS344">
        <v>1.86874</v>
      </c>
      <c r="HT344">
        <v>1.87011</v>
      </c>
      <c r="HU344">
        <v>0</v>
      </c>
      <c r="HV344">
        <v>0</v>
      </c>
      <c r="HW344">
        <v>0</v>
      </c>
      <c r="HX344">
        <v>0</v>
      </c>
      <c r="HY344" t="s">
        <v>425</v>
      </c>
      <c r="HZ344" t="s">
        <v>426</v>
      </c>
      <c r="IA344" t="s">
        <v>427</v>
      </c>
      <c r="IB344" t="s">
        <v>427</v>
      </c>
      <c r="IC344" t="s">
        <v>427</v>
      </c>
      <c r="ID344" t="s">
        <v>427</v>
      </c>
      <c r="IE344">
        <v>0</v>
      </c>
      <c r="IF344">
        <v>100</v>
      </c>
      <c r="IG344">
        <v>100</v>
      </c>
      <c r="IH344">
        <v>-1.68</v>
      </c>
      <c r="II344">
        <v>0.1129</v>
      </c>
      <c r="IJ344">
        <v>0.04464184116076175</v>
      </c>
      <c r="IK344">
        <v>-0.0004613869835165773</v>
      </c>
      <c r="IL344">
        <v>-7.733014719846753E-07</v>
      </c>
      <c r="IM344">
        <v>2.12217718631011E-10</v>
      </c>
      <c r="IN344">
        <v>-0.1662484685589008</v>
      </c>
      <c r="IO344">
        <v>0.000886434048502425</v>
      </c>
      <c r="IP344">
        <v>0.0004187276611132993</v>
      </c>
      <c r="IQ344">
        <v>-3.612086840460417E-06</v>
      </c>
      <c r="IR344">
        <v>19</v>
      </c>
      <c r="IS344">
        <v>2204</v>
      </c>
      <c r="IT344">
        <v>1</v>
      </c>
      <c r="IU344">
        <v>37</v>
      </c>
      <c r="IV344">
        <v>45.1</v>
      </c>
      <c r="IW344">
        <v>45.2</v>
      </c>
      <c r="IX344">
        <v>2.87476</v>
      </c>
      <c r="IY344">
        <v>2.20337</v>
      </c>
      <c r="IZ344">
        <v>1.39648</v>
      </c>
      <c r="JA344">
        <v>2.34131</v>
      </c>
      <c r="JB344">
        <v>1.49536</v>
      </c>
      <c r="JC344">
        <v>2.29614</v>
      </c>
      <c r="JD344">
        <v>39.2173</v>
      </c>
      <c r="JE344">
        <v>14.6224</v>
      </c>
      <c r="JF344">
        <v>18</v>
      </c>
      <c r="JG344">
        <v>391.631</v>
      </c>
      <c r="JH344">
        <v>563.647</v>
      </c>
      <c r="JI344">
        <v>32.6623</v>
      </c>
      <c r="JJ344">
        <v>32.2014</v>
      </c>
      <c r="JK344">
        <v>30.0001</v>
      </c>
      <c r="JL344">
        <v>32.0705</v>
      </c>
      <c r="JM344">
        <v>31.9664</v>
      </c>
      <c r="JN344">
        <v>57.518</v>
      </c>
      <c r="JO344">
        <v>20.9535</v>
      </c>
      <c r="JP344">
        <v>29.2317</v>
      </c>
      <c r="JQ344">
        <v>-999.9</v>
      </c>
      <c r="JR344">
        <v>1462.53</v>
      </c>
      <c r="JS344">
        <v>25.5881</v>
      </c>
      <c r="JT344">
        <v>99.711</v>
      </c>
      <c r="JU344">
        <v>99.7885</v>
      </c>
    </row>
    <row r="345" spans="1:281">
      <c r="A345">
        <v>329</v>
      </c>
      <c r="B345">
        <v>1652290048.5</v>
      </c>
      <c r="C345">
        <v>7992</v>
      </c>
      <c r="D345" t="s">
        <v>1143</v>
      </c>
      <c r="E345" t="s">
        <v>1144</v>
      </c>
      <c r="F345">
        <v>2</v>
      </c>
      <c r="G345" t="s">
        <v>1120</v>
      </c>
      <c r="H345" t="s">
        <v>418</v>
      </c>
      <c r="I345">
        <v>1652290047.125</v>
      </c>
      <c r="J345">
        <f>(K345)/1000</f>
        <v>0</v>
      </c>
      <c r="K345">
        <f>IF(CZ345, AN345, AH345)</f>
        <v>0</v>
      </c>
      <c r="L345">
        <f>IF(CZ345, AI345, AG345)</f>
        <v>0</v>
      </c>
      <c r="M345">
        <f>DB345 - IF(AU345&gt;1, L345*CV345*100.0/(AW345*DP345), 0)</f>
        <v>0</v>
      </c>
      <c r="N345">
        <f>((T345-J345/2)*M345-L345)/(T345+J345/2)</f>
        <v>0</v>
      </c>
      <c r="O345">
        <f>N345*(DI345+DJ345)/1000.0</f>
        <v>0</v>
      </c>
      <c r="P345">
        <f>(DB345 - IF(AU345&gt;1, L345*CV345*100.0/(AW345*DP345), 0))*(DI345+DJ345)/1000.0</f>
        <v>0</v>
      </c>
      <c r="Q345">
        <f>2.0/((1/S345-1/R345)+SIGN(S345)*SQRT((1/S345-1/R345)*(1/S345-1/R345) + 4*CW345/((CW345+1)*(CW345+1))*(2*1/S345*1/R345-1/R345*1/R345)))</f>
        <v>0</v>
      </c>
      <c r="R345">
        <f>IF(LEFT(CX345,1)&lt;&gt;"0",IF(LEFT(CX345,1)="1",3.0,CY345),$D$5+$E$5*(DP345*DI345/($K$5*1000))+$F$5*(DP345*DI345/($K$5*1000))*MAX(MIN(CV345,$J$5),$I$5)*MAX(MIN(CV345,$J$5),$I$5)+$G$5*MAX(MIN(CV345,$J$5),$I$5)*(DP345*DI345/($K$5*1000))+$H$5*(DP345*DI345/($K$5*1000))*(DP345*DI345/($K$5*1000)))</f>
        <v>0</v>
      </c>
      <c r="S345">
        <f>J345*(1000-(1000*0.61365*exp(17.502*W345/(240.97+W345))/(DI345+DJ345)+DD345)/2)/(1000*0.61365*exp(17.502*W345/(240.97+W345))/(DI345+DJ345)-DD345)</f>
        <v>0</v>
      </c>
      <c r="T345">
        <f>1/((CW345+1)/(Q345/1.6)+1/(R345/1.37)) + CW345/((CW345+1)/(Q345/1.6) + CW345/(R345/1.37))</f>
        <v>0</v>
      </c>
      <c r="U345">
        <f>(CR345*CU345)</f>
        <v>0</v>
      </c>
      <c r="V345">
        <f>(DK345+(U345+2*0.95*5.67E-8*(((DK345+$B$7)+273)^4-(DK345+273)^4)-44100*J345)/(1.84*29.3*R345+8*0.95*5.67E-8*(DK345+273)^3))</f>
        <v>0</v>
      </c>
      <c r="W345">
        <f>($C$7*DL345+$D$7*DM345+$E$7*V345)</f>
        <v>0</v>
      </c>
      <c r="X345">
        <f>0.61365*exp(17.502*W345/(240.97+W345))</f>
        <v>0</v>
      </c>
      <c r="Y345">
        <f>(Z345/AA345*100)</f>
        <v>0</v>
      </c>
      <c r="Z345">
        <f>DD345*(DI345+DJ345)/1000</f>
        <v>0</v>
      </c>
      <c r="AA345">
        <f>0.61365*exp(17.502*DK345/(240.97+DK345))</f>
        <v>0</v>
      </c>
      <c r="AB345">
        <f>(X345-DD345*(DI345+DJ345)/1000)</f>
        <v>0</v>
      </c>
      <c r="AC345">
        <f>(-J345*44100)</f>
        <v>0</v>
      </c>
      <c r="AD345">
        <f>2*29.3*R345*0.92*(DK345-W345)</f>
        <v>0</v>
      </c>
      <c r="AE345">
        <f>2*0.95*5.67E-8*(((DK345+$B$7)+273)^4-(W345+273)^4)</f>
        <v>0</v>
      </c>
      <c r="AF345">
        <f>U345+AE345+AC345+AD345</f>
        <v>0</v>
      </c>
      <c r="AG345">
        <f>DH345*AU345*(DC345-DB345*(1000-AU345*DE345)/(1000-AU345*DD345))/(100*CV345)</f>
        <v>0</v>
      </c>
      <c r="AH345">
        <f>1000*DH345*AU345*(DD345-DE345)/(100*CV345*(1000-AU345*DD345))</f>
        <v>0</v>
      </c>
      <c r="AI345">
        <f>(AJ345 - AK345 - DI345*1E3/(8.314*(DK345+273.15)) * AM345/DH345 * AL345) * DH345/(100*CV345) * (1000 - DE345)/1000</f>
        <v>0</v>
      </c>
      <c r="AJ345">
        <v>1543.24101082907</v>
      </c>
      <c r="AK345">
        <v>1539.648181818181</v>
      </c>
      <c r="AL345">
        <v>-5.788715376428849</v>
      </c>
      <c r="AM345">
        <v>66.42233892500103</v>
      </c>
      <c r="AN345">
        <f>(AP345 - AO345 + DI345*1E3/(8.314*(DK345+273.15)) * AR345/DH345 * AQ345) * DH345/(100*CV345) * 1000/(1000 - AP345)</f>
        <v>0</v>
      </c>
      <c r="AO345">
        <v>25.70037111432102</v>
      </c>
      <c r="AP345">
        <v>28.45295272727273</v>
      </c>
      <c r="AQ345">
        <v>0.0007694174869597249</v>
      </c>
      <c r="AR345">
        <v>79.01917542628415</v>
      </c>
      <c r="AS345">
        <v>0</v>
      </c>
      <c r="AT345">
        <v>0</v>
      </c>
      <c r="AU345">
        <f>IF(AS345*$H$13&gt;=AW345,1.0,(AW345/(AW345-AS345*$H$13)))</f>
        <v>0</v>
      </c>
      <c r="AV345">
        <f>(AU345-1)*100</f>
        <v>0</v>
      </c>
      <c r="AW345">
        <f>MAX(0,($B$13+$C$13*DP345)/(1+$D$13*DP345)*DI345/(DK345+273)*$E$13)</f>
        <v>0</v>
      </c>
      <c r="AX345" t="s">
        <v>421</v>
      </c>
      <c r="AY345" t="s">
        <v>421</v>
      </c>
      <c r="AZ345">
        <v>0</v>
      </c>
      <c r="BA345">
        <v>0</v>
      </c>
      <c r="BB345">
        <f>1-AZ345/BA345</f>
        <v>0</v>
      </c>
      <c r="BC345">
        <v>0</v>
      </c>
      <c r="BD345" t="s">
        <v>421</v>
      </c>
      <c r="BE345" t="s">
        <v>421</v>
      </c>
      <c r="BF345">
        <v>0</v>
      </c>
      <c r="BG345">
        <v>0</v>
      </c>
      <c r="BH345">
        <f>1-BF345/BG345</f>
        <v>0</v>
      </c>
      <c r="BI345">
        <v>0.5</v>
      </c>
      <c r="BJ345">
        <f>CS345</f>
        <v>0</v>
      </c>
      <c r="BK345">
        <f>L345</f>
        <v>0</v>
      </c>
      <c r="BL345">
        <f>BH345*BI345*BJ345</f>
        <v>0</v>
      </c>
      <c r="BM345">
        <f>(BK345-BC345)/BJ345</f>
        <v>0</v>
      </c>
      <c r="BN345">
        <f>(BA345-BG345)/BG345</f>
        <v>0</v>
      </c>
      <c r="BO345">
        <f>AZ345/(BB345+AZ345/BG345)</f>
        <v>0</v>
      </c>
      <c r="BP345" t="s">
        <v>421</v>
      </c>
      <c r="BQ345">
        <v>0</v>
      </c>
      <c r="BR345">
        <f>IF(BQ345&lt;&gt;0, BQ345, BO345)</f>
        <v>0</v>
      </c>
      <c r="BS345">
        <f>1-BR345/BG345</f>
        <v>0</v>
      </c>
      <c r="BT345">
        <f>(BG345-BF345)/(BG345-BR345)</f>
        <v>0</v>
      </c>
      <c r="BU345">
        <f>(BA345-BG345)/(BA345-BR345)</f>
        <v>0</v>
      </c>
      <c r="BV345">
        <f>(BG345-BF345)/(BG345-AZ345)</f>
        <v>0</v>
      </c>
      <c r="BW345">
        <f>(BA345-BG345)/(BA345-AZ345)</f>
        <v>0</v>
      </c>
      <c r="BX345">
        <f>(BT345*BR345/BF345)</f>
        <v>0</v>
      </c>
      <c r="BY345">
        <f>(1-BX345)</f>
        <v>0</v>
      </c>
      <c r="BZ345">
        <v>1358</v>
      </c>
      <c r="CA345">
        <v>300</v>
      </c>
      <c r="CB345">
        <v>300</v>
      </c>
      <c r="CC345">
        <v>300</v>
      </c>
      <c r="CD345">
        <v>10372.1</v>
      </c>
      <c r="CE345">
        <v>1824.64</v>
      </c>
      <c r="CF345">
        <v>-0.00730157</v>
      </c>
      <c r="CG345">
        <v>0.9</v>
      </c>
      <c r="CH345" t="s">
        <v>421</v>
      </c>
      <c r="CI345" t="s">
        <v>421</v>
      </c>
      <c r="CJ345" t="s">
        <v>421</v>
      </c>
      <c r="CK345" t="s">
        <v>421</v>
      </c>
      <c r="CL345" t="s">
        <v>421</v>
      </c>
      <c r="CM345" t="s">
        <v>421</v>
      </c>
      <c r="CN345" t="s">
        <v>421</v>
      </c>
      <c r="CO345" t="s">
        <v>421</v>
      </c>
      <c r="CP345" t="s">
        <v>421</v>
      </c>
      <c r="CQ345" t="s">
        <v>421</v>
      </c>
      <c r="CR345">
        <f>$B$11*DQ345+$C$11*DR345+$F$11*EC345*(1-EF345)</f>
        <v>0</v>
      </c>
      <c r="CS345">
        <f>CR345*CT345</f>
        <v>0</v>
      </c>
      <c r="CT345">
        <f>($B$11*$D$9+$C$11*$D$9+$F$11*((EP345+EH345)/MAX(EP345+EH345+EQ345, 0.1)*$I$9+EQ345/MAX(EP345+EH345+EQ345, 0.1)*$J$9))/($B$11+$C$11+$F$11)</f>
        <v>0</v>
      </c>
      <c r="CU345">
        <f>($B$11*$K$9+$C$11*$K$9+$F$11*((EP345+EH345)/MAX(EP345+EH345+EQ345, 0.1)*$P$9+EQ345/MAX(EP345+EH345+EQ345, 0.1)*$Q$9))/($B$11+$C$11+$F$11)</f>
        <v>0</v>
      </c>
      <c r="CV345">
        <v>6</v>
      </c>
      <c r="CW345">
        <v>0.5</v>
      </c>
      <c r="CX345" t="s">
        <v>422</v>
      </c>
      <c r="CY345">
        <v>2</v>
      </c>
      <c r="CZ345" t="b">
        <v>1</v>
      </c>
      <c r="DA345">
        <v>1652290047.125</v>
      </c>
      <c r="DB345">
        <v>1500.8975</v>
      </c>
      <c r="DC345">
        <v>1488.4975</v>
      </c>
      <c r="DD345">
        <v>28.451575</v>
      </c>
      <c r="DE345">
        <v>25.6699</v>
      </c>
      <c r="DF345">
        <v>1502.5725</v>
      </c>
      <c r="DG345">
        <v>28.3386</v>
      </c>
      <c r="DH345">
        <v>400.048</v>
      </c>
      <c r="DI345">
        <v>90.635775</v>
      </c>
      <c r="DJ345">
        <v>0.100064725</v>
      </c>
      <c r="DK345">
        <v>33.42865</v>
      </c>
      <c r="DL345">
        <v>32.7413</v>
      </c>
      <c r="DM345">
        <v>999.9</v>
      </c>
      <c r="DN345">
        <v>0</v>
      </c>
      <c r="DO345">
        <v>0</v>
      </c>
      <c r="DP345">
        <v>9994.215</v>
      </c>
      <c r="DQ345">
        <v>0</v>
      </c>
      <c r="DR345">
        <v>255.73225</v>
      </c>
      <c r="DS345">
        <v>12.399725</v>
      </c>
      <c r="DT345">
        <v>1544.85</v>
      </c>
      <c r="DU345">
        <v>1527.715</v>
      </c>
      <c r="DV345">
        <v>2.781645</v>
      </c>
      <c r="DW345">
        <v>1488.4975</v>
      </c>
      <c r="DX345">
        <v>25.6699</v>
      </c>
      <c r="DY345">
        <v>2.5787275</v>
      </c>
      <c r="DZ345">
        <v>2.3266125</v>
      </c>
      <c r="EA345">
        <v>21.532125</v>
      </c>
      <c r="EB345">
        <v>19.8618</v>
      </c>
      <c r="EC345">
        <v>1499.9975</v>
      </c>
      <c r="ED345">
        <v>0.97299325</v>
      </c>
      <c r="EE345">
        <v>0.027007075</v>
      </c>
      <c r="EF345">
        <v>0</v>
      </c>
      <c r="EG345">
        <v>1420.37</v>
      </c>
      <c r="EH345">
        <v>5.00097</v>
      </c>
      <c r="EI345">
        <v>21979.2</v>
      </c>
      <c r="EJ345">
        <v>12491.55</v>
      </c>
      <c r="EK345">
        <v>41.75</v>
      </c>
      <c r="EL345">
        <v>43.062</v>
      </c>
      <c r="EM345">
        <v>41.937</v>
      </c>
      <c r="EN345">
        <v>42.937</v>
      </c>
      <c r="EO345">
        <v>42.875</v>
      </c>
      <c r="EP345">
        <v>1454.6175</v>
      </c>
      <c r="EQ345">
        <v>40.38</v>
      </c>
      <c r="ER345">
        <v>0</v>
      </c>
      <c r="ES345">
        <v>2734.400000095367</v>
      </c>
      <c r="ET345">
        <v>0</v>
      </c>
      <c r="EU345">
        <v>1424.028</v>
      </c>
      <c r="EV345">
        <v>-31.8399999519501</v>
      </c>
      <c r="EW345">
        <v>-629.2076912187819</v>
      </c>
      <c r="EX345">
        <v>22046.284</v>
      </c>
      <c r="EY345">
        <v>15</v>
      </c>
      <c r="EZ345">
        <v>1652287342.6</v>
      </c>
      <c r="FA345" t="s">
        <v>727</v>
      </c>
      <c r="FB345">
        <v>1652287342.6</v>
      </c>
      <c r="FC345">
        <v>1652287335.6</v>
      </c>
      <c r="FD345">
        <v>27</v>
      </c>
      <c r="FE345">
        <v>0.206</v>
      </c>
      <c r="FF345">
        <v>-0.006</v>
      </c>
      <c r="FG345">
        <v>-1.806</v>
      </c>
      <c r="FH345">
        <v>0.04</v>
      </c>
      <c r="FI345">
        <v>1600</v>
      </c>
      <c r="FJ345">
        <v>24</v>
      </c>
      <c r="FK345">
        <v>0.06</v>
      </c>
      <c r="FL345">
        <v>0.04</v>
      </c>
      <c r="FM345">
        <v>-8.255821097560975</v>
      </c>
      <c r="FN345">
        <v>172.1183106689895</v>
      </c>
      <c r="FO345">
        <v>17.46641359352786</v>
      </c>
      <c r="FP345">
        <v>-1</v>
      </c>
      <c r="FQ345">
        <v>2.796926097560976</v>
      </c>
      <c r="FR345">
        <v>-0.3117938675958197</v>
      </c>
      <c r="FS345">
        <v>0.0381547197398894</v>
      </c>
      <c r="FT345">
        <v>1</v>
      </c>
      <c r="FU345">
        <v>0</v>
      </c>
      <c r="FV345">
        <v>0</v>
      </c>
      <c r="FW345">
        <v>0</v>
      </c>
      <c r="FX345">
        <v>-1</v>
      </c>
      <c r="FY345">
        <v>1</v>
      </c>
      <c r="FZ345">
        <v>1</v>
      </c>
      <c r="GA345" t="s">
        <v>719</v>
      </c>
      <c r="GB345">
        <v>2.69384</v>
      </c>
      <c r="GC345">
        <v>2.70518</v>
      </c>
      <c r="GD345">
        <v>0.220044</v>
      </c>
      <c r="GE345">
        <v>0.216652</v>
      </c>
      <c r="GF345">
        <v>0.119077</v>
      </c>
      <c r="GG345">
        <v>0.109193</v>
      </c>
      <c r="GH345">
        <v>24446.4</v>
      </c>
      <c r="GI345">
        <v>24651.5</v>
      </c>
      <c r="GJ345">
        <v>29173.6</v>
      </c>
      <c r="GK345">
        <v>29134.6</v>
      </c>
      <c r="GL345">
        <v>34024.8</v>
      </c>
      <c r="GM345">
        <v>34546.6</v>
      </c>
      <c r="GN345">
        <v>41056.4</v>
      </c>
      <c r="GO345">
        <v>41573.2</v>
      </c>
      <c r="GP345">
        <v>1.7149</v>
      </c>
      <c r="GQ345">
        <v>2.00812</v>
      </c>
      <c r="GR345">
        <v>0.12688</v>
      </c>
      <c r="GS345">
        <v>0</v>
      </c>
      <c r="GT345">
        <v>30.686</v>
      </c>
      <c r="GU345">
        <v>999.9</v>
      </c>
      <c r="GV345">
        <v>43.2</v>
      </c>
      <c r="GW345">
        <v>37</v>
      </c>
      <c r="GX345">
        <v>30.0505</v>
      </c>
      <c r="GY345">
        <v>62.9737</v>
      </c>
      <c r="GZ345">
        <v>29.2508</v>
      </c>
      <c r="HA345">
        <v>1</v>
      </c>
      <c r="HB345">
        <v>0.366568</v>
      </c>
      <c r="HC345">
        <v>0</v>
      </c>
      <c r="HD345">
        <v>20.3916</v>
      </c>
      <c r="HE345">
        <v>5.21579</v>
      </c>
      <c r="HF345">
        <v>12.0099</v>
      </c>
      <c r="HG345">
        <v>4.98715</v>
      </c>
      <c r="HH345">
        <v>3.2884</v>
      </c>
      <c r="HI345">
        <v>2445.4</v>
      </c>
      <c r="HJ345">
        <v>9999</v>
      </c>
      <c r="HK345">
        <v>9999</v>
      </c>
      <c r="HL345">
        <v>46.1</v>
      </c>
      <c r="HM345">
        <v>1.86737</v>
      </c>
      <c r="HN345">
        <v>1.8663</v>
      </c>
      <c r="HO345">
        <v>1.86586</v>
      </c>
      <c r="HP345">
        <v>1.86571</v>
      </c>
      <c r="HQ345">
        <v>1.86752</v>
      </c>
      <c r="HR345">
        <v>1.87006</v>
      </c>
      <c r="HS345">
        <v>1.86874</v>
      </c>
      <c r="HT345">
        <v>1.8701</v>
      </c>
      <c r="HU345">
        <v>0</v>
      </c>
      <c r="HV345">
        <v>0</v>
      </c>
      <c r="HW345">
        <v>0</v>
      </c>
      <c r="HX345">
        <v>0</v>
      </c>
      <c r="HY345" t="s">
        <v>425</v>
      </c>
      <c r="HZ345" t="s">
        <v>426</v>
      </c>
      <c r="IA345" t="s">
        <v>427</v>
      </c>
      <c r="IB345" t="s">
        <v>427</v>
      </c>
      <c r="IC345" t="s">
        <v>427</v>
      </c>
      <c r="ID345" t="s">
        <v>427</v>
      </c>
      <c r="IE345">
        <v>0</v>
      </c>
      <c r="IF345">
        <v>100</v>
      </c>
      <c r="IG345">
        <v>100</v>
      </c>
      <c r="IH345">
        <v>-1.67</v>
      </c>
      <c r="II345">
        <v>0.113</v>
      </c>
      <c r="IJ345">
        <v>0.04464184116076175</v>
      </c>
      <c r="IK345">
        <v>-0.0004613869835165773</v>
      </c>
      <c r="IL345">
        <v>-7.733014719846753E-07</v>
      </c>
      <c r="IM345">
        <v>2.12217718631011E-10</v>
      </c>
      <c r="IN345">
        <v>-0.1662484685589008</v>
      </c>
      <c r="IO345">
        <v>0.000886434048502425</v>
      </c>
      <c r="IP345">
        <v>0.0004187276611132993</v>
      </c>
      <c r="IQ345">
        <v>-3.612086840460417E-06</v>
      </c>
      <c r="IR345">
        <v>19</v>
      </c>
      <c r="IS345">
        <v>2204</v>
      </c>
      <c r="IT345">
        <v>1</v>
      </c>
      <c r="IU345">
        <v>37</v>
      </c>
      <c r="IV345">
        <v>45.1</v>
      </c>
      <c r="IW345">
        <v>45.2</v>
      </c>
      <c r="IX345">
        <v>2.854</v>
      </c>
      <c r="IY345">
        <v>2.20703</v>
      </c>
      <c r="IZ345">
        <v>1.39648</v>
      </c>
      <c r="JA345">
        <v>2.34253</v>
      </c>
      <c r="JB345">
        <v>1.49536</v>
      </c>
      <c r="JC345">
        <v>2.27173</v>
      </c>
      <c r="JD345">
        <v>39.2173</v>
      </c>
      <c r="JE345">
        <v>14.6224</v>
      </c>
      <c r="JF345">
        <v>18</v>
      </c>
      <c r="JG345">
        <v>391.686</v>
      </c>
      <c r="JH345">
        <v>563.515</v>
      </c>
      <c r="JI345">
        <v>32.6623</v>
      </c>
      <c r="JJ345">
        <v>32.2025</v>
      </c>
      <c r="JK345">
        <v>30</v>
      </c>
      <c r="JL345">
        <v>32.0707</v>
      </c>
      <c r="JM345">
        <v>31.9665</v>
      </c>
      <c r="JN345">
        <v>57.0988</v>
      </c>
      <c r="JO345">
        <v>20.9535</v>
      </c>
      <c r="JP345">
        <v>29.2317</v>
      </c>
      <c r="JQ345">
        <v>-999.9</v>
      </c>
      <c r="JR345">
        <v>1449.1</v>
      </c>
      <c r="JS345">
        <v>25.5881</v>
      </c>
      <c r="JT345">
        <v>99.7118</v>
      </c>
      <c r="JU345">
        <v>99.7894</v>
      </c>
    </row>
    <row r="346" spans="1:281">
      <c r="A346">
        <v>330</v>
      </c>
      <c r="B346">
        <v>1652290050.5</v>
      </c>
      <c r="C346">
        <v>7994</v>
      </c>
      <c r="D346" t="s">
        <v>1145</v>
      </c>
      <c r="E346" t="s">
        <v>1146</v>
      </c>
      <c r="F346">
        <v>2</v>
      </c>
      <c r="G346" t="s">
        <v>1120</v>
      </c>
      <c r="H346" t="s">
        <v>418</v>
      </c>
      <c r="I346">
        <v>1652290049.5</v>
      </c>
      <c r="J346">
        <f>(K346)/1000</f>
        <v>0</v>
      </c>
      <c r="K346">
        <f>IF(CZ346, AN346, AH346)</f>
        <v>0</v>
      </c>
      <c r="L346">
        <f>IF(CZ346, AI346, AG346)</f>
        <v>0</v>
      </c>
      <c r="M346">
        <f>DB346 - IF(AU346&gt;1, L346*CV346*100.0/(AW346*DP346), 0)</f>
        <v>0</v>
      </c>
      <c r="N346">
        <f>((T346-J346/2)*M346-L346)/(T346+J346/2)</f>
        <v>0</v>
      </c>
      <c r="O346">
        <f>N346*(DI346+DJ346)/1000.0</f>
        <v>0</v>
      </c>
      <c r="P346">
        <f>(DB346 - IF(AU346&gt;1, L346*CV346*100.0/(AW346*DP346), 0))*(DI346+DJ346)/1000.0</f>
        <v>0</v>
      </c>
      <c r="Q346">
        <f>2.0/((1/S346-1/R346)+SIGN(S346)*SQRT((1/S346-1/R346)*(1/S346-1/R346) + 4*CW346/((CW346+1)*(CW346+1))*(2*1/S346*1/R346-1/R346*1/R346)))</f>
        <v>0</v>
      </c>
      <c r="R346">
        <f>IF(LEFT(CX346,1)&lt;&gt;"0",IF(LEFT(CX346,1)="1",3.0,CY346),$D$5+$E$5*(DP346*DI346/($K$5*1000))+$F$5*(DP346*DI346/($K$5*1000))*MAX(MIN(CV346,$J$5),$I$5)*MAX(MIN(CV346,$J$5),$I$5)+$G$5*MAX(MIN(CV346,$J$5),$I$5)*(DP346*DI346/($K$5*1000))+$H$5*(DP346*DI346/($K$5*1000))*(DP346*DI346/($K$5*1000)))</f>
        <v>0</v>
      </c>
      <c r="S346">
        <f>J346*(1000-(1000*0.61365*exp(17.502*W346/(240.97+W346))/(DI346+DJ346)+DD346)/2)/(1000*0.61365*exp(17.502*W346/(240.97+W346))/(DI346+DJ346)-DD346)</f>
        <v>0</v>
      </c>
      <c r="T346">
        <f>1/((CW346+1)/(Q346/1.6)+1/(R346/1.37)) + CW346/((CW346+1)/(Q346/1.6) + CW346/(R346/1.37))</f>
        <v>0</v>
      </c>
      <c r="U346">
        <f>(CR346*CU346)</f>
        <v>0</v>
      </c>
      <c r="V346">
        <f>(DK346+(U346+2*0.95*5.67E-8*(((DK346+$B$7)+273)^4-(DK346+273)^4)-44100*J346)/(1.84*29.3*R346+8*0.95*5.67E-8*(DK346+273)^3))</f>
        <v>0</v>
      </c>
      <c r="W346">
        <f>($C$7*DL346+$D$7*DM346+$E$7*V346)</f>
        <v>0</v>
      </c>
      <c r="X346">
        <f>0.61365*exp(17.502*W346/(240.97+W346))</f>
        <v>0</v>
      </c>
      <c r="Y346">
        <f>(Z346/AA346*100)</f>
        <v>0</v>
      </c>
      <c r="Z346">
        <f>DD346*(DI346+DJ346)/1000</f>
        <v>0</v>
      </c>
      <c r="AA346">
        <f>0.61365*exp(17.502*DK346/(240.97+DK346))</f>
        <v>0</v>
      </c>
      <c r="AB346">
        <f>(X346-DD346*(DI346+DJ346)/1000)</f>
        <v>0</v>
      </c>
      <c r="AC346">
        <f>(-J346*44100)</f>
        <v>0</v>
      </c>
      <c r="AD346">
        <f>2*29.3*R346*0.92*(DK346-W346)</f>
        <v>0</v>
      </c>
      <c r="AE346">
        <f>2*0.95*5.67E-8*(((DK346+$B$7)+273)^4-(W346+273)^4)</f>
        <v>0</v>
      </c>
      <c r="AF346">
        <f>U346+AE346+AC346+AD346</f>
        <v>0</v>
      </c>
      <c r="AG346">
        <f>DH346*AU346*(DC346-DB346*(1000-AU346*DE346)/(1000-AU346*DD346))/(100*CV346)</f>
        <v>0</v>
      </c>
      <c r="AH346">
        <f>1000*DH346*AU346*(DD346-DE346)/(100*CV346*(1000-AU346*DD346))</f>
        <v>0</v>
      </c>
      <c r="AI346">
        <f>(AJ346 - AK346 - DI346*1E3/(8.314*(DK346+273.15)) * AM346/DH346 * AL346) * DH346/(100*CV346) * (1000 - DE346)/1000</f>
        <v>0</v>
      </c>
      <c r="AJ346">
        <v>1529.416141921895</v>
      </c>
      <c r="AK346">
        <v>1527.439818181819</v>
      </c>
      <c r="AL346">
        <v>-6.004631673906223</v>
      </c>
      <c r="AM346">
        <v>66.42233892500103</v>
      </c>
      <c r="AN346">
        <f>(AP346 - AO346 + DI346*1E3/(8.314*(DK346+273.15)) * AR346/DH346 * AQ346) * DH346/(100*CV346) * 1000/(1000 - AP346)</f>
        <v>0</v>
      </c>
      <c r="AO346">
        <v>25.68839951143305</v>
      </c>
      <c r="AP346">
        <v>28.44977636363636</v>
      </c>
      <c r="AQ346">
        <v>0.0004599430043266588</v>
      </c>
      <c r="AR346">
        <v>79.01917542628415</v>
      </c>
      <c r="AS346">
        <v>0</v>
      </c>
      <c r="AT346">
        <v>0</v>
      </c>
      <c r="AU346">
        <f>IF(AS346*$H$13&gt;=AW346,1.0,(AW346/(AW346-AS346*$H$13)))</f>
        <v>0</v>
      </c>
      <c r="AV346">
        <f>(AU346-1)*100</f>
        <v>0</v>
      </c>
      <c r="AW346">
        <f>MAX(0,($B$13+$C$13*DP346)/(1+$D$13*DP346)*DI346/(DK346+273)*$E$13)</f>
        <v>0</v>
      </c>
      <c r="AX346" t="s">
        <v>421</v>
      </c>
      <c r="AY346" t="s">
        <v>421</v>
      </c>
      <c r="AZ346">
        <v>0</v>
      </c>
      <c r="BA346">
        <v>0</v>
      </c>
      <c r="BB346">
        <f>1-AZ346/BA346</f>
        <v>0</v>
      </c>
      <c r="BC346">
        <v>0</v>
      </c>
      <c r="BD346" t="s">
        <v>421</v>
      </c>
      <c r="BE346" t="s">
        <v>421</v>
      </c>
      <c r="BF346">
        <v>0</v>
      </c>
      <c r="BG346">
        <v>0</v>
      </c>
      <c r="BH346">
        <f>1-BF346/BG346</f>
        <v>0</v>
      </c>
      <c r="BI346">
        <v>0.5</v>
      </c>
      <c r="BJ346">
        <f>CS346</f>
        <v>0</v>
      </c>
      <c r="BK346">
        <f>L346</f>
        <v>0</v>
      </c>
      <c r="BL346">
        <f>BH346*BI346*BJ346</f>
        <v>0</v>
      </c>
      <c r="BM346">
        <f>(BK346-BC346)/BJ346</f>
        <v>0</v>
      </c>
      <c r="BN346">
        <f>(BA346-BG346)/BG346</f>
        <v>0</v>
      </c>
      <c r="BO346">
        <f>AZ346/(BB346+AZ346/BG346)</f>
        <v>0</v>
      </c>
      <c r="BP346" t="s">
        <v>421</v>
      </c>
      <c r="BQ346">
        <v>0</v>
      </c>
      <c r="BR346">
        <f>IF(BQ346&lt;&gt;0, BQ346, BO346)</f>
        <v>0</v>
      </c>
      <c r="BS346">
        <f>1-BR346/BG346</f>
        <v>0</v>
      </c>
      <c r="BT346">
        <f>(BG346-BF346)/(BG346-BR346)</f>
        <v>0</v>
      </c>
      <c r="BU346">
        <f>(BA346-BG346)/(BA346-BR346)</f>
        <v>0</v>
      </c>
      <c r="BV346">
        <f>(BG346-BF346)/(BG346-AZ346)</f>
        <v>0</v>
      </c>
      <c r="BW346">
        <f>(BA346-BG346)/(BA346-AZ346)</f>
        <v>0</v>
      </c>
      <c r="BX346">
        <f>(BT346*BR346/BF346)</f>
        <v>0</v>
      </c>
      <c r="BY346">
        <f>(1-BX346)</f>
        <v>0</v>
      </c>
      <c r="BZ346">
        <v>1358</v>
      </c>
      <c r="CA346">
        <v>300</v>
      </c>
      <c r="CB346">
        <v>300</v>
      </c>
      <c r="CC346">
        <v>300</v>
      </c>
      <c r="CD346">
        <v>10372.1</v>
      </c>
      <c r="CE346">
        <v>1824.64</v>
      </c>
      <c r="CF346">
        <v>-0.00730157</v>
      </c>
      <c r="CG346">
        <v>0.9</v>
      </c>
      <c r="CH346" t="s">
        <v>421</v>
      </c>
      <c r="CI346" t="s">
        <v>421</v>
      </c>
      <c r="CJ346" t="s">
        <v>421</v>
      </c>
      <c r="CK346" t="s">
        <v>421</v>
      </c>
      <c r="CL346" t="s">
        <v>421</v>
      </c>
      <c r="CM346" t="s">
        <v>421</v>
      </c>
      <c r="CN346" t="s">
        <v>421</v>
      </c>
      <c r="CO346" t="s">
        <v>421</v>
      </c>
      <c r="CP346" t="s">
        <v>421</v>
      </c>
      <c r="CQ346" t="s">
        <v>421</v>
      </c>
      <c r="CR346">
        <f>$B$11*DQ346+$C$11*DR346+$F$11*EC346*(1-EF346)</f>
        <v>0</v>
      </c>
      <c r="CS346">
        <f>CR346*CT346</f>
        <v>0</v>
      </c>
      <c r="CT346">
        <f>($B$11*$D$9+$C$11*$D$9+$F$11*((EP346+EH346)/MAX(EP346+EH346+EQ346, 0.1)*$I$9+EQ346/MAX(EP346+EH346+EQ346, 0.1)*$J$9))/($B$11+$C$11+$F$11)</f>
        <v>0</v>
      </c>
      <c r="CU346">
        <f>($B$11*$K$9+$C$11*$K$9+$F$11*((EP346+EH346)/MAX(EP346+EH346+EQ346, 0.1)*$P$9+EQ346/MAX(EP346+EH346+EQ346, 0.1)*$Q$9))/($B$11+$C$11+$F$11)</f>
        <v>0</v>
      </c>
      <c r="CV346">
        <v>6</v>
      </c>
      <c r="CW346">
        <v>0.5</v>
      </c>
      <c r="CX346" t="s">
        <v>422</v>
      </c>
      <c r="CY346">
        <v>2</v>
      </c>
      <c r="CZ346" t="b">
        <v>1</v>
      </c>
      <c r="DA346">
        <v>1652290049.5</v>
      </c>
      <c r="DB346">
        <v>1486.973333333333</v>
      </c>
      <c r="DC346">
        <v>1472.703333333334</v>
      </c>
      <c r="DD346">
        <v>28.45086666666667</v>
      </c>
      <c r="DE346">
        <v>25.61366666666666</v>
      </c>
      <c r="DF346">
        <v>1488.626666666667</v>
      </c>
      <c r="DG346">
        <v>28.3379</v>
      </c>
      <c r="DH346">
        <v>400.0726666666667</v>
      </c>
      <c r="DI346">
        <v>90.63810000000001</v>
      </c>
      <c r="DJ346">
        <v>0.1000242333333333</v>
      </c>
      <c r="DK346">
        <v>33.4294</v>
      </c>
      <c r="DL346">
        <v>32.74823333333333</v>
      </c>
      <c r="DM346">
        <v>999.9</v>
      </c>
      <c r="DN346">
        <v>0</v>
      </c>
      <c r="DO346">
        <v>0</v>
      </c>
      <c r="DP346">
        <v>10011.86666666667</v>
      </c>
      <c r="DQ346">
        <v>0</v>
      </c>
      <c r="DR346">
        <v>255.9153333333333</v>
      </c>
      <c r="DS346">
        <v>14.26753333333333</v>
      </c>
      <c r="DT346">
        <v>1530.513333333333</v>
      </c>
      <c r="DU346">
        <v>1511.416666666667</v>
      </c>
      <c r="DV346">
        <v>2.8372</v>
      </c>
      <c r="DW346">
        <v>1472.703333333334</v>
      </c>
      <c r="DX346">
        <v>25.61366666666666</v>
      </c>
      <c r="DY346">
        <v>2.57873</v>
      </c>
      <c r="DZ346">
        <v>2.321573333333333</v>
      </c>
      <c r="EA346">
        <v>21.53213333333333</v>
      </c>
      <c r="EB346">
        <v>19.82686666666667</v>
      </c>
      <c r="EC346">
        <v>1500.026666666667</v>
      </c>
      <c r="ED346">
        <v>0.9729936666666666</v>
      </c>
      <c r="EE346">
        <v>0.02700663333333333</v>
      </c>
      <c r="EF346">
        <v>0</v>
      </c>
      <c r="EG346">
        <v>1417.996666666667</v>
      </c>
      <c r="EH346">
        <v>5.00097</v>
      </c>
      <c r="EI346">
        <v>21945.86666666667</v>
      </c>
      <c r="EJ346">
        <v>12491.8</v>
      </c>
      <c r="EK346">
        <v>41.75</v>
      </c>
      <c r="EL346">
        <v>43.06199999999999</v>
      </c>
      <c r="EM346">
        <v>41.937</v>
      </c>
      <c r="EN346">
        <v>42.93699999999999</v>
      </c>
      <c r="EO346">
        <v>42.875</v>
      </c>
      <c r="EP346">
        <v>1454.646666666667</v>
      </c>
      <c r="EQ346">
        <v>40.38</v>
      </c>
      <c r="ER346">
        <v>0</v>
      </c>
      <c r="ES346">
        <v>2736.200000047684</v>
      </c>
      <c r="ET346">
        <v>0</v>
      </c>
      <c r="EU346">
        <v>1423.131538461538</v>
      </c>
      <c r="EV346">
        <v>-37.63555558262274</v>
      </c>
      <c r="EW346">
        <v>-710.2769236738736</v>
      </c>
      <c r="EX346">
        <v>22031.18461538462</v>
      </c>
      <c r="EY346">
        <v>15</v>
      </c>
      <c r="EZ346">
        <v>1652287342.6</v>
      </c>
      <c r="FA346" t="s">
        <v>727</v>
      </c>
      <c r="FB346">
        <v>1652287342.6</v>
      </c>
      <c r="FC346">
        <v>1652287335.6</v>
      </c>
      <c r="FD346">
        <v>27</v>
      </c>
      <c r="FE346">
        <v>0.206</v>
      </c>
      <c r="FF346">
        <v>-0.006</v>
      </c>
      <c r="FG346">
        <v>-1.806</v>
      </c>
      <c r="FH346">
        <v>0.04</v>
      </c>
      <c r="FI346">
        <v>1600</v>
      </c>
      <c r="FJ346">
        <v>24</v>
      </c>
      <c r="FK346">
        <v>0.06</v>
      </c>
      <c r="FL346">
        <v>0.04</v>
      </c>
      <c r="FM346">
        <v>-0.8919516250000002</v>
      </c>
      <c r="FN346">
        <v>133.4146195384616</v>
      </c>
      <c r="FO346">
        <v>13.35420126872608</v>
      </c>
      <c r="FP346">
        <v>-1</v>
      </c>
      <c r="FQ346">
        <v>2.7971395</v>
      </c>
      <c r="FR346">
        <v>-0.2077553470919396</v>
      </c>
      <c r="FS346">
        <v>0.03901918649523589</v>
      </c>
      <c r="FT346">
        <v>1</v>
      </c>
      <c r="FU346">
        <v>0</v>
      </c>
      <c r="FV346">
        <v>0</v>
      </c>
      <c r="FW346">
        <v>0</v>
      </c>
      <c r="FX346">
        <v>-1</v>
      </c>
      <c r="FY346">
        <v>1</v>
      </c>
      <c r="FZ346">
        <v>1</v>
      </c>
      <c r="GA346" t="s">
        <v>719</v>
      </c>
      <c r="GB346">
        <v>2.69362</v>
      </c>
      <c r="GC346">
        <v>2.70517</v>
      </c>
      <c r="GD346">
        <v>0.218977</v>
      </c>
      <c r="GE346">
        <v>0.215472</v>
      </c>
      <c r="GF346">
        <v>0.119059</v>
      </c>
      <c r="GG346">
        <v>0.109086</v>
      </c>
      <c r="GH346">
        <v>24480.1</v>
      </c>
      <c r="GI346">
        <v>24688.6</v>
      </c>
      <c r="GJ346">
        <v>29173.8</v>
      </c>
      <c r="GK346">
        <v>29134.4</v>
      </c>
      <c r="GL346">
        <v>34025.8</v>
      </c>
      <c r="GM346">
        <v>34550.5</v>
      </c>
      <c r="GN346">
        <v>41056.8</v>
      </c>
      <c r="GO346">
        <v>41572.9</v>
      </c>
      <c r="GP346">
        <v>1.71475</v>
      </c>
      <c r="GQ346">
        <v>2.00812</v>
      </c>
      <c r="GR346">
        <v>0.127349</v>
      </c>
      <c r="GS346">
        <v>0</v>
      </c>
      <c r="GT346">
        <v>30.686</v>
      </c>
      <c r="GU346">
        <v>999.9</v>
      </c>
      <c r="GV346">
        <v>43.2</v>
      </c>
      <c r="GW346">
        <v>37</v>
      </c>
      <c r="GX346">
        <v>30.0482</v>
      </c>
      <c r="GY346">
        <v>62.7137</v>
      </c>
      <c r="GZ346">
        <v>29.4311</v>
      </c>
      <c r="HA346">
        <v>1</v>
      </c>
      <c r="HB346">
        <v>0.366425</v>
      </c>
      <c r="HC346">
        <v>0</v>
      </c>
      <c r="HD346">
        <v>20.3917</v>
      </c>
      <c r="HE346">
        <v>5.21609</v>
      </c>
      <c r="HF346">
        <v>12.0099</v>
      </c>
      <c r="HG346">
        <v>4.9873</v>
      </c>
      <c r="HH346">
        <v>3.28848</v>
      </c>
      <c r="HI346">
        <v>2445.4</v>
      </c>
      <c r="HJ346">
        <v>9999</v>
      </c>
      <c r="HK346">
        <v>9999</v>
      </c>
      <c r="HL346">
        <v>46.1</v>
      </c>
      <c r="HM346">
        <v>1.86737</v>
      </c>
      <c r="HN346">
        <v>1.8663</v>
      </c>
      <c r="HO346">
        <v>1.86586</v>
      </c>
      <c r="HP346">
        <v>1.86571</v>
      </c>
      <c r="HQ346">
        <v>1.86752</v>
      </c>
      <c r="HR346">
        <v>1.87004</v>
      </c>
      <c r="HS346">
        <v>1.86873</v>
      </c>
      <c r="HT346">
        <v>1.87009</v>
      </c>
      <c r="HU346">
        <v>0</v>
      </c>
      <c r="HV346">
        <v>0</v>
      </c>
      <c r="HW346">
        <v>0</v>
      </c>
      <c r="HX346">
        <v>0</v>
      </c>
      <c r="HY346" t="s">
        <v>425</v>
      </c>
      <c r="HZ346" t="s">
        <v>426</v>
      </c>
      <c r="IA346" t="s">
        <v>427</v>
      </c>
      <c r="IB346" t="s">
        <v>427</v>
      </c>
      <c r="IC346" t="s">
        <v>427</v>
      </c>
      <c r="ID346" t="s">
        <v>427</v>
      </c>
      <c r="IE346">
        <v>0</v>
      </c>
      <c r="IF346">
        <v>100</v>
      </c>
      <c r="IG346">
        <v>100</v>
      </c>
      <c r="IH346">
        <v>-1.65</v>
      </c>
      <c r="II346">
        <v>0.1128</v>
      </c>
      <c r="IJ346">
        <v>0.04464184116076175</v>
      </c>
      <c r="IK346">
        <v>-0.0004613869835165773</v>
      </c>
      <c r="IL346">
        <v>-7.733014719846753E-07</v>
      </c>
      <c r="IM346">
        <v>2.12217718631011E-10</v>
      </c>
      <c r="IN346">
        <v>-0.1662484685589008</v>
      </c>
      <c r="IO346">
        <v>0.000886434048502425</v>
      </c>
      <c r="IP346">
        <v>0.0004187276611132993</v>
      </c>
      <c r="IQ346">
        <v>-3.612086840460417E-06</v>
      </c>
      <c r="IR346">
        <v>19</v>
      </c>
      <c r="IS346">
        <v>2204</v>
      </c>
      <c r="IT346">
        <v>1</v>
      </c>
      <c r="IU346">
        <v>37</v>
      </c>
      <c r="IV346">
        <v>45.1</v>
      </c>
      <c r="IW346">
        <v>45.2</v>
      </c>
      <c r="IX346">
        <v>2.83569</v>
      </c>
      <c r="IY346">
        <v>2.20459</v>
      </c>
      <c r="IZ346">
        <v>1.39648</v>
      </c>
      <c r="JA346">
        <v>2.34253</v>
      </c>
      <c r="JB346">
        <v>1.49536</v>
      </c>
      <c r="JC346">
        <v>2.27783</v>
      </c>
      <c r="JD346">
        <v>39.2173</v>
      </c>
      <c r="JE346">
        <v>14.6224</v>
      </c>
      <c r="JF346">
        <v>18</v>
      </c>
      <c r="JG346">
        <v>391.612</v>
      </c>
      <c r="JH346">
        <v>563.527</v>
      </c>
      <c r="JI346">
        <v>32.6623</v>
      </c>
      <c r="JJ346">
        <v>32.2025</v>
      </c>
      <c r="JK346">
        <v>30</v>
      </c>
      <c r="JL346">
        <v>32.0721</v>
      </c>
      <c r="JM346">
        <v>31.9679</v>
      </c>
      <c r="JN346">
        <v>56.6703</v>
      </c>
      <c r="JO346">
        <v>20.9535</v>
      </c>
      <c r="JP346">
        <v>29.2317</v>
      </c>
      <c r="JQ346">
        <v>-999.9</v>
      </c>
      <c r="JR346">
        <v>1435.66</v>
      </c>
      <c r="JS346">
        <v>25.5959</v>
      </c>
      <c r="JT346">
        <v>99.71250000000001</v>
      </c>
      <c r="JU346">
        <v>99.78870000000001</v>
      </c>
    </row>
    <row r="347" spans="1:281">
      <c r="A347">
        <v>331</v>
      </c>
      <c r="B347">
        <v>1652290052.5</v>
      </c>
      <c r="C347">
        <v>7996</v>
      </c>
      <c r="D347" t="s">
        <v>1147</v>
      </c>
      <c r="E347" t="s">
        <v>1148</v>
      </c>
      <c r="F347">
        <v>2</v>
      </c>
      <c r="G347" t="s">
        <v>1120</v>
      </c>
      <c r="H347" t="s">
        <v>418</v>
      </c>
      <c r="I347">
        <v>1652290051.125</v>
      </c>
      <c r="J347">
        <f>(K347)/1000</f>
        <v>0</v>
      </c>
      <c r="K347">
        <f>IF(CZ347, AN347, AH347)</f>
        <v>0</v>
      </c>
      <c r="L347">
        <f>IF(CZ347, AI347, AG347)</f>
        <v>0</v>
      </c>
      <c r="M347">
        <f>DB347 - IF(AU347&gt;1, L347*CV347*100.0/(AW347*DP347), 0)</f>
        <v>0</v>
      </c>
      <c r="N347">
        <f>((T347-J347/2)*M347-L347)/(T347+J347/2)</f>
        <v>0</v>
      </c>
      <c r="O347">
        <f>N347*(DI347+DJ347)/1000.0</f>
        <v>0</v>
      </c>
      <c r="P347">
        <f>(DB347 - IF(AU347&gt;1, L347*CV347*100.0/(AW347*DP347), 0))*(DI347+DJ347)/1000.0</f>
        <v>0</v>
      </c>
      <c r="Q347">
        <f>2.0/((1/S347-1/R347)+SIGN(S347)*SQRT((1/S347-1/R347)*(1/S347-1/R347) + 4*CW347/((CW347+1)*(CW347+1))*(2*1/S347*1/R347-1/R347*1/R347)))</f>
        <v>0</v>
      </c>
      <c r="R347">
        <f>IF(LEFT(CX347,1)&lt;&gt;"0",IF(LEFT(CX347,1)="1",3.0,CY347),$D$5+$E$5*(DP347*DI347/($K$5*1000))+$F$5*(DP347*DI347/($K$5*1000))*MAX(MIN(CV347,$J$5),$I$5)*MAX(MIN(CV347,$J$5),$I$5)+$G$5*MAX(MIN(CV347,$J$5),$I$5)*(DP347*DI347/($K$5*1000))+$H$5*(DP347*DI347/($K$5*1000))*(DP347*DI347/($K$5*1000)))</f>
        <v>0</v>
      </c>
      <c r="S347">
        <f>J347*(1000-(1000*0.61365*exp(17.502*W347/(240.97+W347))/(DI347+DJ347)+DD347)/2)/(1000*0.61365*exp(17.502*W347/(240.97+W347))/(DI347+DJ347)-DD347)</f>
        <v>0</v>
      </c>
      <c r="T347">
        <f>1/((CW347+1)/(Q347/1.6)+1/(R347/1.37)) + CW347/((CW347+1)/(Q347/1.6) + CW347/(R347/1.37))</f>
        <v>0</v>
      </c>
      <c r="U347">
        <f>(CR347*CU347)</f>
        <v>0</v>
      </c>
      <c r="V347">
        <f>(DK347+(U347+2*0.95*5.67E-8*(((DK347+$B$7)+273)^4-(DK347+273)^4)-44100*J347)/(1.84*29.3*R347+8*0.95*5.67E-8*(DK347+273)^3))</f>
        <v>0</v>
      </c>
      <c r="W347">
        <f>($C$7*DL347+$D$7*DM347+$E$7*V347)</f>
        <v>0</v>
      </c>
      <c r="X347">
        <f>0.61365*exp(17.502*W347/(240.97+W347))</f>
        <v>0</v>
      </c>
      <c r="Y347">
        <f>(Z347/AA347*100)</f>
        <v>0</v>
      </c>
      <c r="Z347">
        <f>DD347*(DI347+DJ347)/1000</f>
        <v>0</v>
      </c>
      <c r="AA347">
        <f>0.61365*exp(17.502*DK347/(240.97+DK347))</f>
        <v>0</v>
      </c>
      <c r="AB347">
        <f>(X347-DD347*(DI347+DJ347)/1000)</f>
        <v>0</v>
      </c>
      <c r="AC347">
        <f>(-J347*44100)</f>
        <v>0</v>
      </c>
      <c r="AD347">
        <f>2*29.3*R347*0.92*(DK347-W347)</f>
        <v>0</v>
      </c>
      <c r="AE347">
        <f>2*0.95*5.67E-8*(((DK347+$B$7)+273)^4-(W347+273)^4)</f>
        <v>0</v>
      </c>
      <c r="AF347">
        <f>U347+AE347+AC347+AD347</f>
        <v>0</v>
      </c>
      <c r="AG347">
        <f>DH347*AU347*(DC347-DB347*(1000-AU347*DE347)/(1000-AU347*DD347))/(100*CV347)</f>
        <v>0</v>
      </c>
      <c r="AH347">
        <f>1000*DH347*AU347*(DD347-DE347)/(100*CV347*(1000-AU347*DD347))</f>
        <v>0</v>
      </c>
      <c r="AI347">
        <f>(AJ347 - AK347 - DI347*1E3/(8.314*(DK347+273.15)) * AM347/DH347 * AL347) * DH347/(100*CV347) * (1000 - DE347)/1000</f>
        <v>0</v>
      </c>
      <c r="AJ347">
        <v>1515.647385936827</v>
      </c>
      <c r="AK347">
        <v>1514.986303030302</v>
      </c>
      <c r="AL347">
        <v>-6.154650544270729</v>
      </c>
      <c r="AM347">
        <v>66.42233892500103</v>
      </c>
      <c r="AN347">
        <f>(AP347 - AO347 + DI347*1E3/(8.314*(DK347+273.15)) * AR347/DH347 * AQ347) * DH347/(100*CV347) * 1000/(1000 - AP347)</f>
        <v>0</v>
      </c>
      <c r="AO347">
        <v>25.64110563185418</v>
      </c>
      <c r="AP347">
        <v>28.43638484848485</v>
      </c>
      <c r="AQ347">
        <v>6.906844961590596E-05</v>
      </c>
      <c r="AR347">
        <v>79.01917542628415</v>
      </c>
      <c r="AS347">
        <v>0</v>
      </c>
      <c r="AT347">
        <v>0</v>
      </c>
      <c r="AU347">
        <f>IF(AS347*$H$13&gt;=AW347,1.0,(AW347/(AW347-AS347*$H$13)))</f>
        <v>0</v>
      </c>
      <c r="AV347">
        <f>(AU347-1)*100</f>
        <v>0</v>
      </c>
      <c r="AW347">
        <f>MAX(0,($B$13+$C$13*DP347)/(1+$D$13*DP347)*DI347/(DK347+273)*$E$13)</f>
        <v>0</v>
      </c>
      <c r="AX347" t="s">
        <v>421</v>
      </c>
      <c r="AY347" t="s">
        <v>421</v>
      </c>
      <c r="AZ347">
        <v>0</v>
      </c>
      <c r="BA347">
        <v>0</v>
      </c>
      <c r="BB347">
        <f>1-AZ347/BA347</f>
        <v>0</v>
      </c>
      <c r="BC347">
        <v>0</v>
      </c>
      <c r="BD347" t="s">
        <v>421</v>
      </c>
      <c r="BE347" t="s">
        <v>421</v>
      </c>
      <c r="BF347">
        <v>0</v>
      </c>
      <c r="BG347">
        <v>0</v>
      </c>
      <c r="BH347">
        <f>1-BF347/BG347</f>
        <v>0</v>
      </c>
      <c r="BI347">
        <v>0.5</v>
      </c>
      <c r="BJ347">
        <f>CS347</f>
        <v>0</v>
      </c>
      <c r="BK347">
        <f>L347</f>
        <v>0</v>
      </c>
      <c r="BL347">
        <f>BH347*BI347*BJ347</f>
        <v>0</v>
      </c>
      <c r="BM347">
        <f>(BK347-BC347)/BJ347</f>
        <v>0</v>
      </c>
      <c r="BN347">
        <f>(BA347-BG347)/BG347</f>
        <v>0</v>
      </c>
      <c r="BO347">
        <f>AZ347/(BB347+AZ347/BG347)</f>
        <v>0</v>
      </c>
      <c r="BP347" t="s">
        <v>421</v>
      </c>
      <c r="BQ347">
        <v>0</v>
      </c>
      <c r="BR347">
        <f>IF(BQ347&lt;&gt;0, BQ347, BO347)</f>
        <v>0</v>
      </c>
      <c r="BS347">
        <f>1-BR347/BG347</f>
        <v>0</v>
      </c>
      <c r="BT347">
        <f>(BG347-BF347)/(BG347-BR347)</f>
        <v>0</v>
      </c>
      <c r="BU347">
        <f>(BA347-BG347)/(BA347-BR347)</f>
        <v>0</v>
      </c>
      <c r="BV347">
        <f>(BG347-BF347)/(BG347-AZ347)</f>
        <v>0</v>
      </c>
      <c r="BW347">
        <f>(BA347-BG347)/(BA347-AZ347)</f>
        <v>0</v>
      </c>
      <c r="BX347">
        <f>(BT347*BR347/BF347)</f>
        <v>0</v>
      </c>
      <c r="BY347">
        <f>(1-BX347)</f>
        <v>0</v>
      </c>
      <c r="BZ347">
        <v>1358</v>
      </c>
      <c r="CA347">
        <v>300</v>
      </c>
      <c r="CB347">
        <v>300</v>
      </c>
      <c r="CC347">
        <v>300</v>
      </c>
      <c r="CD347">
        <v>10372.1</v>
      </c>
      <c r="CE347">
        <v>1824.64</v>
      </c>
      <c r="CF347">
        <v>-0.00730157</v>
      </c>
      <c r="CG347">
        <v>0.9</v>
      </c>
      <c r="CH347" t="s">
        <v>421</v>
      </c>
      <c r="CI347" t="s">
        <v>421</v>
      </c>
      <c r="CJ347" t="s">
        <v>421</v>
      </c>
      <c r="CK347" t="s">
        <v>421</v>
      </c>
      <c r="CL347" t="s">
        <v>421</v>
      </c>
      <c r="CM347" t="s">
        <v>421</v>
      </c>
      <c r="CN347" t="s">
        <v>421</v>
      </c>
      <c r="CO347" t="s">
        <v>421</v>
      </c>
      <c r="CP347" t="s">
        <v>421</v>
      </c>
      <c r="CQ347" t="s">
        <v>421</v>
      </c>
      <c r="CR347">
        <f>$B$11*DQ347+$C$11*DR347+$F$11*EC347*(1-EF347)</f>
        <v>0</v>
      </c>
      <c r="CS347">
        <f>CR347*CT347</f>
        <v>0</v>
      </c>
      <c r="CT347">
        <f>($B$11*$D$9+$C$11*$D$9+$F$11*((EP347+EH347)/MAX(EP347+EH347+EQ347, 0.1)*$I$9+EQ347/MAX(EP347+EH347+EQ347, 0.1)*$J$9))/($B$11+$C$11+$F$11)</f>
        <v>0</v>
      </c>
      <c r="CU347">
        <f>($B$11*$K$9+$C$11*$K$9+$F$11*((EP347+EH347)/MAX(EP347+EH347+EQ347, 0.1)*$P$9+EQ347/MAX(EP347+EH347+EQ347, 0.1)*$Q$9))/($B$11+$C$11+$F$11)</f>
        <v>0</v>
      </c>
      <c r="CV347">
        <v>6</v>
      </c>
      <c r="CW347">
        <v>0.5</v>
      </c>
      <c r="CX347" t="s">
        <v>422</v>
      </c>
      <c r="CY347">
        <v>2</v>
      </c>
      <c r="CZ347" t="b">
        <v>1</v>
      </c>
      <c r="DA347">
        <v>1652290051.125</v>
      </c>
      <c r="DB347">
        <v>1477.2075</v>
      </c>
      <c r="DC347">
        <v>1461.885</v>
      </c>
      <c r="DD347">
        <v>28.442575</v>
      </c>
      <c r="DE347">
        <v>25.598225</v>
      </c>
      <c r="DF347">
        <v>1478.85</v>
      </c>
      <c r="DG347">
        <v>28.329775</v>
      </c>
      <c r="DH347">
        <v>400.083</v>
      </c>
      <c r="DI347">
        <v>90.63835</v>
      </c>
      <c r="DJ347">
        <v>0.099956425</v>
      </c>
      <c r="DK347">
        <v>33.428525</v>
      </c>
      <c r="DL347">
        <v>32.752</v>
      </c>
      <c r="DM347">
        <v>999.9</v>
      </c>
      <c r="DN347">
        <v>0</v>
      </c>
      <c r="DO347">
        <v>0</v>
      </c>
      <c r="DP347">
        <v>10022.05</v>
      </c>
      <c r="DQ347">
        <v>0</v>
      </c>
      <c r="DR347">
        <v>255.9275</v>
      </c>
      <c r="DS347">
        <v>15.3246</v>
      </c>
      <c r="DT347">
        <v>1520.4525</v>
      </c>
      <c r="DU347">
        <v>1500.2875</v>
      </c>
      <c r="DV347">
        <v>2.8443125</v>
      </c>
      <c r="DW347">
        <v>1461.885</v>
      </c>
      <c r="DX347">
        <v>25.598225</v>
      </c>
      <c r="DY347">
        <v>2.5779825</v>
      </c>
      <c r="DZ347">
        <v>2.3201825</v>
      </c>
      <c r="EA347">
        <v>21.527425</v>
      </c>
      <c r="EB347">
        <v>19.817175</v>
      </c>
      <c r="EC347">
        <v>1500.0025</v>
      </c>
      <c r="ED347">
        <v>0.9729932499999999</v>
      </c>
      <c r="EE347">
        <v>0.027007075</v>
      </c>
      <c r="EF347">
        <v>0</v>
      </c>
      <c r="EG347">
        <v>1416.8075</v>
      </c>
      <c r="EH347">
        <v>5.00097</v>
      </c>
      <c r="EI347">
        <v>21924.525</v>
      </c>
      <c r="EJ347">
        <v>12491.6</v>
      </c>
      <c r="EK347">
        <v>41.75</v>
      </c>
      <c r="EL347">
        <v>43.062</v>
      </c>
      <c r="EM347">
        <v>41.937</v>
      </c>
      <c r="EN347">
        <v>42.937</v>
      </c>
      <c r="EO347">
        <v>42.875</v>
      </c>
      <c r="EP347">
        <v>1454.6225</v>
      </c>
      <c r="EQ347">
        <v>40.38</v>
      </c>
      <c r="ER347">
        <v>0</v>
      </c>
      <c r="ES347">
        <v>2738.599999904633</v>
      </c>
      <c r="ET347">
        <v>0</v>
      </c>
      <c r="EU347">
        <v>1421.548076923077</v>
      </c>
      <c r="EV347">
        <v>-44.45025639359901</v>
      </c>
      <c r="EW347">
        <v>-758.3418803787321</v>
      </c>
      <c r="EX347">
        <v>22002.96538461539</v>
      </c>
      <c r="EY347">
        <v>15</v>
      </c>
      <c r="EZ347">
        <v>1652287342.6</v>
      </c>
      <c r="FA347" t="s">
        <v>727</v>
      </c>
      <c r="FB347">
        <v>1652287342.6</v>
      </c>
      <c r="FC347">
        <v>1652287335.6</v>
      </c>
      <c r="FD347">
        <v>27</v>
      </c>
      <c r="FE347">
        <v>0.206</v>
      </c>
      <c r="FF347">
        <v>-0.006</v>
      </c>
      <c r="FG347">
        <v>-1.806</v>
      </c>
      <c r="FH347">
        <v>0.04</v>
      </c>
      <c r="FI347">
        <v>1600</v>
      </c>
      <c r="FJ347">
        <v>24</v>
      </c>
      <c r="FK347">
        <v>0.06</v>
      </c>
      <c r="FL347">
        <v>0.04</v>
      </c>
      <c r="FM347">
        <v>1.376775875</v>
      </c>
      <c r="FN347">
        <v>119.2430063302064</v>
      </c>
      <c r="FO347">
        <v>11.94220989387028</v>
      </c>
      <c r="FP347">
        <v>-1</v>
      </c>
      <c r="FQ347">
        <v>2.79737125</v>
      </c>
      <c r="FR347">
        <v>-0.1235508067542274</v>
      </c>
      <c r="FS347">
        <v>0.03929575181794463</v>
      </c>
      <c r="FT347">
        <v>1</v>
      </c>
      <c r="FU347">
        <v>0</v>
      </c>
      <c r="FV347">
        <v>0</v>
      </c>
      <c r="FW347">
        <v>0</v>
      </c>
      <c r="FX347">
        <v>-1</v>
      </c>
      <c r="FY347">
        <v>1</v>
      </c>
      <c r="FZ347">
        <v>1</v>
      </c>
      <c r="GA347" t="s">
        <v>719</v>
      </c>
      <c r="GB347">
        <v>2.69367</v>
      </c>
      <c r="GC347">
        <v>2.70515</v>
      </c>
      <c r="GD347">
        <v>0.217884</v>
      </c>
      <c r="GE347">
        <v>0.214256</v>
      </c>
      <c r="GF347">
        <v>0.119018</v>
      </c>
      <c r="GG347">
        <v>0.109064</v>
      </c>
      <c r="GH347">
        <v>24514.4</v>
      </c>
      <c r="GI347">
        <v>24726.8</v>
      </c>
      <c r="GJ347">
        <v>29173.7</v>
      </c>
      <c r="GK347">
        <v>29134.2</v>
      </c>
      <c r="GL347">
        <v>34027.1</v>
      </c>
      <c r="GM347">
        <v>34551</v>
      </c>
      <c r="GN347">
        <v>41056.4</v>
      </c>
      <c r="GO347">
        <v>41572.4</v>
      </c>
      <c r="GP347">
        <v>1.71475</v>
      </c>
      <c r="GQ347">
        <v>2.00817</v>
      </c>
      <c r="GR347">
        <v>0.127144</v>
      </c>
      <c r="GS347">
        <v>0</v>
      </c>
      <c r="GT347">
        <v>30.686</v>
      </c>
      <c r="GU347">
        <v>999.9</v>
      </c>
      <c r="GV347">
        <v>43.2</v>
      </c>
      <c r="GW347">
        <v>37</v>
      </c>
      <c r="GX347">
        <v>30.0506</v>
      </c>
      <c r="GY347">
        <v>62.9637</v>
      </c>
      <c r="GZ347">
        <v>29.4712</v>
      </c>
      <c r="HA347">
        <v>1</v>
      </c>
      <c r="HB347">
        <v>0.366552</v>
      </c>
      <c r="HC347">
        <v>0</v>
      </c>
      <c r="HD347">
        <v>20.3918</v>
      </c>
      <c r="HE347">
        <v>5.21564</v>
      </c>
      <c r="HF347">
        <v>12.0099</v>
      </c>
      <c r="HG347">
        <v>4.9873</v>
      </c>
      <c r="HH347">
        <v>3.28853</v>
      </c>
      <c r="HI347">
        <v>2445.6</v>
      </c>
      <c r="HJ347">
        <v>9999</v>
      </c>
      <c r="HK347">
        <v>9999</v>
      </c>
      <c r="HL347">
        <v>46.1</v>
      </c>
      <c r="HM347">
        <v>1.86736</v>
      </c>
      <c r="HN347">
        <v>1.8663</v>
      </c>
      <c r="HO347">
        <v>1.86586</v>
      </c>
      <c r="HP347">
        <v>1.8657</v>
      </c>
      <c r="HQ347">
        <v>1.86752</v>
      </c>
      <c r="HR347">
        <v>1.87004</v>
      </c>
      <c r="HS347">
        <v>1.86872</v>
      </c>
      <c r="HT347">
        <v>1.87008</v>
      </c>
      <c r="HU347">
        <v>0</v>
      </c>
      <c r="HV347">
        <v>0</v>
      </c>
      <c r="HW347">
        <v>0</v>
      </c>
      <c r="HX347">
        <v>0</v>
      </c>
      <c r="HY347" t="s">
        <v>425</v>
      </c>
      <c r="HZ347" t="s">
        <v>426</v>
      </c>
      <c r="IA347" t="s">
        <v>427</v>
      </c>
      <c r="IB347" t="s">
        <v>427</v>
      </c>
      <c r="IC347" t="s">
        <v>427</v>
      </c>
      <c r="ID347" t="s">
        <v>427</v>
      </c>
      <c r="IE347">
        <v>0</v>
      </c>
      <c r="IF347">
        <v>100</v>
      </c>
      <c r="IG347">
        <v>100</v>
      </c>
      <c r="IH347">
        <v>-1.63</v>
      </c>
      <c r="II347">
        <v>0.1126</v>
      </c>
      <c r="IJ347">
        <v>0.04464184116076175</v>
      </c>
      <c r="IK347">
        <v>-0.0004613869835165773</v>
      </c>
      <c r="IL347">
        <v>-7.733014719846753E-07</v>
      </c>
      <c r="IM347">
        <v>2.12217718631011E-10</v>
      </c>
      <c r="IN347">
        <v>-0.1662484685589008</v>
      </c>
      <c r="IO347">
        <v>0.000886434048502425</v>
      </c>
      <c r="IP347">
        <v>0.0004187276611132993</v>
      </c>
      <c r="IQ347">
        <v>-3.612086840460417E-06</v>
      </c>
      <c r="IR347">
        <v>19</v>
      </c>
      <c r="IS347">
        <v>2204</v>
      </c>
      <c r="IT347">
        <v>1</v>
      </c>
      <c r="IU347">
        <v>37</v>
      </c>
      <c r="IV347">
        <v>45.2</v>
      </c>
      <c r="IW347">
        <v>45.3</v>
      </c>
      <c r="IX347">
        <v>2.81372</v>
      </c>
      <c r="IY347">
        <v>2.20459</v>
      </c>
      <c r="IZ347">
        <v>1.39648</v>
      </c>
      <c r="JA347">
        <v>2.34253</v>
      </c>
      <c r="JB347">
        <v>1.49536</v>
      </c>
      <c r="JC347">
        <v>2.31812</v>
      </c>
      <c r="JD347">
        <v>39.2173</v>
      </c>
      <c r="JE347">
        <v>14.6224</v>
      </c>
      <c r="JF347">
        <v>18</v>
      </c>
      <c r="JG347">
        <v>391.62</v>
      </c>
      <c r="JH347">
        <v>563.578</v>
      </c>
      <c r="JI347">
        <v>32.6624</v>
      </c>
      <c r="JJ347">
        <v>32.2025</v>
      </c>
      <c r="JK347">
        <v>30.0002</v>
      </c>
      <c r="JL347">
        <v>32.0733</v>
      </c>
      <c r="JM347">
        <v>31.9692</v>
      </c>
      <c r="JN347">
        <v>56.3092</v>
      </c>
      <c r="JO347">
        <v>20.9535</v>
      </c>
      <c r="JP347">
        <v>29.2317</v>
      </c>
      <c r="JQ347">
        <v>-999.9</v>
      </c>
      <c r="JR347">
        <v>1422.23</v>
      </c>
      <c r="JS347">
        <v>25.6071</v>
      </c>
      <c r="JT347">
        <v>99.712</v>
      </c>
      <c r="JU347">
        <v>99.7878</v>
      </c>
    </row>
    <row r="348" spans="1:281">
      <c r="A348">
        <v>332</v>
      </c>
      <c r="B348">
        <v>1652290054.5</v>
      </c>
      <c r="C348">
        <v>7998</v>
      </c>
      <c r="D348" t="s">
        <v>1149</v>
      </c>
      <c r="E348" t="s">
        <v>1150</v>
      </c>
      <c r="F348">
        <v>2</v>
      </c>
      <c r="G348" t="s">
        <v>1120</v>
      </c>
      <c r="H348" t="s">
        <v>418</v>
      </c>
      <c r="I348">
        <v>1652290053.5</v>
      </c>
      <c r="J348">
        <f>(K348)/1000</f>
        <v>0</v>
      </c>
      <c r="K348">
        <f>IF(CZ348, AN348, AH348)</f>
        <v>0</v>
      </c>
      <c r="L348">
        <f>IF(CZ348, AI348, AG348)</f>
        <v>0</v>
      </c>
      <c r="M348">
        <f>DB348 - IF(AU348&gt;1, L348*CV348*100.0/(AW348*DP348), 0)</f>
        <v>0</v>
      </c>
      <c r="N348">
        <f>((T348-J348/2)*M348-L348)/(T348+J348/2)</f>
        <v>0</v>
      </c>
      <c r="O348">
        <f>N348*(DI348+DJ348)/1000.0</f>
        <v>0</v>
      </c>
      <c r="P348">
        <f>(DB348 - IF(AU348&gt;1, L348*CV348*100.0/(AW348*DP348), 0))*(DI348+DJ348)/1000.0</f>
        <v>0</v>
      </c>
      <c r="Q348">
        <f>2.0/((1/S348-1/R348)+SIGN(S348)*SQRT((1/S348-1/R348)*(1/S348-1/R348) + 4*CW348/((CW348+1)*(CW348+1))*(2*1/S348*1/R348-1/R348*1/R348)))</f>
        <v>0</v>
      </c>
      <c r="R348">
        <f>IF(LEFT(CX348,1)&lt;&gt;"0",IF(LEFT(CX348,1)="1",3.0,CY348),$D$5+$E$5*(DP348*DI348/($K$5*1000))+$F$5*(DP348*DI348/($K$5*1000))*MAX(MIN(CV348,$J$5),$I$5)*MAX(MIN(CV348,$J$5),$I$5)+$G$5*MAX(MIN(CV348,$J$5),$I$5)*(DP348*DI348/($K$5*1000))+$H$5*(DP348*DI348/($K$5*1000))*(DP348*DI348/($K$5*1000)))</f>
        <v>0</v>
      </c>
      <c r="S348">
        <f>J348*(1000-(1000*0.61365*exp(17.502*W348/(240.97+W348))/(DI348+DJ348)+DD348)/2)/(1000*0.61365*exp(17.502*W348/(240.97+W348))/(DI348+DJ348)-DD348)</f>
        <v>0</v>
      </c>
      <c r="T348">
        <f>1/((CW348+1)/(Q348/1.6)+1/(R348/1.37)) + CW348/((CW348+1)/(Q348/1.6) + CW348/(R348/1.37))</f>
        <v>0</v>
      </c>
      <c r="U348">
        <f>(CR348*CU348)</f>
        <v>0</v>
      </c>
      <c r="V348">
        <f>(DK348+(U348+2*0.95*5.67E-8*(((DK348+$B$7)+273)^4-(DK348+273)^4)-44100*J348)/(1.84*29.3*R348+8*0.95*5.67E-8*(DK348+273)^3))</f>
        <v>0</v>
      </c>
      <c r="W348">
        <f>($C$7*DL348+$D$7*DM348+$E$7*V348)</f>
        <v>0</v>
      </c>
      <c r="X348">
        <f>0.61365*exp(17.502*W348/(240.97+W348))</f>
        <v>0</v>
      </c>
      <c r="Y348">
        <f>(Z348/AA348*100)</f>
        <v>0</v>
      </c>
      <c r="Z348">
        <f>DD348*(DI348+DJ348)/1000</f>
        <v>0</v>
      </c>
      <c r="AA348">
        <f>0.61365*exp(17.502*DK348/(240.97+DK348))</f>
        <v>0</v>
      </c>
      <c r="AB348">
        <f>(X348-DD348*(DI348+DJ348)/1000)</f>
        <v>0</v>
      </c>
      <c r="AC348">
        <f>(-J348*44100)</f>
        <v>0</v>
      </c>
      <c r="AD348">
        <f>2*29.3*R348*0.92*(DK348-W348)</f>
        <v>0</v>
      </c>
      <c r="AE348">
        <f>2*0.95*5.67E-8*(((DK348+$B$7)+273)^4-(W348+273)^4)</f>
        <v>0</v>
      </c>
      <c r="AF348">
        <f>U348+AE348+AC348+AD348</f>
        <v>0</v>
      </c>
      <c r="AG348">
        <f>DH348*AU348*(DC348-DB348*(1000-AU348*DE348)/(1000-AU348*DD348))/(100*CV348)</f>
        <v>0</v>
      </c>
      <c r="AH348">
        <f>1000*DH348*AU348*(DD348-DE348)/(100*CV348*(1000-AU348*DD348))</f>
        <v>0</v>
      </c>
      <c r="AI348">
        <f>(AJ348 - AK348 - DI348*1E3/(8.314*(DK348+273.15)) * AM348/DH348 * AL348) * DH348/(100*CV348) * (1000 - DE348)/1000</f>
        <v>0</v>
      </c>
      <c r="AJ348">
        <v>1501.935560558047</v>
      </c>
      <c r="AK348">
        <v>1502.338424242424</v>
      </c>
      <c r="AL348">
        <v>-6.275052683265746</v>
      </c>
      <c r="AM348">
        <v>66.42233892500103</v>
      </c>
      <c r="AN348">
        <f>(AP348 - AO348 + DI348*1E3/(8.314*(DK348+273.15)) * AR348/DH348 * AQ348) * DH348/(100*CV348) * 1000/(1000 - AP348)</f>
        <v>0</v>
      </c>
      <c r="AO348">
        <v>25.60236797750122</v>
      </c>
      <c r="AP348">
        <v>28.42305575757576</v>
      </c>
      <c r="AQ348">
        <v>-0.006682256462698192</v>
      </c>
      <c r="AR348">
        <v>79.01917542628415</v>
      </c>
      <c r="AS348">
        <v>0</v>
      </c>
      <c r="AT348">
        <v>0</v>
      </c>
      <c r="AU348">
        <f>IF(AS348*$H$13&gt;=AW348,1.0,(AW348/(AW348-AS348*$H$13)))</f>
        <v>0</v>
      </c>
      <c r="AV348">
        <f>(AU348-1)*100</f>
        <v>0</v>
      </c>
      <c r="AW348">
        <f>MAX(0,($B$13+$C$13*DP348)/(1+$D$13*DP348)*DI348/(DK348+273)*$E$13)</f>
        <v>0</v>
      </c>
      <c r="AX348" t="s">
        <v>421</v>
      </c>
      <c r="AY348" t="s">
        <v>421</v>
      </c>
      <c r="AZ348">
        <v>0</v>
      </c>
      <c r="BA348">
        <v>0</v>
      </c>
      <c r="BB348">
        <f>1-AZ348/BA348</f>
        <v>0</v>
      </c>
      <c r="BC348">
        <v>0</v>
      </c>
      <c r="BD348" t="s">
        <v>421</v>
      </c>
      <c r="BE348" t="s">
        <v>421</v>
      </c>
      <c r="BF348">
        <v>0</v>
      </c>
      <c r="BG348">
        <v>0</v>
      </c>
      <c r="BH348">
        <f>1-BF348/BG348</f>
        <v>0</v>
      </c>
      <c r="BI348">
        <v>0.5</v>
      </c>
      <c r="BJ348">
        <f>CS348</f>
        <v>0</v>
      </c>
      <c r="BK348">
        <f>L348</f>
        <v>0</v>
      </c>
      <c r="BL348">
        <f>BH348*BI348*BJ348</f>
        <v>0</v>
      </c>
      <c r="BM348">
        <f>(BK348-BC348)/BJ348</f>
        <v>0</v>
      </c>
      <c r="BN348">
        <f>(BA348-BG348)/BG348</f>
        <v>0</v>
      </c>
      <c r="BO348">
        <f>AZ348/(BB348+AZ348/BG348)</f>
        <v>0</v>
      </c>
      <c r="BP348" t="s">
        <v>421</v>
      </c>
      <c r="BQ348">
        <v>0</v>
      </c>
      <c r="BR348">
        <f>IF(BQ348&lt;&gt;0, BQ348, BO348)</f>
        <v>0</v>
      </c>
      <c r="BS348">
        <f>1-BR348/BG348</f>
        <v>0</v>
      </c>
      <c r="BT348">
        <f>(BG348-BF348)/(BG348-BR348)</f>
        <v>0</v>
      </c>
      <c r="BU348">
        <f>(BA348-BG348)/(BA348-BR348)</f>
        <v>0</v>
      </c>
      <c r="BV348">
        <f>(BG348-BF348)/(BG348-AZ348)</f>
        <v>0</v>
      </c>
      <c r="BW348">
        <f>(BA348-BG348)/(BA348-AZ348)</f>
        <v>0</v>
      </c>
      <c r="BX348">
        <f>(BT348*BR348/BF348)</f>
        <v>0</v>
      </c>
      <c r="BY348">
        <f>(1-BX348)</f>
        <v>0</v>
      </c>
      <c r="BZ348">
        <v>1358</v>
      </c>
      <c r="CA348">
        <v>300</v>
      </c>
      <c r="CB348">
        <v>300</v>
      </c>
      <c r="CC348">
        <v>300</v>
      </c>
      <c r="CD348">
        <v>10372.1</v>
      </c>
      <c r="CE348">
        <v>1824.64</v>
      </c>
      <c r="CF348">
        <v>-0.00730157</v>
      </c>
      <c r="CG348">
        <v>0.9</v>
      </c>
      <c r="CH348" t="s">
        <v>421</v>
      </c>
      <c r="CI348" t="s">
        <v>421</v>
      </c>
      <c r="CJ348" t="s">
        <v>421</v>
      </c>
      <c r="CK348" t="s">
        <v>421</v>
      </c>
      <c r="CL348" t="s">
        <v>421</v>
      </c>
      <c r="CM348" t="s">
        <v>421</v>
      </c>
      <c r="CN348" t="s">
        <v>421</v>
      </c>
      <c r="CO348" t="s">
        <v>421</v>
      </c>
      <c r="CP348" t="s">
        <v>421</v>
      </c>
      <c r="CQ348" t="s">
        <v>421</v>
      </c>
      <c r="CR348">
        <f>$B$11*DQ348+$C$11*DR348+$F$11*EC348*(1-EF348)</f>
        <v>0</v>
      </c>
      <c r="CS348">
        <f>CR348*CT348</f>
        <v>0</v>
      </c>
      <c r="CT348">
        <f>($B$11*$D$9+$C$11*$D$9+$F$11*((EP348+EH348)/MAX(EP348+EH348+EQ348, 0.1)*$I$9+EQ348/MAX(EP348+EH348+EQ348, 0.1)*$J$9))/($B$11+$C$11+$F$11)</f>
        <v>0</v>
      </c>
      <c r="CU348">
        <f>($B$11*$K$9+$C$11*$K$9+$F$11*((EP348+EH348)/MAX(EP348+EH348+EQ348, 0.1)*$P$9+EQ348/MAX(EP348+EH348+EQ348, 0.1)*$Q$9))/($B$11+$C$11+$F$11)</f>
        <v>0</v>
      </c>
      <c r="CV348">
        <v>6</v>
      </c>
      <c r="CW348">
        <v>0.5</v>
      </c>
      <c r="CX348" t="s">
        <v>422</v>
      </c>
      <c r="CY348">
        <v>2</v>
      </c>
      <c r="CZ348" t="b">
        <v>1</v>
      </c>
      <c r="DA348">
        <v>1652290053.5</v>
      </c>
      <c r="DB348">
        <v>1462.723333333333</v>
      </c>
      <c r="DC348">
        <v>1446.166666666667</v>
      </c>
      <c r="DD348">
        <v>28.42646666666667</v>
      </c>
      <c r="DE348">
        <v>25.5908</v>
      </c>
      <c r="DF348">
        <v>1464.346666666667</v>
      </c>
      <c r="DG348">
        <v>28.31393333333333</v>
      </c>
      <c r="DH348">
        <v>400.0873333333333</v>
      </c>
      <c r="DI348">
        <v>90.63760000000001</v>
      </c>
      <c r="DJ348">
        <v>0.1001086666666667</v>
      </c>
      <c r="DK348">
        <v>33.42596666666666</v>
      </c>
      <c r="DL348">
        <v>32.74626666666666</v>
      </c>
      <c r="DM348">
        <v>999.9</v>
      </c>
      <c r="DN348">
        <v>0</v>
      </c>
      <c r="DO348">
        <v>0</v>
      </c>
      <c r="DP348">
        <v>9990.85</v>
      </c>
      <c r="DQ348">
        <v>0</v>
      </c>
      <c r="DR348">
        <v>255.2756666666667</v>
      </c>
      <c r="DS348">
        <v>16.55546666666666</v>
      </c>
      <c r="DT348">
        <v>1505.52</v>
      </c>
      <c r="DU348">
        <v>1484.15</v>
      </c>
      <c r="DV348">
        <v>2.83569</v>
      </c>
      <c r="DW348">
        <v>1446.166666666667</v>
      </c>
      <c r="DX348">
        <v>25.5908</v>
      </c>
      <c r="DY348">
        <v>2.576506666666667</v>
      </c>
      <c r="DZ348">
        <v>2.319486666666667</v>
      </c>
      <c r="EA348">
        <v>21.51803333333334</v>
      </c>
      <c r="EB348">
        <v>19.81236666666667</v>
      </c>
      <c r="EC348">
        <v>1499.926666666667</v>
      </c>
      <c r="ED348">
        <v>0.972992</v>
      </c>
      <c r="EE348">
        <v>0.0270084</v>
      </c>
      <c r="EF348">
        <v>0</v>
      </c>
      <c r="EG348">
        <v>1414.07</v>
      </c>
      <c r="EH348">
        <v>5.00097</v>
      </c>
      <c r="EI348">
        <v>21906.4</v>
      </c>
      <c r="EJ348">
        <v>12490.9</v>
      </c>
      <c r="EK348">
        <v>41.75</v>
      </c>
      <c r="EL348">
        <v>43.06199999999999</v>
      </c>
      <c r="EM348">
        <v>41.937</v>
      </c>
      <c r="EN348">
        <v>42.93699999999999</v>
      </c>
      <c r="EO348">
        <v>42.875</v>
      </c>
      <c r="EP348">
        <v>1454.546666666666</v>
      </c>
      <c r="EQ348">
        <v>40.38</v>
      </c>
      <c r="ER348">
        <v>0</v>
      </c>
      <c r="ES348">
        <v>2740.400000095367</v>
      </c>
      <c r="ET348">
        <v>0</v>
      </c>
      <c r="EU348">
        <v>1419.9192</v>
      </c>
      <c r="EV348">
        <v>-50.35538454600592</v>
      </c>
      <c r="EW348">
        <v>-740.4153836591257</v>
      </c>
      <c r="EX348">
        <v>21979.756</v>
      </c>
      <c r="EY348">
        <v>15</v>
      </c>
      <c r="EZ348">
        <v>1652287342.6</v>
      </c>
      <c r="FA348" t="s">
        <v>727</v>
      </c>
      <c r="FB348">
        <v>1652287342.6</v>
      </c>
      <c r="FC348">
        <v>1652287335.6</v>
      </c>
      <c r="FD348">
        <v>27</v>
      </c>
      <c r="FE348">
        <v>0.206</v>
      </c>
      <c r="FF348">
        <v>-0.006</v>
      </c>
      <c r="FG348">
        <v>-1.806</v>
      </c>
      <c r="FH348">
        <v>0.04</v>
      </c>
      <c r="FI348">
        <v>1600</v>
      </c>
      <c r="FJ348">
        <v>24</v>
      </c>
      <c r="FK348">
        <v>0.06</v>
      </c>
      <c r="FL348">
        <v>0.04</v>
      </c>
      <c r="FM348">
        <v>6.875333374999999</v>
      </c>
      <c r="FN348">
        <v>84.80570891932459</v>
      </c>
      <c r="FO348">
        <v>8.478868986079242</v>
      </c>
      <c r="FP348">
        <v>-1</v>
      </c>
      <c r="FQ348">
        <v>2.7972625</v>
      </c>
      <c r="FR348">
        <v>0.1029287054408893</v>
      </c>
      <c r="FS348">
        <v>0.03917515014329874</v>
      </c>
      <c r="FT348">
        <v>1</v>
      </c>
      <c r="FU348">
        <v>0</v>
      </c>
      <c r="FV348">
        <v>0</v>
      </c>
      <c r="FW348">
        <v>0</v>
      </c>
      <c r="FX348">
        <v>-1</v>
      </c>
      <c r="FY348">
        <v>1</v>
      </c>
      <c r="FZ348">
        <v>1</v>
      </c>
      <c r="GA348" t="s">
        <v>719</v>
      </c>
      <c r="GB348">
        <v>2.69369</v>
      </c>
      <c r="GC348">
        <v>2.70506</v>
      </c>
      <c r="GD348">
        <v>0.216764</v>
      </c>
      <c r="GE348">
        <v>0.213107</v>
      </c>
      <c r="GF348">
        <v>0.118984</v>
      </c>
      <c r="GG348">
        <v>0.109049</v>
      </c>
      <c r="GH348">
        <v>24549.7</v>
      </c>
      <c r="GI348">
        <v>24762.9</v>
      </c>
      <c r="GJ348">
        <v>29173.8</v>
      </c>
      <c r="GK348">
        <v>29134.1</v>
      </c>
      <c r="GL348">
        <v>34028.4</v>
      </c>
      <c r="GM348">
        <v>34551.4</v>
      </c>
      <c r="GN348">
        <v>41056.4</v>
      </c>
      <c r="GO348">
        <v>41572.3</v>
      </c>
      <c r="GP348">
        <v>1.7148</v>
      </c>
      <c r="GQ348">
        <v>2.00812</v>
      </c>
      <c r="GR348">
        <v>0.126533</v>
      </c>
      <c r="GS348">
        <v>0</v>
      </c>
      <c r="GT348">
        <v>30.686</v>
      </c>
      <c r="GU348">
        <v>999.9</v>
      </c>
      <c r="GV348">
        <v>43.2</v>
      </c>
      <c r="GW348">
        <v>37</v>
      </c>
      <c r="GX348">
        <v>30.05</v>
      </c>
      <c r="GY348">
        <v>62.7937</v>
      </c>
      <c r="GZ348">
        <v>29.6354</v>
      </c>
      <c r="HA348">
        <v>1</v>
      </c>
      <c r="HB348">
        <v>0.366712</v>
      </c>
      <c r="HC348">
        <v>0</v>
      </c>
      <c r="HD348">
        <v>20.3918</v>
      </c>
      <c r="HE348">
        <v>5.21549</v>
      </c>
      <c r="HF348">
        <v>12.0099</v>
      </c>
      <c r="HG348">
        <v>4.9871</v>
      </c>
      <c r="HH348">
        <v>3.28835</v>
      </c>
      <c r="HI348">
        <v>2445.6</v>
      </c>
      <c r="HJ348">
        <v>9999</v>
      </c>
      <c r="HK348">
        <v>9999</v>
      </c>
      <c r="HL348">
        <v>46.1</v>
      </c>
      <c r="HM348">
        <v>1.86735</v>
      </c>
      <c r="HN348">
        <v>1.8663</v>
      </c>
      <c r="HO348">
        <v>1.86585</v>
      </c>
      <c r="HP348">
        <v>1.8657</v>
      </c>
      <c r="HQ348">
        <v>1.86752</v>
      </c>
      <c r="HR348">
        <v>1.87004</v>
      </c>
      <c r="HS348">
        <v>1.8687</v>
      </c>
      <c r="HT348">
        <v>1.87008</v>
      </c>
      <c r="HU348">
        <v>0</v>
      </c>
      <c r="HV348">
        <v>0</v>
      </c>
      <c r="HW348">
        <v>0</v>
      </c>
      <c r="HX348">
        <v>0</v>
      </c>
      <c r="HY348" t="s">
        <v>425</v>
      </c>
      <c r="HZ348" t="s">
        <v>426</v>
      </c>
      <c r="IA348" t="s">
        <v>427</v>
      </c>
      <c r="IB348" t="s">
        <v>427</v>
      </c>
      <c r="IC348" t="s">
        <v>427</v>
      </c>
      <c r="ID348" t="s">
        <v>427</v>
      </c>
      <c r="IE348">
        <v>0</v>
      </c>
      <c r="IF348">
        <v>100</v>
      </c>
      <c r="IG348">
        <v>100</v>
      </c>
      <c r="IH348">
        <v>-1.62</v>
      </c>
      <c r="II348">
        <v>0.1124</v>
      </c>
      <c r="IJ348">
        <v>0.04464184116076175</v>
      </c>
      <c r="IK348">
        <v>-0.0004613869835165773</v>
      </c>
      <c r="IL348">
        <v>-7.733014719846753E-07</v>
      </c>
      <c r="IM348">
        <v>2.12217718631011E-10</v>
      </c>
      <c r="IN348">
        <v>-0.1662484685589008</v>
      </c>
      <c r="IO348">
        <v>0.000886434048502425</v>
      </c>
      <c r="IP348">
        <v>0.0004187276611132993</v>
      </c>
      <c r="IQ348">
        <v>-3.612086840460417E-06</v>
      </c>
      <c r="IR348">
        <v>19</v>
      </c>
      <c r="IS348">
        <v>2204</v>
      </c>
      <c r="IT348">
        <v>1</v>
      </c>
      <c r="IU348">
        <v>37</v>
      </c>
      <c r="IV348">
        <v>45.2</v>
      </c>
      <c r="IW348">
        <v>45.3</v>
      </c>
      <c r="IX348">
        <v>2.79297</v>
      </c>
      <c r="IY348">
        <v>2.20459</v>
      </c>
      <c r="IZ348">
        <v>1.39648</v>
      </c>
      <c r="JA348">
        <v>2.34131</v>
      </c>
      <c r="JB348">
        <v>1.49536</v>
      </c>
      <c r="JC348">
        <v>2.36206</v>
      </c>
      <c r="JD348">
        <v>39.2173</v>
      </c>
      <c r="JE348">
        <v>14.6311</v>
      </c>
      <c r="JF348">
        <v>18</v>
      </c>
      <c r="JG348">
        <v>391.647</v>
      </c>
      <c r="JH348">
        <v>563.54</v>
      </c>
      <c r="JI348">
        <v>32.6624</v>
      </c>
      <c r="JJ348">
        <v>32.2035</v>
      </c>
      <c r="JK348">
        <v>30.0002</v>
      </c>
      <c r="JL348">
        <v>32.0733</v>
      </c>
      <c r="JM348">
        <v>31.9693</v>
      </c>
      <c r="JN348">
        <v>55.8899</v>
      </c>
      <c r="JO348">
        <v>20.9535</v>
      </c>
      <c r="JP348">
        <v>29.2317</v>
      </c>
      <c r="JQ348">
        <v>-999.9</v>
      </c>
      <c r="JR348">
        <v>1408.17</v>
      </c>
      <c r="JS348">
        <v>25.6141</v>
      </c>
      <c r="JT348">
        <v>99.71210000000001</v>
      </c>
      <c r="JU348">
        <v>99.78740000000001</v>
      </c>
    </row>
    <row r="349" spans="1:281">
      <c r="A349">
        <v>333</v>
      </c>
      <c r="B349">
        <v>1652290056.5</v>
      </c>
      <c r="C349">
        <v>8000</v>
      </c>
      <c r="D349" t="s">
        <v>1151</v>
      </c>
      <c r="E349" t="s">
        <v>1152</v>
      </c>
      <c r="F349">
        <v>2</v>
      </c>
      <c r="G349" t="s">
        <v>1120</v>
      </c>
      <c r="H349" t="s">
        <v>418</v>
      </c>
      <c r="I349">
        <v>1652290055.125</v>
      </c>
      <c r="J349">
        <f>(K349)/1000</f>
        <v>0</v>
      </c>
      <c r="K349">
        <f>IF(CZ349, AN349, AH349)</f>
        <v>0</v>
      </c>
      <c r="L349">
        <f>IF(CZ349, AI349, AG349)</f>
        <v>0</v>
      </c>
      <c r="M349">
        <f>DB349 - IF(AU349&gt;1, L349*CV349*100.0/(AW349*DP349), 0)</f>
        <v>0</v>
      </c>
      <c r="N349">
        <f>((T349-J349/2)*M349-L349)/(T349+J349/2)</f>
        <v>0</v>
      </c>
      <c r="O349">
        <f>N349*(DI349+DJ349)/1000.0</f>
        <v>0</v>
      </c>
      <c r="P349">
        <f>(DB349 - IF(AU349&gt;1, L349*CV349*100.0/(AW349*DP349), 0))*(DI349+DJ349)/1000.0</f>
        <v>0</v>
      </c>
      <c r="Q349">
        <f>2.0/((1/S349-1/R349)+SIGN(S349)*SQRT((1/S349-1/R349)*(1/S349-1/R349) + 4*CW349/((CW349+1)*(CW349+1))*(2*1/S349*1/R349-1/R349*1/R349)))</f>
        <v>0</v>
      </c>
      <c r="R349">
        <f>IF(LEFT(CX349,1)&lt;&gt;"0",IF(LEFT(CX349,1)="1",3.0,CY349),$D$5+$E$5*(DP349*DI349/($K$5*1000))+$F$5*(DP349*DI349/($K$5*1000))*MAX(MIN(CV349,$J$5),$I$5)*MAX(MIN(CV349,$J$5),$I$5)+$G$5*MAX(MIN(CV349,$J$5),$I$5)*(DP349*DI349/($K$5*1000))+$H$5*(DP349*DI349/($K$5*1000))*(DP349*DI349/($K$5*1000)))</f>
        <v>0</v>
      </c>
      <c r="S349">
        <f>J349*(1000-(1000*0.61365*exp(17.502*W349/(240.97+W349))/(DI349+DJ349)+DD349)/2)/(1000*0.61365*exp(17.502*W349/(240.97+W349))/(DI349+DJ349)-DD349)</f>
        <v>0</v>
      </c>
      <c r="T349">
        <f>1/((CW349+1)/(Q349/1.6)+1/(R349/1.37)) + CW349/((CW349+1)/(Q349/1.6) + CW349/(R349/1.37))</f>
        <v>0</v>
      </c>
      <c r="U349">
        <f>(CR349*CU349)</f>
        <v>0</v>
      </c>
      <c r="V349">
        <f>(DK349+(U349+2*0.95*5.67E-8*(((DK349+$B$7)+273)^4-(DK349+273)^4)-44100*J349)/(1.84*29.3*R349+8*0.95*5.67E-8*(DK349+273)^3))</f>
        <v>0</v>
      </c>
      <c r="W349">
        <f>($C$7*DL349+$D$7*DM349+$E$7*V349)</f>
        <v>0</v>
      </c>
      <c r="X349">
        <f>0.61365*exp(17.502*W349/(240.97+W349))</f>
        <v>0</v>
      </c>
      <c r="Y349">
        <f>(Z349/AA349*100)</f>
        <v>0</v>
      </c>
      <c r="Z349">
        <f>DD349*(DI349+DJ349)/1000</f>
        <v>0</v>
      </c>
      <c r="AA349">
        <f>0.61365*exp(17.502*DK349/(240.97+DK349))</f>
        <v>0</v>
      </c>
      <c r="AB349">
        <f>(X349-DD349*(DI349+DJ349)/1000)</f>
        <v>0</v>
      </c>
      <c r="AC349">
        <f>(-J349*44100)</f>
        <v>0</v>
      </c>
      <c r="AD349">
        <f>2*29.3*R349*0.92*(DK349-W349)</f>
        <v>0</v>
      </c>
      <c r="AE349">
        <f>2*0.95*5.67E-8*(((DK349+$B$7)+273)^4-(W349+273)^4)</f>
        <v>0</v>
      </c>
      <c r="AF349">
        <f>U349+AE349+AC349+AD349</f>
        <v>0</v>
      </c>
      <c r="AG349">
        <f>DH349*AU349*(DC349-DB349*(1000-AU349*DE349)/(1000-AU349*DD349))/(100*CV349)</f>
        <v>0</v>
      </c>
      <c r="AH349">
        <f>1000*DH349*AU349*(DD349-DE349)/(100*CV349*(1000-AU349*DD349))</f>
        <v>0</v>
      </c>
      <c r="AI349">
        <f>(AJ349 - AK349 - DI349*1E3/(8.314*(DK349+273.15)) * AM349/DH349 * AL349) * DH349/(100*CV349) * (1000 - DE349)/1000</f>
        <v>0</v>
      </c>
      <c r="AJ349">
        <v>1488.237518015877</v>
      </c>
      <c r="AK349">
        <v>1489.445818181817</v>
      </c>
      <c r="AL349">
        <v>-6.390264550509999</v>
      </c>
      <c r="AM349">
        <v>66.42233892500103</v>
      </c>
      <c r="AN349">
        <f>(AP349 - AO349 + DI349*1E3/(8.314*(DK349+273.15)) * AR349/DH349 * AQ349) * DH349/(100*CV349) * 1000/(1000 - AP349)</f>
        <v>0</v>
      </c>
      <c r="AO349">
        <v>25.59387935557954</v>
      </c>
      <c r="AP349">
        <v>28.4142096969697</v>
      </c>
      <c r="AQ349">
        <v>-0.007680063276823135</v>
      </c>
      <c r="AR349">
        <v>79.01917542628415</v>
      </c>
      <c r="AS349">
        <v>0</v>
      </c>
      <c r="AT349">
        <v>0</v>
      </c>
      <c r="AU349">
        <f>IF(AS349*$H$13&gt;=AW349,1.0,(AW349/(AW349-AS349*$H$13)))</f>
        <v>0</v>
      </c>
      <c r="AV349">
        <f>(AU349-1)*100</f>
        <v>0</v>
      </c>
      <c r="AW349">
        <f>MAX(0,($B$13+$C$13*DP349)/(1+$D$13*DP349)*DI349/(DK349+273)*$E$13)</f>
        <v>0</v>
      </c>
      <c r="AX349" t="s">
        <v>421</v>
      </c>
      <c r="AY349" t="s">
        <v>421</v>
      </c>
      <c r="AZ349">
        <v>0</v>
      </c>
      <c r="BA349">
        <v>0</v>
      </c>
      <c r="BB349">
        <f>1-AZ349/BA349</f>
        <v>0</v>
      </c>
      <c r="BC349">
        <v>0</v>
      </c>
      <c r="BD349" t="s">
        <v>421</v>
      </c>
      <c r="BE349" t="s">
        <v>421</v>
      </c>
      <c r="BF349">
        <v>0</v>
      </c>
      <c r="BG349">
        <v>0</v>
      </c>
      <c r="BH349">
        <f>1-BF349/BG349</f>
        <v>0</v>
      </c>
      <c r="BI349">
        <v>0.5</v>
      </c>
      <c r="BJ349">
        <f>CS349</f>
        <v>0</v>
      </c>
      <c r="BK349">
        <f>L349</f>
        <v>0</v>
      </c>
      <c r="BL349">
        <f>BH349*BI349*BJ349</f>
        <v>0</v>
      </c>
      <c r="BM349">
        <f>(BK349-BC349)/BJ349</f>
        <v>0</v>
      </c>
      <c r="BN349">
        <f>(BA349-BG349)/BG349</f>
        <v>0</v>
      </c>
      <c r="BO349">
        <f>AZ349/(BB349+AZ349/BG349)</f>
        <v>0</v>
      </c>
      <c r="BP349" t="s">
        <v>421</v>
      </c>
      <c r="BQ349">
        <v>0</v>
      </c>
      <c r="BR349">
        <f>IF(BQ349&lt;&gt;0, BQ349, BO349)</f>
        <v>0</v>
      </c>
      <c r="BS349">
        <f>1-BR349/BG349</f>
        <v>0</v>
      </c>
      <c r="BT349">
        <f>(BG349-BF349)/(BG349-BR349)</f>
        <v>0</v>
      </c>
      <c r="BU349">
        <f>(BA349-BG349)/(BA349-BR349)</f>
        <v>0</v>
      </c>
      <c r="BV349">
        <f>(BG349-BF349)/(BG349-AZ349)</f>
        <v>0</v>
      </c>
      <c r="BW349">
        <f>(BA349-BG349)/(BA349-AZ349)</f>
        <v>0</v>
      </c>
      <c r="BX349">
        <f>(BT349*BR349/BF349)</f>
        <v>0</v>
      </c>
      <c r="BY349">
        <f>(1-BX349)</f>
        <v>0</v>
      </c>
      <c r="BZ349">
        <v>1358</v>
      </c>
      <c r="CA349">
        <v>300</v>
      </c>
      <c r="CB349">
        <v>300</v>
      </c>
      <c r="CC349">
        <v>300</v>
      </c>
      <c r="CD349">
        <v>10372.1</v>
      </c>
      <c r="CE349">
        <v>1824.64</v>
      </c>
      <c r="CF349">
        <v>-0.00730157</v>
      </c>
      <c r="CG349">
        <v>0.9</v>
      </c>
      <c r="CH349" t="s">
        <v>421</v>
      </c>
      <c r="CI349" t="s">
        <v>421</v>
      </c>
      <c r="CJ349" t="s">
        <v>421</v>
      </c>
      <c r="CK349" t="s">
        <v>421</v>
      </c>
      <c r="CL349" t="s">
        <v>421</v>
      </c>
      <c r="CM349" t="s">
        <v>421</v>
      </c>
      <c r="CN349" t="s">
        <v>421</v>
      </c>
      <c r="CO349" t="s">
        <v>421</v>
      </c>
      <c r="CP349" t="s">
        <v>421</v>
      </c>
      <c r="CQ349" t="s">
        <v>421</v>
      </c>
      <c r="CR349">
        <f>$B$11*DQ349+$C$11*DR349+$F$11*EC349*(1-EF349)</f>
        <v>0</v>
      </c>
      <c r="CS349">
        <f>CR349*CT349</f>
        <v>0</v>
      </c>
      <c r="CT349">
        <f>($B$11*$D$9+$C$11*$D$9+$F$11*((EP349+EH349)/MAX(EP349+EH349+EQ349, 0.1)*$I$9+EQ349/MAX(EP349+EH349+EQ349, 0.1)*$J$9))/($B$11+$C$11+$F$11)</f>
        <v>0</v>
      </c>
      <c r="CU349">
        <f>($B$11*$K$9+$C$11*$K$9+$F$11*((EP349+EH349)/MAX(EP349+EH349+EQ349, 0.1)*$P$9+EQ349/MAX(EP349+EH349+EQ349, 0.1)*$Q$9))/($B$11+$C$11+$F$11)</f>
        <v>0</v>
      </c>
      <c r="CV349">
        <v>6</v>
      </c>
      <c r="CW349">
        <v>0.5</v>
      </c>
      <c r="CX349" t="s">
        <v>422</v>
      </c>
      <c r="CY349">
        <v>2</v>
      </c>
      <c r="CZ349" t="b">
        <v>1</v>
      </c>
      <c r="DA349">
        <v>1652290055.125</v>
      </c>
      <c r="DB349">
        <v>1452.595</v>
      </c>
      <c r="DC349">
        <v>1436.165</v>
      </c>
      <c r="DD349">
        <v>28.417975</v>
      </c>
      <c r="DE349">
        <v>25.586225</v>
      </c>
      <c r="DF349">
        <v>1454.2025</v>
      </c>
      <c r="DG349">
        <v>28.305575</v>
      </c>
      <c r="DH349">
        <v>400.0635</v>
      </c>
      <c r="DI349">
        <v>90.63762500000001</v>
      </c>
      <c r="DJ349">
        <v>0.10008325</v>
      </c>
      <c r="DK349">
        <v>33.424325</v>
      </c>
      <c r="DL349">
        <v>32.7377</v>
      </c>
      <c r="DM349">
        <v>999.9</v>
      </c>
      <c r="DN349">
        <v>0</v>
      </c>
      <c r="DO349">
        <v>0</v>
      </c>
      <c r="DP349">
        <v>9979.997500000001</v>
      </c>
      <c r="DQ349">
        <v>0</v>
      </c>
      <c r="DR349">
        <v>255.7415</v>
      </c>
      <c r="DS349">
        <v>16.42825</v>
      </c>
      <c r="DT349">
        <v>1495.08</v>
      </c>
      <c r="DU349">
        <v>1473.875</v>
      </c>
      <c r="DV349">
        <v>2.8317425</v>
      </c>
      <c r="DW349">
        <v>1436.165</v>
      </c>
      <c r="DX349">
        <v>25.586225</v>
      </c>
      <c r="DY349">
        <v>2.575735</v>
      </c>
      <c r="DZ349">
        <v>2.3190725</v>
      </c>
      <c r="EA349">
        <v>21.513125</v>
      </c>
      <c r="EB349">
        <v>19.8095</v>
      </c>
      <c r="EC349">
        <v>1500.07</v>
      </c>
      <c r="ED349">
        <v>0.97299325</v>
      </c>
      <c r="EE349">
        <v>0.027007075</v>
      </c>
      <c r="EF349">
        <v>0</v>
      </c>
      <c r="EG349">
        <v>1412.195</v>
      </c>
      <c r="EH349">
        <v>5.00097</v>
      </c>
      <c r="EI349">
        <v>21893.1</v>
      </c>
      <c r="EJ349">
        <v>12492.125</v>
      </c>
      <c r="EK349">
        <v>41.75</v>
      </c>
      <c r="EL349">
        <v>43.062</v>
      </c>
      <c r="EM349">
        <v>41.937</v>
      </c>
      <c r="EN349">
        <v>42.937</v>
      </c>
      <c r="EO349">
        <v>42.875</v>
      </c>
      <c r="EP349">
        <v>1454.69</v>
      </c>
      <c r="EQ349">
        <v>40.38</v>
      </c>
      <c r="ER349">
        <v>0</v>
      </c>
      <c r="ES349">
        <v>2742.200000047684</v>
      </c>
      <c r="ET349">
        <v>0</v>
      </c>
      <c r="EU349">
        <v>1418.556153846154</v>
      </c>
      <c r="EV349">
        <v>-54.20854705445437</v>
      </c>
      <c r="EW349">
        <v>-681.7572653876505</v>
      </c>
      <c r="EX349">
        <v>21960.75384615385</v>
      </c>
      <c r="EY349">
        <v>15</v>
      </c>
      <c r="EZ349">
        <v>1652287342.6</v>
      </c>
      <c r="FA349" t="s">
        <v>727</v>
      </c>
      <c r="FB349">
        <v>1652287342.6</v>
      </c>
      <c r="FC349">
        <v>1652287335.6</v>
      </c>
      <c r="FD349">
        <v>27</v>
      </c>
      <c r="FE349">
        <v>0.206</v>
      </c>
      <c r="FF349">
        <v>-0.006</v>
      </c>
      <c r="FG349">
        <v>-1.806</v>
      </c>
      <c r="FH349">
        <v>0.04</v>
      </c>
      <c r="FI349">
        <v>1600</v>
      </c>
      <c r="FJ349">
        <v>24</v>
      </c>
      <c r="FK349">
        <v>0.06</v>
      </c>
      <c r="FL349">
        <v>0.04</v>
      </c>
      <c r="FM349">
        <v>8.299040874999999</v>
      </c>
      <c r="FN349">
        <v>75.32478764352722</v>
      </c>
      <c r="FO349">
        <v>7.542808253814661</v>
      </c>
      <c r="FP349">
        <v>-1</v>
      </c>
      <c r="FQ349">
        <v>2.79724725</v>
      </c>
      <c r="FR349">
        <v>0.1652720825515888</v>
      </c>
      <c r="FS349">
        <v>0.03916188670043233</v>
      </c>
      <c r="FT349">
        <v>1</v>
      </c>
      <c r="FU349">
        <v>0</v>
      </c>
      <c r="FV349">
        <v>0</v>
      </c>
      <c r="FW349">
        <v>0</v>
      </c>
      <c r="FX349">
        <v>-1</v>
      </c>
      <c r="FY349">
        <v>1</v>
      </c>
      <c r="FZ349">
        <v>1</v>
      </c>
      <c r="GA349" t="s">
        <v>719</v>
      </c>
      <c r="GB349">
        <v>2.69375</v>
      </c>
      <c r="GC349">
        <v>2.70509</v>
      </c>
      <c r="GD349">
        <v>0.215628</v>
      </c>
      <c r="GE349">
        <v>0.212015</v>
      </c>
      <c r="GF349">
        <v>0.118954</v>
      </c>
      <c r="GG349">
        <v>0.109028</v>
      </c>
      <c r="GH349">
        <v>24585.5</v>
      </c>
      <c r="GI349">
        <v>24797.4</v>
      </c>
      <c r="GJ349">
        <v>29173.8</v>
      </c>
      <c r="GK349">
        <v>29134</v>
      </c>
      <c r="GL349">
        <v>34029.8</v>
      </c>
      <c r="GM349">
        <v>34552.1</v>
      </c>
      <c r="GN349">
        <v>41056.8</v>
      </c>
      <c r="GO349">
        <v>41572.1</v>
      </c>
      <c r="GP349">
        <v>1.71493</v>
      </c>
      <c r="GQ349">
        <v>2.00817</v>
      </c>
      <c r="GR349">
        <v>0.126358</v>
      </c>
      <c r="GS349">
        <v>0</v>
      </c>
      <c r="GT349">
        <v>30.6846</v>
      </c>
      <c r="GU349">
        <v>999.9</v>
      </c>
      <c r="GV349">
        <v>43.2</v>
      </c>
      <c r="GW349">
        <v>37</v>
      </c>
      <c r="GX349">
        <v>30.0515</v>
      </c>
      <c r="GY349">
        <v>62.8337</v>
      </c>
      <c r="GZ349">
        <v>29.5032</v>
      </c>
      <c r="HA349">
        <v>1</v>
      </c>
      <c r="HB349">
        <v>0.366692</v>
      </c>
      <c r="HC349">
        <v>0</v>
      </c>
      <c r="HD349">
        <v>20.3918</v>
      </c>
      <c r="HE349">
        <v>5.21594</v>
      </c>
      <c r="HF349">
        <v>12.0099</v>
      </c>
      <c r="HG349">
        <v>4.98725</v>
      </c>
      <c r="HH349">
        <v>3.28835</v>
      </c>
      <c r="HI349">
        <v>2445.6</v>
      </c>
      <c r="HJ349">
        <v>9999</v>
      </c>
      <c r="HK349">
        <v>9999</v>
      </c>
      <c r="HL349">
        <v>46.1</v>
      </c>
      <c r="HM349">
        <v>1.86735</v>
      </c>
      <c r="HN349">
        <v>1.8663</v>
      </c>
      <c r="HO349">
        <v>1.86584</v>
      </c>
      <c r="HP349">
        <v>1.8657</v>
      </c>
      <c r="HQ349">
        <v>1.86752</v>
      </c>
      <c r="HR349">
        <v>1.87001</v>
      </c>
      <c r="HS349">
        <v>1.8687</v>
      </c>
      <c r="HT349">
        <v>1.87007</v>
      </c>
      <c r="HU349">
        <v>0</v>
      </c>
      <c r="HV349">
        <v>0</v>
      </c>
      <c r="HW349">
        <v>0</v>
      </c>
      <c r="HX349">
        <v>0</v>
      </c>
      <c r="HY349" t="s">
        <v>425</v>
      </c>
      <c r="HZ349" t="s">
        <v>426</v>
      </c>
      <c r="IA349" t="s">
        <v>427</v>
      </c>
      <c r="IB349" t="s">
        <v>427</v>
      </c>
      <c r="IC349" t="s">
        <v>427</v>
      </c>
      <c r="ID349" t="s">
        <v>427</v>
      </c>
      <c r="IE349">
        <v>0</v>
      </c>
      <c r="IF349">
        <v>100</v>
      </c>
      <c r="IG349">
        <v>100</v>
      </c>
      <c r="IH349">
        <v>-1.59</v>
      </c>
      <c r="II349">
        <v>0.1123</v>
      </c>
      <c r="IJ349">
        <v>0.04464184116076175</v>
      </c>
      <c r="IK349">
        <v>-0.0004613869835165773</v>
      </c>
      <c r="IL349">
        <v>-7.733014719846753E-07</v>
      </c>
      <c r="IM349">
        <v>2.12217718631011E-10</v>
      </c>
      <c r="IN349">
        <v>-0.1662484685589008</v>
      </c>
      <c r="IO349">
        <v>0.000886434048502425</v>
      </c>
      <c r="IP349">
        <v>0.0004187276611132993</v>
      </c>
      <c r="IQ349">
        <v>-3.612086840460417E-06</v>
      </c>
      <c r="IR349">
        <v>19</v>
      </c>
      <c r="IS349">
        <v>2204</v>
      </c>
      <c r="IT349">
        <v>1</v>
      </c>
      <c r="IU349">
        <v>37</v>
      </c>
      <c r="IV349">
        <v>45.2</v>
      </c>
      <c r="IW349">
        <v>45.3</v>
      </c>
      <c r="IX349">
        <v>2.77588</v>
      </c>
      <c r="IY349">
        <v>2.20337</v>
      </c>
      <c r="IZ349">
        <v>1.39648</v>
      </c>
      <c r="JA349">
        <v>2.34253</v>
      </c>
      <c r="JB349">
        <v>1.49536</v>
      </c>
      <c r="JC349">
        <v>2.36328</v>
      </c>
      <c r="JD349">
        <v>39.2173</v>
      </c>
      <c r="JE349">
        <v>14.6311</v>
      </c>
      <c r="JF349">
        <v>18</v>
      </c>
      <c r="JG349">
        <v>391.72</v>
      </c>
      <c r="JH349">
        <v>563.591</v>
      </c>
      <c r="JI349">
        <v>32.6624</v>
      </c>
      <c r="JJ349">
        <v>32.2049</v>
      </c>
      <c r="JK349">
        <v>30.0002</v>
      </c>
      <c r="JL349">
        <v>32.0742</v>
      </c>
      <c r="JM349">
        <v>31.9707</v>
      </c>
      <c r="JN349">
        <v>55.4681</v>
      </c>
      <c r="JO349">
        <v>20.9535</v>
      </c>
      <c r="JP349">
        <v>29.6118</v>
      </c>
      <c r="JQ349">
        <v>-999.9</v>
      </c>
      <c r="JR349">
        <v>1394.64</v>
      </c>
      <c r="JS349">
        <v>25.6291</v>
      </c>
      <c r="JT349">
        <v>99.71259999999999</v>
      </c>
      <c r="JU349">
        <v>99.7871</v>
      </c>
    </row>
    <row r="350" spans="1:281">
      <c r="A350">
        <v>334</v>
      </c>
      <c r="B350">
        <v>1652290058.5</v>
      </c>
      <c r="C350">
        <v>8002</v>
      </c>
      <c r="D350" t="s">
        <v>1153</v>
      </c>
      <c r="E350" t="s">
        <v>1154</v>
      </c>
      <c r="F350">
        <v>2</v>
      </c>
      <c r="G350" t="s">
        <v>1120</v>
      </c>
      <c r="H350" t="s">
        <v>418</v>
      </c>
      <c r="I350">
        <v>1652290057.5</v>
      </c>
      <c r="J350">
        <f>(K350)/1000</f>
        <v>0</v>
      </c>
      <c r="K350">
        <f>IF(CZ350, AN350, AH350)</f>
        <v>0</v>
      </c>
      <c r="L350">
        <f>IF(CZ350, AI350, AG350)</f>
        <v>0</v>
      </c>
      <c r="M350">
        <f>DB350 - IF(AU350&gt;1, L350*CV350*100.0/(AW350*DP350), 0)</f>
        <v>0</v>
      </c>
      <c r="N350">
        <f>((T350-J350/2)*M350-L350)/(T350+J350/2)</f>
        <v>0</v>
      </c>
      <c r="O350">
        <f>N350*(DI350+DJ350)/1000.0</f>
        <v>0</v>
      </c>
      <c r="P350">
        <f>(DB350 - IF(AU350&gt;1, L350*CV350*100.0/(AW350*DP350), 0))*(DI350+DJ350)/1000.0</f>
        <v>0</v>
      </c>
      <c r="Q350">
        <f>2.0/((1/S350-1/R350)+SIGN(S350)*SQRT((1/S350-1/R350)*(1/S350-1/R350) + 4*CW350/((CW350+1)*(CW350+1))*(2*1/S350*1/R350-1/R350*1/R350)))</f>
        <v>0</v>
      </c>
      <c r="R350">
        <f>IF(LEFT(CX350,1)&lt;&gt;"0",IF(LEFT(CX350,1)="1",3.0,CY350),$D$5+$E$5*(DP350*DI350/($K$5*1000))+$F$5*(DP350*DI350/($K$5*1000))*MAX(MIN(CV350,$J$5),$I$5)*MAX(MIN(CV350,$J$5),$I$5)+$G$5*MAX(MIN(CV350,$J$5),$I$5)*(DP350*DI350/($K$5*1000))+$H$5*(DP350*DI350/($K$5*1000))*(DP350*DI350/($K$5*1000)))</f>
        <v>0</v>
      </c>
      <c r="S350">
        <f>J350*(1000-(1000*0.61365*exp(17.502*W350/(240.97+W350))/(DI350+DJ350)+DD350)/2)/(1000*0.61365*exp(17.502*W350/(240.97+W350))/(DI350+DJ350)-DD350)</f>
        <v>0</v>
      </c>
      <c r="T350">
        <f>1/((CW350+1)/(Q350/1.6)+1/(R350/1.37)) + CW350/((CW350+1)/(Q350/1.6) + CW350/(R350/1.37))</f>
        <v>0</v>
      </c>
      <c r="U350">
        <f>(CR350*CU350)</f>
        <v>0</v>
      </c>
      <c r="V350">
        <f>(DK350+(U350+2*0.95*5.67E-8*(((DK350+$B$7)+273)^4-(DK350+273)^4)-44100*J350)/(1.84*29.3*R350+8*0.95*5.67E-8*(DK350+273)^3))</f>
        <v>0</v>
      </c>
      <c r="W350">
        <f>($C$7*DL350+$D$7*DM350+$E$7*V350)</f>
        <v>0</v>
      </c>
      <c r="X350">
        <f>0.61365*exp(17.502*W350/(240.97+W350))</f>
        <v>0</v>
      </c>
      <c r="Y350">
        <f>(Z350/AA350*100)</f>
        <v>0</v>
      </c>
      <c r="Z350">
        <f>DD350*(DI350+DJ350)/1000</f>
        <v>0</v>
      </c>
      <c r="AA350">
        <f>0.61365*exp(17.502*DK350/(240.97+DK350))</f>
        <v>0</v>
      </c>
      <c r="AB350">
        <f>(X350-DD350*(DI350+DJ350)/1000)</f>
        <v>0</v>
      </c>
      <c r="AC350">
        <f>(-J350*44100)</f>
        <v>0</v>
      </c>
      <c r="AD350">
        <f>2*29.3*R350*0.92*(DK350-W350)</f>
        <v>0</v>
      </c>
      <c r="AE350">
        <f>2*0.95*5.67E-8*(((DK350+$B$7)+273)^4-(W350+273)^4)</f>
        <v>0</v>
      </c>
      <c r="AF350">
        <f>U350+AE350+AC350+AD350</f>
        <v>0</v>
      </c>
      <c r="AG350">
        <f>DH350*AU350*(DC350-DB350*(1000-AU350*DE350)/(1000-AU350*DD350))/(100*CV350)</f>
        <v>0</v>
      </c>
      <c r="AH350">
        <f>1000*DH350*AU350*(DD350-DE350)/(100*CV350*(1000-AU350*DD350))</f>
        <v>0</v>
      </c>
      <c r="AI350">
        <f>(AJ350 - AK350 - DI350*1E3/(8.314*(DK350+273.15)) * AM350/DH350 * AL350) * DH350/(100*CV350) * (1000 - DE350)/1000</f>
        <v>0</v>
      </c>
      <c r="AJ350">
        <v>1475.437521301368</v>
      </c>
      <c r="AK350">
        <v>1476.732181818182</v>
      </c>
      <c r="AL350">
        <v>-6.399800235971627</v>
      </c>
      <c r="AM350">
        <v>66.42233892500103</v>
      </c>
      <c r="AN350">
        <f>(AP350 - AO350 + DI350*1E3/(8.314*(DK350+273.15)) * AR350/DH350 * AQ350) * DH350/(100*CV350) * 1000/(1000 - AP350)</f>
        <v>0</v>
      </c>
      <c r="AO350">
        <v>25.5888587326103</v>
      </c>
      <c r="AP350">
        <v>28.40323272727272</v>
      </c>
      <c r="AQ350">
        <v>-0.002960670620680505</v>
      </c>
      <c r="AR350">
        <v>79.01917542628415</v>
      </c>
      <c r="AS350">
        <v>0</v>
      </c>
      <c r="AT350">
        <v>0</v>
      </c>
      <c r="AU350">
        <f>IF(AS350*$H$13&gt;=AW350,1.0,(AW350/(AW350-AS350*$H$13)))</f>
        <v>0</v>
      </c>
      <c r="AV350">
        <f>(AU350-1)*100</f>
        <v>0</v>
      </c>
      <c r="AW350">
        <f>MAX(0,($B$13+$C$13*DP350)/(1+$D$13*DP350)*DI350/(DK350+273)*$E$13)</f>
        <v>0</v>
      </c>
      <c r="AX350" t="s">
        <v>421</v>
      </c>
      <c r="AY350" t="s">
        <v>421</v>
      </c>
      <c r="AZ350">
        <v>0</v>
      </c>
      <c r="BA350">
        <v>0</v>
      </c>
      <c r="BB350">
        <f>1-AZ350/BA350</f>
        <v>0</v>
      </c>
      <c r="BC350">
        <v>0</v>
      </c>
      <c r="BD350" t="s">
        <v>421</v>
      </c>
      <c r="BE350" t="s">
        <v>421</v>
      </c>
      <c r="BF350">
        <v>0</v>
      </c>
      <c r="BG350">
        <v>0</v>
      </c>
      <c r="BH350">
        <f>1-BF350/BG350</f>
        <v>0</v>
      </c>
      <c r="BI350">
        <v>0.5</v>
      </c>
      <c r="BJ350">
        <f>CS350</f>
        <v>0</v>
      </c>
      <c r="BK350">
        <f>L350</f>
        <v>0</v>
      </c>
      <c r="BL350">
        <f>BH350*BI350*BJ350</f>
        <v>0</v>
      </c>
      <c r="BM350">
        <f>(BK350-BC350)/BJ350</f>
        <v>0</v>
      </c>
      <c r="BN350">
        <f>(BA350-BG350)/BG350</f>
        <v>0</v>
      </c>
      <c r="BO350">
        <f>AZ350/(BB350+AZ350/BG350)</f>
        <v>0</v>
      </c>
      <c r="BP350" t="s">
        <v>421</v>
      </c>
      <c r="BQ350">
        <v>0</v>
      </c>
      <c r="BR350">
        <f>IF(BQ350&lt;&gt;0, BQ350, BO350)</f>
        <v>0</v>
      </c>
      <c r="BS350">
        <f>1-BR350/BG350</f>
        <v>0</v>
      </c>
      <c r="BT350">
        <f>(BG350-BF350)/(BG350-BR350)</f>
        <v>0</v>
      </c>
      <c r="BU350">
        <f>(BA350-BG350)/(BA350-BR350)</f>
        <v>0</v>
      </c>
      <c r="BV350">
        <f>(BG350-BF350)/(BG350-AZ350)</f>
        <v>0</v>
      </c>
      <c r="BW350">
        <f>(BA350-BG350)/(BA350-AZ350)</f>
        <v>0</v>
      </c>
      <c r="BX350">
        <f>(BT350*BR350/BF350)</f>
        <v>0</v>
      </c>
      <c r="BY350">
        <f>(1-BX350)</f>
        <v>0</v>
      </c>
      <c r="BZ350">
        <v>1358</v>
      </c>
      <c r="CA350">
        <v>300</v>
      </c>
      <c r="CB350">
        <v>300</v>
      </c>
      <c r="CC350">
        <v>300</v>
      </c>
      <c r="CD350">
        <v>10372.1</v>
      </c>
      <c r="CE350">
        <v>1824.64</v>
      </c>
      <c r="CF350">
        <v>-0.00730157</v>
      </c>
      <c r="CG350">
        <v>0.9</v>
      </c>
      <c r="CH350" t="s">
        <v>421</v>
      </c>
      <c r="CI350" t="s">
        <v>421</v>
      </c>
      <c r="CJ350" t="s">
        <v>421</v>
      </c>
      <c r="CK350" t="s">
        <v>421</v>
      </c>
      <c r="CL350" t="s">
        <v>421</v>
      </c>
      <c r="CM350" t="s">
        <v>421</v>
      </c>
      <c r="CN350" t="s">
        <v>421</v>
      </c>
      <c r="CO350" t="s">
        <v>421</v>
      </c>
      <c r="CP350" t="s">
        <v>421</v>
      </c>
      <c r="CQ350" t="s">
        <v>421</v>
      </c>
      <c r="CR350">
        <f>$B$11*DQ350+$C$11*DR350+$F$11*EC350*(1-EF350)</f>
        <v>0</v>
      </c>
      <c r="CS350">
        <f>CR350*CT350</f>
        <v>0</v>
      </c>
      <c r="CT350">
        <f>($B$11*$D$9+$C$11*$D$9+$F$11*((EP350+EH350)/MAX(EP350+EH350+EQ350, 0.1)*$I$9+EQ350/MAX(EP350+EH350+EQ350, 0.1)*$J$9))/($B$11+$C$11+$F$11)</f>
        <v>0</v>
      </c>
      <c r="CU350">
        <f>($B$11*$K$9+$C$11*$K$9+$F$11*((EP350+EH350)/MAX(EP350+EH350+EQ350, 0.1)*$P$9+EQ350/MAX(EP350+EH350+EQ350, 0.1)*$Q$9))/($B$11+$C$11+$F$11)</f>
        <v>0</v>
      </c>
      <c r="CV350">
        <v>6</v>
      </c>
      <c r="CW350">
        <v>0.5</v>
      </c>
      <c r="CX350" t="s">
        <v>422</v>
      </c>
      <c r="CY350">
        <v>2</v>
      </c>
      <c r="CZ350" t="b">
        <v>1</v>
      </c>
      <c r="DA350">
        <v>1652290057.5</v>
      </c>
      <c r="DB350">
        <v>1437.866666666667</v>
      </c>
      <c r="DC350">
        <v>1421.433333333333</v>
      </c>
      <c r="DD350">
        <v>28.40593333333333</v>
      </c>
      <c r="DE350">
        <v>25.58336666666667</v>
      </c>
      <c r="DF350">
        <v>1439.456666666667</v>
      </c>
      <c r="DG350">
        <v>28.2937</v>
      </c>
      <c r="DH350">
        <v>400.1036666666667</v>
      </c>
      <c r="DI350">
        <v>90.63690000000001</v>
      </c>
      <c r="DJ350">
        <v>0.09997289999999999</v>
      </c>
      <c r="DK350">
        <v>33.42306666666666</v>
      </c>
      <c r="DL350">
        <v>32.7361</v>
      </c>
      <c r="DM350">
        <v>999.9</v>
      </c>
      <c r="DN350">
        <v>0</v>
      </c>
      <c r="DO350">
        <v>0</v>
      </c>
      <c r="DP350">
        <v>9996.873333333335</v>
      </c>
      <c r="DQ350">
        <v>0</v>
      </c>
      <c r="DR350">
        <v>257.1413333333333</v>
      </c>
      <c r="DS350">
        <v>16.43056666666667</v>
      </c>
      <c r="DT350">
        <v>1479.903333333333</v>
      </c>
      <c r="DU350">
        <v>1458.753333333333</v>
      </c>
      <c r="DV350">
        <v>2.822573333333333</v>
      </c>
      <c r="DW350">
        <v>1421.433333333333</v>
      </c>
      <c r="DX350">
        <v>25.58336666666667</v>
      </c>
      <c r="DY350">
        <v>2.574623333333333</v>
      </c>
      <c r="DZ350">
        <v>2.318796666666667</v>
      </c>
      <c r="EA350">
        <v>21.5061</v>
      </c>
      <c r="EB350">
        <v>19.80756666666667</v>
      </c>
      <c r="EC350">
        <v>1499.926666666667</v>
      </c>
      <c r="ED350">
        <v>0.972992</v>
      </c>
      <c r="EE350">
        <v>0.0270084</v>
      </c>
      <c r="EF350">
        <v>0</v>
      </c>
      <c r="EG350">
        <v>1409.36</v>
      </c>
      <c r="EH350">
        <v>5.00097</v>
      </c>
      <c r="EI350">
        <v>21872.13333333333</v>
      </c>
      <c r="EJ350">
        <v>12490.96666666667</v>
      </c>
      <c r="EK350">
        <v>41.75</v>
      </c>
      <c r="EL350">
        <v>43.06199999999999</v>
      </c>
      <c r="EM350">
        <v>41.937</v>
      </c>
      <c r="EN350">
        <v>42.93699999999999</v>
      </c>
      <c r="EO350">
        <v>42.875</v>
      </c>
      <c r="EP350">
        <v>1454.546666666666</v>
      </c>
      <c r="EQ350">
        <v>40.38</v>
      </c>
      <c r="ER350">
        <v>0</v>
      </c>
      <c r="ES350">
        <v>2744.599999904633</v>
      </c>
      <c r="ET350">
        <v>0</v>
      </c>
      <c r="EU350">
        <v>1416.293461538462</v>
      </c>
      <c r="EV350">
        <v>-60.27726495217764</v>
      </c>
      <c r="EW350">
        <v>-650.0376066224931</v>
      </c>
      <c r="EX350">
        <v>21934.5</v>
      </c>
      <c r="EY350">
        <v>15</v>
      </c>
      <c r="EZ350">
        <v>1652287342.6</v>
      </c>
      <c r="FA350" t="s">
        <v>727</v>
      </c>
      <c r="FB350">
        <v>1652287342.6</v>
      </c>
      <c r="FC350">
        <v>1652287335.6</v>
      </c>
      <c r="FD350">
        <v>27</v>
      </c>
      <c r="FE350">
        <v>0.206</v>
      </c>
      <c r="FF350">
        <v>-0.006</v>
      </c>
      <c r="FG350">
        <v>-1.806</v>
      </c>
      <c r="FH350">
        <v>0.04</v>
      </c>
      <c r="FI350">
        <v>1600</v>
      </c>
      <c r="FJ350">
        <v>24</v>
      </c>
      <c r="FK350">
        <v>0.06</v>
      </c>
      <c r="FL350">
        <v>0.04</v>
      </c>
      <c r="FM350">
        <v>11.561754625</v>
      </c>
      <c r="FN350">
        <v>50.72028584240149</v>
      </c>
      <c r="FO350">
        <v>5.188943376365648</v>
      </c>
      <c r="FP350">
        <v>-1</v>
      </c>
      <c r="FQ350">
        <v>2.79771075</v>
      </c>
      <c r="FR350">
        <v>0.3138989493433393</v>
      </c>
      <c r="FS350">
        <v>0.03945202424385216</v>
      </c>
      <c r="FT350">
        <v>1</v>
      </c>
      <c r="FU350">
        <v>0</v>
      </c>
      <c r="FV350">
        <v>0</v>
      </c>
      <c r="FW350">
        <v>0</v>
      </c>
      <c r="FX350">
        <v>-1</v>
      </c>
      <c r="FY350">
        <v>1</v>
      </c>
      <c r="FZ350">
        <v>1</v>
      </c>
      <c r="GA350" t="s">
        <v>719</v>
      </c>
      <c r="GB350">
        <v>2.69388</v>
      </c>
      <c r="GC350">
        <v>2.70511</v>
      </c>
      <c r="GD350">
        <v>0.214503</v>
      </c>
      <c r="GE350">
        <v>0.210834</v>
      </c>
      <c r="GF350">
        <v>0.118926</v>
      </c>
      <c r="GG350">
        <v>0.109055</v>
      </c>
      <c r="GH350">
        <v>24620.9</v>
      </c>
      <c r="GI350">
        <v>24834.7</v>
      </c>
      <c r="GJ350">
        <v>29173.9</v>
      </c>
      <c r="GK350">
        <v>29134.1</v>
      </c>
      <c r="GL350">
        <v>34031.1</v>
      </c>
      <c r="GM350">
        <v>34551.1</v>
      </c>
      <c r="GN350">
        <v>41057.1</v>
      </c>
      <c r="GO350">
        <v>41572.2</v>
      </c>
      <c r="GP350">
        <v>1.7151</v>
      </c>
      <c r="GQ350">
        <v>2.00817</v>
      </c>
      <c r="GR350">
        <v>0.126589</v>
      </c>
      <c r="GS350">
        <v>0</v>
      </c>
      <c r="GT350">
        <v>30.6833</v>
      </c>
      <c r="GU350">
        <v>999.9</v>
      </c>
      <c r="GV350">
        <v>43.2</v>
      </c>
      <c r="GW350">
        <v>37</v>
      </c>
      <c r="GX350">
        <v>30.0492</v>
      </c>
      <c r="GY350">
        <v>62.8137</v>
      </c>
      <c r="GZ350">
        <v>29.4231</v>
      </c>
      <c r="HA350">
        <v>1</v>
      </c>
      <c r="HB350">
        <v>0.366707</v>
      </c>
      <c r="HC350">
        <v>0</v>
      </c>
      <c r="HD350">
        <v>20.3919</v>
      </c>
      <c r="HE350">
        <v>5.21594</v>
      </c>
      <c r="HF350">
        <v>12.0099</v>
      </c>
      <c r="HG350">
        <v>4.9874</v>
      </c>
      <c r="HH350">
        <v>3.28842</v>
      </c>
      <c r="HI350">
        <v>2445.6</v>
      </c>
      <c r="HJ350">
        <v>9999</v>
      </c>
      <c r="HK350">
        <v>9999</v>
      </c>
      <c r="HL350">
        <v>46.1</v>
      </c>
      <c r="HM350">
        <v>1.86734</v>
      </c>
      <c r="HN350">
        <v>1.8663</v>
      </c>
      <c r="HO350">
        <v>1.86584</v>
      </c>
      <c r="HP350">
        <v>1.8657</v>
      </c>
      <c r="HQ350">
        <v>1.86752</v>
      </c>
      <c r="HR350">
        <v>1.87002</v>
      </c>
      <c r="HS350">
        <v>1.8687</v>
      </c>
      <c r="HT350">
        <v>1.87009</v>
      </c>
      <c r="HU350">
        <v>0</v>
      </c>
      <c r="HV350">
        <v>0</v>
      </c>
      <c r="HW350">
        <v>0</v>
      </c>
      <c r="HX350">
        <v>0</v>
      </c>
      <c r="HY350" t="s">
        <v>425</v>
      </c>
      <c r="HZ350" t="s">
        <v>426</v>
      </c>
      <c r="IA350" t="s">
        <v>427</v>
      </c>
      <c r="IB350" t="s">
        <v>427</v>
      </c>
      <c r="IC350" t="s">
        <v>427</v>
      </c>
      <c r="ID350" t="s">
        <v>427</v>
      </c>
      <c r="IE350">
        <v>0</v>
      </c>
      <c r="IF350">
        <v>100</v>
      </c>
      <c r="IG350">
        <v>100</v>
      </c>
      <c r="IH350">
        <v>-1.58</v>
      </c>
      <c r="II350">
        <v>0.1121</v>
      </c>
      <c r="IJ350">
        <v>0.04464184116076175</v>
      </c>
      <c r="IK350">
        <v>-0.0004613869835165773</v>
      </c>
      <c r="IL350">
        <v>-7.733014719846753E-07</v>
      </c>
      <c r="IM350">
        <v>2.12217718631011E-10</v>
      </c>
      <c r="IN350">
        <v>-0.1662484685589008</v>
      </c>
      <c r="IO350">
        <v>0.000886434048502425</v>
      </c>
      <c r="IP350">
        <v>0.0004187276611132993</v>
      </c>
      <c r="IQ350">
        <v>-3.612086840460417E-06</v>
      </c>
      <c r="IR350">
        <v>19</v>
      </c>
      <c r="IS350">
        <v>2204</v>
      </c>
      <c r="IT350">
        <v>1</v>
      </c>
      <c r="IU350">
        <v>37</v>
      </c>
      <c r="IV350">
        <v>45.3</v>
      </c>
      <c r="IW350">
        <v>45.4</v>
      </c>
      <c r="IX350">
        <v>2.75146</v>
      </c>
      <c r="IY350">
        <v>2.19971</v>
      </c>
      <c r="IZ350">
        <v>1.39648</v>
      </c>
      <c r="JA350">
        <v>2.34253</v>
      </c>
      <c r="JB350">
        <v>1.49536</v>
      </c>
      <c r="JC350">
        <v>2.36938</v>
      </c>
      <c r="JD350">
        <v>39.2173</v>
      </c>
      <c r="JE350">
        <v>14.6311</v>
      </c>
      <c r="JF350">
        <v>18</v>
      </c>
      <c r="JG350">
        <v>391.823</v>
      </c>
      <c r="JH350">
        <v>563.604</v>
      </c>
      <c r="JI350">
        <v>32.6625</v>
      </c>
      <c r="JJ350">
        <v>32.2054</v>
      </c>
      <c r="JK350">
        <v>30.0002</v>
      </c>
      <c r="JL350">
        <v>32.0756</v>
      </c>
      <c r="JM350">
        <v>31.9721</v>
      </c>
      <c r="JN350">
        <v>55.048</v>
      </c>
      <c r="JO350">
        <v>20.9535</v>
      </c>
      <c r="JP350">
        <v>29.6118</v>
      </c>
      <c r="JQ350">
        <v>-999.9</v>
      </c>
      <c r="JR350">
        <v>1381.26</v>
      </c>
      <c r="JS350">
        <v>25.6412</v>
      </c>
      <c r="JT350">
        <v>99.7132</v>
      </c>
      <c r="JU350">
        <v>99.7873</v>
      </c>
    </row>
    <row r="351" spans="1:281">
      <c r="A351">
        <v>335</v>
      </c>
      <c r="B351">
        <v>1652290060.5</v>
      </c>
      <c r="C351">
        <v>8004</v>
      </c>
      <c r="D351" t="s">
        <v>1155</v>
      </c>
      <c r="E351" t="s">
        <v>1156</v>
      </c>
      <c r="F351">
        <v>2</v>
      </c>
      <c r="G351" t="s">
        <v>1120</v>
      </c>
      <c r="H351" t="s">
        <v>418</v>
      </c>
      <c r="I351">
        <v>1652290059.125</v>
      </c>
      <c r="J351">
        <f>(K351)/1000</f>
        <v>0</v>
      </c>
      <c r="K351">
        <f>IF(CZ351, AN351, AH351)</f>
        <v>0</v>
      </c>
      <c r="L351">
        <f>IF(CZ351, AI351, AG351)</f>
        <v>0</v>
      </c>
      <c r="M351">
        <f>DB351 - IF(AU351&gt;1, L351*CV351*100.0/(AW351*DP351), 0)</f>
        <v>0</v>
      </c>
      <c r="N351">
        <f>((T351-J351/2)*M351-L351)/(T351+J351/2)</f>
        <v>0</v>
      </c>
      <c r="O351">
        <f>N351*(DI351+DJ351)/1000.0</f>
        <v>0</v>
      </c>
      <c r="P351">
        <f>(DB351 - IF(AU351&gt;1, L351*CV351*100.0/(AW351*DP351), 0))*(DI351+DJ351)/1000.0</f>
        <v>0</v>
      </c>
      <c r="Q351">
        <f>2.0/((1/S351-1/R351)+SIGN(S351)*SQRT((1/S351-1/R351)*(1/S351-1/R351) + 4*CW351/((CW351+1)*(CW351+1))*(2*1/S351*1/R351-1/R351*1/R351)))</f>
        <v>0</v>
      </c>
      <c r="R351">
        <f>IF(LEFT(CX351,1)&lt;&gt;"0",IF(LEFT(CX351,1)="1",3.0,CY351),$D$5+$E$5*(DP351*DI351/($K$5*1000))+$F$5*(DP351*DI351/($K$5*1000))*MAX(MIN(CV351,$J$5),$I$5)*MAX(MIN(CV351,$J$5),$I$5)+$G$5*MAX(MIN(CV351,$J$5),$I$5)*(DP351*DI351/($K$5*1000))+$H$5*(DP351*DI351/($K$5*1000))*(DP351*DI351/($K$5*1000)))</f>
        <v>0</v>
      </c>
      <c r="S351">
        <f>J351*(1000-(1000*0.61365*exp(17.502*W351/(240.97+W351))/(DI351+DJ351)+DD351)/2)/(1000*0.61365*exp(17.502*W351/(240.97+W351))/(DI351+DJ351)-DD351)</f>
        <v>0</v>
      </c>
      <c r="T351">
        <f>1/((CW351+1)/(Q351/1.6)+1/(R351/1.37)) + CW351/((CW351+1)/(Q351/1.6) + CW351/(R351/1.37))</f>
        <v>0</v>
      </c>
      <c r="U351">
        <f>(CR351*CU351)</f>
        <v>0</v>
      </c>
      <c r="V351">
        <f>(DK351+(U351+2*0.95*5.67E-8*(((DK351+$B$7)+273)^4-(DK351+273)^4)-44100*J351)/(1.84*29.3*R351+8*0.95*5.67E-8*(DK351+273)^3))</f>
        <v>0</v>
      </c>
      <c r="W351">
        <f>($C$7*DL351+$D$7*DM351+$E$7*V351)</f>
        <v>0</v>
      </c>
      <c r="X351">
        <f>0.61365*exp(17.502*W351/(240.97+W351))</f>
        <v>0</v>
      </c>
      <c r="Y351">
        <f>(Z351/AA351*100)</f>
        <v>0</v>
      </c>
      <c r="Z351">
        <f>DD351*(DI351+DJ351)/1000</f>
        <v>0</v>
      </c>
      <c r="AA351">
        <f>0.61365*exp(17.502*DK351/(240.97+DK351))</f>
        <v>0</v>
      </c>
      <c r="AB351">
        <f>(X351-DD351*(DI351+DJ351)/1000)</f>
        <v>0</v>
      </c>
      <c r="AC351">
        <f>(-J351*44100)</f>
        <v>0</v>
      </c>
      <c r="AD351">
        <f>2*29.3*R351*0.92*(DK351-W351)</f>
        <v>0</v>
      </c>
      <c r="AE351">
        <f>2*0.95*5.67E-8*(((DK351+$B$7)+273)^4-(W351+273)^4)</f>
        <v>0</v>
      </c>
      <c r="AF351">
        <f>U351+AE351+AC351+AD351</f>
        <v>0</v>
      </c>
      <c r="AG351">
        <f>DH351*AU351*(DC351-DB351*(1000-AU351*DE351)/(1000-AU351*DD351))/(100*CV351)</f>
        <v>0</v>
      </c>
      <c r="AH351">
        <f>1000*DH351*AU351*(DD351-DE351)/(100*CV351*(1000-AU351*DD351))</f>
        <v>0</v>
      </c>
      <c r="AI351">
        <f>(AJ351 - AK351 - DI351*1E3/(8.314*(DK351+273.15)) * AM351/DH351 * AL351) * DH351/(100*CV351) * (1000 - DE351)/1000</f>
        <v>0</v>
      </c>
      <c r="AJ351">
        <v>1462.830669377058</v>
      </c>
      <c r="AK351">
        <v>1464.091939393939</v>
      </c>
      <c r="AL351">
        <v>-6.34084478952457</v>
      </c>
      <c r="AM351">
        <v>66.42233892500103</v>
      </c>
      <c r="AN351">
        <f>(AP351 - AO351 + DI351*1E3/(8.314*(DK351+273.15)) * AR351/DH351 * AQ351) * DH351/(100*CV351) * 1000/(1000 - AP351)</f>
        <v>0</v>
      </c>
      <c r="AO351">
        <v>25.5821489991153</v>
      </c>
      <c r="AP351">
        <v>28.39614121212121</v>
      </c>
      <c r="AQ351">
        <v>-0.006087122668279296</v>
      </c>
      <c r="AR351">
        <v>79.01917542628415</v>
      </c>
      <c r="AS351">
        <v>0</v>
      </c>
      <c r="AT351">
        <v>0</v>
      </c>
      <c r="AU351">
        <f>IF(AS351*$H$13&gt;=AW351,1.0,(AW351/(AW351-AS351*$H$13)))</f>
        <v>0</v>
      </c>
      <c r="AV351">
        <f>(AU351-1)*100</f>
        <v>0</v>
      </c>
      <c r="AW351">
        <f>MAX(0,($B$13+$C$13*DP351)/(1+$D$13*DP351)*DI351/(DK351+273)*$E$13)</f>
        <v>0</v>
      </c>
      <c r="AX351" t="s">
        <v>421</v>
      </c>
      <c r="AY351" t="s">
        <v>421</v>
      </c>
      <c r="AZ351">
        <v>0</v>
      </c>
      <c r="BA351">
        <v>0</v>
      </c>
      <c r="BB351">
        <f>1-AZ351/BA351</f>
        <v>0</v>
      </c>
      <c r="BC351">
        <v>0</v>
      </c>
      <c r="BD351" t="s">
        <v>421</v>
      </c>
      <c r="BE351" t="s">
        <v>421</v>
      </c>
      <c r="BF351">
        <v>0</v>
      </c>
      <c r="BG351">
        <v>0</v>
      </c>
      <c r="BH351">
        <f>1-BF351/BG351</f>
        <v>0</v>
      </c>
      <c r="BI351">
        <v>0.5</v>
      </c>
      <c r="BJ351">
        <f>CS351</f>
        <v>0</v>
      </c>
      <c r="BK351">
        <f>L351</f>
        <v>0</v>
      </c>
      <c r="BL351">
        <f>BH351*BI351*BJ351</f>
        <v>0</v>
      </c>
      <c r="BM351">
        <f>(BK351-BC351)/BJ351</f>
        <v>0</v>
      </c>
      <c r="BN351">
        <f>(BA351-BG351)/BG351</f>
        <v>0</v>
      </c>
      <c r="BO351">
        <f>AZ351/(BB351+AZ351/BG351)</f>
        <v>0</v>
      </c>
      <c r="BP351" t="s">
        <v>421</v>
      </c>
      <c r="BQ351">
        <v>0</v>
      </c>
      <c r="BR351">
        <f>IF(BQ351&lt;&gt;0, BQ351, BO351)</f>
        <v>0</v>
      </c>
      <c r="BS351">
        <f>1-BR351/BG351</f>
        <v>0</v>
      </c>
      <c r="BT351">
        <f>(BG351-BF351)/(BG351-BR351)</f>
        <v>0</v>
      </c>
      <c r="BU351">
        <f>(BA351-BG351)/(BA351-BR351)</f>
        <v>0</v>
      </c>
      <c r="BV351">
        <f>(BG351-BF351)/(BG351-AZ351)</f>
        <v>0</v>
      </c>
      <c r="BW351">
        <f>(BA351-BG351)/(BA351-AZ351)</f>
        <v>0</v>
      </c>
      <c r="BX351">
        <f>(BT351*BR351/BF351)</f>
        <v>0</v>
      </c>
      <c r="BY351">
        <f>(1-BX351)</f>
        <v>0</v>
      </c>
      <c r="BZ351">
        <v>1358</v>
      </c>
      <c r="CA351">
        <v>300</v>
      </c>
      <c r="CB351">
        <v>300</v>
      </c>
      <c r="CC351">
        <v>300</v>
      </c>
      <c r="CD351">
        <v>10372.1</v>
      </c>
      <c r="CE351">
        <v>1824.64</v>
      </c>
      <c r="CF351">
        <v>-0.00730157</v>
      </c>
      <c r="CG351">
        <v>0.9</v>
      </c>
      <c r="CH351" t="s">
        <v>421</v>
      </c>
      <c r="CI351" t="s">
        <v>421</v>
      </c>
      <c r="CJ351" t="s">
        <v>421</v>
      </c>
      <c r="CK351" t="s">
        <v>421</v>
      </c>
      <c r="CL351" t="s">
        <v>421</v>
      </c>
      <c r="CM351" t="s">
        <v>421</v>
      </c>
      <c r="CN351" t="s">
        <v>421</v>
      </c>
      <c r="CO351" t="s">
        <v>421</v>
      </c>
      <c r="CP351" t="s">
        <v>421</v>
      </c>
      <c r="CQ351" t="s">
        <v>421</v>
      </c>
      <c r="CR351">
        <f>$B$11*DQ351+$C$11*DR351+$F$11*EC351*(1-EF351)</f>
        <v>0</v>
      </c>
      <c r="CS351">
        <f>CR351*CT351</f>
        <v>0</v>
      </c>
      <c r="CT351">
        <f>($B$11*$D$9+$C$11*$D$9+$F$11*((EP351+EH351)/MAX(EP351+EH351+EQ351, 0.1)*$I$9+EQ351/MAX(EP351+EH351+EQ351, 0.1)*$J$9))/($B$11+$C$11+$F$11)</f>
        <v>0</v>
      </c>
      <c r="CU351">
        <f>($B$11*$K$9+$C$11*$K$9+$F$11*((EP351+EH351)/MAX(EP351+EH351+EQ351, 0.1)*$P$9+EQ351/MAX(EP351+EH351+EQ351, 0.1)*$Q$9))/($B$11+$C$11+$F$11)</f>
        <v>0</v>
      </c>
      <c r="CV351">
        <v>6</v>
      </c>
      <c r="CW351">
        <v>0.5</v>
      </c>
      <c r="CX351" t="s">
        <v>422</v>
      </c>
      <c r="CY351">
        <v>2</v>
      </c>
      <c r="CZ351" t="b">
        <v>1</v>
      </c>
      <c r="DA351">
        <v>1652290059.125</v>
      </c>
      <c r="DB351">
        <v>1427.8925</v>
      </c>
      <c r="DC351">
        <v>1410.6675</v>
      </c>
      <c r="DD351">
        <v>28.3992</v>
      </c>
      <c r="DE351">
        <v>25.59895</v>
      </c>
      <c r="DF351">
        <v>1429.4675</v>
      </c>
      <c r="DG351">
        <v>28.2871</v>
      </c>
      <c r="DH351">
        <v>400.095</v>
      </c>
      <c r="DI351">
        <v>90.63674999999999</v>
      </c>
      <c r="DJ351">
        <v>0.09984912500000001</v>
      </c>
      <c r="DK351">
        <v>33.422925</v>
      </c>
      <c r="DL351">
        <v>32.7422</v>
      </c>
      <c r="DM351">
        <v>999.9</v>
      </c>
      <c r="DN351">
        <v>0</v>
      </c>
      <c r="DO351">
        <v>0</v>
      </c>
      <c r="DP351">
        <v>10005.9375</v>
      </c>
      <c r="DQ351">
        <v>0</v>
      </c>
      <c r="DR351">
        <v>257.5287499999999</v>
      </c>
      <c r="DS351">
        <v>17.22195</v>
      </c>
      <c r="DT351">
        <v>1469.63</v>
      </c>
      <c r="DU351">
        <v>1447.73</v>
      </c>
      <c r="DV351">
        <v>2.8002875</v>
      </c>
      <c r="DW351">
        <v>1410.6675</v>
      </c>
      <c r="DX351">
        <v>25.59895</v>
      </c>
      <c r="DY351">
        <v>2.57401</v>
      </c>
      <c r="DZ351">
        <v>2.320205</v>
      </c>
      <c r="EA351">
        <v>21.5022</v>
      </c>
      <c r="EB351">
        <v>19.81735</v>
      </c>
      <c r="EC351">
        <v>1499.925</v>
      </c>
      <c r="ED351">
        <v>0.972992</v>
      </c>
      <c r="EE351">
        <v>0.0270084</v>
      </c>
      <c r="EF351">
        <v>0</v>
      </c>
      <c r="EG351">
        <v>1408.12</v>
      </c>
      <c r="EH351">
        <v>5.00097</v>
      </c>
      <c r="EI351">
        <v>21826.075</v>
      </c>
      <c r="EJ351">
        <v>12490.9</v>
      </c>
      <c r="EK351">
        <v>41.75</v>
      </c>
      <c r="EL351">
        <v>43.062</v>
      </c>
      <c r="EM351">
        <v>41.937</v>
      </c>
      <c r="EN351">
        <v>42.937</v>
      </c>
      <c r="EO351">
        <v>42.875</v>
      </c>
      <c r="EP351">
        <v>1454.545</v>
      </c>
      <c r="EQ351">
        <v>40.38</v>
      </c>
      <c r="ER351">
        <v>0</v>
      </c>
      <c r="ES351">
        <v>2746.400000095367</v>
      </c>
      <c r="ET351">
        <v>0</v>
      </c>
      <c r="EU351">
        <v>1414.234</v>
      </c>
      <c r="EV351">
        <v>-62.52538451559473</v>
      </c>
      <c r="EW351">
        <v>-730.2999989543431</v>
      </c>
      <c r="EX351">
        <v>21906.204</v>
      </c>
      <c r="EY351">
        <v>15</v>
      </c>
      <c r="EZ351">
        <v>1652287342.6</v>
      </c>
      <c r="FA351" t="s">
        <v>727</v>
      </c>
      <c r="FB351">
        <v>1652287342.6</v>
      </c>
      <c r="FC351">
        <v>1652287335.6</v>
      </c>
      <c r="FD351">
        <v>27</v>
      </c>
      <c r="FE351">
        <v>0.206</v>
      </c>
      <c r="FF351">
        <v>-0.006</v>
      </c>
      <c r="FG351">
        <v>-1.806</v>
      </c>
      <c r="FH351">
        <v>0.04</v>
      </c>
      <c r="FI351">
        <v>1600</v>
      </c>
      <c r="FJ351">
        <v>24</v>
      </c>
      <c r="FK351">
        <v>0.06</v>
      </c>
      <c r="FL351">
        <v>0.04</v>
      </c>
      <c r="FM351">
        <v>12.4213565</v>
      </c>
      <c r="FN351">
        <v>44.26327001876171</v>
      </c>
      <c r="FO351">
        <v>4.555856118828024</v>
      </c>
      <c r="FP351">
        <v>-1</v>
      </c>
      <c r="FQ351">
        <v>2.798251</v>
      </c>
      <c r="FR351">
        <v>0.3193319324577827</v>
      </c>
      <c r="FS351">
        <v>0.03948108735837957</v>
      </c>
      <c r="FT351">
        <v>1</v>
      </c>
      <c r="FU351">
        <v>0</v>
      </c>
      <c r="FV351">
        <v>0</v>
      </c>
      <c r="FW351">
        <v>0</v>
      </c>
      <c r="FX351">
        <v>-1</v>
      </c>
      <c r="FY351">
        <v>1</v>
      </c>
      <c r="FZ351">
        <v>1</v>
      </c>
      <c r="GA351" t="s">
        <v>719</v>
      </c>
      <c r="GB351">
        <v>2.69381</v>
      </c>
      <c r="GC351">
        <v>2.70501</v>
      </c>
      <c r="GD351">
        <v>0.213371</v>
      </c>
      <c r="GE351">
        <v>0.209606</v>
      </c>
      <c r="GF351">
        <v>0.11891</v>
      </c>
      <c r="GG351">
        <v>0.109131</v>
      </c>
      <c r="GH351">
        <v>24656.6</v>
      </c>
      <c r="GI351">
        <v>24873.6</v>
      </c>
      <c r="GJ351">
        <v>29174</v>
      </c>
      <c r="GK351">
        <v>29134.2</v>
      </c>
      <c r="GL351">
        <v>34031.7</v>
      </c>
      <c r="GM351">
        <v>34548.4</v>
      </c>
      <c r="GN351">
        <v>41057</v>
      </c>
      <c r="GO351">
        <v>41572.6</v>
      </c>
      <c r="GP351">
        <v>1.71495</v>
      </c>
      <c r="GQ351">
        <v>2.00815</v>
      </c>
      <c r="GR351">
        <v>0.127431</v>
      </c>
      <c r="GS351">
        <v>0</v>
      </c>
      <c r="GT351">
        <v>30.6833</v>
      </c>
      <c r="GU351">
        <v>999.9</v>
      </c>
      <c r="GV351">
        <v>43.3</v>
      </c>
      <c r="GW351">
        <v>37</v>
      </c>
      <c r="GX351">
        <v>30.12</v>
      </c>
      <c r="GY351">
        <v>62.8837</v>
      </c>
      <c r="GZ351">
        <v>29.2348</v>
      </c>
      <c r="HA351">
        <v>1</v>
      </c>
      <c r="HB351">
        <v>0.36674</v>
      </c>
      <c r="HC351">
        <v>0</v>
      </c>
      <c r="HD351">
        <v>20.3919</v>
      </c>
      <c r="HE351">
        <v>5.21594</v>
      </c>
      <c r="HF351">
        <v>12.0099</v>
      </c>
      <c r="HG351">
        <v>4.9872</v>
      </c>
      <c r="HH351">
        <v>3.28842</v>
      </c>
      <c r="HI351">
        <v>2445.6</v>
      </c>
      <c r="HJ351">
        <v>9999</v>
      </c>
      <c r="HK351">
        <v>9999</v>
      </c>
      <c r="HL351">
        <v>46.1</v>
      </c>
      <c r="HM351">
        <v>1.86734</v>
      </c>
      <c r="HN351">
        <v>1.8663</v>
      </c>
      <c r="HO351">
        <v>1.86584</v>
      </c>
      <c r="HP351">
        <v>1.8657</v>
      </c>
      <c r="HQ351">
        <v>1.86752</v>
      </c>
      <c r="HR351">
        <v>1.87002</v>
      </c>
      <c r="HS351">
        <v>1.86868</v>
      </c>
      <c r="HT351">
        <v>1.87009</v>
      </c>
      <c r="HU351">
        <v>0</v>
      </c>
      <c r="HV351">
        <v>0</v>
      </c>
      <c r="HW351">
        <v>0</v>
      </c>
      <c r="HX351">
        <v>0</v>
      </c>
      <c r="HY351" t="s">
        <v>425</v>
      </c>
      <c r="HZ351" t="s">
        <v>426</v>
      </c>
      <c r="IA351" t="s">
        <v>427</v>
      </c>
      <c r="IB351" t="s">
        <v>427</v>
      </c>
      <c r="IC351" t="s">
        <v>427</v>
      </c>
      <c r="ID351" t="s">
        <v>427</v>
      </c>
      <c r="IE351">
        <v>0</v>
      </c>
      <c r="IF351">
        <v>100</v>
      </c>
      <c r="IG351">
        <v>100</v>
      </c>
      <c r="IH351">
        <v>-1.56</v>
      </c>
      <c r="II351">
        <v>0.112</v>
      </c>
      <c r="IJ351">
        <v>0.04464184116076175</v>
      </c>
      <c r="IK351">
        <v>-0.0004613869835165773</v>
      </c>
      <c r="IL351">
        <v>-7.733014719846753E-07</v>
      </c>
      <c r="IM351">
        <v>2.12217718631011E-10</v>
      </c>
      <c r="IN351">
        <v>-0.1662484685589008</v>
      </c>
      <c r="IO351">
        <v>0.000886434048502425</v>
      </c>
      <c r="IP351">
        <v>0.0004187276611132993</v>
      </c>
      <c r="IQ351">
        <v>-3.612086840460417E-06</v>
      </c>
      <c r="IR351">
        <v>19</v>
      </c>
      <c r="IS351">
        <v>2204</v>
      </c>
      <c r="IT351">
        <v>1</v>
      </c>
      <c r="IU351">
        <v>37</v>
      </c>
      <c r="IV351">
        <v>45.3</v>
      </c>
      <c r="IW351">
        <v>45.4</v>
      </c>
      <c r="IX351">
        <v>2.72949</v>
      </c>
      <c r="IY351">
        <v>2.20093</v>
      </c>
      <c r="IZ351">
        <v>1.39648</v>
      </c>
      <c r="JA351">
        <v>2.34253</v>
      </c>
      <c r="JB351">
        <v>1.49536</v>
      </c>
      <c r="JC351">
        <v>2.40112</v>
      </c>
      <c r="JD351">
        <v>39.2173</v>
      </c>
      <c r="JE351">
        <v>14.6311</v>
      </c>
      <c r="JF351">
        <v>18</v>
      </c>
      <c r="JG351">
        <v>391.745</v>
      </c>
      <c r="JH351">
        <v>563.592</v>
      </c>
      <c r="JI351">
        <v>32.6626</v>
      </c>
      <c r="JJ351">
        <v>32.2054</v>
      </c>
      <c r="JK351">
        <v>30.0002</v>
      </c>
      <c r="JL351">
        <v>32.0761</v>
      </c>
      <c r="JM351">
        <v>31.9728</v>
      </c>
      <c r="JN351">
        <v>54.6275</v>
      </c>
      <c r="JO351">
        <v>20.9535</v>
      </c>
      <c r="JP351">
        <v>29.6118</v>
      </c>
      <c r="JQ351">
        <v>-999.9</v>
      </c>
      <c r="JR351">
        <v>1367.8</v>
      </c>
      <c r="JS351">
        <v>25.6524</v>
      </c>
      <c r="JT351">
        <v>99.7132</v>
      </c>
      <c r="JU351">
        <v>99.788</v>
      </c>
    </row>
    <row r="352" spans="1:281">
      <c r="A352">
        <v>336</v>
      </c>
      <c r="B352">
        <v>1652290062.5</v>
      </c>
      <c r="C352">
        <v>8006</v>
      </c>
      <c r="D352" t="s">
        <v>1157</v>
      </c>
      <c r="E352" t="s">
        <v>1158</v>
      </c>
      <c r="F352">
        <v>2</v>
      </c>
      <c r="G352" t="s">
        <v>1120</v>
      </c>
      <c r="H352" t="s">
        <v>418</v>
      </c>
      <c r="I352">
        <v>1652290061.5</v>
      </c>
      <c r="J352">
        <f>(K352)/1000</f>
        <v>0</v>
      </c>
      <c r="K352">
        <f>IF(CZ352, AN352, AH352)</f>
        <v>0</v>
      </c>
      <c r="L352">
        <f>IF(CZ352, AI352, AG352)</f>
        <v>0</v>
      </c>
      <c r="M352">
        <f>DB352 - IF(AU352&gt;1, L352*CV352*100.0/(AW352*DP352), 0)</f>
        <v>0</v>
      </c>
      <c r="N352">
        <f>((T352-J352/2)*M352-L352)/(T352+J352/2)</f>
        <v>0</v>
      </c>
      <c r="O352">
        <f>N352*(DI352+DJ352)/1000.0</f>
        <v>0</v>
      </c>
      <c r="P352">
        <f>(DB352 - IF(AU352&gt;1, L352*CV352*100.0/(AW352*DP352), 0))*(DI352+DJ352)/1000.0</f>
        <v>0</v>
      </c>
      <c r="Q352">
        <f>2.0/((1/S352-1/R352)+SIGN(S352)*SQRT((1/S352-1/R352)*(1/S352-1/R352) + 4*CW352/((CW352+1)*(CW352+1))*(2*1/S352*1/R352-1/R352*1/R352)))</f>
        <v>0</v>
      </c>
      <c r="R352">
        <f>IF(LEFT(CX352,1)&lt;&gt;"0",IF(LEFT(CX352,1)="1",3.0,CY352),$D$5+$E$5*(DP352*DI352/($K$5*1000))+$F$5*(DP352*DI352/($K$5*1000))*MAX(MIN(CV352,$J$5),$I$5)*MAX(MIN(CV352,$J$5),$I$5)+$G$5*MAX(MIN(CV352,$J$5),$I$5)*(DP352*DI352/($K$5*1000))+$H$5*(DP352*DI352/($K$5*1000))*(DP352*DI352/($K$5*1000)))</f>
        <v>0</v>
      </c>
      <c r="S352">
        <f>J352*(1000-(1000*0.61365*exp(17.502*W352/(240.97+W352))/(DI352+DJ352)+DD352)/2)/(1000*0.61365*exp(17.502*W352/(240.97+W352))/(DI352+DJ352)-DD352)</f>
        <v>0</v>
      </c>
      <c r="T352">
        <f>1/((CW352+1)/(Q352/1.6)+1/(R352/1.37)) + CW352/((CW352+1)/(Q352/1.6) + CW352/(R352/1.37))</f>
        <v>0</v>
      </c>
      <c r="U352">
        <f>(CR352*CU352)</f>
        <v>0</v>
      </c>
      <c r="V352">
        <f>(DK352+(U352+2*0.95*5.67E-8*(((DK352+$B$7)+273)^4-(DK352+273)^4)-44100*J352)/(1.84*29.3*R352+8*0.95*5.67E-8*(DK352+273)^3))</f>
        <v>0</v>
      </c>
      <c r="W352">
        <f>($C$7*DL352+$D$7*DM352+$E$7*V352)</f>
        <v>0</v>
      </c>
      <c r="X352">
        <f>0.61365*exp(17.502*W352/(240.97+W352))</f>
        <v>0</v>
      </c>
      <c r="Y352">
        <f>(Z352/AA352*100)</f>
        <v>0</v>
      </c>
      <c r="Z352">
        <f>DD352*(DI352+DJ352)/1000</f>
        <v>0</v>
      </c>
      <c r="AA352">
        <f>0.61365*exp(17.502*DK352/(240.97+DK352))</f>
        <v>0</v>
      </c>
      <c r="AB352">
        <f>(X352-DD352*(DI352+DJ352)/1000)</f>
        <v>0</v>
      </c>
      <c r="AC352">
        <f>(-J352*44100)</f>
        <v>0</v>
      </c>
      <c r="AD352">
        <f>2*29.3*R352*0.92*(DK352-W352)</f>
        <v>0</v>
      </c>
      <c r="AE352">
        <f>2*0.95*5.67E-8*(((DK352+$B$7)+273)^4-(W352+273)^4)</f>
        <v>0</v>
      </c>
      <c r="AF352">
        <f>U352+AE352+AC352+AD352</f>
        <v>0</v>
      </c>
      <c r="AG352">
        <f>DH352*AU352*(DC352-DB352*(1000-AU352*DE352)/(1000-AU352*DD352))/(100*CV352)</f>
        <v>0</v>
      </c>
      <c r="AH352">
        <f>1000*DH352*AU352*(DD352-DE352)/(100*CV352*(1000-AU352*DD352))</f>
        <v>0</v>
      </c>
      <c r="AI352">
        <f>(AJ352 - AK352 - DI352*1E3/(8.314*(DK352+273.15)) * AM352/DH352 * AL352) * DH352/(100*CV352) * (1000 - DE352)/1000</f>
        <v>0</v>
      </c>
      <c r="AJ352">
        <v>1449.419621275406</v>
      </c>
      <c r="AK352">
        <v>1451.203757575757</v>
      </c>
      <c r="AL352">
        <v>-6.376866453533392</v>
      </c>
      <c r="AM352">
        <v>66.42233892500103</v>
      </c>
      <c r="AN352">
        <f>(AP352 - AO352 + DI352*1E3/(8.314*(DK352+273.15)) * AR352/DH352 * AQ352) * DH352/(100*CV352) * 1000/(1000 - AP352)</f>
        <v>0</v>
      </c>
      <c r="AO352">
        <v>25.58901154746572</v>
      </c>
      <c r="AP352">
        <v>28.3940393939394</v>
      </c>
      <c r="AQ352">
        <v>-0.003748736299881677</v>
      </c>
      <c r="AR352">
        <v>79.01917542628415</v>
      </c>
      <c r="AS352">
        <v>0</v>
      </c>
      <c r="AT352">
        <v>0</v>
      </c>
      <c r="AU352">
        <f>IF(AS352*$H$13&gt;=AW352,1.0,(AW352/(AW352-AS352*$H$13)))</f>
        <v>0</v>
      </c>
      <c r="AV352">
        <f>(AU352-1)*100</f>
        <v>0</v>
      </c>
      <c r="AW352">
        <f>MAX(0,($B$13+$C$13*DP352)/(1+$D$13*DP352)*DI352/(DK352+273)*$E$13)</f>
        <v>0</v>
      </c>
      <c r="AX352" t="s">
        <v>421</v>
      </c>
      <c r="AY352" t="s">
        <v>421</v>
      </c>
      <c r="AZ352">
        <v>0</v>
      </c>
      <c r="BA352">
        <v>0</v>
      </c>
      <c r="BB352">
        <f>1-AZ352/BA352</f>
        <v>0</v>
      </c>
      <c r="BC352">
        <v>0</v>
      </c>
      <c r="BD352" t="s">
        <v>421</v>
      </c>
      <c r="BE352" t="s">
        <v>421</v>
      </c>
      <c r="BF352">
        <v>0</v>
      </c>
      <c r="BG352">
        <v>0</v>
      </c>
      <c r="BH352">
        <f>1-BF352/BG352</f>
        <v>0</v>
      </c>
      <c r="BI352">
        <v>0.5</v>
      </c>
      <c r="BJ352">
        <f>CS352</f>
        <v>0</v>
      </c>
      <c r="BK352">
        <f>L352</f>
        <v>0</v>
      </c>
      <c r="BL352">
        <f>BH352*BI352*BJ352</f>
        <v>0</v>
      </c>
      <c r="BM352">
        <f>(BK352-BC352)/BJ352</f>
        <v>0</v>
      </c>
      <c r="BN352">
        <f>(BA352-BG352)/BG352</f>
        <v>0</v>
      </c>
      <c r="BO352">
        <f>AZ352/(BB352+AZ352/BG352)</f>
        <v>0</v>
      </c>
      <c r="BP352" t="s">
        <v>421</v>
      </c>
      <c r="BQ352">
        <v>0</v>
      </c>
      <c r="BR352">
        <f>IF(BQ352&lt;&gt;0, BQ352, BO352)</f>
        <v>0</v>
      </c>
      <c r="BS352">
        <f>1-BR352/BG352</f>
        <v>0</v>
      </c>
      <c r="BT352">
        <f>(BG352-BF352)/(BG352-BR352)</f>
        <v>0</v>
      </c>
      <c r="BU352">
        <f>(BA352-BG352)/(BA352-BR352)</f>
        <v>0</v>
      </c>
      <c r="BV352">
        <f>(BG352-BF352)/(BG352-AZ352)</f>
        <v>0</v>
      </c>
      <c r="BW352">
        <f>(BA352-BG352)/(BA352-AZ352)</f>
        <v>0</v>
      </c>
      <c r="BX352">
        <f>(BT352*BR352/BF352)</f>
        <v>0</v>
      </c>
      <c r="BY352">
        <f>(1-BX352)</f>
        <v>0</v>
      </c>
      <c r="BZ352">
        <v>1358</v>
      </c>
      <c r="CA352">
        <v>300</v>
      </c>
      <c r="CB352">
        <v>300</v>
      </c>
      <c r="CC352">
        <v>300</v>
      </c>
      <c r="CD352">
        <v>10372.1</v>
      </c>
      <c r="CE352">
        <v>1824.64</v>
      </c>
      <c r="CF352">
        <v>-0.00730157</v>
      </c>
      <c r="CG352">
        <v>0.9</v>
      </c>
      <c r="CH352" t="s">
        <v>421</v>
      </c>
      <c r="CI352" t="s">
        <v>421</v>
      </c>
      <c r="CJ352" t="s">
        <v>421</v>
      </c>
      <c r="CK352" t="s">
        <v>421</v>
      </c>
      <c r="CL352" t="s">
        <v>421</v>
      </c>
      <c r="CM352" t="s">
        <v>421</v>
      </c>
      <c r="CN352" t="s">
        <v>421</v>
      </c>
      <c r="CO352" t="s">
        <v>421</v>
      </c>
      <c r="CP352" t="s">
        <v>421</v>
      </c>
      <c r="CQ352" t="s">
        <v>421</v>
      </c>
      <c r="CR352">
        <f>$B$11*DQ352+$C$11*DR352+$F$11*EC352*(1-EF352)</f>
        <v>0</v>
      </c>
      <c r="CS352">
        <f>CR352*CT352</f>
        <v>0</v>
      </c>
      <c r="CT352">
        <f>($B$11*$D$9+$C$11*$D$9+$F$11*((EP352+EH352)/MAX(EP352+EH352+EQ352, 0.1)*$I$9+EQ352/MAX(EP352+EH352+EQ352, 0.1)*$J$9))/($B$11+$C$11+$F$11)</f>
        <v>0</v>
      </c>
      <c r="CU352">
        <f>($B$11*$K$9+$C$11*$K$9+$F$11*((EP352+EH352)/MAX(EP352+EH352+EQ352, 0.1)*$P$9+EQ352/MAX(EP352+EH352+EQ352, 0.1)*$Q$9))/($B$11+$C$11+$F$11)</f>
        <v>0</v>
      </c>
      <c r="CV352">
        <v>6</v>
      </c>
      <c r="CW352">
        <v>0.5</v>
      </c>
      <c r="CX352" t="s">
        <v>422</v>
      </c>
      <c r="CY352">
        <v>2</v>
      </c>
      <c r="CZ352" t="b">
        <v>1</v>
      </c>
      <c r="DA352">
        <v>1652290061.5</v>
      </c>
      <c r="DB352">
        <v>1413.146666666667</v>
      </c>
      <c r="DC352">
        <v>1394.766666666667</v>
      </c>
      <c r="DD352">
        <v>28.39423333333333</v>
      </c>
      <c r="DE352">
        <v>25.62703333333333</v>
      </c>
      <c r="DF352">
        <v>1414.703333333333</v>
      </c>
      <c r="DG352">
        <v>28.28223333333333</v>
      </c>
      <c r="DH352">
        <v>400.0706666666667</v>
      </c>
      <c r="DI352">
        <v>90.63659999999999</v>
      </c>
      <c r="DJ352">
        <v>0.09999983333333333</v>
      </c>
      <c r="DK352">
        <v>33.4233</v>
      </c>
      <c r="DL352">
        <v>32.75123333333332</v>
      </c>
      <c r="DM352">
        <v>999.9</v>
      </c>
      <c r="DN352">
        <v>0</v>
      </c>
      <c r="DO352">
        <v>0</v>
      </c>
      <c r="DP352">
        <v>10001.24333333333</v>
      </c>
      <c r="DQ352">
        <v>0</v>
      </c>
      <c r="DR352">
        <v>255.581</v>
      </c>
      <c r="DS352">
        <v>18.38203333333334</v>
      </c>
      <c r="DT352">
        <v>1454.443333333333</v>
      </c>
      <c r="DU352">
        <v>1431.45</v>
      </c>
      <c r="DV352">
        <v>2.76724</v>
      </c>
      <c r="DW352">
        <v>1394.766666666667</v>
      </c>
      <c r="DX352">
        <v>25.62703333333333</v>
      </c>
      <c r="DY352">
        <v>2.57356</v>
      </c>
      <c r="DZ352">
        <v>2.322746666666667</v>
      </c>
      <c r="EA352">
        <v>21.49933333333334</v>
      </c>
      <c r="EB352">
        <v>19.83503333333333</v>
      </c>
      <c r="EC352">
        <v>1500.026666666667</v>
      </c>
      <c r="ED352">
        <v>0.9729936666666666</v>
      </c>
      <c r="EE352">
        <v>0.02700663333333333</v>
      </c>
      <c r="EF352">
        <v>0</v>
      </c>
      <c r="EG352">
        <v>1405.373333333333</v>
      </c>
      <c r="EH352">
        <v>5.00097</v>
      </c>
      <c r="EI352">
        <v>21785.2</v>
      </c>
      <c r="EJ352">
        <v>12491.76666666667</v>
      </c>
      <c r="EK352">
        <v>41.75</v>
      </c>
      <c r="EL352">
        <v>43.06199999999999</v>
      </c>
      <c r="EM352">
        <v>41.937</v>
      </c>
      <c r="EN352">
        <v>42.91633333333333</v>
      </c>
      <c r="EO352">
        <v>42.875</v>
      </c>
      <c r="EP352">
        <v>1454.646666666667</v>
      </c>
      <c r="EQ352">
        <v>40.38</v>
      </c>
      <c r="ER352">
        <v>0</v>
      </c>
      <c r="ES352">
        <v>2748.200000047684</v>
      </c>
      <c r="ET352">
        <v>0</v>
      </c>
      <c r="EU352">
        <v>1412.686923076923</v>
      </c>
      <c r="EV352">
        <v>-63.45846157857287</v>
      </c>
      <c r="EW352">
        <v>-778.2017103833859</v>
      </c>
      <c r="EX352">
        <v>21885.9</v>
      </c>
      <c r="EY352">
        <v>15</v>
      </c>
      <c r="EZ352">
        <v>1652287342.6</v>
      </c>
      <c r="FA352" t="s">
        <v>727</v>
      </c>
      <c r="FB352">
        <v>1652287342.6</v>
      </c>
      <c r="FC352">
        <v>1652287335.6</v>
      </c>
      <c r="FD352">
        <v>27</v>
      </c>
      <c r="FE352">
        <v>0.206</v>
      </c>
      <c r="FF352">
        <v>-0.006</v>
      </c>
      <c r="FG352">
        <v>-1.806</v>
      </c>
      <c r="FH352">
        <v>0.04</v>
      </c>
      <c r="FI352">
        <v>1600</v>
      </c>
      <c r="FJ352">
        <v>24</v>
      </c>
      <c r="FK352">
        <v>0.06</v>
      </c>
      <c r="FL352">
        <v>0.04</v>
      </c>
      <c r="FM352">
        <v>14.536178</v>
      </c>
      <c r="FN352">
        <v>30.46190814258912</v>
      </c>
      <c r="FO352">
        <v>3.130269877046706</v>
      </c>
      <c r="FP352">
        <v>-1</v>
      </c>
      <c r="FQ352">
        <v>2.8011815</v>
      </c>
      <c r="FR352">
        <v>0.1440497560975557</v>
      </c>
      <c r="FS352">
        <v>0.03687588612833593</v>
      </c>
      <c r="FT352">
        <v>1</v>
      </c>
      <c r="FU352">
        <v>0</v>
      </c>
      <c r="FV352">
        <v>0</v>
      </c>
      <c r="FW352">
        <v>0</v>
      </c>
      <c r="FX352">
        <v>-1</v>
      </c>
      <c r="FY352">
        <v>1</v>
      </c>
      <c r="FZ352">
        <v>1</v>
      </c>
      <c r="GA352" t="s">
        <v>719</v>
      </c>
      <c r="GB352">
        <v>2.69384</v>
      </c>
      <c r="GC352">
        <v>2.7052</v>
      </c>
      <c r="GD352">
        <v>0.212212</v>
      </c>
      <c r="GE352">
        <v>0.208368</v>
      </c>
      <c r="GF352">
        <v>0.118907</v>
      </c>
      <c r="GG352">
        <v>0.109176</v>
      </c>
      <c r="GH352">
        <v>24692.5</v>
      </c>
      <c r="GI352">
        <v>24912.6</v>
      </c>
      <c r="GJ352">
        <v>29173.5</v>
      </c>
      <c r="GK352">
        <v>29134.2</v>
      </c>
      <c r="GL352">
        <v>34031.1</v>
      </c>
      <c r="GM352">
        <v>34546.6</v>
      </c>
      <c r="GN352">
        <v>41056.2</v>
      </c>
      <c r="GO352">
        <v>41572.6</v>
      </c>
      <c r="GP352">
        <v>1.71483</v>
      </c>
      <c r="GQ352">
        <v>2.00815</v>
      </c>
      <c r="GR352">
        <v>0.127487</v>
      </c>
      <c r="GS352">
        <v>0</v>
      </c>
      <c r="GT352">
        <v>30.6833</v>
      </c>
      <c r="GU352">
        <v>999.9</v>
      </c>
      <c r="GV352">
        <v>43.3</v>
      </c>
      <c r="GW352">
        <v>37</v>
      </c>
      <c r="GX352">
        <v>30.1227</v>
      </c>
      <c r="GY352">
        <v>62.9237</v>
      </c>
      <c r="GZ352">
        <v>29.0465</v>
      </c>
      <c r="HA352">
        <v>1</v>
      </c>
      <c r="HB352">
        <v>0.366776</v>
      </c>
      <c r="HC352">
        <v>0</v>
      </c>
      <c r="HD352">
        <v>20.3918</v>
      </c>
      <c r="HE352">
        <v>5.21609</v>
      </c>
      <c r="HF352">
        <v>12.0099</v>
      </c>
      <c r="HG352">
        <v>4.9873</v>
      </c>
      <c r="HH352">
        <v>3.28845</v>
      </c>
      <c r="HI352">
        <v>2445.8</v>
      </c>
      <c r="HJ352">
        <v>9999</v>
      </c>
      <c r="HK352">
        <v>9999</v>
      </c>
      <c r="HL352">
        <v>46.1</v>
      </c>
      <c r="HM352">
        <v>1.86735</v>
      </c>
      <c r="HN352">
        <v>1.8663</v>
      </c>
      <c r="HO352">
        <v>1.86586</v>
      </c>
      <c r="HP352">
        <v>1.8657</v>
      </c>
      <c r="HQ352">
        <v>1.86752</v>
      </c>
      <c r="HR352">
        <v>1.87001</v>
      </c>
      <c r="HS352">
        <v>1.86871</v>
      </c>
      <c r="HT352">
        <v>1.87009</v>
      </c>
      <c r="HU352">
        <v>0</v>
      </c>
      <c r="HV352">
        <v>0</v>
      </c>
      <c r="HW352">
        <v>0</v>
      </c>
      <c r="HX352">
        <v>0</v>
      </c>
      <c r="HY352" t="s">
        <v>425</v>
      </c>
      <c r="HZ352" t="s">
        <v>426</v>
      </c>
      <c r="IA352" t="s">
        <v>427</v>
      </c>
      <c r="IB352" t="s">
        <v>427</v>
      </c>
      <c r="IC352" t="s">
        <v>427</v>
      </c>
      <c r="ID352" t="s">
        <v>427</v>
      </c>
      <c r="IE352">
        <v>0</v>
      </c>
      <c r="IF352">
        <v>100</v>
      </c>
      <c r="IG352">
        <v>100</v>
      </c>
      <c r="IH352">
        <v>-1.55</v>
      </c>
      <c r="II352">
        <v>0.1121</v>
      </c>
      <c r="IJ352">
        <v>0.04464184116076175</v>
      </c>
      <c r="IK352">
        <v>-0.0004613869835165773</v>
      </c>
      <c r="IL352">
        <v>-7.733014719846753E-07</v>
      </c>
      <c r="IM352">
        <v>2.12217718631011E-10</v>
      </c>
      <c r="IN352">
        <v>-0.1662484685589008</v>
      </c>
      <c r="IO352">
        <v>0.000886434048502425</v>
      </c>
      <c r="IP352">
        <v>0.0004187276611132993</v>
      </c>
      <c r="IQ352">
        <v>-3.612086840460417E-06</v>
      </c>
      <c r="IR352">
        <v>19</v>
      </c>
      <c r="IS352">
        <v>2204</v>
      </c>
      <c r="IT352">
        <v>1</v>
      </c>
      <c r="IU352">
        <v>37</v>
      </c>
      <c r="IV352">
        <v>45.3</v>
      </c>
      <c r="IW352">
        <v>45.4</v>
      </c>
      <c r="IX352">
        <v>2.7124</v>
      </c>
      <c r="IY352">
        <v>2.19971</v>
      </c>
      <c r="IZ352">
        <v>1.39648</v>
      </c>
      <c r="JA352">
        <v>2.34253</v>
      </c>
      <c r="JB352">
        <v>1.49536</v>
      </c>
      <c r="JC352">
        <v>2.39746</v>
      </c>
      <c r="JD352">
        <v>39.2173</v>
      </c>
      <c r="JE352">
        <v>14.6399</v>
      </c>
      <c r="JF352">
        <v>18</v>
      </c>
      <c r="JG352">
        <v>391.682</v>
      </c>
      <c r="JH352">
        <v>563.604</v>
      </c>
      <c r="JI352">
        <v>32.6627</v>
      </c>
      <c r="JJ352">
        <v>32.2056</v>
      </c>
      <c r="JK352">
        <v>30.0002</v>
      </c>
      <c r="JL352">
        <v>32.077</v>
      </c>
      <c r="JM352">
        <v>31.9742</v>
      </c>
      <c r="JN352">
        <v>54.2051</v>
      </c>
      <c r="JO352">
        <v>20.9535</v>
      </c>
      <c r="JP352">
        <v>29.6118</v>
      </c>
      <c r="JQ352">
        <v>-999.9</v>
      </c>
      <c r="JR352">
        <v>1354.19</v>
      </c>
      <c r="JS352">
        <v>25.6517</v>
      </c>
      <c r="JT352">
        <v>99.7114</v>
      </c>
      <c r="JU352">
        <v>99.7881</v>
      </c>
    </row>
    <row r="353" spans="1:281">
      <c r="A353">
        <v>337</v>
      </c>
      <c r="B353">
        <v>1652290064.5</v>
      </c>
      <c r="C353">
        <v>8008</v>
      </c>
      <c r="D353" t="s">
        <v>1159</v>
      </c>
      <c r="E353" t="s">
        <v>1160</v>
      </c>
      <c r="F353">
        <v>2</v>
      </c>
      <c r="G353" t="s">
        <v>1120</v>
      </c>
      <c r="H353" t="s">
        <v>418</v>
      </c>
      <c r="I353">
        <v>1652290063.125</v>
      </c>
      <c r="J353">
        <f>(K353)/1000</f>
        <v>0</v>
      </c>
      <c r="K353">
        <f>IF(CZ353, AN353, AH353)</f>
        <v>0</v>
      </c>
      <c r="L353">
        <f>IF(CZ353, AI353, AG353)</f>
        <v>0</v>
      </c>
      <c r="M353">
        <f>DB353 - IF(AU353&gt;1, L353*CV353*100.0/(AW353*DP353), 0)</f>
        <v>0</v>
      </c>
      <c r="N353">
        <f>((T353-J353/2)*M353-L353)/(T353+J353/2)</f>
        <v>0</v>
      </c>
      <c r="O353">
        <f>N353*(DI353+DJ353)/1000.0</f>
        <v>0</v>
      </c>
      <c r="P353">
        <f>(DB353 - IF(AU353&gt;1, L353*CV353*100.0/(AW353*DP353), 0))*(DI353+DJ353)/1000.0</f>
        <v>0</v>
      </c>
      <c r="Q353">
        <f>2.0/((1/S353-1/R353)+SIGN(S353)*SQRT((1/S353-1/R353)*(1/S353-1/R353) + 4*CW353/((CW353+1)*(CW353+1))*(2*1/S353*1/R353-1/R353*1/R353)))</f>
        <v>0</v>
      </c>
      <c r="R353">
        <f>IF(LEFT(CX353,1)&lt;&gt;"0",IF(LEFT(CX353,1)="1",3.0,CY353),$D$5+$E$5*(DP353*DI353/($K$5*1000))+$F$5*(DP353*DI353/($K$5*1000))*MAX(MIN(CV353,$J$5),$I$5)*MAX(MIN(CV353,$J$5),$I$5)+$G$5*MAX(MIN(CV353,$J$5),$I$5)*(DP353*DI353/($K$5*1000))+$H$5*(DP353*DI353/($K$5*1000))*(DP353*DI353/($K$5*1000)))</f>
        <v>0</v>
      </c>
      <c r="S353">
        <f>J353*(1000-(1000*0.61365*exp(17.502*W353/(240.97+W353))/(DI353+DJ353)+DD353)/2)/(1000*0.61365*exp(17.502*W353/(240.97+W353))/(DI353+DJ353)-DD353)</f>
        <v>0</v>
      </c>
      <c r="T353">
        <f>1/((CW353+1)/(Q353/1.6)+1/(R353/1.37)) + CW353/((CW353+1)/(Q353/1.6) + CW353/(R353/1.37))</f>
        <v>0</v>
      </c>
      <c r="U353">
        <f>(CR353*CU353)</f>
        <v>0</v>
      </c>
      <c r="V353">
        <f>(DK353+(U353+2*0.95*5.67E-8*(((DK353+$B$7)+273)^4-(DK353+273)^4)-44100*J353)/(1.84*29.3*R353+8*0.95*5.67E-8*(DK353+273)^3))</f>
        <v>0</v>
      </c>
      <c r="W353">
        <f>($C$7*DL353+$D$7*DM353+$E$7*V353)</f>
        <v>0</v>
      </c>
      <c r="X353">
        <f>0.61365*exp(17.502*W353/(240.97+W353))</f>
        <v>0</v>
      </c>
      <c r="Y353">
        <f>(Z353/AA353*100)</f>
        <v>0</v>
      </c>
      <c r="Z353">
        <f>DD353*(DI353+DJ353)/1000</f>
        <v>0</v>
      </c>
      <c r="AA353">
        <f>0.61365*exp(17.502*DK353/(240.97+DK353))</f>
        <v>0</v>
      </c>
      <c r="AB353">
        <f>(X353-DD353*(DI353+DJ353)/1000)</f>
        <v>0</v>
      </c>
      <c r="AC353">
        <f>(-J353*44100)</f>
        <v>0</v>
      </c>
      <c r="AD353">
        <f>2*29.3*R353*0.92*(DK353-W353)</f>
        <v>0</v>
      </c>
      <c r="AE353">
        <f>2*0.95*5.67E-8*(((DK353+$B$7)+273)^4-(W353+273)^4)</f>
        <v>0</v>
      </c>
      <c r="AF353">
        <f>U353+AE353+AC353+AD353</f>
        <v>0</v>
      </c>
      <c r="AG353">
        <f>DH353*AU353*(DC353-DB353*(1000-AU353*DE353)/(1000-AU353*DD353))/(100*CV353)</f>
        <v>0</v>
      </c>
      <c r="AH353">
        <f>1000*DH353*AU353*(DD353-DE353)/(100*CV353*(1000-AU353*DD353))</f>
        <v>0</v>
      </c>
      <c r="AI353">
        <f>(AJ353 - AK353 - DI353*1E3/(8.314*(DK353+273.15)) * AM353/DH353 * AL353) * DH353/(100*CV353) * (1000 - DE353)/1000</f>
        <v>0</v>
      </c>
      <c r="AJ353">
        <v>1435.7066707529</v>
      </c>
      <c r="AK353">
        <v>1438.123515151515</v>
      </c>
      <c r="AL353">
        <v>-6.4821754890812</v>
      </c>
      <c r="AM353">
        <v>66.42233892500103</v>
      </c>
      <c r="AN353">
        <f>(AP353 - AO353 + DI353*1E3/(8.314*(DK353+273.15)) * AR353/DH353 * AQ353) * DH353/(100*CV353) * 1000/(1000 - AP353)</f>
        <v>0</v>
      </c>
      <c r="AO353">
        <v>25.61405685234165</v>
      </c>
      <c r="AP353">
        <v>28.39624848484848</v>
      </c>
      <c r="AQ353">
        <v>-0.0008170151552410477</v>
      </c>
      <c r="AR353">
        <v>79.01917542628415</v>
      </c>
      <c r="AS353">
        <v>0</v>
      </c>
      <c r="AT353">
        <v>0</v>
      </c>
      <c r="AU353">
        <f>IF(AS353*$H$13&gt;=AW353,1.0,(AW353/(AW353-AS353*$H$13)))</f>
        <v>0</v>
      </c>
      <c r="AV353">
        <f>(AU353-1)*100</f>
        <v>0</v>
      </c>
      <c r="AW353">
        <f>MAX(0,($B$13+$C$13*DP353)/(1+$D$13*DP353)*DI353/(DK353+273)*$E$13)</f>
        <v>0</v>
      </c>
      <c r="AX353" t="s">
        <v>421</v>
      </c>
      <c r="AY353" t="s">
        <v>421</v>
      </c>
      <c r="AZ353">
        <v>0</v>
      </c>
      <c r="BA353">
        <v>0</v>
      </c>
      <c r="BB353">
        <f>1-AZ353/BA353</f>
        <v>0</v>
      </c>
      <c r="BC353">
        <v>0</v>
      </c>
      <c r="BD353" t="s">
        <v>421</v>
      </c>
      <c r="BE353" t="s">
        <v>421</v>
      </c>
      <c r="BF353">
        <v>0</v>
      </c>
      <c r="BG353">
        <v>0</v>
      </c>
      <c r="BH353">
        <f>1-BF353/BG353</f>
        <v>0</v>
      </c>
      <c r="BI353">
        <v>0.5</v>
      </c>
      <c r="BJ353">
        <f>CS353</f>
        <v>0</v>
      </c>
      <c r="BK353">
        <f>L353</f>
        <v>0</v>
      </c>
      <c r="BL353">
        <f>BH353*BI353*BJ353</f>
        <v>0</v>
      </c>
      <c r="BM353">
        <f>(BK353-BC353)/BJ353</f>
        <v>0</v>
      </c>
      <c r="BN353">
        <f>(BA353-BG353)/BG353</f>
        <v>0</v>
      </c>
      <c r="BO353">
        <f>AZ353/(BB353+AZ353/BG353)</f>
        <v>0</v>
      </c>
      <c r="BP353" t="s">
        <v>421</v>
      </c>
      <c r="BQ353">
        <v>0</v>
      </c>
      <c r="BR353">
        <f>IF(BQ353&lt;&gt;0, BQ353, BO353)</f>
        <v>0</v>
      </c>
      <c r="BS353">
        <f>1-BR353/BG353</f>
        <v>0</v>
      </c>
      <c r="BT353">
        <f>(BG353-BF353)/(BG353-BR353)</f>
        <v>0</v>
      </c>
      <c r="BU353">
        <f>(BA353-BG353)/(BA353-BR353)</f>
        <v>0</v>
      </c>
      <c r="BV353">
        <f>(BG353-BF353)/(BG353-AZ353)</f>
        <v>0</v>
      </c>
      <c r="BW353">
        <f>(BA353-BG353)/(BA353-AZ353)</f>
        <v>0</v>
      </c>
      <c r="BX353">
        <f>(BT353*BR353/BF353)</f>
        <v>0</v>
      </c>
      <c r="BY353">
        <f>(1-BX353)</f>
        <v>0</v>
      </c>
      <c r="BZ353">
        <v>1358</v>
      </c>
      <c r="CA353">
        <v>300</v>
      </c>
      <c r="CB353">
        <v>300</v>
      </c>
      <c r="CC353">
        <v>300</v>
      </c>
      <c r="CD353">
        <v>10372.1</v>
      </c>
      <c r="CE353">
        <v>1824.64</v>
      </c>
      <c r="CF353">
        <v>-0.00730157</v>
      </c>
      <c r="CG353">
        <v>0.9</v>
      </c>
      <c r="CH353" t="s">
        <v>421</v>
      </c>
      <c r="CI353" t="s">
        <v>421</v>
      </c>
      <c r="CJ353" t="s">
        <v>421</v>
      </c>
      <c r="CK353" t="s">
        <v>421</v>
      </c>
      <c r="CL353" t="s">
        <v>421</v>
      </c>
      <c r="CM353" t="s">
        <v>421</v>
      </c>
      <c r="CN353" t="s">
        <v>421</v>
      </c>
      <c r="CO353" t="s">
        <v>421</v>
      </c>
      <c r="CP353" t="s">
        <v>421</v>
      </c>
      <c r="CQ353" t="s">
        <v>421</v>
      </c>
      <c r="CR353">
        <f>$B$11*DQ353+$C$11*DR353+$F$11*EC353*(1-EF353)</f>
        <v>0</v>
      </c>
      <c r="CS353">
        <f>CR353*CT353</f>
        <v>0</v>
      </c>
      <c r="CT353">
        <f>($B$11*$D$9+$C$11*$D$9+$F$11*((EP353+EH353)/MAX(EP353+EH353+EQ353, 0.1)*$I$9+EQ353/MAX(EP353+EH353+EQ353, 0.1)*$J$9))/($B$11+$C$11+$F$11)</f>
        <v>0</v>
      </c>
      <c r="CU353">
        <f>($B$11*$K$9+$C$11*$K$9+$F$11*((EP353+EH353)/MAX(EP353+EH353+EQ353, 0.1)*$P$9+EQ353/MAX(EP353+EH353+EQ353, 0.1)*$Q$9))/($B$11+$C$11+$F$11)</f>
        <v>0</v>
      </c>
      <c r="CV353">
        <v>6</v>
      </c>
      <c r="CW353">
        <v>0.5</v>
      </c>
      <c r="CX353" t="s">
        <v>422</v>
      </c>
      <c r="CY353">
        <v>2</v>
      </c>
      <c r="CZ353" t="b">
        <v>1</v>
      </c>
      <c r="DA353">
        <v>1652290063.125</v>
      </c>
      <c r="DB353">
        <v>1402.8525</v>
      </c>
      <c r="DC353">
        <v>1383.8775</v>
      </c>
      <c r="DD353">
        <v>28.39505</v>
      </c>
      <c r="DE353">
        <v>25.633425</v>
      </c>
      <c r="DF353">
        <v>1404.3925</v>
      </c>
      <c r="DG353">
        <v>28.283</v>
      </c>
      <c r="DH353">
        <v>400.08425</v>
      </c>
      <c r="DI353">
        <v>90.63597499999999</v>
      </c>
      <c r="DJ353">
        <v>0.099951075</v>
      </c>
      <c r="DK353">
        <v>33.423925</v>
      </c>
      <c r="DL353">
        <v>32.749725</v>
      </c>
      <c r="DM353">
        <v>999.9</v>
      </c>
      <c r="DN353">
        <v>0</v>
      </c>
      <c r="DO353">
        <v>0</v>
      </c>
      <c r="DP353">
        <v>10013.9</v>
      </c>
      <c r="DQ353">
        <v>0</v>
      </c>
      <c r="DR353">
        <v>254.3885</v>
      </c>
      <c r="DS353">
        <v>18.97275</v>
      </c>
      <c r="DT353">
        <v>1443.85</v>
      </c>
      <c r="DU353">
        <v>1420.285</v>
      </c>
      <c r="DV353">
        <v>2.76165</v>
      </c>
      <c r="DW353">
        <v>1383.8775</v>
      </c>
      <c r="DX353">
        <v>25.633425</v>
      </c>
      <c r="DY353">
        <v>2.5736125</v>
      </c>
      <c r="DZ353">
        <v>2.3233075</v>
      </c>
      <c r="EA353">
        <v>21.4997</v>
      </c>
      <c r="EB353">
        <v>19.8389</v>
      </c>
      <c r="EC353">
        <v>1499.9975</v>
      </c>
      <c r="ED353">
        <v>0.9729932499999999</v>
      </c>
      <c r="EE353">
        <v>0.027007075</v>
      </c>
      <c r="EF353">
        <v>0</v>
      </c>
      <c r="EG353">
        <v>1403.9825</v>
      </c>
      <c r="EH353">
        <v>5.00097</v>
      </c>
      <c r="EI353">
        <v>21738.35</v>
      </c>
      <c r="EJ353">
        <v>12491.525</v>
      </c>
      <c r="EK353">
        <v>41.75</v>
      </c>
      <c r="EL353">
        <v>43.062</v>
      </c>
      <c r="EM353">
        <v>41.937</v>
      </c>
      <c r="EN353">
        <v>42.92149999999999</v>
      </c>
      <c r="EO353">
        <v>42.875</v>
      </c>
      <c r="EP353">
        <v>1454.6175</v>
      </c>
      <c r="EQ353">
        <v>40.38</v>
      </c>
      <c r="ER353">
        <v>0</v>
      </c>
      <c r="ES353">
        <v>2750.599999904633</v>
      </c>
      <c r="ET353">
        <v>0</v>
      </c>
      <c r="EU353">
        <v>1410.211538461538</v>
      </c>
      <c r="EV353">
        <v>-63.43521367873016</v>
      </c>
      <c r="EW353">
        <v>-934.7658121486767</v>
      </c>
      <c r="EX353">
        <v>21849.08076923077</v>
      </c>
      <c r="EY353">
        <v>15</v>
      </c>
      <c r="EZ353">
        <v>1652287342.6</v>
      </c>
      <c r="FA353" t="s">
        <v>727</v>
      </c>
      <c r="FB353">
        <v>1652287342.6</v>
      </c>
      <c r="FC353">
        <v>1652287335.6</v>
      </c>
      <c r="FD353">
        <v>27</v>
      </c>
      <c r="FE353">
        <v>0.206</v>
      </c>
      <c r="FF353">
        <v>-0.006</v>
      </c>
      <c r="FG353">
        <v>-1.806</v>
      </c>
      <c r="FH353">
        <v>0.04</v>
      </c>
      <c r="FI353">
        <v>1600</v>
      </c>
      <c r="FJ353">
        <v>24</v>
      </c>
      <c r="FK353">
        <v>0.06</v>
      </c>
      <c r="FL353">
        <v>0.04</v>
      </c>
      <c r="FM353">
        <v>15.11040425</v>
      </c>
      <c r="FN353">
        <v>27.40417564727954</v>
      </c>
      <c r="FO353">
        <v>2.801204436787761</v>
      </c>
      <c r="FP353">
        <v>-1</v>
      </c>
      <c r="FQ353">
        <v>2.80217825</v>
      </c>
      <c r="FR353">
        <v>0.0538666041275773</v>
      </c>
      <c r="FS353">
        <v>0.03549718093648423</v>
      </c>
      <c r="FT353">
        <v>1</v>
      </c>
      <c r="FU353">
        <v>0</v>
      </c>
      <c r="FV353">
        <v>0</v>
      </c>
      <c r="FW353">
        <v>0</v>
      </c>
      <c r="FX353">
        <v>-1</v>
      </c>
      <c r="FY353">
        <v>1</v>
      </c>
      <c r="FZ353">
        <v>1</v>
      </c>
      <c r="GA353" t="s">
        <v>719</v>
      </c>
      <c r="GB353">
        <v>2.69376</v>
      </c>
      <c r="GC353">
        <v>2.70535</v>
      </c>
      <c r="GD353">
        <v>0.211037</v>
      </c>
      <c r="GE353">
        <v>0.207133</v>
      </c>
      <c r="GF353">
        <v>0.118917</v>
      </c>
      <c r="GG353">
        <v>0.109184</v>
      </c>
      <c r="GH353">
        <v>24729.1</v>
      </c>
      <c r="GI353">
        <v>24951.5</v>
      </c>
      <c r="GJ353">
        <v>29173.1</v>
      </c>
      <c r="GK353">
        <v>29134.1</v>
      </c>
      <c r="GL353">
        <v>34030.4</v>
      </c>
      <c r="GM353">
        <v>34546.2</v>
      </c>
      <c r="GN353">
        <v>41055.8</v>
      </c>
      <c r="GO353">
        <v>41572.5</v>
      </c>
      <c r="GP353">
        <v>1.7148</v>
      </c>
      <c r="GQ353">
        <v>2.0082</v>
      </c>
      <c r="GR353">
        <v>0.127058</v>
      </c>
      <c r="GS353">
        <v>0</v>
      </c>
      <c r="GT353">
        <v>30.6819</v>
      </c>
      <c r="GU353">
        <v>999.9</v>
      </c>
      <c r="GV353">
        <v>43.3</v>
      </c>
      <c r="GW353">
        <v>37</v>
      </c>
      <c r="GX353">
        <v>30.1236</v>
      </c>
      <c r="GY353">
        <v>62.8737</v>
      </c>
      <c r="GZ353">
        <v>28.9984</v>
      </c>
      <c r="HA353">
        <v>1</v>
      </c>
      <c r="HB353">
        <v>0.366829</v>
      </c>
      <c r="HC353">
        <v>0</v>
      </c>
      <c r="HD353">
        <v>20.3919</v>
      </c>
      <c r="HE353">
        <v>5.21579</v>
      </c>
      <c r="HF353">
        <v>12.0099</v>
      </c>
      <c r="HG353">
        <v>4.98725</v>
      </c>
      <c r="HH353">
        <v>3.28845</v>
      </c>
      <c r="HI353">
        <v>2445.8</v>
      </c>
      <c r="HJ353">
        <v>9999</v>
      </c>
      <c r="HK353">
        <v>9999</v>
      </c>
      <c r="HL353">
        <v>46.1</v>
      </c>
      <c r="HM353">
        <v>1.86735</v>
      </c>
      <c r="HN353">
        <v>1.8663</v>
      </c>
      <c r="HO353">
        <v>1.86586</v>
      </c>
      <c r="HP353">
        <v>1.86569</v>
      </c>
      <c r="HQ353">
        <v>1.86752</v>
      </c>
      <c r="HR353">
        <v>1.87004</v>
      </c>
      <c r="HS353">
        <v>1.86872</v>
      </c>
      <c r="HT353">
        <v>1.8701</v>
      </c>
      <c r="HU353">
        <v>0</v>
      </c>
      <c r="HV353">
        <v>0</v>
      </c>
      <c r="HW353">
        <v>0</v>
      </c>
      <c r="HX353">
        <v>0</v>
      </c>
      <c r="HY353" t="s">
        <v>425</v>
      </c>
      <c r="HZ353" t="s">
        <v>426</v>
      </c>
      <c r="IA353" t="s">
        <v>427</v>
      </c>
      <c r="IB353" t="s">
        <v>427</v>
      </c>
      <c r="IC353" t="s">
        <v>427</v>
      </c>
      <c r="ID353" t="s">
        <v>427</v>
      </c>
      <c r="IE353">
        <v>0</v>
      </c>
      <c r="IF353">
        <v>100</v>
      </c>
      <c r="IG353">
        <v>100</v>
      </c>
      <c r="IH353">
        <v>-1.53</v>
      </c>
      <c r="II353">
        <v>0.1121</v>
      </c>
      <c r="IJ353">
        <v>0.04464184116076175</v>
      </c>
      <c r="IK353">
        <v>-0.0004613869835165773</v>
      </c>
      <c r="IL353">
        <v>-7.733014719846753E-07</v>
      </c>
      <c r="IM353">
        <v>2.12217718631011E-10</v>
      </c>
      <c r="IN353">
        <v>-0.1662484685589008</v>
      </c>
      <c r="IO353">
        <v>0.000886434048502425</v>
      </c>
      <c r="IP353">
        <v>0.0004187276611132993</v>
      </c>
      <c r="IQ353">
        <v>-3.612086840460417E-06</v>
      </c>
      <c r="IR353">
        <v>19</v>
      </c>
      <c r="IS353">
        <v>2204</v>
      </c>
      <c r="IT353">
        <v>1</v>
      </c>
      <c r="IU353">
        <v>37</v>
      </c>
      <c r="IV353">
        <v>45.4</v>
      </c>
      <c r="IW353">
        <v>45.5</v>
      </c>
      <c r="IX353">
        <v>2.68799</v>
      </c>
      <c r="IY353">
        <v>2.19727</v>
      </c>
      <c r="IZ353">
        <v>1.39648</v>
      </c>
      <c r="JA353">
        <v>2.34253</v>
      </c>
      <c r="JB353">
        <v>1.49536</v>
      </c>
      <c r="JC353">
        <v>2.40845</v>
      </c>
      <c r="JD353">
        <v>39.2173</v>
      </c>
      <c r="JE353">
        <v>14.6399</v>
      </c>
      <c r="JF353">
        <v>18</v>
      </c>
      <c r="JG353">
        <v>391.676</v>
      </c>
      <c r="JH353">
        <v>563.648</v>
      </c>
      <c r="JI353">
        <v>32.663</v>
      </c>
      <c r="JJ353">
        <v>32.207</v>
      </c>
      <c r="JK353">
        <v>30.0002</v>
      </c>
      <c r="JL353">
        <v>32.0784</v>
      </c>
      <c r="JM353">
        <v>31.9748</v>
      </c>
      <c r="JN353">
        <v>53.7801</v>
      </c>
      <c r="JO353">
        <v>20.9535</v>
      </c>
      <c r="JP353">
        <v>29.6118</v>
      </c>
      <c r="JQ353">
        <v>-999.9</v>
      </c>
      <c r="JR353">
        <v>1340.81</v>
      </c>
      <c r="JS353">
        <v>25.6503</v>
      </c>
      <c r="JT353">
        <v>99.7102</v>
      </c>
      <c r="JU353">
        <v>99.7877</v>
      </c>
    </row>
    <row r="354" spans="1:281">
      <c r="A354">
        <v>338</v>
      </c>
      <c r="B354">
        <v>1652290066.5</v>
      </c>
      <c r="C354">
        <v>8010</v>
      </c>
      <c r="D354" t="s">
        <v>1161</v>
      </c>
      <c r="E354" t="s">
        <v>1162</v>
      </c>
      <c r="F354">
        <v>2</v>
      </c>
      <c r="G354" t="s">
        <v>1120</v>
      </c>
      <c r="H354" t="s">
        <v>418</v>
      </c>
      <c r="I354">
        <v>1652290065.5</v>
      </c>
      <c r="J354">
        <f>(K354)/1000</f>
        <v>0</v>
      </c>
      <c r="K354">
        <f>IF(CZ354, AN354, AH354)</f>
        <v>0</v>
      </c>
      <c r="L354">
        <f>IF(CZ354, AI354, AG354)</f>
        <v>0</v>
      </c>
      <c r="M354">
        <f>DB354 - IF(AU354&gt;1, L354*CV354*100.0/(AW354*DP354), 0)</f>
        <v>0</v>
      </c>
      <c r="N354">
        <f>((T354-J354/2)*M354-L354)/(T354+J354/2)</f>
        <v>0</v>
      </c>
      <c r="O354">
        <f>N354*(DI354+DJ354)/1000.0</f>
        <v>0</v>
      </c>
      <c r="P354">
        <f>(DB354 - IF(AU354&gt;1, L354*CV354*100.0/(AW354*DP354), 0))*(DI354+DJ354)/1000.0</f>
        <v>0</v>
      </c>
      <c r="Q354">
        <f>2.0/((1/S354-1/R354)+SIGN(S354)*SQRT((1/S354-1/R354)*(1/S354-1/R354) + 4*CW354/((CW354+1)*(CW354+1))*(2*1/S354*1/R354-1/R354*1/R354)))</f>
        <v>0</v>
      </c>
      <c r="R354">
        <f>IF(LEFT(CX354,1)&lt;&gt;"0",IF(LEFT(CX354,1)="1",3.0,CY354),$D$5+$E$5*(DP354*DI354/($K$5*1000))+$F$5*(DP354*DI354/($K$5*1000))*MAX(MIN(CV354,$J$5),$I$5)*MAX(MIN(CV354,$J$5),$I$5)+$G$5*MAX(MIN(CV354,$J$5),$I$5)*(DP354*DI354/($K$5*1000))+$H$5*(DP354*DI354/($K$5*1000))*(DP354*DI354/($K$5*1000)))</f>
        <v>0</v>
      </c>
      <c r="S354">
        <f>J354*(1000-(1000*0.61365*exp(17.502*W354/(240.97+W354))/(DI354+DJ354)+DD354)/2)/(1000*0.61365*exp(17.502*W354/(240.97+W354))/(DI354+DJ354)-DD354)</f>
        <v>0</v>
      </c>
      <c r="T354">
        <f>1/((CW354+1)/(Q354/1.6)+1/(R354/1.37)) + CW354/((CW354+1)/(Q354/1.6) + CW354/(R354/1.37))</f>
        <v>0</v>
      </c>
      <c r="U354">
        <f>(CR354*CU354)</f>
        <v>0</v>
      </c>
      <c r="V354">
        <f>(DK354+(U354+2*0.95*5.67E-8*(((DK354+$B$7)+273)^4-(DK354+273)^4)-44100*J354)/(1.84*29.3*R354+8*0.95*5.67E-8*(DK354+273)^3))</f>
        <v>0</v>
      </c>
      <c r="W354">
        <f>($C$7*DL354+$D$7*DM354+$E$7*V354)</f>
        <v>0</v>
      </c>
      <c r="X354">
        <f>0.61365*exp(17.502*W354/(240.97+W354))</f>
        <v>0</v>
      </c>
      <c r="Y354">
        <f>(Z354/AA354*100)</f>
        <v>0</v>
      </c>
      <c r="Z354">
        <f>DD354*(DI354+DJ354)/1000</f>
        <v>0</v>
      </c>
      <c r="AA354">
        <f>0.61365*exp(17.502*DK354/(240.97+DK354))</f>
        <v>0</v>
      </c>
      <c r="AB354">
        <f>(X354-DD354*(DI354+DJ354)/1000)</f>
        <v>0</v>
      </c>
      <c r="AC354">
        <f>(-J354*44100)</f>
        <v>0</v>
      </c>
      <c r="AD354">
        <f>2*29.3*R354*0.92*(DK354-W354)</f>
        <v>0</v>
      </c>
      <c r="AE354">
        <f>2*0.95*5.67E-8*(((DK354+$B$7)+273)^4-(W354+273)^4)</f>
        <v>0</v>
      </c>
      <c r="AF354">
        <f>U354+AE354+AC354+AD354</f>
        <v>0</v>
      </c>
      <c r="AG354">
        <f>DH354*AU354*(DC354-DB354*(1000-AU354*DE354)/(1000-AU354*DD354))/(100*CV354)</f>
        <v>0</v>
      </c>
      <c r="AH354">
        <f>1000*DH354*AU354*(DD354-DE354)/(100*CV354*(1000-AU354*DD354))</f>
        <v>0</v>
      </c>
      <c r="AI354">
        <f>(AJ354 - AK354 - DI354*1E3/(8.314*(DK354+273.15)) * AM354/DH354 * AL354) * DH354/(100*CV354) * (1000 - DE354)/1000</f>
        <v>0</v>
      </c>
      <c r="AJ354">
        <v>1421.973622119226</v>
      </c>
      <c r="AK354">
        <v>1424.970060606061</v>
      </c>
      <c r="AL354">
        <v>-6.549306378932988</v>
      </c>
      <c r="AM354">
        <v>66.42233892500103</v>
      </c>
      <c r="AN354">
        <f>(AP354 - AO354 + DI354*1E3/(8.314*(DK354+273.15)) * AR354/DH354 * AQ354) * DH354/(100*CV354) * 1000/(1000 - AP354)</f>
        <v>0</v>
      </c>
      <c r="AO354">
        <v>25.63179617643803</v>
      </c>
      <c r="AP354">
        <v>28.40062363636362</v>
      </c>
      <c r="AQ354">
        <v>0.0002953929974222906</v>
      </c>
      <c r="AR354">
        <v>79.01917542628415</v>
      </c>
      <c r="AS354">
        <v>0</v>
      </c>
      <c r="AT354">
        <v>0</v>
      </c>
      <c r="AU354">
        <f>IF(AS354*$H$13&gt;=AW354,1.0,(AW354/(AW354-AS354*$H$13)))</f>
        <v>0</v>
      </c>
      <c r="AV354">
        <f>(AU354-1)*100</f>
        <v>0</v>
      </c>
      <c r="AW354">
        <f>MAX(0,($B$13+$C$13*DP354)/(1+$D$13*DP354)*DI354/(DK354+273)*$E$13)</f>
        <v>0</v>
      </c>
      <c r="AX354" t="s">
        <v>421</v>
      </c>
      <c r="AY354" t="s">
        <v>421</v>
      </c>
      <c r="AZ354">
        <v>0</v>
      </c>
      <c r="BA354">
        <v>0</v>
      </c>
      <c r="BB354">
        <f>1-AZ354/BA354</f>
        <v>0</v>
      </c>
      <c r="BC354">
        <v>0</v>
      </c>
      <c r="BD354" t="s">
        <v>421</v>
      </c>
      <c r="BE354" t="s">
        <v>421</v>
      </c>
      <c r="BF354">
        <v>0</v>
      </c>
      <c r="BG354">
        <v>0</v>
      </c>
      <c r="BH354">
        <f>1-BF354/BG354</f>
        <v>0</v>
      </c>
      <c r="BI354">
        <v>0.5</v>
      </c>
      <c r="BJ354">
        <f>CS354</f>
        <v>0</v>
      </c>
      <c r="BK354">
        <f>L354</f>
        <v>0</v>
      </c>
      <c r="BL354">
        <f>BH354*BI354*BJ354</f>
        <v>0</v>
      </c>
      <c r="BM354">
        <f>(BK354-BC354)/BJ354</f>
        <v>0</v>
      </c>
      <c r="BN354">
        <f>(BA354-BG354)/BG354</f>
        <v>0</v>
      </c>
      <c r="BO354">
        <f>AZ354/(BB354+AZ354/BG354)</f>
        <v>0</v>
      </c>
      <c r="BP354" t="s">
        <v>421</v>
      </c>
      <c r="BQ354">
        <v>0</v>
      </c>
      <c r="BR354">
        <f>IF(BQ354&lt;&gt;0, BQ354, BO354)</f>
        <v>0</v>
      </c>
      <c r="BS354">
        <f>1-BR354/BG354</f>
        <v>0</v>
      </c>
      <c r="BT354">
        <f>(BG354-BF354)/(BG354-BR354)</f>
        <v>0</v>
      </c>
      <c r="BU354">
        <f>(BA354-BG354)/(BA354-BR354)</f>
        <v>0</v>
      </c>
      <c r="BV354">
        <f>(BG354-BF354)/(BG354-AZ354)</f>
        <v>0</v>
      </c>
      <c r="BW354">
        <f>(BA354-BG354)/(BA354-AZ354)</f>
        <v>0</v>
      </c>
      <c r="BX354">
        <f>(BT354*BR354/BF354)</f>
        <v>0</v>
      </c>
      <c r="BY354">
        <f>(1-BX354)</f>
        <v>0</v>
      </c>
      <c r="BZ354">
        <v>1358</v>
      </c>
      <c r="CA354">
        <v>300</v>
      </c>
      <c r="CB354">
        <v>300</v>
      </c>
      <c r="CC354">
        <v>300</v>
      </c>
      <c r="CD354">
        <v>10372.1</v>
      </c>
      <c r="CE354">
        <v>1824.64</v>
      </c>
      <c r="CF354">
        <v>-0.00730157</v>
      </c>
      <c r="CG354">
        <v>0.9</v>
      </c>
      <c r="CH354" t="s">
        <v>421</v>
      </c>
      <c r="CI354" t="s">
        <v>421</v>
      </c>
      <c r="CJ354" t="s">
        <v>421</v>
      </c>
      <c r="CK354" t="s">
        <v>421</v>
      </c>
      <c r="CL354" t="s">
        <v>421</v>
      </c>
      <c r="CM354" t="s">
        <v>421</v>
      </c>
      <c r="CN354" t="s">
        <v>421</v>
      </c>
      <c r="CO354" t="s">
        <v>421</v>
      </c>
      <c r="CP354" t="s">
        <v>421</v>
      </c>
      <c r="CQ354" t="s">
        <v>421</v>
      </c>
      <c r="CR354">
        <f>$B$11*DQ354+$C$11*DR354+$F$11*EC354*(1-EF354)</f>
        <v>0</v>
      </c>
      <c r="CS354">
        <f>CR354*CT354</f>
        <v>0</v>
      </c>
      <c r="CT354">
        <f>($B$11*$D$9+$C$11*$D$9+$F$11*((EP354+EH354)/MAX(EP354+EH354+EQ354, 0.1)*$I$9+EQ354/MAX(EP354+EH354+EQ354, 0.1)*$J$9))/($B$11+$C$11+$F$11)</f>
        <v>0</v>
      </c>
      <c r="CU354">
        <f>($B$11*$K$9+$C$11*$K$9+$F$11*((EP354+EH354)/MAX(EP354+EH354+EQ354, 0.1)*$P$9+EQ354/MAX(EP354+EH354+EQ354, 0.1)*$Q$9))/($B$11+$C$11+$F$11)</f>
        <v>0</v>
      </c>
      <c r="CV354">
        <v>6</v>
      </c>
      <c r="CW354">
        <v>0.5</v>
      </c>
      <c r="CX354" t="s">
        <v>422</v>
      </c>
      <c r="CY354">
        <v>2</v>
      </c>
      <c r="CZ354" t="b">
        <v>1</v>
      </c>
      <c r="DA354">
        <v>1652290065.5</v>
      </c>
      <c r="DB354">
        <v>1387.703333333333</v>
      </c>
      <c r="DC354">
        <v>1367.95</v>
      </c>
      <c r="DD354">
        <v>28.3995</v>
      </c>
      <c r="DE354">
        <v>25.63586666666667</v>
      </c>
      <c r="DF354">
        <v>1389.22</v>
      </c>
      <c r="DG354">
        <v>28.2874</v>
      </c>
      <c r="DH354">
        <v>400.1086666666667</v>
      </c>
      <c r="DI354">
        <v>90.6361</v>
      </c>
      <c r="DJ354">
        <v>0.1000653333333333</v>
      </c>
      <c r="DK354">
        <v>33.42326666666667</v>
      </c>
      <c r="DL354">
        <v>32.74613333333333</v>
      </c>
      <c r="DM354">
        <v>999.9</v>
      </c>
      <c r="DN354">
        <v>0</v>
      </c>
      <c r="DO354">
        <v>0</v>
      </c>
      <c r="DP354">
        <v>10006.86666666667</v>
      </c>
      <c r="DQ354">
        <v>0</v>
      </c>
      <c r="DR354">
        <v>253.8106666666667</v>
      </c>
      <c r="DS354">
        <v>19.75346666666666</v>
      </c>
      <c r="DT354">
        <v>1428.266666666667</v>
      </c>
      <c r="DU354">
        <v>1403.94</v>
      </c>
      <c r="DV354">
        <v>2.763643333333333</v>
      </c>
      <c r="DW354">
        <v>1367.95</v>
      </c>
      <c r="DX354">
        <v>25.63586666666667</v>
      </c>
      <c r="DY354">
        <v>2.57402</v>
      </c>
      <c r="DZ354">
        <v>2.323536666666667</v>
      </c>
      <c r="EA354">
        <v>21.50226666666667</v>
      </c>
      <c r="EB354">
        <v>19.8405</v>
      </c>
      <c r="EC354">
        <v>1499.91</v>
      </c>
      <c r="ED354">
        <v>0.972992</v>
      </c>
      <c r="EE354">
        <v>0.0270084</v>
      </c>
      <c r="EF354">
        <v>0</v>
      </c>
      <c r="EG354">
        <v>1401.71</v>
      </c>
      <c r="EH354">
        <v>5.00097</v>
      </c>
      <c r="EI354">
        <v>21695</v>
      </c>
      <c r="EJ354">
        <v>12490.8</v>
      </c>
      <c r="EK354">
        <v>41.75</v>
      </c>
      <c r="EL354">
        <v>43.06199999999999</v>
      </c>
      <c r="EM354">
        <v>41.937</v>
      </c>
      <c r="EN354">
        <v>42.93699999999999</v>
      </c>
      <c r="EO354">
        <v>42.875</v>
      </c>
      <c r="EP354">
        <v>1454.53</v>
      </c>
      <c r="EQ354">
        <v>40.38</v>
      </c>
      <c r="ER354">
        <v>0</v>
      </c>
      <c r="ES354">
        <v>2752.400000095367</v>
      </c>
      <c r="ET354">
        <v>0</v>
      </c>
      <c r="EU354">
        <v>1408.0212</v>
      </c>
      <c r="EV354">
        <v>-62.09615376375724</v>
      </c>
      <c r="EW354">
        <v>-1063.261536798513</v>
      </c>
      <c r="EX354">
        <v>21818.104</v>
      </c>
      <c r="EY354">
        <v>15</v>
      </c>
      <c r="EZ354">
        <v>1652287342.6</v>
      </c>
      <c r="FA354" t="s">
        <v>727</v>
      </c>
      <c r="FB354">
        <v>1652287342.6</v>
      </c>
      <c r="FC354">
        <v>1652287335.6</v>
      </c>
      <c r="FD354">
        <v>27</v>
      </c>
      <c r="FE354">
        <v>0.206</v>
      </c>
      <c r="FF354">
        <v>-0.006</v>
      </c>
      <c r="FG354">
        <v>-1.806</v>
      </c>
      <c r="FH354">
        <v>0.04</v>
      </c>
      <c r="FI354">
        <v>1600</v>
      </c>
      <c r="FJ354">
        <v>24</v>
      </c>
      <c r="FK354">
        <v>0.06</v>
      </c>
      <c r="FL354">
        <v>0.04</v>
      </c>
      <c r="FM354">
        <v>16.5603125</v>
      </c>
      <c r="FN354">
        <v>21.02464953095682</v>
      </c>
      <c r="FO354">
        <v>2.092156911441814</v>
      </c>
      <c r="FP354">
        <v>-1</v>
      </c>
      <c r="FQ354">
        <v>2.8046475</v>
      </c>
      <c r="FR354">
        <v>-0.2113465666041307</v>
      </c>
      <c r="FS354">
        <v>0.03186077437461306</v>
      </c>
      <c r="FT354">
        <v>1</v>
      </c>
      <c r="FU354">
        <v>0</v>
      </c>
      <c r="FV354">
        <v>0</v>
      </c>
      <c r="FW354">
        <v>0</v>
      </c>
      <c r="FX354">
        <v>-1</v>
      </c>
      <c r="FY354">
        <v>1</v>
      </c>
      <c r="FZ354">
        <v>1</v>
      </c>
      <c r="GA354" t="s">
        <v>719</v>
      </c>
      <c r="GB354">
        <v>2.69384</v>
      </c>
      <c r="GC354">
        <v>2.70526</v>
      </c>
      <c r="GD354">
        <v>0.209842</v>
      </c>
      <c r="GE354">
        <v>0.205886</v>
      </c>
      <c r="GF354">
        <v>0.118925</v>
      </c>
      <c r="GG354">
        <v>0.109188</v>
      </c>
      <c r="GH354">
        <v>24766.6</v>
      </c>
      <c r="GI354">
        <v>24990.9</v>
      </c>
      <c r="GJ354">
        <v>29173.1</v>
      </c>
      <c r="GK354">
        <v>29134.2</v>
      </c>
      <c r="GL354">
        <v>34030.2</v>
      </c>
      <c r="GM354">
        <v>34546.1</v>
      </c>
      <c r="GN354">
        <v>41056</v>
      </c>
      <c r="GO354">
        <v>41572.6</v>
      </c>
      <c r="GP354">
        <v>1.71478</v>
      </c>
      <c r="GQ354">
        <v>2.0081</v>
      </c>
      <c r="GR354">
        <v>0.127167</v>
      </c>
      <c r="GS354">
        <v>0</v>
      </c>
      <c r="GT354">
        <v>30.6807</v>
      </c>
      <c r="GU354">
        <v>999.9</v>
      </c>
      <c r="GV354">
        <v>43.3</v>
      </c>
      <c r="GW354">
        <v>37</v>
      </c>
      <c r="GX354">
        <v>30.1208</v>
      </c>
      <c r="GY354">
        <v>62.8537</v>
      </c>
      <c r="GZ354">
        <v>28.7861</v>
      </c>
      <c r="HA354">
        <v>1</v>
      </c>
      <c r="HB354">
        <v>0.366959</v>
      </c>
      <c r="HC354">
        <v>0</v>
      </c>
      <c r="HD354">
        <v>20.3919</v>
      </c>
      <c r="HE354">
        <v>5.21594</v>
      </c>
      <c r="HF354">
        <v>12.0099</v>
      </c>
      <c r="HG354">
        <v>4.9873</v>
      </c>
      <c r="HH354">
        <v>3.28853</v>
      </c>
      <c r="HI354">
        <v>2445.8</v>
      </c>
      <c r="HJ354">
        <v>9999</v>
      </c>
      <c r="HK354">
        <v>9999</v>
      </c>
      <c r="HL354">
        <v>46.1</v>
      </c>
      <c r="HM354">
        <v>1.86735</v>
      </c>
      <c r="HN354">
        <v>1.8663</v>
      </c>
      <c r="HO354">
        <v>1.86584</v>
      </c>
      <c r="HP354">
        <v>1.86569</v>
      </c>
      <c r="HQ354">
        <v>1.86752</v>
      </c>
      <c r="HR354">
        <v>1.87008</v>
      </c>
      <c r="HS354">
        <v>1.86872</v>
      </c>
      <c r="HT354">
        <v>1.87009</v>
      </c>
      <c r="HU354">
        <v>0</v>
      </c>
      <c r="HV354">
        <v>0</v>
      </c>
      <c r="HW354">
        <v>0</v>
      </c>
      <c r="HX354">
        <v>0</v>
      </c>
      <c r="HY354" t="s">
        <v>425</v>
      </c>
      <c r="HZ354" t="s">
        <v>426</v>
      </c>
      <c r="IA354" t="s">
        <v>427</v>
      </c>
      <c r="IB354" t="s">
        <v>427</v>
      </c>
      <c r="IC354" t="s">
        <v>427</v>
      </c>
      <c r="ID354" t="s">
        <v>427</v>
      </c>
      <c r="IE354">
        <v>0</v>
      </c>
      <c r="IF354">
        <v>100</v>
      </c>
      <c r="IG354">
        <v>100</v>
      </c>
      <c r="IH354">
        <v>-1.52</v>
      </c>
      <c r="II354">
        <v>0.1122</v>
      </c>
      <c r="IJ354">
        <v>0.04464184116076175</v>
      </c>
      <c r="IK354">
        <v>-0.0004613869835165773</v>
      </c>
      <c r="IL354">
        <v>-7.733014719846753E-07</v>
      </c>
      <c r="IM354">
        <v>2.12217718631011E-10</v>
      </c>
      <c r="IN354">
        <v>-0.1662484685589008</v>
      </c>
      <c r="IO354">
        <v>0.000886434048502425</v>
      </c>
      <c r="IP354">
        <v>0.0004187276611132993</v>
      </c>
      <c r="IQ354">
        <v>-3.612086840460417E-06</v>
      </c>
      <c r="IR354">
        <v>19</v>
      </c>
      <c r="IS354">
        <v>2204</v>
      </c>
      <c r="IT354">
        <v>1</v>
      </c>
      <c r="IU354">
        <v>37</v>
      </c>
      <c r="IV354">
        <v>45.4</v>
      </c>
      <c r="IW354">
        <v>45.5</v>
      </c>
      <c r="IX354">
        <v>2.66602</v>
      </c>
      <c r="IY354">
        <v>2.19971</v>
      </c>
      <c r="IZ354">
        <v>1.39648</v>
      </c>
      <c r="JA354">
        <v>2.34253</v>
      </c>
      <c r="JB354">
        <v>1.49536</v>
      </c>
      <c r="JC354">
        <v>2.38647</v>
      </c>
      <c r="JD354">
        <v>39.2173</v>
      </c>
      <c r="JE354">
        <v>14.6311</v>
      </c>
      <c r="JF354">
        <v>18</v>
      </c>
      <c r="JG354">
        <v>391.666</v>
      </c>
      <c r="JH354">
        <v>563.579</v>
      </c>
      <c r="JI354">
        <v>32.6633</v>
      </c>
      <c r="JJ354">
        <v>32.2082</v>
      </c>
      <c r="JK354">
        <v>30.0003</v>
      </c>
      <c r="JL354">
        <v>32.0789</v>
      </c>
      <c r="JM354">
        <v>31.9756</v>
      </c>
      <c r="JN354">
        <v>53.3517</v>
      </c>
      <c r="JO354">
        <v>20.9535</v>
      </c>
      <c r="JP354">
        <v>29.6118</v>
      </c>
      <c r="JQ354">
        <v>-999.9</v>
      </c>
      <c r="JR354">
        <v>1327.3</v>
      </c>
      <c r="JS354">
        <v>25.6554</v>
      </c>
      <c r="JT354">
        <v>99.7105</v>
      </c>
      <c r="JU354">
        <v>99.78789999999999</v>
      </c>
    </row>
    <row r="355" spans="1:281">
      <c r="A355">
        <v>339</v>
      </c>
      <c r="B355">
        <v>1652290068.5</v>
      </c>
      <c r="C355">
        <v>8012</v>
      </c>
      <c r="D355" t="s">
        <v>1163</v>
      </c>
      <c r="E355" t="s">
        <v>1164</v>
      </c>
      <c r="F355">
        <v>2</v>
      </c>
      <c r="G355" t="s">
        <v>1120</v>
      </c>
      <c r="H355" t="s">
        <v>418</v>
      </c>
      <c r="I355">
        <v>1652290067.125</v>
      </c>
      <c r="J355">
        <f>(K355)/1000</f>
        <v>0</v>
      </c>
      <c r="K355">
        <f>IF(CZ355, AN355, AH355)</f>
        <v>0</v>
      </c>
      <c r="L355">
        <f>IF(CZ355, AI355, AG355)</f>
        <v>0</v>
      </c>
      <c r="M355">
        <f>DB355 - IF(AU355&gt;1, L355*CV355*100.0/(AW355*DP355), 0)</f>
        <v>0</v>
      </c>
      <c r="N355">
        <f>((T355-J355/2)*M355-L355)/(T355+J355/2)</f>
        <v>0</v>
      </c>
      <c r="O355">
        <f>N355*(DI355+DJ355)/1000.0</f>
        <v>0</v>
      </c>
      <c r="P355">
        <f>(DB355 - IF(AU355&gt;1, L355*CV355*100.0/(AW355*DP355), 0))*(DI355+DJ355)/1000.0</f>
        <v>0</v>
      </c>
      <c r="Q355">
        <f>2.0/((1/S355-1/R355)+SIGN(S355)*SQRT((1/S355-1/R355)*(1/S355-1/R355) + 4*CW355/((CW355+1)*(CW355+1))*(2*1/S355*1/R355-1/R355*1/R355)))</f>
        <v>0</v>
      </c>
      <c r="R355">
        <f>IF(LEFT(CX355,1)&lt;&gt;"0",IF(LEFT(CX355,1)="1",3.0,CY355),$D$5+$E$5*(DP355*DI355/($K$5*1000))+$F$5*(DP355*DI355/($K$5*1000))*MAX(MIN(CV355,$J$5),$I$5)*MAX(MIN(CV355,$J$5),$I$5)+$G$5*MAX(MIN(CV355,$J$5),$I$5)*(DP355*DI355/($K$5*1000))+$H$5*(DP355*DI355/($K$5*1000))*(DP355*DI355/($K$5*1000)))</f>
        <v>0</v>
      </c>
      <c r="S355">
        <f>J355*(1000-(1000*0.61365*exp(17.502*W355/(240.97+W355))/(DI355+DJ355)+DD355)/2)/(1000*0.61365*exp(17.502*W355/(240.97+W355))/(DI355+DJ355)-DD355)</f>
        <v>0</v>
      </c>
      <c r="T355">
        <f>1/((CW355+1)/(Q355/1.6)+1/(R355/1.37)) + CW355/((CW355+1)/(Q355/1.6) + CW355/(R355/1.37))</f>
        <v>0</v>
      </c>
      <c r="U355">
        <f>(CR355*CU355)</f>
        <v>0</v>
      </c>
      <c r="V355">
        <f>(DK355+(U355+2*0.95*5.67E-8*(((DK355+$B$7)+273)^4-(DK355+273)^4)-44100*J355)/(1.84*29.3*R355+8*0.95*5.67E-8*(DK355+273)^3))</f>
        <v>0</v>
      </c>
      <c r="W355">
        <f>($C$7*DL355+$D$7*DM355+$E$7*V355)</f>
        <v>0</v>
      </c>
      <c r="X355">
        <f>0.61365*exp(17.502*W355/(240.97+W355))</f>
        <v>0</v>
      </c>
      <c r="Y355">
        <f>(Z355/AA355*100)</f>
        <v>0</v>
      </c>
      <c r="Z355">
        <f>DD355*(DI355+DJ355)/1000</f>
        <v>0</v>
      </c>
      <c r="AA355">
        <f>0.61365*exp(17.502*DK355/(240.97+DK355))</f>
        <v>0</v>
      </c>
      <c r="AB355">
        <f>(X355-DD355*(DI355+DJ355)/1000)</f>
        <v>0</v>
      </c>
      <c r="AC355">
        <f>(-J355*44100)</f>
        <v>0</v>
      </c>
      <c r="AD355">
        <f>2*29.3*R355*0.92*(DK355-W355)</f>
        <v>0</v>
      </c>
      <c r="AE355">
        <f>2*0.95*5.67E-8*(((DK355+$B$7)+273)^4-(W355+273)^4)</f>
        <v>0</v>
      </c>
      <c r="AF355">
        <f>U355+AE355+AC355+AD355</f>
        <v>0</v>
      </c>
      <c r="AG355">
        <f>DH355*AU355*(DC355-DB355*(1000-AU355*DE355)/(1000-AU355*DD355))/(100*CV355)</f>
        <v>0</v>
      </c>
      <c r="AH355">
        <f>1000*DH355*AU355*(DD355-DE355)/(100*CV355*(1000-AU355*DD355))</f>
        <v>0</v>
      </c>
      <c r="AI355">
        <f>(AJ355 - AK355 - DI355*1E3/(8.314*(DK355+273.15)) * AM355/DH355 * AL355) * DH355/(100*CV355) * (1000 - DE355)/1000</f>
        <v>0</v>
      </c>
      <c r="AJ355">
        <v>1408.22083242506</v>
      </c>
      <c r="AK355">
        <v>1411.810242424242</v>
      </c>
      <c r="AL355">
        <v>-6.588647773464285</v>
      </c>
      <c r="AM355">
        <v>66.42233892500103</v>
      </c>
      <c r="AN355">
        <f>(AP355 - AO355 + DI355*1E3/(8.314*(DK355+273.15)) * AR355/DH355 * AQ355) * DH355/(100*CV355) * 1000/(1000 - AP355)</f>
        <v>0</v>
      </c>
      <c r="AO355">
        <v>25.63505593955642</v>
      </c>
      <c r="AP355">
        <v>28.40252</v>
      </c>
      <c r="AQ355">
        <v>0.0005622452455791101</v>
      </c>
      <c r="AR355">
        <v>79.01917542628415</v>
      </c>
      <c r="AS355">
        <v>0</v>
      </c>
      <c r="AT355">
        <v>0</v>
      </c>
      <c r="AU355">
        <f>IF(AS355*$H$13&gt;=AW355,1.0,(AW355/(AW355-AS355*$H$13)))</f>
        <v>0</v>
      </c>
      <c r="AV355">
        <f>(AU355-1)*100</f>
        <v>0</v>
      </c>
      <c r="AW355">
        <f>MAX(0,($B$13+$C$13*DP355)/(1+$D$13*DP355)*DI355/(DK355+273)*$E$13)</f>
        <v>0</v>
      </c>
      <c r="AX355" t="s">
        <v>421</v>
      </c>
      <c r="AY355" t="s">
        <v>421</v>
      </c>
      <c r="AZ355">
        <v>0</v>
      </c>
      <c r="BA355">
        <v>0</v>
      </c>
      <c r="BB355">
        <f>1-AZ355/BA355</f>
        <v>0</v>
      </c>
      <c r="BC355">
        <v>0</v>
      </c>
      <c r="BD355" t="s">
        <v>421</v>
      </c>
      <c r="BE355" t="s">
        <v>421</v>
      </c>
      <c r="BF355">
        <v>0</v>
      </c>
      <c r="BG355">
        <v>0</v>
      </c>
      <c r="BH355">
        <f>1-BF355/BG355</f>
        <v>0</v>
      </c>
      <c r="BI355">
        <v>0.5</v>
      </c>
      <c r="BJ355">
        <f>CS355</f>
        <v>0</v>
      </c>
      <c r="BK355">
        <f>L355</f>
        <v>0</v>
      </c>
      <c r="BL355">
        <f>BH355*BI355*BJ355</f>
        <v>0</v>
      </c>
      <c r="BM355">
        <f>(BK355-BC355)/BJ355</f>
        <v>0</v>
      </c>
      <c r="BN355">
        <f>(BA355-BG355)/BG355</f>
        <v>0</v>
      </c>
      <c r="BO355">
        <f>AZ355/(BB355+AZ355/BG355)</f>
        <v>0</v>
      </c>
      <c r="BP355" t="s">
        <v>421</v>
      </c>
      <c r="BQ355">
        <v>0</v>
      </c>
      <c r="BR355">
        <f>IF(BQ355&lt;&gt;0, BQ355, BO355)</f>
        <v>0</v>
      </c>
      <c r="BS355">
        <f>1-BR355/BG355</f>
        <v>0</v>
      </c>
      <c r="BT355">
        <f>(BG355-BF355)/(BG355-BR355)</f>
        <v>0</v>
      </c>
      <c r="BU355">
        <f>(BA355-BG355)/(BA355-BR355)</f>
        <v>0</v>
      </c>
      <c r="BV355">
        <f>(BG355-BF355)/(BG355-AZ355)</f>
        <v>0</v>
      </c>
      <c r="BW355">
        <f>(BA355-BG355)/(BA355-AZ355)</f>
        <v>0</v>
      </c>
      <c r="BX355">
        <f>(BT355*BR355/BF355)</f>
        <v>0</v>
      </c>
      <c r="BY355">
        <f>(1-BX355)</f>
        <v>0</v>
      </c>
      <c r="BZ355">
        <v>1358</v>
      </c>
      <c r="CA355">
        <v>300</v>
      </c>
      <c r="CB355">
        <v>300</v>
      </c>
      <c r="CC355">
        <v>300</v>
      </c>
      <c r="CD355">
        <v>10372.1</v>
      </c>
      <c r="CE355">
        <v>1824.64</v>
      </c>
      <c r="CF355">
        <v>-0.00730157</v>
      </c>
      <c r="CG355">
        <v>0.9</v>
      </c>
      <c r="CH355" t="s">
        <v>421</v>
      </c>
      <c r="CI355" t="s">
        <v>421</v>
      </c>
      <c r="CJ355" t="s">
        <v>421</v>
      </c>
      <c r="CK355" t="s">
        <v>421</v>
      </c>
      <c r="CL355" t="s">
        <v>421</v>
      </c>
      <c r="CM355" t="s">
        <v>421</v>
      </c>
      <c r="CN355" t="s">
        <v>421</v>
      </c>
      <c r="CO355" t="s">
        <v>421</v>
      </c>
      <c r="CP355" t="s">
        <v>421</v>
      </c>
      <c r="CQ355" t="s">
        <v>421</v>
      </c>
      <c r="CR355">
        <f>$B$11*DQ355+$C$11*DR355+$F$11*EC355*(1-EF355)</f>
        <v>0</v>
      </c>
      <c r="CS355">
        <f>CR355*CT355</f>
        <v>0</v>
      </c>
      <c r="CT355">
        <f>($B$11*$D$9+$C$11*$D$9+$F$11*((EP355+EH355)/MAX(EP355+EH355+EQ355, 0.1)*$I$9+EQ355/MAX(EP355+EH355+EQ355, 0.1)*$J$9))/($B$11+$C$11+$F$11)</f>
        <v>0</v>
      </c>
      <c r="CU355">
        <f>($B$11*$K$9+$C$11*$K$9+$F$11*((EP355+EH355)/MAX(EP355+EH355+EQ355, 0.1)*$P$9+EQ355/MAX(EP355+EH355+EQ355, 0.1)*$Q$9))/($B$11+$C$11+$F$11)</f>
        <v>0</v>
      </c>
      <c r="CV355">
        <v>6</v>
      </c>
      <c r="CW355">
        <v>0.5</v>
      </c>
      <c r="CX355" t="s">
        <v>422</v>
      </c>
      <c r="CY355">
        <v>2</v>
      </c>
      <c r="CZ355" t="b">
        <v>1</v>
      </c>
      <c r="DA355">
        <v>1652290067.125</v>
      </c>
      <c r="DB355">
        <v>1377.3125</v>
      </c>
      <c r="DC355">
        <v>1357.1175</v>
      </c>
      <c r="DD355">
        <v>28.401825</v>
      </c>
      <c r="DE355">
        <v>25.63635</v>
      </c>
      <c r="DF355">
        <v>1378.815</v>
      </c>
      <c r="DG355">
        <v>28.28965</v>
      </c>
      <c r="DH355">
        <v>400.12</v>
      </c>
      <c r="DI355">
        <v>90.636275</v>
      </c>
      <c r="DJ355">
        <v>0.10020125</v>
      </c>
      <c r="DK355">
        <v>33.4223</v>
      </c>
      <c r="DL355">
        <v>32.74355</v>
      </c>
      <c r="DM355">
        <v>999.9</v>
      </c>
      <c r="DN355">
        <v>0</v>
      </c>
      <c r="DO355">
        <v>0</v>
      </c>
      <c r="DP355">
        <v>9990.932499999999</v>
      </c>
      <c r="DQ355">
        <v>0</v>
      </c>
      <c r="DR355">
        <v>253.70525</v>
      </c>
      <c r="DS355">
        <v>20.1962</v>
      </c>
      <c r="DT355">
        <v>1417.5725</v>
      </c>
      <c r="DU355">
        <v>1392.8225</v>
      </c>
      <c r="DV355">
        <v>2.76547</v>
      </c>
      <c r="DW355">
        <v>1357.1175</v>
      </c>
      <c r="DX355">
        <v>25.63635</v>
      </c>
      <c r="DY355">
        <v>2.574235</v>
      </c>
      <c r="DZ355">
        <v>2.3235825</v>
      </c>
      <c r="EA355">
        <v>21.503625</v>
      </c>
      <c r="EB355">
        <v>19.840825</v>
      </c>
      <c r="EC355">
        <v>1500.0525</v>
      </c>
      <c r="ED355">
        <v>0.97299325</v>
      </c>
      <c r="EE355">
        <v>0.027007075</v>
      </c>
      <c r="EF355">
        <v>0</v>
      </c>
      <c r="EG355">
        <v>1400.6325</v>
      </c>
      <c r="EH355">
        <v>5.00097</v>
      </c>
      <c r="EI355">
        <v>21684.325</v>
      </c>
      <c r="EJ355">
        <v>12491.975</v>
      </c>
      <c r="EK355">
        <v>41.75</v>
      </c>
      <c r="EL355">
        <v>43.062</v>
      </c>
      <c r="EM355">
        <v>41.937</v>
      </c>
      <c r="EN355">
        <v>42.92149999999999</v>
      </c>
      <c r="EO355">
        <v>42.875</v>
      </c>
      <c r="EP355">
        <v>1454.6725</v>
      </c>
      <c r="EQ355">
        <v>40.38</v>
      </c>
      <c r="ER355">
        <v>0</v>
      </c>
      <c r="ES355">
        <v>2754.200000047684</v>
      </c>
      <c r="ET355">
        <v>0</v>
      </c>
      <c r="EU355">
        <v>1406.548461538462</v>
      </c>
      <c r="EV355">
        <v>-59.07282056648763</v>
      </c>
      <c r="EW355">
        <v>-1079.945300193961</v>
      </c>
      <c r="EX355">
        <v>21794.78461538461</v>
      </c>
      <c r="EY355">
        <v>15</v>
      </c>
      <c r="EZ355">
        <v>1652287342.6</v>
      </c>
      <c r="FA355" t="s">
        <v>727</v>
      </c>
      <c r="FB355">
        <v>1652287342.6</v>
      </c>
      <c r="FC355">
        <v>1652287335.6</v>
      </c>
      <c r="FD355">
        <v>27</v>
      </c>
      <c r="FE355">
        <v>0.206</v>
      </c>
      <c r="FF355">
        <v>-0.006</v>
      </c>
      <c r="FG355">
        <v>-1.806</v>
      </c>
      <c r="FH355">
        <v>0.04</v>
      </c>
      <c r="FI355">
        <v>1600</v>
      </c>
      <c r="FJ355">
        <v>24</v>
      </c>
      <c r="FK355">
        <v>0.06</v>
      </c>
      <c r="FL355">
        <v>0.04</v>
      </c>
      <c r="FM355">
        <v>16.9638775</v>
      </c>
      <c r="FN355">
        <v>19.7810105065666</v>
      </c>
      <c r="FO355">
        <v>1.954244344943526</v>
      </c>
      <c r="FP355">
        <v>-1</v>
      </c>
      <c r="FQ355">
        <v>2.804319</v>
      </c>
      <c r="FR355">
        <v>-0.2764295684803047</v>
      </c>
      <c r="FS355">
        <v>0.03220385068590402</v>
      </c>
      <c r="FT355">
        <v>1</v>
      </c>
      <c r="FU355">
        <v>0</v>
      </c>
      <c r="FV355">
        <v>0</v>
      </c>
      <c r="FW355">
        <v>0</v>
      </c>
      <c r="FX355">
        <v>-1</v>
      </c>
      <c r="FY355">
        <v>1</v>
      </c>
      <c r="FZ355">
        <v>1</v>
      </c>
      <c r="GA355" t="s">
        <v>719</v>
      </c>
      <c r="GB355">
        <v>2.69398</v>
      </c>
      <c r="GC355">
        <v>2.70522</v>
      </c>
      <c r="GD355">
        <v>0.208634</v>
      </c>
      <c r="GE355">
        <v>0.204637</v>
      </c>
      <c r="GF355">
        <v>0.118926</v>
      </c>
      <c r="GG355">
        <v>0.109185</v>
      </c>
      <c r="GH355">
        <v>24804.5</v>
      </c>
      <c r="GI355">
        <v>25030.4</v>
      </c>
      <c r="GJ355">
        <v>29173</v>
      </c>
      <c r="GK355">
        <v>29134.2</v>
      </c>
      <c r="GL355">
        <v>34030</v>
      </c>
      <c r="GM355">
        <v>34546.1</v>
      </c>
      <c r="GN355">
        <v>41055.8</v>
      </c>
      <c r="GO355">
        <v>41572.4</v>
      </c>
      <c r="GP355">
        <v>1.71495</v>
      </c>
      <c r="GQ355">
        <v>2.00787</v>
      </c>
      <c r="GR355">
        <v>0.12704</v>
      </c>
      <c r="GS355">
        <v>0</v>
      </c>
      <c r="GT355">
        <v>30.6806</v>
      </c>
      <c r="GU355">
        <v>999.9</v>
      </c>
      <c r="GV355">
        <v>43.3</v>
      </c>
      <c r="GW355">
        <v>37</v>
      </c>
      <c r="GX355">
        <v>30.1219</v>
      </c>
      <c r="GY355">
        <v>62.9237</v>
      </c>
      <c r="GZ355">
        <v>28.6979</v>
      </c>
      <c r="HA355">
        <v>1</v>
      </c>
      <c r="HB355">
        <v>0.366974</v>
      </c>
      <c r="HC355">
        <v>0</v>
      </c>
      <c r="HD355">
        <v>20.3918</v>
      </c>
      <c r="HE355">
        <v>5.21639</v>
      </c>
      <c r="HF355">
        <v>12.0099</v>
      </c>
      <c r="HG355">
        <v>4.9874</v>
      </c>
      <c r="HH355">
        <v>3.28855</v>
      </c>
      <c r="HI355">
        <v>2445.8</v>
      </c>
      <c r="HJ355">
        <v>9999</v>
      </c>
      <c r="HK355">
        <v>9999</v>
      </c>
      <c r="HL355">
        <v>46.1</v>
      </c>
      <c r="HM355">
        <v>1.86734</v>
      </c>
      <c r="HN355">
        <v>1.8663</v>
      </c>
      <c r="HO355">
        <v>1.86584</v>
      </c>
      <c r="HP355">
        <v>1.86569</v>
      </c>
      <c r="HQ355">
        <v>1.86752</v>
      </c>
      <c r="HR355">
        <v>1.87006</v>
      </c>
      <c r="HS355">
        <v>1.86869</v>
      </c>
      <c r="HT355">
        <v>1.87008</v>
      </c>
      <c r="HU355">
        <v>0</v>
      </c>
      <c r="HV355">
        <v>0</v>
      </c>
      <c r="HW355">
        <v>0</v>
      </c>
      <c r="HX355">
        <v>0</v>
      </c>
      <c r="HY355" t="s">
        <v>425</v>
      </c>
      <c r="HZ355" t="s">
        <v>426</v>
      </c>
      <c r="IA355" t="s">
        <v>427</v>
      </c>
      <c r="IB355" t="s">
        <v>427</v>
      </c>
      <c r="IC355" t="s">
        <v>427</v>
      </c>
      <c r="ID355" t="s">
        <v>427</v>
      </c>
      <c r="IE355">
        <v>0</v>
      </c>
      <c r="IF355">
        <v>100</v>
      </c>
      <c r="IG355">
        <v>100</v>
      </c>
      <c r="IH355">
        <v>-1.5</v>
      </c>
      <c r="II355">
        <v>0.1122</v>
      </c>
      <c r="IJ355">
        <v>0.04464184116076175</v>
      </c>
      <c r="IK355">
        <v>-0.0004613869835165773</v>
      </c>
      <c r="IL355">
        <v>-7.733014719846753E-07</v>
      </c>
      <c r="IM355">
        <v>2.12217718631011E-10</v>
      </c>
      <c r="IN355">
        <v>-0.1662484685589008</v>
      </c>
      <c r="IO355">
        <v>0.000886434048502425</v>
      </c>
      <c r="IP355">
        <v>0.0004187276611132993</v>
      </c>
      <c r="IQ355">
        <v>-3.612086840460417E-06</v>
      </c>
      <c r="IR355">
        <v>19</v>
      </c>
      <c r="IS355">
        <v>2204</v>
      </c>
      <c r="IT355">
        <v>1</v>
      </c>
      <c r="IU355">
        <v>37</v>
      </c>
      <c r="IV355">
        <v>45.4</v>
      </c>
      <c r="IW355">
        <v>45.5</v>
      </c>
      <c r="IX355">
        <v>2.64893</v>
      </c>
      <c r="IY355">
        <v>2.19727</v>
      </c>
      <c r="IZ355">
        <v>1.39648</v>
      </c>
      <c r="JA355">
        <v>2.34253</v>
      </c>
      <c r="JB355">
        <v>1.49536</v>
      </c>
      <c r="JC355">
        <v>2.39014</v>
      </c>
      <c r="JD355">
        <v>39.2173</v>
      </c>
      <c r="JE355">
        <v>14.6224</v>
      </c>
      <c r="JF355">
        <v>18</v>
      </c>
      <c r="JG355">
        <v>391.762</v>
      </c>
      <c r="JH355">
        <v>563.422</v>
      </c>
      <c r="JI355">
        <v>32.6635</v>
      </c>
      <c r="JJ355">
        <v>32.2082</v>
      </c>
      <c r="JK355">
        <v>30.0003</v>
      </c>
      <c r="JL355">
        <v>32.0791</v>
      </c>
      <c r="JM355">
        <v>31.977</v>
      </c>
      <c r="JN355">
        <v>52.926</v>
      </c>
      <c r="JO355">
        <v>20.9535</v>
      </c>
      <c r="JP355">
        <v>29.6118</v>
      </c>
      <c r="JQ355">
        <v>-999.9</v>
      </c>
      <c r="JR355">
        <v>1313.95</v>
      </c>
      <c r="JS355">
        <v>25.6607</v>
      </c>
      <c r="JT355">
        <v>99.70999999999999</v>
      </c>
      <c r="JU355">
        <v>99.7878</v>
      </c>
    </row>
    <row r="356" spans="1:281">
      <c r="A356">
        <v>340</v>
      </c>
      <c r="B356">
        <v>1652290070.5</v>
      </c>
      <c r="C356">
        <v>8014</v>
      </c>
      <c r="D356" t="s">
        <v>1165</v>
      </c>
      <c r="E356" t="s">
        <v>1166</v>
      </c>
      <c r="F356">
        <v>2</v>
      </c>
      <c r="G356" t="s">
        <v>1120</v>
      </c>
      <c r="H356" t="s">
        <v>418</v>
      </c>
      <c r="I356">
        <v>1652290069.5</v>
      </c>
      <c r="J356">
        <f>(K356)/1000</f>
        <v>0</v>
      </c>
      <c r="K356">
        <f>IF(CZ356, AN356, AH356)</f>
        <v>0</v>
      </c>
      <c r="L356">
        <f>IF(CZ356, AI356, AG356)</f>
        <v>0</v>
      </c>
      <c r="M356">
        <f>DB356 - IF(AU356&gt;1, L356*CV356*100.0/(AW356*DP356), 0)</f>
        <v>0</v>
      </c>
      <c r="N356">
        <f>((T356-J356/2)*M356-L356)/(T356+J356/2)</f>
        <v>0</v>
      </c>
      <c r="O356">
        <f>N356*(DI356+DJ356)/1000.0</f>
        <v>0</v>
      </c>
      <c r="P356">
        <f>(DB356 - IF(AU356&gt;1, L356*CV356*100.0/(AW356*DP356), 0))*(DI356+DJ356)/1000.0</f>
        <v>0</v>
      </c>
      <c r="Q356">
        <f>2.0/((1/S356-1/R356)+SIGN(S356)*SQRT((1/S356-1/R356)*(1/S356-1/R356) + 4*CW356/((CW356+1)*(CW356+1))*(2*1/S356*1/R356-1/R356*1/R356)))</f>
        <v>0</v>
      </c>
      <c r="R356">
        <f>IF(LEFT(CX356,1)&lt;&gt;"0",IF(LEFT(CX356,1)="1",3.0,CY356),$D$5+$E$5*(DP356*DI356/($K$5*1000))+$F$5*(DP356*DI356/($K$5*1000))*MAX(MIN(CV356,$J$5),$I$5)*MAX(MIN(CV356,$J$5),$I$5)+$G$5*MAX(MIN(CV356,$J$5),$I$5)*(DP356*DI356/($K$5*1000))+$H$5*(DP356*DI356/($K$5*1000))*(DP356*DI356/($K$5*1000)))</f>
        <v>0</v>
      </c>
      <c r="S356">
        <f>J356*(1000-(1000*0.61365*exp(17.502*W356/(240.97+W356))/(DI356+DJ356)+DD356)/2)/(1000*0.61365*exp(17.502*W356/(240.97+W356))/(DI356+DJ356)-DD356)</f>
        <v>0</v>
      </c>
      <c r="T356">
        <f>1/((CW356+1)/(Q356/1.6)+1/(R356/1.37)) + CW356/((CW356+1)/(Q356/1.6) + CW356/(R356/1.37))</f>
        <v>0</v>
      </c>
      <c r="U356">
        <f>(CR356*CU356)</f>
        <v>0</v>
      </c>
      <c r="V356">
        <f>(DK356+(U356+2*0.95*5.67E-8*(((DK356+$B$7)+273)^4-(DK356+273)^4)-44100*J356)/(1.84*29.3*R356+8*0.95*5.67E-8*(DK356+273)^3))</f>
        <v>0</v>
      </c>
      <c r="W356">
        <f>($C$7*DL356+$D$7*DM356+$E$7*V356)</f>
        <v>0</v>
      </c>
      <c r="X356">
        <f>0.61365*exp(17.502*W356/(240.97+W356))</f>
        <v>0</v>
      </c>
      <c r="Y356">
        <f>(Z356/AA356*100)</f>
        <v>0</v>
      </c>
      <c r="Z356">
        <f>DD356*(DI356+DJ356)/1000</f>
        <v>0</v>
      </c>
      <c r="AA356">
        <f>0.61365*exp(17.502*DK356/(240.97+DK356))</f>
        <v>0</v>
      </c>
      <c r="AB356">
        <f>(X356-DD356*(DI356+DJ356)/1000)</f>
        <v>0</v>
      </c>
      <c r="AC356">
        <f>(-J356*44100)</f>
        <v>0</v>
      </c>
      <c r="AD356">
        <f>2*29.3*R356*0.92*(DK356-W356)</f>
        <v>0</v>
      </c>
      <c r="AE356">
        <f>2*0.95*5.67E-8*(((DK356+$B$7)+273)^4-(W356+273)^4)</f>
        <v>0</v>
      </c>
      <c r="AF356">
        <f>U356+AE356+AC356+AD356</f>
        <v>0</v>
      </c>
      <c r="AG356">
        <f>DH356*AU356*(DC356-DB356*(1000-AU356*DE356)/(1000-AU356*DD356))/(100*CV356)</f>
        <v>0</v>
      </c>
      <c r="AH356">
        <f>1000*DH356*AU356*(DD356-DE356)/(100*CV356*(1000-AU356*DD356))</f>
        <v>0</v>
      </c>
      <c r="AI356">
        <f>(AJ356 - AK356 - DI356*1E3/(8.314*(DK356+273.15)) * AM356/DH356 * AL356) * DH356/(100*CV356) * (1000 - DE356)/1000</f>
        <v>0</v>
      </c>
      <c r="AJ356">
        <v>1394.504162311406</v>
      </c>
      <c r="AK356">
        <v>1398.52096969697</v>
      </c>
      <c r="AL356">
        <v>-6.614699071326749</v>
      </c>
      <c r="AM356">
        <v>66.42233892500103</v>
      </c>
      <c r="AN356">
        <f>(AP356 - AO356 + DI356*1E3/(8.314*(DK356+273.15)) * AR356/DH356 * AQ356) * DH356/(100*CV356) * 1000/(1000 - AP356)</f>
        <v>0</v>
      </c>
      <c r="AO356">
        <v>25.63639924781886</v>
      </c>
      <c r="AP356">
        <v>28.40223515151514</v>
      </c>
      <c r="AQ356">
        <v>0.0002081952702822</v>
      </c>
      <c r="AR356">
        <v>79.01917542628415</v>
      </c>
      <c r="AS356">
        <v>0</v>
      </c>
      <c r="AT356">
        <v>0</v>
      </c>
      <c r="AU356">
        <f>IF(AS356*$H$13&gt;=AW356,1.0,(AW356/(AW356-AS356*$H$13)))</f>
        <v>0</v>
      </c>
      <c r="AV356">
        <f>(AU356-1)*100</f>
        <v>0</v>
      </c>
      <c r="AW356">
        <f>MAX(0,($B$13+$C$13*DP356)/(1+$D$13*DP356)*DI356/(DK356+273)*$E$13)</f>
        <v>0</v>
      </c>
      <c r="AX356" t="s">
        <v>421</v>
      </c>
      <c r="AY356" t="s">
        <v>421</v>
      </c>
      <c r="AZ356">
        <v>0</v>
      </c>
      <c r="BA356">
        <v>0</v>
      </c>
      <c r="BB356">
        <f>1-AZ356/BA356</f>
        <v>0</v>
      </c>
      <c r="BC356">
        <v>0</v>
      </c>
      <c r="BD356" t="s">
        <v>421</v>
      </c>
      <c r="BE356" t="s">
        <v>421</v>
      </c>
      <c r="BF356">
        <v>0</v>
      </c>
      <c r="BG356">
        <v>0</v>
      </c>
      <c r="BH356">
        <f>1-BF356/BG356</f>
        <v>0</v>
      </c>
      <c r="BI356">
        <v>0.5</v>
      </c>
      <c r="BJ356">
        <f>CS356</f>
        <v>0</v>
      </c>
      <c r="BK356">
        <f>L356</f>
        <v>0</v>
      </c>
      <c r="BL356">
        <f>BH356*BI356*BJ356</f>
        <v>0</v>
      </c>
      <c r="BM356">
        <f>(BK356-BC356)/BJ356</f>
        <v>0</v>
      </c>
      <c r="BN356">
        <f>(BA356-BG356)/BG356</f>
        <v>0</v>
      </c>
      <c r="BO356">
        <f>AZ356/(BB356+AZ356/BG356)</f>
        <v>0</v>
      </c>
      <c r="BP356" t="s">
        <v>421</v>
      </c>
      <c r="BQ356">
        <v>0</v>
      </c>
      <c r="BR356">
        <f>IF(BQ356&lt;&gt;0, BQ356, BO356)</f>
        <v>0</v>
      </c>
      <c r="BS356">
        <f>1-BR356/BG356</f>
        <v>0</v>
      </c>
      <c r="BT356">
        <f>(BG356-BF356)/(BG356-BR356)</f>
        <v>0</v>
      </c>
      <c r="BU356">
        <f>(BA356-BG356)/(BA356-BR356)</f>
        <v>0</v>
      </c>
      <c r="BV356">
        <f>(BG356-BF356)/(BG356-AZ356)</f>
        <v>0</v>
      </c>
      <c r="BW356">
        <f>(BA356-BG356)/(BA356-AZ356)</f>
        <v>0</v>
      </c>
      <c r="BX356">
        <f>(BT356*BR356/BF356)</f>
        <v>0</v>
      </c>
      <c r="BY356">
        <f>(1-BX356)</f>
        <v>0</v>
      </c>
      <c r="BZ356">
        <v>1358</v>
      </c>
      <c r="CA356">
        <v>300</v>
      </c>
      <c r="CB356">
        <v>300</v>
      </c>
      <c r="CC356">
        <v>300</v>
      </c>
      <c r="CD356">
        <v>10372.1</v>
      </c>
      <c r="CE356">
        <v>1824.64</v>
      </c>
      <c r="CF356">
        <v>-0.00730157</v>
      </c>
      <c r="CG356">
        <v>0.9</v>
      </c>
      <c r="CH356" t="s">
        <v>421</v>
      </c>
      <c r="CI356" t="s">
        <v>421</v>
      </c>
      <c r="CJ356" t="s">
        <v>421</v>
      </c>
      <c r="CK356" t="s">
        <v>421</v>
      </c>
      <c r="CL356" t="s">
        <v>421</v>
      </c>
      <c r="CM356" t="s">
        <v>421</v>
      </c>
      <c r="CN356" t="s">
        <v>421</v>
      </c>
      <c r="CO356" t="s">
        <v>421</v>
      </c>
      <c r="CP356" t="s">
        <v>421</v>
      </c>
      <c r="CQ356" t="s">
        <v>421</v>
      </c>
      <c r="CR356">
        <f>$B$11*DQ356+$C$11*DR356+$F$11*EC356*(1-EF356)</f>
        <v>0</v>
      </c>
      <c r="CS356">
        <f>CR356*CT356</f>
        <v>0</v>
      </c>
      <c r="CT356">
        <f>($B$11*$D$9+$C$11*$D$9+$F$11*((EP356+EH356)/MAX(EP356+EH356+EQ356, 0.1)*$I$9+EQ356/MAX(EP356+EH356+EQ356, 0.1)*$J$9))/($B$11+$C$11+$F$11)</f>
        <v>0</v>
      </c>
      <c r="CU356">
        <f>($B$11*$K$9+$C$11*$K$9+$F$11*((EP356+EH356)/MAX(EP356+EH356+EQ356, 0.1)*$P$9+EQ356/MAX(EP356+EH356+EQ356, 0.1)*$Q$9))/($B$11+$C$11+$F$11)</f>
        <v>0</v>
      </c>
      <c r="CV356">
        <v>6</v>
      </c>
      <c r="CW356">
        <v>0.5</v>
      </c>
      <c r="CX356" t="s">
        <v>422</v>
      </c>
      <c r="CY356">
        <v>2</v>
      </c>
      <c r="CZ356" t="b">
        <v>1</v>
      </c>
      <c r="DA356">
        <v>1652290069.5</v>
      </c>
      <c r="DB356">
        <v>1362.023333333333</v>
      </c>
      <c r="DC356">
        <v>1341.3</v>
      </c>
      <c r="DD356">
        <v>28.40226666666667</v>
      </c>
      <c r="DE356">
        <v>25.63513333333333</v>
      </c>
      <c r="DF356">
        <v>1363.506666666667</v>
      </c>
      <c r="DG356">
        <v>28.2901</v>
      </c>
      <c r="DH356">
        <v>400.1063333333333</v>
      </c>
      <c r="DI356">
        <v>90.63603333333333</v>
      </c>
      <c r="DJ356">
        <v>0.09997289999999999</v>
      </c>
      <c r="DK356">
        <v>33.422</v>
      </c>
      <c r="DL356">
        <v>32.73983333333333</v>
      </c>
      <c r="DM356">
        <v>999.9</v>
      </c>
      <c r="DN356">
        <v>0</v>
      </c>
      <c r="DO356">
        <v>0</v>
      </c>
      <c r="DP356">
        <v>9999.790000000001</v>
      </c>
      <c r="DQ356">
        <v>0</v>
      </c>
      <c r="DR356">
        <v>253.788</v>
      </c>
      <c r="DS356">
        <v>20.7248</v>
      </c>
      <c r="DT356">
        <v>1401.84</v>
      </c>
      <c r="DU356">
        <v>1376.59</v>
      </c>
      <c r="DV356">
        <v>2.76713</v>
      </c>
      <c r="DW356">
        <v>1341.3</v>
      </c>
      <c r="DX356">
        <v>25.63513333333333</v>
      </c>
      <c r="DY356">
        <v>2.57427</v>
      </c>
      <c r="DZ356">
        <v>2.323463333333333</v>
      </c>
      <c r="EA356">
        <v>21.50383333333333</v>
      </c>
      <c r="EB356">
        <v>19.84003333333333</v>
      </c>
      <c r="EC356">
        <v>1500.1</v>
      </c>
      <c r="ED356">
        <v>0.9729936666666666</v>
      </c>
      <c r="EE356">
        <v>0.02700663333333333</v>
      </c>
      <c r="EF356">
        <v>0</v>
      </c>
      <c r="EG356">
        <v>1398.46</v>
      </c>
      <c r="EH356">
        <v>5.00097</v>
      </c>
      <c r="EI356">
        <v>21662.93333333333</v>
      </c>
      <c r="EJ356">
        <v>12492.4</v>
      </c>
      <c r="EK356">
        <v>41.729</v>
      </c>
      <c r="EL356">
        <v>43.06199999999999</v>
      </c>
      <c r="EM356">
        <v>41.937</v>
      </c>
      <c r="EN356">
        <v>42.91633333333333</v>
      </c>
      <c r="EO356">
        <v>42.875</v>
      </c>
      <c r="EP356">
        <v>1454.72</v>
      </c>
      <c r="EQ356">
        <v>40.37666666666667</v>
      </c>
      <c r="ER356">
        <v>0</v>
      </c>
      <c r="ES356">
        <v>2756.599999904633</v>
      </c>
      <c r="ET356">
        <v>0</v>
      </c>
      <c r="EU356">
        <v>1404.215</v>
      </c>
      <c r="EV356">
        <v>-56.05709403736241</v>
      </c>
      <c r="EW356">
        <v>-991.839316851772</v>
      </c>
      <c r="EX356">
        <v>21756.75</v>
      </c>
      <c r="EY356">
        <v>15</v>
      </c>
      <c r="EZ356">
        <v>1652287342.6</v>
      </c>
      <c r="FA356" t="s">
        <v>727</v>
      </c>
      <c r="FB356">
        <v>1652287342.6</v>
      </c>
      <c r="FC356">
        <v>1652287335.6</v>
      </c>
      <c r="FD356">
        <v>27</v>
      </c>
      <c r="FE356">
        <v>0.206</v>
      </c>
      <c r="FF356">
        <v>-0.006</v>
      </c>
      <c r="FG356">
        <v>-1.806</v>
      </c>
      <c r="FH356">
        <v>0.04</v>
      </c>
      <c r="FI356">
        <v>1600</v>
      </c>
      <c r="FJ356">
        <v>24</v>
      </c>
      <c r="FK356">
        <v>0.06</v>
      </c>
      <c r="FL356">
        <v>0.04</v>
      </c>
      <c r="FM356">
        <v>17.985885</v>
      </c>
      <c r="FN356">
        <v>17.94498686679167</v>
      </c>
      <c r="FO356">
        <v>1.763886653749328</v>
      </c>
      <c r="FP356">
        <v>-1</v>
      </c>
      <c r="FQ356">
        <v>2.79629125</v>
      </c>
      <c r="FR356">
        <v>-0.318377223264548</v>
      </c>
      <c r="FS356">
        <v>0.0330635209246913</v>
      </c>
      <c r="FT356">
        <v>1</v>
      </c>
      <c r="FU356">
        <v>0</v>
      </c>
      <c r="FV356">
        <v>0</v>
      </c>
      <c r="FW356">
        <v>0</v>
      </c>
      <c r="FX356">
        <v>-1</v>
      </c>
      <c r="FY356">
        <v>1</v>
      </c>
      <c r="FZ356">
        <v>1</v>
      </c>
      <c r="GA356" t="s">
        <v>719</v>
      </c>
      <c r="GB356">
        <v>2.69372</v>
      </c>
      <c r="GC356">
        <v>2.70504</v>
      </c>
      <c r="GD356">
        <v>0.207421</v>
      </c>
      <c r="GE356">
        <v>0.203383</v>
      </c>
      <c r="GF356">
        <v>0.118927</v>
      </c>
      <c r="GG356">
        <v>0.10918</v>
      </c>
      <c r="GH356">
        <v>24842.6</v>
      </c>
      <c r="GI356">
        <v>25069.9</v>
      </c>
      <c r="GJ356">
        <v>29173</v>
      </c>
      <c r="GK356">
        <v>29134.2</v>
      </c>
      <c r="GL356">
        <v>34029.7</v>
      </c>
      <c r="GM356">
        <v>34546.3</v>
      </c>
      <c r="GN356">
        <v>41055.6</v>
      </c>
      <c r="GO356">
        <v>41572.5</v>
      </c>
      <c r="GP356">
        <v>1.71502</v>
      </c>
      <c r="GQ356">
        <v>2.00782</v>
      </c>
      <c r="GR356">
        <v>0.126965</v>
      </c>
      <c r="GS356">
        <v>0</v>
      </c>
      <c r="GT356">
        <v>30.6793</v>
      </c>
      <c r="GU356">
        <v>999.9</v>
      </c>
      <c r="GV356">
        <v>43.3</v>
      </c>
      <c r="GW356">
        <v>37</v>
      </c>
      <c r="GX356">
        <v>30.1204</v>
      </c>
      <c r="GY356">
        <v>62.9337</v>
      </c>
      <c r="GZ356">
        <v>28.8261</v>
      </c>
      <c r="HA356">
        <v>1</v>
      </c>
      <c r="HB356">
        <v>0.367101</v>
      </c>
      <c r="HC356">
        <v>0</v>
      </c>
      <c r="HD356">
        <v>20.3918</v>
      </c>
      <c r="HE356">
        <v>5.21609</v>
      </c>
      <c r="HF356">
        <v>12.0099</v>
      </c>
      <c r="HG356">
        <v>4.98715</v>
      </c>
      <c r="HH356">
        <v>3.2884</v>
      </c>
      <c r="HI356">
        <v>2445.8</v>
      </c>
      <c r="HJ356">
        <v>9999</v>
      </c>
      <c r="HK356">
        <v>9999</v>
      </c>
      <c r="HL356">
        <v>46.1</v>
      </c>
      <c r="HM356">
        <v>1.86733</v>
      </c>
      <c r="HN356">
        <v>1.8663</v>
      </c>
      <c r="HO356">
        <v>1.86584</v>
      </c>
      <c r="HP356">
        <v>1.86569</v>
      </c>
      <c r="HQ356">
        <v>1.86752</v>
      </c>
      <c r="HR356">
        <v>1.87002</v>
      </c>
      <c r="HS356">
        <v>1.86868</v>
      </c>
      <c r="HT356">
        <v>1.87008</v>
      </c>
      <c r="HU356">
        <v>0</v>
      </c>
      <c r="HV356">
        <v>0</v>
      </c>
      <c r="HW356">
        <v>0</v>
      </c>
      <c r="HX356">
        <v>0</v>
      </c>
      <c r="HY356" t="s">
        <v>425</v>
      </c>
      <c r="HZ356" t="s">
        <v>426</v>
      </c>
      <c r="IA356" t="s">
        <v>427</v>
      </c>
      <c r="IB356" t="s">
        <v>427</v>
      </c>
      <c r="IC356" t="s">
        <v>427</v>
      </c>
      <c r="ID356" t="s">
        <v>427</v>
      </c>
      <c r="IE356">
        <v>0</v>
      </c>
      <c r="IF356">
        <v>100</v>
      </c>
      <c r="IG356">
        <v>100</v>
      </c>
      <c r="IH356">
        <v>-1.48</v>
      </c>
      <c r="II356">
        <v>0.1122</v>
      </c>
      <c r="IJ356">
        <v>0.04464184116076175</v>
      </c>
      <c r="IK356">
        <v>-0.0004613869835165773</v>
      </c>
      <c r="IL356">
        <v>-7.733014719846753E-07</v>
      </c>
      <c r="IM356">
        <v>2.12217718631011E-10</v>
      </c>
      <c r="IN356">
        <v>-0.1662484685589008</v>
      </c>
      <c r="IO356">
        <v>0.000886434048502425</v>
      </c>
      <c r="IP356">
        <v>0.0004187276611132993</v>
      </c>
      <c r="IQ356">
        <v>-3.612086840460417E-06</v>
      </c>
      <c r="IR356">
        <v>19</v>
      </c>
      <c r="IS356">
        <v>2204</v>
      </c>
      <c r="IT356">
        <v>1</v>
      </c>
      <c r="IU356">
        <v>37</v>
      </c>
      <c r="IV356">
        <v>45.5</v>
      </c>
      <c r="IW356">
        <v>45.6</v>
      </c>
      <c r="IX356">
        <v>2.62329</v>
      </c>
      <c r="IY356">
        <v>2.20093</v>
      </c>
      <c r="IZ356">
        <v>1.39648</v>
      </c>
      <c r="JA356">
        <v>2.34253</v>
      </c>
      <c r="JB356">
        <v>1.49536</v>
      </c>
      <c r="JC356">
        <v>2.3645</v>
      </c>
      <c r="JD356">
        <v>39.2173</v>
      </c>
      <c r="JE356">
        <v>14.6311</v>
      </c>
      <c r="JF356">
        <v>18</v>
      </c>
      <c r="JG356">
        <v>391.811</v>
      </c>
      <c r="JH356">
        <v>563.391</v>
      </c>
      <c r="JI356">
        <v>32.6636</v>
      </c>
      <c r="JJ356">
        <v>32.2082</v>
      </c>
      <c r="JK356">
        <v>30.0003</v>
      </c>
      <c r="JL356">
        <v>32.0806</v>
      </c>
      <c r="JM356">
        <v>31.9776</v>
      </c>
      <c r="JN356">
        <v>52.4983</v>
      </c>
      <c r="JO356">
        <v>20.9535</v>
      </c>
      <c r="JP356">
        <v>29.6118</v>
      </c>
      <c r="JQ356">
        <v>-999.9</v>
      </c>
      <c r="JR356">
        <v>1300.57</v>
      </c>
      <c r="JS356">
        <v>25.6626</v>
      </c>
      <c r="JT356">
        <v>99.7098</v>
      </c>
      <c r="JU356">
        <v>99.78789999999999</v>
      </c>
    </row>
    <row r="357" spans="1:281">
      <c r="A357">
        <v>341</v>
      </c>
      <c r="B357">
        <v>1652290072.5</v>
      </c>
      <c r="C357">
        <v>8016</v>
      </c>
      <c r="D357" t="s">
        <v>1167</v>
      </c>
      <c r="E357" t="s">
        <v>1168</v>
      </c>
      <c r="F357">
        <v>2</v>
      </c>
      <c r="G357" t="s">
        <v>1120</v>
      </c>
      <c r="H357" t="s">
        <v>418</v>
      </c>
      <c r="I357">
        <v>1652290071.125</v>
      </c>
      <c r="J357">
        <f>(K357)/1000</f>
        <v>0</v>
      </c>
      <c r="K357">
        <f>IF(CZ357, AN357, AH357)</f>
        <v>0</v>
      </c>
      <c r="L357">
        <f>IF(CZ357, AI357, AG357)</f>
        <v>0</v>
      </c>
      <c r="M357">
        <f>DB357 - IF(AU357&gt;1, L357*CV357*100.0/(AW357*DP357), 0)</f>
        <v>0</v>
      </c>
      <c r="N357">
        <f>((T357-J357/2)*M357-L357)/(T357+J357/2)</f>
        <v>0</v>
      </c>
      <c r="O357">
        <f>N357*(DI357+DJ357)/1000.0</f>
        <v>0</v>
      </c>
      <c r="P357">
        <f>(DB357 - IF(AU357&gt;1, L357*CV357*100.0/(AW357*DP357), 0))*(DI357+DJ357)/1000.0</f>
        <v>0</v>
      </c>
      <c r="Q357">
        <f>2.0/((1/S357-1/R357)+SIGN(S357)*SQRT((1/S357-1/R357)*(1/S357-1/R357) + 4*CW357/((CW357+1)*(CW357+1))*(2*1/S357*1/R357-1/R357*1/R357)))</f>
        <v>0</v>
      </c>
      <c r="R357">
        <f>IF(LEFT(CX357,1)&lt;&gt;"0",IF(LEFT(CX357,1)="1",3.0,CY357),$D$5+$E$5*(DP357*DI357/($K$5*1000))+$F$5*(DP357*DI357/($K$5*1000))*MAX(MIN(CV357,$J$5),$I$5)*MAX(MIN(CV357,$J$5),$I$5)+$G$5*MAX(MIN(CV357,$J$5),$I$5)*(DP357*DI357/($K$5*1000))+$H$5*(DP357*DI357/($K$5*1000))*(DP357*DI357/($K$5*1000)))</f>
        <v>0</v>
      </c>
      <c r="S357">
        <f>J357*(1000-(1000*0.61365*exp(17.502*W357/(240.97+W357))/(DI357+DJ357)+DD357)/2)/(1000*0.61365*exp(17.502*W357/(240.97+W357))/(DI357+DJ357)-DD357)</f>
        <v>0</v>
      </c>
      <c r="T357">
        <f>1/((CW357+1)/(Q357/1.6)+1/(R357/1.37)) + CW357/((CW357+1)/(Q357/1.6) + CW357/(R357/1.37))</f>
        <v>0</v>
      </c>
      <c r="U357">
        <f>(CR357*CU357)</f>
        <v>0</v>
      </c>
      <c r="V357">
        <f>(DK357+(U357+2*0.95*5.67E-8*(((DK357+$B$7)+273)^4-(DK357+273)^4)-44100*J357)/(1.84*29.3*R357+8*0.95*5.67E-8*(DK357+273)^3))</f>
        <v>0</v>
      </c>
      <c r="W357">
        <f>($C$7*DL357+$D$7*DM357+$E$7*V357)</f>
        <v>0</v>
      </c>
      <c r="X357">
        <f>0.61365*exp(17.502*W357/(240.97+W357))</f>
        <v>0</v>
      </c>
      <c r="Y357">
        <f>(Z357/AA357*100)</f>
        <v>0</v>
      </c>
      <c r="Z357">
        <f>DD357*(DI357+DJ357)/1000</f>
        <v>0</v>
      </c>
      <c r="AA357">
        <f>0.61365*exp(17.502*DK357/(240.97+DK357))</f>
        <v>0</v>
      </c>
      <c r="AB357">
        <f>(X357-DD357*(DI357+DJ357)/1000)</f>
        <v>0</v>
      </c>
      <c r="AC357">
        <f>(-J357*44100)</f>
        <v>0</v>
      </c>
      <c r="AD357">
        <f>2*29.3*R357*0.92*(DK357-W357)</f>
        <v>0</v>
      </c>
      <c r="AE357">
        <f>2*0.95*5.67E-8*(((DK357+$B$7)+273)^4-(W357+273)^4)</f>
        <v>0</v>
      </c>
      <c r="AF357">
        <f>U357+AE357+AC357+AD357</f>
        <v>0</v>
      </c>
      <c r="AG357">
        <f>DH357*AU357*(DC357-DB357*(1000-AU357*DE357)/(1000-AU357*DD357))/(100*CV357)</f>
        <v>0</v>
      </c>
      <c r="AH357">
        <f>1000*DH357*AU357*(DD357-DE357)/(100*CV357*(1000-AU357*DD357))</f>
        <v>0</v>
      </c>
      <c r="AI357">
        <f>(AJ357 - AK357 - DI357*1E3/(8.314*(DK357+273.15)) * AM357/DH357 * AL357) * DH357/(100*CV357) * (1000 - DE357)/1000</f>
        <v>0</v>
      </c>
      <c r="AJ357">
        <v>1380.834835063431</v>
      </c>
      <c r="AK357">
        <v>1385.228121212121</v>
      </c>
      <c r="AL357">
        <v>-6.634388673213952</v>
      </c>
      <c r="AM357">
        <v>66.42233892500103</v>
      </c>
      <c r="AN357">
        <f>(AP357 - AO357 + DI357*1E3/(8.314*(DK357+273.15)) * AR357/DH357 * AQ357) * DH357/(100*CV357) * 1000/(1000 - AP357)</f>
        <v>0</v>
      </c>
      <c r="AO357">
        <v>25.63584848098664</v>
      </c>
      <c r="AP357">
        <v>28.40238727272726</v>
      </c>
      <c r="AQ357">
        <v>7.237383725360636E-05</v>
      </c>
      <c r="AR357">
        <v>79.01917542628415</v>
      </c>
      <c r="AS357">
        <v>0</v>
      </c>
      <c r="AT357">
        <v>0</v>
      </c>
      <c r="AU357">
        <f>IF(AS357*$H$13&gt;=AW357,1.0,(AW357/(AW357-AS357*$H$13)))</f>
        <v>0</v>
      </c>
      <c r="AV357">
        <f>(AU357-1)*100</f>
        <v>0</v>
      </c>
      <c r="AW357">
        <f>MAX(0,($B$13+$C$13*DP357)/(1+$D$13*DP357)*DI357/(DK357+273)*$E$13)</f>
        <v>0</v>
      </c>
      <c r="AX357" t="s">
        <v>421</v>
      </c>
      <c r="AY357" t="s">
        <v>421</v>
      </c>
      <c r="AZ357">
        <v>0</v>
      </c>
      <c r="BA357">
        <v>0</v>
      </c>
      <c r="BB357">
        <f>1-AZ357/BA357</f>
        <v>0</v>
      </c>
      <c r="BC357">
        <v>0</v>
      </c>
      <c r="BD357" t="s">
        <v>421</v>
      </c>
      <c r="BE357" t="s">
        <v>421</v>
      </c>
      <c r="BF357">
        <v>0</v>
      </c>
      <c r="BG357">
        <v>0</v>
      </c>
      <c r="BH357">
        <f>1-BF357/BG357</f>
        <v>0</v>
      </c>
      <c r="BI357">
        <v>0.5</v>
      </c>
      <c r="BJ357">
        <f>CS357</f>
        <v>0</v>
      </c>
      <c r="BK357">
        <f>L357</f>
        <v>0</v>
      </c>
      <c r="BL357">
        <f>BH357*BI357*BJ357</f>
        <v>0</v>
      </c>
      <c r="BM357">
        <f>(BK357-BC357)/BJ357</f>
        <v>0</v>
      </c>
      <c r="BN357">
        <f>(BA357-BG357)/BG357</f>
        <v>0</v>
      </c>
      <c r="BO357">
        <f>AZ357/(BB357+AZ357/BG357)</f>
        <v>0</v>
      </c>
      <c r="BP357" t="s">
        <v>421</v>
      </c>
      <c r="BQ357">
        <v>0</v>
      </c>
      <c r="BR357">
        <f>IF(BQ357&lt;&gt;0, BQ357, BO357)</f>
        <v>0</v>
      </c>
      <c r="BS357">
        <f>1-BR357/BG357</f>
        <v>0</v>
      </c>
      <c r="BT357">
        <f>(BG357-BF357)/(BG357-BR357)</f>
        <v>0</v>
      </c>
      <c r="BU357">
        <f>(BA357-BG357)/(BA357-BR357)</f>
        <v>0</v>
      </c>
      <c r="BV357">
        <f>(BG357-BF357)/(BG357-AZ357)</f>
        <v>0</v>
      </c>
      <c r="BW357">
        <f>(BA357-BG357)/(BA357-AZ357)</f>
        <v>0</v>
      </c>
      <c r="BX357">
        <f>(BT357*BR357/BF357)</f>
        <v>0</v>
      </c>
      <c r="BY357">
        <f>(1-BX357)</f>
        <v>0</v>
      </c>
      <c r="BZ357">
        <v>1358</v>
      </c>
      <c r="CA357">
        <v>300</v>
      </c>
      <c r="CB357">
        <v>300</v>
      </c>
      <c r="CC357">
        <v>300</v>
      </c>
      <c r="CD357">
        <v>10372.1</v>
      </c>
      <c r="CE357">
        <v>1824.64</v>
      </c>
      <c r="CF357">
        <v>-0.00730157</v>
      </c>
      <c r="CG357">
        <v>0.9</v>
      </c>
      <c r="CH357" t="s">
        <v>421</v>
      </c>
      <c r="CI357" t="s">
        <v>421</v>
      </c>
      <c r="CJ357" t="s">
        <v>421</v>
      </c>
      <c r="CK357" t="s">
        <v>421</v>
      </c>
      <c r="CL357" t="s">
        <v>421</v>
      </c>
      <c r="CM357" t="s">
        <v>421</v>
      </c>
      <c r="CN357" t="s">
        <v>421</v>
      </c>
      <c r="CO357" t="s">
        <v>421</v>
      </c>
      <c r="CP357" t="s">
        <v>421</v>
      </c>
      <c r="CQ357" t="s">
        <v>421</v>
      </c>
      <c r="CR357">
        <f>$B$11*DQ357+$C$11*DR357+$F$11*EC357*(1-EF357)</f>
        <v>0</v>
      </c>
      <c r="CS357">
        <f>CR357*CT357</f>
        <v>0</v>
      </c>
      <c r="CT357">
        <f>($B$11*$D$9+$C$11*$D$9+$F$11*((EP357+EH357)/MAX(EP357+EH357+EQ357, 0.1)*$I$9+EQ357/MAX(EP357+EH357+EQ357, 0.1)*$J$9))/($B$11+$C$11+$F$11)</f>
        <v>0</v>
      </c>
      <c r="CU357">
        <f>($B$11*$K$9+$C$11*$K$9+$F$11*((EP357+EH357)/MAX(EP357+EH357+EQ357, 0.1)*$P$9+EQ357/MAX(EP357+EH357+EQ357, 0.1)*$Q$9))/($B$11+$C$11+$F$11)</f>
        <v>0</v>
      </c>
      <c r="CV357">
        <v>6</v>
      </c>
      <c r="CW357">
        <v>0.5</v>
      </c>
      <c r="CX357" t="s">
        <v>422</v>
      </c>
      <c r="CY357">
        <v>2</v>
      </c>
      <c r="CZ357" t="b">
        <v>1</v>
      </c>
      <c r="DA357">
        <v>1652290071.125</v>
      </c>
      <c r="DB357">
        <v>1351.5375</v>
      </c>
      <c r="DC357">
        <v>1330.475</v>
      </c>
      <c r="DD357">
        <v>28.40245</v>
      </c>
      <c r="DE357">
        <v>25.6346</v>
      </c>
      <c r="DF357">
        <v>1353.01</v>
      </c>
      <c r="DG357">
        <v>28.29035</v>
      </c>
      <c r="DH357">
        <v>400.06425</v>
      </c>
      <c r="DI357">
        <v>90.63482500000001</v>
      </c>
      <c r="DJ357">
        <v>0.09982740000000001</v>
      </c>
      <c r="DK357">
        <v>33.421275</v>
      </c>
      <c r="DL357">
        <v>32.74035</v>
      </c>
      <c r="DM357">
        <v>999.9</v>
      </c>
      <c r="DN357">
        <v>0</v>
      </c>
      <c r="DO357">
        <v>0</v>
      </c>
      <c r="DP357">
        <v>10011.5625</v>
      </c>
      <c r="DQ357">
        <v>0</v>
      </c>
      <c r="DR357">
        <v>254.1795</v>
      </c>
      <c r="DS357">
        <v>21.06465</v>
      </c>
      <c r="DT357">
        <v>1391.05</v>
      </c>
      <c r="DU357">
        <v>1365.4775</v>
      </c>
      <c r="DV357">
        <v>2.7678875</v>
      </c>
      <c r="DW357">
        <v>1330.475</v>
      </c>
      <c r="DX357">
        <v>25.6346</v>
      </c>
      <c r="DY357">
        <v>2.574255</v>
      </c>
      <c r="DZ357">
        <v>2.3233875</v>
      </c>
      <c r="EA357">
        <v>21.50375</v>
      </c>
      <c r="EB357">
        <v>19.83945</v>
      </c>
      <c r="EC357">
        <v>1500.0475</v>
      </c>
      <c r="ED357">
        <v>0.97299325</v>
      </c>
      <c r="EE357">
        <v>0.027007075</v>
      </c>
      <c r="EF357">
        <v>0</v>
      </c>
      <c r="EG357">
        <v>1397.055</v>
      </c>
      <c r="EH357">
        <v>5.00097</v>
      </c>
      <c r="EI357">
        <v>21657.1</v>
      </c>
      <c r="EJ357">
        <v>12491.95</v>
      </c>
      <c r="EK357">
        <v>41.73425</v>
      </c>
      <c r="EL357">
        <v>43.062</v>
      </c>
      <c r="EM357">
        <v>41.937</v>
      </c>
      <c r="EN357">
        <v>42.8905</v>
      </c>
      <c r="EO357">
        <v>42.875</v>
      </c>
      <c r="EP357">
        <v>1454.6675</v>
      </c>
      <c r="EQ357">
        <v>40.375</v>
      </c>
      <c r="ER357">
        <v>0</v>
      </c>
      <c r="ES357">
        <v>2758.400000095367</v>
      </c>
      <c r="ET357">
        <v>0</v>
      </c>
      <c r="EU357">
        <v>1402.2836</v>
      </c>
      <c r="EV357">
        <v>-53.77846147690047</v>
      </c>
      <c r="EW357">
        <v>-870.7615378844951</v>
      </c>
      <c r="EX357">
        <v>21724.388</v>
      </c>
      <c r="EY357">
        <v>15</v>
      </c>
      <c r="EZ357">
        <v>1652287342.6</v>
      </c>
      <c r="FA357" t="s">
        <v>727</v>
      </c>
      <c r="FB357">
        <v>1652287342.6</v>
      </c>
      <c r="FC357">
        <v>1652287335.6</v>
      </c>
      <c r="FD357">
        <v>27</v>
      </c>
      <c r="FE357">
        <v>0.206</v>
      </c>
      <c r="FF357">
        <v>-0.006</v>
      </c>
      <c r="FG357">
        <v>-1.806</v>
      </c>
      <c r="FH357">
        <v>0.04</v>
      </c>
      <c r="FI357">
        <v>1600</v>
      </c>
      <c r="FJ357">
        <v>24</v>
      </c>
      <c r="FK357">
        <v>0.06</v>
      </c>
      <c r="FL357">
        <v>0.04</v>
      </c>
      <c r="FM357">
        <v>18.28078</v>
      </c>
      <c r="FN357">
        <v>17.74584540337704</v>
      </c>
      <c r="FO357">
        <v>1.745180448864816</v>
      </c>
      <c r="FP357">
        <v>-1</v>
      </c>
      <c r="FQ357">
        <v>2.7923675</v>
      </c>
      <c r="FR357">
        <v>-0.295397223264543</v>
      </c>
      <c r="FS357">
        <v>0.03151259087650521</v>
      </c>
      <c r="FT357">
        <v>1</v>
      </c>
      <c r="FU357">
        <v>0</v>
      </c>
      <c r="FV357">
        <v>0</v>
      </c>
      <c r="FW357">
        <v>0</v>
      </c>
      <c r="FX357">
        <v>-1</v>
      </c>
      <c r="FY357">
        <v>1</v>
      </c>
      <c r="FZ357">
        <v>1</v>
      </c>
      <c r="GA357" t="s">
        <v>719</v>
      </c>
      <c r="GB357">
        <v>2.69352</v>
      </c>
      <c r="GC357">
        <v>2.7051</v>
      </c>
      <c r="GD357">
        <v>0.206198</v>
      </c>
      <c r="GE357">
        <v>0.202122</v>
      </c>
      <c r="GF357">
        <v>0.118925</v>
      </c>
      <c r="GG357">
        <v>0.109179</v>
      </c>
      <c r="GH357">
        <v>24881.2</v>
      </c>
      <c r="GI357">
        <v>25109.6</v>
      </c>
      <c r="GJ357">
        <v>29173.2</v>
      </c>
      <c r="GK357">
        <v>29134.1</v>
      </c>
      <c r="GL357">
        <v>34030.2</v>
      </c>
      <c r="GM357">
        <v>34546.3</v>
      </c>
      <c r="GN357">
        <v>41056</v>
      </c>
      <c r="GO357">
        <v>41572.4</v>
      </c>
      <c r="GP357">
        <v>1.71487</v>
      </c>
      <c r="GQ357">
        <v>2.00787</v>
      </c>
      <c r="GR357">
        <v>0.127118</v>
      </c>
      <c r="GS357">
        <v>0</v>
      </c>
      <c r="GT357">
        <v>30.678</v>
      </c>
      <c r="GU357">
        <v>999.9</v>
      </c>
      <c r="GV357">
        <v>43.3</v>
      </c>
      <c r="GW357">
        <v>37</v>
      </c>
      <c r="GX357">
        <v>30.1235</v>
      </c>
      <c r="GY357">
        <v>62.8237</v>
      </c>
      <c r="GZ357">
        <v>28.9623</v>
      </c>
      <c r="HA357">
        <v>1</v>
      </c>
      <c r="HB357">
        <v>0.367259</v>
      </c>
      <c r="HC357">
        <v>0</v>
      </c>
      <c r="HD357">
        <v>20.3918</v>
      </c>
      <c r="HE357">
        <v>5.21609</v>
      </c>
      <c r="HF357">
        <v>12.0099</v>
      </c>
      <c r="HG357">
        <v>4.98715</v>
      </c>
      <c r="HH357">
        <v>3.2883</v>
      </c>
      <c r="HI357">
        <v>2445.8</v>
      </c>
      <c r="HJ357">
        <v>9999</v>
      </c>
      <c r="HK357">
        <v>9999</v>
      </c>
      <c r="HL357">
        <v>46.1</v>
      </c>
      <c r="HM357">
        <v>1.86732</v>
      </c>
      <c r="HN357">
        <v>1.8663</v>
      </c>
      <c r="HO357">
        <v>1.86584</v>
      </c>
      <c r="HP357">
        <v>1.8657</v>
      </c>
      <c r="HQ357">
        <v>1.86752</v>
      </c>
      <c r="HR357">
        <v>1.87002</v>
      </c>
      <c r="HS357">
        <v>1.8687</v>
      </c>
      <c r="HT357">
        <v>1.87007</v>
      </c>
      <c r="HU357">
        <v>0</v>
      </c>
      <c r="HV357">
        <v>0</v>
      </c>
      <c r="HW357">
        <v>0</v>
      </c>
      <c r="HX357">
        <v>0</v>
      </c>
      <c r="HY357" t="s">
        <v>425</v>
      </c>
      <c r="HZ357" t="s">
        <v>426</v>
      </c>
      <c r="IA357" t="s">
        <v>427</v>
      </c>
      <c r="IB357" t="s">
        <v>427</v>
      </c>
      <c r="IC357" t="s">
        <v>427</v>
      </c>
      <c r="ID357" t="s">
        <v>427</v>
      </c>
      <c r="IE357">
        <v>0</v>
      </c>
      <c r="IF357">
        <v>100</v>
      </c>
      <c r="IG357">
        <v>100</v>
      </c>
      <c r="IH357">
        <v>-1.46</v>
      </c>
      <c r="II357">
        <v>0.1122</v>
      </c>
      <c r="IJ357">
        <v>0.04464184116076175</v>
      </c>
      <c r="IK357">
        <v>-0.0004613869835165773</v>
      </c>
      <c r="IL357">
        <v>-7.733014719846753E-07</v>
      </c>
      <c r="IM357">
        <v>2.12217718631011E-10</v>
      </c>
      <c r="IN357">
        <v>-0.1662484685589008</v>
      </c>
      <c r="IO357">
        <v>0.000886434048502425</v>
      </c>
      <c r="IP357">
        <v>0.0004187276611132993</v>
      </c>
      <c r="IQ357">
        <v>-3.612086840460417E-06</v>
      </c>
      <c r="IR357">
        <v>19</v>
      </c>
      <c r="IS357">
        <v>2204</v>
      </c>
      <c r="IT357">
        <v>1</v>
      </c>
      <c r="IU357">
        <v>37</v>
      </c>
      <c r="IV357">
        <v>45.5</v>
      </c>
      <c r="IW357">
        <v>45.6</v>
      </c>
      <c r="IX357">
        <v>2.60498</v>
      </c>
      <c r="IY357">
        <v>2.20459</v>
      </c>
      <c r="IZ357">
        <v>1.39648</v>
      </c>
      <c r="JA357">
        <v>2.34253</v>
      </c>
      <c r="JB357">
        <v>1.49536</v>
      </c>
      <c r="JC357">
        <v>2.33765</v>
      </c>
      <c r="JD357">
        <v>39.2173</v>
      </c>
      <c r="JE357">
        <v>14.6311</v>
      </c>
      <c r="JF357">
        <v>18</v>
      </c>
      <c r="JG357">
        <v>391.737</v>
      </c>
      <c r="JH357">
        <v>563.428</v>
      </c>
      <c r="JI357">
        <v>32.6636</v>
      </c>
      <c r="JJ357">
        <v>32.2092</v>
      </c>
      <c r="JK357">
        <v>30.0002</v>
      </c>
      <c r="JL357">
        <v>32.0818</v>
      </c>
      <c r="JM357">
        <v>31.9777</v>
      </c>
      <c r="JN357">
        <v>52.0658</v>
      </c>
      <c r="JO357">
        <v>20.9535</v>
      </c>
      <c r="JP357">
        <v>29.6118</v>
      </c>
      <c r="JQ357">
        <v>-999.9</v>
      </c>
      <c r="JR357">
        <v>1287.15</v>
      </c>
      <c r="JS357">
        <v>25.6723</v>
      </c>
      <c r="JT357">
        <v>99.7106</v>
      </c>
      <c r="JU357">
        <v>99.7876</v>
      </c>
    </row>
    <row r="358" spans="1:281">
      <c r="A358">
        <v>342</v>
      </c>
      <c r="B358">
        <v>1652290074.5</v>
      </c>
      <c r="C358">
        <v>8018</v>
      </c>
      <c r="D358" t="s">
        <v>1169</v>
      </c>
      <c r="E358" t="s">
        <v>1170</v>
      </c>
      <c r="F358">
        <v>2</v>
      </c>
      <c r="G358" t="s">
        <v>1120</v>
      </c>
      <c r="H358" t="s">
        <v>418</v>
      </c>
      <c r="I358">
        <v>1652290073.5</v>
      </c>
      <c r="J358">
        <f>(K358)/1000</f>
        <v>0</v>
      </c>
      <c r="K358">
        <f>IF(CZ358, AN358, AH358)</f>
        <v>0</v>
      </c>
      <c r="L358">
        <f>IF(CZ358, AI358, AG358)</f>
        <v>0</v>
      </c>
      <c r="M358">
        <f>DB358 - IF(AU358&gt;1, L358*CV358*100.0/(AW358*DP358), 0)</f>
        <v>0</v>
      </c>
      <c r="N358">
        <f>((T358-J358/2)*M358-L358)/(T358+J358/2)</f>
        <v>0</v>
      </c>
      <c r="O358">
        <f>N358*(DI358+DJ358)/1000.0</f>
        <v>0</v>
      </c>
      <c r="P358">
        <f>(DB358 - IF(AU358&gt;1, L358*CV358*100.0/(AW358*DP358), 0))*(DI358+DJ358)/1000.0</f>
        <v>0</v>
      </c>
      <c r="Q358">
        <f>2.0/((1/S358-1/R358)+SIGN(S358)*SQRT((1/S358-1/R358)*(1/S358-1/R358) + 4*CW358/((CW358+1)*(CW358+1))*(2*1/S358*1/R358-1/R358*1/R358)))</f>
        <v>0</v>
      </c>
      <c r="R358">
        <f>IF(LEFT(CX358,1)&lt;&gt;"0",IF(LEFT(CX358,1)="1",3.0,CY358),$D$5+$E$5*(DP358*DI358/($K$5*1000))+$F$5*(DP358*DI358/($K$5*1000))*MAX(MIN(CV358,$J$5),$I$5)*MAX(MIN(CV358,$J$5),$I$5)+$G$5*MAX(MIN(CV358,$J$5),$I$5)*(DP358*DI358/($K$5*1000))+$H$5*(DP358*DI358/($K$5*1000))*(DP358*DI358/($K$5*1000)))</f>
        <v>0</v>
      </c>
      <c r="S358">
        <f>J358*(1000-(1000*0.61365*exp(17.502*W358/(240.97+W358))/(DI358+DJ358)+DD358)/2)/(1000*0.61365*exp(17.502*W358/(240.97+W358))/(DI358+DJ358)-DD358)</f>
        <v>0</v>
      </c>
      <c r="T358">
        <f>1/((CW358+1)/(Q358/1.6)+1/(R358/1.37)) + CW358/((CW358+1)/(Q358/1.6) + CW358/(R358/1.37))</f>
        <v>0</v>
      </c>
      <c r="U358">
        <f>(CR358*CU358)</f>
        <v>0</v>
      </c>
      <c r="V358">
        <f>(DK358+(U358+2*0.95*5.67E-8*(((DK358+$B$7)+273)^4-(DK358+273)^4)-44100*J358)/(1.84*29.3*R358+8*0.95*5.67E-8*(DK358+273)^3))</f>
        <v>0</v>
      </c>
      <c r="W358">
        <f>($C$7*DL358+$D$7*DM358+$E$7*V358)</f>
        <v>0</v>
      </c>
      <c r="X358">
        <f>0.61365*exp(17.502*W358/(240.97+W358))</f>
        <v>0</v>
      </c>
      <c r="Y358">
        <f>(Z358/AA358*100)</f>
        <v>0</v>
      </c>
      <c r="Z358">
        <f>DD358*(DI358+DJ358)/1000</f>
        <v>0</v>
      </c>
      <c r="AA358">
        <f>0.61365*exp(17.502*DK358/(240.97+DK358))</f>
        <v>0</v>
      </c>
      <c r="AB358">
        <f>(X358-DD358*(DI358+DJ358)/1000)</f>
        <v>0</v>
      </c>
      <c r="AC358">
        <f>(-J358*44100)</f>
        <v>0</v>
      </c>
      <c r="AD358">
        <f>2*29.3*R358*0.92*(DK358-W358)</f>
        <v>0</v>
      </c>
      <c r="AE358">
        <f>2*0.95*5.67E-8*(((DK358+$B$7)+273)^4-(W358+273)^4)</f>
        <v>0</v>
      </c>
      <c r="AF358">
        <f>U358+AE358+AC358+AD358</f>
        <v>0</v>
      </c>
      <c r="AG358">
        <f>DH358*AU358*(DC358-DB358*(1000-AU358*DE358)/(1000-AU358*DD358))/(100*CV358)</f>
        <v>0</v>
      </c>
      <c r="AH358">
        <f>1000*DH358*AU358*(DD358-DE358)/(100*CV358*(1000-AU358*DD358))</f>
        <v>0</v>
      </c>
      <c r="AI358">
        <f>(AJ358 - AK358 - DI358*1E3/(8.314*(DK358+273.15)) * AM358/DH358 * AL358) * DH358/(100*CV358) * (1000 - DE358)/1000</f>
        <v>0</v>
      </c>
      <c r="AJ358">
        <v>1367.169479720204</v>
      </c>
      <c r="AK358">
        <v>1371.844181818181</v>
      </c>
      <c r="AL358">
        <v>-6.667981129636076</v>
      </c>
      <c r="AM358">
        <v>66.42233892500103</v>
      </c>
      <c r="AN358">
        <f>(AP358 - AO358 + DI358*1E3/(8.314*(DK358+273.15)) * AR358/DH358 * AQ358) * DH358/(100*CV358) * 1000/(1000 - AP358)</f>
        <v>0</v>
      </c>
      <c r="AO358">
        <v>25.63455785338537</v>
      </c>
      <c r="AP358">
        <v>28.40060727272727</v>
      </c>
      <c r="AQ358">
        <v>3.59228914488733E-05</v>
      </c>
      <c r="AR358">
        <v>79.01917542628415</v>
      </c>
      <c r="AS358">
        <v>0</v>
      </c>
      <c r="AT358">
        <v>0</v>
      </c>
      <c r="AU358">
        <f>IF(AS358*$H$13&gt;=AW358,1.0,(AW358/(AW358-AS358*$H$13)))</f>
        <v>0</v>
      </c>
      <c r="AV358">
        <f>(AU358-1)*100</f>
        <v>0</v>
      </c>
      <c r="AW358">
        <f>MAX(0,($B$13+$C$13*DP358)/(1+$D$13*DP358)*DI358/(DK358+273)*$E$13)</f>
        <v>0</v>
      </c>
      <c r="AX358" t="s">
        <v>421</v>
      </c>
      <c r="AY358" t="s">
        <v>421</v>
      </c>
      <c r="AZ358">
        <v>0</v>
      </c>
      <c r="BA358">
        <v>0</v>
      </c>
      <c r="BB358">
        <f>1-AZ358/BA358</f>
        <v>0</v>
      </c>
      <c r="BC358">
        <v>0</v>
      </c>
      <c r="BD358" t="s">
        <v>421</v>
      </c>
      <c r="BE358" t="s">
        <v>421</v>
      </c>
      <c r="BF358">
        <v>0</v>
      </c>
      <c r="BG358">
        <v>0</v>
      </c>
      <c r="BH358">
        <f>1-BF358/BG358</f>
        <v>0</v>
      </c>
      <c r="BI358">
        <v>0.5</v>
      </c>
      <c r="BJ358">
        <f>CS358</f>
        <v>0</v>
      </c>
      <c r="BK358">
        <f>L358</f>
        <v>0</v>
      </c>
      <c r="BL358">
        <f>BH358*BI358*BJ358</f>
        <v>0</v>
      </c>
      <c r="BM358">
        <f>(BK358-BC358)/BJ358</f>
        <v>0</v>
      </c>
      <c r="BN358">
        <f>(BA358-BG358)/BG358</f>
        <v>0</v>
      </c>
      <c r="BO358">
        <f>AZ358/(BB358+AZ358/BG358)</f>
        <v>0</v>
      </c>
      <c r="BP358" t="s">
        <v>421</v>
      </c>
      <c r="BQ358">
        <v>0</v>
      </c>
      <c r="BR358">
        <f>IF(BQ358&lt;&gt;0, BQ358, BO358)</f>
        <v>0</v>
      </c>
      <c r="BS358">
        <f>1-BR358/BG358</f>
        <v>0</v>
      </c>
      <c r="BT358">
        <f>(BG358-BF358)/(BG358-BR358)</f>
        <v>0</v>
      </c>
      <c r="BU358">
        <f>(BA358-BG358)/(BA358-BR358)</f>
        <v>0</v>
      </c>
      <c r="BV358">
        <f>(BG358-BF358)/(BG358-AZ358)</f>
        <v>0</v>
      </c>
      <c r="BW358">
        <f>(BA358-BG358)/(BA358-AZ358)</f>
        <v>0</v>
      </c>
      <c r="BX358">
        <f>(BT358*BR358/BF358)</f>
        <v>0</v>
      </c>
      <c r="BY358">
        <f>(1-BX358)</f>
        <v>0</v>
      </c>
      <c r="BZ358">
        <v>1358</v>
      </c>
      <c r="CA358">
        <v>300</v>
      </c>
      <c r="CB358">
        <v>300</v>
      </c>
      <c r="CC358">
        <v>300</v>
      </c>
      <c r="CD358">
        <v>10372.1</v>
      </c>
      <c r="CE358">
        <v>1824.64</v>
      </c>
      <c r="CF358">
        <v>-0.00730157</v>
      </c>
      <c r="CG358">
        <v>0.9</v>
      </c>
      <c r="CH358" t="s">
        <v>421</v>
      </c>
      <c r="CI358" t="s">
        <v>421</v>
      </c>
      <c r="CJ358" t="s">
        <v>421</v>
      </c>
      <c r="CK358" t="s">
        <v>421</v>
      </c>
      <c r="CL358" t="s">
        <v>421</v>
      </c>
      <c r="CM358" t="s">
        <v>421</v>
      </c>
      <c r="CN358" t="s">
        <v>421</v>
      </c>
      <c r="CO358" t="s">
        <v>421</v>
      </c>
      <c r="CP358" t="s">
        <v>421</v>
      </c>
      <c r="CQ358" t="s">
        <v>421</v>
      </c>
      <c r="CR358">
        <f>$B$11*DQ358+$C$11*DR358+$F$11*EC358*(1-EF358)</f>
        <v>0</v>
      </c>
      <c r="CS358">
        <f>CR358*CT358</f>
        <v>0</v>
      </c>
      <c r="CT358">
        <f>($B$11*$D$9+$C$11*$D$9+$F$11*((EP358+EH358)/MAX(EP358+EH358+EQ358, 0.1)*$I$9+EQ358/MAX(EP358+EH358+EQ358, 0.1)*$J$9))/($B$11+$C$11+$F$11)</f>
        <v>0</v>
      </c>
      <c r="CU358">
        <f>($B$11*$K$9+$C$11*$K$9+$F$11*((EP358+EH358)/MAX(EP358+EH358+EQ358, 0.1)*$P$9+EQ358/MAX(EP358+EH358+EQ358, 0.1)*$Q$9))/($B$11+$C$11+$F$11)</f>
        <v>0</v>
      </c>
      <c r="CV358">
        <v>6</v>
      </c>
      <c r="CW358">
        <v>0.5</v>
      </c>
      <c r="CX358" t="s">
        <v>422</v>
      </c>
      <c r="CY358">
        <v>2</v>
      </c>
      <c r="CZ358" t="b">
        <v>1</v>
      </c>
      <c r="DA358">
        <v>1652290073.5</v>
      </c>
      <c r="DB358">
        <v>1336.14</v>
      </c>
      <c r="DC358">
        <v>1314.62</v>
      </c>
      <c r="DD358">
        <v>28.40116666666667</v>
      </c>
      <c r="DE358">
        <v>25.634</v>
      </c>
      <c r="DF358">
        <v>1337.586666666667</v>
      </c>
      <c r="DG358">
        <v>28.28903333333333</v>
      </c>
      <c r="DH358">
        <v>400.052</v>
      </c>
      <c r="DI358">
        <v>90.63326666666667</v>
      </c>
      <c r="DJ358">
        <v>0.0999473</v>
      </c>
      <c r="DK358">
        <v>33.41953333333333</v>
      </c>
      <c r="DL358">
        <v>32.74403333333333</v>
      </c>
      <c r="DM358">
        <v>999.9</v>
      </c>
      <c r="DN358">
        <v>0</v>
      </c>
      <c r="DO358">
        <v>0</v>
      </c>
      <c r="DP358">
        <v>10009.83333333333</v>
      </c>
      <c r="DQ358">
        <v>0</v>
      </c>
      <c r="DR358">
        <v>254.93</v>
      </c>
      <c r="DS358">
        <v>21.5183</v>
      </c>
      <c r="DT358">
        <v>1375.196666666667</v>
      </c>
      <c r="DU358">
        <v>1349.21</v>
      </c>
      <c r="DV358">
        <v>2.76715</v>
      </c>
      <c r="DW358">
        <v>1314.62</v>
      </c>
      <c r="DX358">
        <v>25.634</v>
      </c>
      <c r="DY358">
        <v>2.57409</v>
      </c>
      <c r="DZ358">
        <v>2.323293333333333</v>
      </c>
      <c r="EA358">
        <v>21.50273333333334</v>
      </c>
      <c r="EB358">
        <v>19.83883333333334</v>
      </c>
      <c r="EC358">
        <v>1499.983333333334</v>
      </c>
      <c r="ED358">
        <v>0.972992</v>
      </c>
      <c r="EE358">
        <v>0.0270084</v>
      </c>
      <c r="EF358">
        <v>0</v>
      </c>
      <c r="EG358">
        <v>1395.663333333333</v>
      </c>
      <c r="EH358">
        <v>5.00097</v>
      </c>
      <c r="EI358">
        <v>21621.1</v>
      </c>
      <c r="EJ358">
        <v>12491.36666666667</v>
      </c>
      <c r="EK358">
        <v>41.75</v>
      </c>
      <c r="EL358">
        <v>43.06199999999999</v>
      </c>
      <c r="EM358">
        <v>41.937</v>
      </c>
      <c r="EN358">
        <v>42.93699999999999</v>
      </c>
      <c r="EO358">
        <v>42.875</v>
      </c>
      <c r="EP358">
        <v>1454.61</v>
      </c>
      <c r="EQ358">
        <v>40.37333333333333</v>
      </c>
      <c r="ER358">
        <v>0</v>
      </c>
      <c r="ES358">
        <v>2760.200000047684</v>
      </c>
      <c r="ET358">
        <v>0</v>
      </c>
      <c r="EU358">
        <v>1401.026153846154</v>
      </c>
      <c r="EV358">
        <v>-51.14324791618487</v>
      </c>
      <c r="EW358">
        <v>-767.7401718304627</v>
      </c>
      <c r="EX358">
        <v>21702.40769230769</v>
      </c>
      <c r="EY358">
        <v>15</v>
      </c>
      <c r="EZ358">
        <v>1652287342.6</v>
      </c>
      <c r="FA358" t="s">
        <v>727</v>
      </c>
      <c r="FB358">
        <v>1652287342.6</v>
      </c>
      <c r="FC358">
        <v>1652287335.6</v>
      </c>
      <c r="FD358">
        <v>27</v>
      </c>
      <c r="FE358">
        <v>0.206</v>
      </c>
      <c r="FF358">
        <v>-0.006</v>
      </c>
      <c r="FG358">
        <v>-1.806</v>
      </c>
      <c r="FH358">
        <v>0.04</v>
      </c>
      <c r="FI358">
        <v>1600</v>
      </c>
      <c r="FJ358">
        <v>24</v>
      </c>
      <c r="FK358">
        <v>0.06</v>
      </c>
      <c r="FL358">
        <v>0.04</v>
      </c>
      <c r="FM358">
        <v>19.0521625</v>
      </c>
      <c r="FN358">
        <v>18.45069455909939</v>
      </c>
      <c r="FO358">
        <v>1.80034009282795</v>
      </c>
      <c r="FP358">
        <v>-1</v>
      </c>
      <c r="FQ358">
        <v>2.78166275</v>
      </c>
      <c r="FR358">
        <v>-0.2073193621013162</v>
      </c>
      <c r="FS358">
        <v>0.0253986230913705</v>
      </c>
      <c r="FT358">
        <v>1</v>
      </c>
      <c r="FU358">
        <v>0</v>
      </c>
      <c r="FV358">
        <v>0</v>
      </c>
      <c r="FW358">
        <v>0</v>
      </c>
      <c r="FX358">
        <v>-1</v>
      </c>
      <c r="FY358">
        <v>1</v>
      </c>
      <c r="FZ358">
        <v>1</v>
      </c>
      <c r="GA358" t="s">
        <v>719</v>
      </c>
      <c r="GB358">
        <v>2.69371</v>
      </c>
      <c r="GC358">
        <v>2.7052</v>
      </c>
      <c r="GD358">
        <v>0.204958</v>
      </c>
      <c r="GE358">
        <v>0.200846</v>
      </c>
      <c r="GF358">
        <v>0.118919</v>
      </c>
      <c r="GG358">
        <v>0.109173</v>
      </c>
      <c r="GH358">
        <v>24920.1</v>
      </c>
      <c r="GI358">
        <v>25149.8</v>
      </c>
      <c r="GJ358">
        <v>29173</v>
      </c>
      <c r="GK358">
        <v>29134</v>
      </c>
      <c r="GL358">
        <v>34030.3</v>
      </c>
      <c r="GM358">
        <v>34546.3</v>
      </c>
      <c r="GN358">
        <v>41056</v>
      </c>
      <c r="GO358">
        <v>41572.2</v>
      </c>
      <c r="GP358">
        <v>1.715</v>
      </c>
      <c r="GQ358">
        <v>2.00777</v>
      </c>
      <c r="GR358">
        <v>0.127617</v>
      </c>
      <c r="GS358">
        <v>0</v>
      </c>
      <c r="GT358">
        <v>30.6773</v>
      </c>
      <c r="GU358">
        <v>999.9</v>
      </c>
      <c r="GV358">
        <v>43.3</v>
      </c>
      <c r="GW358">
        <v>37</v>
      </c>
      <c r="GX358">
        <v>30.122</v>
      </c>
      <c r="GY358">
        <v>62.8037</v>
      </c>
      <c r="GZ358">
        <v>28.9503</v>
      </c>
      <c r="HA358">
        <v>1</v>
      </c>
      <c r="HB358">
        <v>0.367226</v>
      </c>
      <c r="HC358">
        <v>0</v>
      </c>
      <c r="HD358">
        <v>20.3919</v>
      </c>
      <c r="HE358">
        <v>5.21579</v>
      </c>
      <c r="HF358">
        <v>12.0099</v>
      </c>
      <c r="HG358">
        <v>4.987</v>
      </c>
      <c r="HH358">
        <v>3.28833</v>
      </c>
      <c r="HI358">
        <v>2446</v>
      </c>
      <c r="HJ358">
        <v>9999</v>
      </c>
      <c r="HK358">
        <v>9999</v>
      </c>
      <c r="HL358">
        <v>46.1</v>
      </c>
      <c r="HM358">
        <v>1.8673</v>
      </c>
      <c r="HN358">
        <v>1.8663</v>
      </c>
      <c r="HO358">
        <v>1.86584</v>
      </c>
      <c r="HP358">
        <v>1.8657</v>
      </c>
      <c r="HQ358">
        <v>1.86752</v>
      </c>
      <c r="HR358">
        <v>1.87004</v>
      </c>
      <c r="HS358">
        <v>1.86871</v>
      </c>
      <c r="HT358">
        <v>1.87007</v>
      </c>
      <c r="HU358">
        <v>0</v>
      </c>
      <c r="HV358">
        <v>0</v>
      </c>
      <c r="HW358">
        <v>0</v>
      </c>
      <c r="HX358">
        <v>0</v>
      </c>
      <c r="HY358" t="s">
        <v>425</v>
      </c>
      <c r="HZ358" t="s">
        <v>426</v>
      </c>
      <c r="IA358" t="s">
        <v>427</v>
      </c>
      <c r="IB358" t="s">
        <v>427</v>
      </c>
      <c r="IC358" t="s">
        <v>427</v>
      </c>
      <c r="ID358" t="s">
        <v>427</v>
      </c>
      <c r="IE358">
        <v>0</v>
      </c>
      <c r="IF358">
        <v>100</v>
      </c>
      <c r="IG358">
        <v>100</v>
      </c>
      <c r="IH358">
        <v>-1.44</v>
      </c>
      <c r="II358">
        <v>0.1122</v>
      </c>
      <c r="IJ358">
        <v>0.04464184116076175</v>
      </c>
      <c r="IK358">
        <v>-0.0004613869835165773</v>
      </c>
      <c r="IL358">
        <v>-7.733014719846753E-07</v>
      </c>
      <c r="IM358">
        <v>2.12217718631011E-10</v>
      </c>
      <c r="IN358">
        <v>-0.1662484685589008</v>
      </c>
      <c r="IO358">
        <v>0.000886434048502425</v>
      </c>
      <c r="IP358">
        <v>0.0004187276611132993</v>
      </c>
      <c r="IQ358">
        <v>-3.612086840460417E-06</v>
      </c>
      <c r="IR358">
        <v>19</v>
      </c>
      <c r="IS358">
        <v>2204</v>
      </c>
      <c r="IT358">
        <v>1</v>
      </c>
      <c r="IU358">
        <v>37</v>
      </c>
      <c r="IV358">
        <v>45.5</v>
      </c>
      <c r="IW358">
        <v>45.6</v>
      </c>
      <c r="IX358">
        <v>2.58423</v>
      </c>
      <c r="IY358">
        <v>2.20337</v>
      </c>
      <c r="IZ358">
        <v>1.39648</v>
      </c>
      <c r="JA358">
        <v>2.34253</v>
      </c>
      <c r="JB358">
        <v>1.49536</v>
      </c>
      <c r="JC358">
        <v>2.31812</v>
      </c>
      <c r="JD358">
        <v>39.2173</v>
      </c>
      <c r="JE358">
        <v>14.6311</v>
      </c>
      <c r="JF358">
        <v>18</v>
      </c>
      <c r="JG358">
        <v>391.806</v>
      </c>
      <c r="JH358">
        <v>563.366</v>
      </c>
      <c r="JI358">
        <v>32.6637</v>
      </c>
      <c r="JJ358">
        <v>32.2106</v>
      </c>
      <c r="JK358">
        <v>30.0001</v>
      </c>
      <c r="JL358">
        <v>32.082</v>
      </c>
      <c r="JM358">
        <v>31.9791</v>
      </c>
      <c r="JN358">
        <v>51.6396</v>
      </c>
      <c r="JO358">
        <v>20.9535</v>
      </c>
      <c r="JP358">
        <v>29.6118</v>
      </c>
      <c r="JQ358">
        <v>-999.9</v>
      </c>
      <c r="JR358">
        <v>1273.72</v>
      </c>
      <c r="JS358">
        <v>25.6796</v>
      </c>
      <c r="JT358">
        <v>99.7103</v>
      </c>
      <c r="JU358">
        <v>99.7872</v>
      </c>
    </row>
    <row r="359" spans="1:281">
      <c r="A359">
        <v>343</v>
      </c>
      <c r="B359">
        <v>1652290076.5</v>
      </c>
      <c r="C359">
        <v>8020</v>
      </c>
      <c r="D359" t="s">
        <v>1171</v>
      </c>
      <c r="E359" t="s">
        <v>1172</v>
      </c>
      <c r="F359">
        <v>2</v>
      </c>
      <c r="G359" t="s">
        <v>1120</v>
      </c>
      <c r="H359" t="s">
        <v>418</v>
      </c>
      <c r="I359">
        <v>1652290075.125</v>
      </c>
      <c r="J359">
        <f>(K359)/1000</f>
        <v>0</v>
      </c>
      <c r="K359">
        <f>IF(CZ359, AN359, AH359)</f>
        <v>0</v>
      </c>
      <c r="L359">
        <f>IF(CZ359, AI359, AG359)</f>
        <v>0</v>
      </c>
      <c r="M359">
        <f>DB359 - IF(AU359&gt;1, L359*CV359*100.0/(AW359*DP359), 0)</f>
        <v>0</v>
      </c>
      <c r="N359">
        <f>((T359-J359/2)*M359-L359)/(T359+J359/2)</f>
        <v>0</v>
      </c>
      <c r="O359">
        <f>N359*(DI359+DJ359)/1000.0</f>
        <v>0</v>
      </c>
      <c r="P359">
        <f>(DB359 - IF(AU359&gt;1, L359*CV359*100.0/(AW359*DP359), 0))*(DI359+DJ359)/1000.0</f>
        <v>0</v>
      </c>
      <c r="Q359">
        <f>2.0/((1/S359-1/R359)+SIGN(S359)*SQRT((1/S359-1/R359)*(1/S359-1/R359) + 4*CW359/((CW359+1)*(CW359+1))*(2*1/S359*1/R359-1/R359*1/R359)))</f>
        <v>0</v>
      </c>
      <c r="R359">
        <f>IF(LEFT(CX359,1)&lt;&gt;"0",IF(LEFT(CX359,1)="1",3.0,CY359),$D$5+$E$5*(DP359*DI359/($K$5*1000))+$F$5*(DP359*DI359/($K$5*1000))*MAX(MIN(CV359,$J$5),$I$5)*MAX(MIN(CV359,$J$5),$I$5)+$G$5*MAX(MIN(CV359,$J$5),$I$5)*(DP359*DI359/($K$5*1000))+$H$5*(DP359*DI359/($K$5*1000))*(DP359*DI359/($K$5*1000)))</f>
        <v>0</v>
      </c>
      <c r="S359">
        <f>J359*(1000-(1000*0.61365*exp(17.502*W359/(240.97+W359))/(DI359+DJ359)+DD359)/2)/(1000*0.61365*exp(17.502*W359/(240.97+W359))/(DI359+DJ359)-DD359)</f>
        <v>0</v>
      </c>
      <c r="T359">
        <f>1/((CW359+1)/(Q359/1.6)+1/(R359/1.37)) + CW359/((CW359+1)/(Q359/1.6) + CW359/(R359/1.37))</f>
        <v>0</v>
      </c>
      <c r="U359">
        <f>(CR359*CU359)</f>
        <v>0</v>
      </c>
      <c r="V359">
        <f>(DK359+(U359+2*0.95*5.67E-8*(((DK359+$B$7)+273)^4-(DK359+273)^4)-44100*J359)/(1.84*29.3*R359+8*0.95*5.67E-8*(DK359+273)^3))</f>
        <v>0</v>
      </c>
      <c r="W359">
        <f>($C$7*DL359+$D$7*DM359+$E$7*V359)</f>
        <v>0</v>
      </c>
      <c r="X359">
        <f>0.61365*exp(17.502*W359/(240.97+W359))</f>
        <v>0</v>
      </c>
      <c r="Y359">
        <f>(Z359/AA359*100)</f>
        <v>0</v>
      </c>
      <c r="Z359">
        <f>DD359*(DI359+DJ359)/1000</f>
        <v>0</v>
      </c>
      <c r="AA359">
        <f>0.61365*exp(17.502*DK359/(240.97+DK359))</f>
        <v>0</v>
      </c>
      <c r="AB359">
        <f>(X359-DD359*(DI359+DJ359)/1000)</f>
        <v>0</v>
      </c>
      <c r="AC359">
        <f>(-J359*44100)</f>
        <v>0</v>
      </c>
      <c r="AD359">
        <f>2*29.3*R359*0.92*(DK359-W359)</f>
        <v>0</v>
      </c>
      <c r="AE359">
        <f>2*0.95*5.67E-8*(((DK359+$B$7)+273)^4-(W359+273)^4)</f>
        <v>0</v>
      </c>
      <c r="AF359">
        <f>U359+AE359+AC359+AD359</f>
        <v>0</v>
      </c>
      <c r="AG359">
        <f>DH359*AU359*(DC359-DB359*(1000-AU359*DE359)/(1000-AU359*DD359))/(100*CV359)</f>
        <v>0</v>
      </c>
      <c r="AH359">
        <f>1000*DH359*AU359*(DD359-DE359)/(100*CV359*(1000-AU359*DD359))</f>
        <v>0</v>
      </c>
      <c r="AI359">
        <f>(AJ359 - AK359 - DI359*1E3/(8.314*(DK359+273.15)) * AM359/DH359 * AL359) * DH359/(100*CV359) * (1000 - DE359)/1000</f>
        <v>0</v>
      </c>
      <c r="AJ359">
        <v>1353.481531242252</v>
      </c>
      <c r="AK359">
        <v>1358.371818181818</v>
      </c>
      <c r="AL359">
        <v>-6.714342802772651</v>
      </c>
      <c r="AM359">
        <v>66.42233892500103</v>
      </c>
      <c r="AN359">
        <f>(AP359 - AO359 + DI359*1E3/(8.314*(DK359+273.15)) * AR359/DH359 * AQ359) * DH359/(100*CV359) * 1000/(1000 - AP359)</f>
        <v>0</v>
      </c>
      <c r="AO359">
        <v>25.63471886882828</v>
      </c>
      <c r="AP359">
        <v>28.40138121212118</v>
      </c>
      <c r="AQ359">
        <v>-0.000184823118266529</v>
      </c>
      <c r="AR359">
        <v>79.01917542628415</v>
      </c>
      <c r="AS359">
        <v>0</v>
      </c>
      <c r="AT359">
        <v>0</v>
      </c>
      <c r="AU359">
        <f>IF(AS359*$H$13&gt;=AW359,1.0,(AW359/(AW359-AS359*$H$13)))</f>
        <v>0</v>
      </c>
      <c r="AV359">
        <f>(AU359-1)*100</f>
        <v>0</v>
      </c>
      <c r="AW359">
        <f>MAX(0,($B$13+$C$13*DP359)/(1+$D$13*DP359)*DI359/(DK359+273)*$E$13)</f>
        <v>0</v>
      </c>
      <c r="AX359" t="s">
        <v>421</v>
      </c>
      <c r="AY359" t="s">
        <v>421</v>
      </c>
      <c r="AZ359">
        <v>0</v>
      </c>
      <c r="BA359">
        <v>0</v>
      </c>
      <c r="BB359">
        <f>1-AZ359/BA359</f>
        <v>0</v>
      </c>
      <c r="BC359">
        <v>0</v>
      </c>
      <c r="BD359" t="s">
        <v>421</v>
      </c>
      <c r="BE359" t="s">
        <v>421</v>
      </c>
      <c r="BF359">
        <v>0</v>
      </c>
      <c r="BG359">
        <v>0</v>
      </c>
      <c r="BH359">
        <f>1-BF359/BG359</f>
        <v>0</v>
      </c>
      <c r="BI359">
        <v>0.5</v>
      </c>
      <c r="BJ359">
        <f>CS359</f>
        <v>0</v>
      </c>
      <c r="BK359">
        <f>L359</f>
        <v>0</v>
      </c>
      <c r="BL359">
        <f>BH359*BI359*BJ359</f>
        <v>0</v>
      </c>
      <c r="BM359">
        <f>(BK359-BC359)/BJ359</f>
        <v>0</v>
      </c>
      <c r="BN359">
        <f>(BA359-BG359)/BG359</f>
        <v>0</v>
      </c>
      <c r="BO359">
        <f>AZ359/(BB359+AZ359/BG359)</f>
        <v>0</v>
      </c>
      <c r="BP359" t="s">
        <v>421</v>
      </c>
      <c r="BQ359">
        <v>0</v>
      </c>
      <c r="BR359">
        <f>IF(BQ359&lt;&gt;0, BQ359, BO359)</f>
        <v>0</v>
      </c>
      <c r="BS359">
        <f>1-BR359/BG359</f>
        <v>0</v>
      </c>
      <c r="BT359">
        <f>(BG359-BF359)/(BG359-BR359)</f>
        <v>0</v>
      </c>
      <c r="BU359">
        <f>(BA359-BG359)/(BA359-BR359)</f>
        <v>0</v>
      </c>
      <c r="BV359">
        <f>(BG359-BF359)/(BG359-AZ359)</f>
        <v>0</v>
      </c>
      <c r="BW359">
        <f>(BA359-BG359)/(BA359-AZ359)</f>
        <v>0</v>
      </c>
      <c r="BX359">
        <f>(BT359*BR359/BF359)</f>
        <v>0</v>
      </c>
      <c r="BY359">
        <f>(1-BX359)</f>
        <v>0</v>
      </c>
      <c r="BZ359">
        <v>1358</v>
      </c>
      <c r="CA359">
        <v>300</v>
      </c>
      <c r="CB359">
        <v>300</v>
      </c>
      <c r="CC359">
        <v>300</v>
      </c>
      <c r="CD359">
        <v>10372.1</v>
      </c>
      <c r="CE359">
        <v>1824.64</v>
      </c>
      <c r="CF359">
        <v>-0.00730157</v>
      </c>
      <c r="CG359">
        <v>0.9</v>
      </c>
      <c r="CH359" t="s">
        <v>421</v>
      </c>
      <c r="CI359" t="s">
        <v>421</v>
      </c>
      <c r="CJ359" t="s">
        <v>421</v>
      </c>
      <c r="CK359" t="s">
        <v>421</v>
      </c>
      <c r="CL359" t="s">
        <v>421</v>
      </c>
      <c r="CM359" t="s">
        <v>421</v>
      </c>
      <c r="CN359" t="s">
        <v>421</v>
      </c>
      <c r="CO359" t="s">
        <v>421</v>
      </c>
      <c r="CP359" t="s">
        <v>421</v>
      </c>
      <c r="CQ359" t="s">
        <v>421</v>
      </c>
      <c r="CR359">
        <f>$B$11*DQ359+$C$11*DR359+$F$11*EC359*(1-EF359)</f>
        <v>0</v>
      </c>
      <c r="CS359">
        <f>CR359*CT359</f>
        <v>0</v>
      </c>
      <c r="CT359">
        <f>($B$11*$D$9+$C$11*$D$9+$F$11*((EP359+EH359)/MAX(EP359+EH359+EQ359, 0.1)*$I$9+EQ359/MAX(EP359+EH359+EQ359, 0.1)*$J$9))/($B$11+$C$11+$F$11)</f>
        <v>0</v>
      </c>
      <c r="CU359">
        <f>($B$11*$K$9+$C$11*$K$9+$F$11*((EP359+EH359)/MAX(EP359+EH359+EQ359, 0.1)*$P$9+EQ359/MAX(EP359+EH359+EQ359, 0.1)*$Q$9))/($B$11+$C$11+$F$11)</f>
        <v>0</v>
      </c>
      <c r="CV359">
        <v>6</v>
      </c>
      <c r="CW359">
        <v>0.5</v>
      </c>
      <c r="CX359" t="s">
        <v>422</v>
      </c>
      <c r="CY359">
        <v>2</v>
      </c>
      <c r="CZ359" t="b">
        <v>1</v>
      </c>
      <c r="DA359">
        <v>1652290075.125</v>
      </c>
      <c r="DB359">
        <v>1325.5225</v>
      </c>
      <c r="DC359">
        <v>1303.735</v>
      </c>
      <c r="DD359">
        <v>28.400875</v>
      </c>
      <c r="DE359">
        <v>25.63205</v>
      </c>
      <c r="DF359">
        <v>1326.9525</v>
      </c>
      <c r="DG359">
        <v>28.288725</v>
      </c>
      <c r="DH359">
        <v>400.0805</v>
      </c>
      <c r="DI359">
        <v>90.63227499999999</v>
      </c>
      <c r="DJ359">
        <v>0.10010535</v>
      </c>
      <c r="DK359">
        <v>33.418825</v>
      </c>
      <c r="DL359">
        <v>32.746675</v>
      </c>
      <c r="DM359">
        <v>999.9</v>
      </c>
      <c r="DN359">
        <v>0</v>
      </c>
      <c r="DO359">
        <v>0</v>
      </c>
      <c r="DP359">
        <v>9998.450000000001</v>
      </c>
      <c r="DQ359">
        <v>0</v>
      </c>
      <c r="DR359">
        <v>254.24525</v>
      </c>
      <c r="DS359">
        <v>21.7869</v>
      </c>
      <c r="DT359">
        <v>1364.2675</v>
      </c>
      <c r="DU359">
        <v>1338.03</v>
      </c>
      <c r="DV359">
        <v>2.7688075</v>
      </c>
      <c r="DW359">
        <v>1303.735</v>
      </c>
      <c r="DX359">
        <v>25.63205</v>
      </c>
      <c r="DY359">
        <v>2.574034999999999</v>
      </c>
      <c r="DZ359">
        <v>2.32309</v>
      </c>
      <c r="EA359">
        <v>21.502375</v>
      </c>
      <c r="EB359">
        <v>19.8374</v>
      </c>
      <c r="EC359">
        <v>1500.025</v>
      </c>
      <c r="ED359">
        <v>0.9729932499999999</v>
      </c>
      <c r="EE359">
        <v>0.027007075</v>
      </c>
      <c r="EF359">
        <v>0</v>
      </c>
      <c r="EG359">
        <v>1394.6525</v>
      </c>
      <c r="EH359">
        <v>5.00097</v>
      </c>
      <c r="EI359">
        <v>21607.475</v>
      </c>
      <c r="EJ359">
        <v>12491.775</v>
      </c>
      <c r="EK359">
        <v>41.75</v>
      </c>
      <c r="EL359">
        <v>43.062</v>
      </c>
      <c r="EM359">
        <v>41.937</v>
      </c>
      <c r="EN359">
        <v>42.937</v>
      </c>
      <c r="EO359">
        <v>42.875</v>
      </c>
      <c r="EP359">
        <v>1454.65</v>
      </c>
      <c r="EQ359">
        <v>40.3725</v>
      </c>
      <c r="ER359">
        <v>0</v>
      </c>
      <c r="ES359">
        <v>2762.599999904633</v>
      </c>
      <c r="ET359">
        <v>0</v>
      </c>
      <c r="EU359">
        <v>1399.092307692308</v>
      </c>
      <c r="EV359">
        <v>-46.44717951345825</v>
      </c>
      <c r="EW359">
        <v>-673.8666672825329</v>
      </c>
      <c r="EX359">
        <v>21672.73846153847</v>
      </c>
      <c r="EY359">
        <v>15</v>
      </c>
      <c r="EZ359">
        <v>1652287342.6</v>
      </c>
      <c r="FA359" t="s">
        <v>727</v>
      </c>
      <c r="FB359">
        <v>1652287342.6</v>
      </c>
      <c r="FC359">
        <v>1652287335.6</v>
      </c>
      <c r="FD359">
        <v>27</v>
      </c>
      <c r="FE359">
        <v>0.206</v>
      </c>
      <c r="FF359">
        <v>-0.006</v>
      </c>
      <c r="FG359">
        <v>-1.806</v>
      </c>
      <c r="FH359">
        <v>0.04</v>
      </c>
      <c r="FI359">
        <v>1600</v>
      </c>
      <c r="FJ359">
        <v>24</v>
      </c>
      <c r="FK359">
        <v>0.06</v>
      </c>
      <c r="FL359">
        <v>0.04</v>
      </c>
      <c r="FM359">
        <v>19.31076</v>
      </c>
      <c r="FN359">
        <v>18.41347091932457</v>
      </c>
      <c r="FO359">
        <v>1.797098987924705</v>
      </c>
      <c r="FP359">
        <v>-1</v>
      </c>
      <c r="FQ359">
        <v>2.77849575</v>
      </c>
      <c r="FR359">
        <v>-0.1713213883677357</v>
      </c>
      <c r="FS359">
        <v>0.02277253717611413</v>
      </c>
      <c r="FT359">
        <v>1</v>
      </c>
      <c r="FU359">
        <v>0</v>
      </c>
      <c r="FV359">
        <v>0</v>
      </c>
      <c r="FW359">
        <v>0</v>
      </c>
      <c r="FX359">
        <v>-1</v>
      </c>
      <c r="FY359">
        <v>1</v>
      </c>
      <c r="FZ359">
        <v>1</v>
      </c>
      <c r="GA359" t="s">
        <v>719</v>
      </c>
      <c r="GB359">
        <v>2.69388</v>
      </c>
      <c r="GC359">
        <v>2.70511</v>
      </c>
      <c r="GD359">
        <v>0.203703</v>
      </c>
      <c r="GE359">
        <v>0.199569</v>
      </c>
      <c r="GF359">
        <v>0.118921</v>
      </c>
      <c r="GG359">
        <v>0.109167</v>
      </c>
      <c r="GH359">
        <v>24959.6</v>
      </c>
      <c r="GI359">
        <v>25190.2</v>
      </c>
      <c r="GJ359">
        <v>29173.1</v>
      </c>
      <c r="GK359">
        <v>29134.1</v>
      </c>
      <c r="GL359">
        <v>34030.3</v>
      </c>
      <c r="GM359">
        <v>34546.7</v>
      </c>
      <c r="GN359">
        <v>41056</v>
      </c>
      <c r="GO359">
        <v>41572.4</v>
      </c>
      <c r="GP359">
        <v>1.7151</v>
      </c>
      <c r="GQ359">
        <v>2.00758</v>
      </c>
      <c r="GR359">
        <v>0.127453</v>
      </c>
      <c r="GS359">
        <v>0</v>
      </c>
      <c r="GT359">
        <v>30.6759</v>
      </c>
      <c r="GU359">
        <v>999.9</v>
      </c>
      <c r="GV359">
        <v>43.3</v>
      </c>
      <c r="GW359">
        <v>37</v>
      </c>
      <c r="GX359">
        <v>30.1217</v>
      </c>
      <c r="GY359">
        <v>62.8137</v>
      </c>
      <c r="GZ359">
        <v>28.9784</v>
      </c>
      <c r="HA359">
        <v>1</v>
      </c>
      <c r="HB359">
        <v>0.367266</v>
      </c>
      <c r="HC359">
        <v>0</v>
      </c>
      <c r="HD359">
        <v>20.3919</v>
      </c>
      <c r="HE359">
        <v>5.21594</v>
      </c>
      <c r="HF359">
        <v>12.0099</v>
      </c>
      <c r="HG359">
        <v>4.9873</v>
      </c>
      <c r="HH359">
        <v>3.2884</v>
      </c>
      <c r="HI359">
        <v>2446</v>
      </c>
      <c r="HJ359">
        <v>9999</v>
      </c>
      <c r="HK359">
        <v>9999</v>
      </c>
      <c r="HL359">
        <v>46.1</v>
      </c>
      <c r="HM359">
        <v>1.86733</v>
      </c>
      <c r="HN359">
        <v>1.8663</v>
      </c>
      <c r="HO359">
        <v>1.86584</v>
      </c>
      <c r="HP359">
        <v>1.86569</v>
      </c>
      <c r="HQ359">
        <v>1.86752</v>
      </c>
      <c r="HR359">
        <v>1.87003</v>
      </c>
      <c r="HS359">
        <v>1.86871</v>
      </c>
      <c r="HT359">
        <v>1.87008</v>
      </c>
      <c r="HU359">
        <v>0</v>
      </c>
      <c r="HV359">
        <v>0</v>
      </c>
      <c r="HW359">
        <v>0</v>
      </c>
      <c r="HX359">
        <v>0</v>
      </c>
      <c r="HY359" t="s">
        <v>425</v>
      </c>
      <c r="HZ359" t="s">
        <v>426</v>
      </c>
      <c r="IA359" t="s">
        <v>427</v>
      </c>
      <c r="IB359" t="s">
        <v>427</v>
      </c>
      <c r="IC359" t="s">
        <v>427</v>
      </c>
      <c r="ID359" t="s">
        <v>427</v>
      </c>
      <c r="IE359">
        <v>0</v>
      </c>
      <c r="IF359">
        <v>100</v>
      </c>
      <c r="IG359">
        <v>100</v>
      </c>
      <c r="IH359">
        <v>-1.42</v>
      </c>
      <c r="II359">
        <v>0.1122</v>
      </c>
      <c r="IJ359">
        <v>0.04464184116076175</v>
      </c>
      <c r="IK359">
        <v>-0.0004613869835165773</v>
      </c>
      <c r="IL359">
        <v>-7.733014719846753E-07</v>
      </c>
      <c r="IM359">
        <v>2.12217718631011E-10</v>
      </c>
      <c r="IN359">
        <v>-0.1662484685589008</v>
      </c>
      <c r="IO359">
        <v>0.000886434048502425</v>
      </c>
      <c r="IP359">
        <v>0.0004187276611132993</v>
      </c>
      <c r="IQ359">
        <v>-3.612086840460417E-06</v>
      </c>
      <c r="IR359">
        <v>19</v>
      </c>
      <c r="IS359">
        <v>2204</v>
      </c>
      <c r="IT359">
        <v>1</v>
      </c>
      <c r="IU359">
        <v>37</v>
      </c>
      <c r="IV359">
        <v>45.6</v>
      </c>
      <c r="IW359">
        <v>45.7</v>
      </c>
      <c r="IX359">
        <v>2.55859</v>
      </c>
      <c r="IY359">
        <v>2.20703</v>
      </c>
      <c r="IZ359">
        <v>1.39648</v>
      </c>
      <c r="JA359">
        <v>2.34253</v>
      </c>
      <c r="JB359">
        <v>1.49536</v>
      </c>
      <c r="JC359">
        <v>2.31567</v>
      </c>
      <c r="JD359">
        <v>39.1924</v>
      </c>
      <c r="JE359">
        <v>14.6224</v>
      </c>
      <c r="JF359">
        <v>18</v>
      </c>
      <c r="JG359">
        <v>391.868</v>
      </c>
      <c r="JH359">
        <v>563.227</v>
      </c>
      <c r="JI359">
        <v>32.6638</v>
      </c>
      <c r="JJ359">
        <v>32.2111</v>
      </c>
      <c r="JK359">
        <v>30.0001</v>
      </c>
      <c r="JL359">
        <v>32.0834</v>
      </c>
      <c r="JM359">
        <v>31.9804</v>
      </c>
      <c r="JN359">
        <v>51.2015</v>
      </c>
      <c r="JO359">
        <v>20.9535</v>
      </c>
      <c r="JP359">
        <v>29.9869</v>
      </c>
      <c r="JQ359">
        <v>-999.9</v>
      </c>
      <c r="JR359">
        <v>1260.28</v>
      </c>
      <c r="JS359">
        <v>25.6807</v>
      </c>
      <c r="JT359">
        <v>99.7106</v>
      </c>
      <c r="JU359">
        <v>99.7877</v>
      </c>
    </row>
    <row r="360" spans="1:281">
      <c r="A360">
        <v>344</v>
      </c>
      <c r="B360">
        <v>1652290078.5</v>
      </c>
      <c r="C360">
        <v>8022</v>
      </c>
      <c r="D360" t="s">
        <v>1173</v>
      </c>
      <c r="E360" t="s">
        <v>1174</v>
      </c>
      <c r="F360">
        <v>2</v>
      </c>
      <c r="G360" t="s">
        <v>1120</v>
      </c>
      <c r="H360" t="s">
        <v>418</v>
      </c>
      <c r="I360">
        <v>1652290077.5</v>
      </c>
      <c r="J360">
        <f>(K360)/1000</f>
        <v>0</v>
      </c>
      <c r="K360">
        <f>IF(CZ360, AN360, AH360)</f>
        <v>0</v>
      </c>
      <c r="L360">
        <f>IF(CZ360, AI360, AG360)</f>
        <v>0</v>
      </c>
      <c r="M360">
        <f>DB360 - IF(AU360&gt;1, L360*CV360*100.0/(AW360*DP360), 0)</f>
        <v>0</v>
      </c>
      <c r="N360">
        <f>((T360-J360/2)*M360-L360)/(T360+J360/2)</f>
        <v>0</v>
      </c>
      <c r="O360">
        <f>N360*(DI360+DJ360)/1000.0</f>
        <v>0</v>
      </c>
      <c r="P360">
        <f>(DB360 - IF(AU360&gt;1, L360*CV360*100.0/(AW360*DP360), 0))*(DI360+DJ360)/1000.0</f>
        <v>0</v>
      </c>
      <c r="Q360">
        <f>2.0/((1/S360-1/R360)+SIGN(S360)*SQRT((1/S360-1/R360)*(1/S360-1/R360) + 4*CW360/((CW360+1)*(CW360+1))*(2*1/S360*1/R360-1/R360*1/R360)))</f>
        <v>0</v>
      </c>
      <c r="R360">
        <f>IF(LEFT(CX360,1)&lt;&gt;"0",IF(LEFT(CX360,1)="1",3.0,CY360),$D$5+$E$5*(DP360*DI360/($K$5*1000))+$F$5*(DP360*DI360/($K$5*1000))*MAX(MIN(CV360,$J$5),$I$5)*MAX(MIN(CV360,$J$5),$I$5)+$G$5*MAX(MIN(CV360,$J$5),$I$5)*(DP360*DI360/($K$5*1000))+$H$5*(DP360*DI360/($K$5*1000))*(DP360*DI360/($K$5*1000)))</f>
        <v>0</v>
      </c>
      <c r="S360">
        <f>J360*(1000-(1000*0.61365*exp(17.502*W360/(240.97+W360))/(DI360+DJ360)+DD360)/2)/(1000*0.61365*exp(17.502*W360/(240.97+W360))/(DI360+DJ360)-DD360)</f>
        <v>0</v>
      </c>
      <c r="T360">
        <f>1/((CW360+1)/(Q360/1.6)+1/(R360/1.37)) + CW360/((CW360+1)/(Q360/1.6) + CW360/(R360/1.37))</f>
        <v>0</v>
      </c>
      <c r="U360">
        <f>(CR360*CU360)</f>
        <v>0</v>
      </c>
      <c r="V360">
        <f>(DK360+(U360+2*0.95*5.67E-8*(((DK360+$B$7)+273)^4-(DK360+273)^4)-44100*J360)/(1.84*29.3*R360+8*0.95*5.67E-8*(DK360+273)^3))</f>
        <v>0</v>
      </c>
      <c r="W360">
        <f>($C$7*DL360+$D$7*DM360+$E$7*V360)</f>
        <v>0</v>
      </c>
      <c r="X360">
        <f>0.61365*exp(17.502*W360/(240.97+W360))</f>
        <v>0</v>
      </c>
      <c r="Y360">
        <f>(Z360/AA360*100)</f>
        <v>0</v>
      </c>
      <c r="Z360">
        <f>DD360*(DI360+DJ360)/1000</f>
        <v>0</v>
      </c>
      <c r="AA360">
        <f>0.61365*exp(17.502*DK360/(240.97+DK360))</f>
        <v>0</v>
      </c>
      <c r="AB360">
        <f>(X360-DD360*(DI360+DJ360)/1000)</f>
        <v>0</v>
      </c>
      <c r="AC360">
        <f>(-J360*44100)</f>
        <v>0</v>
      </c>
      <c r="AD360">
        <f>2*29.3*R360*0.92*(DK360-W360)</f>
        <v>0</v>
      </c>
      <c r="AE360">
        <f>2*0.95*5.67E-8*(((DK360+$B$7)+273)^4-(W360+273)^4)</f>
        <v>0</v>
      </c>
      <c r="AF360">
        <f>U360+AE360+AC360+AD360</f>
        <v>0</v>
      </c>
      <c r="AG360">
        <f>DH360*AU360*(DC360-DB360*(1000-AU360*DE360)/(1000-AU360*DD360))/(100*CV360)</f>
        <v>0</v>
      </c>
      <c r="AH360">
        <f>1000*DH360*AU360*(DD360-DE360)/(100*CV360*(1000-AU360*DD360))</f>
        <v>0</v>
      </c>
      <c r="AI360">
        <f>(AJ360 - AK360 - DI360*1E3/(8.314*(DK360+273.15)) * AM360/DH360 * AL360) * DH360/(100*CV360) * (1000 - DE360)/1000</f>
        <v>0</v>
      </c>
      <c r="AJ360">
        <v>1339.710220666918</v>
      </c>
      <c r="AK360">
        <v>1345.015575757575</v>
      </c>
      <c r="AL360">
        <v>-6.712016168072822</v>
      </c>
      <c r="AM360">
        <v>66.42233892500103</v>
      </c>
      <c r="AN360">
        <f>(AP360 - AO360 + DI360*1E3/(8.314*(DK360+273.15)) * AR360/DH360 * AQ360) * DH360/(100*CV360) * 1000/(1000 - AP360)</f>
        <v>0</v>
      </c>
      <c r="AO360">
        <v>25.63316510736537</v>
      </c>
      <c r="AP360">
        <v>28.40229575757575</v>
      </c>
      <c r="AQ360">
        <v>0.0001051220284350659</v>
      </c>
      <c r="AR360">
        <v>79.01917542628415</v>
      </c>
      <c r="AS360">
        <v>0</v>
      </c>
      <c r="AT360">
        <v>0</v>
      </c>
      <c r="AU360">
        <f>IF(AS360*$H$13&gt;=AW360,1.0,(AW360/(AW360-AS360*$H$13)))</f>
        <v>0</v>
      </c>
      <c r="AV360">
        <f>(AU360-1)*100</f>
        <v>0</v>
      </c>
      <c r="AW360">
        <f>MAX(0,($B$13+$C$13*DP360)/(1+$D$13*DP360)*DI360/(DK360+273)*$E$13)</f>
        <v>0</v>
      </c>
      <c r="AX360" t="s">
        <v>421</v>
      </c>
      <c r="AY360" t="s">
        <v>421</v>
      </c>
      <c r="AZ360">
        <v>0</v>
      </c>
      <c r="BA360">
        <v>0</v>
      </c>
      <c r="BB360">
        <f>1-AZ360/BA360</f>
        <v>0</v>
      </c>
      <c r="BC360">
        <v>0</v>
      </c>
      <c r="BD360" t="s">
        <v>421</v>
      </c>
      <c r="BE360" t="s">
        <v>421</v>
      </c>
      <c r="BF360">
        <v>0</v>
      </c>
      <c r="BG360">
        <v>0</v>
      </c>
      <c r="BH360">
        <f>1-BF360/BG360</f>
        <v>0</v>
      </c>
      <c r="BI360">
        <v>0.5</v>
      </c>
      <c r="BJ360">
        <f>CS360</f>
        <v>0</v>
      </c>
      <c r="BK360">
        <f>L360</f>
        <v>0</v>
      </c>
      <c r="BL360">
        <f>BH360*BI360*BJ360</f>
        <v>0</v>
      </c>
      <c r="BM360">
        <f>(BK360-BC360)/BJ360</f>
        <v>0</v>
      </c>
      <c r="BN360">
        <f>(BA360-BG360)/BG360</f>
        <v>0</v>
      </c>
      <c r="BO360">
        <f>AZ360/(BB360+AZ360/BG360)</f>
        <v>0</v>
      </c>
      <c r="BP360" t="s">
        <v>421</v>
      </c>
      <c r="BQ360">
        <v>0</v>
      </c>
      <c r="BR360">
        <f>IF(BQ360&lt;&gt;0, BQ360, BO360)</f>
        <v>0</v>
      </c>
      <c r="BS360">
        <f>1-BR360/BG360</f>
        <v>0</v>
      </c>
      <c r="BT360">
        <f>(BG360-BF360)/(BG360-BR360)</f>
        <v>0</v>
      </c>
      <c r="BU360">
        <f>(BA360-BG360)/(BA360-BR360)</f>
        <v>0</v>
      </c>
      <c r="BV360">
        <f>(BG360-BF360)/(BG360-AZ360)</f>
        <v>0</v>
      </c>
      <c r="BW360">
        <f>(BA360-BG360)/(BA360-AZ360)</f>
        <v>0</v>
      </c>
      <c r="BX360">
        <f>(BT360*BR360/BF360)</f>
        <v>0</v>
      </c>
      <c r="BY360">
        <f>(1-BX360)</f>
        <v>0</v>
      </c>
      <c r="BZ360">
        <v>1358</v>
      </c>
      <c r="CA360">
        <v>300</v>
      </c>
      <c r="CB360">
        <v>300</v>
      </c>
      <c r="CC360">
        <v>300</v>
      </c>
      <c r="CD360">
        <v>10372.1</v>
      </c>
      <c r="CE360">
        <v>1824.64</v>
      </c>
      <c r="CF360">
        <v>-0.00730157</v>
      </c>
      <c r="CG360">
        <v>0.9</v>
      </c>
      <c r="CH360" t="s">
        <v>421</v>
      </c>
      <c r="CI360" t="s">
        <v>421</v>
      </c>
      <c r="CJ360" t="s">
        <v>421</v>
      </c>
      <c r="CK360" t="s">
        <v>421</v>
      </c>
      <c r="CL360" t="s">
        <v>421</v>
      </c>
      <c r="CM360" t="s">
        <v>421</v>
      </c>
      <c r="CN360" t="s">
        <v>421</v>
      </c>
      <c r="CO360" t="s">
        <v>421</v>
      </c>
      <c r="CP360" t="s">
        <v>421</v>
      </c>
      <c r="CQ360" t="s">
        <v>421</v>
      </c>
      <c r="CR360">
        <f>$B$11*DQ360+$C$11*DR360+$F$11*EC360*(1-EF360)</f>
        <v>0</v>
      </c>
      <c r="CS360">
        <f>CR360*CT360</f>
        <v>0</v>
      </c>
      <c r="CT360">
        <f>($B$11*$D$9+$C$11*$D$9+$F$11*((EP360+EH360)/MAX(EP360+EH360+EQ360, 0.1)*$I$9+EQ360/MAX(EP360+EH360+EQ360, 0.1)*$J$9))/($B$11+$C$11+$F$11)</f>
        <v>0</v>
      </c>
      <c r="CU360">
        <f>($B$11*$K$9+$C$11*$K$9+$F$11*((EP360+EH360)/MAX(EP360+EH360+EQ360, 0.1)*$P$9+EQ360/MAX(EP360+EH360+EQ360, 0.1)*$Q$9))/($B$11+$C$11+$F$11)</f>
        <v>0</v>
      </c>
      <c r="CV360">
        <v>6</v>
      </c>
      <c r="CW360">
        <v>0.5</v>
      </c>
      <c r="CX360" t="s">
        <v>422</v>
      </c>
      <c r="CY360">
        <v>2</v>
      </c>
      <c r="CZ360" t="b">
        <v>1</v>
      </c>
      <c r="DA360">
        <v>1652290077.5</v>
      </c>
      <c r="DB360">
        <v>1310.053333333333</v>
      </c>
      <c r="DC360">
        <v>1288.063333333333</v>
      </c>
      <c r="DD360">
        <v>28.4023</v>
      </c>
      <c r="DE360">
        <v>25.63956666666667</v>
      </c>
      <c r="DF360">
        <v>1311.466666666667</v>
      </c>
      <c r="DG360">
        <v>28.29013333333333</v>
      </c>
      <c r="DH360">
        <v>400.0916666666667</v>
      </c>
      <c r="DI360">
        <v>90.63100000000001</v>
      </c>
      <c r="DJ360">
        <v>0.09997593333333332</v>
      </c>
      <c r="DK360">
        <v>33.4173</v>
      </c>
      <c r="DL360">
        <v>32.7415</v>
      </c>
      <c r="DM360">
        <v>999.9</v>
      </c>
      <c r="DN360">
        <v>0</v>
      </c>
      <c r="DO360">
        <v>0</v>
      </c>
      <c r="DP360">
        <v>10001.23333333333</v>
      </c>
      <c r="DQ360">
        <v>0</v>
      </c>
      <c r="DR360">
        <v>254.076</v>
      </c>
      <c r="DS360">
        <v>21.9929</v>
      </c>
      <c r="DT360">
        <v>1348.353333333333</v>
      </c>
      <c r="DU360">
        <v>1321.956666666667</v>
      </c>
      <c r="DV360">
        <v>2.76274</v>
      </c>
      <c r="DW360">
        <v>1288.063333333333</v>
      </c>
      <c r="DX360">
        <v>25.63956666666667</v>
      </c>
      <c r="DY360">
        <v>2.574126666666666</v>
      </c>
      <c r="DZ360">
        <v>2.323736666666667</v>
      </c>
      <c r="EA360">
        <v>21.50293333333333</v>
      </c>
      <c r="EB360">
        <v>19.84193333333333</v>
      </c>
      <c r="EC360">
        <v>1499.883333333333</v>
      </c>
      <c r="ED360">
        <v>0.972992</v>
      </c>
      <c r="EE360">
        <v>0.0270084</v>
      </c>
      <c r="EF360">
        <v>0</v>
      </c>
      <c r="EG360">
        <v>1393.253333333333</v>
      </c>
      <c r="EH360">
        <v>5.00097</v>
      </c>
      <c r="EI360">
        <v>21586.43333333333</v>
      </c>
      <c r="EJ360">
        <v>12490.6</v>
      </c>
      <c r="EK360">
        <v>41.729</v>
      </c>
      <c r="EL360">
        <v>43.06199999999999</v>
      </c>
      <c r="EM360">
        <v>41.937</v>
      </c>
      <c r="EN360">
        <v>42.89566666666667</v>
      </c>
      <c r="EO360">
        <v>42.875</v>
      </c>
      <c r="EP360">
        <v>1454.513333333333</v>
      </c>
      <c r="EQ360">
        <v>40.37</v>
      </c>
      <c r="ER360">
        <v>0</v>
      </c>
      <c r="ES360">
        <v>2764.400000095367</v>
      </c>
      <c r="ET360">
        <v>0</v>
      </c>
      <c r="EU360">
        <v>1397.5136</v>
      </c>
      <c r="EV360">
        <v>-43.30153840877252</v>
      </c>
      <c r="EW360">
        <v>-573.9769220755928</v>
      </c>
      <c r="EX360">
        <v>21648.356</v>
      </c>
      <c r="EY360">
        <v>15</v>
      </c>
      <c r="EZ360">
        <v>1652287342.6</v>
      </c>
      <c r="FA360" t="s">
        <v>727</v>
      </c>
      <c r="FB360">
        <v>1652287342.6</v>
      </c>
      <c r="FC360">
        <v>1652287335.6</v>
      </c>
      <c r="FD360">
        <v>27</v>
      </c>
      <c r="FE360">
        <v>0.206</v>
      </c>
      <c r="FF360">
        <v>-0.006</v>
      </c>
      <c r="FG360">
        <v>-1.806</v>
      </c>
      <c r="FH360">
        <v>0.04</v>
      </c>
      <c r="FI360">
        <v>1600</v>
      </c>
      <c r="FJ360">
        <v>24</v>
      </c>
      <c r="FK360">
        <v>0.06</v>
      </c>
      <c r="FL360">
        <v>0.04</v>
      </c>
      <c r="FM360">
        <v>20.149745</v>
      </c>
      <c r="FN360">
        <v>15.27883227016884</v>
      </c>
      <c r="FO360">
        <v>1.501898003352758</v>
      </c>
      <c r="FP360">
        <v>-1</v>
      </c>
      <c r="FQ360">
        <v>2.76947225</v>
      </c>
      <c r="FR360">
        <v>-0.0502015384615413</v>
      </c>
      <c r="FS360">
        <v>0.01076640294794413</v>
      </c>
      <c r="FT360">
        <v>1</v>
      </c>
      <c r="FU360">
        <v>0</v>
      </c>
      <c r="FV360">
        <v>0</v>
      </c>
      <c r="FW360">
        <v>0</v>
      </c>
      <c r="FX360">
        <v>-1</v>
      </c>
      <c r="FY360">
        <v>1</v>
      </c>
      <c r="FZ360">
        <v>1</v>
      </c>
      <c r="GA360" t="s">
        <v>719</v>
      </c>
      <c r="GB360">
        <v>2.69364</v>
      </c>
      <c r="GC360">
        <v>2.70514</v>
      </c>
      <c r="GD360">
        <v>0.202451</v>
      </c>
      <c r="GE360">
        <v>0.198298</v>
      </c>
      <c r="GF360">
        <v>0.118916</v>
      </c>
      <c r="GG360">
        <v>0.109253</v>
      </c>
      <c r="GH360">
        <v>24999.3</v>
      </c>
      <c r="GI360">
        <v>25230.2</v>
      </c>
      <c r="GJ360">
        <v>29173.5</v>
      </c>
      <c r="GK360">
        <v>29134.1</v>
      </c>
      <c r="GL360">
        <v>34030.7</v>
      </c>
      <c r="GM360">
        <v>34543.4</v>
      </c>
      <c r="GN360">
        <v>41056.3</v>
      </c>
      <c r="GO360">
        <v>41572.5</v>
      </c>
      <c r="GP360">
        <v>1.71502</v>
      </c>
      <c r="GQ360">
        <v>2.00773</v>
      </c>
      <c r="GR360">
        <v>0.127133</v>
      </c>
      <c r="GS360">
        <v>0</v>
      </c>
      <c r="GT360">
        <v>30.6739</v>
      </c>
      <c r="GU360">
        <v>999.9</v>
      </c>
      <c r="GV360">
        <v>43.4</v>
      </c>
      <c r="GW360">
        <v>37</v>
      </c>
      <c r="GX360">
        <v>30.1921</v>
      </c>
      <c r="GY360">
        <v>62.9137</v>
      </c>
      <c r="GZ360">
        <v>29.2829</v>
      </c>
      <c r="HA360">
        <v>1</v>
      </c>
      <c r="HB360">
        <v>0.367332</v>
      </c>
      <c r="HC360">
        <v>0</v>
      </c>
      <c r="HD360">
        <v>20.3918</v>
      </c>
      <c r="HE360">
        <v>5.21639</v>
      </c>
      <c r="HF360">
        <v>12.0099</v>
      </c>
      <c r="HG360">
        <v>4.9877</v>
      </c>
      <c r="HH360">
        <v>3.28842</v>
      </c>
      <c r="HI360">
        <v>2446</v>
      </c>
      <c r="HJ360">
        <v>9999</v>
      </c>
      <c r="HK360">
        <v>9999</v>
      </c>
      <c r="HL360">
        <v>46.1</v>
      </c>
      <c r="HM360">
        <v>1.86735</v>
      </c>
      <c r="HN360">
        <v>1.8663</v>
      </c>
      <c r="HO360">
        <v>1.86585</v>
      </c>
      <c r="HP360">
        <v>1.86569</v>
      </c>
      <c r="HQ360">
        <v>1.86752</v>
      </c>
      <c r="HR360">
        <v>1.87005</v>
      </c>
      <c r="HS360">
        <v>1.8687</v>
      </c>
      <c r="HT360">
        <v>1.87006</v>
      </c>
      <c r="HU360">
        <v>0</v>
      </c>
      <c r="HV360">
        <v>0</v>
      </c>
      <c r="HW360">
        <v>0</v>
      </c>
      <c r="HX360">
        <v>0</v>
      </c>
      <c r="HY360" t="s">
        <v>425</v>
      </c>
      <c r="HZ360" t="s">
        <v>426</v>
      </c>
      <c r="IA360" t="s">
        <v>427</v>
      </c>
      <c r="IB360" t="s">
        <v>427</v>
      </c>
      <c r="IC360" t="s">
        <v>427</v>
      </c>
      <c r="ID360" t="s">
        <v>427</v>
      </c>
      <c r="IE360">
        <v>0</v>
      </c>
      <c r="IF360">
        <v>100</v>
      </c>
      <c r="IG360">
        <v>100</v>
      </c>
      <c r="IH360">
        <v>-1.4</v>
      </c>
      <c r="II360">
        <v>0.1122</v>
      </c>
      <c r="IJ360">
        <v>0.04464184116076175</v>
      </c>
      <c r="IK360">
        <v>-0.0004613869835165773</v>
      </c>
      <c r="IL360">
        <v>-7.733014719846753E-07</v>
      </c>
      <c r="IM360">
        <v>2.12217718631011E-10</v>
      </c>
      <c r="IN360">
        <v>-0.1662484685589008</v>
      </c>
      <c r="IO360">
        <v>0.000886434048502425</v>
      </c>
      <c r="IP360">
        <v>0.0004187276611132993</v>
      </c>
      <c r="IQ360">
        <v>-3.612086840460417E-06</v>
      </c>
      <c r="IR360">
        <v>19</v>
      </c>
      <c r="IS360">
        <v>2204</v>
      </c>
      <c r="IT360">
        <v>1</v>
      </c>
      <c r="IU360">
        <v>37</v>
      </c>
      <c r="IV360">
        <v>45.6</v>
      </c>
      <c r="IW360">
        <v>45.7</v>
      </c>
      <c r="IX360">
        <v>2.53662</v>
      </c>
      <c r="IY360">
        <v>2.21069</v>
      </c>
      <c r="IZ360">
        <v>1.39648</v>
      </c>
      <c r="JA360">
        <v>2.34253</v>
      </c>
      <c r="JB360">
        <v>1.49536</v>
      </c>
      <c r="JC360">
        <v>2.2937</v>
      </c>
      <c r="JD360">
        <v>39.1924</v>
      </c>
      <c r="JE360">
        <v>14.6224</v>
      </c>
      <c r="JF360">
        <v>18</v>
      </c>
      <c r="JG360">
        <v>391.835</v>
      </c>
      <c r="JH360">
        <v>563.34</v>
      </c>
      <c r="JI360">
        <v>32.6638</v>
      </c>
      <c r="JJ360">
        <v>32.2111</v>
      </c>
      <c r="JK360">
        <v>30.0002</v>
      </c>
      <c r="JL360">
        <v>32.0845</v>
      </c>
      <c r="JM360">
        <v>31.9805</v>
      </c>
      <c r="JN360">
        <v>50.7672</v>
      </c>
      <c r="JO360">
        <v>20.9535</v>
      </c>
      <c r="JP360">
        <v>29.9869</v>
      </c>
      <c r="JQ360">
        <v>-999.9</v>
      </c>
      <c r="JR360">
        <v>1246.85</v>
      </c>
      <c r="JS360">
        <v>25.6954</v>
      </c>
      <c r="JT360">
        <v>99.7115</v>
      </c>
      <c r="JU360">
        <v>99.7878</v>
      </c>
    </row>
    <row r="361" spans="1:281">
      <c r="A361">
        <v>345</v>
      </c>
      <c r="B361">
        <v>1652290080.5</v>
      </c>
      <c r="C361">
        <v>8024</v>
      </c>
      <c r="D361" t="s">
        <v>1175</v>
      </c>
      <c r="E361" t="s">
        <v>1176</v>
      </c>
      <c r="F361">
        <v>2</v>
      </c>
      <c r="G361" t="s">
        <v>1120</v>
      </c>
      <c r="H361" t="s">
        <v>418</v>
      </c>
      <c r="I361">
        <v>1652290079.125</v>
      </c>
      <c r="J361">
        <f>(K361)/1000</f>
        <v>0</v>
      </c>
      <c r="K361">
        <f>IF(CZ361, AN361, AH361)</f>
        <v>0</v>
      </c>
      <c r="L361">
        <f>IF(CZ361, AI361, AG361)</f>
        <v>0</v>
      </c>
      <c r="M361">
        <f>DB361 - IF(AU361&gt;1, L361*CV361*100.0/(AW361*DP361), 0)</f>
        <v>0</v>
      </c>
      <c r="N361">
        <f>((T361-J361/2)*M361-L361)/(T361+J361/2)</f>
        <v>0</v>
      </c>
      <c r="O361">
        <f>N361*(DI361+DJ361)/1000.0</f>
        <v>0</v>
      </c>
      <c r="P361">
        <f>(DB361 - IF(AU361&gt;1, L361*CV361*100.0/(AW361*DP361), 0))*(DI361+DJ361)/1000.0</f>
        <v>0</v>
      </c>
      <c r="Q361">
        <f>2.0/((1/S361-1/R361)+SIGN(S361)*SQRT((1/S361-1/R361)*(1/S361-1/R361) + 4*CW361/((CW361+1)*(CW361+1))*(2*1/S361*1/R361-1/R361*1/R361)))</f>
        <v>0</v>
      </c>
      <c r="R361">
        <f>IF(LEFT(CX361,1)&lt;&gt;"0",IF(LEFT(CX361,1)="1",3.0,CY361),$D$5+$E$5*(DP361*DI361/($K$5*1000))+$F$5*(DP361*DI361/($K$5*1000))*MAX(MIN(CV361,$J$5),$I$5)*MAX(MIN(CV361,$J$5),$I$5)+$G$5*MAX(MIN(CV361,$J$5),$I$5)*(DP361*DI361/($K$5*1000))+$H$5*(DP361*DI361/($K$5*1000))*(DP361*DI361/($K$5*1000)))</f>
        <v>0</v>
      </c>
      <c r="S361">
        <f>J361*(1000-(1000*0.61365*exp(17.502*W361/(240.97+W361))/(DI361+DJ361)+DD361)/2)/(1000*0.61365*exp(17.502*W361/(240.97+W361))/(DI361+DJ361)-DD361)</f>
        <v>0</v>
      </c>
      <c r="T361">
        <f>1/((CW361+1)/(Q361/1.6)+1/(R361/1.37)) + CW361/((CW361+1)/(Q361/1.6) + CW361/(R361/1.37))</f>
        <v>0</v>
      </c>
      <c r="U361">
        <f>(CR361*CU361)</f>
        <v>0</v>
      </c>
      <c r="V361">
        <f>(DK361+(U361+2*0.95*5.67E-8*(((DK361+$B$7)+273)^4-(DK361+273)^4)-44100*J361)/(1.84*29.3*R361+8*0.95*5.67E-8*(DK361+273)^3))</f>
        <v>0</v>
      </c>
      <c r="W361">
        <f>($C$7*DL361+$D$7*DM361+$E$7*V361)</f>
        <v>0</v>
      </c>
      <c r="X361">
        <f>0.61365*exp(17.502*W361/(240.97+W361))</f>
        <v>0</v>
      </c>
      <c r="Y361">
        <f>(Z361/AA361*100)</f>
        <v>0</v>
      </c>
      <c r="Z361">
        <f>DD361*(DI361+DJ361)/1000</f>
        <v>0</v>
      </c>
      <c r="AA361">
        <f>0.61365*exp(17.502*DK361/(240.97+DK361))</f>
        <v>0</v>
      </c>
      <c r="AB361">
        <f>(X361-DD361*(DI361+DJ361)/1000)</f>
        <v>0</v>
      </c>
      <c r="AC361">
        <f>(-J361*44100)</f>
        <v>0</v>
      </c>
      <c r="AD361">
        <f>2*29.3*R361*0.92*(DK361-W361)</f>
        <v>0</v>
      </c>
      <c r="AE361">
        <f>2*0.95*5.67E-8*(((DK361+$B$7)+273)^4-(W361+273)^4)</f>
        <v>0</v>
      </c>
      <c r="AF361">
        <f>U361+AE361+AC361+AD361</f>
        <v>0</v>
      </c>
      <c r="AG361">
        <f>DH361*AU361*(DC361-DB361*(1000-AU361*DE361)/(1000-AU361*DD361))/(100*CV361)</f>
        <v>0</v>
      </c>
      <c r="AH361">
        <f>1000*DH361*AU361*(DD361-DE361)/(100*CV361*(1000-AU361*DD361))</f>
        <v>0</v>
      </c>
      <c r="AI361">
        <f>(AJ361 - AK361 - DI361*1E3/(8.314*(DK361+273.15)) * AM361/DH361 * AL361) * DH361/(100*CV361) * (1000 - DE361)/1000</f>
        <v>0</v>
      </c>
      <c r="AJ361">
        <v>1326.13652981136</v>
      </c>
      <c r="AK361">
        <v>1331.657575757576</v>
      </c>
      <c r="AL361">
        <v>-6.680812407702984</v>
      </c>
      <c r="AM361">
        <v>66.42233892500103</v>
      </c>
      <c r="AN361">
        <f>(AP361 - AO361 + DI361*1E3/(8.314*(DK361+273.15)) * AR361/DH361 * AQ361) * DH361/(100*CV361) * 1000/(1000 - AP361)</f>
        <v>0</v>
      </c>
      <c r="AO361">
        <v>25.63044839652869</v>
      </c>
      <c r="AP361">
        <v>28.39848484848485</v>
      </c>
      <c r="AQ361">
        <v>8.221997507446116E-05</v>
      </c>
      <c r="AR361">
        <v>79.01917542628415</v>
      </c>
      <c r="AS361">
        <v>0</v>
      </c>
      <c r="AT361">
        <v>0</v>
      </c>
      <c r="AU361">
        <f>IF(AS361*$H$13&gt;=AW361,1.0,(AW361/(AW361-AS361*$H$13)))</f>
        <v>0</v>
      </c>
      <c r="AV361">
        <f>(AU361-1)*100</f>
        <v>0</v>
      </c>
      <c r="AW361">
        <f>MAX(0,($B$13+$C$13*DP361)/(1+$D$13*DP361)*DI361/(DK361+273)*$E$13)</f>
        <v>0</v>
      </c>
      <c r="AX361" t="s">
        <v>421</v>
      </c>
      <c r="AY361" t="s">
        <v>421</v>
      </c>
      <c r="AZ361">
        <v>0</v>
      </c>
      <c r="BA361">
        <v>0</v>
      </c>
      <c r="BB361">
        <f>1-AZ361/BA361</f>
        <v>0</v>
      </c>
      <c r="BC361">
        <v>0</v>
      </c>
      <c r="BD361" t="s">
        <v>421</v>
      </c>
      <c r="BE361" t="s">
        <v>421</v>
      </c>
      <c r="BF361">
        <v>0</v>
      </c>
      <c r="BG361">
        <v>0</v>
      </c>
      <c r="BH361">
        <f>1-BF361/BG361</f>
        <v>0</v>
      </c>
      <c r="BI361">
        <v>0.5</v>
      </c>
      <c r="BJ361">
        <f>CS361</f>
        <v>0</v>
      </c>
      <c r="BK361">
        <f>L361</f>
        <v>0</v>
      </c>
      <c r="BL361">
        <f>BH361*BI361*BJ361</f>
        <v>0</v>
      </c>
      <c r="BM361">
        <f>(BK361-BC361)/BJ361</f>
        <v>0</v>
      </c>
      <c r="BN361">
        <f>(BA361-BG361)/BG361</f>
        <v>0</v>
      </c>
      <c r="BO361">
        <f>AZ361/(BB361+AZ361/BG361)</f>
        <v>0</v>
      </c>
      <c r="BP361" t="s">
        <v>421</v>
      </c>
      <c r="BQ361">
        <v>0</v>
      </c>
      <c r="BR361">
        <f>IF(BQ361&lt;&gt;0, BQ361, BO361)</f>
        <v>0</v>
      </c>
      <c r="BS361">
        <f>1-BR361/BG361</f>
        <v>0</v>
      </c>
      <c r="BT361">
        <f>(BG361-BF361)/(BG361-BR361)</f>
        <v>0</v>
      </c>
      <c r="BU361">
        <f>(BA361-BG361)/(BA361-BR361)</f>
        <v>0</v>
      </c>
      <c r="BV361">
        <f>(BG361-BF361)/(BG361-AZ361)</f>
        <v>0</v>
      </c>
      <c r="BW361">
        <f>(BA361-BG361)/(BA361-AZ361)</f>
        <v>0</v>
      </c>
      <c r="BX361">
        <f>(BT361*BR361/BF361)</f>
        <v>0</v>
      </c>
      <c r="BY361">
        <f>(1-BX361)</f>
        <v>0</v>
      </c>
      <c r="BZ361">
        <v>1358</v>
      </c>
      <c r="CA361">
        <v>300</v>
      </c>
      <c r="CB361">
        <v>300</v>
      </c>
      <c r="CC361">
        <v>300</v>
      </c>
      <c r="CD361">
        <v>10372.1</v>
      </c>
      <c r="CE361">
        <v>1824.64</v>
      </c>
      <c r="CF361">
        <v>-0.00730157</v>
      </c>
      <c r="CG361">
        <v>0.9</v>
      </c>
      <c r="CH361" t="s">
        <v>421</v>
      </c>
      <c r="CI361" t="s">
        <v>421</v>
      </c>
      <c r="CJ361" t="s">
        <v>421</v>
      </c>
      <c r="CK361" t="s">
        <v>421</v>
      </c>
      <c r="CL361" t="s">
        <v>421</v>
      </c>
      <c r="CM361" t="s">
        <v>421</v>
      </c>
      <c r="CN361" t="s">
        <v>421</v>
      </c>
      <c r="CO361" t="s">
        <v>421</v>
      </c>
      <c r="CP361" t="s">
        <v>421</v>
      </c>
      <c r="CQ361" t="s">
        <v>421</v>
      </c>
      <c r="CR361">
        <f>$B$11*DQ361+$C$11*DR361+$F$11*EC361*(1-EF361)</f>
        <v>0</v>
      </c>
      <c r="CS361">
        <f>CR361*CT361</f>
        <v>0</v>
      </c>
      <c r="CT361">
        <f>($B$11*$D$9+$C$11*$D$9+$F$11*((EP361+EH361)/MAX(EP361+EH361+EQ361, 0.1)*$I$9+EQ361/MAX(EP361+EH361+EQ361, 0.1)*$J$9))/($B$11+$C$11+$F$11)</f>
        <v>0</v>
      </c>
      <c r="CU361">
        <f>($B$11*$K$9+$C$11*$K$9+$F$11*((EP361+EH361)/MAX(EP361+EH361+EQ361, 0.1)*$P$9+EQ361/MAX(EP361+EH361+EQ361, 0.1)*$Q$9))/($B$11+$C$11+$F$11)</f>
        <v>0</v>
      </c>
      <c r="CV361">
        <v>6</v>
      </c>
      <c r="CW361">
        <v>0.5</v>
      </c>
      <c r="CX361" t="s">
        <v>422</v>
      </c>
      <c r="CY361">
        <v>2</v>
      </c>
      <c r="CZ361" t="b">
        <v>1</v>
      </c>
      <c r="DA361">
        <v>1652290079.125</v>
      </c>
      <c r="DB361">
        <v>1299.5125</v>
      </c>
      <c r="DC361">
        <v>1277.2325</v>
      </c>
      <c r="DD361">
        <v>28.400025</v>
      </c>
      <c r="DE361">
        <v>25.680925</v>
      </c>
      <c r="DF361">
        <v>1300.9075</v>
      </c>
      <c r="DG361">
        <v>28.287875</v>
      </c>
      <c r="DH361">
        <v>400.066</v>
      </c>
      <c r="DI361">
        <v>90.63057499999999</v>
      </c>
      <c r="DJ361">
        <v>0.09998457500000001</v>
      </c>
      <c r="DK361">
        <v>33.416075</v>
      </c>
      <c r="DL361">
        <v>32.7382</v>
      </c>
      <c r="DM361">
        <v>999.9</v>
      </c>
      <c r="DN361">
        <v>0</v>
      </c>
      <c r="DO361">
        <v>0</v>
      </c>
      <c r="DP361">
        <v>10002.65</v>
      </c>
      <c r="DQ361">
        <v>0</v>
      </c>
      <c r="DR361">
        <v>255.0395</v>
      </c>
      <c r="DS361">
        <v>22.280275</v>
      </c>
      <c r="DT361">
        <v>1337.4975</v>
      </c>
      <c r="DU361">
        <v>1310.9</v>
      </c>
      <c r="DV361">
        <v>2.7191075</v>
      </c>
      <c r="DW361">
        <v>1277.2325</v>
      </c>
      <c r="DX361">
        <v>25.680925</v>
      </c>
      <c r="DY361">
        <v>2.57391</v>
      </c>
      <c r="DZ361">
        <v>2.3274775</v>
      </c>
      <c r="EA361">
        <v>21.50155</v>
      </c>
      <c r="EB361">
        <v>19.86785</v>
      </c>
      <c r="EC361">
        <v>1499.9625</v>
      </c>
      <c r="ED361">
        <v>0.9729932499999999</v>
      </c>
      <c r="EE361">
        <v>0.027007075</v>
      </c>
      <c r="EF361">
        <v>0</v>
      </c>
      <c r="EG361">
        <v>1392.4525</v>
      </c>
      <c r="EH361">
        <v>5.00097</v>
      </c>
      <c r="EI361">
        <v>21577.325</v>
      </c>
      <c r="EJ361">
        <v>12491.225</v>
      </c>
      <c r="EK361">
        <v>41.7185</v>
      </c>
      <c r="EL361">
        <v>43.062</v>
      </c>
      <c r="EM361">
        <v>41.937</v>
      </c>
      <c r="EN361">
        <v>42.937</v>
      </c>
      <c r="EO361">
        <v>42.875</v>
      </c>
      <c r="EP361">
        <v>1454.5875</v>
      </c>
      <c r="EQ361">
        <v>40.37</v>
      </c>
      <c r="ER361">
        <v>0</v>
      </c>
      <c r="ES361">
        <v>2766.200000047684</v>
      </c>
      <c r="ET361">
        <v>0</v>
      </c>
      <c r="EU361">
        <v>1396.491153846154</v>
      </c>
      <c r="EV361">
        <v>-39.99418806863456</v>
      </c>
      <c r="EW361">
        <v>-553.3641028251159</v>
      </c>
      <c r="EX361">
        <v>21634.69615384615</v>
      </c>
      <c r="EY361">
        <v>15</v>
      </c>
      <c r="EZ361">
        <v>1652287342.6</v>
      </c>
      <c r="FA361" t="s">
        <v>727</v>
      </c>
      <c r="FB361">
        <v>1652287342.6</v>
      </c>
      <c r="FC361">
        <v>1652287335.6</v>
      </c>
      <c r="FD361">
        <v>27</v>
      </c>
      <c r="FE361">
        <v>0.206</v>
      </c>
      <c r="FF361">
        <v>-0.006</v>
      </c>
      <c r="FG361">
        <v>-1.806</v>
      </c>
      <c r="FH361">
        <v>0.04</v>
      </c>
      <c r="FI361">
        <v>1600</v>
      </c>
      <c r="FJ361">
        <v>24</v>
      </c>
      <c r="FK361">
        <v>0.06</v>
      </c>
      <c r="FL361">
        <v>0.04</v>
      </c>
      <c r="FM361">
        <v>20.40836</v>
      </c>
      <c r="FN361">
        <v>14.04181913696059</v>
      </c>
      <c r="FO361">
        <v>1.378423230687875</v>
      </c>
      <c r="FP361">
        <v>-1</v>
      </c>
      <c r="FQ361">
        <v>2.765748</v>
      </c>
      <c r="FR361">
        <v>-0.04755264540338403</v>
      </c>
      <c r="FS361">
        <v>0.01034288915148958</v>
      </c>
      <c r="FT361">
        <v>1</v>
      </c>
      <c r="FU361">
        <v>0</v>
      </c>
      <c r="FV361">
        <v>0</v>
      </c>
      <c r="FW361">
        <v>0</v>
      </c>
      <c r="FX361">
        <v>-1</v>
      </c>
      <c r="FY361">
        <v>1</v>
      </c>
      <c r="FZ361">
        <v>1</v>
      </c>
      <c r="GA361" t="s">
        <v>719</v>
      </c>
      <c r="GB361">
        <v>2.69355</v>
      </c>
      <c r="GC361">
        <v>2.70521</v>
      </c>
      <c r="GD361">
        <v>0.201197</v>
      </c>
      <c r="GE361">
        <v>0.196994</v>
      </c>
      <c r="GF361">
        <v>0.118911</v>
      </c>
      <c r="GG361">
        <v>0.109433</v>
      </c>
      <c r="GH361">
        <v>25038.6</v>
      </c>
      <c r="GI361">
        <v>25271.5</v>
      </c>
      <c r="GJ361">
        <v>29173.4</v>
      </c>
      <c r="GK361">
        <v>29134.3</v>
      </c>
      <c r="GL361">
        <v>34030.5</v>
      </c>
      <c r="GM361">
        <v>34536.5</v>
      </c>
      <c r="GN361">
        <v>41055.8</v>
      </c>
      <c r="GO361">
        <v>41572.7</v>
      </c>
      <c r="GP361">
        <v>1.71493</v>
      </c>
      <c r="GQ361">
        <v>2.00787</v>
      </c>
      <c r="GR361">
        <v>0.127476</v>
      </c>
      <c r="GS361">
        <v>0</v>
      </c>
      <c r="GT361">
        <v>30.6726</v>
      </c>
      <c r="GU361">
        <v>999.9</v>
      </c>
      <c r="GV361">
        <v>43.4</v>
      </c>
      <c r="GW361">
        <v>37</v>
      </c>
      <c r="GX361">
        <v>30.1935</v>
      </c>
      <c r="GY361">
        <v>62.8337</v>
      </c>
      <c r="GZ361">
        <v>29.375</v>
      </c>
      <c r="HA361">
        <v>1</v>
      </c>
      <c r="HB361">
        <v>0.367327</v>
      </c>
      <c r="HC361">
        <v>0</v>
      </c>
      <c r="HD361">
        <v>20.3919</v>
      </c>
      <c r="HE361">
        <v>5.21639</v>
      </c>
      <c r="HF361">
        <v>12.0098</v>
      </c>
      <c r="HG361">
        <v>4.9876</v>
      </c>
      <c r="HH361">
        <v>3.28845</v>
      </c>
      <c r="HI361">
        <v>2446</v>
      </c>
      <c r="HJ361">
        <v>9999</v>
      </c>
      <c r="HK361">
        <v>9999</v>
      </c>
      <c r="HL361">
        <v>46.1</v>
      </c>
      <c r="HM361">
        <v>1.86735</v>
      </c>
      <c r="HN361">
        <v>1.8663</v>
      </c>
      <c r="HO361">
        <v>1.86585</v>
      </c>
      <c r="HP361">
        <v>1.86569</v>
      </c>
      <c r="HQ361">
        <v>1.86752</v>
      </c>
      <c r="HR361">
        <v>1.87007</v>
      </c>
      <c r="HS361">
        <v>1.86872</v>
      </c>
      <c r="HT361">
        <v>1.87007</v>
      </c>
      <c r="HU361">
        <v>0</v>
      </c>
      <c r="HV361">
        <v>0</v>
      </c>
      <c r="HW361">
        <v>0</v>
      </c>
      <c r="HX361">
        <v>0</v>
      </c>
      <c r="HY361" t="s">
        <v>425</v>
      </c>
      <c r="HZ361" t="s">
        <v>426</v>
      </c>
      <c r="IA361" t="s">
        <v>427</v>
      </c>
      <c r="IB361" t="s">
        <v>427</v>
      </c>
      <c r="IC361" t="s">
        <v>427</v>
      </c>
      <c r="ID361" t="s">
        <v>427</v>
      </c>
      <c r="IE361">
        <v>0</v>
      </c>
      <c r="IF361">
        <v>100</v>
      </c>
      <c r="IG361">
        <v>100</v>
      </c>
      <c r="IH361">
        <v>-1.39</v>
      </c>
      <c r="II361">
        <v>0.1121</v>
      </c>
      <c r="IJ361">
        <v>0.04464184116076175</v>
      </c>
      <c r="IK361">
        <v>-0.0004613869835165773</v>
      </c>
      <c r="IL361">
        <v>-7.733014719846753E-07</v>
      </c>
      <c r="IM361">
        <v>2.12217718631011E-10</v>
      </c>
      <c r="IN361">
        <v>-0.1662484685589008</v>
      </c>
      <c r="IO361">
        <v>0.000886434048502425</v>
      </c>
      <c r="IP361">
        <v>0.0004187276611132993</v>
      </c>
      <c r="IQ361">
        <v>-3.612086840460417E-06</v>
      </c>
      <c r="IR361">
        <v>19</v>
      </c>
      <c r="IS361">
        <v>2204</v>
      </c>
      <c r="IT361">
        <v>1</v>
      </c>
      <c r="IU361">
        <v>37</v>
      </c>
      <c r="IV361">
        <v>45.6</v>
      </c>
      <c r="IW361">
        <v>45.7</v>
      </c>
      <c r="IX361">
        <v>2.51953</v>
      </c>
      <c r="IY361">
        <v>2.20703</v>
      </c>
      <c r="IZ361">
        <v>1.39648</v>
      </c>
      <c r="JA361">
        <v>2.34253</v>
      </c>
      <c r="JB361">
        <v>1.49536</v>
      </c>
      <c r="JC361">
        <v>2.26929</v>
      </c>
      <c r="JD361">
        <v>39.1924</v>
      </c>
      <c r="JE361">
        <v>14.6136</v>
      </c>
      <c r="JF361">
        <v>18</v>
      </c>
      <c r="JG361">
        <v>391.78</v>
      </c>
      <c r="JH361">
        <v>563.467</v>
      </c>
      <c r="JI361">
        <v>32.6638</v>
      </c>
      <c r="JJ361">
        <v>32.2111</v>
      </c>
      <c r="JK361">
        <v>30.0002</v>
      </c>
      <c r="JL361">
        <v>32.0845</v>
      </c>
      <c r="JM361">
        <v>31.9819</v>
      </c>
      <c r="JN361">
        <v>50.3369</v>
      </c>
      <c r="JO361">
        <v>20.9535</v>
      </c>
      <c r="JP361">
        <v>29.9869</v>
      </c>
      <c r="JQ361">
        <v>-999.9</v>
      </c>
      <c r="JR361">
        <v>1233.48</v>
      </c>
      <c r="JS361">
        <v>25.6897</v>
      </c>
      <c r="JT361">
        <v>99.7107</v>
      </c>
      <c r="JU361">
        <v>99.78830000000001</v>
      </c>
    </row>
    <row r="362" spans="1:281">
      <c r="A362">
        <v>346</v>
      </c>
      <c r="B362">
        <v>1652290082.5</v>
      </c>
      <c r="C362">
        <v>8026</v>
      </c>
      <c r="D362" t="s">
        <v>1177</v>
      </c>
      <c r="E362" t="s">
        <v>1178</v>
      </c>
      <c r="F362">
        <v>2</v>
      </c>
      <c r="G362" t="s">
        <v>1120</v>
      </c>
      <c r="H362" t="s">
        <v>418</v>
      </c>
      <c r="I362">
        <v>1652290081.5</v>
      </c>
      <c r="J362">
        <f>(K362)/1000</f>
        <v>0</v>
      </c>
      <c r="K362">
        <f>IF(CZ362, AN362, AH362)</f>
        <v>0</v>
      </c>
      <c r="L362">
        <f>IF(CZ362, AI362, AG362)</f>
        <v>0</v>
      </c>
      <c r="M362">
        <f>DB362 - IF(AU362&gt;1, L362*CV362*100.0/(AW362*DP362), 0)</f>
        <v>0</v>
      </c>
      <c r="N362">
        <f>((T362-J362/2)*M362-L362)/(T362+J362/2)</f>
        <v>0</v>
      </c>
      <c r="O362">
        <f>N362*(DI362+DJ362)/1000.0</f>
        <v>0</v>
      </c>
      <c r="P362">
        <f>(DB362 - IF(AU362&gt;1, L362*CV362*100.0/(AW362*DP362), 0))*(DI362+DJ362)/1000.0</f>
        <v>0</v>
      </c>
      <c r="Q362">
        <f>2.0/((1/S362-1/R362)+SIGN(S362)*SQRT((1/S362-1/R362)*(1/S362-1/R362) + 4*CW362/((CW362+1)*(CW362+1))*(2*1/S362*1/R362-1/R362*1/R362)))</f>
        <v>0</v>
      </c>
      <c r="R362">
        <f>IF(LEFT(CX362,1)&lt;&gt;"0",IF(LEFT(CX362,1)="1",3.0,CY362),$D$5+$E$5*(DP362*DI362/($K$5*1000))+$F$5*(DP362*DI362/($K$5*1000))*MAX(MIN(CV362,$J$5),$I$5)*MAX(MIN(CV362,$J$5),$I$5)+$G$5*MAX(MIN(CV362,$J$5),$I$5)*(DP362*DI362/($K$5*1000))+$H$5*(DP362*DI362/($K$5*1000))*(DP362*DI362/($K$5*1000)))</f>
        <v>0</v>
      </c>
      <c r="S362">
        <f>J362*(1000-(1000*0.61365*exp(17.502*W362/(240.97+W362))/(DI362+DJ362)+DD362)/2)/(1000*0.61365*exp(17.502*W362/(240.97+W362))/(DI362+DJ362)-DD362)</f>
        <v>0</v>
      </c>
      <c r="T362">
        <f>1/((CW362+1)/(Q362/1.6)+1/(R362/1.37)) + CW362/((CW362+1)/(Q362/1.6) + CW362/(R362/1.37))</f>
        <v>0</v>
      </c>
      <c r="U362">
        <f>(CR362*CU362)</f>
        <v>0</v>
      </c>
      <c r="V362">
        <f>(DK362+(U362+2*0.95*5.67E-8*(((DK362+$B$7)+273)^4-(DK362+273)^4)-44100*J362)/(1.84*29.3*R362+8*0.95*5.67E-8*(DK362+273)^3))</f>
        <v>0</v>
      </c>
      <c r="W362">
        <f>($C$7*DL362+$D$7*DM362+$E$7*V362)</f>
        <v>0</v>
      </c>
      <c r="X362">
        <f>0.61365*exp(17.502*W362/(240.97+W362))</f>
        <v>0</v>
      </c>
      <c r="Y362">
        <f>(Z362/AA362*100)</f>
        <v>0</v>
      </c>
      <c r="Z362">
        <f>DD362*(DI362+DJ362)/1000</f>
        <v>0</v>
      </c>
      <c r="AA362">
        <f>0.61365*exp(17.502*DK362/(240.97+DK362))</f>
        <v>0</v>
      </c>
      <c r="AB362">
        <f>(X362-DD362*(DI362+DJ362)/1000)</f>
        <v>0</v>
      </c>
      <c r="AC362">
        <f>(-J362*44100)</f>
        <v>0</v>
      </c>
      <c r="AD362">
        <f>2*29.3*R362*0.92*(DK362-W362)</f>
        <v>0</v>
      </c>
      <c r="AE362">
        <f>2*0.95*5.67E-8*(((DK362+$B$7)+273)^4-(W362+273)^4)</f>
        <v>0</v>
      </c>
      <c r="AF362">
        <f>U362+AE362+AC362+AD362</f>
        <v>0</v>
      </c>
      <c r="AG362">
        <f>DH362*AU362*(DC362-DB362*(1000-AU362*DE362)/(1000-AU362*DD362))/(100*CV362)</f>
        <v>0</v>
      </c>
      <c r="AH362">
        <f>1000*DH362*AU362*(DD362-DE362)/(100*CV362*(1000-AU362*DD362))</f>
        <v>0</v>
      </c>
      <c r="AI362">
        <f>(AJ362 - AK362 - DI362*1E3/(8.314*(DK362+273.15)) * AM362/DH362 * AL362) * DH362/(100*CV362) * (1000 - DE362)/1000</f>
        <v>0</v>
      </c>
      <c r="AJ362">
        <v>1312.584991389846</v>
      </c>
      <c r="AK362">
        <v>1318.237272727272</v>
      </c>
      <c r="AL362">
        <v>-6.687978427344411</v>
      </c>
      <c r="AM362">
        <v>66.42233892500103</v>
      </c>
      <c r="AN362">
        <f>(AP362 - AO362 + DI362*1E3/(8.314*(DK362+273.15)) * AR362/DH362 * AQ362) * DH362/(100*CV362) * 1000/(1000 - AP362)</f>
        <v>0</v>
      </c>
      <c r="AO362">
        <v>25.65600272457103</v>
      </c>
      <c r="AP362">
        <v>28.40780424242423</v>
      </c>
      <c r="AQ362">
        <v>-0.0003964333962742513</v>
      </c>
      <c r="AR362">
        <v>79.01917542628415</v>
      </c>
      <c r="AS362">
        <v>0</v>
      </c>
      <c r="AT362">
        <v>0</v>
      </c>
      <c r="AU362">
        <f>IF(AS362*$H$13&gt;=AW362,1.0,(AW362/(AW362-AS362*$H$13)))</f>
        <v>0</v>
      </c>
      <c r="AV362">
        <f>(AU362-1)*100</f>
        <v>0</v>
      </c>
      <c r="AW362">
        <f>MAX(0,($B$13+$C$13*DP362)/(1+$D$13*DP362)*DI362/(DK362+273)*$E$13)</f>
        <v>0</v>
      </c>
      <c r="AX362" t="s">
        <v>421</v>
      </c>
      <c r="AY362" t="s">
        <v>421</v>
      </c>
      <c r="AZ362">
        <v>0</v>
      </c>
      <c r="BA362">
        <v>0</v>
      </c>
      <c r="BB362">
        <f>1-AZ362/BA362</f>
        <v>0</v>
      </c>
      <c r="BC362">
        <v>0</v>
      </c>
      <c r="BD362" t="s">
        <v>421</v>
      </c>
      <c r="BE362" t="s">
        <v>421</v>
      </c>
      <c r="BF362">
        <v>0</v>
      </c>
      <c r="BG362">
        <v>0</v>
      </c>
      <c r="BH362">
        <f>1-BF362/BG362</f>
        <v>0</v>
      </c>
      <c r="BI362">
        <v>0.5</v>
      </c>
      <c r="BJ362">
        <f>CS362</f>
        <v>0</v>
      </c>
      <c r="BK362">
        <f>L362</f>
        <v>0</v>
      </c>
      <c r="BL362">
        <f>BH362*BI362*BJ362</f>
        <v>0</v>
      </c>
      <c r="BM362">
        <f>(BK362-BC362)/BJ362</f>
        <v>0</v>
      </c>
      <c r="BN362">
        <f>(BA362-BG362)/BG362</f>
        <v>0</v>
      </c>
      <c r="BO362">
        <f>AZ362/(BB362+AZ362/BG362)</f>
        <v>0</v>
      </c>
      <c r="BP362" t="s">
        <v>421</v>
      </c>
      <c r="BQ362">
        <v>0</v>
      </c>
      <c r="BR362">
        <f>IF(BQ362&lt;&gt;0, BQ362, BO362)</f>
        <v>0</v>
      </c>
      <c r="BS362">
        <f>1-BR362/BG362</f>
        <v>0</v>
      </c>
      <c r="BT362">
        <f>(BG362-BF362)/(BG362-BR362)</f>
        <v>0</v>
      </c>
      <c r="BU362">
        <f>(BA362-BG362)/(BA362-BR362)</f>
        <v>0</v>
      </c>
      <c r="BV362">
        <f>(BG362-BF362)/(BG362-AZ362)</f>
        <v>0</v>
      </c>
      <c r="BW362">
        <f>(BA362-BG362)/(BA362-AZ362)</f>
        <v>0</v>
      </c>
      <c r="BX362">
        <f>(BT362*BR362/BF362)</f>
        <v>0</v>
      </c>
      <c r="BY362">
        <f>(1-BX362)</f>
        <v>0</v>
      </c>
      <c r="BZ362">
        <v>1358</v>
      </c>
      <c r="CA362">
        <v>300</v>
      </c>
      <c r="CB362">
        <v>300</v>
      </c>
      <c r="CC362">
        <v>300</v>
      </c>
      <c r="CD362">
        <v>10372.1</v>
      </c>
      <c r="CE362">
        <v>1824.64</v>
      </c>
      <c r="CF362">
        <v>-0.00730157</v>
      </c>
      <c r="CG362">
        <v>0.9</v>
      </c>
      <c r="CH362" t="s">
        <v>421</v>
      </c>
      <c r="CI362" t="s">
        <v>421</v>
      </c>
      <c r="CJ362" t="s">
        <v>421</v>
      </c>
      <c r="CK362" t="s">
        <v>421</v>
      </c>
      <c r="CL362" t="s">
        <v>421</v>
      </c>
      <c r="CM362" t="s">
        <v>421</v>
      </c>
      <c r="CN362" t="s">
        <v>421</v>
      </c>
      <c r="CO362" t="s">
        <v>421</v>
      </c>
      <c r="CP362" t="s">
        <v>421</v>
      </c>
      <c r="CQ362" t="s">
        <v>421</v>
      </c>
      <c r="CR362">
        <f>$B$11*DQ362+$C$11*DR362+$F$11*EC362*(1-EF362)</f>
        <v>0</v>
      </c>
      <c r="CS362">
        <f>CR362*CT362</f>
        <v>0</v>
      </c>
      <c r="CT362">
        <f>($B$11*$D$9+$C$11*$D$9+$F$11*((EP362+EH362)/MAX(EP362+EH362+EQ362, 0.1)*$I$9+EQ362/MAX(EP362+EH362+EQ362, 0.1)*$J$9))/($B$11+$C$11+$F$11)</f>
        <v>0</v>
      </c>
      <c r="CU362">
        <f>($B$11*$K$9+$C$11*$K$9+$F$11*((EP362+EH362)/MAX(EP362+EH362+EQ362, 0.1)*$P$9+EQ362/MAX(EP362+EH362+EQ362, 0.1)*$Q$9))/($B$11+$C$11+$F$11)</f>
        <v>0</v>
      </c>
      <c r="CV362">
        <v>6</v>
      </c>
      <c r="CW362">
        <v>0.5</v>
      </c>
      <c r="CX362" t="s">
        <v>422</v>
      </c>
      <c r="CY362">
        <v>2</v>
      </c>
      <c r="CZ362" t="b">
        <v>1</v>
      </c>
      <c r="DA362">
        <v>1652290081.5</v>
      </c>
      <c r="DB362">
        <v>1284.053333333333</v>
      </c>
      <c r="DC362">
        <v>1261.156666666667</v>
      </c>
      <c r="DD362">
        <v>28.40476666666666</v>
      </c>
      <c r="DE362">
        <v>25.74906666666666</v>
      </c>
      <c r="DF362">
        <v>1285.426666666667</v>
      </c>
      <c r="DG362">
        <v>28.29256666666667</v>
      </c>
      <c r="DH362">
        <v>400.06</v>
      </c>
      <c r="DI362">
        <v>90.62916666666666</v>
      </c>
      <c r="DJ362">
        <v>0.09996866666666666</v>
      </c>
      <c r="DK362">
        <v>33.4143</v>
      </c>
      <c r="DL362">
        <v>32.74353333333334</v>
      </c>
      <c r="DM362">
        <v>999.9</v>
      </c>
      <c r="DN362">
        <v>0</v>
      </c>
      <c r="DO362">
        <v>0</v>
      </c>
      <c r="DP362">
        <v>10010.2</v>
      </c>
      <c r="DQ362">
        <v>0</v>
      </c>
      <c r="DR362">
        <v>255.7593333333333</v>
      </c>
      <c r="DS362">
        <v>22.89433333333333</v>
      </c>
      <c r="DT362">
        <v>1321.593333333333</v>
      </c>
      <c r="DU362">
        <v>1294.493333333333</v>
      </c>
      <c r="DV362">
        <v>2.655713333333333</v>
      </c>
      <c r="DW362">
        <v>1261.156666666667</v>
      </c>
      <c r="DX362">
        <v>25.74906666666666</v>
      </c>
      <c r="DY362">
        <v>2.5743</v>
      </c>
      <c r="DZ362">
        <v>2.333616666666666</v>
      </c>
      <c r="EA362">
        <v>21.50403333333334</v>
      </c>
      <c r="EB362">
        <v>19.91033333333333</v>
      </c>
      <c r="EC362">
        <v>1499.896666666667</v>
      </c>
      <c r="ED362">
        <v>0.972992</v>
      </c>
      <c r="EE362">
        <v>0.0270084</v>
      </c>
      <c r="EF362">
        <v>0</v>
      </c>
      <c r="EG362">
        <v>1391.78</v>
      </c>
      <c r="EH362">
        <v>5.00097</v>
      </c>
      <c r="EI362">
        <v>21564.23333333333</v>
      </c>
      <c r="EJ362">
        <v>12490.66666666667</v>
      </c>
      <c r="EK362">
        <v>41.75</v>
      </c>
      <c r="EL362">
        <v>43.06199999999999</v>
      </c>
      <c r="EM362">
        <v>41.937</v>
      </c>
      <c r="EN362">
        <v>42.93699999999999</v>
      </c>
      <c r="EO362">
        <v>42.875</v>
      </c>
      <c r="EP362">
        <v>1454.52</v>
      </c>
      <c r="EQ362">
        <v>40.37</v>
      </c>
      <c r="ER362">
        <v>0</v>
      </c>
      <c r="ES362">
        <v>2768.599999904633</v>
      </c>
      <c r="ET362">
        <v>0</v>
      </c>
      <c r="EU362">
        <v>1395.009230769231</v>
      </c>
      <c r="EV362">
        <v>-35.0447863351215</v>
      </c>
      <c r="EW362">
        <v>-481.9726498456101</v>
      </c>
      <c r="EX362">
        <v>21613.78846153846</v>
      </c>
      <c r="EY362">
        <v>15</v>
      </c>
      <c r="EZ362">
        <v>1652287342.6</v>
      </c>
      <c r="FA362" t="s">
        <v>727</v>
      </c>
      <c r="FB362">
        <v>1652287342.6</v>
      </c>
      <c r="FC362">
        <v>1652287335.6</v>
      </c>
      <c r="FD362">
        <v>27</v>
      </c>
      <c r="FE362">
        <v>0.206</v>
      </c>
      <c r="FF362">
        <v>-0.006</v>
      </c>
      <c r="FG362">
        <v>-1.806</v>
      </c>
      <c r="FH362">
        <v>0.04</v>
      </c>
      <c r="FI362">
        <v>1600</v>
      </c>
      <c r="FJ362">
        <v>24</v>
      </c>
      <c r="FK362">
        <v>0.06</v>
      </c>
      <c r="FL362">
        <v>0.04</v>
      </c>
      <c r="FM362">
        <v>21.1095325</v>
      </c>
      <c r="FN362">
        <v>11.86725816135078</v>
      </c>
      <c r="FO362">
        <v>1.15317370079002</v>
      </c>
      <c r="FP362">
        <v>-1</v>
      </c>
      <c r="FQ362">
        <v>2.75026625</v>
      </c>
      <c r="FR362">
        <v>-0.2260985741088296</v>
      </c>
      <c r="FS362">
        <v>0.0340940721891284</v>
      </c>
      <c r="FT362">
        <v>1</v>
      </c>
      <c r="FU362">
        <v>0</v>
      </c>
      <c r="FV362">
        <v>0</v>
      </c>
      <c r="FW362">
        <v>0</v>
      </c>
      <c r="FX362">
        <v>-1</v>
      </c>
      <c r="FY362">
        <v>1</v>
      </c>
      <c r="FZ362">
        <v>1</v>
      </c>
      <c r="GA362" t="s">
        <v>719</v>
      </c>
      <c r="GB362">
        <v>2.69382</v>
      </c>
      <c r="GC362">
        <v>2.7052</v>
      </c>
      <c r="GD362">
        <v>0.199928</v>
      </c>
      <c r="GE362">
        <v>0.195687</v>
      </c>
      <c r="GF362">
        <v>0.118943</v>
      </c>
      <c r="GG362">
        <v>0.109541</v>
      </c>
      <c r="GH362">
        <v>25078.3</v>
      </c>
      <c r="GI362">
        <v>25312.9</v>
      </c>
      <c r="GJ362">
        <v>29173.3</v>
      </c>
      <c r="GK362">
        <v>29134.4</v>
      </c>
      <c r="GL362">
        <v>34029.1</v>
      </c>
      <c r="GM362">
        <v>34532.3</v>
      </c>
      <c r="GN362">
        <v>41055.7</v>
      </c>
      <c r="GO362">
        <v>41572.8</v>
      </c>
      <c r="GP362">
        <v>1.71485</v>
      </c>
      <c r="GQ362">
        <v>2.00758</v>
      </c>
      <c r="GR362">
        <v>0.127885</v>
      </c>
      <c r="GS362">
        <v>0</v>
      </c>
      <c r="GT362">
        <v>30.6713</v>
      </c>
      <c r="GU362">
        <v>999.9</v>
      </c>
      <c r="GV362">
        <v>43.4</v>
      </c>
      <c r="GW362">
        <v>37</v>
      </c>
      <c r="GX362">
        <v>30.1896</v>
      </c>
      <c r="GY362">
        <v>62.8437</v>
      </c>
      <c r="GZ362">
        <v>29.391</v>
      </c>
      <c r="HA362">
        <v>1</v>
      </c>
      <c r="HB362">
        <v>0.367414</v>
      </c>
      <c r="HC362">
        <v>0</v>
      </c>
      <c r="HD362">
        <v>20.392</v>
      </c>
      <c r="HE362">
        <v>5.21639</v>
      </c>
      <c r="HF362">
        <v>12.0098</v>
      </c>
      <c r="HG362">
        <v>4.98745</v>
      </c>
      <c r="HH362">
        <v>3.2885</v>
      </c>
      <c r="HI362">
        <v>2446</v>
      </c>
      <c r="HJ362">
        <v>9999</v>
      </c>
      <c r="HK362">
        <v>9999</v>
      </c>
      <c r="HL362">
        <v>46.1</v>
      </c>
      <c r="HM362">
        <v>1.86735</v>
      </c>
      <c r="HN362">
        <v>1.8663</v>
      </c>
      <c r="HO362">
        <v>1.86584</v>
      </c>
      <c r="HP362">
        <v>1.86569</v>
      </c>
      <c r="HQ362">
        <v>1.86752</v>
      </c>
      <c r="HR362">
        <v>1.87006</v>
      </c>
      <c r="HS362">
        <v>1.86873</v>
      </c>
      <c r="HT362">
        <v>1.87007</v>
      </c>
      <c r="HU362">
        <v>0</v>
      </c>
      <c r="HV362">
        <v>0</v>
      </c>
      <c r="HW362">
        <v>0</v>
      </c>
      <c r="HX362">
        <v>0</v>
      </c>
      <c r="HY362" t="s">
        <v>425</v>
      </c>
      <c r="HZ362" t="s">
        <v>426</v>
      </c>
      <c r="IA362" t="s">
        <v>427</v>
      </c>
      <c r="IB362" t="s">
        <v>427</v>
      </c>
      <c r="IC362" t="s">
        <v>427</v>
      </c>
      <c r="ID362" t="s">
        <v>427</v>
      </c>
      <c r="IE362">
        <v>0</v>
      </c>
      <c r="IF362">
        <v>100</v>
      </c>
      <c r="IG362">
        <v>100</v>
      </c>
      <c r="IH362">
        <v>-1.37</v>
      </c>
      <c r="II362">
        <v>0.1123</v>
      </c>
      <c r="IJ362">
        <v>0.04464184116076175</v>
      </c>
      <c r="IK362">
        <v>-0.0004613869835165773</v>
      </c>
      <c r="IL362">
        <v>-7.733014719846753E-07</v>
      </c>
      <c r="IM362">
        <v>2.12217718631011E-10</v>
      </c>
      <c r="IN362">
        <v>-0.1662484685589008</v>
      </c>
      <c r="IO362">
        <v>0.000886434048502425</v>
      </c>
      <c r="IP362">
        <v>0.0004187276611132993</v>
      </c>
      <c r="IQ362">
        <v>-3.612086840460417E-06</v>
      </c>
      <c r="IR362">
        <v>19</v>
      </c>
      <c r="IS362">
        <v>2204</v>
      </c>
      <c r="IT362">
        <v>1</v>
      </c>
      <c r="IU362">
        <v>37</v>
      </c>
      <c r="IV362">
        <v>45.7</v>
      </c>
      <c r="IW362">
        <v>45.8</v>
      </c>
      <c r="IX362">
        <v>2.4939</v>
      </c>
      <c r="IY362">
        <v>2.21313</v>
      </c>
      <c r="IZ362">
        <v>1.39648</v>
      </c>
      <c r="JA362">
        <v>2.34253</v>
      </c>
      <c r="JB362">
        <v>1.49536</v>
      </c>
      <c r="JC362">
        <v>2.2937</v>
      </c>
      <c r="JD362">
        <v>39.1924</v>
      </c>
      <c r="JE362">
        <v>14.6224</v>
      </c>
      <c r="JF362">
        <v>18</v>
      </c>
      <c r="JG362">
        <v>391.744</v>
      </c>
      <c r="JH362">
        <v>563.253</v>
      </c>
      <c r="JI362">
        <v>32.6638</v>
      </c>
      <c r="JJ362">
        <v>32.212</v>
      </c>
      <c r="JK362">
        <v>30.0003</v>
      </c>
      <c r="JL362">
        <v>32.0855</v>
      </c>
      <c r="JM362">
        <v>31.9832</v>
      </c>
      <c r="JN362">
        <v>49.9052</v>
      </c>
      <c r="JO362">
        <v>20.9535</v>
      </c>
      <c r="JP362">
        <v>29.9869</v>
      </c>
      <c r="JQ362">
        <v>-999.9</v>
      </c>
      <c r="JR362">
        <v>1220.13</v>
      </c>
      <c r="JS362">
        <v>25.679</v>
      </c>
      <c r="JT362">
        <v>99.7103</v>
      </c>
      <c r="JU362">
        <v>99.7886</v>
      </c>
    </row>
    <row r="363" spans="1:281">
      <c r="A363">
        <v>347</v>
      </c>
      <c r="B363">
        <v>1652290084.5</v>
      </c>
      <c r="C363">
        <v>8028</v>
      </c>
      <c r="D363" t="s">
        <v>1179</v>
      </c>
      <c r="E363" t="s">
        <v>1180</v>
      </c>
      <c r="F363">
        <v>2</v>
      </c>
      <c r="G363" t="s">
        <v>1120</v>
      </c>
      <c r="H363" t="s">
        <v>418</v>
      </c>
      <c r="I363">
        <v>1652290083.125</v>
      </c>
      <c r="J363">
        <f>(K363)/1000</f>
        <v>0</v>
      </c>
      <c r="K363">
        <f>IF(CZ363, AN363, AH363)</f>
        <v>0</v>
      </c>
      <c r="L363">
        <f>IF(CZ363, AI363, AG363)</f>
        <v>0</v>
      </c>
      <c r="M363">
        <f>DB363 - IF(AU363&gt;1, L363*CV363*100.0/(AW363*DP363), 0)</f>
        <v>0</v>
      </c>
      <c r="N363">
        <f>((T363-J363/2)*M363-L363)/(T363+J363/2)</f>
        <v>0</v>
      </c>
      <c r="O363">
        <f>N363*(DI363+DJ363)/1000.0</f>
        <v>0</v>
      </c>
      <c r="P363">
        <f>(DB363 - IF(AU363&gt;1, L363*CV363*100.0/(AW363*DP363), 0))*(DI363+DJ363)/1000.0</f>
        <v>0</v>
      </c>
      <c r="Q363">
        <f>2.0/((1/S363-1/R363)+SIGN(S363)*SQRT((1/S363-1/R363)*(1/S363-1/R363) + 4*CW363/((CW363+1)*(CW363+1))*(2*1/S363*1/R363-1/R363*1/R363)))</f>
        <v>0</v>
      </c>
      <c r="R363">
        <f>IF(LEFT(CX363,1)&lt;&gt;"0",IF(LEFT(CX363,1)="1",3.0,CY363),$D$5+$E$5*(DP363*DI363/($K$5*1000))+$F$5*(DP363*DI363/($K$5*1000))*MAX(MIN(CV363,$J$5),$I$5)*MAX(MIN(CV363,$J$5),$I$5)+$G$5*MAX(MIN(CV363,$J$5),$I$5)*(DP363*DI363/($K$5*1000))+$H$5*(DP363*DI363/($K$5*1000))*(DP363*DI363/($K$5*1000)))</f>
        <v>0</v>
      </c>
      <c r="S363">
        <f>J363*(1000-(1000*0.61365*exp(17.502*W363/(240.97+W363))/(DI363+DJ363)+DD363)/2)/(1000*0.61365*exp(17.502*W363/(240.97+W363))/(DI363+DJ363)-DD363)</f>
        <v>0</v>
      </c>
      <c r="T363">
        <f>1/((CW363+1)/(Q363/1.6)+1/(R363/1.37)) + CW363/((CW363+1)/(Q363/1.6) + CW363/(R363/1.37))</f>
        <v>0</v>
      </c>
      <c r="U363">
        <f>(CR363*CU363)</f>
        <v>0</v>
      </c>
      <c r="V363">
        <f>(DK363+(U363+2*0.95*5.67E-8*(((DK363+$B$7)+273)^4-(DK363+273)^4)-44100*J363)/(1.84*29.3*R363+8*0.95*5.67E-8*(DK363+273)^3))</f>
        <v>0</v>
      </c>
      <c r="W363">
        <f>($C$7*DL363+$D$7*DM363+$E$7*V363)</f>
        <v>0</v>
      </c>
      <c r="X363">
        <f>0.61365*exp(17.502*W363/(240.97+W363))</f>
        <v>0</v>
      </c>
      <c r="Y363">
        <f>(Z363/AA363*100)</f>
        <v>0</v>
      </c>
      <c r="Z363">
        <f>DD363*(DI363+DJ363)/1000</f>
        <v>0</v>
      </c>
      <c r="AA363">
        <f>0.61365*exp(17.502*DK363/(240.97+DK363))</f>
        <v>0</v>
      </c>
      <c r="AB363">
        <f>(X363-DD363*(DI363+DJ363)/1000)</f>
        <v>0</v>
      </c>
      <c r="AC363">
        <f>(-J363*44100)</f>
        <v>0</v>
      </c>
      <c r="AD363">
        <f>2*29.3*R363*0.92*(DK363-W363)</f>
        <v>0</v>
      </c>
      <c r="AE363">
        <f>2*0.95*5.67E-8*(((DK363+$B$7)+273)^4-(W363+273)^4)</f>
        <v>0</v>
      </c>
      <c r="AF363">
        <f>U363+AE363+AC363+AD363</f>
        <v>0</v>
      </c>
      <c r="AG363">
        <f>DH363*AU363*(DC363-DB363*(1000-AU363*DE363)/(1000-AU363*DD363))/(100*CV363)</f>
        <v>0</v>
      </c>
      <c r="AH363">
        <f>1000*DH363*AU363*(DD363-DE363)/(100*CV363*(1000-AU363*DD363))</f>
        <v>0</v>
      </c>
      <c r="AI363">
        <f>(AJ363 - AK363 - DI363*1E3/(8.314*(DK363+273.15)) * AM363/DH363 * AL363) * DH363/(100*CV363) * (1000 - DE363)/1000</f>
        <v>0</v>
      </c>
      <c r="AJ363">
        <v>1298.789362437843</v>
      </c>
      <c r="AK363">
        <v>1304.854242424242</v>
      </c>
      <c r="AL363">
        <v>-6.703937915809796</v>
      </c>
      <c r="AM363">
        <v>66.42233892500103</v>
      </c>
      <c r="AN363">
        <f>(AP363 - AO363 + DI363*1E3/(8.314*(DK363+273.15)) * AR363/DH363 * AQ363) * DH363/(100*CV363) * 1000/(1000 - AP363)</f>
        <v>0</v>
      </c>
      <c r="AO363">
        <v>25.71849403710655</v>
      </c>
      <c r="AP363">
        <v>28.42457393939392</v>
      </c>
      <c r="AQ363">
        <v>0.0002287743927886229</v>
      </c>
      <c r="AR363">
        <v>79.01917542628415</v>
      </c>
      <c r="AS363">
        <v>0</v>
      </c>
      <c r="AT363">
        <v>0</v>
      </c>
      <c r="AU363">
        <f>IF(AS363*$H$13&gt;=AW363,1.0,(AW363/(AW363-AS363*$H$13)))</f>
        <v>0</v>
      </c>
      <c r="AV363">
        <f>(AU363-1)*100</f>
        <v>0</v>
      </c>
      <c r="AW363">
        <f>MAX(0,($B$13+$C$13*DP363)/(1+$D$13*DP363)*DI363/(DK363+273)*$E$13)</f>
        <v>0</v>
      </c>
      <c r="AX363" t="s">
        <v>421</v>
      </c>
      <c r="AY363" t="s">
        <v>421</v>
      </c>
      <c r="AZ363">
        <v>0</v>
      </c>
      <c r="BA363">
        <v>0</v>
      </c>
      <c r="BB363">
        <f>1-AZ363/BA363</f>
        <v>0</v>
      </c>
      <c r="BC363">
        <v>0</v>
      </c>
      <c r="BD363" t="s">
        <v>421</v>
      </c>
      <c r="BE363" t="s">
        <v>421</v>
      </c>
      <c r="BF363">
        <v>0</v>
      </c>
      <c r="BG363">
        <v>0</v>
      </c>
      <c r="BH363">
        <f>1-BF363/BG363</f>
        <v>0</v>
      </c>
      <c r="BI363">
        <v>0.5</v>
      </c>
      <c r="BJ363">
        <f>CS363</f>
        <v>0</v>
      </c>
      <c r="BK363">
        <f>L363</f>
        <v>0</v>
      </c>
      <c r="BL363">
        <f>BH363*BI363*BJ363</f>
        <v>0</v>
      </c>
      <c r="BM363">
        <f>(BK363-BC363)/BJ363</f>
        <v>0</v>
      </c>
      <c r="BN363">
        <f>(BA363-BG363)/BG363</f>
        <v>0</v>
      </c>
      <c r="BO363">
        <f>AZ363/(BB363+AZ363/BG363)</f>
        <v>0</v>
      </c>
      <c r="BP363" t="s">
        <v>421</v>
      </c>
      <c r="BQ363">
        <v>0</v>
      </c>
      <c r="BR363">
        <f>IF(BQ363&lt;&gt;0, BQ363, BO363)</f>
        <v>0</v>
      </c>
      <c r="BS363">
        <f>1-BR363/BG363</f>
        <v>0</v>
      </c>
      <c r="BT363">
        <f>(BG363-BF363)/(BG363-BR363)</f>
        <v>0</v>
      </c>
      <c r="BU363">
        <f>(BA363-BG363)/(BA363-BR363)</f>
        <v>0</v>
      </c>
      <c r="BV363">
        <f>(BG363-BF363)/(BG363-AZ363)</f>
        <v>0</v>
      </c>
      <c r="BW363">
        <f>(BA363-BG363)/(BA363-AZ363)</f>
        <v>0</v>
      </c>
      <c r="BX363">
        <f>(BT363*BR363/BF363)</f>
        <v>0</v>
      </c>
      <c r="BY363">
        <f>(1-BX363)</f>
        <v>0</v>
      </c>
      <c r="BZ363">
        <v>1358</v>
      </c>
      <c r="CA363">
        <v>300</v>
      </c>
      <c r="CB363">
        <v>300</v>
      </c>
      <c r="CC363">
        <v>300</v>
      </c>
      <c r="CD363">
        <v>10372.1</v>
      </c>
      <c r="CE363">
        <v>1824.64</v>
      </c>
      <c r="CF363">
        <v>-0.00730157</v>
      </c>
      <c r="CG363">
        <v>0.9</v>
      </c>
      <c r="CH363" t="s">
        <v>421</v>
      </c>
      <c r="CI363" t="s">
        <v>421</v>
      </c>
      <c r="CJ363" t="s">
        <v>421</v>
      </c>
      <c r="CK363" t="s">
        <v>421</v>
      </c>
      <c r="CL363" t="s">
        <v>421</v>
      </c>
      <c r="CM363" t="s">
        <v>421</v>
      </c>
      <c r="CN363" t="s">
        <v>421</v>
      </c>
      <c r="CO363" t="s">
        <v>421</v>
      </c>
      <c r="CP363" t="s">
        <v>421</v>
      </c>
      <c r="CQ363" t="s">
        <v>421</v>
      </c>
      <c r="CR363">
        <f>$B$11*DQ363+$C$11*DR363+$F$11*EC363*(1-EF363)</f>
        <v>0</v>
      </c>
      <c r="CS363">
        <f>CR363*CT363</f>
        <v>0</v>
      </c>
      <c r="CT363">
        <f>($B$11*$D$9+$C$11*$D$9+$F$11*((EP363+EH363)/MAX(EP363+EH363+EQ363, 0.1)*$I$9+EQ363/MAX(EP363+EH363+EQ363, 0.1)*$J$9))/($B$11+$C$11+$F$11)</f>
        <v>0</v>
      </c>
      <c r="CU363">
        <f>($B$11*$K$9+$C$11*$K$9+$F$11*((EP363+EH363)/MAX(EP363+EH363+EQ363, 0.1)*$P$9+EQ363/MAX(EP363+EH363+EQ363, 0.1)*$Q$9))/($B$11+$C$11+$F$11)</f>
        <v>0</v>
      </c>
      <c r="CV363">
        <v>6</v>
      </c>
      <c r="CW363">
        <v>0.5</v>
      </c>
      <c r="CX363" t="s">
        <v>422</v>
      </c>
      <c r="CY363">
        <v>2</v>
      </c>
      <c r="CZ363" t="b">
        <v>1</v>
      </c>
      <c r="DA363">
        <v>1652290083.125</v>
      </c>
      <c r="DB363">
        <v>1273.4625</v>
      </c>
      <c r="DC363">
        <v>1250.3075</v>
      </c>
      <c r="DD363">
        <v>28.417025</v>
      </c>
      <c r="DE363">
        <v>25.763425</v>
      </c>
      <c r="DF363">
        <v>1274.8225</v>
      </c>
      <c r="DG363">
        <v>28.304625</v>
      </c>
      <c r="DH363">
        <v>400.06925</v>
      </c>
      <c r="DI363">
        <v>90.62909999999999</v>
      </c>
      <c r="DJ363">
        <v>0.100001775</v>
      </c>
      <c r="DK363">
        <v>33.4133</v>
      </c>
      <c r="DL363">
        <v>32.7459</v>
      </c>
      <c r="DM363">
        <v>999.9</v>
      </c>
      <c r="DN363">
        <v>0</v>
      </c>
      <c r="DO363">
        <v>0</v>
      </c>
      <c r="DP363">
        <v>10001.72</v>
      </c>
      <c r="DQ363">
        <v>0</v>
      </c>
      <c r="DR363">
        <v>254.9195</v>
      </c>
      <c r="DS363">
        <v>23.15825</v>
      </c>
      <c r="DT363">
        <v>1310.71</v>
      </c>
      <c r="DU363">
        <v>1283.3725</v>
      </c>
      <c r="DV363">
        <v>2.653595</v>
      </c>
      <c r="DW363">
        <v>1250.3075</v>
      </c>
      <c r="DX363">
        <v>25.763425</v>
      </c>
      <c r="DY363">
        <v>2.57541</v>
      </c>
      <c r="DZ363">
        <v>2.334915</v>
      </c>
      <c r="EA363">
        <v>21.511075</v>
      </c>
      <c r="EB363">
        <v>19.919325</v>
      </c>
      <c r="EC363">
        <v>1499.8975</v>
      </c>
      <c r="ED363">
        <v>0.972992</v>
      </c>
      <c r="EE363">
        <v>0.0270084</v>
      </c>
      <c r="EF363">
        <v>0</v>
      </c>
      <c r="EG363">
        <v>1391.0075</v>
      </c>
      <c r="EH363">
        <v>5.00097</v>
      </c>
      <c r="EI363">
        <v>21580</v>
      </c>
      <c r="EJ363">
        <v>12490.675</v>
      </c>
      <c r="EK363">
        <v>41.70274999999999</v>
      </c>
      <c r="EL363">
        <v>43.062</v>
      </c>
      <c r="EM363">
        <v>41.937</v>
      </c>
      <c r="EN363">
        <v>42.8905</v>
      </c>
      <c r="EO363">
        <v>42.875</v>
      </c>
      <c r="EP363">
        <v>1454.52</v>
      </c>
      <c r="EQ363">
        <v>40.37</v>
      </c>
      <c r="ER363">
        <v>0</v>
      </c>
      <c r="ES363">
        <v>2770.400000095367</v>
      </c>
      <c r="ET363">
        <v>0</v>
      </c>
      <c r="EU363">
        <v>1393.8096</v>
      </c>
      <c r="EV363">
        <v>-30.16538456144787</v>
      </c>
      <c r="EW363">
        <v>-424.1615377787265</v>
      </c>
      <c r="EX363">
        <v>21602.096</v>
      </c>
      <c r="EY363">
        <v>15</v>
      </c>
      <c r="EZ363">
        <v>1652287342.6</v>
      </c>
      <c r="FA363" t="s">
        <v>727</v>
      </c>
      <c r="FB363">
        <v>1652287342.6</v>
      </c>
      <c r="FC363">
        <v>1652287335.6</v>
      </c>
      <c r="FD363">
        <v>27</v>
      </c>
      <c r="FE363">
        <v>0.206</v>
      </c>
      <c r="FF363">
        <v>-0.006</v>
      </c>
      <c r="FG363">
        <v>-1.806</v>
      </c>
      <c r="FH363">
        <v>0.04</v>
      </c>
      <c r="FI363">
        <v>1600</v>
      </c>
      <c r="FJ363">
        <v>24</v>
      </c>
      <c r="FK363">
        <v>0.06</v>
      </c>
      <c r="FL363">
        <v>0.04</v>
      </c>
      <c r="FM363">
        <v>21.3212975</v>
      </c>
      <c r="FN363">
        <v>11.45921538461536</v>
      </c>
      <c r="FO363">
        <v>1.110788560097623</v>
      </c>
      <c r="FP363">
        <v>-1</v>
      </c>
      <c r="FQ363">
        <v>2.7447355</v>
      </c>
      <c r="FR363">
        <v>-0.3003181238273988</v>
      </c>
      <c r="FS363">
        <v>0.04022937906244636</v>
      </c>
      <c r="FT363">
        <v>1</v>
      </c>
      <c r="FU363">
        <v>0</v>
      </c>
      <c r="FV363">
        <v>0</v>
      </c>
      <c r="FW363">
        <v>0</v>
      </c>
      <c r="FX363">
        <v>-1</v>
      </c>
      <c r="FY363">
        <v>1</v>
      </c>
      <c r="FZ363">
        <v>1</v>
      </c>
      <c r="GA363" t="s">
        <v>719</v>
      </c>
      <c r="GB363">
        <v>2.69373</v>
      </c>
      <c r="GC363">
        <v>2.70518</v>
      </c>
      <c r="GD363">
        <v>0.198655</v>
      </c>
      <c r="GE363">
        <v>0.194386</v>
      </c>
      <c r="GF363">
        <v>0.118991</v>
      </c>
      <c r="GG363">
        <v>0.109562</v>
      </c>
      <c r="GH363">
        <v>25118.4</v>
      </c>
      <c r="GI363">
        <v>25353.8</v>
      </c>
      <c r="GJ363">
        <v>29173.3</v>
      </c>
      <c r="GK363">
        <v>29134.2</v>
      </c>
      <c r="GL363">
        <v>34027.2</v>
      </c>
      <c r="GM363">
        <v>34531.2</v>
      </c>
      <c r="GN363">
        <v>41055.7</v>
      </c>
      <c r="GO363">
        <v>41572.5</v>
      </c>
      <c r="GP363">
        <v>1.71485</v>
      </c>
      <c r="GQ363">
        <v>2.00745</v>
      </c>
      <c r="GR363">
        <v>0.127725</v>
      </c>
      <c r="GS363">
        <v>0</v>
      </c>
      <c r="GT363">
        <v>30.6693</v>
      </c>
      <c r="GU363">
        <v>999.9</v>
      </c>
      <c r="GV363">
        <v>43.4</v>
      </c>
      <c r="GW363">
        <v>37</v>
      </c>
      <c r="GX363">
        <v>30.1915</v>
      </c>
      <c r="GY363">
        <v>63.0037</v>
      </c>
      <c r="GZ363">
        <v>29.5713</v>
      </c>
      <c r="HA363">
        <v>1</v>
      </c>
      <c r="HB363">
        <v>0.367464</v>
      </c>
      <c r="HC363">
        <v>0</v>
      </c>
      <c r="HD363">
        <v>20.3919</v>
      </c>
      <c r="HE363">
        <v>5.21654</v>
      </c>
      <c r="HF363">
        <v>12.0099</v>
      </c>
      <c r="HG363">
        <v>4.98745</v>
      </c>
      <c r="HH363">
        <v>3.28853</v>
      </c>
      <c r="HI363">
        <v>2446.2</v>
      </c>
      <c r="HJ363">
        <v>9999</v>
      </c>
      <c r="HK363">
        <v>9999</v>
      </c>
      <c r="HL363">
        <v>46.1</v>
      </c>
      <c r="HM363">
        <v>1.86735</v>
      </c>
      <c r="HN363">
        <v>1.8663</v>
      </c>
      <c r="HO363">
        <v>1.86584</v>
      </c>
      <c r="HP363">
        <v>1.86569</v>
      </c>
      <c r="HQ363">
        <v>1.86752</v>
      </c>
      <c r="HR363">
        <v>1.87006</v>
      </c>
      <c r="HS363">
        <v>1.86871</v>
      </c>
      <c r="HT363">
        <v>1.87004</v>
      </c>
      <c r="HU363">
        <v>0</v>
      </c>
      <c r="HV363">
        <v>0</v>
      </c>
      <c r="HW363">
        <v>0</v>
      </c>
      <c r="HX363">
        <v>0</v>
      </c>
      <c r="HY363" t="s">
        <v>425</v>
      </c>
      <c r="HZ363" t="s">
        <v>426</v>
      </c>
      <c r="IA363" t="s">
        <v>427</v>
      </c>
      <c r="IB363" t="s">
        <v>427</v>
      </c>
      <c r="IC363" t="s">
        <v>427</v>
      </c>
      <c r="ID363" t="s">
        <v>427</v>
      </c>
      <c r="IE363">
        <v>0</v>
      </c>
      <c r="IF363">
        <v>100</v>
      </c>
      <c r="IG363">
        <v>100</v>
      </c>
      <c r="IH363">
        <v>-1.35</v>
      </c>
      <c r="II363">
        <v>0.1126</v>
      </c>
      <c r="IJ363">
        <v>0.04464184116076175</v>
      </c>
      <c r="IK363">
        <v>-0.0004613869835165773</v>
      </c>
      <c r="IL363">
        <v>-7.733014719846753E-07</v>
      </c>
      <c r="IM363">
        <v>2.12217718631011E-10</v>
      </c>
      <c r="IN363">
        <v>-0.1662484685589008</v>
      </c>
      <c r="IO363">
        <v>0.000886434048502425</v>
      </c>
      <c r="IP363">
        <v>0.0004187276611132993</v>
      </c>
      <c r="IQ363">
        <v>-3.612086840460417E-06</v>
      </c>
      <c r="IR363">
        <v>19</v>
      </c>
      <c r="IS363">
        <v>2204</v>
      </c>
      <c r="IT363">
        <v>1</v>
      </c>
      <c r="IU363">
        <v>37</v>
      </c>
      <c r="IV363">
        <v>45.7</v>
      </c>
      <c r="IW363">
        <v>45.8</v>
      </c>
      <c r="IX363">
        <v>2.47192</v>
      </c>
      <c r="IY363">
        <v>2.20947</v>
      </c>
      <c r="IZ363">
        <v>1.39648</v>
      </c>
      <c r="JA363">
        <v>2.34253</v>
      </c>
      <c r="JB363">
        <v>1.49536</v>
      </c>
      <c r="JC363">
        <v>2.35107</v>
      </c>
      <c r="JD363">
        <v>39.1924</v>
      </c>
      <c r="JE363">
        <v>14.6224</v>
      </c>
      <c r="JF363">
        <v>18</v>
      </c>
      <c r="JG363">
        <v>391.753</v>
      </c>
      <c r="JH363">
        <v>563.159</v>
      </c>
      <c r="JI363">
        <v>32.6638</v>
      </c>
      <c r="JJ363">
        <v>32.2134</v>
      </c>
      <c r="JK363">
        <v>30.0002</v>
      </c>
      <c r="JL363">
        <v>32.0869</v>
      </c>
      <c r="JM363">
        <v>31.9832</v>
      </c>
      <c r="JN363">
        <v>49.47</v>
      </c>
      <c r="JO363">
        <v>20.9535</v>
      </c>
      <c r="JP363">
        <v>29.9869</v>
      </c>
      <c r="JQ363">
        <v>-999.9</v>
      </c>
      <c r="JR363">
        <v>1206.77</v>
      </c>
      <c r="JS363">
        <v>25.6733</v>
      </c>
      <c r="JT363">
        <v>99.7103</v>
      </c>
      <c r="JU363">
        <v>99.78789999999999</v>
      </c>
    </row>
    <row r="364" spans="1:281">
      <c r="A364">
        <v>348</v>
      </c>
      <c r="B364">
        <v>1652290086.5</v>
      </c>
      <c r="C364">
        <v>8030</v>
      </c>
      <c r="D364" t="s">
        <v>1181</v>
      </c>
      <c r="E364" t="s">
        <v>1182</v>
      </c>
      <c r="F364">
        <v>2</v>
      </c>
      <c r="G364" t="s">
        <v>1120</v>
      </c>
      <c r="H364" t="s">
        <v>418</v>
      </c>
      <c r="I364">
        <v>1652290085.5</v>
      </c>
      <c r="J364">
        <f>(K364)/1000</f>
        <v>0</v>
      </c>
      <c r="K364">
        <f>IF(CZ364, AN364, AH364)</f>
        <v>0</v>
      </c>
      <c r="L364">
        <f>IF(CZ364, AI364, AG364)</f>
        <v>0</v>
      </c>
      <c r="M364">
        <f>DB364 - IF(AU364&gt;1, L364*CV364*100.0/(AW364*DP364), 0)</f>
        <v>0</v>
      </c>
      <c r="N364">
        <f>((T364-J364/2)*M364-L364)/(T364+J364/2)</f>
        <v>0</v>
      </c>
      <c r="O364">
        <f>N364*(DI364+DJ364)/1000.0</f>
        <v>0</v>
      </c>
      <c r="P364">
        <f>(DB364 - IF(AU364&gt;1, L364*CV364*100.0/(AW364*DP364), 0))*(DI364+DJ364)/1000.0</f>
        <v>0</v>
      </c>
      <c r="Q364">
        <f>2.0/((1/S364-1/R364)+SIGN(S364)*SQRT((1/S364-1/R364)*(1/S364-1/R364) + 4*CW364/((CW364+1)*(CW364+1))*(2*1/S364*1/R364-1/R364*1/R364)))</f>
        <v>0</v>
      </c>
      <c r="R364">
        <f>IF(LEFT(CX364,1)&lt;&gt;"0",IF(LEFT(CX364,1)="1",3.0,CY364),$D$5+$E$5*(DP364*DI364/($K$5*1000))+$F$5*(DP364*DI364/($K$5*1000))*MAX(MIN(CV364,$J$5),$I$5)*MAX(MIN(CV364,$J$5),$I$5)+$G$5*MAX(MIN(CV364,$J$5),$I$5)*(DP364*DI364/($K$5*1000))+$H$5*(DP364*DI364/($K$5*1000))*(DP364*DI364/($K$5*1000)))</f>
        <v>0</v>
      </c>
      <c r="S364">
        <f>J364*(1000-(1000*0.61365*exp(17.502*W364/(240.97+W364))/(DI364+DJ364)+DD364)/2)/(1000*0.61365*exp(17.502*W364/(240.97+W364))/(DI364+DJ364)-DD364)</f>
        <v>0</v>
      </c>
      <c r="T364">
        <f>1/((CW364+1)/(Q364/1.6)+1/(R364/1.37)) + CW364/((CW364+1)/(Q364/1.6) + CW364/(R364/1.37))</f>
        <v>0</v>
      </c>
      <c r="U364">
        <f>(CR364*CU364)</f>
        <v>0</v>
      </c>
      <c r="V364">
        <f>(DK364+(U364+2*0.95*5.67E-8*(((DK364+$B$7)+273)^4-(DK364+273)^4)-44100*J364)/(1.84*29.3*R364+8*0.95*5.67E-8*(DK364+273)^3))</f>
        <v>0</v>
      </c>
      <c r="W364">
        <f>($C$7*DL364+$D$7*DM364+$E$7*V364)</f>
        <v>0</v>
      </c>
      <c r="X364">
        <f>0.61365*exp(17.502*W364/(240.97+W364))</f>
        <v>0</v>
      </c>
      <c r="Y364">
        <f>(Z364/AA364*100)</f>
        <v>0</v>
      </c>
      <c r="Z364">
        <f>DD364*(DI364+DJ364)/1000</f>
        <v>0</v>
      </c>
      <c r="AA364">
        <f>0.61365*exp(17.502*DK364/(240.97+DK364))</f>
        <v>0</v>
      </c>
      <c r="AB364">
        <f>(X364-DD364*(DI364+DJ364)/1000)</f>
        <v>0</v>
      </c>
      <c r="AC364">
        <f>(-J364*44100)</f>
        <v>0</v>
      </c>
      <c r="AD364">
        <f>2*29.3*R364*0.92*(DK364-W364)</f>
        <v>0</v>
      </c>
      <c r="AE364">
        <f>2*0.95*5.67E-8*(((DK364+$B$7)+273)^4-(W364+273)^4)</f>
        <v>0</v>
      </c>
      <c r="AF364">
        <f>U364+AE364+AC364+AD364</f>
        <v>0</v>
      </c>
      <c r="AG364">
        <f>DH364*AU364*(DC364-DB364*(1000-AU364*DE364)/(1000-AU364*DD364))/(100*CV364)</f>
        <v>0</v>
      </c>
      <c r="AH364">
        <f>1000*DH364*AU364*(DD364-DE364)/(100*CV364*(1000-AU364*DD364))</f>
        <v>0</v>
      </c>
      <c r="AI364">
        <f>(AJ364 - AK364 - DI364*1E3/(8.314*(DK364+273.15)) * AM364/DH364 * AL364) * DH364/(100*CV364) * (1000 - DE364)/1000</f>
        <v>0</v>
      </c>
      <c r="AJ364">
        <v>1285.056319114744</v>
      </c>
      <c r="AK364">
        <v>1291.419878787879</v>
      </c>
      <c r="AL364">
        <v>-6.704636987136388</v>
      </c>
      <c r="AM364">
        <v>66.42233892500103</v>
      </c>
      <c r="AN364">
        <f>(AP364 - AO364 + DI364*1E3/(8.314*(DK364+273.15)) * AR364/DH364 * AQ364) * DH364/(100*CV364) * 1000/(1000 - AP364)</f>
        <v>0</v>
      </c>
      <c r="AO364">
        <v>25.75969262147951</v>
      </c>
      <c r="AP364">
        <v>28.43916727272727</v>
      </c>
      <c r="AQ364">
        <v>0.00864236514223338</v>
      </c>
      <c r="AR364">
        <v>79.01917542628415</v>
      </c>
      <c r="AS364">
        <v>0</v>
      </c>
      <c r="AT364">
        <v>0</v>
      </c>
      <c r="AU364">
        <f>IF(AS364*$H$13&gt;=AW364,1.0,(AW364/(AW364-AS364*$H$13)))</f>
        <v>0</v>
      </c>
      <c r="AV364">
        <f>(AU364-1)*100</f>
        <v>0</v>
      </c>
      <c r="AW364">
        <f>MAX(0,($B$13+$C$13*DP364)/(1+$D$13*DP364)*DI364/(DK364+273)*$E$13)</f>
        <v>0</v>
      </c>
      <c r="AX364" t="s">
        <v>421</v>
      </c>
      <c r="AY364" t="s">
        <v>421</v>
      </c>
      <c r="AZ364">
        <v>0</v>
      </c>
      <c r="BA364">
        <v>0</v>
      </c>
      <c r="BB364">
        <f>1-AZ364/BA364</f>
        <v>0</v>
      </c>
      <c r="BC364">
        <v>0</v>
      </c>
      <c r="BD364" t="s">
        <v>421</v>
      </c>
      <c r="BE364" t="s">
        <v>421</v>
      </c>
      <c r="BF364">
        <v>0</v>
      </c>
      <c r="BG364">
        <v>0</v>
      </c>
      <c r="BH364">
        <f>1-BF364/BG364</f>
        <v>0</v>
      </c>
      <c r="BI364">
        <v>0.5</v>
      </c>
      <c r="BJ364">
        <f>CS364</f>
        <v>0</v>
      </c>
      <c r="BK364">
        <f>L364</f>
        <v>0</v>
      </c>
      <c r="BL364">
        <f>BH364*BI364*BJ364</f>
        <v>0</v>
      </c>
      <c r="BM364">
        <f>(BK364-BC364)/BJ364</f>
        <v>0</v>
      </c>
      <c r="BN364">
        <f>(BA364-BG364)/BG364</f>
        <v>0</v>
      </c>
      <c r="BO364">
        <f>AZ364/(BB364+AZ364/BG364)</f>
        <v>0</v>
      </c>
      <c r="BP364" t="s">
        <v>421</v>
      </c>
      <c r="BQ364">
        <v>0</v>
      </c>
      <c r="BR364">
        <f>IF(BQ364&lt;&gt;0, BQ364, BO364)</f>
        <v>0</v>
      </c>
      <c r="BS364">
        <f>1-BR364/BG364</f>
        <v>0</v>
      </c>
      <c r="BT364">
        <f>(BG364-BF364)/(BG364-BR364)</f>
        <v>0</v>
      </c>
      <c r="BU364">
        <f>(BA364-BG364)/(BA364-BR364)</f>
        <v>0</v>
      </c>
      <c r="BV364">
        <f>(BG364-BF364)/(BG364-AZ364)</f>
        <v>0</v>
      </c>
      <c r="BW364">
        <f>(BA364-BG364)/(BA364-AZ364)</f>
        <v>0</v>
      </c>
      <c r="BX364">
        <f>(BT364*BR364/BF364)</f>
        <v>0</v>
      </c>
      <c r="BY364">
        <f>(1-BX364)</f>
        <v>0</v>
      </c>
      <c r="BZ364">
        <v>1358</v>
      </c>
      <c r="CA364">
        <v>300</v>
      </c>
      <c r="CB364">
        <v>300</v>
      </c>
      <c r="CC364">
        <v>300</v>
      </c>
      <c r="CD364">
        <v>10372.1</v>
      </c>
      <c r="CE364">
        <v>1824.64</v>
      </c>
      <c r="CF364">
        <v>-0.00730157</v>
      </c>
      <c r="CG364">
        <v>0.9</v>
      </c>
      <c r="CH364" t="s">
        <v>421</v>
      </c>
      <c r="CI364" t="s">
        <v>421</v>
      </c>
      <c r="CJ364" t="s">
        <v>421</v>
      </c>
      <c r="CK364" t="s">
        <v>421</v>
      </c>
      <c r="CL364" t="s">
        <v>421</v>
      </c>
      <c r="CM364" t="s">
        <v>421</v>
      </c>
      <c r="CN364" t="s">
        <v>421</v>
      </c>
      <c r="CO364" t="s">
        <v>421</v>
      </c>
      <c r="CP364" t="s">
        <v>421</v>
      </c>
      <c r="CQ364" t="s">
        <v>421</v>
      </c>
      <c r="CR364">
        <f>$B$11*DQ364+$C$11*DR364+$F$11*EC364*(1-EF364)</f>
        <v>0</v>
      </c>
      <c r="CS364">
        <f>CR364*CT364</f>
        <v>0</v>
      </c>
      <c r="CT364">
        <f>($B$11*$D$9+$C$11*$D$9+$F$11*((EP364+EH364)/MAX(EP364+EH364+EQ364, 0.1)*$I$9+EQ364/MAX(EP364+EH364+EQ364, 0.1)*$J$9))/($B$11+$C$11+$F$11)</f>
        <v>0</v>
      </c>
      <c r="CU364">
        <f>($B$11*$K$9+$C$11*$K$9+$F$11*((EP364+EH364)/MAX(EP364+EH364+EQ364, 0.1)*$P$9+EQ364/MAX(EP364+EH364+EQ364, 0.1)*$Q$9))/($B$11+$C$11+$F$11)</f>
        <v>0</v>
      </c>
      <c r="CV364">
        <v>6</v>
      </c>
      <c r="CW364">
        <v>0.5</v>
      </c>
      <c r="CX364" t="s">
        <v>422</v>
      </c>
      <c r="CY364">
        <v>2</v>
      </c>
      <c r="CZ364" t="b">
        <v>1</v>
      </c>
      <c r="DA364">
        <v>1652290085.5</v>
      </c>
      <c r="DB364">
        <v>1257.96</v>
      </c>
      <c r="DC364">
        <v>1234.496666666667</v>
      </c>
      <c r="DD364">
        <v>28.43566666666667</v>
      </c>
      <c r="DE364">
        <v>25.7685</v>
      </c>
      <c r="DF364">
        <v>1259.296666666666</v>
      </c>
      <c r="DG364">
        <v>28.323</v>
      </c>
      <c r="DH364">
        <v>400.0843333333333</v>
      </c>
      <c r="DI364">
        <v>90.6302</v>
      </c>
      <c r="DJ364">
        <v>0.0999326</v>
      </c>
      <c r="DK364">
        <v>33.413</v>
      </c>
      <c r="DL364">
        <v>32.73759999999999</v>
      </c>
      <c r="DM364">
        <v>999.9</v>
      </c>
      <c r="DN364">
        <v>0</v>
      </c>
      <c r="DO364">
        <v>0</v>
      </c>
      <c r="DP364">
        <v>10001.25</v>
      </c>
      <c r="DQ364">
        <v>0</v>
      </c>
      <c r="DR364">
        <v>255.595</v>
      </c>
      <c r="DS364">
        <v>23.46326666666667</v>
      </c>
      <c r="DT364">
        <v>1294.78</v>
      </c>
      <c r="DU364">
        <v>1267.15</v>
      </c>
      <c r="DV364">
        <v>2.667173333333334</v>
      </c>
      <c r="DW364">
        <v>1234.496666666667</v>
      </c>
      <c r="DX364">
        <v>25.7685</v>
      </c>
      <c r="DY364">
        <v>2.577133333333333</v>
      </c>
      <c r="DZ364">
        <v>2.335406666666667</v>
      </c>
      <c r="EA364">
        <v>21.522</v>
      </c>
      <c r="EB364">
        <v>19.92273333333333</v>
      </c>
      <c r="EC364">
        <v>1499.986666666667</v>
      </c>
      <c r="ED364">
        <v>0.9729936666666666</v>
      </c>
      <c r="EE364">
        <v>0.02700663333333333</v>
      </c>
      <c r="EF364">
        <v>0</v>
      </c>
      <c r="EG364">
        <v>1390.4</v>
      </c>
      <c r="EH364">
        <v>5.00097</v>
      </c>
      <c r="EI364">
        <v>21548.16666666667</v>
      </c>
      <c r="EJ364">
        <v>12491.46666666667</v>
      </c>
      <c r="EK364">
        <v>41.729</v>
      </c>
      <c r="EL364">
        <v>43.04133333333333</v>
      </c>
      <c r="EM364">
        <v>41.937</v>
      </c>
      <c r="EN364">
        <v>42.875</v>
      </c>
      <c r="EO364">
        <v>42.875</v>
      </c>
      <c r="EP364">
        <v>1454.613333333333</v>
      </c>
      <c r="EQ364">
        <v>40.37</v>
      </c>
      <c r="ER364">
        <v>0</v>
      </c>
      <c r="ES364">
        <v>2772.200000047684</v>
      </c>
      <c r="ET364">
        <v>0</v>
      </c>
      <c r="EU364">
        <v>1393.120384615384</v>
      </c>
      <c r="EV364">
        <v>-27.49435898389021</v>
      </c>
      <c r="EW364">
        <v>-364.0341879590065</v>
      </c>
      <c r="EX364">
        <v>21590.25384615385</v>
      </c>
      <c r="EY364">
        <v>15</v>
      </c>
      <c r="EZ364">
        <v>1652287342.6</v>
      </c>
      <c r="FA364" t="s">
        <v>727</v>
      </c>
      <c r="FB364">
        <v>1652287342.6</v>
      </c>
      <c r="FC364">
        <v>1652287335.6</v>
      </c>
      <c r="FD364">
        <v>27</v>
      </c>
      <c r="FE364">
        <v>0.206</v>
      </c>
      <c r="FF364">
        <v>-0.006</v>
      </c>
      <c r="FG364">
        <v>-1.806</v>
      </c>
      <c r="FH364">
        <v>0.04</v>
      </c>
      <c r="FI364">
        <v>1600</v>
      </c>
      <c r="FJ364">
        <v>24</v>
      </c>
      <c r="FK364">
        <v>0.06</v>
      </c>
      <c r="FL364">
        <v>0.04</v>
      </c>
      <c r="FM364">
        <v>21.898765</v>
      </c>
      <c r="FN364">
        <v>10.51511369606002</v>
      </c>
      <c r="FO364">
        <v>1.015153976633594</v>
      </c>
      <c r="FP364">
        <v>-1</v>
      </c>
      <c r="FQ364">
        <v>2.729671</v>
      </c>
      <c r="FR364">
        <v>-0.4329248780487869</v>
      </c>
      <c r="FS364">
        <v>0.04865824086421537</v>
      </c>
      <c r="FT364">
        <v>1</v>
      </c>
      <c r="FU364">
        <v>0</v>
      </c>
      <c r="FV364">
        <v>0</v>
      </c>
      <c r="FW364">
        <v>0</v>
      </c>
      <c r="FX364">
        <v>-1</v>
      </c>
      <c r="FY364">
        <v>1</v>
      </c>
      <c r="FZ364">
        <v>1</v>
      </c>
      <c r="GA364" t="s">
        <v>719</v>
      </c>
      <c r="GB364">
        <v>2.69358</v>
      </c>
      <c r="GC364">
        <v>2.70512</v>
      </c>
      <c r="GD364">
        <v>0.197373</v>
      </c>
      <c r="GE364">
        <v>0.193083</v>
      </c>
      <c r="GF364">
        <v>0.119032</v>
      </c>
      <c r="GG364">
        <v>0.109567</v>
      </c>
      <c r="GH364">
        <v>25158.3</v>
      </c>
      <c r="GI364">
        <v>25394.7</v>
      </c>
      <c r="GJ364">
        <v>29172.9</v>
      </c>
      <c r="GK364">
        <v>29134</v>
      </c>
      <c r="GL364">
        <v>34025.3</v>
      </c>
      <c r="GM364">
        <v>34530.7</v>
      </c>
      <c r="GN364">
        <v>41055.3</v>
      </c>
      <c r="GO364">
        <v>41572.1</v>
      </c>
      <c r="GP364">
        <v>1.71465</v>
      </c>
      <c r="GQ364">
        <v>2.0076</v>
      </c>
      <c r="GR364">
        <v>0.12733</v>
      </c>
      <c r="GS364">
        <v>0</v>
      </c>
      <c r="GT364">
        <v>30.6679</v>
      </c>
      <c r="GU364">
        <v>999.9</v>
      </c>
      <c r="GV364">
        <v>43.4</v>
      </c>
      <c r="GW364">
        <v>37</v>
      </c>
      <c r="GX364">
        <v>30.1867</v>
      </c>
      <c r="GY364">
        <v>62.6237</v>
      </c>
      <c r="GZ364">
        <v>29.5433</v>
      </c>
      <c r="HA364">
        <v>1</v>
      </c>
      <c r="HB364">
        <v>0.367454</v>
      </c>
      <c r="HC364">
        <v>0</v>
      </c>
      <c r="HD364">
        <v>20.3919</v>
      </c>
      <c r="HE364">
        <v>5.21639</v>
      </c>
      <c r="HF364">
        <v>12.0099</v>
      </c>
      <c r="HG364">
        <v>4.98745</v>
      </c>
      <c r="HH364">
        <v>3.28858</v>
      </c>
      <c r="HI364">
        <v>2446.2</v>
      </c>
      <c r="HJ364">
        <v>9999</v>
      </c>
      <c r="HK364">
        <v>9999</v>
      </c>
      <c r="HL364">
        <v>46.1</v>
      </c>
      <c r="HM364">
        <v>1.86735</v>
      </c>
      <c r="HN364">
        <v>1.8663</v>
      </c>
      <c r="HO364">
        <v>1.86584</v>
      </c>
      <c r="HP364">
        <v>1.86569</v>
      </c>
      <c r="HQ364">
        <v>1.86752</v>
      </c>
      <c r="HR364">
        <v>1.87005</v>
      </c>
      <c r="HS364">
        <v>1.86871</v>
      </c>
      <c r="HT364">
        <v>1.87004</v>
      </c>
      <c r="HU364">
        <v>0</v>
      </c>
      <c r="HV364">
        <v>0</v>
      </c>
      <c r="HW364">
        <v>0</v>
      </c>
      <c r="HX364">
        <v>0</v>
      </c>
      <c r="HY364" t="s">
        <v>425</v>
      </c>
      <c r="HZ364" t="s">
        <v>426</v>
      </c>
      <c r="IA364" t="s">
        <v>427</v>
      </c>
      <c r="IB364" t="s">
        <v>427</v>
      </c>
      <c r="IC364" t="s">
        <v>427</v>
      </c>
      <c r="ID364" t="s">
        <v>427</v>
      </c>
      <c r="IE364">
        <v>0</v>
      </c>
      <c r="IF364">
        <v>100</v>
      </c>
      <c r="IG364">
        <v>100</v>
      </c>
      <c r="IH364">
        <v>-1.33</v>
      </c>
      <c r="II364">
        <v>0.1128</v>
      </c>
      <c r="IJ364">
        <v>0.04464184116076175</v>
      </c>
      <c r="IK364">
        <v>-0.0004613869835165773</v>
      </c>
      <c r="IL364">
        <v>-7.733014719846753E-07</v>
      </c>
      <c r="IM364">
        <v>2.12217718631011E-10</v>
      </c>
      <c r="IN364">
        <v>-0.1662484685589008</v>
      </c>
      <c r="IO364">
        <v>0.000886434048502425</v>
      </c>
      <c r="IP364">
        <v>0.0004187276611132993</v>
      </c>
      <c r="IQ364">
        <v>-3.612086840460417E-06</v>
      </c>
      <c r="IR364">
        <v>19</v>
      </c>
      <c r="IS364">
        <v>2204</v>
      </c>
      <c r="IT364">
        <v>1</v>
      </c>
      <c r="IU364">
        <v>37</v>
      </c>
      <c r="IV364">
        <v>45.7</v>
      </c>
      <c r="IW364">
        <v>45.8</v>
      </c>
      <c r="IX364">
        <v>2.45361</v>
      </c>
      <c r="IY364">
        <v>2.21069</v>
      </c>
      <c r="IZ364">
        <v>1.39648</v>
      </c>
      <c r="JA364">
        <v>2.34253</v>
      </c>
      <c r="JB364">
        <v>1.49536</v>
      </c>
      <c r="JC364">
        <v>2.34375</v>
      </c>
      <c r="JD364">
        <v>39.1924</v>
      </c>
      <c r="JE364">
        <v>14.6224</v>
      </c>
      <c r="JF364">
        <v>18</v>
      </c>
      <c r="JG364">
        <v>391.647</v>
      </c>
      <c r="JH364">
        <v>563.278</v>
      </c>
      <c r="JI364">
        <v>32.6638</v>
      </c>
      <c r="JJ364">
        <v>32.2139</v>
      </c>
      <c r="JK364">
        <v>30.0002</v>
      </c>
      <c r="JL364">
        <v>32.0874</v>
      </c>
      <c r="JM364">
        <v>31.984</v>
      </c>
      <c r="JN364">
        <v>49.0344</v>
      </c>
      <c r="JO364">
        <v>20.9535</v>
      </c>
      <c r="JP364">
        <v>29.9869</v>
      </c>
      <c r="JQ364">
        <v>-999.9</v>
      </c>
      <c r="JR364">
        <v>1193.41</v>
      </c>
      <c r="JS364">
        <v>25.6686</v>
      </c>
      <c r="JT364">
        <v>99.7094</v>
      </c>
      <c r="JU364">
        <v>99.78700000000001</v>
      </c>
    </row>
    <row r="365" spans="1:281">
      <c r="A365">
        <v>349</v>
      </c>
      <c r="B365">
        <v>1652290088.5</v>
      </c>
      <c r="C365">
        <v>8032</v>
      </c>
      <c r="D365" t="s">
        <v>1183</v>
      </c>
      <c r="E365" t="s">
        <v>1184</v>
      </c>
      <c r="F365">
        <v>2</v>
      </c>
      <c r="G365" t="s">
        <v>1120</v>
      </c>
      <c r="H365" t="s">
        <v>418</v>
      </c>
      <c r="I365">
        <v>1652290087.125</v>
      </c>
      <c r="J365">
        <f>(K365)/1000</f>
        <v>0</v>
      </c>
      <c r="K365">
        <f>IF(CZ365, AN365, AH365)</f>
        <v>0</v>
      </c>
      <c r="L365">
        <f>IF(CZ365, AI365, AG365)</f>
        <v>0</v>
      </c>
      <c r="M365">
        <f>DB365 - IF(AU365&gt;1, L365*CV365*100.0/(AW365*DP365), 0)</f>
        <v>0</v>
      </c>
      <c r="N365">
        <f>((T365-J365/2)*M365-L365)/(T365+J365/2)</f>
        <v>0</v>
      </c>
      <c r="O365">
        <f>N365*(DI365+DJ365)/1000.0</f>
        <v>0</v>
      </c>
      <c r="P365">
        <f>(DB365 - IF(AU365&gt;1, L365*CV365*100.0/(AW365*DP365), 0))*(DI365+DJ365)/1000.0</f>
        <v>0</v>
      </c>
      <c r="Q365">
        <f>2.0/((1/S365-1/R365)+SIGN(S365)*SQRT((1/S365-1/R365)*(1/S365-1/R365) + 4*CW365/((CW365+1)*(CW365+1))*(2*1/S365*1/R365-1/R365*1/R365)))</f>
        <v>0</v>
      </c>
      <c r="R365">
        <f>IF(LEFT(CX365,1)&lt;&gt;"0",IF(LEFT(CX365,1)="1",3.0,CY365),$D$5+$E$5*(DP365*DI365/($K$5*1000))+$F$5*(DP365*DI365/($K$5*1000))*MAX(MIN(CV365,$J$5),$I$5)*MAX(MIN(CV365,$J$5),$I$5)+$G$5*MAX(MIN(CV365,$J$5),$I$5)*(DP365*DI365/($K$5*1000))+$H$5*(DP365*DI365/($K$5*1000))*(DP365*DI365/($K$5*1000)))</f>
        <v>0</v>
      </c>
      <c r="S365">
        <f>J365*(1000-(1000*0.61365*exp(17.502*W365/(240.97+W365))/(DI365+DJ365)+DD365)/2)/(1000*0.61365*exp(17.502*W365/(240.97+W365))/(DI365+DJ365)-DD365)</f>
        <v>0</v>
      </c>
      <c r="T365">
        <f>1/((CW365+1)/(Q365/1.6)+1/(R365/1.37)) + CW365/((CW365+1)/(Q365/1.6) + CW365/(R365/1.37))</f>
        <v>0</v>
      </c>
      <c r="U365">
        <f>(CR365*CU365)</f>
        <v>0</v>
      </c>
      <c r="V365">
        <f>(DK365+(U365+2*0.95*5.67E-8*(((DK365+$B$7)+273)^4-(DK365+273)^4)-44100*J365)/(1.84*29.3*R365+8*0.95*5.67E-8*(DK365+273)^3))</f>
        <v>0</v>
      </c>
      <c r="W365">
        <f>($C$7*DL365+$D$7*DM365+$E$7*V365)</f>
        <v>0</v>
      </c>
      <c r="X365">
        <f>0.61365*exp(17.502*W365/(240.97+W365))</f>
        <v>0</v>
      </c>
      <c r="Y365">
        <f>(Z365/AA365*100)</f>
        <v>0</v>
      </c>
      <c r="Z365">
        <f>DD365*(DI365+DJ365)/1000</f>
        <v>0</v>
      </c>
      <c r="AA365">
        <f>0.61365*exp(17.502*DK365/(240.97+DK365))</f>
        <v>0</v>
      </c>
      <c r="AB365">
        <f>(X365-DD365*(DI365+DJ365)/1000)</f>
        <v>0</v>
      </c>
      <c r="AC365">
        <f>(-J365*44100)</f>
        <v>0</v>
      </c>
      <c r="AD365">
        <f>2*29.3*R365*0.92*(DK365-W365)</f>
        <v>0</v>
      </c>
      <c r="AE365">
        <f>2*0.95*5.67E-8*(((DK365+$B$7)+273)^4-(W365+273)^4)</f>
        <v>0</v>
      </c>
      <c r="AF365">
        <f>U365+AE365+AC365+AD365</f>
        <v>0</v>
      </c>
      <c r="AG365">
        <f>DH365*AU365*(DC365-DB365*(1000-AU365*DE365)/(1000-AU365*DD365))/(100*CV365)</f>
        <v>0</v>
      </c>
      <c r="AH365">
        <f>1000*DH365*AU365*(DD365-DE365)/(100*CV365*(1000-AU365*DD365))</f>
        <v>0</v>
      </c>
      <c r="AI365">
        <f>(AJ365 - AK365 - DI365*1E3/(8.314*(DK365+273.15)) * AM365/DH365 * AL365) * DH365/(100*CV365) * (1000 - DE365)/1000</f>
        <v>0</v>
      </c>
      <c r="AJ365">
        <v>1271.401912028816</v>
      </c>
      <c r="AK365">
        <v>1277.908909090909</v>
      </c>
      <c r="AL365">
        <v>-6.732340100481217</v>
      </c>
      <c r="AM365">
        <v>66.42233892500103</v>
      </c>
      <c r="AN365">
        <f>(AP365 - AO365 + DI365*1E3/(8.314*(DK365+273.15)) * AR365/DH365 * AQ365) * DH365/(100*CV365) * 1000/(1000 - AP365)</f>
        <v>0</v>
      </c>
      <c r="AO365">
        <v>25.76734623571035</v>
      </c>
      <c r="AP365">
        <v>28.45292969696969</v>
      </c>
      <c r="AQ365">
        <v>0.007279429073935545</v>
      </c>
      <c r="AR365">
        <v>79.01917542628415</v>
      </c>
      <c r="AS365">
        <v>0</v>
      </c>
      <c r="AT365">
        <v>0</v>
      </c>
      <c r="AU365">
        <f>IF(AS365*$H$13&gt;=AW365,1.0,(AW365/(AW365-AS365*$H$13)))</f>
        <v>0</v>
      </c>
      <c r="AV365">
        <f>(AU365-1)*100</f>
        <v>0</v>
      </c>
      <c r="AW365">
        <f>MAX(0,($B$13+$C$13*DP365)/(1+$D$13*DP365)*DI365/(DK365+273)*$E$13)</f>
        <v>0</v>
      </c>
      <c r="AX365" t="s">
        <v>421</v>
      </c>
      <c r="AY365" t="s">
        <v>421</v>
      </c>
      <c r="AZ365">
        <v>0</v>
      </c>
      <c r="BA365">
        <v>0</v>
      </c>
      <c r="BB365">
        <f>1-AZ365/BA365</f>
        <v>0</v>
      </c>
      <c r="BC365">
        <v>0</v>
      </c>
      <c r="BD365" t="s">
        <v>421</v>
      </c>
      <c r="BE365" t="s">
        <v>421</v>
      </c>
      <c r="BF365">
        <v>0</v>
      </c>
      <c r="BG365">
        <v>0</v>
      </c>
      <c r="BH365">
        <f>1-BF365/BG365</f>
        <v>0</v>
      </c>
      <c r="BI365">
        <v>0.5</v>
      </c>
      <c r="BJ365">
        <f>CS365</f>
        <v>0</v>
      </c>
      <c r="BK365">
        <f>L365</f>
        <v>0</v>
      </c>
      <c r="BL365">
        <f>BH365*BI365*BJ365</f>
        <v>0</v>
      </c>
      <c r="BM365">
        <f>(BK365-BC365)/BJ365</f>
        <v>0</v>
      </c>
      <c r="BN365">
        <f>(BA365-BG365)/BG365</f>
        <v>0</v>
      </c>
      <c r="BO365">
        <f>AZ365/(BB365+AZ365/BG365)</f>
        <v>0</v>
      </c>
      <c r="BP365" t="s">
        <v>421</v>
      </c>
      <c r="BQ365">
        <v>0</v>
      </c>
      <c r="BR365">
        <f>IF(BQ365&lt;&gt;0, BQ365, BO365)</f>
        <v>0</v>
      </c>
      <c r="BS365">
        <f>1-BR365/BG365</f>
        <v>0</v>
      </c>
      <c r="BT365">
        <f>(BG365-BF365)/(BG365-BR365)</f>
        <v>0</v>
      </c>
      <c r="BU365">
        <f>(BA365-BG365)/(BA365-BR365)</f>
        <v>0</v>
      </c>
      <c r="BV365">
        <f>(BG365-BF365)/(BG365-AZ365)</f>
        <v>0</v>
      </c>
      <c r="BW365">
        <f>(BA365-BG365)/(BA365-AZ365)</f>
        <v>0</v>
      </c>
      <c r="BX365">
        <f>(BT365*BR365/BF365)</f>
        <v>0</v>
      </c>
      <c r="BY365">
        <f>(1-BX365)</f>
        <v>0</v>
      </c>
      <c r="BZ365">
        <v>1358</v>
      </c>
      <c r="CA365">
        <v>300</v>
      </c>
      <c r="CB365">
        <v>300</v>
      </c>
      <c r="CC365">
        <v>300</v>
      </c>
      <c r="CD365">
        <v>10372.1</v>
      </c>
      <c r="CE365">
        <v>1824.64</v>
      </c>
      <c r="CF365">
        <v>-0.00730157</v>
      </c>
      <c r="CG365">
        <v>0.9</v>
      </c>
      <c r="CH365" t="s">
        <v>421</v>
      </c>
      <c r="CI365" t="s">
        <v>421</v>
      </c>
      <c r="CJ365" t="s">
        <v>421</v>
      </c>
      <c r="CK365" t="s">
        <v>421</v>
      </c>
      <c r="CL365" t="s">
        <v>421</v>
      </c>
      <c r="CM365" t="s">
        <v>421</v>
      </c>
      <c r="CN365" t="s">
        <v>421</v>
      </c>
      <c r="CO365" t="s">
        <v>421</v>
      </c>
      <c r="CP365" t="s">
        <v>421</v>
      </c>
      <c r="CQ365" t="s">
        <v>421</v>
      </c>
      <c r="CR365">
        <f>$B$11*DQ365+$C$11*DR365+$F$11*EC365*(1-EF365)</f>
        <v>0</v>
      </c>
      <c r="CS365">
        <f>CR365*CT365</f>
        <v>0</v>
      </c>
      <c r="CT365">
        <f>($B$11*$D$9+$C$11*$D$9+$F$11*((EP365+EH365)/MAX(EP365+EH365+EQ365, 0.1)*$I$9+EQ365/MAX(EP365+EH365+EQ365, 0.1)*$J$9))/($B$11+$C$11+$F$11)</f>
        <v>0</v>
      </c>
      <c r="CU365">
        <f>($B$11*$K$9+$C$11*$K$9+$F$11*((EP365+EH365)/MAX(EP365+EH365+EQ365, 0.1)*$P$9+EQ365/MAX(EP365+EH365+EQ365, 0.1)*$Q$9))/($B$11+$C$11+$F$11)</f>
        <v>0</v>
      </c>
      <c r="CV365">
        <v>6</v>
      </c>
      <c r="CW365">
        <v>0.5</v>
      </c>
      <c r="CX365" t="s">
        <v>422</v>
      </c>
      <c r="CY365">
        <v>2</v>
      </c>
      <c r="CZ365" t="b">
        <v>1</v>
      </c>
      <c r="DA365">
        <v>1652290087.125</v>
      </c>
      <c r="DB365">
        <v>1247.305</v>
      </c>
      <c r="DC365">
        <v>1223.705</v>
      </c>
      <c r="DD365">
        <v>28.44675</v>
      </c>
      <c r="DE365">
        <v>25.769025</v>
      </c>
      <c r="DF365">
        <v>1248.6275</v>
      </c>
      <c r="DG365">
        <v>28.333875</v>
      </c>
      <c r="DH365">
        <v>400.06675</v>
      </c>
      <c r="DI365">
        <v>90.631775</v>
      </c>
      <c r="DJ365">
        <v>0.099888225</v>
      </c>
      <c r="DK365">
        <v>33.41345</v>
      </c>
      <c r="DL365">
        <v>32.7334</v>
      </c>
      <c r="DM365">
        <v>999.9</v>
      </c>
      <c r="DN365">
        <v>0</v>
      </c>
      <c r="DO365">
        <v>0</v>
      </c>
      <c r="DP365">
        <v>10010.475</v>
      </c>
      <c r="DQ365">
        <v>0</v>
      </c>
      <c r="DR365">
        <v>256.1487499999999</v>
      </c>
      <c r="DS365">
        <v>23.59895</v>
      </c>
      <c r="DT365">
        <v>1283.825</v>
      </c>
      <c r="DU365">
        <v>1256.0775</v>
      </c>
      <c r="DV365">
        <v>2.677735</v>
      </c>
      <c r="DW365">
        <v>1223.705</v>
      </c>
      <c r="DX365">
        <v>25.769025</v>
      </c>
      <c r="DY365">
        <v>2.578175</v>
      </c>
      <c r="DZ365">
        <v>2.33549</v>
      </c>
      <c r="EA365">
        <v>21.528625</v>
      </c>
      <c r="EB365">
        <v>19.923275</v>
      </c>
      <c r="EC365">
        <v>1500.035</v>
      </c>
      <c r="ED365">
        <v>0.9729945</v>
      </c>
      <c r="EE365">
        <v>0.02700575</v>
      </c>
      <c r="EF365">
        <v>0</v>
      </c>
      <c r="EG365">
        <v>1390.2375</v>
      </c>
      <c r="EH365">
        <v>5.00097</v>
      </c>
      <c r="EI365">
        <v>21541.925</v>
      </c>
      <c r="EJ365">
        <v>12491.8</v>
      </c>
      <c r="EK365">
        <v>41.687</v>
      </c>
      <c r="EL365">
        <v>43.04649999999999</v>
      </c>
      <c r="EM365">
        <v>41.937</v>
      </c>
      <c r="EN365">
        <v>42.906</v>
      </c>
      <c r="EO365">
        <v>42.875</v>
      </c>
      <c r="EP365">
        <v>1454.66</v>
      </c>
      <c r="EQ365">
        <v>40.37</v>
      </c>
      <c r="ER365">
        <v>0</v>
      </c>
      <c r="ES365">
        <v>2774.599999904633</v>
      </c>
      <c r="ET365">
        <v>0</v>
      </c>
      <c r="EU365">
        <v>1392.107692307692</v>
      </c>
      <c r="EV365">
        <v>-23.73059827383386</v>
      </c>
      <c r="EW365">
        <v>-325.4085466536355</v>
      </c>
      <c r="EX365">
        <v>21574.20769230769</v>
      </c>
      <c r="EY365">
        <v>15</v>
      </c>
      <c r="EZ365">
        <v>1652287342.6</v>
      </c>
      <c r="FA365" t="s">
        <v>727</v>
      </c>
      <c r="FB365">
        <v>1652287342.6</v>
      </c>
      <c r="FC365">
        <v>1652287335.6</v>
      </c>
      <c r="FD365">
        <v>27</v>
      </c>
      <c r="FE365">
        <v>0.206</v>
      </c>
      <c r="FF365">
        <v>-0.006</v>
      </c>
      <c r="FG365">
        <v>-1.806</v>
      </c>
      <c r="FH365">
        <v>0.04</v>
      </c>
      <c r="FI365">
        <v>1600</v>
      </c>
      <c r="FJ365">
        <v>24</v>
      </c>
      <c r="FK365">
        <v>0.06</v>
      </c>
      <c r="FL365">
        <v>0.04</v>
      </c>
      <c r="FM365">
        <v>22.071285</v>
      </c>
      <c r="FN365">
        <v>10.24264840525322</v>
      </c>
      <c r="FO365">
        <v>0.989105063314813</v>
      </c>
      <c r="FP365">
        <v>-1</v>
      </c>
      <c r="FQ365">
        <v>2.72516125</v>
      </c>
      <c r="FR365">
        <v>-0.4461929831144575</v>
      </c>
      <c r="FS365">
        <v>0.04933957175470313</v>
      </c>
      <c r="FT365">
        <v>1</v>
      </c>
      <c r="FU365">
        <v>0</v>
      </c>
      <c r="FV365">
        <v>0</v>
      </c>
      <c r="FW365">
        <v>0</v>
      </c>
      <c r="FX365">
        <v>-1</v>
      </c>
      <c r="FY365">
        <v>1</v>
      </c>
      <c r="FZ365">
        <v>1</v>
      </c>
      <c r="GA365" t="s">
        <v>719</v>
      </c>
      <c r="GB365">
        <v>2.69379</v>
      </c>
      <c r="GC365">
        <v>2.70513</v>
      </c>
      <c r="GD365">
        <v>0.196081</v>
      </c>
      <c r="GE365">
        <v>0.191768</v>
      </c>
      <c r="GF365">
        <v>0.119072</v>
      </c>
      <c r="GG365">
        <v>0.10957</v>
      </c>
      <c r="GH365">
        <v>25198.6</v>
      </c>
      <c r="GI365">
        <v>25436</v>
      </c>
      <c r="GJ365">
        <v>29172.6</v>
      </c>
      <c r="GK365">
        <v>29133.9</v>
      </c>
      <c r="GL365">
        <v>34023.5</v>
      </c>
      <c r="GM365">
        <v>34530.3</v>
      </c>
      <c r="GN365">
        <v>41055.1</v>
      </c>
      <c r="GO365">
        <v>41571.8</v>
      </c>
      <c r="GP365">
        <v>1.7148</v>
      </c>
      <c r="GQ365">
        <v>2.00738</v>
      </c>
      <c r="GR365">
        <v>0.127334</v>
      </c>
      <c r="GS365">
        <v>0</v>
      </c>
      <c r="GT365">
        <v>30.6659</v>
      </c>
      <c r="GU365">
        <v>999.9</v>
      </c>
      <c r="GV365">
        <v>43.5</v>
      </c>
      <c r="GW365">
        <v>37</v>
      </c>
      <c r="GX365">
        <v>30.2618</v>
      </c>
      <c r="GY365">
        <v>62.8137</v>
      </c>
      <c r="GZ365">
        <v>29.4912</v>
      </c>
      <c r="HA365">
        <v>1</v>
      </c>
      <c r="HB365">
        <v>0.367447</v>
      </c>
      <c r="HC365">
        <v>0</v>
      </c>
      <c r="HD365">
        <v>20.3919</v>
      </c>
      <c r="HE365">
        <v>5.21609</v>
      </c>
      <c r="HF365">
        <v>12.0099</v>
      </c>
      <c r="HG365">
        <v>4.9874</v>
      </c>
      <c r="HH365">
        <v>3.2886</v>
      </c>
      <c r="HI365">
        <v>2446.2</v>
      </c>
      <c r="HJ365">
        <v>9999</v>
      </c>
      <c r="HK365">
        <v>9999</v>
      </c>
      <c r="HL365">
        <v>46.1</v>
      </c>
      <c r="HM365">
        <v>1.86735</v>
      </c>
      <c r="HN365">
        <v>1.8663</v>
      </c>
      <c r="HO365">
        <v>1.86584</v>
      </c>
      <c r="HP365">
        <v>1.86569</v>
      </c>
      <c r="HQ365">
        <v>1.86752</v>
      </c>
      <c r="HR365">
        <v>1.87007</v>
      </c>
      <c r="HS365">
        <v>1.86872</v>
      </c>
      <c r="HT365">
        <v>1.87002</v>
      </c>
      <c r="HU365">
        <v>0</v>
      </c>
      <c r="HV365">
        <v>0</v>
      </c>
      <c r="HW365">
        <v>0</v>
      </c>
      <c r="HX365">
        <v>0</v>
      </c>
      <c r="HY365" t="s">
        <v>425</v>
      </c>
      <c r="HZ365" t="s">
        <v>426</v>
      </c>
      <c r="IA365" t="s">
        <v>427</v>
      </c>
      <c r="IB365" t="s">
        <v>427</v>
      </c>
      <c r="IC365" t="s">
        <v>427</v>
      </c>
      <c r="ID365" t="s">
        <v>427</v>
      </c>
      <c r="IE365">
        <v>0</v>
      </c>
      <c r="IF365">
        <v>100</v>
      </c>
      <c r="IG365">
        <v>100</v>
      </c>
      <c r="IH365">
        <v>-1.31</v>
      </c>
      <c r="II365">
        <v>0.113</v>
      </c>
      <c r="IJ365">
        <v>0.04464184116076175</v>
      </c>
      <c r="IK365">
        <v>-0.0004613869835165773</v>
      </c>
      <c r="IL365">
        <v>-7.733014719846753E-07</v>
      </c>
      <c r="IM365">
        <v>2.12217718631011E-10</v>
      </c>
      <c r="IN365">
        <v>-0.1662484685589008</v>
      </c>
      <c r="IO365">
        <v>0.000886434048502425</v>
      </c>
      <c r="IP365">
        <v>0.0004187276611132993</v>
      </c>
      <c r="IQ365">
        <v>-3.612086840460417E-06</v>
      </c>
      <c r="IR365">
        <v>19</v>
      </c>
      <c r="IS365">
        <v>2204</v>
      </c>
      <c r="IT365">
        <v>1</v>
      </c>
      <c r="IU365">
        <v>37</v>
      </c>
      <c r="IV365">
        <v>45.8</v>
      </c>
      <c r="IW365">
        <v>45.9</v>
      </c>
      <c r="IX365">
        <v>2.4292</v>
      </c>
      <c r="IY365">
        <v>2.20825</v>
      </c>
      <c r="IZ365">
        <v>1.39648</v>
      </c>
      <c r="JA365">
        <v>2.34253</v>
      </c>
      <c r="JB365">
        <v>1.49536</v>
      </c>
      <c r="JC365">
        <v>2.37305</v>
      </c>
      <c r="JD365">
        <v>39.1924</v>
      </c>
      <c r="JE365">
        <v>14.6224</v>
      </c>
      <c r="JF365">
        <v>18</v>
      </c>
      <c r="JG365">
        <v>391.73</v>
      </c>
      <c r="JH365">
        <v>563.121</v>
      </c>
      <c r="JI365">
        <v>32.6637</v>
      </c>
      <c r="JJ365">
        <v>32.2139</v>
      </c>
      <c r="JK365">
        <v>30.0002</v>
      </c>
      <c r="JL365">
        <v>32.0876</v>
      </c>
      <c r="JM365">
        <v>31.9854</v>
      </c>
      <c r="JN365">
        <v>48.6027</v>
      </c>
      <c r="JO365">
        <v>21.232</v>
      </c>
      <c r="JP365">
        <v>29.9869</v>
      </c>
      <c r="JQ365">
        <v>-999.9</v>
      </c>
      <c r="JR365">
        <v>1180.05</v>
      </c>
      <c r="JS365">
        <v>25.6654</v>
      </c>
      <c r="JT365">
        <v>99.7085</v>
      </c>
      <c r="JU365">
        <v>99.7864</v>
      </c>
    </row>
    <row r="366" spans="1:281">
      <c r="A366">
        <v>350</v>
      </c>
      <c r="B366">
        <v>1652290090.5</v>
      </c>
      <c r="C366">
        <v>8034</v>
      </c>
      <c r="D366" t="s">
        <v>1185</v>
      </c>
      <c r="E366" t="s">
        <v>1186</v>
      </c>
      <c r="F366">
        <v>2</v>
      </c>
      <c r="G366" t="s">
        <v>1120</v>
      </c>
      <c r="H366" t="s">
        <v>418</v>
      </c>
      <c r="I366">
        <v>1652290089.5</v>
      </c>
      <c r="J366">
        <f>(K366)/1000</f>
        <v>0</v>
      </c>
      <c r="K366">
        <f>IF(CZ366, AN366, AH366)</f>
        <v>0</v>
      </c>
      <c r="L366">
        <f>IF(CZ366, AI366, AG366)</f>
        <v>0</v>
      </c>
      <c r="M366">
        <f>DB366 - IF(AU366&gt;1, L366*CV366*100.0/(AW366*DP366), 0)</f>
        <v>0</v>
      </c>
      <c r="N366">
        <f>((T366-J366/2)*M366-L366)/(T366+J366/2)</f>
        <v>0</v>
      </c>
      <c r="O366">
        <f>N366*(DI366+DJ366)/1000.0</f>
        <v>0</v>
      </c>
      <c r="P366">
        <f>(DB366 - IF(AU366&gt;1, L366*CV366*100.0/(AW366*DP366), 0))*(DI366+DJ366)/1000.0</f>
        <v>0</v>
      </c>
      <c r="Q366">
        <f>2.0/((1/S366-1/R366)+SIGN(S366)*SQRT((1/S366-1/R366)*(1/S366-1/R366) + 4*CW366/((CW366+1)*(CW366+1))*(2*1/S366*1/R366-1/R366*1/R366)))</f>
        <v>0</v>
      </c>
      <c r="R366">
        <f>IF(LEFT(CX366,1)&lt;&gt;"0",IF(LEFT(CX366,1)="1",3.0,CY366),$D$5+$E$5*(DP366*DI366/($K$5*1000))+$F$5*(DP366*DI366/($K$5*1000))*MAX(MIN(CV366,$J$5),$I$5)*MAX(MIN(CV366,$J$5),$I$5)+$G$5*MAX(MIN(CV366,$J$5),$I$5)*(DP366*DI366/($K$5*1000))+$H$5*(DP366*DI366/($K$5*1000))*(DP366*DI366/($K$5*1000)))</f>
        <v>0</v>
      </c>
      <c r="S366">
        <f>J366*(1000-(1000*0.61365*exp(17.502*W366/(240.97+W366))/(DI366+DJ366)+DD366)/2)/(1000*0.61365*exp(17.502*W366/(240.97+W366))/(DI366+DJ366)-DD366)</f>
        <v>0</v>
      </c>
      <c r="T366">
        <f>1/((CW366+1)/(Q366/1.6)+1/(R366/1.37)) + CW366/((CW366+1)/(Q366/1.6) + CW366/(R366/1.37))</f>
        <v>0</v>
      </c>
      <c r="U366">
        <f>(CR366*CU366)</f>
        <v>0</v>
      </c>
      <c r="V366">
        <f>(DK366+(U366+2*0.95*5.67E-8*(((DK366+$B$7)+273)^4-(DK366+273)^4)-44100*J366)/(1.84*29.3*R366+8*0.95*5.67E-8*(DK366+273)^3))</f>
        <v>0</v>
      </c>
      <c r="W366">
        <f>($C$7*DL366+$D$7*DM366+$E$7*V366)</f>
        <v>0</v>
      </c>
      <c r="X366">
        <f>0.61365*exp(17.502*W366/(240.97+W366))</f>
        <v>0</v>
      </c>
      <c r="Y366">
        <f>(Z366/AA366*100)</f>
        <v>0</v>
      </c>
      <c r="Z366">
        <f>DD366*(DI366+DJ366)/1000</f>
        <v>0</v>
      </c>
      <c r="AA366">
        <f>0.61365*exp(17.502*DK366/(240.97+DK366))</f>
        <v>0</v>
      </c>
      <c r="AB366">
        <f>(X366-DD366*(DI366+DJ366)/1000)</f>
        <v>0</v>
      </c>
      <c r="AC366">
        <f>(-J366*44100)</f>
        <v>0</v>
      </c>
      <c r="AD366">
        <f>2*29.3*R366*0.92*(DK366-W366)</f>
        <v>0</v>
      </c>
      <c r="AE366">
        <f>2*0.95*5.67E-8*(((DK366+$B$7)+273)^4-(W366+273)^4)</f>
        <v>0</v>
      </c>
      <c r="AF366">
        <f>U366+AE366+AC366+AD366</f>
        <v>0</v>
      </c>
      <c r="AG366">
        <f>DH366*AU366*(DC366-DB366*(1000-AU366*DE366)/(1000-AU366*DD366))/(100*CV366)</f>
        <v>0</v>
      </c>
      <c r="AH366">
        <f>1000*DH366*AU366*(DD366-DE366)/(100*CV366*(1000-AU366*DD366))</f>
        <v>0</v>
      </c>
      <c r="AI366">
        <f>(AJ366 - AK366 - DI366*1E3/(8.314*(DK366+273.15)) * AM366/DH366 * AL366) * DH366/(100*CV366) * (1000 - DE366)/1000</f>
        <v>0</v>
      </c>
      <c r="AJ366">
        <v>1257.755307772489</v>
      </c>
      <c r="AK366">
        <v>1264.558727272727</v>
      </c>
      <c r="AL366">
        <v>-6.722766491584862</v>
      </c>
      <c r="AM366">
        <v>66.42233892500103</v>
      </c>
      <c r="AN366">
        <f>(AP366 - AO366 + DI366*1E3/(8.314*(DK366+273.15)) * AR366/DH366 * AQ366) * DH366/(100*CV366) * 1000/(1000 - AP366)</f>
        <v>0</v>
      </c>
      <c r="AO366">
        <v>25.76866879103225</v>
      </c>
      <c r="AP366">
        <v>28.46226424242424</v>
      </c>
      <c r="AQ366">
        <v>0.008177006326025495</v>
      </c>
      <c r="AR366">
        <v>79.01917542628415</v>
      </c>
      <c r="AS366">
        <v>0</v>
      </c>
      <c r="AT366">
        <v>0</v>
      </c>
      <c r="AU366">
        <f>IF(AS366*$H$13&gt;=AW366,1.0,(AW366/(AW366-AS366*$H$13)))</f>
        <v>0</v>
      </c>
      <c r="AV366">
        <f>(AU366-1)*100</f>
        <v>0</v>
      </c>
      <c r="AW366">
        <f>MAX(0,($B$13+$C$13*DP366)/(1+$D$13*DP366)*DI366/(DK366+273)*$E$13)</f>
        <v>0</v>
      </c>
      <c r="AX366" t="s">
        <v>421</v>
      </c>
      <c r="AY366" t="s">
        <v>421</v>
      </c>
      <c r="AZ366">
        <v>0</v>
      </c>
      <c r="BA366">
        <v>0</v>
      </c>
      <c r="BB366">
        <f>1-AZ366/BA366</f>
        <v>0</v>
      </c>
      <c r="BC366">
        <v>0</v>
      </c>
      <c r="BD366" t="s">
        <v>421</v>
      </c>
      <c r="BE366" t="s">
        <v>421</v>
      </c>
      <c r="BF366">
        <v>0</v>
      </c>
      <c r="BG366">
        <v>0</v>
      </c>
      <c r="BH366">
        <f>1-BF366/BG366</f>
        <v>0</v>
      </c>
      <c r="BI366">
        <v>0.5</v>
      </c>
      <c r="BJ366">
        <f>CS366</f>
        <v>0</v>
      </c>
      <c r="BK366">
        <f>L366</f>
        <v>0</v>
      </c>
      <c r="BL366">
        <f>BH366*BI366*BJ366</f>
        <v>0</v>
      </c>
      <c r="BM366">
        <f>(BK366-BC366)/BJ366</f>
        <v>0</v>
      </c>
      <c r="BN366">
        <f>(BA366-BG366)/BG366</f>
        <v>0</v>
      </c>
      <c r="BO366">
        <f>AZ366/(BB366+AZ366/BG366)</f>
        <v>0</v>
      </c>
      <c r="BP366" t="s">
        <v>421</v>
      </c>
      <c r="BQ366">
        <v>0</v>
      </c>
      <c r="BR366">
        <f>IF(BQ366&lt;&gt;0, BQ366, BO366)</f>
        <v>0</v>
      </c>
      <c r="BS366">
        <f>1-BR366/BG366</f>
        <v>0</v>
      </c>
      <c r="BT366">
        <f>(BG366-BF366)/(BG366-BR366)</f>
        <v>0</v>
      </c>
      <c r="BU366">
        <f>(BA366-BG366)/(BA366-BR366)</f>
        <v>0</v>
      </c>
      <c r="BV366">
        <f>(BG366-BF366)/(BG366-AZ366)</f>
        <v>0</v>
      </c>
      <c r="BW366">
        <f>(BA366-BG366)/(BA366-AZ366)</f>
        <v>0</v>
      </c>
      <c r="BX366">
        <f>(BT366*BR366/BF366)</f>
        <v>0</v>
      </c>
      <c r="BY366">
        <f>(1-BX366)</f>
        <v>0</v>
      </c>
      <c r="BZ366">
        <v>1358</v>
      </c>
      <c r="CA366">
        <v>300</v>
      </c>
      <c r="CB366">
        <v>300</v>
      </c>
      <c r="CC366">
        <v>300</v>
      </c>
      <c r="CD366">
        <v>10372.1</v>
      </c>
      <c r="CE366">
        <v>1824.64</v>
      </c>
      <c r="CF366">
        <v>-0.00730157</v>
      </c>
      <c r="CG366">
        <v>0.9</v>
      </c>
      <c r="CH366" t="s">
        <v>421</v>
      </c>
      <c r="CI366" t="s">
        <v>421</v>
      </c>
      <c r="CJ366" t="s">
        <v>421</v>
      </c>
      <c r="CK366" t="s">
        <v>421</v>
      </c>
      <c r="CL366" t="s">
        <v>421</v>
      </c>
      <c r="CM366" t="s">
        <v>421</v>
      </c>
      <c r="CN366" t="s">
        <v>421</v>
      </c>
      <c r="CO366" t="s">
        <v>421</v>
      </c>
      <c r="CP366" t="s">
        <v>421</v>
      </c>
      <c r="CQ366" t="s">
        <v>421</v>
      </c>
      <c r="CR366">
        <f>$B$11*DQ366+$C$11*DR366+$F$11*EC366*(1-EF366)</f>
        <v>0</v>
      </c>
      <c r="CS366">
        <f>CR366*CT366</f>
        <v>0</v>
      </c>
      <c r="CT366">
        <f>($B$11*$D$9+$C$11*$D$9+$F$11*((EP366+EH366)/MAX(EP366+EH366+EQ366, 0.1)*$I$9+EQ366/MAX(EP366+EH366+EQ366, 0.1)*$J$9))/($B$11+$C$11+$F$11)</f>
        <v>0</v>
      </c>
      <c r="CU366">
        <f>($B$11*$K$9+$C$11*$K$9+$F$11*((EP366+EH366)/MAX(EP366+EH366+EQ366, 0.1)*$P$9+EQ366/MAX(EP366+EH366+EQ366, 0.1)*$Q$9))/($B$11+$C$11+$F$11)</f>
        <v>0</v>
      </c>
      <c r="CV366">
        <v>6</v>
      </c>
      <c r="CW366">
        <v>0.5</v>
      </c>
      <c r="CX366" t="s">
        <v>422</v>
      </c>
      <c r="CY366">
        <v>2</v>
      </c>
      <c r="CZ366" t="b">
        <v>1</v>
      </c>
      <c r="DA366">
        <v>1652290089.5</v>
      </c>
      <c r="DB366">
        <v>1231.806666666667</v>
      </c>
      <c r="DC366">
        <v>1207.943333333333</v>
      </c>
      <c r="DD366">
        <v>28.46</v>
      </c>
      <c r="DE366">
        <v>25.76676666666667</v>
      </c>
      <c r="DF366">
        <v>1233.11</v>
      </c>
      <c r="DG366">
        <v>28.3469</v>
      </c>
      <c r="DH366">
        <v>400.091</v>
      </c>
      <c r="DI366">
        <v>90.633</v>
      </c>
      <c r="DJ366">
        <v>0.100168</v>
      </c>
      <c r="DK366">
        <v>33.4137</v>
      </c>
      <c r="DL366">
        <v>32.73493333333333</v>
      </c>
      <c r="DM366">
        <v>999.9</v>
      </c>
      <c r="DN366">
        <v>0</v>
      </c>
      <c r="DO366">
        <v>0</v>
      </c>
      <c r="DP366">
        <v>9992.709999999999</v>
      </c>
      <c r="DQ366">
        <v>0</v>
      </c>
      <c r="DR366">
        <v>254.5873333333333</v>
      </c>
      <c r="DS366">
        <v>23.86503333333333</v>
      </c>
      <c r="DT366">
        <v>1267.893333333333</v>
      </c>
      <c r="DU366">
        <v>1239.89</v>
      </c>
      <c r="DV366">
        <v>2.693243333333333</v>
      </c>
      <c r="DW366">
        <v>1207.943333333333</v>
      </c>
      <c r="DX366">
        <v>25.76676666666667</v>
      </c>
      <c r="DY366">
        <v>2.579413333333334</v>
      </c>
      <c r="DZ366">
        <v>2.335316666666667</v>
      </c>
      <c r="EA366">
        <v>21.53643333333333</v>
      </c>
      <c r="EB366">
        <v>19.9221</v>
      </c>
      <c r="EC366">
        <v>1500.096666666667</v>
      </c>
      <c r="ED366">
        <v>0.9729953333333333</v>
      </c>
      <c r="EE366">
        <v>0.02700486666666667</v>
      </c>
      <c r="EF366">
        <v>0</v>
      </c>
      <c r="EG366">
        <v>1389.966666666666</v>
      </c>
      <c r="EH366">
        <v>5.00097</v>
      </c>
      <c r="EI366">
        <v>21522.76666666667</v>
      </c>
      <c r="EJ366">
        <v>12492.4</v>
      </c>
      <c r="EK366">
        <v>41.708</v>
      </c>
      <c r="EL366">
        <v>43.06199999999999</v>
      </c>
      <c r="EM366">
        <v>41.91633333333333</v>
      </c>
      <c r="EN366">
        <v>42.875</v>
      </c>
      <c r="EO366">
        <v>42.875</v>
      </c>
      <c r="EP366">
        <v>1454.716666666666</v>
      </c>
      <c r="EQ366">
        <v>40.37333333333333</v>
      </c>
      <c r="ER366">
        <v>0</v>
      </c>
      <c r="ES366">
        <v>2776.400000095367</v>
      </c>
      <c r="ET366">
        <v>0</v>
      </c>
      <c r="EU366">
        <v>1391.344</v>
      </c>
      <c r="EV366">
        <v>-18.20230763293497</v>
      </c>
      <c r="EW366">
        <v>-312.2538451418858</v>
      </c>
      <c r="EX366">
        <v>21561.672</v>
      </c>
      <c r="EY366">
        <v>15</v>
      </c>
      <c r="EZ366">
        <v>1652287342.6</v>
      </c>
      <c r="FA366" t="s">
        <v>727</v>
      </c>
      <c r="FB366">
        <v>1652287342.6</v>
      </c>
      <c r="FC366">
        <v>1652287335.6</v>
      </c>
      <c r="FD366">
        <v>27</v>
      </c>
      <c r="FE366">
        <v>0.206</v>
      </c>
      <c r="FF366">
        <v>-0.006</v>
      </c>
      <c r="FG366">
        <v>-1.806</v>
      </c>
      <c r="FH366">
        <v>0.04</v>
      </c>
      <c r="FI366">
        <v>1600</v>
      </c>
      <c r="FJ366">
        <v>24</v>
      </c>
      <c r="FK366">
        <v>0.06</v>
      </c>
      <c r="FL366">
        <v>0.04</v>
      </c>
      <c r="FM366">
        <v>22.553445</v>
      </c>
      <c r="FN366">
        <v>9.438495309568456</v>
      </c>
      <c r="FO366">
        <v>0.9135588010495</v>
      </c>
      <c r="FP366">
        <v>-1</v>
      </c>
      <c r="FQ366">
        <v>2.71342275</v>
      </c>
      <c r="FR366">
        <v>-0.4009252908067611</v>
      </c>
      <c r="FS366">
        <v>0.04741715322472973</v>
      </c>
      <c r="FT366">
        <v>1</v>
      </c>
      <c r="FU366">
        <v>0</v>
      </c>
      <c r="FV366">
        <v>0</v>
      </c>
      <c r="FW366">
        <v>0</v>
      </c>
      <c r="FX366">
        <v>-1</v>
      </c>
      <c r="FY366">
        <v>1</v>
      </c>
      <c r="FZ366">
        <v>1</v>
      </c>
      <c r="GA366" t="s">
        <v>719</v>
      </c>
      <c r="GB366">
        <v>2.69394</v>
      </c>
      <c r="GC366">
        <v>2.70522</v>
      </c>
      <c r="GD366">
        <v>0.194792</v>
      </c>
      <c r="GE366">
        <v>0.190448</v>
      </c>
      <c r="GF366">
        <v>0.119098</v>
      </c>
      <c r="GG366">
        <v>0.109537</v>
      </c>
      <c r="GH366">
        <v>25239.3</v>
      </c>
      <c r="GI366">
        <v>25477.4</v>
      </c>
      <c r="GJ366">
        <v>29172.8</v>
      </c>
      <c r="GK366">
        <v>29133.6</v>
      </c>
      <c r="GL366">
        <v>34022.7</v>
      </c>
      <c r="GM366">
        <v>34531.4</v>
      </c>
      <c r="GN366">
        <v>41055.3</v>
      </c>
      <c r="GO366">
        <v>41571.6</v>
      </c>
      <c r="GP366">
        <v>1.71497</v>
      </c>
      <c r="GQ366">
        <v>2.0073</v>
      </c>
      <c r="GR366">
        <v>0.127666</v>
      </c>
      <c r="GS366">
        <v>0</v>
      </c>
      <c r="GT366">
        <v>30.6639</v>
      </c>
      <c r="GU366">
        <v>999.9</v>
      </c>
      <c r="GV366">
        <v>43.5</v>
      </c>
      <c r="GW366">
        <v>37</v>
      </c>
      <c r="GX366">
        <v>30.2607</v>
      </c>
      <c r="GY366">
        <v>62.8838</v>
      </c>
      <c r="GZ366">
        <v>29.391</v>
      </c>
      <c r="HA366">
        <v>1</v>
      </c>
      <c r="HB366">
        <v>0.367548</v>
      </c>
      <c r="HC366">
        <v>0</v>
      </c>
      <c r="HD366">
        <v>20.3918</v>
      </c>
      <c r="HE366">
        <v>5.21609</v>
      </c>
      <c r="HF366">
        <v>12.0099</v>
      </c>
      <c r="HG366">
        <v>4.9873</v>
      </c>
      <c r="HH366">
        <v>3.2886</v>
      </c>
      <c r="HI366">
        <v>2446.2</v>
      </c>
      <c r="HJ366">
        <v>9999</v>
      </c>
      <c r="HK366">
        <v>9999</v>
      </c>
      <c r="HL366">
        <v>46.1</v>
      </c>
      <c r="HM366">
        <v>1.86734</v>
      </c>
      <c r="HN366">
        <v>1.8663</v>
      </c>
      <c r="HO366">
        <v>1.86585</v>
      </c>
      <c r="HP366">
        <v>1.86569</v>
      </c>
      <c r="HQ366">
        <v>1.86752</v>
      </c>
      <c r="HR366">
        <v>1.87006</v>
      </c>
      <c r="HS366">
        <v>1.86873</v>
      </c>
      <c r="HT366">
        <v>1.87</v>
      </c>
      <c r="HU366">
        <v>0</v>
      </c>
      <c r="HV366">
        <v>0</v>
      </c>
      <c r="HW366">
        <v>0</v>
      </c>
      <c r="HX366">
        <v>0</v>
      </c>
      <c r="HY366" t="s">
        <v>425</v>
      </c>
      <c r="HZ366" t="s">
        <v>426</v>
      </c>
      <c r="IA366" t="s">
        <v>427</v>
      </c>
      <c r="IB366" t="s">
        <v>427</v>
      </c>
      <c r="IC366" t="s">
        <v>427</v>
      </c>
      <c r="ID366" t="s">
        <v>427</v>
      </c>
      <c r="IE366">
        <v>0</v>
      </c>
      <c r="IF366">
        <v>100</v>
      </c>
      <c r="IG366">
        <v>100</v>
      </c>
      <c r="IH366">
        <v>-1.29</v>
      </c>
      <c r="II366">
        <v>0.1131</v>
      </c>
      <c r="IJ366">
        <v>0.04464184116076175</v>
      </c>
      <c r="IK366">
        <v>-0.0004613869835165773</v>
      </c>
      <c r="IL366">
        <v>-7.733014719846753E-07</v>
      </c>
      <c r="IM366">
        <v>2.12217718631011E-10</v>
      </c>
      <c r="IN366">
        <v>-0.1662484685589008</v>
      </c>
      <c r="IO366">
        <v>0.000886434048502425</v>
      </c>
      <c r="IP366">
        <v>0.0004187276611132993</v>
      </c>
      <c r="IQ366">
        <v>-3.612086840460417E-06</v>
      </c>
      <c r="IR366">
        <v>19</v>
      </c>
      <c r="IS366">
        <v>2204</v>
      </c>
      <c r="IT366">
        <v>1</v>
      </c>
      <c r="IU366">
        <v>37</v>
      </c>
      <c r="IV366">
        <v>45.8</v>
      </c>
      <c r="IW366">
        <v>45.9</v>
      </c>
      <c r="IX366">
        <v>2.40723</v>
      </c>
      <c r="IY366">
        <v>2.20581</v>
      </c>
      <c r="IZ366">
        <v>1.39648</v>
      </c>
      <c r="JA366">
        <v>2.34253</v>
      </c>
      <c r="JB366">
        <v>1.49536</v>
      </c>
      <c r="JC366">
        <v>2.39258</v>
      </c>
      <c r="JD366">
        <v>39.1924</v>
      </c>
      <c r="JE366">
        <v>14.6311</v>
      </c>
      <c r="JF366">
        <v>18</v>
      </c>
      <c r="JG366">
        <v>391.833</v>
      </c>
      <c r="JH366">
        <v>563.0700000000001</v>
      </c>
      <c r="JI366">
        <v>32.6637</v>
      </c>
      <c r="JJ366">
        <v>32.2139</v>
      </c>
      <c r="JK366">
        <v>30.0003</v>
      </c>
      <c r="JL366">
        <v>32.089</v>
      </c>
      <c r="JM366">
        <v>31.986</v>
      </c>
      <c r="JN366">
        <v>48.1634</v>
      </c>
      <c r="JO366">
        <v>21.232</v>
      </c>
      <c r="JP366">
        <v>29.9869</v>
      </c>
      <c r="JQ366">
        <v>-999.9</v>
      </c>
      <c r="JR366">
        <v>1166.69</v>
      </c>
      <c r="JS366">
        <v>25.6654</v>
      </c>
      <c r="JT366">
        <v>99.70910000000001</v>
      </c>
      <c r="JU366">
        <v>99.78579999999999</v>
      </c>
    </row>
    <row r="367" spans="1:281">
      <c r="A367">
        <v>351</v>
      </c>
      <c r="B367">
        <v>1652290092.5</v>
      </c>
      <c r="C367">
        <v>8036</v>
      </c>
      <c r="D367" t="s">
        <v>1187</v>
      </c>
      <c r="E367" t="s">
        <v>1188</v>
      </c>
      <c r="F367">
        <v>2</v>
      </c>
      <c r="G367" t="s">
        <v>1120</v>
      </c>
      <c r="H367" t="s">
        <v>418</v>
      </c>
      <c r="I367">
        <v>1652290091.125</v>
      </c>
      <c r="J367">
        <f>(K367)/1000</f>
        <v>0</v>
      </c>
      <c r="K367">
        <f>IF(CZ367, AN367, AH367)</f>
        <v>0</v>
      </c>
      <c r="L367">
        <f>IF(CZ367, AI367, AG367)</f>
        <v>0</v>
      </c>
      <c r="M367">
        <f>DB367 - IF(AU367&gt;1, L367*CV367*100.0/(AW367*DP367), 0)</f>
        <v>0</v>
      </c>
      <c r="N367">
        <f>((T367-J367/2)*M367-L367)/(T367+J367/2)</f>
        <v>0</v>
      </c>
      <c r="O367">
        <f>N367*(DI367+DJ367)/1000.0</f>
        <v>0</v>
      </c>
      <c r="P367">
        <f>(DB367 - IF(AU367&gt;1, L367*CV367*100.0/(AW367*DP367), 0))*(DI367+DJ367)/1000.0</f>
        <v>0</v>
      </c>
      <c r="Q367">
        <f>2.0/((1/S367-1/R367)+SIGN(S367)*SQRT((1/S367-1/R367)*(1/S367-1/R367) + 4*CW367/((CW367+1)*(CW367+1))*(2*1/S367*1/R367-1/R367*1/R367)))</f>
        <v>0</v>
      </c>
      <c r="R367">
        <f>IF(LEFT(CX367,1)&lt;&gt;"0",IF(LEFT(CX367,1)="1",3.0,CY367),$D$5+$E$5*(DP367*DI367/($K$5*1000))+$F$5*(DP367*DI367/($K$5*1000))*MAX(MIN(CV367,$J$5),$I$5)*MAX(MIN(CV367,$J$5),$I$5)+$G$5*MAX(MIN(CV367,$J$5),$I$5)*(DP367*DI367/($K$5*1000))+$H$5*(DP367*DI367/($K$5*1000))*(DP367*DI367/($K$5*1000)))</f>
        <v>0</v>
      </c>
      <c r="S367">
        <f>J367*(1000-(1000*0.61365*exp(17.502*W367/(240.97+W367))/(DI367+DJ367)+DD367)/2)/(1000*0.61365*exp(17.502*W367/(240.97+W367))/(DI367+DJ367)-DD367)</f>
        <v>0</v>
      </c>
      <c r="T367">
        <f>1/((CW367+1)/(Q367/1.6)+1/(R367/1.37)) + CW367/((CW367+1)/(Q367/1.6) + CW367/(R367/1.37))</f>
        <v>0</v>
      </c>
      <c r="U367">
        <f>(CR367*CU367)</f>
        <v>0</v>
      </c>
      <c r="V367">
        <f>(DK367+(U367+2*0.95*5.67E-8*(((DK367+$B$7)+273)^4-(DK367+273)^4)-44100*J367)/(1.84*29.3*R367+8*0.95*5.67E-8*(DK367+273)^3))</f>
        <v>0</v>
      </c>
      <c r="W367">
        <f>($C$7*DL367+$D$7*DM367+$E$7*V367)</f>
        <v>0</v>
      </c>
      <c r="X367">
        <f>0.61365*exp(17.502*W367/(240.97+W367))</f>
        <v>0</v>
      </c>
      <c r="Y367">
        <f>(Z367/AA367*100)</f>
        <v>0</v>
      </c>
      <c r="Z367">
        <f>DD367*(DI367+DJ367)/1000</f>
        <v>0</v>
      </c>
      <c r="AA367">
        <f>0.61365*exp(17.502*DK367/(240.97+DK367))</f>
        <v>0</v>
      </c>
      <c r="AB367">
        <f>(X367-DD367*(DI367+DJ367)/1000)</f>
        <v>0</v>
      </c>
      <c r="AC367">
        <f>(-J367*44100)</f>
        <v>0</v>
      </c>
      <c r="AD367">
        <f>2*29.3*R367*0.92*(DK367-W367)</f>
        <v>0</v>
      </c>
      <c r="AE367">
        <f>2*0.95*5.67E-8*(((DK367+$B$7)+273)^4-(W367+273)^4)</f>
        <v>0</v>
      </c>
      <c r="AF367">
        <f>U367+AE367+AC367+AD367</f>
        <v>0</v>
      </c>
      <c r="AG367">
        <f>DH367*AU367*(DC367-DB367*(1000-AU367*DE367)/(1000-AU367*DD367))/(100*CV367)</f>
        <v>0</v>
      </c>
      <c r="AH367">
        <f>1000*DH367*AU367*(DD367-DE367)/(100*CV367*(1000-AU367*DD367))</f>
        <v>0</v>
      </c>
      <c r="AI367">
        <f>(AJ367 - AK367 - DI367*1E3/(8.314*(DK367+273.15)) * AM367/DH367 * AL367) * DH367/(100*CV367) * (1000 - DE367)/1000</f>
        <v>0</v>
      </c>
      <c r="AJ367">
        <v>1244.100510335598</v>
      </c>
      <c r="AK367">
        <v>1251.152303030304</v>
      </c>
      <c r="AL367">
        <v>-6.686218634392244</v>
      </c>
      <c r="AM367">
        <v>66.42233892500103</v>
      </c>
      <c r="AN367">
        <f>(AP367 - AO367 + DI367*1E3/(8.314*(DK367+273.15)) * AR367/DH367 * AQ367) * DH367/(100*CV367) * 1000/(1000 - AP367)</f>
        <v>0</v>
      </c>
      <c r="AO367">
        <v>25.76987130575146</v>
      </c>
      <c r="AP367">
        <v>28.46671151515151</v>
      </c>
      <c r="AQ367">
        <v>0.006304872163638837</v>
      </c>
      <c r="AR367">
        <v>79.01917542628415</v>
      </c>
      <c r="AS367">
        <v>0</v>
      </c>
      <c r="AT367">
        <v>0</v>
      </c>
      <c r="AU367">
        <f>IF(AS367*$H$13&gt;=AW367,1.0,(AW367/(AW367-AS367*$H$13)))</f>
        <v>0</v>
      </c>
      <c r="AV367">
        <f>(AU367-1)*100</f>
        <v>0</v>
      </c>
      <c r="AW367">
        <f>MAX(0,($B$13+$C$13*DP367)/(1+$D$13*DP367)*DI367/(DK367+273)*$E$13)</f>
        <v>0</v>
      </c>
      <c r="AX367" t="s">
        <v>421</v>
      </c>
      <c r="AY367" t="s">
        <v>421</v>
      </c>
      <c r="AZ367">
        <v>0</v>
      </c>
      <c r="BA367">
        <v>0</v>
      </c>
      <c r="BB367">
        <f>1-AZ367/BA367</f>
        <v>0</v>
      </c>
      <c r="BC367">
        <v>0</v>
      </c>
      <c r="BD367" t="s">
        <v>421</v>
      </c>
      <c r="BE367" t="s">
        <v>421</v>
      </c>
      <c r="BF367">
        <v>0</v>
      </c>
      <c r="BG367">
        <v>0</v>
      </c>
      <c r="BH367">
        <f>1-BF367/BG367</f>
        <v>0</v>
      </c>
      <c r="BI367">
        <v>0.5</v>
      </c>
      <c r="BJ367">
        <f>CS367</f>
        <v>0</v>
      </c>
      <c r="BK367">
        <f>L367</f>
        <v>0</v>
      </c>
      <c r="BL367">
        <f>BH367*BI367*BJ367</f>
        <v>0</v>
      </c>
      <c r="BM367">
        <f>(BK367-BC367)/BJ367</f>
        <v>0</v>
      </c>
      <c r="BN367">
        <f>(BA367-BG367)/BG367</f>
        <v>0</v>
      </c>
      <c r="BO367">
        <f>AZ367/(BB367+AZ367/BG367)</f>
        <v>0</v>
      </c>
      <c r="BP367" t="s">
        <v>421</v>
      </c>
      <c r="BQ367">
        <v>0</v>
      </c>
      <c r="BR367">
        <f>IF(BQ367&lt;&gt;0, BQ367, BO367)</f>
        <v>0</v>
      </c>
      <c r="BS367">
        <f>1-BR367/BG367</f>
        <v>0</v>
      </c>
      <c r="BT367">
        <f>(BG367-BF367)/(BG367-BR367)</f>
        <v>0</v>
      </c>
      <c r="BU367">
        <f>(BA367-BG367)/(BA367-BR367)</f>
        <v>0</v>
      </c>
      <c r="BV367">
        <f>(BG367-BF367)/(BG367-AZ367)</f>
        <v>0</v>
      </c>
      <c r="BW367">
        <f>(BA367-BG367)/(BA367-AZ367)</f>
        <v>0</v>
      </c>
      <c r="BX367">
        <f>(BT367*BR367/BF367)</f>
        <v>0</v>
      </c>
      <c r="BY367">
        <f>(1-BX367)</f>
        <v>0</v>
      </c>
      <c r="BZ367">
        <v>1358</v>
      </c>
      <c r="CA367">
        <v>300</v>
      </c>
      <c r="CB367">
        <v>300</v>
      </c>
      <c r="CC367">
        <v>300</v>
      </c>
      <c r="CD367">
        <v>10372.1</v>
      </c>
      <c r="CE367">
        <v>1824.64</v>
      </c>
      <c r="CF367">
        <v>-0.00730157</v>
      </c>
      <c r="CG367">
        <v>0.9</v>
      </c>
      <c r="CH367" t="s">
        <v>421</v>
      </c>
      <c r="CI367" t="s">
        <v>421</v>
      </c>
      <c r="CJ367" t="s">
        <v>421</v>
      </c>
      <c r="CK367" t="s">
        <v>421</v>
      </c>
      <c r="CL367" t="s">
        <v>421</v>
      </c>
      <c r="CM367" t="s">
        <v>421</v>
      </c>
      <c r="CN367" t="s">
        <v>421</v>
      </c>
      <c r="CO367" t="s">
        <v>421</v>
      </c>
      <c r="CP367" t="s">
        <v>421</v>
      </c>
      <c r="CQ367" t="s">
        <v>421</v>
      </c>
      <c r="CR367">
        <f>$B$11*DQ367+$C$11*DR367+$F$11*EC367*(1-EF367)</f>
        <v>0</v>
      </c>
      <c r="CS367">
        <f>CR367*CT367</f>
        <v>0</v>
      </c>
      <c r="CT367">
        <f>($B$11*$D$9+$C$11*$D$9+$F$11*((EP367+EH367)/MAX(EP367+EH367+EQ367, 0.1)*$I$9+EQ367/MAX(EP367+EH367+EQ367, 0.1)*$J$9))/($B$11+$C$11+$F$11)</f>
        <v>0</v>
      </c>
      <c r="CU367">
        <f>($B$11*$K$9+$C$11*$K$9+$F$11*((EP367+EH367)/MAX(EP367+EH367+EQ367, 0.1)*$P$9+EQ367/MAX(EP367+EH367+EQ367, 0.1)*$Q$9))/($B$11+$C$11+$F$11)</f>
        <v>0</v>
      </c>
      <c r="CV367">
        <v>6</v>
      </c>
      <c r="CW367">
        <v>0.5</v>
      </c>
      <c r="CX367" t="s">
        <v>422</v>
      </c>
      <c r="CY367">
        <v>2</v>
      </c>
      <c r="CZ367" t="b">
        <v>1</v>
      </c>
      <c r="DA367">
        <v>1652290091.125</v>
      </c>
      <c r="DB367">
        <v>1221.235</v>
      </c>
      <c r="DC367">
        <v>1197.155</v>
      </c>
      <c r="DD367">
        <v>28.4652</v>
      </c>
      <c r="DE367">
        <v>25.7504</v>
      </c>
      <c r="DF367">
        <v>1222.5225</v>
      </c>
      <c r="DG367">
        <v>28.35205</v>
      </c>
      <c r="DH367">
        <v>400.133</v>
      </c>
      <c r="DI367">
        <v>90.63250000000001</v>
      </c>
      <c r="DJ367">
        <v>0.100044475</v>
      </c>
      <c r="DK367">
        <v>33.41325</v>
      </c>
      <c r="DL367">
        <v>32.736175</v>
      </c>
      <c r="DM367">
        <v>999.9</v>
      </c>
      <c r="DN367">
        <v>0</v>
      </c>
      <c r="DO367">
        <v>0</v>
      </c>
      <c r="DP367">
        <v>9999.362499999999</v>
      </c>
      <c r="DQ367">
        <v>0</v>
      </c>
      <c r="DR367">
        <v>254.3505</v>
      </c>
      <c r="DS367">
        <v>24.079775</v>
      </c>
      <c r="DT367">
        <v>1257.015</v>
      </c>
      <c r="DU367">
        <v>1228.795</v>
      </c>
      <c r="DV367">
        <v>2.714817500000001</v>
      </c>
      <c r="DW367">
        <v>1197.155</v>
      </c>
      <c r="DX367">
        <v>25.7504</v>
      </c>
      <c r="DY367">
        <v>2.5798725</v>
      </c>
      <c r="DZ367">
        <v>2.3338225</v>
      </c>
      <c r="EA367">
        <v>21.53935</v>
      </c>
      <c r="EB367">
        <v>19.91175</v>
      </c>
      <c r="EC367">
        <v>1500.0475</v>
      </c>
      <c r="ED367">
        <v>0.97299325</v>
      </c>
      <c r="EE367">
        <v>0.027007075</v>
      </c>
      <c r="EF367">
        <v>0</v>
      </c>
      <c r="EG367">
        <v>1389.8925</v>
      </c>
      <c r="EH367">
        <v>5.00097</v>
      </c>
      <c r="EI367">
        <v>21529.4</v>
      </c>
      <c r="EJ367">
        <v>12491.95</v>
      </c>
      <c r="EK367">
        <v>41.70274999999999</v>
      </c>
      <c r="EL367">
        <v>43.062</v>
      </c>
      <c r="EM367">
        <v>41.8905</v>
      </c>
      <c r="EN367">
        <v>42.875</v>
      </c>
      <c r="EO367">
        <v>42.875</v>
      </c>
      <c r="EP367">
        <v>1454.6675</v>
      </c>
      <c r="EQ367">
        <v>40.375</v>
      </c>
      <c r="ER367">
        <v>0</v>
      </c>
      <c r="ES367">
        <v>2778.200000047684</v>
      </c>
      <c r="ET367">
        <v>0</v>
      </c>
      <c r="EU367">
        <v>1390.968461538461</v>
      </c>
      <c r="EV367">
        <v>-14.81914528003794</v>
      </c>
      <c r="EW367">
        <v>-276.0444442680789</v>
      </c>
      <c r="EX367">
        <v>21555.42692307692</v>
      </c>
      <c r="EY367">
        <v>15</v>
      </c>
      <c r="EZ367">
        <v>1652287342.6</v>
      </c>
      <c r="FA367" t="s">
        <v>727</v>
      </c>
      <c r="FB367">
        <v>1652287342.6</v>
      </c>
      <c r="FC367">
        <v>1652287335.6</v>
      </c>
      <c r="FD367">
        <v>27</v>
      </c>
      <c r="FE367">
        <v>0.206</v>
      </c>
      <c r="FF367">
        <v>-0.006</v>
      </c>
      <c r="FG367">
        <v>-1.806</v>
      </c>
      <c r="FH367">
        <v>0.04</v>
      </c>
      <c r="FI367">
        <v>1600</v>
      </c>
      <c r="FJ367">
        <v>24</v>
      </c>
      <c r="FK367">
        <v>0.06</v>
      </c>
      <c r="FL367">
        <v>0.04</v>
      </c>
      <c r="FM367">
        <v>22.70842</v>
      </c>
      <c r="FN367">
        <v>9.243507692307658</v>
      </c>
      <c r="FO367">
        <v>0.8949991953069009</v>
      </c>
      <c r="FP367">
        <v>-1</v>
      </c>
      <c r="FQ367">
        <v>2.71052025</v>
      </c>
      <c r="FR367">
        <v>-0.3524628517823616</v>
      </c>
      <c r="FS367">
        <v>0.0457502841241177</v>
      </c>
      <c r="FT367">
        <v>1</v>
      </c>
      <c r="FU367">
        <v>0</v>
      </c>
      <c r="FV367">
        <v>0</v>
      </c>
      <c r="FW367">
        <v>0</v>
      </c>
      <c r="FX367">
        <v>-1</v>
      </c>
      <c r="FY367">
        <v>1</v>
      </c>
      <c r="FZ367">
        <v>1</v>
      </c>
      <c r="GA367" t="s">
        <v>719</v>
      </c>
      <c r="GB367">
        <v>2.69378</v>
      </c>
      <c r="GC367">
        <v>2.70507</v>
      </c>
      <c r="GD367">
        <v>0.193496</v>
      </c>
      <c r="GE367">
        <v>0.189126</v>
      </c>
      <c r="GF367">
        <v>0.119105</v>
      </c>
      <c r="GG367">
        <v>0.109465</v>
      </c>
      <c r="GH367">
        <v>25280.2</v>
      </c>
      <c r="GI367">
        <v>25519.1</v>
      </c>
      <c r="GJ367">
        <v>29173</v>
      </c>
      <c r="GK367">
        <v>29133.5</v>
      </c>
      <c r="GL367">
        <v>34022.4</v>
      </c>
      <c r="GM367">
        <v>34534.3</v>
      </c>
      <c r="GN367">
        <v>41055.3</v>
      </c>
      <c r="GO367">
        <v>41571.7</v>
      </c>
      <c r="GP367">
        <v>1.71483</v>
      </c>
      <c r="GQ367">
        <v>2.0074</v>
      </c>
      <c r="GR367">
        <v>0.12783</v>
      </c>
      <c r="GS367">
        <v>0</v>
      </c>
      <c r="GT367">
        <v>30.6626</v>
      </c>
      <c r="GU367">
        <v>999.9</v>
      </c>
      <c r="GV367">
        <v>43.5</v>
      </c>
      <c r="GW367">
        <v>37</v>
      </c>
      <c r="GX367">
        <v>30.2603</v>
      </c>
      <c r="GY367">
        <v>62.8038</v>
      </c>
      <c r="GZ367">
        <v>29.2548</v>
      </c>
      <c r="HA367">
        <v>1</v>
      </c>
      <c r="HB367">
        <v>0.367856</v>
      </c>
      <c r="HC367">
        <v>0</v>
      </c>
      <c r="HD367">
        <v>20.3918</v>
      </c>
      <c r="HE367">
        <v>5.21639</v>
      </c>
      <c r="HF367">
        <v>12.0099</v>
      </c>
      <c r="HG367">
        <v>4.98735</v>
      </c>
      <c r="HH367">
        <v>3.28855</v>
      </c>
      <c r="HI367">
        <v>2446.2</v>
      </c>
      <c r="HJ367">
        <v>9999</v>
      </c>
      <c r="HK367">
        <v>9999</v>
      </c>
      <c r="HL367">
        <v>46.1</v>
      </c>
      <c r="HM367">
        <v>1.86735</v>
      </c>
      <c r="HN367">
        <v>1.8663</v>
      </c>
      <c r="HO367">
        <v>1.86585</v>
      </c>
      <c r="HP367">
        <v>1.86569</v>
      </c>
      <c r="HQ367">
        <v>1.86752</v>
      </c>
      <c r="HR367">
        <v>1.87005</v>
      </c>
      <c r="HS367">
        <v>1.86873</v>
      </c>
      <c r="HT367">
        <v>1.87004</v>
      </c>
      <c r="HU367">
        <v>0</v>
      </c>
      <c r="HV367">
        <v>0</v>
      </c>
      <c r="HW367">
        <v>0</v>
      </c>
      <c r="HX367">
        <v>0</v>
      </c>
      <c r="HY367" t="s">
        <v>425</v>
      </c>
      <c r="HZ367" t="s">
        <v>426</v>
      </c>
      <c r="IA367" t="s">
        <v>427</v>
      </c>
      <c r="IB367" t="s">
        <v>427</v>
      </c>
      <c r="IC367" t="s">
        <v>427</v>
      </c>
      <c r="ID367" t="s">
        <v>427</v>
      </c>
      <c r="IE367">
        <v>0</v>
      </c>
      <c r="IF367">
        <v>100</v>
      </c>
      <c r="IG367">
        <v>100</v>
      </c>
      <c r="IH367">
        <v>-1.27</v>
      </c>
      <c r="II367">
        <v>0.1131</v>
      </c>
      <c r="IJ367">
        <v>0.04464184116076175</v>
      </c>
      <c r="IK367">
        <v>-0.0004613869835165773</v>
      </c>
      <c r="IL367">
        <v>-7.733014719846753E-07</v>
      </c>
      <c r="IM367">
        <v>2.12217718631011E-10</v>
      </c>
      <c r="IN367">
        <v>-0.1662484685589008</v>
      </c>
      <c r="IO367">
        <v>0.000886434048502425</v>
      </c>
      <c r="IP367">
        <v>0.0004187276611132993</v>
      </c>
      <c r="IQ367">
        <v>-3.612086840460417E-06</v>
      </c>
      <c r="IR367">
        <v>19</v>
      </c>
      <c r="IS367">
        <v>2204</v>
      </c>
      <c r="IT367">
        <v>1</v>
      </c>
      <c r="IU367">
        <v>37</v>
      </c>
      <c r="IV367">
        <v>45.8</v>
      </c>
      <c r="IW367">
        <v>45.9</v>
      </c>
      <c r="IX367">
        <v>2.38892</v>
      </c>
      <c r="IY367">
        <v>2.20459</v>
      </c>
      <c r="IZ367">
        <v>1.39648</v>
      </c>
      <c r="JA367">
        <v>2.34253</v>
      </c>
      <c r="JB367">
        <v>1.49536</v>
      </c>
      <c r="JC367">
        <v>2.39624</v>
      </c>
      <c r="JD367">
        <v>39.1924</v>
      </c>
      <c r="JE367">
        <v>14.6311</v>
      </c>
      <c r="JF367">
        <v>18</v>
      </c>
      <c r="JG367">
        <v>391.759</v>
      </c>
      <c r="JH367">
        <v>563.146</v>
      </c>
      <c r="JI367">
        <v>32.6636</v>
      </c>
      <c r="JJ367">
        <v>32.2141</v>
      </c>
      <c r="JK367">
        <v>30.0003</v>
      </c>
      <c r="JL367">
        <v>32.0902</v>
      </c>
      <c r="JM367">
        <v>31.986</v>
      </c>
      <c r="JN367">
        <v>47.7275</v>
      </c>
      <c r="JO367">
        <v>21.232</v>
      </c>
      <c r="JP367">
        <v>29.9869</v>
      </c>
      <c r="JQ367">
        <v>-999.9</v>
      </c>
      <c r="JR367">
        <v>1153.33</v>
      </c>
      <c r="JS367">
        <v>25.6654</v>
      </c>
      <c r="JT367">
        <v>99.7094</v>
      </c>
      <c r="JU367">
        <v>99.78579999999999</v>
      </c>
    </row>
    <row r="368" spans="1:281">
      <c r="A368">
        <v>352</v>
      </c>
      <c r="B368">
        <v>1652290094.5</v>
      </c>
      <c r="C368">
        <v>8038</v>
      </c>
      <c r="D368" t="s">
        <v>1189</v>
      </c>
      <c r="E368" t="s">
        <v>1190</v>
      </c>
      <c r="F368">
        <v>2</v>
      </c>
      <c r="G368" t="s">
        <v>1120</v>
      </c>
      <c r="H368" t="s">
        <v>418</v>
      </c>
      <c r="I368">
        <v>1652290093.5</v>
      </c>
      <c r="J368">
        <f>(K368)/1000</f>
        <v>0</v>
      </c>
      <c r="K368">
        <f>IF(CZ368, AN368, AH368)</f>
        <v>0</v>
      </c>
      <c r="L368">
        <f>IF(CZ368, AI368, AG368)</f>
        <v>0</v>
      </c>
      <c r="M368">
        <f>DB368 - IF(AU368&gt;1, L368*CV368*100.0/(AW368*DP368), 0)</f>
        <v>0</v>
      </c>
      <c r="N368">
        <f>((T368-J368/2)*M368-L368)/(T368+J368/2)</f>
        <v>0</v>
      </c>
      <c r="O368">
        <f>N368*(DI368+DJ368)/1000.0</f>
        <v>0</v>
      </c>
      <c r="P368">
        <f>(DB368 - IF(AU368&gt;1, L368*CV368*100.0/(AW368*DP368), 0))*(DI368+DJ368)/1000.0</f>
        <v>0</v>
      </c>
      <c r="Q368">
        <f>2.0/((1/S368-1/R368)+SIGN(S368)*SQRT((1/S368-1/R368)*(1/S368-1/R368) + 4*CW368/((CW368+1)*(CW368+1))*(2*1/S368*1/R368-1/R368*1/R368)))</f>
        <v>0</v>
      </c>
      <c r="R368">
        <f>IF(LEFT(CX368,1)&lt;&gt;"0",IF(LEFT(CX368,1)="1",3.0,CY368),$D$5+$E$5*(DP368*DI368/($K$5*1000))+$F$5*(DP368*DI368/($K$5*1000))*MAX(MIN(CV368,$J$5),$I$5)*MAX(MIN(CV368,$J$5),$I$5)+$G$5*MAX(MIN(CV368,$J$5),$I$5)*(DP368*DI368/($K$5*1000))+$H$5*(DP368*DI368/($K$5*1000))*(DP368*DI368/($K$5*1000)))</f>
        <v>0</v>
      </c>
      <c r="S368">
        <f>J368*(1000-(1000*0.61365*exp(17.502*W368/(240.97+W368))/(DI368+DJ368)+DD368)/2)/(1000*0.61365*exp(17.502*W368/(240.97+W368))/(DI368+DJ368)-DD368)</f>
        <v>0</v>
      </c>
      <c r="T368">
        <f>1/((CW368+1)/(Q368/1.6)+1/(R368/1.37)) + CW368/((CW368+1)/(Q368/1.6) + CW368/(R368/1.37))</f>
        <v>0</v>
      </c>
      <c r="U368">
        <f>(CR368*CU368)</f>
        <v>0</v>
      </c>
      <c r="V368">
        <f>(DK368+(U368+2*0.95*5.67E-8*(((DK368+$B$7)+273)^4-(DK368+273)^4)-44100*J368)/(1.84*29.3*R368+8*0.95*5.67E-8*(DK368+273)^3))</f>
        <v>0</v>
      </c>
      <c r="W368">
        <f>($C$7*DL368+$D$7*DM368+$E$7*V368)</f>
        <v>0</v>
      </c>
      <c r="X368">
        <f>0.61365*exp(17.502*W368/(240.97+W368))</f>
        <v>0</v>
      </c>
      <c r="Y368">
        <f>(Z368/AA368*100)</f>
        <v>0</v>
      </c>
      <c r="Z368">
        <f>DD368*(DI368+DJ368)/1000</f>
        <v>0</v>
      </c>
      <c r="AA368">
        <f>0.61365*exp(17.502*DK368/(240.97+DK368))</f>
        <v>0</v>
      </c>
      <c r="AB368">
        <f>(X368-DD368*(DI368+DJ368)/1000)</f>
        <v>0</v>
      </c>
      <c r="AC368">
        <f>(-J368*44100)</f>
        <v>0</v>
      </c>
      <c r="AD368">
        <f>2*29.3*R368*0.92*(DK368-W368)</f>
        <v>0</v>
      </c>
      <c r="AE368">
        <f>2*0.95*5.67E-8*(((DK368+$B$7)+273)^4-(W368+273)^4)</f>
        <v>0</v>
      </c>
      <c r="AF368">
        <f>U368+AE368+AC368+AD368</f>
        <v>0</v>
      </c>
      <c r="AG368">
        <f>DH368*AU368*(DC368-DB368*(1000-AU368*DE368)/(1000-AU368*DD368))/(100*CV368)</f>
        <v>0</v>
      </c>
      <c r="AH368">
        <f>1000*DH368*AU368*(DD368-DE368)/(100*CV368*(1000-AU368*DD368))</f>
        <v>0</v>
      </c>
      <c r="AI368">
        <f>(AJ368 - AK368 - DI368*1E3/(8.314*(DK368+273.15)) * AM368/DH368 * AL368) * DH368/(100*CV368) * (1000 - DE368)/1000</f>
        <v>0</v>
      </c>
      <c r="AJ368">
        <v>1230.471252631546</v>
      </c>
      <c r="AK368">
        <v>1237.824181818182</v>
      </c>
      <c r="AL368">
        <v>-6.681098508030218</v>
      </c>
      <c r="AM368">
        <v>66.42233892500103</v>
      </c>
      <c r="AN368">
        <f>(AP368 - AO368 + DI368*1E3/(8.314*(DK368+273.15)) * AR368/DH368 * AQ368) * DH368/(100*CV368) * 1000/(1000 - AP368)</f>
        <v>0</v>
      </c>
      <c r="AO368">
        <v>25.76057050895214</v>
      </c>
      <c r="AP368">
        <v>28.46570666666666</v>
      </c>
      <c r="AQ368">
        <v>0.002092489428563723</v>
      </c>
      <c r="AR368">
        <v>79.01917542628415</v>
      </c>
      <c r="AS368">
        <v>0</v>
      </c>
      <c r="AT368">
        <v>0</v>
      </c>
      <c r="AU368">
        <f>IF(AS368*$H$13&gt;=AW368,1.0,(AW368/(AW368-AS368*$H$13)))</f>
        <v>0</v>
      </c>
      <c r="AV368">
        <f>(AU368-1)*100</f>
        <v>0</v>
      </c>
      <c r="AW368">
        <f>MAX(0,($B$13+$C$13*DP368)/(1+$D$13*DP368)*DI368/(DK368+273)*$E$13)</f>
        <v>0</v>
      </c>
      <c r="AX368" t="s">
        <v>421</v>
      </c>
      <c r="AY368" t="s">
        <v>421</v>
      </c>
      <c r="AZ368">
        <v>0</v>
      </c>
      <c r="BA368">
        <v>0</v>
      </c>
      <c r="BB368">
        <f>1-AZ368/BA368</f>
        <v>0</v>
      </c>
      <c r="BC368">
        <v>0</v>
      </c>
      <c r="BD368" t="s">
        <v>421</v>
      </c>
      <c r="BE368" t="s">
        <v>421</v>
      </c>
      <c r="BF368">
        <v>0</v>
      </c>
      <c r="BG368">
        <v>0</v>
      </c>
      <c r="BH368">
        <f>1-BF368/BG368</f>
        <v>0</v>
      </c>
      <c r="BI368">
        <v>0.5</v>
      </c>
      <c r="BJ368">
        <f>CS368</f>
        <v>0</v>
      </c>
      <c r="BK368">
        <f>L368</f>
        <v>0</v>
      </c>
      <c r="BL368">
        <f>BH368*BI368*BJ368</f>
        <v>0</v>
      </c>
      <c r="BM368">
        <f>(BK368-BC368)/BJ368</f>
        <v>0</v>
      </c>
      <c r="BN368">
        <f>(BA368-BG368)/BG368</f>
        <v>0</v>
      </c>
      <c r="BO368">
        <f>AZ368/(BB368+AZ368/BG368)</f>
        <v>0</v>
      </c>
      <c r="BP368" t="s">
        <v>421</v>
      </c>
      <c r="BQ368">
        <v>0</v>
      </c>
      <c r="BR368">
        <f>IF(BQ368&lt;&gt;0, BQ368, BO368)</f>
        <v>0</v>
      </c>
      <c r="BS368">
        <f>1-BR368/BG368</f>
        <v>0</v>
      </c>
      <c r="BT368">
        <f>(BG368-BF368)/(BG368-BR368)</f>
        <v>0</v>
      </c>
      <c r="BU368">
        <f>(BA368-BG368)/(BA368-BR368)</f>
        <v>0</v>
      </c>
      <c r="BV368">
        <f>(BG368-BF368)/(BG368-AZ368)</f>
        <v>0</v>
      </c>
      <c r="BW368">
        <f>(BA368-BG368)/(BA368-AZ368)</f>
        <v>0</v>
      </c>
      <c r="BX368">
        <f>(BT368*BR368/BF368)</f>
        <v>0</v>
      </c>
      <c r="BY368">
        <f>(1-BX368)</f>
        <v>0</v>
      </c>
      <c r="BZ368">
        <v>1358</v>
      </c>
      <c r="CA368">
        <v>300</v>
      </c>
      <c r="CB368">
        <v>300</v>
      </c>
      <c r="CC368">
        <v>300</v>
      </c>
      <c r="CD368">
        <v>10372.1</v>
      </c>
      <c r="CE368">
        <v>1824.64</v>
      </c>
      <c r="CF368">
        <v>-0.00730157</v>
      </c>
      <c r="CG368">
        <v>0.9</v>
      </c>
      <c r="CH368" t="s">
        <v>421</v>
      </c>
      <c r="CI368" t="s">
        <v>421</v>
      </c>
      <c r="CJ368" t="s">
        <v>421</v>
      </c>
      <c r="CK368" t="s">
        <v>421</v>
      </c>
      <c r="CL368" t="s">
        <v>421</v>
      </c>
      <c r="CM368" t="s">
        <v>421</v>
      </c>
      <c r="CN368" t="s">
        <v>421</v>
      </c>
      <c r="CO368" t="s">
        <v>421</v>
      </c>
      <c r="CP368" t="s">
        <v>421</v>
      </c>
      <c r="CQ368" t="s">
        <v>421</v>
      </c>
      <c r="CR368">
        <f>$B$11*DQ368+$C$11*DR368+$F$11*EC368*(1-EF368)</f>
        <v>0</v>
      </c>
      <c r="CS368">
        <f>CR368*CT368</f>
        <v>0</v>
      </c>
      <c r="CT368">
        <f>($B$11*$D$9+$C$11*$D$9+$F$11*((EP368+EH368)/MAX(EP368+EH368+EQ368, 0.1)*$I$9+EQ368/MAX(EP368+EH368+EQ368, 0.1)*$J$9))/($B$11+$C$11+$F$11)</f>
        <v>0</v>
      </c>
      <c r="CU368">
        <f>($B$11*$K$9+$C$11*$K$9+$F$11*((EP368+EH368)/MAX(EP368+EH368+EQ368, 0.1)*$P$9+EQ368/MAX(EP368+EH368+EQ368, 0.1)*$Q$9))/($B$11+$C$11+$F$11)</f>
        <v>0</v>
      </c>
      <c r="CV368">
        <v>6</v>
      </c>
      <c r="CW368">
        <v>0.5</v>
      </c>
      <c r="CX368" t="s">
        <v>422</v>
      </c>
      <c r="CY368">
        <v>2</v>
      </c>
      <c r="CZ368" t="b">
        <v>1</v>
      </c>
      <c r="DA368">
        <v>1652290093.5</v>
      </c>
      <c r="DB368">
        <v>1205.826666666667</v>
      </c>
      <c r="DC368">
        <v>1181.416666666667</v>
      </c>
      <c r="DD368">
        <v>28.46643333333333</v>
      </c>
      <c r="DE368">
        <v>25.7237</v>
      </c>
      <c r="DF368">
        <v>1207.09</v>
      </c>
      <c r="DG368">
        <v>28.35323333333334</v>
      </c>
      <c r="DH368">
        <v>400.095</v>
      </c>
      <c r="DI368">
        <v>90.63136666666666</v>
      </c>
      <c r="DJ368">
        <v>0.09994276666666667</v>
      </c>
      <c r="DK368">
        <v>33.4123</v>
      </c>
      <c r="DL368">
        <v>32.73426666666666</v>
      </c>
      <c r="DM368">
        <v>999.9</v>
      </c>
      <c r="DN368">
        <v>0</v>
      </c>
      <c r="DO368">
        <v>0</v>
      </c>
      <c r="DP368">
        <v>9999.800000000001</v>
      </c>
      <c r="DQ368">
        <v>0</v>
      </c>
      <c r="DR368">
        <v>255.2063333333333</v>
      </c>
      <c r="DS368">
        <v>24.41213333333333</v>
      </c>
      <c r="DT368">
        <v>1241.16</v>
      </c>
      <c r="DU368">
        <v>1212.61</v>
      </c>
      <c r="DV368">
        <v>2.74271</v>
      </c>
      <c r="DW368">
        <v>1181.416666666667</v>
      </c>
      <c r="DX368">
        <v>25.7237</v>
      </c>
      <c r="DY368">
        <v>2.57995</v>
      </c>
      <c r="DZ368">
        <v>2.331376666666667</v>
      </c>
      <c r="EA368">
        <v>21.53983333333333</v>
      </c>
      <c r="EB368">
        <v>19.89486666666667</v>
      </c>
      <c r="EC368">
        <v>1500.196666666667</v>
      </c>
      <c r="ED368">
        <v>0.9729936666666666</v>
      </c>
      <c r="EE368">
        <v>0.02700663333333333</v>
      </c>
      <c r="EF368">
        <v>0</v>
      </c>
      <c r="EG368">
        <v>1389.496666666667</v>
      </c>
      <c r="EH368">
        <v>5.00097</v>
      </c>
      <c r="EI368">
        <v>21526.86666666666</v>
      </c>
      <c r="EJ368">
        <v>12493.16666666667</v>
      </c>
      <c r="EK368">
        <v>41.687</v>
      </c>
      <c r="EL368">
        <v>43.06199999999999</v>
      </c>
      <c r="EM368">
        <v>41.937</v>
      </c>
      <c r="EN368">
        <v>42.875</v>
      </c>
      <c r="EO368">
        <v>42.875</v>
      </c>
      <c r="EP368">
        <v>1454.816666666667</v>
      </c>
      <c r="EQ368">
        <v>40.38</v>
      </c>
      <c r="ER368">
        <v>0</v>
      </c>
      <c r="ES368">
        <v>2780.599999904633</v>
      </c>
      <c r="ET368">
        <v>0</v>
      </c>
      <c r="EU368">
        <v>1390.416538461538</v>
      </c>
      <c r="EV368">
        <v>-11.07384613763988</v>
      </c>
      <c r="EW368">
        <v>-251.3196577856466</v>
      </c>
      <c r="EX368">
        <v>21546.24230769231</v>
      </c>
      <c r="EY368">
        <v>15</v>
      </c>
      <c r="EZ368">
        <v>1652287342.6</v>
      </c>
      <c r="FA368" t="s">
        <v>727</v>
      </c>
      <c r="FB368">
        <v>1652287342.6</v>
      </c>
      <c r="FC368">
        <v>1652287335.6</v>
      </c>
      <c r="FD368">
        <v>27</v>
      </c>
      <c r="FE368">
        <v>0.206</v>
      </c>
      <c r="FF368">
        <v>-0.006</v>
      </c>
      <c r="FG368">
        <v>-1.806</v>
      </c>
      <c r="FH368">
        <v>0.04</v>
      </c>
      <c r="FI368">
        <v>1600</v>
      </c>
      <c r="FJ368">
        <v>24</v>
      </c>
      <c r="FK368">
        <v>0.06</v>
      </c>
      <c r="FL368">
        <v>0.04</v>
      </c>
      <c r="FM368">
        <v>23.14679</v>
      </c>
      <c r="FN368">
        <v>8.755625515947429</v>
      </c>
      <c r="FO368">
        <v>0.8495493993288441</v>
      </c>
      <c r="FP368">
        <v>-1</v>
      </c>
      <c r="FQ368">
        <v>2.70560725</v>
      </c>
      <c r="FR368">
        <v>-0.1177219136960666</v>
      </c>
      <c r="FS368">
        <v>0.04101305218997358</v>
      </c>
      <c r="FT368">
        <v>1</v>
      </c>
      <c r="FU368">
        <v>0</v>
      </c>
      <c r="FV368">
        <v>0</v>
      </c>
      <c r="FW368">
        <v>0</v>
      </c>
      <c r="FX368">
        <v>-1</v>
      </c>
      <c r="FY368">
        <v>1</v>
      </c>
      <c r="FZ368">
        <v>1</v>
      </c>
      <c r="GA368" t="s">
        <v>719</v>
      </c>
      <c r="GB368">
        <v>2.69386</v>
      </c>
      <c r="GC368">
        <v>2.70504</v>
      </c>
      <c r="GD368">
        <v>0.19219</v>
      </c>
      <c r="GE368">
        <v>0.187789</v>
      </c>
      <c r="GF368">
        <v>0.119096</v>
      </c>
      <c r="GG368">
        <v>0.109421</v>
      </c>
      <c r="GH368">
        <v>25321.2</v>
      </c>
      <c r="GI368">
        <v>25561.2</v>
      </c>
      <c r="GJ368">
        <v>29172.9</v>
      </c>
      <c r="GK368">
        <v>29133.5</v>
      </c>
      <c r="GL368">
        <v>34022.4</v>
      </c>
      <c r="GM368">
        <v>34536</v>
      </c>
      <c r="GN368">
        <v>41055</v>
      </c>
      <c r="GO368">
        <v>41571.8</v>
      </c>
      <c r="GP368">
        <v>1.71495</v>
      </c>
      <c r="GQ368">
        <v>2.00732</v>
      </c>
      <c r="GR368">
        <v>0.127539</v>
      </c>
      <c r="GS368">
        <v>0</v>
      </c>
      <c r="GT368">
        <v>30.6613</v>
      </c>
      <c r="GU368">
        <v>999.9</v>
      </c>
      <c r="GV368">
        <v>43.5</v>
      </c>
      <c r="GW368">
        <v>37</v>
      </c>
      <c r="GX368">
        <v>30.2641</v>
      </c>
      <c r="GY368">
        <v>62.8438</v>
      </c>
      <c r="GZ368">
        <v>29.0425</v>
      </c>
      <c r="HA368">
        <v>1</v>
      </c>
      <c r="HB368">
        <v>0.367904</v>
      </c>
      <c r="HC368">
        <v>0</v>
      </c>
      <c r="HD368">
        <v>20.3918</v>
      </c>
      <c r="HE368">
        <v>5.21579</v>
      </c>
      <c r="HF368">
        <v>12.0099</v>
      </c>
      <c r="HG368">
        <v>4.9872</v>
      </c>
      <c r="HH368">
        <v>3.28833</v>
      </c>
      <c r="HI368">
        <v>2446.5</v>
      </c>
      <c r="HJ368">
        <v>9999</v>
      </c>
      <c r="HK368">
        <v>9999</v>
      </c>
      <c r="HL368">
        <v>46.1</v>
      </c>
      <c r="HM368">
        <v>1.86735</v>
      </c>
      <c r="HN368">
        <v>1.8663</v>
      </c>
      <c r="HO368">
        <v>1.86585</v>
      </c>
      <c r="HP368">
        <v>1.86569</v>
      </c>
      <c r="HQ368">
        <v>1.86752</v>
      </c>
      <c r="HR368">
        <v>1.87006</v>
      </c>
      <c r="HS368">
        <v>1.86874</v>
      </c>
      <c r="HT368">
        <v>1.87005</v>
      </c>
      <c r="HU368">
        <v>0</v>
      </c>
      <c r="HV368">
        <v>0</v>
      </c>
      <c r="HW368">
        <v>0</v>
      </c>
      <c r="HX368">
        <v>0</v>
      </c>
      <c r="HY368" t="s">
        <v>425</v>
      </c>
      <c r="HZ368" t="s">
        <v>426</v>
      </c>
      <c r="IA368" t="s">
        <v>427</v>
      </c>
      <c r="IB368" t="s">
        <v>427</v>
      </c>
      <c r="IC368" t="s">
        <v>427</v>
      </c>
      <c r="ID368" t="s">
        <v>427</v>
      </c>
      <c r="IE368">
        <v>0</v>
      </c>
      <c r="IF368">
        <v>100</v>
      </c>
      <c r="IG368">
        <v>100</v>
      </c>
      <c r="IH368">
        <v>-1.25</v>
      </c>
      <c r="II368">
        <v>0.1131</v>
      </c>
      <c r="IJ368">
        <v>0.04464184116076175</v>
      </c>
      <c r="IK368">
        <v>-0.0004613869835165773</v>
      </c>
      <c r="IL368">
        <v>-7.733014719846753E-07</v>
      </c>
      <c r="IM368">
        <v>2.12217718631011E-10</v>
      </c>
      <c r="IN368">
        <v>-0.1662484685589008</v>
      </c>
      <c r="IO368">
        <v>0.000886434048502425</v>
      </c>
      <c r="IP368">
        <v>0.0004187276611132993</v>
      </c>
      <c r="IQ368">
        <v>-3.612086840460417E-06</v>
      </c>
      <c r="IR368">
        <v>19</v>
      </c>
      <c r="IS368">
        <v>2204</v>
      </c>
      <c r="IT368">
        <v>1</v>
      </c>
      <c r="IU368">
        <v>37</v>
      </c>
      <c r="IV368">
        <v>45.9</v>
      </c>
      <c r="IW368">
        <v>46</v>
      </c>
      <c r="IX368">
        <v>2.36328</v>
      </c>
      <c r="IY368">
        <v>2.20581</v>
      </c>
      <c r="IZ368">
        <v>1.39648</v>
      </c>
      <c r="JA368">
        <v>2.34253</v>
      </c>
      <c r="JB368">
        <v>1.49536</v>
      </c>
      <c r="JC368">
        <v>2.40967</v>
      </c>
      <c r="JD368">
        <v>39.1924</v>
      </c>
      <c r="JE368">
        <v>14.6311</v>
      </c>
      <c r="JF368">
        <v>18</v>
      </c>
      <c r="JG368">
        <v>391.827</v>
      </c>
      <c r="JH368">
        <v>563.0890000000001</v>
      </c>
      <c r="JI368">
        <v>32.6634</v>
      </c>
      <c r="JJ368">
        <v>32.2156</v>
      </c>
      <c r="JK368">
        <v>30.0002</v>
      </c>
      <c r="JL368">
        <v>32.0902</v>
      </c>
      <c r="JM368">
        <v>31.986</v>
      </c>
      <c r="JN368">
        <v>47.2849</v>
      </c>
      <c r="JO368">
        <v>21.232</v>
      </c>
      <c r="JP368">
        <v>29.9869</v>
      </c>
      <c r="JQ368">
        <v>-999.9</v>
      </c>
      <c r="JR368">
        <v>1139.97</v>
      </c>
      <c r="JS368">
        <v>25.6654</v>
      </c>
      <c r="JT368">
        <v>99.7089</v>
      </c>
      <c r="JU368">
        <v>99.7859</v>
      </c>
    </row>
    <row r="369" spans="1:281">
      <c r="A369">
        <v>353</v>
      </c>
      <c r="B369">
        <v>1652290096.5</v>
      </c>
      <c r="C369">
        <v>8040</v>
      </c>
      <c r="D369" t="s">
        <v>1191</v>
      </c>
      <c r="E369" t="s">
        <v>1192</v>
      </c>
      <c r="F369">
        <v>2</v>
      </c>
      <c r="G369" t="s">
        <v>1120</v>
      </c>
      <c r="H369" t="s">
        <v>418</v>
      </c>
      <c r="I369">
        <v>1652290095.125</v>
      </c>
      <c r="J369">
        <f>(K369)/1000</f>
        <v>0</v>
      </c>
      <c r="K369">
        <f>IF(CZ369, AN369, AH369)</f>
        <v>0</v>
      </c>
      <c r="L369">
        <f>IF(CZ369, AI369, AG369)</f>
        <v>0</v>
      </c>
      <c r="M369">
        <f>DB369 - IF(AU369&gt;1, L369*CV369*100.0/(AW369*DP369), 0)</f>
        <v>0</v>
      </c>
      <c r="N369">
        <f>((T369-J369/2)*M369-L369)/(T369+J369/2)</f>
        <v>0</v>
      </c>
      <c r="O369">
        <f>N369*(DI369+DJ369)/1000.0</f>
        <v>0</v>
      </c>
      <c r="P369">
        <f>(DB369 - IF(AU369&gt;1, L369*CV369*100.0/(AW369*DP369), 0))*(DI369+DJ369)/1000.0</f>
        <v>0</v>
      </c>
      <c r="Q369">
        <f>2.0/((1/S369-1/R369)+SIGN(S369)*SQRT((1/S369-1/R369)*(1/S369-1/R369) + 4*CW369/((CW369+1)*(CW369+1))*(2*1/S369*1/R369-1/R369*1/R369)))</f>
        <v>0</v>
      </c>
      <c r="R369">
        <f>IF(LEFT(CX369,1)&lt;&gt;"0",IF(LEFT(CX369,1)="1",3.0,CY369),$D$5+$E$5*(DP369*DI369/($K$5*1000))+$F$5*(DP369*DI369/($K$5*1000))*MAX(MIN(CV369,$J$5),$I$5)*MAX(MIN(CV369,$J$5),$I$5)+$G$5*MAX(MIN(CV369,$J$5),$I$5)*(DP369*DI369/($K$5*1000))+$H$5*(DP369*DI369/($K$5*1000))*(DP369*DI369/($K$5*1000)))</f>
        <v>0</v>
      </c>
      <c r="S369">
        <f>J369*(1000-(1000*0.61365*exp(17.502*W369/(240.97+W369))/(DI369+DJ369)+DD369)/2)/(1000*0.61365*exp(17.502*W369/(240.97+W369))/(DI369+DJ369)-DD369)</f>
        <v>0</v>
      </c>
      <c r="T369">
        <f>1/((CW369+1)/(Q369/1.6)+1/(R369/1.37)) + CW369/((CW369+1)/(Q369/1.6) + CW369/(R369/1.37))</f>
        <v>0</v>
      </c>
      <c r="U369">
        <f>(CR369*CU369)</f>
        <v>0</v>
      </c>
      <c r="V369">
        <f>(DK369+(U369+2*0.95*5.67E-8*(((DK369+$B$7)+273)^4-(DK369+273)^4)-44100*J369)/(1.84*29.3*R369+8*0.95*5.67E-8*(DK369+273)^3))</f>
        <v>0</v>
      </c>
      <c r="W369">
        <f>($C$7*DL369+$D$7*DM369+$E$7*V369)</f>
        <v>0</v>
      </c>
      <c r="X369">
        <f>0.61365*exp(17.502*W369/(240.97+W369))</f>
        <v>0</v>
      </c>
      <c r="Y369">
        <f>(Z369/AA369*100)</f>
        <v>0</v>
      </c>
      <c r="Z369">
        <f>DD369*(DI369+DJ369)/1000</f>
        <v>0</v>
      </c>
      <c r="AA369">
        <f>0.61365*exp(17.502*DK369/(240.97+DK369))</f>
        <v>0</v>
      </c>
      <c r="AB369">
        <f>(X369-DD369*(DI369+DJ369)/1000)</f>
        <v>0</v>
      </c>
      <c r="AC369">
        <f>(-J369*44100)</f>
        <v>0</v>
      </c>
      <c r="AD369">
        <f>2*29.3*R369*0.92*(DK369-W369)</f>
        <v>0</v>
      </c>
      <c r="AE369">
        <f>2*0.95*5.67E-8*(((DK369+$B$7)+273)^4-(W369+273)^4)</f>
        <v>0</v>
      </c>
      <c r="AF369">
        <f>U369+AE369+AC369+AD369</f>
        <v>0</v>
      </c>
      <c r="AG369">
        <f>DH369*AU369*(DC369-DB369*(1000-AU369*DE369)/(1000-AU369*DD369))/(100*CV369)</f>
        <v>0</v>
      </c>
      <c r="AH369">
        <f>1000*DH369*AU369*(DD369-DE369)/(100*CV369*(1000-AU369*DD369))</f>
        <v>0</v>
      </c>
      <c r="AI369">
        <f>(AJ369 - AK369 - DI369*1E3/(8.314*(DK369+273.15)) * AM369/DH369 * AL369) * DH369/(100*CV369) * (1000 - DE369)/1000</f>
        <v>0</v>
      </c>
      <c r="AJ369">
        <v>1216.852797908271</v>
      </c>
      <c r="AK369">
        <v>1224.505212121212</v>
      </c>
      <c r="AL369">
        <v>-6.66915248534579</v>
      </c>
      <c r="AM369">
        <v>66.42233892500103</v>
      </c>
      <c r="AN369">
        <f>(AP369 - AO369 + DI369*1E3/(8.314*(DK369+273.15)) * AR369/DH369 * AQ369) * DH369/(100*CV369) * 1000/(1000 - AP369)</f>
        <v>0</v>
      </c>
      <c r="AO369">
        <v>25.73550307077545</v>
      </c>
      <c r="AP369">
        <v>28.46055575757574</v>
      </c>
      <c r="AQ369">
        <v>0.0001945796082976387</v>
      </c>
      <c r="AR369">
        <v>79.01917542628415</v>
      </c>
      <c r="AS369">
        <v>0</v>
      </c>
      <c r="AT369">
        <v>0</v>
      </c>
      <c r="AU369">
        <f>IF(AS369*$H$13&gt;=AW369,1.0,(AW369/(AW369-AS369*$H$13)))</f>
        <v>0</v>
      </c>
      <c r="AV369">
        <f>(AU369-1)*100</f>
        <v>0</v>
      </c>
      <c r="AW369">
        <f>MAX(0,($B$13+$C$13*DP369)/(1+$D$13*DP369)*DI369/(DK369+273)*$E$13)</f>
        <v>0</v>
      </c>
      <c r="AX369" t="s">
        <v>421</v>
      </c>
      <c r="AY369" t="s">
        <v>421</v>
      </c>
      <c r="AZ369">
        <v>0</v>
      </c>
      <c r="BA369">
        <v>0</v>
      </c>
      <c r="BB369">
        <f>1-AZ369/BA369</f>
        <v>0</v>
      </c>
      <c r="BC369">
        <v>0</v>
      </c>
      <c r="BD369" t="s">
        <v>421</v>
      </c>
      <c r="BE369" t="s">
        <v>421</v>
      </c>
      <c r="BF369">
        <v>0</v>
      </c>
      <c r="BG369">
        <v>0</v>
      </c>
      <c r="BH369">
        <f>1-BF369/BG369</f>
        <v>0</v>
      </c>
      <c r="BI369">
        <v>0.5</v>
      </c>
      <c r="BJ369">
        <f>CS369</f>
        <v>0</v>
      </c>
      <c r="BK369">
        <f>L369</f>
        <v>0</v>
      </c>
      <c r="BL369">
        <f>BH369*BI369*BJ369</f>
        <v>0</v>
      </c>
      <c r="BM369">
        <f>(BK369-BC369)/BJ369</f>
        <v>0</v>
      </c>
      <c r="BN369">
        <f>(BA369-BG369)/BG369</f>
        <v>0</v>
      </c>
      <c r="BO369">
        <f>AZ369/(BB369+AZ369/BG369)</f>
        <v>0</v>
      </c>
      <c r="BP369" t="s">
        <v>421</v>
      </c>
      <c r="BQ369">
        <v>0</v>
      </c>
      <c r="BR369">
        <f>IF(BQ369&lt;&gt;0, BQ369, BO369)</f>
        <v>0</v>
      </c>
      <c r="BS369">
        <f>1-BR369/BG369</f>
        <v>0</v>
      </c>
      <c r="BT369">
        <f>(BG369-BF369)/(BG369-BR369)</f>
        <v>0</v>
      </c>
      <c r="BU369">
        <f>(BA369-BG369)/(BA369-BR369)</f>
        <v>0</v>
      </c>
      <c r="BV369">
        <f>(BG369-BF369)/(BG369-AZ369)</f>
        <v>0</v>
      </c>
      <c r="BW369">
        <f>(BA369-BG369)/(BA369-AZ369)</f>
        <v>0</v>
      </c>
      <c r="BX369">
        <f>(BT369*BR369/BF369)</f>
        <v>0</v>
      </c>
      <c r="BY369">
        <f>(1-BX369)</f>
        <v>0</v>
      </c>
      <c r="BZ369">
        <v>1358</v>
      </c>
      <c r="CA369">
        <v>300</v>
      </c>
      <c r="CB369">
        <v>300</v>
      </c>
      <c r="CC369">
        <v>300</v>
      </c>
      <c r="CD369">
        <v>10372.1</v>
      </c>
      <c r="CE369">
        <v>1824.64</v>
      </c>
      <c r="CF369">
        <v>-0.00730157</v>
      </c>
      <c r="CG369">
        <v>0.9</v>
      </c>
      <c r="CH369" t="s">
        <v>421</v>
      </c>
      <c r="CI369" t="s">
        <v>421</v>
      </c>
      <c r="CJ369" t="s">
        <v>421</v>
      </c>
      <c r="CK369" t="s">
        <v>421</v>
      </c>
      <c r="CL369" t="s">
        <v>421</v>
      </c>
      <c r="CM369" t="s">
        <v>421</v>
      </c>
      <c r="CN369" t="s">
        <v>421</v>
      </c>
      <c r="CO369" t="s">
        <v>421</v>
      </c>
      <c r="CP369" t="s">
        <v>421</v>
      </c>
      <c r="CQ369" t="s">
        <v>421</v>
      </c>
      <c r="CR369">
        <f>$B$11*DQ369+$C$11*DR369+$F$11*EC369*(1-EF369)</f>
        <v>0</v>
      </c>
      <c r="CS369">
        <f>CR369*CT369</f>
        <v>0</v>
      </c>
      <c r="CT369">
        <f>($B$11*$D$9+$C$11*$D$9+$F$11*((EP369+EH369)/MAX(EP369+EH369+EQ369, 0.1)*$I$9+EQ369/MAX(EP369+EH369+EQ369, 0.1)*$J$9))/($B$11+$C$11+$F$11)</f>
        <v>0</v>
      </c>
      <c r="CU369">
        <f>($B$11*$K$9+$C$11*$K$9+$F$11*((EP369+EH369)/MAX(EP369+EH369+EQ369, 0.1)*$P$9+EQ369/MAX(EP369+EH369+EQ369, 0.1)*$Q$9))/($B$11+$C$11+$F$11)</f>
        <v>0</v>
      </c>
      <c r="CV369">
        <v>6</v>
      </c>
      <c r="CW369">
        <v>0.5</v>
      </c>
      <c r="CX369" t="s">
        <v>422</v>
      </c>
      <c r="CY369">
        <v>2</v>
      </c>
      <c r="CZ369" t="b">
        <v>1</v>
      </c>
      <c r="DA369">
        <v>1652290095.125</v>
      </c>
      <c r="DB369">
        <v>1195.305</v>
      </c>
      <c r="DC369">
        <v>1170.595</v>
      </c>
      <c r="DD369">
        <v>28.463</v>
      </c>
      <c r="DE369">
        <v>25.7181</v>
      </c>
      <c r="DF369">
        <v>1196.555</v>
      </c>
      <c r="DG369">
        <v>28.349875</v>
      </c>
      <c r="DH369">
        <v>400.09275</v>
      </c>
      <c r="DI369">
        <v>90.63079999999999</v>
      </c>
      <c r="DJ369">
        <v>0.100017525</v>
      </c>
      <c r="DK369">
        <v>33.41175</v>
      </c>
      <c r="DL369">
        <v>32.731025</v>
      </c>
      <c r="DM369">
        <v>999.9</v>
      </c>
      <c r="DN369">
        <v>0</v>
      </c>
      <c r="DO369">
        <v>0</v>
      </c>
      <c r="DP369">
        <v>9989.372500000001</v>
      </c>
      <c r="DQ369">
        <v>0</v>
      </c>
      <c r="DR369">
        <v>255.20775</v>
      </c>
      <c r="DS369">
        <v>24.7089</v>
      </c>
      <c r="DT369">
        <v>1230.325</v>
      </c>
      <c r="DU369">
        <v>1201.4975</v>
      </c>
      <c r="DV369">
        <v>2.74491</v>
      </c>
      <c r="DW369">
        <v>1170.595</v>
      </c>
      <c r="DX369">
        <v>25.7181</v>
      </c>
      <c r="DY369">
        <v>2.579625</v>
      </c>
      <c r="DZ369">
        <v>2.33085</v>
      </c>
      <c r="EA369">
        <v>21.53775</v>
      </c>
      <c r="EB369">
        <v>19.8912</v>
      </c>
      <c r="EC369">
        <v>1500.0625</v>
      </c>
      <c r="ED369">
        <v>0.97299325</v>
      </c>
      <c r="EE369">
        <v>0.027007075</v>
      </c>
      <c r="EF369">
        <v>0</v>
      </c>
      <c r="EG369">
        <v>1389.6675</v>
      </c>
      <c r="EH369">
        <v>5.00097</v>
      </c>
      <c r="EI369">
        <v>21520.55</v>
      </c>
      <c r="EJ369">
        <v>12492.075</v>
      </c>
      <c r="EK369">
        <v>41.687</v>
      </c>
      <c r="EL369">
        <v>43.062</v>
      </c>
      <c r="EM369">
        <v>41.92149999999999</v>
      </c>
      <c r="EN369">
        <v>42.875</v>
      </c>
      <c r="EO369">
        <v>42.875</v>
      </c>
      <c r="EP369">
        <v>1454.6825</v>
      </c>
      <c r="EQ369">
        <v>40.38</v>
      </c>
      <c r="ER369">
        <v>0</v>
      </c>
      <c r="ES369">
        <v>2782.400000095367</v>
      </c>
      <c r="ET369">
        <v>0</v>
      </c>
      <c r="EU369">
        <v>1390.0552</v>
      </c>
      <c r="EV369">
        <v>-7.323076887976044</v>
      </c>
      <c r="EW369">
        <v>-229.399999151389</v>
      </c>
      <c r="EX369">
        <v>21539.308</v>
      </c>
      <c r="EY369">
        <v>15</v>
      </c>
      <c r="EZ369">
        <v>1652287342.6</v>
      </c>
      <c r="FA369" t="s">
        <v>727</v>
      </c>
      <c r="FB369">
        <v>1652287342.6</v>
      </c>
      <c r="FC369">
        <v>1652287335.6</v>
      </c>
      <c r="FD369">
        <v>27</v>
      </c>
      <c r="FE369">
        <v>0.206</v>
      </c>
      <c r="FF369">
        <v>-0.006</v>
      </c>
      <c r="FG369">
        <v>-1.806</v>
      </c>
      <c r="FH369">
        <v>0.04</v>
      </c>
      <c r="FI369">
        <v>1600</v>
      </c>
      <c r="FJ369">
        <v>24</v>
      </c>
      <c r="FK369">
        <v>0.06</v>
      </c>
      <c r="FL369">
        <v>0.04</v>
      </c>
      <c r="FM369">
        <v>23.2898525</v>
      </c>
      <c r="FN369">
        <v>8.679153095684832</v>
      </c>
      <c r="FO369">
        <v>0.8423686642401592</v>
      </c>
      <c r="FP369">
        <v>-1</v>
      </c>
      <c r="FQ369">
        <v>2.7044575</v>
      </c>
      <c r="FR369">
        <v>-0.02434671669794173</v>
      </c>
      <c r="FS369">
        <v>0.03953257990253099</v>
      </c>
      <c r="FT369">
        <v>1</v>
      </c>
      <c r="FU369">
        <v>0</v>
      </c>
      <c r="FV369">
        <v>0</v>
      </c>
      <c r="FW369">
        <v>0</v>
      </c>
      <c r="FX369">
        <v>-1</v>
      </c>
      <c r="FY369">
        <v>1</v>
      </c>
      <c r="FZ369">
        <v>1</v>
      </c>
      <c r="GA369" t="s">
        <v>719</v>
      </c>
      <c r="GB369">
        <v>2.69382</v>
      </c>
      <c r="GC369">
        <v>2.70515</v>
      </c>
      <c r="GD369">
        <v>0.19088</v>
      </c>
      <c r="GE369">
        <v>0.18644</v>
      </c>
      <c r="GF369">
        <v>0.119079</v>
      </c>
      <c r="GG369">
        <v>0.109407</v>
      </c>
      <c r="GH369">
        <v>25362.3</v>
      </c>
      <c r="GI369">
        <v>25603.8</v>
      </c>
      <c r="GJ369">
        <v>29172.9</v>
      </c>
      <c r="GK369">
        <v>29133.5</v>
      </c>
      <c r="GL369">
        <v>34023.2</v>
      </c>
      <c r="GM369">
        <v>34536.6</v>
      </c>
      <c r="GN369">
        <v>41055.1</v>
      </c>
      <c r="GO369">
        <v>41571.8</v>
      </c>
      <c r="GP369">
        <v>1.71495</v>
      </c>
      <c r="GQ369">
        <v>2.00742</v>
      </c>
      <c r="GR369">
        <v>0.127472</v>
      </c>
      <c r="GS369">
        <v>0</v>
      </c>
      <c r="GT369">
        <v>30.6599</v>
      </c>
      <c r="GU369">
        <v>999.9</v>
      </c>
      <c r="GV369">
        <v>43.5</v>
      </c>
      <c r="GW369">
        <v>37</v>
      </c>
      <c r="GX369">
        <v>30.2624</v>
      </c>
      <c r="GY369">
        <v>63.0038</v>
      </c>
      <c r="GZ369">
        <v>28.9303</v>
      </c>
      <c r="HA369">
        <v>1</v>
      </c>
      <c r="HB369">
        <v>0.367807</v>
      </c>
      <c r="HC369">
        <v>0</v>
      </c>
      <c r="HD369">
        <v>20.3917</v>
      </c>
      <c r="HE369">
        <v>5.21549</v>
      </c>
      <c r="HF369">
        <v>12.0099</v>
      </c>
      <c r="HG369">
        <v>4.987</v>
      </c>
      <c r="HH369">
        <v>3.28825</v>
      </c>
      <c r="HI369">
        <v>2446.5</v>
      </c>
      <c r="HJ369">
        <v>9999</v>
      </c>
      <c r="HK369">
        <v>9999</v>
      </c>
      <c r="HL369">
        <v>46.1</v>
      </c>
      <c r="HM369">
        <v>1.86733</v>
      </c>
      <c r="HN369">
        <v>1.8663</v>
      </c>
      <c r="HO369">
        <v>1.86585</v>
      </c>
      <c r="HP369">
        <v>1.86569</v>
      </c>
      <c r="HQ369">
        <v>1.86752</v>
      </c>
      <c r="HR369">
        <v>1.87007</v>
      </c>
      <c r="HS369">
        <v>1.86874</v>
      </c>
      <c r="HT369">
        <v>1.87006</v>
      </c>
      <c r="HU369">
        <v>0</v>
      </c>
      <c r="HV369">
        <v>0</v>
      </c>
      <c r="HW369">
        <v>0</v>
      </c>
      <c r="HX369">
        <v>0</v>
      </c>
      <c r="HY369" t="s">
        <v>425</v>
      </c>
      <c r="HZ369" t="s">
        <v>426</v>
      </c>
      <c r="IA369" t="s">
        <v>427</v>
      </c>
      <c r="IB369" t="s">
        <v>427</v>
      </c>
      <c r="IC369" t="s">
        <v>427</v>
      </c>
      <c r="ID369" t="s">
        <v>427</v>
      </c>
      <c r="IE369">
        <v>0</v>
      </c>
      <c r="IF369">
        <v>100</v>
      </c>
      <c r="IG369">
        <v>100</v>
      </c>
      <c r="IH369">
        <v>-1.24</v>
      </c>
      <c r="II369">
        <v>0.1131</v>
      </c>
      <c r="IJ369">
        <v>0.04464184116076175</v>
      </c>
      <c r="IK369">
        <v>-0.0004613869835165773</v>
      </c>
      <c r="IL369">
        <v>-7.733014719846753E-07</v>
      </c>
      <c r="IM369">
        <v>2.12217718631011E-10</v>
      </c>
      <c r="IN369">
        <v>-0.1662484685589008</v>
      </c>
      <c r="IO369">
        <v>0.000886434048502425</v>
      </c>
      <c r="IP369">
        <v>0.0004187276611132993</v>
      </c>
      <c r="IQ369">
        <v>-3.612086840460417E-06</v>
      </c>
      <c r="IR369">
        <v>19</v>
      </c>
      <c r="IS369">
        <v>2204</v>
      </c>
      <c r="IT369">
        <v>1</v>
      </c>
      <c r="IU369">
        <v>37</v>
      </c>
      <c r="IV369">
        <v>45.9</v>
      </c>
      <c r="IW369">
        <v>46</v>
      </c>
      <c r="IX369">
        <v>2.34131</v>
      </c>
      <c r="IY369">
        <v>2.20947</v>
      </c>
      <c r="IZ369">
        <v>1.39648</v>
      </c>
      <c r="JA369">
        <v>2.34131</v>
      </c>
      <c r="JB369">
        <v>1.49536</v>
      </c>
      <c r="JC369">
        <v>2.40723</v>
      </c>
      <c r="JD369">
        <v>39.1924</v>
      </c>
      <c r="JE369">
        <v>14.6311</v>
      </c>
      <c r="JF369">
        <v>18</v>
      </c>
      <c r="JG369">
        <v>391.828</v>
      </c>
      <c r="JH369">
        <v>563.171</v>
      </c>
      <c r="JI369">
        <v>32.6632</v>
      </c>
      <c r="JJ369">
        <v>32.2168</v>
      </c>
      <c r="JK369">
        <v>30.0001</v>
      </c>
      <c r="JL369">
        <v>32.0904</v>
      </c>
      <c r="JM369">
        <v>31.9867</v>
      </c>
      <c r="JN369">
        <v>46.846</v>
      </c>
      <c r="JO369">
        <v>21.232</v>
      </c>
      <c r="JP369">
        <v>29.9869</v>
      </c>
      <c r="JQ369">
        <v>-999.9</v>
      </c>
      <c r="JR369">
        <v>1126.62</v>
      </c>
      <c r="JS369">
        <v>25.6654</v>
      </c>
      <c r="JT369">
        <v>99.709</v>
      </c>
      <c r="JU369">
        <v>99.786</v>
      </c>
    </row>
    <row r="370" spans="1:281">
      <c r="A370">
        <v>354</v>
      </c>
      <c r="B370">
        <v>1652290098.5</v>
      </c>
      <c r="C370">
        <v>8042</v>
      </c>
      <c r="D370" t="s">
        <v>1193</v>
      </c>
      <c r="E370" t="s">
        <v>1194</v>
      </c>
      <c r="F370">
        <v>2</v>
      </c>
      <c r="G370" t="s">
        <v>1120</v>
      </c>
      <c r="H370" t="s">
        <v>418</v>
      </c>
      <c r="I370">
        <v>1652290097.5</v>
      </c>
      <c r="J370">
        <f>(K370)/1000</f>
        <v>0</v>
      </c>
      <c r="K370">
        <f>IF(CZ370, AN370, AH370)</f>
        <v>0</v>
      </c>
      <c r="L370">
        <f>IF(CZ370, AI370, AG370)</f>
        <v>0</v>
      </c>
      <c r="M370">
        <f>DB370 - IF(AU370&gt;1, L370*CV370*100.0/(AW370*DP370), 0)</f>
        <v>0</v>
      </c>
      <c r="N370">
        <f>((T370-J370/2)*M370-L370)/(T370+J370/2)</f>
        <v>0</v>
      </c>
      <c r="O370">
        <f>N370*(DI370+DJ370)/1000.0</f>
        <v>0</v>
      </c>
      <c r="P370">
        <f>(DB370 - IF(AU370&gt;1, L370*CV370*100.0/(AW370*DP370), 0))*(DI370+DJ370)/1000.0</f>
        <v>0</v>
      </c>
      <c r="Q370">
        <f>2.0/((1/S370-1/R370)+SIGN(S370)*SQRT((1/S370-1/R370)*(1/S370-1/R370) + 4*CW370/((CW370+1)*(CW370+1))*(2*1/S370*1/R370-1/R370*1/R370)))</f>
        <v>0</v>
      </c>
      <c r="R370">
        <f>IF(LEFT(CX370,1)&lt;&gt;"0",IF(LEFT(CX370,1)="1",3.0,CY370),$D$5+$E$5*(DP370*DI370/($K$5*1000))+$F$5*(DP370*DI370/($K$5*1000))*MAX(MIN(CV370,$J$5),$I$5)*MAX(MIN(CV370,$J$5),$I$5)+$G$5*MAX(MIN(CV370,$J$5),$I$5)*(DP370*DI370/($K$5*1000))+$H$5*(DP370*DI370/($K$5*1000))*(DP370*DI370/($K$5*1000)))</f>
        <v>0</v>
      </c>
      <c r="S370">
        <f>J370*(1000-(1000*0.61365*exp(17.502*W370/(240.97+W370))/(DI370+DJ370)+DD370)/2)/(1000*0.61365*exp(17.502*W370/(240.97+W370))/(DI370+DJ370)-DD370)</f>
        <v>0</v>
      </c>
      <c r="T370">
        <f>1/((CW370+1)/(Q370/1.6)+1/(R370/1.37)) + CW370/((CW370+1)/(Q370/1.6) + CW370/(R370/1.37))</f>
        <v>0</v>
      </c>
      <c r="U370">
        <f>(CR370*CU370)</f>
        <v>0</v>
      </c>
      <c r="V370">
        <f>(DK370+(U370+2*0.95*5.67E-8*(((DK370+$B$7)+273)^4-(DK370+273)^4)-44100*J370)/(1.84*29.3*R370+8*0.95*5.67E-8*(DK370+273)^3))</f>
        <v>0</v>
      </c>
      <c r="W370">
        <f>($C$7*DL370+$D$7*DM370+$E$7*V370)</f>
        <v>0</v>
      </c>
      <c r="X370">
        <f>0.61365*exp(17.502*W370/(240.97+W370))</f>
        <v>0</v>
      </c>
      <c r="Y370">
        <f>(Z370/AA370*100)</f>
        <v>0</v>
      </c>
      <c r="Z370">
        <f>DD370*(DI370+DJ370)/1000</f>
        <v>0</v>
      </c>
      <c r="AA370">
        <f>0.61365*exp(17.502*DK370/(240.97+DK370))</f>
        <v>0</v>
      </c>
      <c r="AB370">
        <f>(X370-DD370*(DI370+DJ370)/1000)</f>
        <v>0</v>
      </c>
      <c r="AC370">
        <f>(-J370*44100)</f>
        <v>0</v>
      </c>
      <c r="AD370">
        <f>2*29.3*R370*0.92*(DK370-W370)</f>
        <v>0</v>
      </c>
      <c r="AE370">
        <f>2*0.95*5.67E-8*(((DK370+$B$7)+273)^4-(W370+273)^4)</f>
        <v>0</v>
      </c>
      <c r="AF370">
        <f>U370+AE370+AC370+AD370</f>
        <v>0</v>
      </c>
      <c r="AG370">
        <f>DH370*AU370*(DC370-DB370*(1000-AU370*DE370)/(1000-AU370*DD370))/(100*CV370)</f>
        <v>0</v>
      </c>
      <c r="AH370">
        <f>1000*DH370*AU370*(DD370-DE370)/(100*CV370*(1000-AU370*DD370))</f>
        <v>0</v>
      </c>
      <c r="AI370">
        <f>(AJ370 - AK370 - DI370*1E3/(8.314*(DK370+273.15)) * AM370/DH370 * AL370) * DH370/(100*CV370) * (1000 - DE370)/1000</f>
        <v>0</v>
      </c>
      <c r="AJ370">
        <v>1203.194443257247</v>
      </c>
      <c r="AK370">
        <v>1211.073272727273</v>
      </c>
      <c r="AL370">
        <v>-6.681333356171536</v>
      </c>
      <c r="AM370">
        <v>66.42233892500103</v>
      </c>
      <c r="AN370">
        <f>(AP370 - AO370 + DI370*1E3/(8.314*(DK370+273.15)) * AR370/DH370 * AQ370) * DH370/(100*CV370) * 1000/(1000 - AP370)</f>
        <v>0</v>
      </c>
      <c r="AO370">
        <v>25.71975525891653</v>
      </c>
      <c r="AP370">
        <v>28.45460606060607</v>
      </c>
      <c r="AQ370">
        <v>-0.0007072872101841157</v>
      </c>
      <c r="AR370">
        <v>79.01917542628415</v>
      </c>
      <c r="AS370">
        <v>0</v>
      </c>
      <c r="AT370">
        <v>0</v>
      </c>
      <c r="AU370">
        <f>IF(AS370*$H$13&gt;=AW370,1.0,(AW370/(AW370-AS370*$H$13)))</f>
        <v>0</v>
      </c>
      <c r="AV370">
        <f>(AU370-1)*100</f>
        <v>0</v>
      </c>
      <c r="AW370">
        <f>MAX(0,($B$13+$C$13*DP370)/(1+$D$13*DP370)*DI370/(DK370+273)*$E$13)</f>
        <v>0</v>
      </c>
      <c r="AX370" t="s">
        <v>421</v>
      </c>
      <c r="AY370" t="s">
        <v>421</v>
      </c>
      <c r="AZ370">
        <v>0</v>
      </c>
      <c r="BA370">
        <v>0</v>
      </c>
      <c r="BB370">
        <f>1-AZ370/BA370</f>
        <v>0</v>
      </c>
      <c r="BC370">
        <v>0</v>
      </c>
      <c r="BD370" t="s">
        <v>421</v>
      </c>
      <c r="BE370" t="s">
        <v>421</v>
      </c>
      <c r="BF370">
        <v>0</v>
      </c>
      <c r="BG370">
        <v>0</v>
      </c>
      <c r="BH370">
        <f>1-BF370/BG370</f>
        <v>0</v>
      </c>
      <c r="BI370">
        <v>0.5</v>
      </c>
      <c r="BJ370">
        <f>CS370</f>
        <v>0</v>
      </c>
      <c r="BK370">
        <f>L370</f>
        <v>0</v>
      </c>
      <c r="BL370">
        <f>BH370*BI370*BJ370</f>
        <v>0</v>
      </c>
      <c r="BM370">
        <f>(BK370-BC370)/BJ370</f>
        <v>0</v>
      </c>
      <c r="BN370">
        <f>(BA370-BG370)/BG370</f>
        <v>0</v>
      </c>
      <c r="BO370">
        <f>AZ370/(BB370+AZ370/BG370)</f>
        <v>0</v>
      </c>
      <c r="BP370" t="s">
        <v>421</v>
      </c>
      <c r="BQ370">
        <v>0</v>
      </c>
      <c r="BR370">
        <f>IF(BQ370&lt;&gt;0, BQ370, BO370)</f>
        <v>0</v>
      </c>
      <c r="BS370">
        <f>1-BR370/BG370</f>
        <v>0</v>
      </c>
      <c r="BT370">
        <f>(BG370-BF370)/(BG370-BR370)</f>
        <v>0</v>
      </c>
      <c r="BU370">
        <f>(BA370-BG370)/(BA370-BR370)</f>
        <v>0</v>
      </c>
      <c r="BV370">
        <f>(BG370-BF370)/(BG370-AZ370)</f>
        <v>0</v>
      </c>
      <c r="BW370">
        <f>(BA370-BG370)/(BA370-AZ370)</f>
        <v>0</v>
      </c>
      <c r="BX370">
        <f>(BT370*BR370/BF370)</f>
        <v>0</v>
      </c>
      <c r="BY370">
        <f>(1-BX370)</f>
        <v>0</v>
      </c>
      <c r="BZ370">
        <v>1358</v>
      </c>
      <c r="CA370">
        <v>300</v>
      </c>
      <c r="CB370">
        <v>300</v>
      </c>
      <c r="CC370">
        <v>300</v>
      </c>
      <c r="CD370">
        <v>10372.1</v>
      </c>
      <c r="CE370">
        <v>1824.64</v>
      </c>
      <c r="CF370">
        <v>-0.00730157</v>
      </c>
      <c r="CG370">
        <v>0.9</v>
      </c>
      <c r="CH370" t="s">
        <v>421</v>
      </c>
      <c r="CI370" t="s">
        <v>421</v>
      </c>
      <c r="CJ370" t="s">
        <v>421</v>
      </c>
      <c r="CK370" t="s">
        <v>421</v>
      </c>
      <c r="CL370" t="s">
        <v>421</v>
      </c>
      <c r="CM370" t="s">
        <v>421</v>
      </c>
      <c r="CN370" t="s">
        <v>421</v>
      </c>
      <c r="CO370" t="s">
        <v>421</v>
      </c>
      <c r="CP370" t="s">
        <v>421</v>
      </c>
      <c r="CQ370" t="s">
        <v>421</v>
      </c>
      <c r="CR370">
        <f>$B$11*DQ370+$C$11*DR370+$F$11*EC370*(1-EF370)</f>
        <v>0</v>
      </c>
      <c r="CS370">
        <f>CR370*CT370</f>
        <v>0</v>
      </c>
      <c r="CT370">
        <f>($B$11*$D$9+$C$11*$D$9+$F$11*((EP370+EH370)/MAX(EP370+EH370+EQ370, 0.1)*$I$9+EQ370/MAX(EP370+EH370+EQ370, 0.1)*$J$9))/($B$11+$C$11+$F$11)</f>
        <v>0</v>
      </c>
      <c r="CU370">
        <f>($B$11*$K$9+$C$11*$K$9+$F$11*((EP370+EH370)/MAX(EP370+EH370+EQ370, 0.1)*$P$9+EQ370/MAX(EP370+EH370+EQ370, 0.1)*$Q$9))/($B$11+$C$11+$F$11)</f>
        <v>0</v>
      </c>
      <c r="CV370">
        <v>6</v>
      </c>
      <c r="CW370">
        <v>0.5</v>
      </c>
      <c r="CX370" t="s">
        <v>422</v>
      </c>
      <c r="CY370">
        <v>2</v>
      </c>
      <c r="CZ370" t="b">
        <v>1</v>
      </c>
      <c r="DA370">
        <v>1652290097.5</v>
      </c>
      <c r="DB370">
        <v>1179.866666666667</v>
      </c>
      <c r="DC370">
        <v>1154.72</v>
      </c>
      <c r="DD370">
        <v>28.4561</v>
      </c>
      <c r="DE370">
        <v>25.7133</v>
      </c>
      <c r="DF370">
        <v>1181.096666666667</v>
      </c>
      <c r="DG370">
        <v>28.3431</v>
      </c>
      <c r="DH370">
        <v>400.1186666666667</v>
      </c>
      <c r="DI370">
        <v>90.63190000000002</v>
      </c>
      <c r="DJ370">
        <v>0.09996593333333333</v>
      </c>
      <c r="DK370">
        <v>33.41216666666666</v>
      </c>
      <c r="DL370">
        <v>32.72726666666667</v>
      </c>
      <c r="DM370">
        <v>999.9</v>
      </c>
      <c r="DN370">
        <v>0</v>
      </c>
      <c r="DO370">
        <v>0</v>
      </c>
      <c r="DP370">
        <v>9993.75</v>
      </c>
      <c r="DQ370">
        <v>0</v>
      </c>
      <c r="DR370">
        <v>255.0956666666667</v>
      </c>
      <c r="DS370">
        <v>25.14706666666667</v>
      </c>
      <c r="DT370">
        <v>1214.426666666667</v>
      </c>
      <c r="DU370">
        <v>1185.196666666667</v>
      </c>
      <c r="DV370">
        <v>2.74281</v>
      </c>
      <c r="DW370">
        <v>1154.72</v>
      </c>
      <c r="DX370">
        <v>25.7133</v>
      </c>
      <c r="DY370">
        <v>2.57903</v>
      </c>
      <c r="DZ370">
        <v>2.330443333333334</v>
      </c>
      <c r="EA370">
        <v>21.53403333333334</v>
      </c>
      <c r="EB370">
        <v>19.8884</v>
      </c>
      <c r="EC370">
        <v>1499.993333333334</v>
      </c>
      <c r="ED370">
        <v>0.972992</v>
      </c>
      <c r="EE370">
        <v>0.0270084</v>
      </c>
      <c r="EF370">
        <v>0</v>
      </c>
      <c r="EG370">
        <v>1389.173333333333</v>
      </c>
      <c r="EH370">
        <v>5.00097</v>
      </c>
      <c r="EI370">
        <v>21541.83333333333</v>
      </c>
      <c r="EJ370">
        <v>12491.5</v>
      </c>
      <c r="EK370">
        <v>41.687</v>
      </c>
      <c r="EL370">
        <v>43.06199999999999</v>
      </c>
      <c r="EM370">
        <v>41.937</v>
      </c>
      <c r="EN370">
        <v>42.875</v>
      </c>
      <c r="EO370">
        <v>42.875</v>
      </c>
      <c r="EP370">
        <v>1454.613333333333</v>
      </c>
      <c r="EQ370">
        <v>40.37333333333333</v>
      </c>
      <c r="ER370">
        <v>0</v>
      </c>
      <c r="ES370">
        <v>2784.200000047684</v>
      </c>
      <c r="ET370">
        <v>0</v>
      </c>
      <c r="EU370">
        <v>1389.853846153846</v>
      </c>
      <c r="EV370">
        <v>-6.064273480309521</v>
      </c>
      <c r="EW370">
        <v>-149.203418520533</v>
      </c>
      <c r="EX370">
        <v>21537.64615384615</v>
      </c>
      <c r="EY370">
        <v>15</v>
      </c>
      <c r="EZ370">
        <v>1652287342.6</v>
      </c>
      <c r="FA370" t="s">
        <v>727</v>
      </c>
      <c r="FB370">
        <v>1652287342.6</v>
      </c>
      <c r="FC370">
        <v>1652287335.6</v>
      </c>
      <c r="FD370">
        <v>27</v>
      </c>
      <c r="FE370">
        <v>0.206</v>
      </c>
      <c r="FF370">
        <v>-0.006</v>
      </c>
      <c r="FG370">
        <v>-1.806</v>
      </c>
      <c r="FH370">
        <v>0.04</v>
      </c>
      <c r="FI370">
        <v>1600</v>
      </c>
      <c r="FJ370">
        <v>24</v>
      </c>
      <c r="FK370">
        <v>0.06</v>
      </c>
      <c r="FL370">
        <v>0.04</v>
      </c>
      <c r="FM370">
        <v>23.748845</v>
      </c>
      <c r="FN370">
        <v>8.479121200750424</v>
      </c>
      <c r="FO370">
        <v>0.821528471798148</v>
      </c>
      <c r="FP370">
        <v>-1</v>
      </c>
      <c r="FQ370">
        <v>2.701049</v>
      </c>
      <c r="FR370">
        <v>0.2586384990619054</v>
      </c>
      <c r="FS370">
        <v>0.03466100263985444</v>
      </c>
      <c r="FT370">
        <v>1</v>
      </c>
      <c r="FU370">
        <v>0</v>
      </c>
      <c r="FV370">
        <v>0</v>
      </c>
      <c r="FW370">
        <v>0</v>
      </c>
      <c r="FX370">
        <v>-1</v>
      </c>
      <c r="FY370">
        <v>1</v>
      </c>
      <c r="FZ370">
        <v>1</v>
      </c>
      <c r="GA370" t="s">
        <v>719</v>
      </c>
      <c r="GB370">
        <v>2.69372</v>
      </c>
      <c r="GC370">
        <v>2.70509</v>
      </c>
      <c r="GD370">
        <v>0.189562</v>
      </c>
      <c r="GE370">
        <v>0.185076</v>
      </c>
      <c r="GF370">
        <v>0.119065</v>
      </c>
      <c r="GG370">
        <v>0.109398</v>
      </c>
      <c r="GH370">
        <v>25403.7</v>
      </c>
      <c r="GI370">
        <v>25646.7</v>
      </c>
      <c r="GJ370">
        <v>29172.9</v>
      </c>
      <c r="GK370">
        <v>29133.4</v>
      </c>
      <c r="GL370">
        <v>34023.8</v>
      </c>
      <c r="GM370">
        <v>34536.8</v>
      </c>
      <c r="GN370">
        <v>41055.2</v>
      </c>
      <c r="GO370">
        <v>41571.7</v>
      </c>
      <c r="GP370">
        <v>1.7149</v>
      </c>
      <c r="GQ370">
        <v>2.00738</v>
      </c>
      <c r="GR370">
        <v>0.127483</v>
      </c>
      <c r="GS370">
        <v>0</v>
      </c>
      <c r="GT370">
        <v>30.6586</v>
      </c>
      <c r="GU370">
        <v>999.9</v>
      </c>
      <c r="GV370">
        <v>43.5</v>
      </c>
      <c r="GW370">
        <v>37</v>
      </c>
      <c r="GX370">
        <v>30.2643</v>
      </c>
      <c r="GY370">
        <v>62.7738</v>
      </c>
      <c r="GZ370">
        <v>28.8502</v>
      </c>
      <c r="HA370">
        <v>1</v>
      </c>
      <c r="HB370">
        <v>0.36782</v>
      </c>
      <c r="HC370">
        <v>0</v>
      </c>
      <c r="HD370">
        <v>20.3918</v>
      </c>
      <c r="HE370">
        <v>5.21579</v>
      </c>
      <c r="HF370">
        <v>12.0099</v>
      </c>
      <c r="HG370">
        <v>4.98695</v>
      </c>
      <c r="HH370">
        <v>3.28838</v>
      </c>
      <c r="HI370">
        <v>2446.5</v>
      </c>
      <c r="HJ370">
        <v>9999</v>
      </c>
      <c r="HK370">
        <v>9999</v>
      </c>
      <c r="HL370">
        <v>46.1</v>
      </c>
      <c r="HM370">
        <v>1.86734</v>
      </c>
      <c r="HN370">
        <v>1.8663</v>
      </c>
      <c r="HO370">
        <v>1.86585</v>
      </c>
      <c r="HP370">
        <v>1.86569</v>
      </c>
      <c r="HQ370">
        <v>1.86752</v>
      </c>
      <c r="HR370">
        <v>1.87007</v>
      </c>
      <c r="HS370">
        <v>1.86874</v>
      </c>
      <c r="HT370">
        <v>1.87007</v>
      </c>
      <c r="HU370">
        <v>0</v>
      </c>
      <c r="HV370">
        <v>0</v>
      </c>
      <c r="HW370">
        <v>0</v>
      </c>
      <c r="HX370">
        <v>0</v>
      </c>
      <c r="HY370" t="s">
        <v>425</v>
      </c>
      <c r="HZ370" t="s">
        <v>426</v>
      </c>
      <c r="IA370" t="s">
        <v>427</v>
      </c>
      <c r="IB370" t="s">
        <v>427</v>
      </c>
      <c r="IC370" t="s">
        <v>427</v>
      </c>
      <c r="ID370" t="s">
        <v>427</v>
      </c>
      <c r="IE370">
        <v>0</v>
      </c>
      <c r="IF370">
        <v>100</v>
      </c>
      <c r="IG370">
        <v>100</v>
      </c>
      <c r="IH370">
        <v>-1.22</v>
      </c>
      <c r="II370">
        <v>0.1129</v>
      </c>
      <c r="IJ370">
        <v>0.04464184116076175</v>
      </c>
      <c r="IK370">
        <v>-0.0004613869835165773</v>
      </c>
      <c r="IL370">
        <v>-7.733014719846753E-07</v>
      </c>
      <c r="IM370">
        <v>2.12217718631011E-10</v>
      </c>
      <c r="IN370">
        <v>-0.1662484685589008</v>
      </c>
      <c r="IO370">
        <v>0.000886434048502425</v>
      </c>
      <c r="IP370">
        <v>0.0004187276611132993</v>
      </c>
      <c r="IQ370">
        <v>-3.612086840460417E-06</v>
      </c>
      <c r="IR370">
        <v>19</v>
      </c>
      <c r="IS370">
        <v>2204</v>
      </c>
      <c r="IT370">
        <v>1</v>
      </c>
      <c r="IU370">
        <v>37</v>
      </c>
      <c r="IV370">
        <v>45.9</v>
      </c>
      <c r="IW370">
        <v>46</v>
      </c>
      <c r="IX370">
        <v>2.323</v>
      </c>
      <c r="IY370">
        <v>2.20337</v>
      </c>
      <c r="IZ370">
        <v>1.39648</v>
      </c>
      <c r="JA370">
        <v>2.34253</v>
      </c>
      <c r="JB370">
        <v>1.49536</v>
      </c>
      <c r="JC370">
        <v>2.39746</v>
      </c>
      <c r="JD370">
        <v>39.1924</v>
      </c>
      <c r="JE370">
        <v>14.6224</v>
      </c>
      <c r="JF370">
        <v>18</v>
      </c>
      <c r="JG370">
        <v>391.809</v>
      </c>
      <c r="JH370">
        <v>563.146</v>
      </c>
      <c r="JI370">
        <v>32.663</v>
      </c>
      <c r="JJ370">
        <v>32.2168</v>
      </c>
      <c r="JK370">
        <v>30.0001</v>
      </c>
      <c r="JL370">
        <v>32.0918</v>
      </c>
      <c r="JM370">
        <v>31.9881</v>
      </c>
      <c r="JN370">
        <v>46.409</v>
      </c>
      <c r="JO370">
        <v>21.232</v>
      </c>
      <c r="JP370">
        <v>29.9869</v>
      </c>
      <c r="JQ370">
        <v>-999.9</v>
      </c>
      <c r="JR370">
        <v>1113.26</v>
      </c>
      <c r="JS370">
        <v>25.6654</v>
      </c>
      <c r="JT370">
        <v>99.70910000000001</v>
      </c>
      <c r="JU370">
        <v>99.7856</v>
      </c>
    </row>
    <row r="371" spans="1:281">
      <c r="A371">
        <v>355</v>
      </c>
      <c r="B371">
        <v>1652290100.5</v>
      </c>
      <c r="C371">
        <v>8044</v>
      </c>
      <c r="D371" t="s">
        <v>1195</v>
      </c>
      <c r="E371" t="s">
        <v>1196</v>
      </c>
      <c r="F371">
        <v>2</v>
      </c>
      <c r="G371" t="s">
        <v>1120</v>
      </c>
      <c r="H371" t="s">
        <v>418</v>
      </c>
      <c r="I371">
        <v>1652290099.125</v>
      </c>
      <c r="J371">
        <f>(K371)/1000</f>
        <v>0</v>
      </c>
      <c r="K371">
        <f>IF(CZ371, AN371, AH371)</f>
        <v>0</v>
      </c>
      <c r="L371">
        <f>IF(CZ371, AI371, AG371)</f>
        <v>0</v>
      </c>
      <c r="M371">
        <f>DB371 - IF(AU371&gt;1, L371*CV371*100.0/(AW371*DP371), 0)</f>
        <v>0</v>
      </c>
      <c r="N371">
        <f>((T371-J371/2)*M371-L371)/(T371+J371/2)</f>
        <v>0</v>
      </c>
      <c r="O371">
        <f>N371*(DI371+DJ371)/1000.0</f>
        <v>0</v>
      </c>
      <c r="P371">
        <f>(DB371 - IF(AU371&gt;1, L371*CV371*100.0/(AW371*DP371), 0))*(DI371+DJ371)/1000.0</f>
        <v>0</v>
      </c>
      <c r="Q371">
        <f>2.0/((1/S371-1/R371)+SIGN(S371)*SQRT((1/S371-1/R371)*(1/S371-1/R371) + 4*CW371/((CW371+1)*(CW371+1))*(2*1/S371*1/R371-1/R371*1/R371)))</f>
        <v>0</v>
      </c>
      <c r="R371">
        <f>IF(LEFT(CX371,1)&lt;&gt;"0",IF(LEFT(CX371,1)="1",3.0,CY371),$D$5+$E$5*(DP371*DI371/($K$5*1000))+$F$5*(DP371*DI371/($K$5*1000))*MAX(MIN(CV371,$J$5),$I$5)*MAX(MIN(CV371,$J$5),$I$5)+$G$5*MAX(MIN(CV371,$J$5),$I$5)*(DP371*DI371/($K$5*1000))+$H$5*(DP371*DI371/($K$5*1000))*(DP371*DI371/($K$5*1000)))</f>
        <v>0</v>
      </c>
      <c r="S371">
        <f>J371*(1000-(1000*0.61365*exp(17.502*W371/(240.97+W371))/(DI371+DJ371)+DD371)/2)/(1000*0.61365*exp(17.502*W371/(240.97+W371))/(DI371+DJ371)-DD371)</f>
        <v>0</v>
      </c>
      <c r="T371">
        <f>1/((CW371+1)/(Q371/1.6)+1/(R371/1.37)) + CW371/((CW371+1)/(Q371/1.6) + CW371/(R371/1.37))</f>
        <v>0</v>
      </c>
      <c r="U371">
        <f>(CR371*CU371)</f>
        <v>0</v>
      </c>
      <c r="V371">
        <f>(DK371+(U371+2*0.95*5.67E-8*(((DK371+$B$7)+273)^4-(DK371+273)^4)-44100*J371)/(1.84*29.3*R371+8*0.95*5.67E-8*(DK371+273)^3))</f>
        <v>0</v>
      </c>
      <c r="W371">
        <f>($C$7*DL371+$D$7*DM371+$E$7*V371)</f>
        <v>0</v>
      </c>
      <c r="X371">
        <f>0.61365*exp(17.502*W371/(240.97+W371))</f>
        <v>0</v>
      </c>
      <c r="Y371">
        <f>(Z371/AA371*100)</f>
        <v>0</v>
      </c>
      <c r="Z371">
        <f>DD371*(DI371+DJ371)/1000</f>
        <v>0</v>
      </c>
      <c r="AA371">
        <f>0.61365*exp(17.502*DK371/(240.97+DK371))</f>
        <v>0</v>
      </c>
      <c r="AB371">
        <f>(X371-DD371*(DI371+DJ371)/1000)</f>
        <v>0</v>
      </c>
      <c r="AC371">
        <f>(-J371*44100)</f>
        <v>0</v>
      </c>
      <c r="AD371">
        <f>2*29.3*R371*0.92*(DK371-W371)</f>
        <v>0</v>
      </c>
      <c r="AE371">
        <f>2*0.95*5.67E-8*(((DK371+$B$7)+273)^4-(W371+273)^4)</f>
        <v>0</v>
      </c>
      <c r="AF371">
        <f>U371+AE371+AC371+AD371</f>
        <v>0</v>
      </c>
      <c r="AG371">
        <f>DH371*AU371*(DC371-DB371*(1000-AU371*DE371)/(1000-AU371*DD371))/(100*CV371)</f>
        <v>0</v>
      </c>
      <c r="AH371">
        <f>1000*DH371*AU371*(DD371-DE371)/(100*CV371*(1000-AU371*DD371))</f>
        <v>0</v>
      </c>
      <c r="AI371">
        <f>(AJ371 - AK371 - DI371*1E3/(8.314*(DK371+273.15)) * AM371/DH371 * AL371) * DH371/(100*CV371) * (1000 - DE371)/1000</f>
        <v>0</v>
      </c>
      <c r="AJ371">
        <v>1189.481169289776</v>
      </c>
      <c r="AK371">
        <v>1197.688606060606</v>
      </c>
      <c r="AL371">
        <v>-6.701368417446582</v>
      </c>
      <c r="AM371">
        <v>66.42233892500103</v>
      </c>
      <c r="AN371">
        <f>(AP371 - AO371 + DI371*1E3/(8.314*(DK371+273.15)) * AR371/DH371 * AQ371) * DH371/(100*CV371) * 1000/(1000 - AP371)</f>
        <v>0</v>
      </c>
      <c r="AO371">
        <v>25.71555825542606</v>
      </c>
      <c r="AP371">
        <v>28.44951454545454</v>
      </c>
      <c r="AQ371">
        <v>-0.0006738733608354468</v>
      </c>
      <c r="AR371">
        <v>79.01917542628415</v>
      </c>
      <c r="AS371">
        <v>0</v>
      </c>
      <c r="AT371">
        <v>0</v>
      </c>
      <c r="AU371">
        <f>IF(AS371*$H$13&gt;=AW371,1.0,(AW371/(AW371-AS371*$H$13)))</f>
        <v>0</v>
      </c>
      <c r="AV371">
        <f>(AU371-1)*100</f>
        <v>0</v>
      </c>
      <c r="AW371">
        <f>MAX(0,($B$13+$C$13*DP371)/(1+$D$13*DP371)*DI371/(DK371+273)*$E$13)</f>
        <v>0</v>
      </c>
      <c r="AX371" t="s">
        <v>421</v>
      </c>
      <c r="AY371" t="s">
        <v>421</v>
      </c>
      <c r="AZ371">
        <v>0</v>
      </c>
      <c r="BA371">
        <v>0</v>
      </c>
      <c r="BB371">
        <f>1-AZ371/BA371</f>
        <v>0</v>
      </c>
      <c r="BC371">
        <v>0</v>
      </c>
      <c r="BD371" t="s">
        <v>421</v>
      </c>
      <c r="BE371" t="s">
        <v>421</v>
      </c>
      <c r="BF371">
        <v>0</v>
      </c>
      <c r="BG371">
        <v>0</v>
      </c>
      <c r="BH371">
        <f>1-BF371/BG371</f>
        <v>0</v>
      </c>
      <c r="BI371">
        <v>0.5</v>
      </c>
      <c r="BJ371">
        <f>CS371</f>
        <v>0</v>
      </c>
      <c r="BK371">
        <f>L371</f>
        <v>0</v>
      </c>
      <c r="BL371">
        <f>BH371*BI371*BJ371</f>
        <v>0</v>
      </c>
      <c r="BM371">
        <f>(BK371-BC371)/BJ371</f>
        <v>0</v>
      </c>
      <c r="BN371">
        <f>(BA371-BG371)/BG371</f>
        <v>0</v>
      </c>
      <c r="BO371">
        <f>AZ371/(BB371+AZ371/BG371)</f>
        <v>0</v>
      </c>
      <c r="BP371" t="s">
        <v>421</v>
      </c>
      <c r="BQ371">
        <v>0</v>
      </c>
      <c r="BR371">
        <f>IF(BQ371&lt;&gt;0, BQ371, BO371)</f>
        <v>0</v>
      </c>
      <c r="BS371">
        <f>1-BR371/BG371</f>
        <v>0</v>
      </c>
      <c r="BT371">
        <f>(BG371-BF371)/(BG371-BR371)</f>
        <v>0</v>
      </c>
      <c r="BU371">
        <f>(BA371-BG371)/(BA371-BR371)</f>
        <v>0</v>
      </c>
      <c r="BV371">
        <f>(BG371-BF371)/(BG371-AZ371)</f>
        <v>0</v>
      </c>
      <c r="BW371">
        <f>(BA371-BG371)/(BA371-AZ371)</f>
        <v>0</v>
      </c>
      <c r="BX371">
        <f>(BT371*BR371/BF371)</f>
        <v>0</v>
      </c>
      <c r="BY371">
        <f>(1-BX371)</f>
        <v>0</v>
      </c>
      <c r="BZ371">
        <v>1358</v>
      </c>
      <c r="CA371">
        <v>300</v>
      </c>
      <c r="CB371">
        <v>300</v>
      </c>
      <c r="CC371">
        <v>300</v>
      </c>
      <c r="CD371">
        <v>10372.1</v>
      </c>
      <c r="CE371">
        <v>1824.64</v>
      </c>
      <c r="CF371">
        <v>-0.00730157</v>
      </c>
      <c r="CG371">
        <v>0.9</v>
      </c>
      <c r="CH371" t="s">
        <v>421</v>
      </c>
      <c r="CI371" t="s">
        <v>421</v>
      </c>
      <c r="CJ371" t="s">
        <v>421</v>
      </c>
      <c r="CK371" t="s">
        <v>421</v>
      </c>
      <c r="CL371" t="s">
        <v>421</v>
      </c>
      <c r="CM371" t="s">
        <v>421</v>
      </c>
      <c r="CN371" t="s">
        <v>421</v>
      </c>
      <c r="CO371" t="s">
        <v>421</v>
      </c>
      <c r="CP371" t="s">
        <v>421</v>
      </c>
      <c r="CQ371" t="s">
        <v>421</v>
      </c>
      <c r="CR371">
        <f>$B$11*DQ371+$C$11*DR371+$F$11*EC371*(1-EF371)</f>
        <v>0</v>
      </c>
      <c r="CS371">
        <f>CR371*CT371</f>
        <v>0</v>
      </c>
      <c r="CT371">
        <f>($B$11*$D$9+$C$11*$D$9+$F$11*((EP371+EH371)/MAX(EP371+EH371+EQ371, 0.1)*$I$9+EQ371/MAX(EP371+EH371+EQ371, 0.1)*$J$9))/($B$11+$C$11+$F$11)</f>
        <v>0</v>
      </c>
      <c r="CU371">
        <f>($B$11*$K$9+$C$11*$K$9+$F$11*((EP371+EH371)/MAX(EP371+EH371+EQ371, 0.1)*$P$9+EQ371/MAX(EP371+EH371+EQ371, 0.1)*$Q$9))/($B$11+$C$11+$F$11)</f>
        <v>0</v>
      </c>
      <c r="CV371">
        <v>6</v>
      </c>
      <c r="CW371">
        <v>0.5</v>
      </c>
      <c r="CX371" t="s">
        <v>422</v>
      </c>
      <c r="CY371">
        <v>2</v>
      </c>
      <c r="CZ371" t="b">
        <v>1</v>
      </c>
      <c r="DA371">
        <v>1652290099.125</v>
      </c>
      <c r="DB371">
        <v>1169.305</v>
      </c>
      <c r="DC371">
        <v>1143.8275</v>
      </c>
      <c r="DD371">
        <v>28.45175</v>
      </c>
      <c r="DE371">
        <v>25.7106</v>
      </c>
      <c r="DF371">
        <v>1170.52</v>
      </c>
      <c r="DG371">
        <v>28.338825</v>
      </c>
      <c r="DH371">
        <v>400.0825</v>
      </c>
      <c r="DI371">
        <v>90.632375</v>
      </c>
      <c r="DJ371">
        <v>0.09997875000000001</v>
      </c>
      <c r="DK371">
        <v>33.4135</v>
      </c>
      <c r="DL371">
        <v>32.72605</v>
      </c>
      <c r="DM371">
        <v>999.9</v>
      </c>
      <c r="DN371">
        <v>0</v>
      </c>
      <c r="DO371">
        <v>0</v>
      </c>
      <c r="DP371">
        <v>10002.0325</v>
      </c>
      <c r="DQ371">
        <v>0</v>
      </c>
      <c r="DR371">
        <v>255.428</v>
      </c>
      <c r="DS371">
        <v>25.477225</v>
      </c>
      <c r="DT371">
        <v>1203.55</v>
      </c>
      <c r="DU371">
        <v>1174.015</v>
      </c>
      <c r="DV371">
        <v>2.7411725</v>
      </c>
      <c r="DW371">
        <v>1143.8275</v>
      </c>
      <c r="DX371">
        <v>25.7106</v>
      </c>
      <c r="DY371">
        <v>2.5786525</v>
      </c>
      <c r="DZ371">
        <v>2.3302125</v>
      </c>
      <c r="EA371">
        <v>21.531625</v>
      </c>
      <c r="EB371">
        <v>19.8868</v>
      </c>
      <c r="EC371">
        <v>1499.97</v>
      </c>
      <c r="ED371">
        <v>0.972992</v>
      </c>
      <c r="EE371">
        <v>0.0270084</v>
      </c>
      <c r="EF371">
        <v>0</v>
      </c>
      <c r="EG371">
        <v>1389.5325</v>
      </c>
      <c r="EH371">
        <v>5.00097</v>
      </c>
      <c r="EI371">
        <v>21533.15</v>
      </c>
      <c r="EJ371">
        <v>12491.35</v>
      </c>
      <c r="EK371">
        <v>41.687</v>
      </c>
      <c r="EL371">
        <v>43.04649999999999</v>
      </c>
      <c r="EM371">
        <v>41.92149999999999</v>
      </c>
      <c r="EN371">
        <v>42.875</v>
      </c>
      <c r="EO371">
        <v>42.875</v>
      </c>
      <c r="EP371">
        <v>1454.59</v>
      </c>
      <c r="EQ371">
        <v>40.3725</v>
      </c>
      <c r="ER371">
        <v>0</v>
      </c>
      <c r="ES371">
        <v>2786.599999904633</v>
      </c>
      <c r="ET371">
        <v>0</v>
      </c>
      <c r="EU371">
        <v>1389.665384615385</v>
      </c>
      <c r="EV371">
        <v>-3.21435895778285</v>
      </c>
      <c r="EW371">
        <v>-12.40000005060275</v>
      </c>
      <c r="EX371">
        <v>21532.35</v>
      </c>
      <c r="EY371">
        <v>15</v>
      </c>
      <c r="EZ371">
        <v>1652287342.6</v>
      </c>
      <c r="FA371" t="s">
        <v>727</v>
      </c>
      <c r="FB371">
        <v>1652287342.6</v>
      </c>
      <c r="FC371">
        <v>1652287335.6</v>
      </c>
      <c r="FD371">
        <v>27</v>
      </c>
      <c r="FE371">
        <v>0.206</v>
      </c>
      <c r="FF371">
        <v>-0.006</v>
      </c>
      <c r="FG371">
        <v>-1.806</v>
      </c>
      <c r="FH371">
        <v>0.04</v>
      </c>
      <c r="FI371">
        <v>1600</v>
      </c>
      <c r="FJ371">
        <v>24</v>
      </c>
      <c r="FK371">
        <v>0.06</v>
      </c>
      <c r="FL371">
        <v>0.04</v>
      </c>
      <c r="FM371">
        <v>23.910115</v>
      </c>
      <c r="FN371">
        <v>8.413190994371394</v>
      </c>
      <c r="FO371">
        <v>0.8143163708135801</v>
      </c>
      <c r="FP371">
        <v>-1</v>
      </c>
      <c r="FQ371">
        <v>2.701541</v>
      </c>
      <c r="FR371">
        <v>0.3227738836772937</v>
      </c>
      <c r="FS371">
        <v>0.03511755435676005</v>
      </c>
      <c r="FT371">
        <v>1</v>
      </c>
      <c r="FU371">
        <v>0</v>
      </c>
      <c r="FV371">
        <v>0</v>
      </c>
      <c r="FW371">
        <v>0</v>
      </c>
      <c r="FX371">
        <v>-1</v>
      </c>
      <c r="FY371">
        <v>1</v>
      </c>
      <c r="FZ371">
        <v>1</v>
      </c>
      <c r="GA371" t="s">
        <v>719</v>
      </c>
      <c r="GB371">
        <v>2.69375</v>
      </c>
      <c r="GC371">
        <v>2.70515</v>
      </c>
      <c r="GD371">
        <v>0.188231</v>
      </c>
      <c r="GE371">
        <v>0.183703</v>
      </c>
      <c r="GF371">
        <v>0.11905</v>
      </c>
      <c r="GG371">
        <v>0.109389</v>
      </c>
      <c r="GH371">
        <v>25445.4</v>
      </c>
      <c r="GI371">
        <v>25689.9</v>
      </c>
      <c r="GJ371">
        <v>29172.8</v>
      </c>
      <c r="GK371">
        <v>29133.2</v>
      </c>
      <c r="GL371">
        <v>34024.1</v>
      </c>
      <c r="GM371">
        <v>34537</v>
      </c>
      <c r="GN371">
        <v>41054.9</v>
      </c>
      <c r="GO371">
        <v>41571.5</v>
      </c>
      <c r="GP371">
        <v>1.71493</v>
      </c>
      <c r="GQ371">
        <v>2.00723</v>
      </c>
      <c r="GR371">
        <v>0.127446</v>
      </c>
      <c r="GS371">
        <v>0</v>
      </c>
      <c r="GT371">
        <v>30.6573</v>
      </c>
      <c r="GU371">
        <v>999.9</v>
      </c>
      <c r="GV371">
        <v>43.5</v>
      </c>
      <c r="GW371">
        <v>37</v>
      </c>
      <c r="GX371">
        <v>30.261</v>
      </c>
      <c r="GY371">
        <v>62.7538</v>
      </c>
      <c r="GZ371">
        <v>28.8141</v>
      </c>
      <c r="HA371">
        <v>1</v>
      </c>
      <c r="HB371">
        <v>0.367835</v>
      </c>
      <c r="HC371">
        <v>0</v>
      </c>
      <c r="HD371">
        <v>20.3919</v>
      </c>
      <c r="HE371">
        <v>5.21549</v>
      </c>
      <c r="HF371">
        <v>12.0099</v>
      </c>
      <c r="HG371">
        <v>4.98685</v>
      </c>
      <c r="HH371">
        <v>3.28848</v>
      </c>
      <c r="HI371">
        <v>2446.5</v>
      </c>
      <c r="HJ371">
        <v>9999</v>
      </c>
      <c r="HK371">
        <v>9999</v>
      </c>
      <c r="HL371">
        <v>46.1</v>
      </c>
      <c r="HM371">
        <v>1.86736</v>
      </c>
      <c r="HN371">
        <v>1.8663</v>
      </c>
      <c r="HO371">
        <v>1.86584</v>
      </c>
      <c r="HP371">
        <v>1.8657</v>
      </c>
      <c r="HQ371">
        <v>1.86752</v>
      </c>
      <c r="HR371">
        <v>1.87006</v>
      </c>
      <c r="HS371">
        <v>1.86874</v>
      </c>
      <c r="HT371">
        <v>1.87006</v>
      </c>
      <c r="HU371">
        <v>0</v>
      </c>
      <c r="HV371">
        <v>0</v>
      </c>
      <c r="HW371">
        <v>0</v>
      </c>
      <c r="HX371">
        <v>0</v>
      </c>
      <c r="HY371" t="s">
        <v>425</v>
      </c>
      <c r="HZ371" t="s">
        <v>426</v>
      </c>
      <c r="IA371" t="s">
        <v>427</v>
      </c>
      <c r="IB371" t="s">
        <v>427</v>
      </c>
      <c r="IC371" t="s">
        <v>427</v>
      </c>
      <c r="ID371" t="s">
        <v>427</v>
      </c>
      <c r="IE371">
        <v>0</v>
      </c>
      <c r="IF371">
        <v>100</v>
      </c>
      <c r="IG371">
        <v>100</v>
      </c>
      <c r="IH371">
        <v>-1.2</v>
      </c>
      <c r="II371">
        <v>0.1129</v>
      </c>
      <c r="IJ371">
        <v>0.04464184116076175</v>
      </c>
      <c r="IK371">
        <v>-0.0004613869835165773</v>
      </c>
      <c r="IL371">
        <v>-7.733014719846753E-07</v>
      </c>
      <c r="IM371">
        <v>2.12217718631011E-10</v>
      </c>
      <c r="IN371">
        <v>-0.1662484685589008</v>
      </c>
      <c r="IO371">
        <v>0.000886434048502425</v>
      </c>
      <c r="IP371">
        <v>0.0004187276611132993</v>
      </c>
      <c r="IQ371">
        <v>-3.612086840460417E-06</v>
      </c>
      <c r="IR371">
        <v>19</v>
      </c>
      <c r="IS371">
        <v>2204</v>
      </c>
      <c r="IT371">
        <v>1</v>
      </c>
      <c r="IU371">
        <v>37</v>
      </c>
      <c r="IV371">
        <v>46</v>
      </c>
      <c r="IW371">
        <v>46.1</v>
      </c>
      <c r="IX371">
        <v>2.29614</v>
      </c>
      <c r="IY371">
        <v>2.20581</v>
      </c>
      <c r="IZ371">
        <v>1.39648</v>
      </c>
      <c r="JA371">
        <v>2.34253</v>
      </c>
      <c r="JB371">
        <v>1.49536</v>
      </c>
      <c r="JC371">
        <v>2.3877</v>
      </c>
      <c r="JD371">
        <v>39.1924</v>
      </c>
      <c r="JE371">
        <v>14.6311</v>
      </c>
      <c r="JF371">
        <v>18</v>
      </c>
      <c r="JG371">
        <v>391.83</v>
      </c>
      <c r="JH371">
        <v>563.039</v>
      </c>
      <c r="JI371">
        <v>32.6629</v>
      </c>
      <c r="JJ371">
        <v>32.2168</v>
      </c>
      <c r="JK371">
        <v>30.0001</v>
      </c>
      <c r="JL371">
        <v>32.093</v>
      </c>
      <c r="JM371">
        <v>31.9887</v>
      </c>
      <c r="JN371">
        <v>45.9695</v>
      </c>
      <c r="JO371">
        <v>21.232</v>
      </c>
      <c r="JP371">
        <v>29.9869</v>
      </c>
      <c r="JQ371">
        <v>-999.9</v>
      </c>
      <c r="JR371">
        <v>1099.9</v>
      </c>
      <c r="JS371">
        <v>25.6675</v>
      </c>
      <c r="JT371">
        <v>99.7086</v>
      </c>
      <c r="JU371">
        <v>99.7851</v>
      </c>
    </row>
    <row r="372" spans="1:281">
      <c r="A372">
        <v>356</v>
      </c>
      <c r="B372">
        <v>1652290102.5</v>
      </c>
      <c r="C372">
        <v>8046</v>
      </c>
      <c r="D372" t="s">
        <v>1197</v>
      </c>
      <c r="E372" t="s">
        <v>1198</v>
      </c>
      <c r="F372">
        <v>2</v>
      </c>
      <c r="G372" t="s">
        <v>1120</v>
      </c>
      <c r="H372" t="s">
        <v>418</v>
      </c>
      <c r="I372">
        <v>1652290101.5</v>
      </c>
      <c r="J372">
        <f>(K372)/1000</f>
        <v>0</v>
      </c>
      <c r="K372">
        <f>IF(CZ372, AN372, AH372)</f>
        <v>0</v>
      </c>
      <c r="L372">
        <f>IF(CZ372, AI372, AG372)</f>
        <v>0</v>
      </c>
      <c r="M372">
        <f>DB372 - IF(AU372&gt;1, L372*CV372*100.0/(AW372*DP372), 0)</f>
        <v>0</v>
      </c>
      <c r="N372">
        <f>((T372-J372/2)*M372-L372)/(T372+J372/2)</f>
        <v>0</v>
      </c>
      <c r="O372">
        <f>N372*(DI372+DJ372)/1000.0</f>
        <v>0</v>
      </c>
      <c r="P372">
        <f>(DB372 - IF(AU372&gt;1, L372*CV372*100.0/(AW372*DP372), 0))*(DI372+DJ372)/1000.0</f>
        <v>0</v>
      </c>
      <c r="Q372">
        <f>2.0/((1/S372-1/R372)+SIGN(S372)*SQRT((1/S372-1/R372)*(1/S372-1/R372) + 4*CW372/((CW372+1)*(CW372+1))*(2*1/S372*1/R372-1/R372*1/R372)))</f>
        <v>0</v>
      </c>
      <c r="R372">
        <f>IF(LEFT(CX372,1)&lt;&gt;"0",IF(LEFT(CX372,1)="1",3.0,CY372),$D$5+$E$5*(DP372*DI372/($K$5*1000))+$F$5*(DP372*DI372/($K$5*1000))*MAX(MIN(CV372,$J$5),$I$5)*MAX(MIN(CV372,$J$5),$I$5)+$G$5*MAX(MIN(CV372,$J$5),$I$5)*(DP372*DI372/($K$5*1000))+$H$5*(DP372*DI372/($K$5*1000))*(DP372*DI372/($K$5*1000)))</f>
        <v>0</v>
      </c>
      <c r="S372">
        <f>J372*(1000-(1000*0.61365*exp(17.502*W372/(240.97+W372))/(DI372+DJ372)+DD372)/2)/(1000*0.61365*exp(17.502*W372/(240.97+W372))/(DI372+DJ372)-DD372)</f>
        <v>0</v>
      </c>
      <c r="T372">
        <f>1/((CW372+1)/(Q372/1.6)+1/(R372/1.37)) + CW372/((CW372+1)/(Q372/1.6) + CW372/(R372/1.37))</f>
        <v>0</v>
      </c>
      <c r="U372">
        <f>(CR372*CU372)</f>
        <v>0</v>
      </c>
      <c r="V372">
        <f>(DK372+(U372+2*0.95*5.67E-8*(((DK372+$B$7)+273)^4-(DK372+273)^4)-44100*J372)/(1.84*29.3*R372+8*0.95*5.67E-8*(DK372+273)^3))</f>
        <v>0</v>
      </c>
      <c r="W372">
        <f>($C$7*DL372+$D$7*DM372+$E$7*V372)</f>
        <v>0</v>
      </c>
      <c r="X372">
        <f>0.61365*exp(17.502*W372/(240.97+W372))</f>
        <v>0</v>
      </c>
      <c r="Y372">
        <f>(Z372/AA372*100)</f>
        <v>0</v>
      </c>
      <c r="Z372">
        <f>DD372*(DI372+DJ372)/1000</f>
        <v>0</v>
      </c>
      <c r="AA372">
        <f>0.61365*exp(17.502*DK372/(240.97+DK372))</f>
        <v>0</v>
      </c>
      <c r="AB372">
        <f>(X372-DD372*(DI372+DJ372)/1000)</f>
        <v>0</v>
      </c>
      <c r="AC372">
        <f>(-J372*44100)</f>
        <v>0</v>
      </c>
      <c r="AD372">
        <f>2*29.3*R372*0.92*(DK372-W372)</f>
        <v>0</v>
      </c>
      <c r="AE372">
        <f>2*0.95*5.67E-8*(((DK372+$B$7)+273)^4-(W372+273)^4)</f>
        <v>0</v>
      </c>
      <c r="AF372">
        <f>U372+AE372+AC372+AD372</f>
        <v>0</v>
      </c>
      <c r="AG372">
        <f>DH372*AU372*(DC372-DB372*(1000-AU372*DE372)/(1000-AU372*DD372))/(100*CV372)</f>
        <v>0</v>
      </c>
      <c r="AH372">
        <f>1000*DH372*AU372*(DD372-DE372)/(100*CV372*(1000-AU372*DD372))</f>
        <v>0</v>
      </c>
      <c r="AI372">
        <f>(AJ372 - AK372 - DI372*1E3/(8.314*(DK372+273.15)) * AM372/DH372 * AL372) * DH372/(100*CV372) * (1000 - DE372)/1000</f>
        <v>0</v>
      </c>
      <c r="AJ372">
        <v>1175.701976939008</v>
      </c>
      <c r="AK372">
        <v>1184.242606060606</v>
      </c>
      <c r="AL372">
        <v>-6.711246974195841</v>
      </c>
      <c r="AM372">
        <v>66.42233892500103</v>
      </c>
      <c r="AN372">
        <f>(AP372 - AO372 + DI372*1E3/(8.314*(DK372+273.15)) * AR372/DH372 * AQ372) * DH372/(100*CV372) * 1000/(1000 - AP372)</f>
        <v>0</v>
      </c>
      <c r="AO372">
        <v>25.7119637103471</v>
      </c>
      <c r="AP372">
        <v>28.44443696969697</v>
      </c>
      <c r="AQ372">
        <v>-0.0004651387459360525</v>
      </c>
      <c r="AR372">
        <v>79.01917542628415</v>
      </c>
      <c r="AS372">
        <v>0</v>
      </c>
      <c r="AT372">
        <v>0</v>
      </c>
      <c r="AU372">
        <f>IF(AS372*$H$13&gt;=AW372,1.0,(AW372/(AW372-AS372*$H$13)))</f>
        <v>0</v>
      </c>
      <c r="AV372">
        <f>(AU372-1)*100</f>
        <v>0</v>
      </c>
      <c r="AW372">
        <f>MAX(0,($B$13+$C$13*DP372)/(1+$D$13*DP372)*DI372/(DK372+273)*$E$13)</f>
        <v>0</v>
      </c>
      <c r="AX372" t="s">
        <v>421</v>
      </c>
      <c r="AY372" t="s">
        <v>421</v>
      </c>
      <c r="AZ372">
        <v>0</v>
      </c>
      <c r="BA372">
        <v>0</v>
      </c>
      <c r="BB372">
        <f>1-AZ372/BA372</f>
        <v>0</v>
      </c>
      <c r="BC372">
        <v>0</v>
      </c>
      <c r="BD372" t="s">
        <v>421</v>
      </c>
      <c r="BE372" t="s">
        <v>421</v>
      </c>
      <c r="BF372">
        <v>0</v>
      </c>
      <c r="BG372">
        <v>0</v>
      </c>
      <c r="BH372">
        <f>1-BF372/BG372</f>
        <v>0</v>
      </c>
      <c r="BI372">
        <v>0.5</v>
      </c>
      <c r="BJ372">
        <f>CS372</f>
        <v>0</v>
      </c>
      <c r="BK372">
        <f>L372</f>
        <v>0</v>
      </c>
      <c r="BL372">
        <f>BH372*BI372*BJ372</f>
        <v>0</v>
      </c>
      <c r="BM372">
        <f>(BK372-BC372)/BJ372</f>
        <v>0</v>
      </c>
      <c r="BN372">
        <f>(BA372-BG372)/BG372</f>
        <v>0</v>
      </c>
      <c r="BO372">
        <f>AZ372/(BB372+AZ372/BG372)</f>
        <v>0</v>
      </c>
      <c r="BP372" t="s">
        <v>421</v>
      </c>
      <c r="BQ372">
        <v>0</v>
      </c>
      <c r="BR372">
        <f>IF(BQ372&lt;&gt;0, BQ372, BO372)</f>
        <v>0</v>
      </c>
      <c r="BS372">
        <f>1-BR372/BG372</f>
        <v>0</v>
      </c>
      <c r="BT372">
        <f>(BG372-BF372)/(BG372-BR372)</f>
        <v>0</v>
      </c>
      <c r="BU372">
        <f>(BA372-BG372)/(BA372-BR372)</f>
        <v>0</v>
      </c>
      <c r="BV372">
        <f>(BG372-BF372)/(BG372-AZ372)</f>
        <v>0</v>
      </c>
      <c r="BW372">
        <f>(BA372-BG372)/(BA372-AZ372)</f>
        <v>0</v>
      </c>
      <c r="BX372">
        <f>(BT372*BR372/BF372)</f>
        <v>0</v>
      </c>
      <c r="BY372">
        <f>(1-BX372)</f>
        <v>0</v>
      </c>
      <c r="BZ372">
        <v>1358</v>
      </c>
      <c r="CA372">
        <v>300</v>
      </c>
      <c r="CB372">
        <v>300</v>
      </c>
      <c r="CC372">
        <v>300</v>
      </c>
      <c r="CD372">
        <v>10372.1</v>
      </c>
      <c r="CE372">
        <v>1824.64</v>
      </c>
      <c r="CF372">
        <v>-0.00730157</v>
      </c>
      <c r="CG372">
        <v>0.9</v>
      </c>
      <c r="CH372" t="s">
        <v>421</v>
      </c>
      <c r="CI372" t="s">
        <v>421</v>
      </c>
      <c r="CJ372" t="s">
        <v>421</v>
      </c>
      <c r="CK372" t="s">
        <v>421</v>
      </c>
      <c r="CL372" t="s">
        <v>421</v>
      </c>
      <c r="CM372" t="s">
        <v>421</v>
      </c>
      <c r="CN372" t="s">
        <v>421</v>
      </c>
      <c r="CO372" t="s">
        <v>421</v>
      </c>
      <c r="CP372" t="s">
        <v>421</v>
      </c>
      <c r="CQ372" t="s">
        <v>421</v>
      </c>
      <c r="CR372">
        <f>$B$11*DQ372+$C$11*DR372+$F$11*EC372*(1-EF372)</f>
        <v>0</v>
      </c>
      <c r="CS372">
        <f>CR372*CT372</f>
        <v>0</v>
      </c>
      <c r="CT372">
        <f>($B$11*$D$9+$C$11*$D$9+$F$11*((EP372+EH372)/MAX(EP372+EH372+EQ372, 0.1)*$I$9+EQ372/MAX(EP372+EH372+EQ372, 0.1)*$J$9))/($B$11+$C$11+$F$11)</f>
        <v>0</v>
      </c>
      <c r="CU372">
        <f>($B$11*$K$9+$C$11*$K$9+$F$11*((EP372+EH372)/MAX(EP372+EH372+EQ372, 0.1)*$P$9+EQ372/MAX(EP372+EH372+EQ372, 0.1)*$Q$9))/($B$11+$C$11+$F$11)</f>
        <v>0</v>
      </c>
      <c r="CV372">
        <v>6</v>
      </c>
      <c r="CW372">
        <v>0.5</v>
      </c>
      <c r="CX372" t="s">
        <v>422</v>
      </c>
      <c r="CY372">
        <v>2</v>
      </c>
      <c r="CZ372" t="b">
        <v>1</v>
      </c>
      <c r="DA372">
        <v>1652290101.5</v>
      </c>
      <c r="DB372">
        <v>1153.826666666667</v>
      </c>
      <c r="DC372">
        <v>1127.993333333334</v>
      </c>
      <c r="DD372">
        <v>28.44573333333333</v>
      </c>
      <c r="DE372">
        <v>25.70583333333333</v>
      </c>
      <c r="DF372">
        <v>1155.016666666667</v>
      </c>
      <c r="DG372">
        <v>28.33286666666666</v>
      </c>
      <c r="DH372">
        <v>400.0720000000001</v>
      </c>
      <c r="DI372">
        <v>90.6309</v>
      </c>
      <c r="DJ372">
        <v>0.1000205333333333</v>
      </c>
      <c r="DK372">
        <v>33.4145</v>
      </c>
      <c r="DL372">
        <v>32.72876666666667</v>
      </c>
      <c r="DM372">
        <v>999.9</v>
      </c>
      <c r="DN372">
        <v>0</v>
      </c>
      <c r="DO372">
        <v>0</v>
      </c>
      <c r="DP372">
        <v>9998.716666666667</v>
      </c>
      <c r="DQ372">
        <v>0</v>
      </c>
      <c r="DR372">
        <v>255.2816666666667</v>
      </c>
      <c r="DS372">
        <v>25.83126666666666</v>
      </c>
      <c r="DT372">
        <v>1187.61</v>
      </c>
      <c r="DU372">
        <v>1157.756666666666</v>
      </c>
      <c r="DV372">
        <v>2.739896666666667</v>
      </c>
      <c r="DW372">
        <v>1127.993333333334</v>
      </c>
      <c r="DX372">
        <v>25.70583333333333</v>
      </c>
      <c r="DY372">
        <v>2.57806</v>
      </c>
      <c r="DZ372">
        <v>2.329743333333333</v>
      </c>
      <c r="EA372">
        <v>21.5279</v>
      </c>
      <c r="EB372">
        <v>19.88356666666667</v>
      </c>
      <c r="EC372">
        <v>1500.1</v>
      </c>
      <c r="ED372">
        <v>0.9729953333333333</v>
      </c>
      <c r="EE372">
        <v>0.02700486666666667</v>
      </c>
      <c r="EF372">
        <v>0</v>
      </c>
      <c r="EG372">
        <v>1389.373333333333</v>
      </c>
      <c r="EH372">
        <v>5.00097</v>
      </c>
      <c r="EI372">
        <v>21528.56666666667</v>
      </c>
      <c r="EJ372">
        <v>12492.36666666667</v>
      </c>
      <c r="EK372">
        <v>41.687</v>
      </c>
      <c r="EL372">
        <v>43.02066666666667</v>
      </c>
      <c r="EM372">
        <v>41.91633333333333</v>
      </c>
      <c r="EN372">
        <v>42.875</v>
      </c>
      <c r="EO372">
        <v>42.875</v>
      </c>
      <c r="EP372">
        <v>1454.72</v>
      </c>
      <c r="EQ372">
        <v>40.37666666666667</v>
      </c>
      <c r="ER372">
        <v>0</v>
      </c>
      <c r="ES372">
        <v>2788.400000095367</v>
      </c>
      <c r="ET372">
        <v>0</v>
      </c>
      <c r="EU372">
        <v>1389.568</v>
      </c>
      <c r="EV372">
        <v>-1.613076906900196</v>
      </c>
      <c r="EW372">
        <v>40.28461518688622</v>
      </c>
      <c r="EX372">
        <v>21529.408</v>
      </c>
      <c r="EY372">
        <v>15</v>
      </c>
      <c r="EZ372">
        <v>1652287342.6</v>
      </c>
      <c r="FA372" t="s">
        <v>727</v>
      </c>
      <c r="FB372">
        <v>1652287342.6</v>
      </c>
      <c r="FC372">
        <v>1652287335.6</v>
      </c>
      <c r="FD372">
        <v>27</v>
      </c>
      <c r="FE372">
        <v>0.206</v>
      </c>
      <c r="FF372">
        <v>-0.006</v>
      </c>
      <c r="FG372">
        <v>-1.806</v>
      </c>
      <c r="FH372">
        <v>0.04</v>
      </c>
      <c r="FI372">
        <v>1600</v>
      </c>
      <c r="FJ372">
        <v>24</v>
      </c>
      <c r="FK372">
        <v>0.06</v>
      </c>
      <c r="FL372">
        <v>0.04</v>
      </c>
      <c r="FM372">
        <v>24.365565</v>
      </c>
      <c r="FN372">
        <v>8.827470168855486</v>
      </c>
      <c r="FO372">
        <v>0.8554618371236674</v>
      </c>
      <c r="FP372">
        <v>-1</v>
      </c>
      <c r="FQ372">
        <v>2.7115095</v>
      </c>
      <c r="FR372">
        <v>0.3297248780487756</v>
      </c>
      <c r="FS372">
        <v>0.03434742428115969</v>
      </c>
      <c r="FT372">
        <v>1</v>
      </c>
      <c r="FU372">
        <v>0</v>
      </c>
      <c r="FV372">
        <v>0</v>
      </c>
      <c r="FW372">
        <v>0</v>
      </c>
      <c r="FX372">
        <v>-1</v>
      </c>
      <c r="FY372">
        <v>1</v>
      </c>
      <c r="FZ372">
        <v>1</v>
      </c>
      <c r="GA372" t="s">
        <v>719</v>
      </c>
      <c r="GB372">
        <v>2.69373</v>
      </c>
      <c r="GC372">
        <v>2.70521</v>
      </c>
      <c r="GD372">
        <v>0.186889</v>
      </c>
      <c r="GE372">
        <v>0.182333</v>
      </c>
      <c r="GF372">
        <v>0.119033</v>
      </c>
      <c r="GG372">
        <v>0.109375</v>
      </c>
      <c r="GH372">
        <v>25487.3</v>
      </c>
      <c r="GI372">
        <v>25733.2</v>
      </c>
      <c r="GJ372">
        <v>29172.4</v>
      </c>
      <c r="GK372">
        <v>29133.3</v>
      </c>
      <c r="GL372">
        <v>34024.4</v>
      </c>
      <c r="GM372">
        <v>34537.6</v>
      </c>
      <c r="GN372">
        <v>41054.5</v>
      </c>
      <c r="GO372">
        <v>41571.6</v>
      </c>
      <c r="GP372">
        <v>1.71495</v>
      </c>
      <c r="GQ372">
        <v>2.00717</v>
      </c>
      <c r="GR372">
        <v>0.127882</v>
      </c>
      <c r="GS372">
        <v>0</v>
      </c>
      <c r="GT372">
        <v>30.6567</v>
      </c>
      <c r="GU372">
        <v>999.9</v>
      </c>
      <c r="GV372">
        <v>43.5</v>
      </c>
      <c r="GW372">
        <v>37</v>
      </c>
      <c r="GX372">
        <v>30.2594</v>
      </c>
      <c r="GY372">
        <v>62.9138</v>
      </c>
      <c r="GZ372">
        <v>28.8221</v>
      </c>
      <c r="HA372">
        <v>1</v>
      </c>
      <c r="HB372">
        <v>0.367932</v>
      </c>
      <c r="HC372">
        <v>0</v>
      </c>
      <c r="HD372">
        <v>20.392</v>
      </c>
      <c r="HE372">
        <v>5.21564</v>
      </c>
      <c r="HF372">
        <v>12.0099</v>
      </c>
      <c r="HG372">
        <v>4.987</v>
      </c>
      <c r="HH372">
        <v>3.28845</v>
      </c>
      <c r="HI372">
        <v>2446.5</v>
      </c>
      <c r="HJ372">
        <v>9999</v>
      </c>
      <c r="HK372">
        <v>9999</v>
      </c>
      <c r="HL372">
        <v>46.1</v>
      </c>
      <c r="HM372">
        <v>1.86736</v>
      </c>
      <c r="HN372">
        <v>1.8663</v>
      </c>
      <c r="HO372">
        <v>1.86584</v>
      </c>
      <c r="HP372">
        <v>1.8657</v>
      </c>
      <c r="HQ372">
        <v>1.86752</v>
      </c>
      <c r="HR372">
        <v>1.87006</v>
      </c>
      <c r="HS372">
        <v>1.86874</v>
      </c>
      <c r="HT372">
        <v>1.87007</v>
      </c>
      <c r="HU372">
        <v>0</v>
      </c>
      <c r="HV372">
        <v>0</v>
      </c>
      <c r="HW372">
        <v>0</v>
      </c>
      <c r="HX372">
        <v>0</v>
      </c>
      <c r="HY372" t="s">
        <v>425</v>
      </c>
      <c r="HZ372" t="s">
        <v>426</v>
      </c>
      <c r="IA372" t="s">
        <v>427</v>
      </c>
      <c r="IB372" t="s">
        <v>427</v>
      </c>
      <c r="IC372" t="s">
        <v>427</v>
      </c>
      <c r="ID372" t="s">
        <v>427</v>
      </c>
      <c r="IE372">
        <v>0</v>
      </c>
      <c r="IF372">
        <v>100</v>
      </c>
      <c r="IG372">
        <v>100</v>
      </c>
      <c r="IH372">
        <v>-1.19</v>
      </c>
      <c r="II372">
        <v>0.1128</v>
      </c>
      <c r="IJ372">
        <v>0.04464184116076175</v>
      </c>
      <c r="IK372">
        <v>-0.0004613869835165773</v>
      </c>
      <c r="IL372">
        <v>-7.733014719846753E-07</v>
      </c>
      <c r="IM372">
        <v>2.12217718631011E-10</v>
      </c>
      <c r="IN372">
        <v>-0.1662484685589008</v>
      </c>
      <c r="IO372">
        <v>0.000886434048502425</v>
      </c>
      <c r="IP372">
        <v>0.0004187276611132993</v>
      </c>
      <c r="IQ372">
        <v>-3.612086840460417E-06</v>
      </c>
      <c r="IR372">
        <v>19</v>
      </c>
      <c r="IS372">
        <v>2204</v>
      </c>
      <c r="IT372">
        <v>1</v>
      </c>
      <c r="IU372">
        <v>37</v>
      </c>
      <c r="IV372">
        <v>46</v>
      </c>
      <c r="IW372">
        <v>46.1</v>
      </c>
      <c r="IX372">
        <v>2.27417</v>
      </c>
      <c r="IY372">
        <v>2.20459</v>
      </c>
      <c r="IZ372">
        <v>1.39648</v>
      </c>
      <c r="JA372">
        <v>2.34253</v>
      </c>
      <c r="JB372">
        <v>1.49536</v>
      </c>
      <c r="JC372">
        <v>2.36938</v>
      </c>
      <c r="JD372">
        <v>39.1924</v>
      </c>
      <c r="JE372">
        <v>14.6311</v>
      </c>
      <c r="JF372">
        <v>18</v>
      </c>
      <c r="JG372">
        <v>391.843</v>
      </c>
      <c r="JH372">
        <v>563.008</v>
      </c>
      <c r="JI372">
        <v>32.6627</v>
      </c>
      <c r="JJ372">
        <v>32.2168</v>
      </c>
      <c r="JK372">
        <v>30.0002</v>
      </c>
      <c r="JL372">
        <v>32.093</v>
      </c>
      <c r="JM372">
        <v>31.9895</v>
      </c>
      <c r="JN372">
        <v>45.5297</v>
      </c>
      <c r="JO372">
        <v>21.232</v>
      </c>
      <c r="JP372">
        <v>29.9869</v>
      </c>
      <c r="JQ372">
        <v>-999.9</v>
      </c>
      <c r="JR372">
        <v>1086.55</v>
      </c>
      <c r="JS372">
        <v>25.6726</v>
      </c>
      <c r="JT372">
        <v>99.7075</v>
      </c>
      <c r="JU372">
        <v>99.78530000000001</v>
      </c>
    </row>
    <row r="373" spans="1:281">
      <c r="A373">
        <v>357</v>
      </c>
      <c r="B373">
        <v>1652290104.5</v>
      </c>
      <c r="C373">
        <v>8048</v>
      </c>
      <c r="D373" t="s">
        <v>1199</v>
      </c>
      <c r="E373" t="s">
        <v>1200</v>
      </c>
      <c r="F373">
        <v>2</v>
      </c>
      <c r="G373" t="s">
        <v>1120</v>
      </c>
      <c r="H373" t="s">
        <v>418</v>
      </c>
      <c r="I373">
        <v>1652290103.125</v>
      </c>
      <c r="J373">
        <f>(K373)/1000</f>
        <v>0</v>
      </c>
      <c r="K373">
        <f>IF(CZ373, AN373, AH373)</f>
        <v>0</v>
      </c>
      <c r="L373">
        <f>IF(CZ373, AI373, AG373)</f>
        <v>0</v>
      </c>
      <c r="M373">
        <f>DB373 - IF(AU373&gt;1, L373*CV373*100.0/(AW373*DP373), 0)</f>
        <v>0</v>
      </c>
      <c r="N373">
        <f>((T373-J373/2)*M373-L373)/(T373+J373/2)</f>
        <v>0</v>
      </c>
      <c r="O373">
        <f>N373*(DI373+DJ373)/1000.0</f>
        <v>0</v>
      </c>
      <c r="P373">
        <f>(DB373 - IF(AU373&gt;1, L373*CV373*100.0/(AW373*DP373), 0))*(DI373+DJ373)/1000.0</f>
        <v>0</v>
      </c>
      <c r="Q373">
        <f>2.0/((1/S373-1/R373)+SIGN(S373)*SQRT((1/S373-1/R373)*(1/S373-1/R373) + 4*CW373/((CW373+1)*(CW373+1))*(2*1/S373*1/R373-1/R373*1/R373)))</f>
        <v>0</v>
      </c>
      <c r="R373">
        <f>IF(LEFT(CX373,1)&lt;&gt;"0",IF(LEFT(CX373,1)="1",3.0,CY373),$D$5+$E$5*(DP373*DI373/($K$5*1000))+$F$5*(DP373*DI373/($K$5*1000))*MAX(MIN(CV373,$J$5),$I$5)*MAX(MIN(CV373,$J$5),$I$5)+$G$5*MAX(MIN(CV373,$J$5),$I$5)*(DP373*DI373/($K$5*1000))+$H$5*(DP373*DI373/($K$5*1000))*(DP373*DI373/($K$5*1000)))</f>
        <v>0</v>
      </c>
      <c r="S373">
        <f>J373*(1000-(1000*0.61365*exp(17.502*W373/(240.97+W373))/(DI373+DJ373)+DD373)/2)/(1000*0.61365*exp(17.502*W373/(240.97+W373))/(DI373+DJ373)-DD373)</f>
        <v>0</v>
      </c>
      <c r="T373">
        <f>1/((CW373+1)/(Q373/1.6)+1/(R373/1.37)) + CW373/((CW373+1)/(Q373/1.6) + CW373/(R373/1.37))</f>
        <v>0</v>
      </c>
      <c r="U373">
        <f>(CR373*CU373)</f>
        <v>0</v>
      </c>
      <c r="V373">
        <f>(DK373+(U373+2*0.95*5.67E-8*(((DK373+$B$7)+273)^4-(DK373+273)^4)-44100*J373)/(1.84*29.3*R373+8*0.95*5.67E-8*(DK373+273)^3))</f>
        <v>0</v>
      </c>
      <c r="W373">
        <f>($C$7*DL373+$D$7*DM373+$E$7*V373)</f>
        <v>0</v>
      </c>
      <c r="X373">
        <f>0.61365*exp(17.502*W373/(240.97+W373))</f>
        <v>0</v>
      </c>
      <c r="Y373">
        <f>(Z373/AA373*100)</f>
        <v>0</v>
      </c>
      <c r="Z373">
        <f>DD373*(DI373+DJ373)/1000</f>
        <v>0</v>
      </c>
      <c r="AA373">
        <f>0.61365*exp(17.502*DK373/(240.97+DK373))</f>
        <v>0</v>
      </c>
      <c r="AB373">
        <f>(X373-DD373*(DI373+DJ373)/1000)</f>
        <v>0</v>
      </c>
      <c r="AC373">
        <f>(-J373*44100)</f>
        <v>0</v>
      </c>
      <c r="AD373">
        <f>2*29.3*R373*0.92*(DK373-W373)</f>
        <v>0</v>
      </c>
      <c r="AE373">
        <f>2*0.95*5.67E-8*(((DK373+$B$7)+273)^4-(W373+273)^4)</f>
        <v>0</v>
      </c>
      <c r="AF373">
        <f>U373+AE373+AC373+AD373</f>
        <v>0</v>
      </c>
      <c r="AG373">
        <f>DH373*AU373*(DC373-DB373*(1000-AU373*DE373)/(1000-AU373*DD373))/(100*CV373)</f>
        <v>0</v>
      </c>
      <c r="AH373">
        <f>1000*DH373*AU373*(DD373-DE373)/(100*CV373*(1000-AU373*DD373))</f>
        <v>0</v>
      </c>
      <c r="AI373">
        <f>(AJ373 - AK373 - DI373*1E3/(8.314*(DK373+273.15)) * AM373/DH373 * AL373) * DH373/(100*CV373) * (1000 - DE373)/1000</f>
        <v>0</v>
      </c>
      <c r="AJ373">
        <v>1161.987661070272</v>
      </c>
      <c r="AK373">
        <v>1170.82593939394</v>
      </c>
      <c r="AL373">
        <v>-6.716035084113224</v>
      </c>
      <c r="AM373">
        <v>66.42233892500103</v>
      </c>
      <c r="AN373">
        <f>(AP373 - AO373 + DI373*1E3/(8.314*(DK373+273.15)) * AR373/DH373 * AQ373) * DH373/(100*CV373) * 1000/(1000 - AP373)</f>
        <v>0</v>
      </c>
      <c r="AO373">
        <v>25.70845081183359</v>
      </c>
      <c r="AP373">
        <v>28.43832606060606</v>
      </c>
      <c r="AQ373">
        <v>-0.0003870008054863283</v>
      </c>
      <c r="AR373">
        <v>79.01917542628415</v>
      </c>
      <c r="AS373">
        <v>0</v>
      </c>
      <c r="AT373">
        <v>0</v>
      </c>
      <c r="AU373">
        <f>IF(AS373*$H$13&gt;=AW373,1.0,(AW373/(AW373-AS373*$H$13)))</f>
        <v>0</v>
      </c>
      <c r="AV373">
        <f>(AU373-1)*100</f>
        <v>0</v>
      </c>
      <c r="AW373">
        <f>MAX(0,($B$13+$C$13*DP373)/(1+$D$13*DP373)*DI373/(DK373+273)*$E$13)</f>
        <v>0</v>
      </c>
      <c r="AX373" t="s">
        <v>421</v>
      </c>
      <c r="AY373" t="s">
        <v>421</v>
      </c>
      <c r="AZ373">
        <v>0</v>
      </c>
      <c r="BA373">
        <v>0</v>
      </c>
      <c r="BB373">
        <f>1-AZ373/BA373</f>
        <v>0</v>
      </c>
      <c r="BC373">
        <v>0</v>
      </c>
      <c r="BD373" t="s">
        <v>421</v>
      </c>
      <c r="BE373" t="s">
        <v>421</v>
      </c>
      <c r="BF373">
        <v>0</v>
      </c>
      <c r="BG373">
        <v>0</v>
      </c>
      <c r="BH373">
        <f>1-BF373/BG373</f>
        <v>0</v>
      </c>
      <c r="BI373">
        <v>0.5</v>
      </c>
      <c r="BJ373">
        <f>CS373</f>
        <v>0</v>
      </c>
      <c r="BK373">
        <f>L373</f>
        <v>0</v>
      </c>
      <c r="BL373">
        <f>BH373*BI373*BJ373</f>
        <v>0</v>
      </c>
      <c r="BM373">
        <f>(BK373-BC373)/BJ373</f>
        <v>0</v>
      </c>
      <c r="BN373">
        <f>(BA373-BG373)/BG373</f>
        <v>0</v>
      </c>
      <c r="BO373">
        <f>AZ373/(BB373+AZ373/BG373)</f>
        <v>0</v>
      </c>
      <c r="BP373" t="s">
        <v>421</v>
      </c>
      <c r="BQ373">
        <v>0</v>
      </c>
      <c r="BR373">
        <f>IF(BQ373&lt;&gt;0, BQ373, BO373)</f>
        <v>0</v>
      </c>
      <c r="BS373">
        <f>1-BR373/BG373</f>
        <v>0</v>
      </c>
      <c r="BT373">
        <f>(BG373-BF373)/(BG373-BR373)</f>
        <v>0</v>
      </c>
      <c r="BU373">
        <f>(BA373-BG373)/(BA373-BR373)</f>
        <v>0</v>
      </c>
      <c r="BV373">
        <f>(BG373-BF373)/(BG373-AZ373)</f>
        <v>0</v>
      </c>
      <c r="BW373">
        <f>(BA373-BG373)/(BA373-AZ373)</f>
        <v>0</v>
      </c>
      <c r="BX373">
        <f>(BT373*BR373/BF373)</f>
        <v>0</v>
      </c>
      <c r="BY373">
        <f>(1-BX373)</f>
        <v>0</v>
      </c>
      <c r="BZ373">
        <v>1358</v>
      </c>
      <c r="CA373">
        <v>300</v>
      </c>
      <c r="CB373">
        <v>300</v>
      </c>
      <c r="CC373">
        <v>300</v>
      </c>
      <c r="CD373">
        <v>10372.1</v>
      </c>
      <c r="CE373">
        <v>1824.64</v>
      </c>
      <c r="CF373">
        <v>-0.00730157</v>
      </c>
      <c r="CG373">
        <v>0.9</v>
      </c>
      <c r="CH373" t="s">
        <v>421</v>
      </c>
      <c r="CI373" t="s">
        <v>421</v>
      </c>
      <c r="CJ373" t="s">
        <v>421</v>
      </c>
      <c r="CK373" t="s">
        <v>421</v>
      </c>
      <c r="CL373" t="s">
        <v>421</v>
      </c>
      <c r="CM373" t="s">
        <v>421</v>
      </c>
      <c r="CN373" t="s">
        <v>421</v>
      </c>
      <c r="CO373" t="s">
        <v>421</v>
      </c>
      <c r="CP373" t="s">
        <v>421</v>
      </c>
      <c r="CQ373" t="s">
        <v>421</v>
      </c>
      <c r="CR373">
        <f>$B$11*DQ373+$C$11*DR373+$F$11*EC373*(1-EF373)</f>
        <v>0</v>
      </c>
      <c r="CS373">
        <f>CR373*CT373</f>
        <v>0</v>
      </c>
      <c r="CT373">
        <f>($B$11*$D$9+$C$11*$D$9+$F$11*((EP373+EH373)/MAX(EP373+EH373+EQ373, 0.1)*$I$9+EQ373/MAX(EP373+EH373+EQ373, 0.1)*$J$9))/($B$11+$C$11+$F$11)</f>
        <v>0</v>
      </c>
      <c r="CU373">
        <f>($B$11*$K$9+$C$11*$K$9+$F$11*((EP373+EH373)/MAX(EP373+EH373+EQ373, 0.1)*$P$9+EQ373/MAX(EP373+EH373+EQ373, 0.1)*$Q$9))/($B$11+$C$11+$F$11)</f>
        <v>0</v>
      </c>
      <c r="CV373">
        <v>6</v>
      </c>
      <c r="CW373">
        <v>0.5</v>
      </c>
      <c r="CX373" t="s">
        <v>422</v>
      </c>
      <c r="CY373">
        <v>2</v>
      </c>
      <c r="CZ373" t="b">
        <v>1</v>
      </c>
      <c r="DA373">
        <v>1652290103.125</v>
      </c>
      <c r="DB373">
        <v>1143.2275</v>
      </c>
      <c r="DC373">
        <v>1117.2225</v>
      </c>
      <c r="DD373">
        <v>28.44105</v>
      </c>
      <c r="DE373">
        <v>25.7026</v>
      </c>
      <c r="DF373">
        <v>1144.4025</v>
      </c>
      <c r="DG373">
        <v>28.3283</v>
      </c>
      <c r="DH373">
        <v>400.1045</v>
      </c>
      <c r="DI373">
        <v>90.630275</v>
      </c>
      <c r="DJ373">
        <v>0.099977</v>
      </c>
      <c r="DK373">
        <v>33.41354999999999</v>
      </c>
      <c r="DL373">
        <v>32.734975</v>
      </c>
      <c r="DM373">
        <v>999.9</v>
      </c>
      <c r="DN373">
        <v>0</v>
      </c>
      <c r="DO373">
        <v>0</v>
      </c>
      <c r="DP373">
        <v>10002.1625</v>
      </c>
      <c r="DQ373">
        <v>0</v>
      </c>
      <c r="DR373">
        <v>254.73875</v>
      </c>
      <c r="DS373">
        <v>26.003225</v>
      </c>
      <c r="DT373">
        <v>1176.695</v>
      </c>
      <c r="DU373">
        <v>1146.6975</v>
      </c>
      <c r="DV373">
        <v>2.7384625</v>
      </c>
      <c r="DW373">
        <v>1117.2225</v>
      </c>
      <c r="DX373">
        <v>25.7026</v>
      </c>
      <c r="DY373">
        <v>2.5776225</v>
      </c>
      <c r="DZ373">
        <v>2.3294325</v>
      </c>
      <c r="EA373">
        <v>21.5251</v>
      </c>
      <c r="EB373">
        <v>19.881425</v>
      </c>
      <c r="EC373">
        <v>1500.0525</v>
      </c>
      <c r="ED373">
        <v>0.97299325</v>
      </c>
      <c r="EE373">
        <v>0.027007075</v>
      </c>
      <c r="EF373">
        <v>0</v>
      </c>
      <c r="EG373">
        <v>1389.7925</v>
      </c>
      <c r="EH373">
        <v>5.00097</v>
      </c>
      <c r="EI373">
        <v>21532.025</v>
      </c>
      <c r="EJ373">
        <v>12491.975</v>
      </c>
      <c r="EK373">
        <v>41.687</v>
      </c>
      <c r="EL373">
        <v>43.03100000000001</v>
      </c>
      <c r="EM373">
        <v>41.875</v>
      </c>
      <c r="EN373">
        <v>42.875</v>
      </c>
      <c r="EO373">
        <v>42.875</v>
      </c>
      <c r="EP373">
        <v>1454.6725</v>
      </c>
      <c r="EQ373">
        <v>40.3775</v>
      </c>
      <c r="ER373">
        <v>0</v>
      </c>
      <c r="ES373">
        <v>2790.200000047684</v>
      </c>
      <c r="ET373">
        <v>0</v>
      </c>
      <c r="EU373">
        <v>1389.587692307693</v>
      </c>
      <c r="EV373">
        <v>-0.6133333244845798</v>
      </c>
      <c r="EW373">
        <v>37.16923058436736</v>
      </c>
      <c r="EX373">
        <v>21530.41538461539</v>
      </c>
      <c r="EY373">
        <v>15</v>
      </c>
      <c r="EZ373">
        <v>1652287342.6</v>
      </c>
      <c r="FA373" t="s">
        <v>727</v>
      </c>
      <c r="FB373">
        <v>1652287342.6</v>
      </c>
      <c r="FC373">
        <v>1652287335.6</v>
      </c>
      <c r="FD373">
        <v>27</v>
      </c>
      <c r="FE373">
        <v>0.206</v>
      </c>
      <c r="FF373">
        <v>-0.006</v>
      </c>
      <c r="FG373">
        <v>-1.806</v>
      </c>
      <c r="FH373">
        <v>0.04</v>
      </c>
      <c r="FI373">
        <v>1600</v>
      </c>
      <c r="FJ373">
        <v>24</v>
      </c>
      <c r="FK373">
        <v>0.06</v>
      </c>
      <c r="FL373">
        <v>0.04</v>
      </c>
      <c r="FM373">
        <v>24.509285</v>
      </c>
      <c r="FN373">
        <v>9.018628142589071</v>
      </c>
      <c r="FO373">
        <v>0.8731396347520826</v>
      </c>
      <c r="FP373">
        <v>-1</v>
      </c>
      <c r="FQ373">
        <v>2.71589875</v>
      </c>
      <c r="FR373">
        <v>0.295773095684794</v>
      </c>
      <c r="FS373">
        <v>0.03184841033611409</v>
      </c>
      <c r="FT373">
        <v>1</v>
      </c>
      <c r="FU373">
        <v>0</v>
      </c>
      <c r="FV373">
        <v>0</v>
      </c>
      <c r="FW373">
        <v>0</v>
      </c>
      <c r="FX373">
        <v>-1</v>
      </c>
      <c r="FY373">
        <v>1</v>
      </c>
      <c r="FZ373">
        <v>1</v>
      </c>
      <c r="GA373" t="s">
        <v>719</v>
      </c>
      <c r="GB373">
        <v>2.69374</v>
      </c>
      <c r="GC373">
        <v>2.70507</v>
      </c>
      <c r="GD373">
        <v>0.18554</v>
      </c>
      <c r="GE373">
        <v>0.180962</v>
      </c>
      <c r="GF373">
        <v>0.119014</v>
      </c>
      <c r="GG373">
        <v>0.109365</v>
      </c>
      <c r="GH373">
        <v>25529.5</v>
      </c>
      <c r="GI373">
        <v>25776.4</v>
      </c>
      <c r="GJ373">
        <v>29172.3</v>
      </c>
      <c r="GK373">
        <v>29133.3</v>
      </c>
      <c r="GL373">
        <v>34025.2</v>
      </c>
      <c r="GM373">
        <v>34537.9</v>
      </c>
      <c r="GN373">
        <v>41054.6</v>
      </c>
      <c r="GO373">
        <v>41571.5</v>
      </c>
      <c r="GP373">
        <v>1.71495</v>
      </c>
      <c r="GQ373">
        <v>2.00705</v>
      </c>
      <c r="GR373">
        <v>0.128448</v>
      </c>
      <c r="GS373">
        <v>0</v>
      </c>
      <c r="GT373">
        <v>30.6559</v>
      </c>
      <c r="GU373">
        <v>999.9</v>
      </c>
      <c r="GV373">
        <v>43.5</v>
      </c>
      <c r="GW373">
        <v>37</v>
      </c>
      <c r="GX373">
        <v>30.2623</v>
      </c>
      <c r="GY373">
        <v>62.6838</v>
      </c>
      <c r="GZ373">
        <v>28.8662</v>
      </c>
      <c r="HA373">
        <v>1</v>
      </c>
      <c r="HB373">
        <v>0.367967</v>
      </c>
      <c r="HC373">
        <v>0</v>
      </c>
      <c r="HD373">
        <v>20.3919</v>
      </c>
      <c r="HE373">
        <v>5.21564</v>
      </c>
      <c r="HF373">
        <v>12.0099</v>
      </c>
      <c r="HG373">
        <v>4.98705</v>
      </c>
      <c r="HH373">
        <v>3.28842</v>
      </c>
      <c r="HI373">
        <v>2446.7</v>
      </c>
      <c r="HJ373">
        <v>9999</v>
      </c>
      <c r="HK373">
        <v>9999</v>
      </c>
      <c r="HL373">
        <v>46.1</v>
      </c>
      <c r="HM373">
        <v>1.86735</v>
      </c>
      <c r="HN373">
        <v>1.8663</v>
      </c>
      <c r="HO373">
        <v>1.86584</v>
      </c>
      <c r="HP373">
        <v>1.8657</v>
      </c>
      <c r="HQ373">
        <v>1.86752</v>
      </c>
      <c r="HR373">
        <v>1.87007</v>
      </c>
      <c r="HS373">
        <v>1.86873</v>
      </c>
      <c r="HT373">
        <v>1.87009</v>
      </c>
      <c r="HU373">
        <v>0</v>
      </c>
      <c r="HV373">
        <v>0</v>
      </c>
      <c r="HW373">
        <v>0</v>
      </c>
      <c r="HX373">
        <v>0</v>
      </c>
      <c r="HY373" t="s">
        <v>425</v>
      </c>
      <c r="HZ373" t="s">
        <v>426</v>
      </c>
      <c r="IA373" t="s">
        <v>427</v>
      </c>
      <c r="IB373" t="s">
        <v>427</v>
      </c>
      <c r="IC373" t="s">
        <v>427</v>
      </c>
      <c r="ID373" t="s">
        <v>427</v>
      </c>
      <c r="IE373">
        <v>0</v>
      </c>
      <c r="IF373">
        <v>100</v>
      </c>
      <c r="IG373">
        <v>100</v>
      </c>
      <c r="IH373">
        <v>-1.17</v>
      </c>
      <c r="II373">
        <v>0.1127</v>
      </c>
      <c r="IJ373">
        <v>0.04464184116076175</v>
      </c>
      <c r="IK373">
        <v>-0.0004613869835165773</v>
      </c>
      <c r="IL373">
        <v>-7.733014719846753E-07</v>
      </c>
      <c r="IM373">
        <v>2.12217718631011E-10</v>
      </c>
      <c r="IN373">
        <v>-0.1662484685589008</v>
      </c>
      <c r="IO373">
        <v>0.000886434048502425</v>
      </c>
      <c r="IP373">
        <v>0.0004187276611132993</v>
      </c>
      <c r="IQ373">
        <v>-3.612086840460417E-06</v>
      </c>
      <c r="IR373">
        <v>19</v>
      </c>
      <c r="IS373">
        <v>2204</v>
      </c>
      <c r="IT373">
        <v>1</v>
      </c>
      <c r="IU373">
        <v>37</v>
      </c>
      <c r="IV373">
        <v>46</v>
      </c>
      <c r="IW373">
        <v>46.1</v>
      </c>
      <c r="IX373">
        <v>2.25586</v>
      </c>
      <c r="IY373">
        <v>2.20825</v>
      </c>
      <c r="IZ373">
        <v>1.39648</v>
      </c>
      <c r="JA373">
        <v>2.34253</v>
      </c>
      <c r="JB373">
        <v>1.49536</v>
      </c>
      <c r="JC373">
        <v>2.37061</v>
      </c>
      <c r="JD373">
        <v>39.1924</v>
      </c>
      <c r="JE373">
        <v>14.6224</v>
      </c>
      <c r="JF373">
        <v>18</v>
      </c>
      <c r="JG373">
        <v>391.844</v>
      </c>
      <c r="JH373">
        <v>562.927</v>
      </c>
      <c r="JI373">
        <v>32.6626</v>
      </c>
      <c r="JJ373">
        <v>32.217</v>
      </c>
      <c r="JK373">
        <v>30.0002</v>
      </c>
      <c r="JL373">
        <v>32.0932</v>
      </c>
      <c r="JM373">
        <v>31.9909</v>
      </c>
      <c r="JN373">
        <v>45.0877</v>
      </c>
      <c r="JO373">
        <v>21.232</v>
      </c>
      <c r="JP373">
        <v>29.9869</v>
      </c>
      <c r="JQ373">
        <v>-999.9</v>
      </c>
      <c r="JR373">
        <v>1073.19</v>
      </c>
      <c r="JS373">
        <v>25.6798</v>
      </c>
      <c r="JT373">
        <v>99.7073</v>
      </c>
      <c r="JU373">
        <v>99.7851</v>
      </c>
    </row>
    <row r="374" spans="1:281">
      <c r="A374">
        <v>358</v>
      </c>
      <c r="B374">
        <v>1652290106.5</v>
      </c>
      <c r="C374">
        <v>8050</v>
      </c>
      <c r="D374" t="s">
        <v>1201</v>
      </c>
      <c r="E374" t="s">
        <v>1202</v>
      </c>
      <c r="F374">
        <v>2</v>
      </c>
      <c r="G374" t="s">
        <v>1120</v>
      </c>
      <c r="H374" t="s">
        <v>418</v>
      </c>
      <c r="I374">
        <v>1652290105.5</v>
      </c>
      <c r="J374">
        <f>(K374)/1000</f>
        <v>0</v>
      </c>
      <c r="K374">
        <f>IF(CZ374, AN374, AH374)</f>
        <v>0</v>
      </c>
      <c r="L374">
        <f>IF(CZ374, AI374, AG374)</f>
        <v>0</v>
      </c>
      <c r="M374">
        <f>DB374 - IF(AU374&gt;1, L374*CV374*100.0/(AW374*DP374), 0)</f>
        <v>0</v>
      </c>
      <c r="N374">
        <f>((T374-J374/2)*M374-L374)/(T374+J374/2)</f>
        <v>0</v>
      </c>
      <c r="O374">
        <f>N374*(DI374+DJ374)/1000.0</f>
        <v>0</v>
      </c>
      <c r="P374">
        <f>(DB374 - IF(AU374&gt;1, L374*CV374*100.0/(AW374*DP374), 0))*(DI374+DJ374)/1000.0</f>
        <v>0</v>
      </c>
      <c r="Q374">
        <f>2.0/((1/S374-1/R374)+SIGN(S374)*SQRT((1/S374-1/R374)*(1/S374-1/R374) + 4*CW374/((CW374+1)*(CW374+1))*(2*1/S374*1/R374-1/R374*1/R374)))</f>
        <v>0</v>
      </c>
      <c r="R374">
        <f>IF(LEFT(CX374,1)&lt;&gt;"0",IF(LEFT(CX374,1)="1",3.0,CY374),$D$5+$E$5*(DP374*DI374/($K$5*1000))+$F$5*(DP374*DI374/($K$5*1000))*MAX(MIN(CV374,$J$5),$I$5)*MAX(MIN(CV374,$J$5),$I$5)+$G$5*MAX(MIN(CV374,$J$5),$I$5)*(DP374*DI374/($K$5*1000))+$H$5*(DP374*DI374/($K$5*1000))*(DP374*DI374/($K$5*1000)))</f>
        <v>0</v>
      </c>
      <c r="S374">
        <f>J374*(1000-(1000*0.61365*exp(17.502*W374/(240.97+W374))/(DI374+DJ374)+DD374)/2)/(1000*0.61365*exp(17.502*W374/(240.97+W374))/(DI374+DJ374)-DD374)</f>
        <v>0</v>
      </c>
      <c r="T374">
        <f>1/((CW374+1)/(Q374/1.6)+1/(R374/1.37)) + CW374/((CW374+1)/(Q374/1.6) + CW374/(R374/1.37))</f>
        <v>0</v>
      </c>
      <c r="U374">
        <f>(CR374*CU374)</f>
        <v>0</v>
      </c>
      <c r="V374">
        <f>(DK374+(U374+2*0.95*5.67E-8*(((DK374+$B$7)+273)^4-(DK374+273)^4)-44100*J374)/(1.84*29.3*R374+8*0.95*5.67E-8*(DK374+273)^3))</f>
        <v>0</v>
      </c>
      <c r="W374">
        <f>($C$7*DL374+$D$7*DM374+$E$7*V374)</f>
        <v>0</v>
      </c>
      <c r="X374">
        <f>0.61365*exp(17.502*W374/(240.97+W374))</f>
        <v>0</v>
      </c>
      <c r="Y374">
        <f>(Z374/AA374*100)</f>
        <v>0</v>
      </c>
      <c r="Z374">
        <f>DD374*(DI374+DJ374)/1000</f>
        <v>0</v>
      </c>
      <c r="AA374">
        <f>0.61365*exp(17.502*DK374/(240.97+DK374))</f>
        <v>0</v>
      </c>
      <c r="AB374">
        <f>(X374-DD374*(DI374+DJ374)/1000)</f>
        <v>0</v>
      </c>
      <c r="AC374">
        <f>(-J374*44100)</f>
        <v>0</v>
      </c>
      <c r="AD374">
        <f>2*29.3*R374*0.92*(DK374-W374)</f>
        <v>0</v>
      </c>
      <c r="AE374">
        <f>2*0.95*5.67E-8*(((DK374+$B$7)+273)^4-(W374+273)^4)</f>
        <v>0</v>
      </c>
      <c r="AF374">
        <f>U374+AE374+AC374+AD374</f>
        <v>0</v>
      </c>
      <c r="AG374">
        <f>DH374*AU374*(DC374-DB374*(1000-AU374*DE374)/(1000-AU374*DD374))/(100*CV374)</f>
        <v>0</v>
      </c>
      <c r="AH374">
        <f>1000*DH374*AU374*(DD374-DE374)/(100*CV374*(1000-AU374*DD374))</f>
        <v>0</v>
      </c>
      <c r="AI374">
        <f>(AJ374 - AK374 - DI374*1E3/(8.314*(DK374+273.15)) * AM374/DH374 * AL374) * DH374/(100*CV374) * (1000 - DE374)/1000</f>
        <v>0</v>
      </c>
      <c r="AJ374">
        <v>1148.367061107903</v>
      </c>
      <c r="AK374">
        <v>1157.430787878787</v>
      </c>
      <c r="AL374">
        <v>-6.704717941690788</v>
      </c>
      <c r="AM374">
        <v>66.42233892500103</v>
      </c>
      <c r="AN374">
        <f>(AP374 - AO374 + DI374*1E3/(8.314*(DK374+273.15)) * AR374/DH374 * AQ374) * DH374/(100*CV374) * 1000/(1000 - AP374)</f>
        <v>0</v>
      </c>
      <c r="AO374">
        <v>25.70407604658878</v>
      </c>
      <c r="AP374">
        <v>28.43109939393938</v>
      </c>
      <c r="AQ374">
        <v>-0.0003845280213869347</v>
      </c>
      <c r="AR374">
        <v>79.01917542628415</v>
      </c>
      <c r="AS374">
        <v>0</v>
      </c>
      <c r="AT374">
        <v>0</v>
      </c>
      <c r="AU374">
        <f>IF(AS374*$H$13&gt;=AW374,1.0,(AW374/(AW374-AS374*$H$13)))</f>
        <v>0</v>
      </c>
      <c r="AV374">
        <f>(AU374-1)*100</f>
        <v>0</v>
      </c>
      <c r="AW374">
        <f>MAX(0,($B$13+$C$13*DP374)/(1+$D$13*DP374)*DI374/(DK374+273)*$E$13)</f>
        <v>0</v>
      </c>
      <c r="AX374" t="s">
        <v>421</v>
      </c>
      <c r="AY374" t="s">
        <v>421</v>
      </c>
      <c r="AZ374">
        <v>0</v>
      </c>
      <c r="BA374">
        <v>0</v>
      </c>
      <c r="BB374">
        <f>1-AZ374/BA374</f>
        <v>0</v>
      </c>
      <c r="BC374">
        <v>0</v>
      </c>
      <c r="BD374" t="s">
        <v>421</v>
      </c>
      <c r="BE374" t="s">
        <v>421</v>
      </c>
      <c r="BF374">
        <v>0</v>
      </c>
      <c r="BG374">
        <v>0</v>
      </c>
      <c r="BH374">
        <f>1-BF374/BG374</f>
        <v>0</v>
      </c>
      <c r="BI374">
        <v>0.5</v>
      </c>
      <c r="BJ374">
        <f>CS374</f>
        <v>0</v>
      </c>
      <c r="BK374">
        <f>L374</f>
        <v>0</v>
      </c>
      <c r="BL374">
        <f>BH374*BI374*BJ374</f>
        <v>0</v>
      </c>
      <c r="BM374">
        <f>(BK374-BC374)/BJ374</f>
        <v>0</v>
      </c>
      <c r="BN374">
        <f>(BA374-BG374)/BG374</f>
        <v>0</v>
      </c>
      <c r="BO374">
        <f>AZ374/(BB374+AZ374/BG374)</f>
        <v>0</v>
      </c>
      <c r="BP374" t="s">
        <v>421</v>
      </c>
      <c r="BQ374">
        <v>0</v>
      </c>
      <c r="BR374">
        <f>IF(BQ374&lt;&gt;0, BQ374, BO374)</f>
        <v>0</v>
      </c>
      <c r="BS374">
        <f>1-BR374/BG374</f>
        <v>0</v>
      </c>
      <c r="BT374">
        <f>(BG374-BF374)/(BG374-BR374)</f>
        <v>0</v>
      </c>
      <c r="BU374">
        <f>(BA374-BG374)/(BA374-BR374)</f>
        <v>0</v>
      </c>
      <c r="BV374">
        <f>(BG374-BF374)/(BG374-AZ374)</f>
        <v>0</v>
      </c>
      <c r="BW374">
        <f>(BA374-BG374)/(BA374-AZ374)</f>
        <v>0</v>
      </c>
      <c r="BX374">
        <f>(BT374*BR374/BF374)</f>
        <v>0</v>
      </c>
      <c r="BY374">
        <f>(1-BX374)</f>
        <v>0</v>
      </c>
      <c r="BZ374">
        <v>1358</v>
      </c>
      <c r="CA374">
        <v>300</v>
      </c>
      <c r="CB374">
        <v>300</v>
      </c>
      <c r="CC374">
        <v>300</v>
      </c>
      <c r="CD374">
        <v>10372.1</v>
      </c>
      <c r="CE374">
        <v>1824.64</v>
      </c>
      <c r="CF374">
        <v>-0.00730157</v>
      </c>
      <c r="CG374">
        <v>0.9</v>
      </c>
      <c r="CH374" t="s">
        <v>421</v>
      </c>
      <c r="CI374" t="s">
        <v>421</v>
      </c>
      <c r="CJ374" t="s">
        <v>421</v>
      </c>
      <c r="CK374" t="s">
        <v>421</v>
      </c>
      <c r="CL374" t="s">
        <v>421</v>
      </c>
      <c r="CM374" t="s">
        <v>421</v>
      </c>
      <c r="CN374" t="s">
        <v>421</v>
      </c>
      <c r="CO374" t="s">
        <v>421</v>
      </c>
      <c r="CP374" t="s">
        <v>421</v>
      </c>
      <c r="CQ374" t="s">
        <v>421</v>
      </c>
      <c r="CR374">
        <f>$B$11*DQ374+$C$11*DR374+$F$11*EC374*(1-EF374)</f>
        <v>0</v>
      </c>
      <c r="CS374">
        <f>CR374*CT374</f>
        <v>0</v>
      </c>
      <c r="CT374">
        <f>($B$11*$D$9+$C$11*$D$9+$F$11*((EP374+EH374)/MAX(EP374+EH374+EQ374, 0.1)*$I$9+EQ374/MAX(EP374+EH374+EQ374, 0.1)*$J$9))/($B$11+$C$11+$F$11)</f>
        <v>0</v>
      </c>
      <c r="CU374">
        <f>($B$11*$K$9+$C$11*$K$9+$F$11*((EP374+EH374)/MAX(EP374+EH374+EQ374, 0.1)*$P$9+EQ374/MAX(EP374+EH374+EQ374, 0.1)*$Q$9))/($B$11+$C$11+$F$11)</f>
        <v>0</v>
      </c>
      <c r="CV374">
        <v>6</v>
      </c>
      <c r="CW374">
        <v>0.5</v>
      </c>
      <c r="CX374" t="s">
        <v>422</v>
      </c>
      <c r="CY374">
        <v>2</v>
      </c>
      <c r="CZ374" t="b">
        <v>1</v>
      </c>
      <c r="DA374">
        <v>1652290105.5</v>
      </c>
      <c r="DB374">
        <v>1127.773333333333</v>
      </c>
      <c r="DC374">
        <v>1101.476666666667</v>
      </c>
      <c r="DD374">
        <v>28.43293333333333</v>
      </c>
      <c r="DE374">
        <v>25.69976666666667</v>
      </c>
      <c r="DF374">
        <v>1128.93</v>
      </c>
      <c r="DG374">
        <v>28.3203</v>
      </c>
      <c r="DH374">
        <v>400.056</v>
      </c>
      <c r="DI374">
        <v>90.63036666666669</v>
      </c>
      <c r="DJ374">
        <v>0.0999951</v>
      </c>
      <c r="DK374">
        <v>33.4122</v>
      </c>
      <c r="DL374">
        <v>32.74006666666667</v>
      </c>
      <c r="DM374">
        <v>999.9</v>
      </c>
      <c r="DN374">
        <v>0</v>
      </c>
      <c r="DO374">
        <v>0</v>
      </c>
      <c r="DP374">
        <v>10001.43333333333</v>
      </c>
      <c r="DQ374">
        <v>0</v>
      </c>
      <c r="DR374">
        <v>254.882</v>
      </c>
      <c r="DS374">
        <v>26.29596666666667</v>
      </c>
      <c r="DT374">
        <v>1160.78</v>
      </c>
      <c r="DU374">
        <v>1130.533333333333</v>
      </c>
      <c r="DV374">
        <v>2.733183333333333</v>
      </c>
      <c r="DW374">
        <v>1101.476666666667</v>
      </c>
      <c r="DX374">
        <v>25.69976666666667</v>
      </c>
      <c r="DY374">
        <v>2.576886666666666</v>
      </c>
      <c r="DZ374">
        <v>2.32918</v>
      </c>
      <c r="EA374">
        <v>21.52046666666666</v>
      </c>
      <c r="EB374">
        <v>19.87963333333333</v>
      </c>
      <c r="EC374">
        <v>1499.916666666667</v>
      </c>
      <c r="ED374">
        <v>0.972992</v>
      </c>
      <c r="EE374">
        <v>0.0270084</v>
      </c>
      <c r="EF374">
        <v>0</v>
      </c>
      <c r="EG374">
        <v>1389.646666666667</v>
      </c>
      <c r="EH374">
        <v>5.00097</v>
      </c>
      <c r="EI374">
        <v>21535.3</v>
      </c>
      <c r="EJ374">
        <v>12490.86666666667</v>
      </c>
      <c r="EK374">
        <v>41.687</v>
      </c>
      <c r="EL374">
        <v>43</v>
      </c>
      <c r="EM374">
        <v>41.91633333333333</v>
      </c>
      <c r="EN374">
        <v>42.875</v>
      </c>
      <c r="EO374">
        <v>42.875</v>
      </c>
      <c r="EP374">
        <v>1454.536666666667</v>
      </c>
      <c r="EQ374">
        <v>40.38</v>
      </c>
      <c r="ER374">
        <v>0</v>
      </c>
      <c r="ES374">
        <v>2792.599999904633</v>
      </c>
      <c r="ET374">
        <v>0</v>
      </c>
      <c r="EU374">
        <v>1389.561923076923</v>
      </c>
      <c r="EV374">
        <v>1.603760687527337</v>
      </c>
      <c r="EW374">
        <v>32.93675188795693</v>
      </c>
      <c r="EX374">
        <v>21532.0076923077</v>
      </c>
      <c r="EY374">
        <v>15</v>
      </c>
      <c r="EZ374">
        <v>1652287342.6</v>
      </c>
      <c r="FA374" t="s">
        <v>727</v>
      </c>
      <c r="FB374">
        <v>1652287342.6</v>
      </c>
      <c r="FC374">
        <v>1652287335.6</v>
      </c>
      <c r="FD374">
        <v>27</v>
      </c>
      <c r="FE374">
        <v>0.206</v>
      </c>
      <c r="FF374">
        <v>-0.006</v>
      </c>
      <c r="FG374">
        <v>-1.806</v>
      </c>
      <c r="FH374">
        <v>0.04</v>
      </c>
      <c r="FI374">
        <v>1600</v>
      </c>
      <c r="FJ374">
        <v>24</v>
      </c>
      <c r="FK374">
        <v>0.06</v>
      </c>
      <c r="FL374">
        <v>0.04</v>
      </c>
      <c r="FM374">
        <v>24.93427</v>
      </c>
      <c r="FN374">
        <v>9.35599924953091</v>
      </c>
      <c r="FO374">
        <v>0.9030242220450125</v>
      </c>
      <c r="FP374">
        <v>-1</v>
      </c>
      <c r="FQ374">
        <v>2.72682275</v>
      </c>
      <c r="FR374">
        <v>0.171431482176362</v>
      </c>
      <c r="FS374">
        <v>0.02269179928823405</v>
      </c>
      <c r="FT374">
        <v>1</v>
      </c>
      <c r="FU374">
        <v>0</v>
      </c>
      <c r="FV374">
        <v>0</v>
      </c>
      <c r="FW374">
        <v>0</v>
      </c>
      <c r="FX374">
        <v>-1</v>
      </c>
      <c r="FY374">
        <v>1</v>
      </c>
      <c r="FZ374">
        <v>1</v>
      </c>
      <c r="GA374" t="s">
        <v>719</v>
      </c>
      <c r="GB374">
        <v>2.69378</v>
      </c>
      <c r="GC374">
        <v>2.7051</v>
      </c>
      <c r="GD374">
        <v>0.184186</v>
      </c>
      <c r="GE374">
        <v>0.179581</v>
      </c>
      <c r="GF374">
        <v>0.118995</v>
      </c>
      <c r="GG374">
        <v>0.109358</v>
      </c>
      <c r="GH374">
        <v>25572.3</v>
      </c>
      <c r="GI374">
        <v>25819.8</v>
      </c>
      <c r="GJ374">
        <v>29172.6</v>
      </c>
      <c r="GK374">
        <v>29133.2</v>
      </c>
      <c r="GL374">
        <v>34026</v>
      </c>
      <c r="GM374">
        <v>34538.1</v>
      </c>
      <c r="GN374">
        <v>41054.7</v>
      </c>
      <c r="GO374">
        <v>41571.4</v>
      </c>
      <c r="GP374">
        <v>1.71485</v>
      </c>
      <c r="GQ374">
        <v>2.00693</v>
      </c>
      <c r="GR374">
        <v>0.128474</v>
      </c>
      <c r="GS374">
        <v>0</v>
      </c>
      <c r="GT374">
        <v>30.6546</v>
      </c>
      <c r="GU374">
        <v>999.9</v>
      </c>
      <c r="GV374">
        <v>43.6</v>
      </c>
      <c r="GW374">
        <v>37</v>
      </c>
      <c r="GX374">
        <v>30.3329</v>
      </c>
      <c r="GY374">
        <v>62.9038</v>
      </c>
      <c r="GZ374">
        <v>28.9904</v>
      </c>
      <c r="HA374">
        <v>1</v>
      </c>
      <c r="HB374">
        <v>0.367962</v>
      </c>
      <c r="HC374">
        <v>0</v>
      </c>
      <c r="HD374">
        <v>20.3919</v>
      </c>
      <c r="HE374">
        <v>5.21549</v>
      </c>
      <c r="HF374">
        <v>12.0099</v>
      </c>
      <c r="HG374">
        <v>4.98695</v>
      </c>
      <c r="HH374">
        <v>3.28838</v>
      </c>
      <c r="HI374">
        <v>2446.7</v>
      </c>
      <c r="HJ374">
        <v>9999</v>
      </c>
      <c r="HK374">
        <v>9999</v>
      </c>
      <c r="HL374">
        <v>46.1</v>
      </c>
      <c r="HM374">
        <v>1.86735</v>
      </c>
      <c r="HN374">
        <v>1.8663</v>
      </c>
      <c r="HO374">
        <v>1.86584</v>
      </c>
      <c r="HP374">
        <v>1.86572</v>
      </c>
      <c r="HQ374">
        <v>1.86753</v>
      </c>
      <c r="HR374">
        <v>1.87008</v>
      </c>
      <c r="HS374">
        <v>1.86873</v>
      </c>
      <c r="HT374">
        <v>1.8701</v>
      </c>
      <c r="HU374">
        <v>0</v>
      </c>
      <c r="HV374">
        <v>0</v>
      </c>
      <c r="HW374">
        <v>0</v>
      </c>
      <c r="HX374">
        <v>0</v>
      </c>
      <c r="HY374" t="s">
        <v>425</v>
      </c>
      <c r="HZ374" t="s">
        <v>426</v>
      </c>
      <c r="IA374" t="s">
        <v>427</v>
      </c>
      <c r="IB374" t="s">
        <v>427</v>
      </c>
      <c r="IC374" t="s">
        <v>427</v>
      </c>
      <c r="ID374" t="s">
        <v>427</v>
      </c>
      <c r="IE374">
        <v>0</v>
      </c>
      <c r="IF374">
        <v>100</v>
      </c>
      <c r="IG374">
        <v>100</v>
      </c>
      <c r="IH374">
        <v>-1.15</v>
      </c>
      <c r="II374">
        <v>0.1126</v>
      </c>
      <c r="IJ374">
        <v>0.04464184116076175</v>
      </c>
      <c r="IK374">
        <v>-0.0004613869835165773</v>
      </c>
      <c r="IL374">
        <v>-7.733014719846753E-07</v>
      </c>
      <c r="IM374">
        <v>2.12217718631011E-10</v>
      </c>
      <c r="IN374">
        <v>-0.1662484685589008</v>
      </c>
      <c r="IO374">
        <v>0.000886434048502425</v>
      </c>
      <c r="IP374">
        <v>0.0004187276611132993</v>
      </c>
      <c r="IQ374">
        <v>-3.612086840460417E-06</v>
      </c>
      <c r="IR374">
        <v>19</v>
      </c>
      <c r="IS374">
        <v>2204</v>
      </c>
      <c r="IT374">
        <v>1</v>
      </c>
      <c r="IU374">
        <v>37</v>
      </c>
      <c r="IV374">
        <v>46.1</v>
      </c>
      <c r="IW374">
        <v>46.2</v>
      </c>
      <c r="IX374">
        <v>2.23022</v>
      </c>
      <c r="IY374">
        <v>2.21069</v>
      </c>
      <c r="IZ374">
        <v>1.39648</v>
      </c>
      <c r="JA374">
        <v>2.34131</v>
      </c>
      <c r="JB374">
        <v>1.49536</v>
      </c>
      <c r="JC374">
        <v>2.31201</v>
      </c>
      <c r="JD374">
        <v>39.1924</v>
      </c>
      <c r="JE374">
        <v>14.6224</v>
      </c>
      <c r="JF374">
        <v>18</v>
      </c>
      <c r="JG374">
        <v>391.798</v>
      </c>
      <c r="JH374">
        <v>562.8390000000001</v>
      </c>
      <c r="JI374">
        <v>32.6625</v>
      </c>
      <c r="JJ374">
        <v>32.2184</v>
      </c>
      <c r="JK374">
        <v>30.0002</v>
      </c>
      <c r="JL374">
        <v>32.0946</v>
      </c>
      <c r="JM374">
        <v>31.9916</v>
      </c>
      <c r="JN374">
        <v>44.6397</v>
      </c>
      <c r="JO374">
        <v>21.232</v>
      </c>
      <c r="JP374">
        <v>29.9869</v>
      </c>
      <c r="JQ374">
        <v>-999.9</v>
      </c>
      <c r="JR374">
        <v>1059.83</v>
      </c>
      <c r="JS374">
        <v>25.6848</v>
      </c>
      <c r="JT374">
        <v>99.7079</v>
      </c>
      <c r="JU374">
        <v>99.785</v>
      </c>
    </row>
    <row r="375" spans="1:281">
      <c r="A375">
        <v>359</v>
      </c>
      <c r="B375">
        <v>1652290108.5</v>
      </c>
      <c r="C375">
        <v>8052</v>
      </c>
      <c r="D375" t="s">
        <v>1203</v>
      </c>
      <c r="E375" t="s">
        <v>1204</v>
      </c>
      <c r="F375">
        <v>2</v>
      </c>
      <c r="G375" t="s">
        <v>1120</v>
      </c>
      <c r="H375" t="s">
        <v>418</v>
      </c>
      <c r="I375">
        <v>1652290107.125</v>
      </c>
      <c r="J375">
        <f>(K375)/1000</f>
        <v>0</v>
      </c>
      <c r="K375">
        <f>IF(CZ375, AN375, AH375)</f>
        <v>0</v>
      </c>
      <c r="L375">
        <f>IF(CZ375, AI375, AG375)</f>
        <v>0</v>
      </c>
      <c r="M375">
        <f>DB375 - IF(AU375&gt;1, L375*CV375*100.0/(AW375*DP375), 0)</f>
        <v>0</v>
      </c>
      <c r="N375">
        <f>((T375-J375/2)*M375-L375)/(T375+J375/2)</f>
        <v>0</v>
      </c>
      <c r="O375">
        <f>N375*(DI375+DJ375)/1000.0</f>
        <v>0</v>
      </c>
      <c r="P375">
        <f>(DB375 - IF(AU375&gt;1, L375*CV375*100.0/(AW375*DP375), 0))*(DI375+DJ375)/1000.0</f>
        <v>0</v>
      </c>
      <c r="Q375">
        <f>2.0/((1/S375-1/R375)+SIGN(S375)*SQRT((1/S375-1/R375)*(1/S375-1/R375) + 4*CW375/((CW375+1)*(CW375+1))*(2*1/S375*1/R375-1/R375*1/R375)))</f>
        <v>0</v>
      </c>
      <c r="R375">
        <f>IF(LEFT(CX375,1)&lt;&gt;"0",IF(LEFT(CX375,1)="1",3.0,CY375),$D$5+$E$5*(DP375*DI375/($K$5*1000))+$F$5*(DP375*DI375/($K$5*1000))*MAX(MIN(CV375,$J$5),$I$5)*MAX(MIN(CV375,$J$5),$I$5)+$G$5*MAX(MIN(CV375,$J$5),$I$5)*(DP375*DI375/($K$5*1000))+$H$5*(DP375*DI375/($K$5*1000))*(DP375*DI375/($K$5*1000)))</f>
        <v>0</v>
      </c>
      <c r="S375">
        <f>J375*(1000-(1000*0.61365*exp(17.502*W375/(240.97+W375))/(DI375+DJ375)+DD375)/2)/(1000*0.61365*exp(17.502*W375/(240.97+W375))/(DI375+DJ375)-DD375)</f>
        <v>0</v>
      </c>
      <c r="T375">
        <f>1/((CW375+1)/(Q375/1.6)+1/(R375/1.37)) + CW375/((CW375+1)/(Q375/1.6) + CW375/(R375/1.37))</f>
        <v>0</v>
      </c>
      <c r="U375">
        <f>(CR375*CU375)</f>
        <v>0</v>
      </c>
      <c r="V375">
        <f>(DK375+(U375+2*0.95*5.67E-8*(((DK375+$B$7)+273)^4-(DK375+273)^4)-44100*J375)/(1.84*29.3*R375+8*0.95*5.67E-8*(DK375+273)^3))</f>
        <v>0</v>
      </c>
      <c r="W375">
        <f>($C$7*DL375+$D$7*DM375+$E$7*V375)</f>
        <v>0</v>
      </c>
      <c r="X375">
        <f>0.61365*exp(17.502*W375/(240.97+W375))</f>
        <v>0</v>
      </c>
      <c r="Y375">
        <f>(Z375/AA375*100)</f>
        <v>0</v>
      </c>
      <c r="Z375">
        <f>DD375*(DI375+DJ375)/1000</f>
        <v>0</v>
      </c>
      <c r="AA375">
        <f>0.61365*exp(17.502*DK375/(240.97+DK375))</f>
        <v>0</v>
      </c>
      <c r="AB375">
        <f>(X375-DD375*(DI375+DJ375)/1000)</f>
        <v>0</v>
      </c>
      <c r="AC375">
        <f>(-J375*44100)</f>
        <v>0</v>
      </c>
      <c r="AD375">
        <f>2*29.3*R375*0.92*(DK375-W375)</f>
        <v>0</v>
      </c>
      <c r="AE375">
        <f>2*0.95*5.67E-8*(((DK375+$B$7)+273)^4-(W375+273)^4)</f>
        <v>0</v>
      </c>
      <c r="AF375">
        <f>U375+AE375+AC375+AD375</f>
        <v>0</v>
      </c>
      <c r="AG375">
        <f>DH375*AU375*(DC375-DB375*(1000-AU375*DE375)/(1000-AU375*DD375))/(100*CV375)</f>
        <v>0</v>
      </c>
      <c r="AH375">
        <f>1000*DH375*AU375*(DD375-DE375)/(100*CV375*(1000-AU375*DD375))</f>
        <v>0</v>
      </c>
      <c r="AI375">
        <f>(AJ375 - AK375 - DI375*1E3/(8.314*(DK375+273.15)) * AM375/DH375 * AL375) * DH375/(100*CV375) * (1000 - DE375)/1000</f>
        <v>0</v>
      </c>
      <c r="AJ375">
        <v>1134.758729786626</v>
      </c>
      <c r="AK375">
        <v>1144.037878787879</v>
      </c>
      <c r="AL375">
        <v>-6.696987851107421</v>
      </c>
      <c r="AM375">
        <v>66.42233892500103</v>
      </c>
      <c r="AN375">
        <f>(AP375 - AO375 + DI375*1E3/(8.314*(DK375+273.15)) * AR375/DH375 * AQ375) * DH375/(100*CV375) * 1000/(1000 - AP375)</f>
        <v>0</v>
      </c>
      <c r="AO375">
        <v>25.70083830562456</v>
      </c>
      <c r="AP375">
        <v>28.42771696969696</v>
      </c>
      <c r="AQ375">
        <v>-0.0005044224556344387</v>
      </c>
      <c r="AR375">
        <v>79.01917542628415</v>
      </c>
      <c r="AS375">
        <v>0</v>
      </c>
      <c r="AT375">
        <v>0</v>
      </c>
      <c r="AU375">
        <f>IF(AS375*$H$13&gt;=AW375,1.0,(AW375/(AW375-AS375*$H$13)))</f>
        <v>0</v>
      </c>
      <c r="AV375">
        <f>(AU375-1)*100</f>
        <v>0</v>
      </c>
      <c r="AW375">
        <f>MAX(0,($B$13+$C$13*DP375)/(1+$D$13*DP375)*DI375/(DK375+273)*$E$13)</f>
        <v>0</v>
      </c>
      <c r="AX375" t="s">
        <v>421</v>
      </c>
      <c r="AY375" t="s">
        <v>421</v>
      </c>
      <c r="AZ375">
        <v>0</v>
      </c>
      <c r="BA375">
        <v>0</v>
      </c>
      <c r="BB375">
        <f>1-AZ375/BA375</f>
        <v>0</v>
      </c>
      <c r="BC375">
        <v>0</v>
      </c>
      <c r="BD375" t="s">
        <v>421</v>
      </c>
      <c r="BE375" t="s">
        <v>421</v>
      </c>
      <c r="BF375">
        <v>0</v>
      </c>
      <c r="BG375">
        <v>0</v>
      </c>
      <c r="BH375">
        <f>1-BF375/BG375</f>
        <v>0</v>
      </c>
      <c r="BI375">
        <v>0.5</v>
      </c>
      <c r="BJ375">
        <f>CS375</f>
        <v>0</v>
      </c>
      <c r="BK375">
        <f>L375</f>
        <v>0</v>
      </c>
      <c r="BL375">
        <f>BH375*BI375*BJ375</f>
        <v>0</v>
      </c>
      <c r="BM375">
        <f>(BK375-BC375)/BJ375</f>
        <v>0</v>
      </c>
      <c r="BN375">
        <f>(BA375-BG375)/BG375</f>
        <v>0</v>
      </c>
      <c r="BO375">
        <f>AZ375/(BB375+AZ375/BG375)</f>
        <v>0</v>
      </c>
      <c r="BP375" t="s">
        <v>421</v>
      </c>
      <c r="BQ375">
        <v>0</v>
      </c>
      <c r="BR375">
        <f>IF(BQ375&lt;&gt;0, BQ375, BO375)</f>
        <v>0</v>
      </c>
      <c r="BS375">
        <f>1-BR375/BG375</f>
        <v>0</v>
      </c>
      <c r="BT375">
        <f>(BG375-BF375)/(BG375-BR375)</f>
        <v>0</v>
      </c>
      <c r="BU375">
        <f>(BA375-BG375)/(BA375-BR375)</f>
        <v>0</v>
      </c>
      <c r="BV375">
        <f>(BG375-BF375)/(BG375-AZ375)</f>
        <v>0</v>
      </c>
      <c r="BW375">
        <f>(BA375-BG375)/(BA375-AZ375)</f>
        <v>0</v>
      </c>
      <c r="BX375">
        <f>(BT375*BR375/BF375)</f>
        <v>0</v>
      </c>
      <c r="BY375">
        <f>(1-BX375)</f>
        <v>0</v>
      </c>
      <c r="BZ375">
        <v>1358</v>
      </c>
      <c r="CA375">
        <v>300</v>
      </c>
      <c r="CB375">
        <v>300</v>
      </c>
      <c r="CC375">
        <v>300</v>
      </c>
      <c r="CD375">
        <v>10372.1</v>
      </c>
      <c r="CE375">
        <v>1824.64</v>
      </c>
      <c r="CF375">
        <v>-0.00730157</v>
      </c>
      <c r="CG375">
        <v>0.9</v>
      </c>
      <c r="CH375" t="s">
        <v>421</v>
      </c>
      <c r="CI375" t="s">
        <v>421</v>
      </c>
      <c r="CJ375" t="s">
        <v>421</v>
      </c>
      <c r="CK375" t="s">
        <v>421</v>
      </c>
      <c r="CL375" t="s">
        <v>421</v>
      </c>
      <c r="CM375" t="s">
        <v>421</v>
      </c>
      <c r="CN375" t="s">
        <v>421</v>
      </c>
      <c r="CO375" t="s">
        <v>421</v>
      </c>
      <c r="CP375" t="s">
        <v>421</v>
      </c>
      <c r="CQ375" t="s">
        <v>421</v>
      </c>
      <c r="CR375">
        <f>$B$11*DQ375+$C$11*DR375+$F$11*EC375*(1-EF375)</f>
        <v>0</v>
      </c>
      <c r="CS375">
        <f>CR375*CT375</f>
        <v>0</v>
      </c>
      <c r="CT375">
        <f>($B$11*$D$9+$C$11*$D$9+$F$11*((EP375+EH375)/MAX(EP375+EH375+EQ375, 0.1)*$I$9+EQ375/MAX(EP375+EH375+EQ375, 0.1)*$J$9))/($B$11+$C$11+$F$11)</f>
        <v>0</v>
      </c>
      <c r="CU375">
        <f>($B$11*$K$9+$C$11*$K$9+$F$11*((EP375+EH375)/MAX(EP375+EH375+EQ375, 0.1)*$P$9+EQ375/MAX(EP375+EH375+EQ375, 0.1)*$Q$9))/($B$11+$C$11+$F$11)</f>
        <v>0</v>
      </c>
      <c r="CV375">
        <v>6</v>
      </c>
      <c r="CW375">
        <v>0.5</v>
      </c>
      <c r="CX375" t="s">
        <v>422</v>
      </c>
      <c r="CY375">
        <v>2</v>
      </c>
      <c r="CZ375" t="b">
        <v>1</v>
      </c>
      <c r="DA375">
        <v>1652290107.125</v>
      </c>
      <c r="DB375">
        <v>1117.2075</v>
      </c>
      <c r="DC375">
        <v>1090.725</v>
      </c>
      <c r="DD375">
        <v>28.429125</v>
      </c>
      <c r="DE375">
        <v>25.6978</v>
      </c>
      <c r="DF375">
        <v>1118.3475</v>
      </c>
      <c r="DG375">
        <v>28.31655</v>
      </c>
      <c r="DH375">
        <v>400.0770000000001</v>
      </c>
      <c r="DI375">
        <v>90.62994999999999</v>
      </c>
      <c r="DJ375">
        <v>0.10010975</v>
      </c>
      <c r="DK375">
        <v>33.411725</v>
      </c>
      <c r="DL375">
        <v>32.73755</v>
      </c>
      <c r="DM375">
        <v>999.9</v>
      </c>
      <c r="DN375">
        <v>0</v>
      </c>
      <c r="DO375">
        <v>0</v>
      </c>
      <c r="DP375">
        <v>9982.655000000001</v>
      </c>
      <c r="DQ375">
        <v>0</v>
      </c>
      <c r="DR375">
        <v>255.08325</v>
      </c>
      <c r="DS375">
        <v>26.479625</v>
      </c>
      <c r="DT375">
        <v>1149.8975</v>
      </c>
      <c r="DU375">
        <v>1119.495</v>
      </c>
      <c r="DV375">
        <v>2.731325</v>
      </c>
      <c r="DW375">
        <v>1090.725</v>
      </c>
      <c r="DX375">
        <v>25.6978</v>
      </c>
      <c r="DY375">
        <v>2.5765325</v>
      </c>
      <c r="DZ375">
        <v>2.32899</v>
      </c>
      <c r="EA375">
        <v>21.518175</v>
      </c>
      <c r="EB375">
        <v>19.8783</v>
      </c>
      <c r="EC375">
        <v>1499.9175</v>
      </c>
      <c r="ED375">
        <v>0.972992</v>
      </c>
      <c r="EE375">
        <v>0.0270084</v>
      </c>
      <c r="EF375">
        <v>0</v>
      </c>
      <c r="EG375">
        <v>1390.1475</v>
      </c>
      <c r="EH375">
        <v>5.00097</v>
      </c>
      <c r="EI375">
        <v>21537.325</v>
      </c>
      <c r="EJ375">
        <v>12490.875</v>
      </c>
      <c r="EK375">
        <v>41.687</v>
      </c>
      <c r="EL375">
        <v>43.031</v>
      </c>
      <c r="EM375">
        <v>41.875</v>
      </c>
      <c r="EN375">
        <v>42.875</v>
      </c>
      <c r="EO375">
        <v>42.875</v>
      </c>
      <c r="EP375">
        <v>1454.5375</v>
      </c>
      <c r="EQ375">
        <v>40.38</v>
      </c>
      <c r="ER375">
        <v>0</v>
      </c>
      <c r="ES375">
        <v>2794.400000095367</v>
      </c>
      <c r="ET375">
        <v>0</v>
      </c>
      <c r="EU375">
        <v>1389.6504</v>
      </c>
      <c r="EV375">
        <v>3.182307694934255</v>
      </c>
      <c r="EW375">
        <v>46.96153818054935</v>
      </c>
      <c r="EX375">
        <v>21533.2</v>
      </c>
      <c r="EY375">
        <v>15</v>
      </c>
      <c r="EZ375">
        <v>1652287342.6</v>
      </c>
      <c r="FA375" t="s">
        <v>727</v>
      </c>
      <c r="FB375">
        <v>1652287342.6</v>
      </c>
      <c r="FC375">
        <v>1652287335.6</v>
      </c>
      <c r="FD375">
        <v>27</v>
      </c>
      <c r="FE375">
        <v>0.206</v>
      </c>
      <c r="FF375">
        <v>-0.006</v>
      </c>
      <c r="FG375">
        <v>-1.806</v>
      </c>
      <c r="FH375">
        <v>0.04</v>
      </c>
      <c r="FI375">
        <v>1600</v>
      </c>
      <c r="FJ375">
        <v>24</v>
      </c>
      <c r="FK375">
        <v>0.06</v>
      </c>
      <c r="FL375">
        <v>0.04</v>
      </c>
      <c r="FM375">
        <v>25.11305609756097</v>
      </c>
      <c r="FN375">
        <v>9.27435052264808</v>
      </c>
      <c r="FO375">
        <v>0.9177712056266822</v>
      </c>
      <c r="FP375">
        <v>-1</v>
      </c>
      <c r="FQ375">
        <v>2.72965756097561</v>
      </c>
      <c r="FR375">
        <v>0.1174367247386794</v>
      </c>
      <c r="FS375">
        <v>0.01908061304180658</v>
      </c>
      <c r="FT375">
        <v>1</v>
      </c>
      <c r="FU375">
        <v>0</v>
      </c>
      <c r="FV375">
        <v>0</v>
      </c>
      <c r="FW375">
        <v>0</v>
      </c>
      <c r="FX375">
        <v>-1</v>
      </c>
      <c r="FY375">
        <v>1</v>
      </c>
      <c r="FZ375">
        <v>1</v>
      </c>
      <c r="GA375" t="s">
        <v>719</v>
      </c>
      <c r="GB375">
        <v>2.69354</v>
      </c>
      <c r="GC375">
        <v>2.70498</v>
      </c>
      <c r="GD375">
        <v>0.182827</v>
      </c>
      <c r="GE375">
        <v>0.178192</v>
      </c>
      <c r="GF375">
        <v>0.118986</v>
      </c>
      <c r="GG375">
        <v>0.109347</v>
      </c>
      <c r="GH375">
        <v>25614.8</v>
      </c>
      <c r="GI375">
        <v>25863.7</v>
      </c>
      <c r="GJ375">
        <v>29172.4</v>
      </c>
      <c r="GK375">
        <v>29133.2</v>
      </c>
      <c r="GL375">
        <v>34026.3</v>
      </c>
      <c r="GM375">
        <v>34538.4</v>
      </c>
      <c r="GN375">
        <v>41054.6</v>
      </c>
      <c r="GO375">
        <v>41571.4</v>
      </c>
      <c r="GP375">
        <v>1.71463</v>
      </c>
      <c r="GQ375">
        <v>2.007</v>
      </c>
      <c r="GR375">
        <v>0.128068</v>
      </c>
      <c r="GS375">
        <v>0</v>
      </c>
      <c r="GT375">
        <v>30.654</v>
      </c>
      <c r="GU375">
        <v>999.9</v>
      </c>
      <c r="GV375">
        <v>43.6</v>
      </c>
      <c r="GW375">
        <v>37</v>
      </c>
      <c r="GX375">
        <v>30.3323</v>
      </c>
      <c r="GY375">
        <v>63.0338</v>
      </c>
      <c r="GZ375">
        <v>29.2909</v>
      </c>
      <c r="HA375">
        <v>1</v>
      </c>
      <c r="HB375">
        <v>0.367962</v>
      </c>
      <c r="HC375">
        <v>0</v>
      </c>
      <c r="HD375">
        <v>20.3919</v>
      </c>
      <c r="HE375">
        <v>5.21579</v>
      </c>
      <c r="HF375">
        <v>12.0099</v>
      </c>
      <c r="HG375">
        <v>4.98715</v>
      </c>
      <c r="HH375">
        <v>3.28848</v>
      </c>
      <c r="HI375">
        <v>2446.7</v>
      </c>
      <c r="HJ375">
        <v>9999</v>
      </c>
      <c r="HK375">
        <v>9999</v>
      </c>
      <c r="HL375">
        <v>46.1</v>
      </c>
      <c r="HM375">
        <v>1.86736</v>
      </c>
      <c r="HN375">
        <v>1.8663</v>
      </c>
      <c r="HO375">
        <v>1.86584</v>
      </c>
      <c r="HP375">
        <v>1.86571</v>
      </c>
      <c r="HQ375">
        <v>1.86752</v>
      </c>
      <c r="HR375">
        <v>1.87007</v>
      </c>
      <c r="HS375">
        <v>1.86873</v>
      </c>
      <c r="HT375">
        <v>1.87011</v>
      </c>
      <c r="HU375">
        <v>0</v>
      </c>
      <c r="HV375">
        <v>0</v>
      </c>
      <c r="HW375">
        <v>0</v>
      </c>
      <c r="HX375">
        <v>0</v>
      </c>
      <c r="HY375" t="s">
        <v>425</v>
      </c>
      <c r="HZ375" t="s">
        <v>426</v>
      </c>
      <c r="IA375" t="s">
        <v>427</v>
      </c>
      <c r="IB375" t="s">
        <v>427</v>
      </c>
      <c r="IC375" t="s">
        <v>427</v>
      </c>
      <c r="ID375" t="s">
        <v>427</v>
      </c>
      <c r="IE375">
        <v>0</v>
      </c>
      <c r="IF375">
        <v>100</v>
      </c>
      <c r="IG375">
        <v>100</v>
      </c>
      <c r="IH375">
        <v>-1.13</v>
      </c>
      <c r="II375">
        <v>0.1126</v>
      </c>
      <c r="IJ375">
        <v>0.04464184116076175</v>
      </c>
      <c r="IK375">
        <v>-0.0004613869835165773</v>
      </c>
      <c r="IL375">
        <v>-7.733014719846753E-07</v>
      </c>
      <c r="IM375">
        <v>2.12217718631011E-10</v>
      </c>
      <c r="IN375">
        <v>-0.1662484685589008</v>
      </c>
      <c r="IO375">
        <v>0.000886434048502425</v>
      </c>
      <c r="IP375">
        <v>0.0004187276611132993</v>
      </c>
      <c r="IQ375">
        <v>-3.612086840460417E-06</v>
      </c>
      <c r="IR375">
        <v>19</v>
      </c>
      <c r="IS375">
        <v>2204</v>
      </c>
      <c r="IT375">
        <v>1</v>
      </c>
      <c r="IU375">
        <v>37</v>
      </c>
      <c r="IV375">
        <v>46.1</v>
      </c>
      <c r="IW375">
        <v>46.2</v>
      </c>
      <c r="IX375">
        <v>2.20825</v>
      </c>
      <c r="IY375">
        <v>2.21436</v>
      </c>
      <c r="IZ375">
        <v>1.39648</v>
      </c>
      <c r="JA375">
        <v>2.34131</v>
      </c>
      <c r="JB375">
        <v>1.49536</v>
      </c>
      <c r="JC375">
        <v>2.29858</v>
      </c>
      <c r="JD375">
        <v>39.1924</v>
      </c>
      <c r="JE375">
        <v>14.6136</v>
      </c>
      <c r="JF375">
        <v>18</v>
      </c>
      <c r="JG375">
        <v>391.683</v>
      </c>
      <c r="JH375">
        <v>562.895</v>
      </c>
      <c r="JI375">
        <v>32.6624</v>
      </c>
      <c r="JJ375">
        <v>32.2196</v>
      </c>
      <c r="JK375">
        <v>30.0002</v>
      </c>
      <c r="JL375">
        <v>32.0958</v>
      </c>
      <c r="JM375">
        <v>31.9917</v>
      </c>
      <c r="JN375">
        <v>44.1983</v>
      </c>
      <c r="JO375">
        <v>21.232</v>
      </c>
      <c r="JP375">
        <v>29.9869</v>
      </c>
      <c r="JQ375">
        <v>-999.9</v>
      </c>
      <c r="JR375">
        <v>1046.47</v>
      </c>
      <c r="JS375">
        <v>25.6874</v>
      </c>
      <c r="JT375">
        <v>99.7075</v>
      </c>
      <c r="JU375">
        <v>99.78489999999999</v>
      </c>
    </row>
    <row r="376" spans="1:281">
      <c r="A376">
        <v>360</v>
      </c>
      <c r="B376">
        <v>1652290110.5</v>
      </c>
      <c r="C376">
        <v>8054</v>
      </c>
      <c r="D376" t="s">
        <v>1205</v>
      </c>
      <c r="E376" t="s">
        <v>1206</v>
      </c>
      <c r="F376">
        <v>2</v>
      </c>
      <c r="G376" t="s">
        <v>1120</v>
      </c>
      <c r="H376" t="s">
        <v>418</v>
      </c>
      <c r="I376">
        <v>1652290109.5</v>
      </c>
      <c r="J376">
        <f>(K376)/1000</f>
        <v>0</v>
      </c>
      <c r="K376">
        <f>IF(CZ376, AN376, AH376)</f>
        <v>0</v>
      </c>
      <c r="L376">
        <f>IF(CZ376, AI376, AG376)</f>
        <v>0</v>
      </c>
      <c r="M376">
        <f>DB376 - IF(AU376&gt;1, L376*CV376*100.0/(AW376*DP376), 0)</f>
        <v>0</v>
      </c>
      <c r="N376">
        <f>((T376-J376/2)*M376-L376)/(T376+J376/2)</f>
        <v>0</v>
      </c>
      <c r="O376">
        <f>N376*(DI376+DJ376)/1000.0</f>
        <v>0</v>
      </c>
      <c r="P376">
        <f>(DB376 - IF(AU376&gt;1, L376*CV376*100.0/(AW376*DP376), 0))*(DI376+DJ376)/1000.0</f>
        <v>0</v>
      </c>
      <c r="Q376">
        <f>2.0/((1/S376-1/R376)+SIGN(S376)*SQRT((1/S376-1/R376)*(1/S376-1/R376) + 4*CW376/((CW376+1)*(CW376+1))*(2*1/S376*1/R376-1/R376*1/R376)))</f>
        <v>0</v>
      </c>
      <c r="R376">
        <f>IF(LEFT(CX376,1)&lt;&gt;"0",IF(LEFT(CX376,1)="1",3.0,CY376),$D$5+$E$5*(DP376*DI376/($K$5*1000))+$F$5*(DP376*DI376/($K$5*1000))*MAX(MIN(CV376,$J$5),$I$5)*MAX(MIN(CV376,$J$5),$I$5)+$G$5*MAX(MIN(CV376,$J$5),$I$5)*(DP376*DI376/($K$5*1000))+$H$5*(DP376*DI376/($K$5*1000))*(DP376*DI376/($K$5*1000)))</f>
        <v>0</v>
      </c>
      <c r="S376">
        <f>J376*(1000-(1000*0.61365*exp(17.502*W376/(240.97+W376))/(DI376+DJ376)+DD376)/2)/(1000*0.61365*exp(17.502*W376/(240.97+W376))/(DI376+DJ376)-DD376)</f>
        <v>0</v>
      </c>
      <c r="T376">
        <f>1/((CW376+1)/(Q376/1.6)+1/(R376/1.37)) + CW376/((CW376+1)/(Q376/1.6) + CW376/(R376/1.37))</f>
        <v>0</v>
      </c>
      <c r="U376">
        <f>(CR376*CU376)</f>
        <v>0</v>
      </c>
      <c r="V376">
        <f>(DK376+(U376+2*0.95*5.67E-8*(((DK376+$B$7)+273)^4-(DK376+273)^4)-44100*J376)/(1.84*29.3*R376+8*0.95*5.67E-8*(DK376+273)^3))</f>
        <v>0</v>
      </c>
      <c r="W376">
        <f>($C$7*DL376+$D$7*DM376+$E$7*V376)</f>
        <v>0</v>
      </c>
      <c r="X376">
        <f>0.61365*exp(17.502*W376/(240.97+W376))</f>
        <v>0</v>
      </c>
      <c r="Y376">
        <f>(Z376/AA376*100)</f>
        <v>0</v>
      </c>
      <c r="Z376">
        <f>DD376*(DI376+DJ376)/1000</f>
        <v>0</v>
      </c>
      <c r="AA376">
        <f>0.61365*exp(17.502*DK376/(240.97+DK376))</f>
        <v>0</v>
      </c>
      <c r="AB376">
        <f>(X376-DD376*(DI376+DJ376)/1000)</f>
        <v>0</v>
      </c>
      <c r="AC376">
        <f>(-J376*44100)</f>
        <v>0</v>
      </c>
      <c r="AD376">
        <f>2*29.3*R376*0.92*(DK376-W376)</f>
        <v>0</v>
      </c>
      <c r="AE376">
        <f>2*0.95*5.67E-8*(((DK376+$B$7)+273)^4-(W376+273)^4)</f>
        <v>0</v>
      </c>
      <c r="AF376">
        <f>U376+AE376+AC376+AD376</f>
        <v>0</v>
      </c>
      <c r="AG376">
        <f>DH376*AU376*(DC376-DB376*(1000-AU376*DE376)/(1000-AU376*DD376))/(100*CV376)</f>
        <v>0</v>
      </c>
      <c r="AH376">
        <f>1000*DH376*AU376*(DD376-DE376)/(100*CV376*(1000-AU376*DD376))</f>
        <v>0</v>
      </c>
      <c r="AI376">
        <f>(AJ376 - AK376 - DI376*1E3/(8.314*(DK376+273.15)) * AM376/DH376 * AL376) * DH376/(100*CV376) * (1000 - DE376)/1000</f>
        <v>0</v>
      </c>
      <c r="AJ376">
        <v>1121.155725985395</v>
      </c>
      <c r="AK376">
        <v>1130.611939393939</v>
      </c>
      <c r="AL376">
        <v>-6.701892045368963</v>
      </c>
      <c r="AM376">
        <v>66.42233892500103</v>
      </c>
      <c r="AN376">
        <f>(AP376 - AO376 + DI376*1E3/(8.314*(DK376+273.15)) * AR376/DH376 * AQ376) * DH376/(100*CV376) * 1000/(1000 - AP376)</f>
        <v>0</v>
      </c>
      <c r="AO376">
        <v>25.69903477025111</v>
      </c>
      <c r="AP376">
        <v>28.42333696969697</v>
      </c>
      <c r="AQ376">
        <v>-0.0001752271502171597</v>
      </c>
      <c r="AR376">
        <v>79.01917542628415</v>
      </c>
      <c r="AS376">
        <v>0</v>
      </c>
      <c r="AT376">
        <v>0</v>
      </c>
      <c r="AU376">
        <f>IF(AS376*$H$13&gt;=AW376,1.0,(AW376/(AW376-AS376*$H$13)))</f>
        <v>0</v>
      </c>
      <c r="AV376">
        <f>(AU376-1)*100</f>
        <v>0</v>
      </c>
      <c r="AW376">
        <f>MAX(0,($B$13+$C$13*DP376)/(1+$D$13*DP376)*DI376/(DK376+273)*$E$13)</f>
        <v>0</v>
      </c>
      <c r="AX376" t="s">
        <v>421</v>
      </c>
      <c r="AY376" t="s">
        <v>421</v>
      </c>
      <c r="AZ376">
        <v>0</v>
      </c>
      <c r="BA376">
        <v>0</v>
      </c>
      <c r="BB376">
        <f>1-AZ376/BA376</f>
        <v>0</v>
      </c>
      <c r="BC376">
        <v>0</v>
      </c>
      <c r="BD376" t="s">
        <v>421</v>
      </c>
      <c r="BE376" t="s">
        <v>421</v>
      </c>
      <c r="BF376">
        <v>0</v>
      </c>
      <c r="BG376">
        <v>0</v>
      </c>
      <c r="BH376">
        <f>1-BF376/BG376</f>
        <v>0</v>
      </c>
      <c r="BI376">
        <v>0.5</v>
      </c>
      <c r="BJ376">
        <f>CS376</f>
        <v>0</v>
      </c>
      <c r="BK376">
        <f>L376</f>
        <v>0</v>
      </c>
      <c r="BL376">
        <f>BH376*BI376*BJ376</f>
        <v>0</v>
      </c>
      <c r="BM376">
        <f>(BK376-BC376)/BJ376</f>
        <v>0</v>
      </c>
      <c r="BN376">
        <f>(BA376-BG376)/BG376</f>
        <v>0</v>
      </c>
      <c r="BO376">
        <f>AZ376/(BB376+AZ376/BG376)</f>
        <v>0</v>
      </c>
      <c r="BP376" t="s">
        <v>421</v>
      </c>
      <c r="BQ376">
        <v>0</v>
      </c>
      <c r="BR376">
        <f>IF(BQ376&lt;&gt;0, BQ376, BO376)</f>
        <v>0</v>
      </c>
      <c r="BS376">
        <f>1-BR376/BG376</f>
        <v>0</v>
      </c>
      <c r="BT376">
        <f>(BG376-BF376)/(BG376-BR376)</f>
        <v>0</v>
      </c>
      <c r="BU376">
        <f>(BA376-BG376)/(BA376-BR376)</f>
        <v>0</v>
      </c>
      <c r="BV376">
        <f>(BG376-BF376)/(BG376-AZ376)</f>
        <v>0</v>
      </c>
      <c r="BW376">
        <f>(BA376-BG376)/(BA376-AZ376)</f>
        <v>0</v>
      </c>
      <c r="BX376">
        <f>(BT376*BR376/BF376)</f>
        <v>0</v>
      </c>
      <c r="BY376">
        <f>(1-BX376)</f>
        <v>0</v>
      </c>
      <c r="BZ376">
        <v>1358</v>
      </c>
      <c r="CA376">
        <v>300</v>
      </c>
      <c r="CB376">
        <v>300</v>
      </c>
      <c r="CC376">
        <v>300</v>
      </c>
      <c r="CD376">
        <v>10372.1</v>
      </c>
      <c r="CE376">
        <v>1824.64</v>
      </c>
      <c r="CF376">
        <v>-0.00730157</v>
      </c>
      <c r="CG376">
        <v>0.9</v>
      </c>
      <c r="CH376" t="s">
        <v>421</v>
      </c>
      <c r="CI376" t="s">
        <v>421</v>
      </c>
      <c r="CJ376" t="s">
        <v>421</v>
      </c>
      <c r="CK376" t="s">
        <v>421</v>
      </c>
      <c r="CL376" t="s">
        <v>421</v>
      </c>
      <c r="CM376" t="s">
        <v>421</v>
      </c>
      <c r="CN376" t="s">
        <v>421</v>
      </c>
      <c r="CO376" t="s">
        <v>421</v>
      </c>
      <c r="CP376" t="s">
        <v>421</v>
      </c>
      <c r="CQ376" t="s">
        <v>421</v>
      </c>
      <c r="CR376">
        <f>$B$11*DQ376+$C$11*DR376+$F$11*EC376*(1-EF376)</f>
        <v>0</v>
      </c>
      <c r="CS376">
        <f>CR376*CT376</f>
        <v>0</v>
      </c>
      <c r="CT376">
        <f>($B$11*$D$9+$C$11*$D$9+$F$11*((EP376+EH376)/MAX(EP376+EH376+EQ376, 0.1)*$I$9+EQ376/MAX(EP376+EH376+EQ376, 0.1)*$J$9))/($B$11+$C$11+$F$11)</f>
        <v>0</v>
      </c>
      <c r="CU376">
        <f>($B$11*$K$9+$C$11*$K$9+$F$11*((EP376+EH376)/MAX(EP376+EH376+EQ376, 0.1)*$P$9+EQ376/MAX(EP376+EH376+EQ376, 0.1)*$Q$9))/($B$11+$C$11+$F$11)</f>
        <v>0</v>
      </c>
      <c r="CV376">
        <v>6</v>
      </c>
      <c r="CW376">
        <v>0.5</v>
      </c>
      <c r="CX376" t="s">
        <v>422</v>
      </c>
      <c r="CY376">
        <v>2</v>
      </c>
      <c r="CZ376" t="b">
        <v>1</v>
      </c>
      <c r="DA376">
        <v>1652290109.5</v>
      </c>
      <c r="DB376">
        <v>1101.733333333333</v>
      </c>
      <c r="DC376">
        <v>1075.12</v>
      </c>
      <c r="DD376">
        <v>28.42433333333333</v>
      </c>
      <c r="DE376">
        <v>25.69283333333334</v>
      </c>
      <c r="DF376">
        <v>1102.853333333333</v>
      </c>
      <c r="DG376">
        <v>28.31183333333334</v>
      </c>
      <c r="DH376">
        <v>400.0236666666667</v>
      </c>
      <c r="DI376">
        <v>90.63016666666665</v>
      </c>
      <c r="DJ376">
        <v>0.09995373333333334</v>
      </c>
      <c r="DK376">
        <v>33.40956666666667</v>
      </c>
      <c r="DL376">
        <v>32.72986666666666</v>
      </c>
      <c r="DM376">
        <v>999.9</v>
      </c>
      <c r="DN376">
        <v>0</v>
      </c>
      <c r="DO376">
        <v>0</v>
      </c>
      <c r="DP376">
        <v>9989.583333333334</v>
      </c>
      <c r="DQ376">
        <v>0</v>
      </c>
      <c r="DR376">
        <v>255.5206666666667</v>
      </c>
      <c r="DS376">
        <v>26.61346666666667</v>
      </c>
      <c r="DT376">
        <v>1133.966666666666</v>
      </c>
      <c r="DU376">
        <v>1103.473333333333</v>
      </c>
      <c r="DV376">
        <v>2.73152</v>
      </c>
      <c r="DW376">
        <v>1075.12</v>
      </c>
      <c r="DX376">
        <v>25.69283333333334</v>
      </c>
      <c r="DY376">
        <v>2.576103333333334</v>
      </c>
      <c r="DZ376">
        <v>2.328546666666667</v>
      </c>
      <c r="EA376">
        <v>21.5155</v>
      </c>
      <c r="EB376">
        <v>19.87523333333333</v>
      </c>
      <c r="EC376">
        <v>1500.016666666667</v>
      </c>
      <c r="ED376">
        <v>0.9729936666666666</v>
      </c>
      <c r="EE376">
        <v>0.02700663333333333</v>
      </c>
      <c r="EF376">
        <v>0</v>
      </c>
      <c r="EG376">
        <v>1390.42</v>
      </c>
      <c r="EH376">
        <v>5.00097</v>
      </c>
      <c r="EI376">
        <v>21545.4</v>
      </c>
      <c r="EJ376">
        <v>12491.7</v>
      </c>
      <c r="EK376">
        <v>41.687</v>
      </c>
      <c r="EL376">
        <v>43</v>
      </c>
      <c r="EM376">
        <v>41.875</v>
      </c>
      <c r="EN376">
        <v>42.875</v>
      </c>
      <c r="EO376">
        <v>42.875</v>
      </c>
      <c r="EP376">
        <v>1454.636666666667</v>
      </c>
      <c r="EQ376">
        <v>40.38</v>
      </c>
      <c r="ER376">
        <v>0</v>
      </c>
      <c r="ES376">
        <v>2796.200000047684</v>
      </c>
      <c r="ET376">
        <v>0</v>
      </c>
      <c r="EU376">
        <v>1389.753076923077</v>
      </c>
      <c r="EV376">
        <v>4.287179499945476</v>
      </c>
      <c r="EW376">
        <v>48.53675184140297</v>
      </c>
      <c r="EX376">
        <v>21535.48846153846</v>
      </c>
      <c r="EY376">
        <v>15</v>
      </c>
      <c r="EZ376">
        <v>1652287342.6</v>
      </c>
      <c r="FA376" t="s">
        <v>727</v>
      </c>
      <c r="FB376">
        <v>1652287342.6</v>
      </c>
      <c r="FC376">
        <v>1652287335.6</v>
      </c>
      <c r="FD376">
        <v>27</v>
      </c>
      <c r="FE376">
        <v>0.206</v>
      </c>
      <c r="FF376">
        <v>-0.006</v>
      </c>
      <c r="FG376">
        <v>-1.806</v>
      </c>
      <c r="FH376">
        <v>0.04</v>
      </c>
      <c r="FI376">
        <v>1600</v>
      </c>
      <c r="FJ376">
        <v>24</v>
      </c>
      <c r="FK376">
        <v>0.06</v>
      </c>
      <c r="FL376">
        <v>0.04</v>
      </c>
      <c r="FM376">
        <v>25.50098</v>
      </c>
      <c r="FN376">
        <v>8.753479924953048</v>
      </c>
      <c r="FO376">
        <v>0.8499589652447934</v>
      </c>
      <c r="FP376">
        <v>-1</v>
      </c>
      <c r="FQ376">
        <v>2.7361055</v>
      </c>
      <c r="FR376">
        <v>0.0005338086303896057</v>
      </c>
      <c r="FS376">
        <v>0.008380248191432018</v>
      </c>
      <c r="FT376">
        <v>1</v>
      </c>
      <c r="FU376">
        <v>0</v>
      </c>
      <c r="FV376">
        <v>0</v>
      </c>
      <c r="FW376">
        <v>0</v>
      </c>
      <c r="FX376">
        <v>-1</v>
      </c>
      <c r="FY376">
        <v>1</v>
      </c>
      <c r="FZ376">
        <v>1</v>
      </c>
      <c r="GA376" t="s">
        <v>719</v>
      </c>
      <c r="GB376">
        <v>2.69338</v>
      </c>
      <c r="GC376">
        <v>2.70503</v>
      </c>
      <c r="GD376">
        <v>0.181458</v>
      </c>
      <c r="GE376">
        <v>0.176817</v>
      </c>
      <c r="GF376">
        <v>0.118973</v>
      </c>
      <c r="GG376">
        <v>0.109336</v>
      </c>
      <c r="GH376">
        <v>25657.7</v>
      </c>
      <c r="GI376">
        <v>25907.1</v>
      </c>
      <c r="GJ376">
        <v>29172.2</v>
      </c>
      <c r="GK376">
        <v>29133.3</v>
      </c>
      <c r="GL376">
        <v>34026.7</v>
      </c>
      <c r="GM376">
        <v>34538.8</v>
      </c>
      <c r="GN376">
        <v>41054.5</v>
      </c>
      <c r="GO376">
        <v>41571.3</v>
      </c>
      <c r="GP376">
        <v>1.7146</v>
      </c>
      <c r="GQ376">
        <v>2.007</v>
      </c>
      <c r="GR376">
        <v>0.1278</v>
      </c>
      <c r="GS376">
        <v>0</v>
      </c>
      <c r="GT376">
        <v>30.654</v>
      </c>
      <c r="GU376">
        <v>999.9</v>
      </c>
      <c r="GV376">
        <v>43.6</v>
      </c>
      <c r="GW376">
        <v>37</v>
      </c>
      <c r="GX376">
        <v>30.3311</v>
      </c>
      <c r="GY376">
        <v>62.8938</v>
      </c>
      <c r="GZ376">
        <v>29.5272</v>
      </c>
      <c r="HA376">
        <v>1</v>
      </c>
      <c r="HB376">
        <v>0.36798</v>
      </c>
      <c r="HC376">
        <v>0</v>
      </c>
      <c r="HD376">
        <v>20.3918</v>
      </c>
      <c r="HE376">
        <v>5.21594</v>
      </c>
      <c r="HF376">
        <v>12.0099</v>
      </c>
      <c r="HG376">
        <v>4.9872</v>
      </c>
      <c r="HH376">
        <v>3.28858</v>
      </c>
      <c r="HI376">
        <v>2446.7</v>
      </c>
      <c r="HJ376">
        <v>9999</v>
      </c>
      <c r="HK376">
        <v>9999</v>
      </c>
      <c r="HL376">
        <v>46.1</v>
      </c>
      <c r="HM376">
        <v>1.86736</v>
      </c>
      <c r="HN376">
        <v>1.8663</v>
      </c>
      <c r="HO376">
        <v>1.86585</v>
      </c>
      <c r="HP376">
        <v>1.8657</v>
      </c>
      <c r="HQ376">
        <v>1.86752</v>
      </c>
      <c r="HR376">
        <v>1.87006</v>
      </c>
      <c r="HS376">
        <v>1.86873</v>
      </c>
      <c r="HT376">
        <v>1.87009</v>
      </c>
      <c r="HU376">
        <v>0</v>
      </c>
      <c r="HV376">
        <v>0</v>
      </c>
      <c r="HW376">
        <v>0</v>
      </c>
      <c r="HX376">
        <v>0</v>
      </c>
      <c r="HY376" t="s">
        <v>425</v>
      </c>
      <c r="HZ376" t="s">
        <v>426</v>
      </c>
      <c r="IA376" t="s">
        <v>427</v>
      </c>
      <c r="IB376" t="s">
        <v>427</v>
      </c>
      <c r="IC376" t="s">
        <v>427</v>
      </c>
      <c r="ID376" t="s">
        <v>427</v>
      </c>
      <c r="IE376">
        <v>0</v>
      </c>
      <c r="IF376">
        <v>100</v>
      </c>
      <c r="IG376">
        <v>100</v>
      </c>
      <c r="IH376">
        <v>-1.11</v>
      </c>
      <c r="II376">
        <v>0.1125</v>
      </c>
      <c r="IJ376">
        <v>0.04464184116076175</v>
      </c>
      <c r="IK376">
        <v>-0.0004613869835165773</v>
      </c>
      <c r="IL376">
        <v>-7.733014719846753E-07</v>
      </c>
      <c r="IM376">
        <v>2.12217718631011E-10</v>
      </c>
      <c r="IN376">
        <v>-0.1662484685589008</v>
      </c>
      <c r="IO376">
        <v>0.000886434048502425</v>
      </c>
      <c r="IP376">
        <v>0.0004187276611132993</v>
      </c>
      <c r="IQ376">
        <v>-3.612086840460417E-06</v>
      </c>
      <c r="IR376">
        <v>19</v>
      </c>
      <c r="IS376">
        <v>2204</v>
      </c>
      <c r="IT376">
        <v>1</v>
      </c>
      <c r="IU376">
        <v>37</v>
      </c>
      <c r="IV376">
        <v>46.1</v>
      </c>
      <c r="IW376">
        <v>46.2</v>
      </c>
      <c r="IX376">
        <v>2.18872</v>
      </c>
      <c r="IY376">
        <v>2.21802</v>
      </c>
      <c r="IZ376">
        <v>1.39648</v>
      </c>
      <c r="JA376">
        <v>2.34131</v>
      </c>
      <c r="JB376">
        <v>1.49536</v>
      </c>
      <c r="JC376">
        <v>2.27905</v>
      </c>
      <c r="JD376">
        <v>39.1924</v>
      </c>
      <c r="JE376">
        <v>14.6136</v>
      </c>
      <c r="JF376">
        <v>18</v>
      </c>
      <c r="JG376">
        <v>391.669</v>
      </c>
      <c r="JH376">
        <v>562.908</v>
      </c>
      <c r="JI376">
        <v>32.6624</v>
      </c>
      <c r="JJ376">
        <v>32.2196</v>
      </c>
      <c r="JK376">
        <v>30.0002</v>
      </c>
      <c r="JL376">
        <v>32.0958</v>
      </c>
      <c r="JM376">
        <v>31.993</v>
      </c>
      <c r="JN376">
        <v>43.7388</v>
      </c>
      <c r="JO376">
        <v>21.232</v>
      </c>
      <c r="JP376">
        <v>29.9869</v>
      </c>
      <c r="JQ376">
        <v>-999.9</v>
      </c>
      <c r="JR376">
        <v>1033.12</v>
      </c>
      <c r="JS376">
        <v>25.6938</v>
      </c>
      <c r="JT376">
        <v>99.7072</v>
      </c>
      <c r="JU376">
        <v>99.78489999999999</v>
      </c>
    </row>
    <row r="377" spans="1:281">
      <c r="A377">
        <v>361</v>
      </c>
      <c r="B377">
        <v>1652290112.5</v>
      </c>
      <c r="C377">
        <v>8056</v>
      </c>
      <c r="D377" t="s">
        <v>1207</v>
      </c>
      <c r="E377" t="s">
        <v>1208</v>
      </c>
      <c r="F377">
        <v>2</v>
      </c>
      <c r="G377" t="s">
        <v>1120</v>
      </c>
      <c r="H377" t="s">
        <v>418</v>
      </c>
      <c r="I377">
        <v>1652290111.125</v>
      </c>
      <c r="J377">
        <f>(K377)/1000</f>
        <v>0</v>
      </c>
      <c r="K377">
        <f>IF(CZ377, AN377, AH377)</f>
        <v>0</v>
      </c>
      <c r="L377">
        <f>IF(CZ377, AI377, AG377)</f>
        <v>0</v>
      </c>
      <c r="M377">
        <f>DB377 - IF(AU377&gt;1, L377*CV377*100.0/(AW377*DP377), 0)</f>
        <v>0</v>
      </c>
      <c r="N377">
        <f>((T377-J377/2)*M377-L377)/(T377+J377/2)</f>
        <v>0</v>
      </c>
      <c r="O377">
        <f>N377*(DI377+DJ377)/1000.0</f>
        <v>0</v>
      </c>
      <c r="P377">
        <f>(DB377 - IF(AU377&gt;1, L377*CV377*100.0/(AW377*DP377), 0))*(DI377+DJ377)/1000.0</f>
        <v>0</v>
      </c>
      <c r="Q377">
        <f>2.0/((1/S377-1/R377)+SIGN(S377)*SQRT((1/S377-1/R377)*(1/S377-1/R377) + 4*CW377/((CW377+1)*(CW377+1))*(2*1/S377*1/R377-1/R377*1/R377)))</f>
        <v>0</v>
      </c>
      <c r="R377">
        <f>IF(LEFT(CX377,1)&lt;&gt;"0",IF(LEFT(CX377,1)="1",3.0,CY377),$D$5+$E$5*(DP377*DI377/($K$5*1000))+$F$5*(DP377*DI377/($K$5*1000))*MAX(MIN(CV377,$J$5),$I$5)*MAX(MIN(CV377,$J$5),$I$5)+$G$5*MAX(MIN(CV377,$J$5),$I$5)*(DP377*DI377/($K$5*1000))+$H$5*(DP377*DI377/($K$5*1000))*(DP377*DI377/($K$5*1000)))</f>
        <v>0</v>
      </c>
      <c r="S377">
        <f>J377*(1000-(1000*0.61365*exp(17.502*W377/(240.97+W377))/(DI377+DJ377)+DD377)/2)/(1000*0.61365*exp(17.502*W377/(240.97+W377))/(DI377+DJ377)-DD377)</f>
        <v>0</v>
      </c>
      <c r="T377">
        <f>1/((CW377+1)/(Q377/1.6)+1/(R377/1.37)) + CW377/((CW377+1)/(Q377/1.6) + CW377/(R377/1.37))</f>
        <v>0</v>
      </c>
      <c r="U377">
        <f>(CR377*CU377)</f>
        <v>0</v>
      </c>
      <c r="V377">
        <f>(DK377+(U377+2*0.95*5.67E-8*(((DK377+$B$7)+273)^4-(DK377+273)^4)-44100*J377)/(1.84*29.3*R377+8*0.95*5.67E-8*(DK377+273)^3))</f>
        <v>0</v>
      </c>
      <c r="W377">
        <f>($C$7*DL377+$D$7*DM377+$E$7*V377)</f>
        <v>0</v>
      </c>
      <c r="X377">
        <f>0.61365*exp(17.502*W377/(240.97+W377))</f>
        <v>0</v>
      </c>
      <c r="Y377">
        <f>(Z377/AA377*100)</f>
        <v>0</v>
      </c>
      <c r="Z377">
        <f>DD377*(DI377+DJ377)/1000</f>
        <v>0</v>
      </c>
      <c r="AA377">
        <f>0.61365*exp(17.502*DK377/(240.97+DK377))</f>
        <v>0</v>
      </c>
      <c r="AB377">
        <f>(X377-DD377*(DI377+DJ377)/1000)</f>
        <v>0</v>
      </c>
      <c r="AC377">
        <f>(-J377*44100)</f>
        <v>0</v>
      </c>
      <c r="AD377">
        <f>2*29.3*R377*0.92*(DK377-W377)</f>
        <v>0</v>
      </c>
      <c r="AE377">
        <f>2*0.95*5.67E-8*(((DK377+$B$7)+273)^4-(W377+273)^4)</f>
        <v>0</v>
      </c>
      <c r="AF377">
        <f>U377+AE377+AC377+AD377</f>
        <v>0</v>
      </c>
      <c r="AG377">
        <f>DH377*AU377*(DC377-DB377*(1000-AU377*DE377)/(1000-AU377*DD377))/(100*CV377)</f>
        <v>0</v>
      </c>
      <c r="AH377">
        <f>1000*DH377*AU377*(DD377-DE377)/(100*CV377*(1000-AU377*DD377))</f>
        <v>0</v>
      </c>
      <c r="AI377">
        <f>(AJ377 - AK377 - DI377*1E3/(8.314*(DK377+273.15)) * AM377/DH377 * AL377) * DH377/(100*CV377) * (1000 - DE377)/1000</f>
        <v>0</v>
      </c>
      <c r="AJ377">
        <v>1107.648348770349</v>
      </c>
      <c r="AK377">
        <v>1117.279575757576</v>
      </c>
      <c r="AL377">
        <v>-6.691163271673486</v>
      </c>
      <c r="AM377">
        <v>66.42233892500103</v>
      </c>
      <c r="AN377">
        <f>(AP377 - AO377 + DI377*1E3/(8.314*(DK377+273.15)) * AR377/DH377 * AQ377) * DH377/(100*CV377) * 1000/(1000 - AP377)</f>
        <v>0</v>
      </c>
      <c r="AO377">
        <v>25.69529867841021</v>
      </c>
      <c r="AP377">
        <v>28.4181987878788</v>
      </c>
      <c r="AQ377">
        <v>-0.0002031754679855875</v>
      </c>
      <c r="AR377">
        <v>79.01917542628415</v>
      </c>
      <c r="AS377">
        <v>0</v>
      </c>
      <c r="AT377">
        <v>0</v>
      </c>
      <c r="AU377">
        <f>IF(AS377*$H$13&gt;=AW377,1.0,(AW377/(AW377-AS377*$H$13)))</f>
        <v>0</v>
      </c>
      <c r="AV377">
        <f>(AU377-1)*100</f>
        <v>0</v>
      </c>
      <c r="AW377">
        <f>MAX(0,($B$13+$C$13*DP377)/(1+$D$13*DP377)*DI377/(DK377+273)*$E$13)</f>
        <v>0</v>
      </c>
      <c r="AX377" t="s">
        <v>421</v>
      </c>
      <c r="AY377" t="s">
        <v>421</v>
      </c>
      <c r="AZ377">
        <v>0</v>
      </c>
      <c r="BA377">
        <v>0</v>
      </c>
      <c r="BB377">
        <f>1-AZ377/BA377</f>
        <v>0</v>
      </c>
      <c r="BC377">
        <v>0</v>
      </c>
      <c r="BD377" t="s">
        <v>421</v>
      </c>
      <c r="BE377" t="s">
        <v>421</v>
      </c>
      <c r="BF377">
        <v>0</v>
      </c>
      <c r="BG377">
        <v>0</v>
      </c>
      <c r="BH377">
        <f>1-BF377/BG377</f>
        <v>0</v>
      </c>
      <c r="BI377">
        <v>0.5</v>
      </c>
      <c r="BJ377">
        <f>CS377</f>
        <v>0</v>
      </c>
      <c r="BK377">
        <f>L377</f>
        <v>0</v>
      </c>
      <c r="BL377">
        <f>BH377*BI377*BJ377</f>
        <v>0</v>
      </c>
      <c r="BM377">
        <f>(BK377-BC377)/BJ377</f>
        <v>0</v>
      </c>
      <c r="BN377">
        <f>(BA377-BG377)/BG377</f>
        <v>0</v>
      </c>
      <c r="BO377">
        <f>AZ377/(BB377+AZ377/BG377)</f>
        <v>0</v>
      </c>
      <c r="BP377" t="s">
        <v>421</v>
      </c>
      <c r="BQ377">
        <v>0</v>
      </c>
      <c r="BR377">
        <f>IF(BQ377&lt;&gt;0, BQ377, BO377)</f>
        <v>0</v>
      </c>
      <c r="BS377">
        <f>1-BR377/BG377</f>
        <v>0</v>
      </c>
      <c r="BT377">
        <f>(BG377-BF377)/(BG377-BR377)</f>
        <v>0</v>
      </c>
      <c r="BU377">
        <f>(BA377-BG377)/(BA377-BR377)</f>
        <v>0</v>
      </c>
      <c r="BV377">
        <f>(BG377-BF377)/(BG377-AZ377)</f>
        <v>0</v>
      </c>
      <c r="BW377">
        <f>(BA377-BG377)/(BA377-AZ377)</f>
        <v>0</v>
      </c>
      <c r="BX377">
        <f>(BT377*BR377/BF377)</f>
        <v>0</v>
      </c>
      <c r="BY377">
        <f>(1-BX377)</f>
        <v>0</v>
      </c>
      <c r="BZ377">
        <v>1358</v>
      </c>
      <c r="CA377">
        <v>300</v>
      </c>
      <c r="CB377">
        <v>300</v>
      </c>
      <c r="CC377">
        <v>300</v>
      </c>
      <c r="CD377">
        <v>10372.1</v>
      </c>
      <c r="CE377">
        <v>1824.64</v>
      </c>
      <c r="CF377">
        <v>-0.00730157</v>
      </c>
      <c r="CG377">
        <v>0.9</v>
      </c>
      <c r="CH377" t="s">
        <v>421</v>
      </c>
      <c r="CI377" t="s">
        <v>421</v>
      </c>
      <c r="CJ377" t="s">
        <v>421</v>
      </c>
      <c r="CK377" t="s">
        <v>421</v>
      </c>
      <c r="CL377" t="s">
        <v>421</v>
      </c>
      <c r="CM377" t="s">
        <v>421</v>
      </c>
      <c r="CN377" t="s">
        <v>421</v>
      </c>
      <c r="CO377" t="s">
        <v>421</v>
      </c>
      <c r="CP377" t="s">
        <v>421</v>
      </c>
      <c r="CQ377" t="s">
        <v>421</v>
      </c>
      <c r="CR377">
        <f>$B$11*DQ377+$C$11*DR377+$F$11*EC377*(1-EF377)</f>
        <v>0</v>
      </c>
      <c r="CS377">
        <f>CR377*CT377</f>
        <v>0</v>
      </c>
      <c r="CT377">
        <f>($B$11*$D$9+$C$11*$D$9+$F$11*((EP377+EH377)/MAX(EP377+EH377+EQ377, 0.1)*$I$9+EQ377/MAX(EP377+EH377+EQ377, 0.1)*$J$9))/($B$11+$C$11+$F$11)</f>
        <v>0</v>
      </c>
      <c r="CU377">
        <f>($B$11*$K$9+$C$11*$K$9+$F$11*((EP377+EH377)/MAX(EP377+EH377+EQ377, 0.1)*$P$9+EQ377/MAX(EP377+EH377+EQ377, 0.1)*$Q$9))/($B$11+$C$11+$F$11)</f>
        <v>0</v>
      </c>
      <c r="CV377">
        <v>6</v>
      </c>
      <c r="CW377">
        <v>0.5</v>
      </c>
      <c r="CX377" t="s">
        <v>422</v>
      </c>
      <c r="CY377">
        <v>2</v>
      </c>
      <c r="CZ377" t="b">
        <v>1</v>
      </c>
      <c r="DA377">
        <v>1652290111.125</v>
      </c>
      <c r="DB377">
        <v>1091.1925</v>
      </c>
      <c r="DC377">
        <v>1064.4425</v>
      </c>
      <c r="DD377">
        <v>28.420375</v>
      </c>
      <c r="DE377">
        <v>25.69085</v>
      </c>
      <c r="DF377">
        <v>1092.2975</v>
      </c>
      <c r="DG377">
        <v>28.307925</v>
      </c>
      <c r="DH377">
        <v>399.99625</v>
      </c>
      <c r="DI377">
        <v>90.629425</v>
      </c>
      <c r="DJ377">
        <v>0.09986239999999999</v>
      </c>
      <c r="DK377">
        <v>33.40805</v>
      </c>
      <c r="DL377">
        <v>32.728025</v>
      </c>
      <c r="DM377">
        <v>999.9</v>
      </c>
      <c r="DN377">
        <v>0</v>
      </c>
      <c r="DO377">
        <v>0</v>
      </c>
      <c r="DP377">
        <v>10005.945</v>
      </c>
      <c r="DQ377">
        <v>0</v>
      </c>
      <c r="DR377">
        <v>255.6125</v>
      </c>
      <c r="DS377">
        <v>26.74895</v>
      </c>
      <c r="DT377">
        <v>1123.11</v>
      </c>
      <c r="DU377">
        <v>1092.51</v>
      </c>
      <c r="DV377">
        <v>2.7295325</v>
      </c>
      <c r="DW377">
        <v>1064.4425</v>
      </c>
      <c r="DX377">
        <v>25.69085</v>
      </c>
      <c r="DY377">
        <v>2.57572</v>
      </c>
      <c r="DZ377">
        <v>2.3283475</v>
      </c>
      <c r="EA377">
        <v>21.5131</v>
      </c>
      <c r="EB377">
        <v>19.87385</v>
      </c>
      <c r="EC377">
        <v>1499.995</v>
      </c>
      <c r="ED377">
        <v>0.9729932499999999</v>
      </c>
      <c r="EE377">
        <v>0.027007075</v>
      </c>
      <c r="EF377">
        <v>0</v>
      </c>
      <c r="EG377">
        <v>1390.6</v>
      </c>
      <c r="EH377">
        <v>5.00097</v>
      </c>
      <c r="EI377">
        <v>21549.9</v>
      </c>
      <c r="EJ377">
        <v>12491.525</v>
      </c>
      <c r="EK377">
        <v>41.687</v>
      </c>
      <c r="EL377">
        <v>43</v>
      </c>
      <c r="EM377">
        <v>41.875</v>
      </c>
      <c r="EN377">
        <v>42.875</v>
      </c>
      <c r="EO377">
        <v>42.875</v>
      </c>
      <c r="EP377">
        <v>1454.615</v>
      </c>
      <c r="EQ377">
        <v>40.38</v>
      </c>
      <c r="ER377">
        <v>0</v>
      </c>
      <c r="ES377">
        <v>2798.599999904633</v>
      </c>
      <c r="ET377">
        <v>0</v>
      </c>
      <c r="EU377">
        <v>1389.946923076923</v>
      </c>
      <c r="EV377">
        <v>5.858461540599329</v>
      </c>
      <c r="EW377">
        <v>58.48546981350308</v>
      </c>
      <c r="EX377">
        <v>21539.22692307692</v>
      </c>
      <c r="EY377">
        <v>15</v>
      </c>
      <c r="EZ377">
        <v>1652287342.6</v>
      </c>
      <c r="FA377" t="s">
        <v>727</v>
      </c>
      <c r="FB377">
        <v>1652287342.6</v>
      </c>
      <c r="FC377">
        <v>1652287335.6</v>
      </c>
      <c r="FD377">
        <v>27</v>
      </c>
      <c r="FE377">
        <v>0.206</v>
      </c>
      <c r="FF377">
        <v>-0.006</v>
      </c>
      <c r="FG377">
        <v>-1.806</v>
      </c>
      <c r="FH377">
        <v>0.04</v>
      </c>
      <c r="FI377">
        <v>1600</v>
      </c>
      <c r="FJ377">
        <v>24</v>
      </c>
      <c r="FK377">
        <v>0.06</v>
      </c>
      <c r="FL377">
        <v>0.04</v>
      </c>
      <c r="FM377">
        <v>25.6311975</v>
      </c>
      <c r="FN377">
        <v>8.408770356472752</v>
      </c>
      <c r="FO377">
        <v>0.8201147296224777</v>
      </c>
      <c r="FP377">
        <v>-1</v>
      </c>
      <c r="FQ377">
        <v>2.73714375</v>
      </c>
      <c r="FR377">
        <v>-0.02916146341463947</v>
      </c>
      <c r="FS377">
        <v>0.005957065841292973</v>
      </c>
      <c r="FT377">
        <v>1</v>
      </c>
      <c r="FU377">
        <v>0</v>
      </c>
      <c r="FV377">
        <v>0</v>
      </c>
      <c r="FW377">
        <v>0</v>
      </c>
      <c r="FX377">
        <v>-1</v>
      </c>
      <c r="FY377">
        <v>1</v>
      </c>
      <c r="FZ377">
        <v>1</v>
      </c>
      <c r="GA377" t="s">
        <v>719</v>
      </c>
      <c r="GB377">
        <v>2.69379</v>
      </c>
      <c r="GC377">
        <v>2.7052</v>
      </c>
      <c r="GD377">
        <v>0.180087</v>
      </c>
      <c r="GE377">
        <v>0.175406</v>
      </c>
      <c r="GF377">
        <v>0.11896</v>
      </c>
      <c r="GG377">
        <v>0.109332</v>
      </c>
      <c r="GH377">
        <v>25700.8</v>
      </c>
      <c r="GI377">
        <v>25951.6</v>
      </c>
      <c r="GJ377">
        <v>29172.3</v>
      </c>
      <c r="GK377">
        <v>29133.3</v>
      </c>
      <c r="GL377">
        <v>34027.2</v>
      </c>
      <c r="GM377">
        <v>34538.9</v>
      </c>
      <c r="GN377">
        <v>41054.6</v>
      </c>
      <c r="GO377">
        <v>41571.3</v>
      </c>
      <c r="GP377">
        <v>1.7149</v>
      </c>
      <c r="GQ377">
        <v>2.0067</v>
      </c>
      <c r="GR377">
        <v>0.127636</v>
      </c>
      <c r="GS377">
        <v>0</v>
      </c>
      <c r="GT377">
        <v>30.654</v>
      </c>
      <c r="GU377">
        <v>999.9</v>
      </c>
      <c r="GV377">
        <v>43.6</v>
      </c>
      <c r="GW377">
        <v>37</v>
      </c>
      <c r="GX377">
        <v>30.3295</v>
      </c>
      <c r="GY377">
        <v>62.9038</v>
      </c>
      <c r="GZ377">
        <v>29.5312</v>
      </c>
      <c r="HA377">
        <v>1</v>
      </c>
      <c r="HB377">
        <v>0.368122</v>
      </c>
      <c r="HC377">
        <v>0</v>
      </c>
      <c r="HD377">
        <v>20.3917</v>
      </c>
      <c r="HE377">
        <v>5.21579</v>
      </c>
      <c r="HF377">
        <v>12.0099</v>
      </c>
      <c r="HG377">
        <v>4.9872</v>
      </c>
      <c r="HH377">
        <v>3.28845</v>
      </c>
      <c r="HI377">
        <v>2446.7</v>
      </c>
      <c r="HJ377">
        <v>9999</v>
      </c>
      <c r="HK377">
        <v>9999</v>
      </c>
      <c r="HL377">
        <v>46.1</v>
      </c>
      <c r="HM377">
        <v>1.86734</v>
      </c>
      <c r="HN377">
        <v>1.8663</v>
      </c>
      <c r="HO377">
        <v>1.86585</v>
      </c>
      <c r="HP377">
        <v>1.8657</v>
      </c>
      <c r="HQ377">
        <v>1.86752</v>
      </c>
      <c r="HR377">
        <v>1.87005</v>
      </c>
      <c r="HS377">
        <v>1.86873</v>
      </c>
      <c r="HT377">
        <v>1.87006</v>
      </c>
      <c r="HU377">
        <v>0</v>
      </c>
      <c r="HV377">
        <v>0</v>
      </c>
      <c r="HW377">
        <v>0</v>
      </c>
      <c r="HX377">
        <v>0</v>
      </c>
      <c r="HY377" t="s">
        <v>425</v>
      </c>
      <c r="HZ377" t="s">
        <v>426</v>
      </c>
      <c r="IA377" t="s">
        <v>427</v>
      </c>
      <c r="IB377" t="s">
        <v>427</v>
      </c>
      <c r="IC377" t="s">
        <v>427</v>
      </c>
      <c r="ID377" t="s">
        <v>427</v>
      </c>
      <c r="IE377">
        <v>0</v>
      </c>
      <c r="IF377">
        <v>100</v>
      </c>
      <c r="IG377">
        <v>100</v>
      </c>
      <c r="IH377">
        <v>-1.09</v>
      </c>
      <c r="II377">
        <v>0.1124</v>
      </c>
      <c r="IJ377">
        <v>0.04464184116076175</v>
      </c>
      <c r="IK377">
        <v>-0.0004613869835165773</v>
      </c>
      <c r="IL377">
        <v>-7.733014719846753E-07</v>
      </c>
      <c r="IM377">
        <v>2.12217718631011E-10</v>
      </c>
      <c r="IN377">
        <v>-0.1662484685589008</v>
      </c>
      <c r="IO377">
        <v>0.000886434048502425</v>
      </c>
      <c r="IP377">
        <v>0.0004187276611132993</v>
      </c>
      <c r="IQ377">
        <v>-3.612086840460417E-06</v>
      </c>
      <c r="IR377">
        <v>19</v>
      </c>
      <c r="IS377">
        <v>2204</v>
      </c>
      <c r="IT377">
        <v>1</v>
      </c>
      <c r="IU377">
        <v>37</v>
      </c>
      <c r="IV377">
        <v>46.2</v>
      </c>
      <c r="IW377">
        <v>46.3</v>
      </c>
      <c r="IX377">
        <v>2.16309</v>
      </c>
      <c r="IY377">
        <v>2.21802</v>
      </c>
      <c r="IZ377">
        <v>1.39771</v>
      </c>
      <c r="JA377">
        <v>2.34131</v>
      </c>
      <c r="JB377">
        <v>1.49536</v>
      </c>
      <c r="JC377">
        <v>2.30957</v>
      </c>
      <c r="JD377">
        <v>39.1924</v>
      </c>
      <c r="JE377">
        <v>14.6136</v>
      </c>
      <c r="JF377">
        <v>18</v>
      </c>
      <c r="JG377">
        <v>391.837</v>
      </c>
      <c r="JH377">
        <v>562.694</v>
      </c>
      <c r="JI377">
        <v>32.6623</v>
      </c>
      <c r="JJ377">
        <v>32.2196</v>
      </c>
      <c r="JK377">
        <v>30.0003</v>
      </c>
      <c r="JL377">
        <v>32.0967</v>
      </c>
      <c r="JM377">
        <v>31.9944</v>
      </c>
      <c r="JN377">
        <v>43.2926</v>
      </c>
      <c r="JO377">
        <v>21.232</v>
      </c>
      <c r="JP377">
        <v>29.9869</v>
      </c>
      <c r="JQ377">
        <v>-999.9</v>
      </c>
      <c r="JR377">
        <v>1019.76</v>
      </c>
      <c r="JS377">
        <v>25.6987</v>
      </c>
      <c r="JT377">
        <v>99.70740000000001</v>
      </c>
      <c r="JU377">
        <v>99.78489999999999</v>
      </c>
    </row>
    <row r="378" spans="1:281">
      <c r="A378">
        <v>362</v>
      </c>
      <c r="B378">
        <v>1652290114.5</v>
      </c>
      <c r="C378">
        <v>8058</v>
      </c>
      <c r="D378" t="s">
        <v>1209</v>
      </c>
      <c r="E378" t="s">
        <v>1210</v>
      </c>
      <c r="F378">
        <v>2</v>
      </c>
      <c r="G378" t="s">
        <v>1120</v>
      </c>
      <c r="H378" t="s">
        <v>418</v>
      </c>
      <c r="I378">
        <v>1652290113.5</v>
      </c>
      <c r="J378">
        <f>(K378)/1000</f>
        <v>0</v>
      </c>
      <c r="K378">
        <f>IF(CZ378, AN378, AH378)</f>
        <v>0</v>
      </c>
      <c r="L378">
        <f>IF(CZ378, AI378, AG378)</f>
        <v>0</v>
      </c>
      <c r="M378">
        <f>DB378 - IF(AU378&gt;1, L378*CV378*100.0/(AW378*DP378), 0)</f>
        <v>0</v>
      </c>
      <c r="N378">
        <f>((T378-J378/2)*M378-L378)/(T378+J378/2)</f>
        <v>0</v>
      </c>
      <c r="O378">
        <f>N378*(DI378+DJ378)/1000.0</f>
        <v>0</v>
      </c>
      <c r="P378">
        <f>(DB378 - IF(AU378&gt;1, L378*CV378*100.0/(AW378*DP378), 0))*(DI378+DJ378)/1000.0</f>
        <v>0</v>
      </c>
      <c r="Q378">
        <f>2.0/((1/S378-1/R378)+SIGN(S378)*SQRT((1/S378-1/R378)*(1/S378-1/R378) + 4*CW378/((CW378+1)*(CW378+1))*(2*1/S378*1/R378-1/R378*1/R378)))</f>
        <v>0</v>
      </c>
      <c r="R378">
        <f>IF(LEFT(CX378,1)&lt;&gt;"0",IF(LEFT(CX378,1)="1",3.0,CY378),$D$5+$E$5*(DP378*DI378/($K$5*1000))+$F$5*(DP378*DI378/($K$5*1000))*MAX(MIN(CV378,$J$5),$I$5)*MAX(MIN(CV378,$J$5),$I$5)+$G$5*MAX(MIN(CV378,$J$5),$I$5)*(DP378*DI378/($K$5*1000))+$H$5*(DP378*DI378/($K$5*1000))*(DP378*DI378/($K$5*1000)))</f>
        <v>0</v>
      </c>
      <c r="S378">
        <f>J378*(1000-(1000*0.61365*exp(17.502*W378/(240.97+W378))/(DI378+DJ378)+DD378)/2)/(1000*0.61365*exp(17.502*W378/(240.97+W378))/(DI378+DJ378)-DD378)</f>
        <v>0</v>
      </c>
      <c r="T378">
        <f>1/((CW378+1)/(Q378/1.6)+1/(R378/1.37)) + CW378/((CW378+1)/(Q378/1.6) + CW378/(R378/1.37))</f>
        <v>0</v>
      </c>
      <c r="U378">
        <f>(CR378*CU378)</f>
        <v>0</v>
      </c>
      <c r="V378">
        <f>(DK378+(U378+2*0.95*5.67E-8*(((DK378+$B$7)+273)^4-(DK378+273)^4)-44100*J378)/(1.84*29.3*R378+8*0.95*5.67E-8*(DK378+273)^3))</f>
        <v>0</v>
      </c>
      <c r="W378">
        <f>($C$7*DL378+$D$7*DM378+$E$7*V378)</f>
        <v>0</v>
      </c>
      <c r="X378">
        <f>0.61365*exp(17.502*W378/(240.97+W378))</f>
        <v>0</v>
      </c>
      <c r="Y378">
        <f>(Z378/AA378*100)</f>
        <v>0</v>
      </c>
      <c r="Z378">
        <f>DD378*(DI378+DJ378)/1000</f>
        <v>0</v>
      </c>
      <c r="AA378">
        <f>0.61365*exp(17.502*DK378/(240.97+DK378))</f>
        <v>0</v>
      </c>
      <c r="AB378">
        <f>(X378-DD378*(DI378+DJ378)/1000)</f>
        <v>0</v>
      </c>
      <c r="AC378">
        <f>(-J378*44100)</f>
        <v>0</v>
      </c>
      <c r="AD378">
        <f>2*29.3*R378*0.92*(DK378-W378)</f>
        <v>0</v>
      </c>
      <c r="AE378">
        <f>2*0.95*5.67E-8*(((DK378+$B$7)+273)^4-(W378+273)^4)</f>
        <v>0</v>
      </c>
      <c r="AF378">
        <f>U378+AE378+AC378+AD378</f>
        <v>0</v>
      </c>
      <c r="AG378">
        <f>DH378*AU378*(DC378-DB378*(1000-AU378*DE378)/(1000-AU378*DD378))/(100*CV378)</f>
        <v>0</v>
      </c>
      <c r="AH378">
        <f>1000*DH378*AU378*(DD378-DE378)/(100*CV378*(1000-AU378*DD378))</f>
        <v>0</v>
      </c>
      <c r="AI378">
        <f>(AJ378 - AK378 - DI378*1E3/(8.314*(DK378+273.15)) * AM378/DH378 * AL378) * DH378/(100*CV378) * (1000 - DE378)/1000</f>
        <v>0</v>
      </c>
      <c r="AJ378">
        <v>1094.20638108381</v>
      </c>
      <c r="AK378">
        <v>1103.998666666666</v>
      </c>
      <c r="AL378">
        <v>-6.655246951357722</v>
      </c>
      <c r="AM378">
        <v>66.42233892500103</v>
      </c>
      <c r="AN378">
        <f>(AP378 - AO378 + DI378*1E3/(8.314*(DK378+273.15)) * AR378/DH378 * AQ378) * DH378/(100*CV378) * 1000/(1000 - AP378)</f>
        <v>0</v>
      </c>
      <c r="AO378">
        <v>25.6913666344649</v>
      </c>
      <c r="AP378">
        <v>28.41610060606059</v>
      </c>
      <c r="AQ378">
        <v>-0.0002442628459448754</v>
      </c>
      <c r="AR378">
        <v>79.01917542628415</v>
      </c>
      <c r="AS378">
        <v>0</v>
      </c>
      <c r="AT378">
        <v>0</v>
      </c>
      <c r="AU378">
        <f>IF(AS378*$H$13&gt;=AW378,1.0,(AW378/(AW378-AS378*$H$13)))</f>
        <v>0</v>
      </c>
      <c r="AV378">
        <f>(AU378-1)*100</f>
        <v>0</v>
      </c>
      <c r="AW378">
        <f>MAX(0,($B$13+$C$13*DP378)/(1+$D$13*DP378)*DI378/(DK378+273)*$E$13)</f>
        <v>0</v>
      </c>
      <c r="AX378" t="s">
        <v>421</v>
      </c>
      <c r="AY378" t="s">
        <v>421</v>
      </c>
      <c r="AZ378">
        <v>0</v>
      </c>
      <c r="BA378">
        <v>0</v>
      </c>
      <c r="BB378">
        <f>1-AZ378/BA378</f>
        <v>0</v>
      </c>
      <c r="BC378">
        <v>0</v>
      </c>
      <c r="BD378" t="s">
        <v>421</v>
      </c>
      <c r="BE378" t="s">
        <v>421</v>
      </c>
      <c r="BF378">
        <v>0</v>
      </c>
      <c r="BG378">
        <v>0</v>
      </c>
      <c r="BH378">
        <f>1-BF378/BG378</f>
        <v>0</v>
      </c>
      <c r="BI378">
        <v>0.5</v>
      </c>
      <c r="BJ378">
        <f>CS378</f>
        <v>0</v>
      </c>
      <c r="BK378">
        <f>L378</f>
        <v>0</v>
      </c>
      <c r="BL378">
        <f>BH378*BI378*BJ378</f>
        <v>0</v>
      </c>
      <c r="BM378">
        <f>(BK378-BC378)/BJ378</f>
        <v>0</v>
      </c>
      <c r="BN378">
        <f>(BA378-BG378)/BG378</f>
        <v>0</v>
      </c>
      <c r="BO378">
        <f>AZ378/(BB378+AZ378/BG378)</f>
        <v>0</v>
      </c>
      <c r="BP378" t="s">
        <v>421</v>
      </c>
      <c r="BQ378">
        <v>0</v>
      </c>
      <c r="BR378">
        <f>IF(BQ378&lt;&gt;0, BQ378, BO378)</f>
        <v>0</v>
      </c>
      <c r="BS378">
        <f>1-BR378/BG378</f>
        <v>0</v>
      </c>
      <c r="BT378">
        <f>(BG378-BF378)/(BG378-BR378)</f>
        <v>0</v>
      </c>
      <c r="BU378">
        <f>(BA378-BG378)/(BA378-BR378)</f>
        <v>0</v>
      </c>
      <c r="BV378">
        <f>(BG378-BF378)/(BG378-AZ378)</f>
        <v>0</v>
      </c>
      <c r="BW378">
        <f>(BA378-BG378)/(BA378-AZ378)</f>
        <v>0</v>
      </c>
      <c r="BX378">
        <f>(BT378*BR378/BF378)</f>
        <v>0</v>
      </c>
      <c r="BY378">
        <f>(1-BX378)</f>
        <v>0</v>
      </c>
      <c r="BZ378">
        <v>1358</v>
      </c>
      <c r="CA378">
        <v>300</v>
      </c>
      <c r="CB378">
        <v>300</v>
      </c>
      <c r="CC378">
        <v>300</v>
      </c>
      <c r="CD378">
        <v>10372.1</v>
      </c>
      <c r="CE378">
        <v>1824.64</v>
      </c>
      <c r="CF378">
        <v>-0.00730157</v>
      </c>
      <c r="CG378">
        <v>0.9</v>
      </c>
      <c r="CH378" t="s">
        <v>421</v>
      </c>
      <c r="CI378" t="s">
        <v>421</v>
      </c>
      <c r="CJ378" t="s">
        <v>421</v>
      </c>
      <c r="CK378" t="s">
        <v>421</v>
      </c>
      <c r="CL378" t="s">
        <v>421</v>
      </c>
      <c r="CM378" t="s">
        <v>421</v>
      </c>
      <c r="CN378" t="s">
        <v>421</v>
      </c>
      <c r="CO378" t="s">
        <v>421</v>
      </c>
      <c r="CP378" t="s">
        <v>421</v>
      </c>
      <c r="CQ378" t="s">
        <v>421</v>
      </c>
      <c r="CR378">
        <f>$B$11*DQ378+$C$11*DR378+$F$11*EC378*(1-EF378)</f>
        <v>0</v>
      </c>
      <c r="CS378">
        <f>CR378*CT378</f>
        <v>0</v>
      </c>
      <c r="CT378">
        <f>($B$11*$D$9+$C$11*$D$9+$F$11*((EP378+EH378)/MAX(EP378+EH378+EQ378, 0.1)*$I$9+EQ378/MAX(EP378+EH378+EQ378, 0.1)*$J$9))/($B$11+$C$11+$F$11)</f>
        <v>0</v>
      </c>
      <c r="CU378">
        <f>($B$11*$K$9+$C$11*$K$9+$F$11*((EP378+EH378)/MAX(EP378+EH378+EQ378, 0.1)*$P$9+EQ378/MAX(EP378+EH378+EQ378, 0.1)*$Q$9))/($B$11+$C$11+$F$11)</f>
        <v>0</v>
      </c>
      <c r="CV378">
        <v>6</v>
      </c>
      <c r="CW378">
        <v>0.5</v>
      </c>
      <c r="CX378" t="s">
        <v>422</v>
      </c>
      <c r="CY378">
        <v>2</v>
      </c>
      <c r="CZ378" t="b">
        <v>1</v>
      </c>
      <c r="DA378">
        <v>1652290113.5</v>
      </c>
      <c r="DB378">
        <v>1075.85</v>
      </c>
      <c r="DC378">
        <v>1048.533333333334</v>
      </c>
      <c r="DD378">
        <v>28.41663333333333</v>
      </c>
      <c r="DE378">
        <v>25.68936666666667</v>
      </c>
      <c r="DF378">
        <v>1076.93</v>
      </c>
      <c r="DG378">
        <v>28.30423333333333</v>
      </c>
      <c r="DH378">
        <v>400.077</v>
      </c>
      <c r="DI378">
        <v>90.62896666666666</v>
      </c>
      <c r="DJ378">
        <v>0.1000383333333333</v>
      </c>
      <c r="DK378">
        <v>33.4087</v>
      </c>
      <c r="DL378">
        <v>32.72436666666667</v>
      </c>
      <c r="DM378">
        <v>999.9</v>
      </c>
      <c r="DN378">
        <v>0</v>
      </c>
      <c r="DO378">
        <v>0</v>
      </c>
      <c r="DP378">
        <v>9996.043333333333</v>
      </c>
      <c r="DQ378">
        <v>0</v>
      </c>
      <c r="DR378">
        <v>255.235</v>
      </c>
      <c r="DS378">
        <v>27.31516666666667</v>
      </c>
      <c r="DT378">
        <v>1107.316666666667</v>
      </c>
      <c r="DU378">
        <v>1076.183333333333</v>
      </c>
      <c r="DV378">
        <v>2.727276666666667</v>
      </c>
      <c r="DW378">
        <v>1048.533333333334</v>
      </c>
      <c r="DX378">
        <v>25.68936666666667</v>
      </c>
      <c r="DY378">
        <v>2.57537</v>
      </c>
      <c r="DZ378">
        <v>2.3282</v>
      </c>
      <c r="EA378">
        <v>21.5108</v>
      </c>
      <c r="EB378">
        <v>19.87286666666667</v>
      </c>
      <c r="EC378">
        <v>1499.92</v>
      </c>
      <c r="ED378">
        <v>0.972992</v>
      </c>
      <c r="EE378">
        <v>0.0270084</v>
      </c>
      <c r="EF378">
        <v>0</v>
      </c>
      <c r="EG378">
        <v>1391.263333333333</v>
      </c>
      <c r="EH378">
        <v>5.00097</v>
      </c>
      <c r="EI378">
        <v>21555.13333333333</v>
      </c>
      <c r="EJ378">
        <v>12490.9</v>
      </c>
      <c r="EK378">
        <v>41.687</v>
      </c>
      <c r="EL378">
        <v>43</v>
      </c>
      <c r="EM378">
        <v>41.875</v>
      </c>
      <c r="EN378">
        <v>42.875</v>
      </c>
      <c r="EO378">
        <v>42.875</v>
      </c>
      <c r="EP378">
        <v>1454.54</v>
      </c>
      <c r="EQ378">
        <v>40.38</v>
      </c>
      <c r="ER378">
        <v>0</v>
      </c>
      <c r="ES378">
        <v>2800.400000095367</v>
      </c>
      <c r="ET378">
        <v>0</v>
      </c>
      <c r="EU378">
        <v>1390.1868</v>
      </c>
      <c r="EV378">
        <v>7.089230758871598</v>
      </c>
      <c r="EW378">
        <v>132.0153843500587</v>
      </c>
      <c r="EX378">
        <v>21540.42000000001</v>
      </c>
      <c r="EY378">
        <v>15</v>
      </c>
      <c r="EZ378">
        <v>1652287342.6</v>
      </c>
      <c r="FA378" t="s">
        <v>727</v>
      </c>
      <c r="FB378">
        <v>1652287342.6</v>
      </c>
      <c r="FC378">
        <v>1652287335.6</v>
      </c>
      <c r="FD378">
        <v>27</v>
      </c>
      <c r="FE378">
        <v>0.206</v>
      </c>
      <c r="FF378">
        <v>-0.006</v>
      </c>
      <c r="FG378">
        <v>-1.806</v>
      </c>
      <c r="FH378">
        <v>0.04</v>
      </c>
      <c r="FI378">
        <v>1600</v>
      </c>
      <c r="FJ378">
        <v>24</v>
      </c>
      <c r="FK378">
        <v>0.06</v>
      </c>
      <c r="FL378">
        <v>0.04</v>
      </c>
      <c r="FM378">
        <v>26.0512075</v>
      </c>
      <c r="FN378">
        <v>7.667611632270079</v>
      </c>
      <c r="FO378">
        <v>0.748099891186832</v>
      </c>
      <c r="FP378">
        <v>-1</v>
      </c>
      <c r="FQ378">
        <v>2.73608875</v>
      </c>
      <c r="FR378">
        <v>-0.06043823639775186</v>
      </c>
      <c r="FS378">
        <v>0.005904960282465892</v>
      </c>
      <c r="FT378">
        <v>1</v>
      </c>
      <c r="FU378">
        <v>0</v>
      </c>
      <c r="FV378">
        <v>0</v>
      </c>
      <c r="FW378">
        <v>0</v>
      </c>
      <c r="FX378">
        <v>-1</v>
      </c>
      <c r="FY378">
        <v>1</v>
      </c>
      <c r="FZ378">
        <v>1</v>
      </c>
      <c r="GA378" t="s">
        <v>719</v>
      </c>
      <c r="GB378">
        <v>2.69386</v>
      </c>
      <c r="GC378">
        <v>2.70508</v>
      </c>
      <c r="GD378">
        <v>0.17871</v>
      </c>
      <c r="GE378">
        <v>0.173956</v>
      </c>
      <c r="GF378">
        <v>0.118951</v>
      </c>
      <c r="GG378">
        <v>0.109323</v>
      </c>
      <c r="GH378">
        <v>25744</v>
      </c>
      <c r="GI378">
        <v>25997.5</v>
      </c>
      <c r="GJ378">
        <v>29172.2</v>
      </c>
      <c r="GK378">
        <v>29133.4</v>
      </c>
      <c r="GL378">
        <v>34027.3</v>
      </c>
      <c r="GM378">
        <v>34539.5</v>
      </c>
      <c r="GN378">
        <v>41054.3</v>
      </c>
      <c r="GO378">
        <v>41571.6</v>
      </c>
      <c r="GP378">
        <v>1.71493</v>
      </c>
      <c r="GQ378">
        <v>2.00665</v>
      </c>
      <c r="GR378">
        <v>0.127565</v>
      </c>
      <c r="GS378">
        <v>0</v>
      </c>
      <c r="GT378">
        <v>30.654</v>
      </c>
      <c r="GU378">
        <v>999.9</v>
      </c>
      <c r="GV378">
        <v>43.6</v>
      </c>
      <c r="GW378">
        <v>37</v>
      </c>
      <c r="GX378">
        <v>30.332</v>
      </c>
      <c r="GY378">
        <v>63.0038</v>
      </c>
      <c r="GZ378">
        <v>29.5873</v>
      </c>
      <c r="HA378">
        <v>1</v>
      </c>
      <c r="HB378">
        <v>0.368163</v>
      </c>
      <c r="HC378">
        <v>0</v>
      </c>
      <c r="HD378">
        <v>20.3917</v>
      </c>
      <c r="HE378">
        <v>5.21579</v>
      </c>
      <c r="HF378">
        <v>12.0099</v>
      </c>
      <c r="HG378">
        <v>4.98725</v>
      </c>
      <c r="HH378">
        <v>3.28842</v>
      </c>
      <c r="HI378">
        <v>2446.7</v>
      </c>
      <c r="HJ378">
        <v>9999</v>
      </c>
      <c r="HK378">
        <v>9999</v>
      </c>
      <c r="HL378">
        <v>46.1</v>
      </c>
      <c r="HM378">
        <v>1.86732</v>
      </c>
      <c r="HN378">
        <v>1.8663</v>
      </c>
      <c r="HO378">
        <v>1.86584</v>
      </c>
      <c r="HP378">
        <v>1.86569</v>
      </c>
      <c r="HQ378">
        <v>1.86752</v>
      </c>
      <c r="HR378">
        <v>1.87002</v>
      </c>
      <c r="HS378">
        <v>1.86873</v>
      </c>
      <c r="HT378">
        <v>1.87007</v>
      </c>
      <c r="HU378">
        <v>0</v>
      </c>
      <c r="HV378">
        <v>0</v>
      </c>
      <c r="HW378">
        <v>0</v>
      </c>
      <c r="HX378">
        <v>0</v>
      </c>
      <c r="HY378" t="s">
        <v>425</v>
      </c>
      <c r="HZ378" t="s">
        <v>426</v>
      </c>
      <c r="IA378" t="s">
        <v>427</v>
      </c>
      <c r="IB378" t="s">
        <v>427</v>
      </c>
      <c r="IC378" t="s">
        <v>427</v>
      </c>
      <c r="ID378" t="s">
        <v>427</v>
      </c>
      <c r="IE378">
        <v>0</v>
      </c>
      <c r="IF378">
        <v>100</v>
      </c>
      <c r="IG378">
        <v>100</v>
      </c>
      <c r="IH378">
        <v>-1.08</v>
      </c>
      <c r="II378">
        <v>0.1124</v>
      </c>
      <c r="IJ378">
        <v>0.04464184116076175</v>
      </c>
      <c r="IK378">
        <v>-0.0004613869835165773</v>
      </c>
      <c r="IL378">
        <v>-7.733014719846753E-07</v>
      </c>
      <c r="IM378">
        <v>2.12217718631011E-10</v>
      </c>
      <c r="IN378">
        <v>-0.1662484685589008</v>
      </c>
      <c r="IO378">
        <v>0.000886434048502425</v>
      </c>
      <c r="IP378">
        <v>0.0004187276611132993</v>
      </c>
      <c r="IQ378">
        <v>-3.612086840460417E-06</v>
      </c>
      <c r="IR378">
        <v>19</v>
      </c>
      <c r="IS378">
        <v>2204</v>
      </c>
      <c r="IT378">
        <v>1</v>
      </c>
      <c r="IU378">
        <v>37</v>
      </c>
      <c r="IV378">
        <v>46.2</v>
      </c>
      <c r="IW378">
        <v>46.3</v>
      </c>
      <c r="IX378">
        <v>2.13989</v>
      </c>
      <c r="IY378">
        <v>2.2168</v>
      </c>
      <c r="IZ378">
        <v>1.39648</v>
      </c>
      <c r="JA378">
        <v>2.34131</v>
      </c>
      <c r="JB378">
        <v>1.49536</v>
      </c>
      <c r="JC378">
        <v>2.35229</v>
      </c>
      <c r="JD378">
        <v>39.1924</v>
      </c>
      <c r="JE378">
        <v>14.6136</v>
      </c>
      <c r="JF378">
        <v>18</v>
      </c>
      <c r="JG378">
        <v>391.859</v>
      </c>
      <c r="JH378">
        <v>562.6559999999999</v>
      </c>
      <c r="JI378">
        <v>32.6622</v>
      </c>
      <c r="JJ378">
        <v>32.2196</v>
      </c>
      <c r="JK378">
        <v>30.0003</v>
      </c>
      <c r="JL378">
        <v>32.0981</v>
      </c>
      <c r="JM378">
        <v>31.9944</v>
      </c>
      <c r="JN378">
        <v>42.8447</v>
      </c>
      <c r="JO378">
        <v>21.232</v>
      </c>
      <c r="JP378">
        <v>30.3623</v>
      </c>
      <c r="JQ378">
        <v>-999.9</v>
      </c>
      <c r="JR378">
        <v>1006.4</v>
      </c>
      <c r="JS378">
        <v>25.7059</v>
      </c>
      <c r="JT378">
        <v>99.7068</v>
      </c>
      <c r="JU378">
        <v>99.7856</v>
      </c>
    </row>
    <row r="379" spans="1:281">
      <c r="A379">
        <v>363</v>
      </c>
      <c r="B379">
        <v>1652290116.5</v>
      </c>
      <c r="C379">
        <v>8060</v>
      </c>
      <c r="D379" t="s">
        <v>1211</v>
      </c>
      <c r="E379" t="s">
        <v>1212</v>
      </c>
      <c r="F379">
        <v>2</v>
      </c>
      <c r="G379" t="s">
        <v>1120</v>
      </c>
      <c r="H379" t="s">
        <v>418</v>
      </c>
      <c r="I379">
        <v>1652290115.125</v>
      </c>
      <c r="J379">
        <f>(K379)/1000</f>
        <v>0</v>
      </c>
      <c r="K379">
        <f>IF(CZ379, AN379, AH379)</f>
        <v>0</v>
      </c>
      <c r="L379">
        <f>IF(CZ379, AI379, AG379)</f>
        <v>0</v>
      </c>
      <c r="M379">
        <f>DB379 - IF(AU379&gt;1, L379*CV379*100.0/(AW379*DP379), 0)</f>
        <v>0</v>
      </c>
      <c r="N379">
        <f>((T379-J379/2)*M379-L379)/(T379+J379/2)</f>
        <v>0</v>
      </c>
      <c r="O379">
        <f>N379*(DI379+DJ379)/1000.0</f>
        <v>0</v>
      </c>
      <c r="P379">
        <f>(DB379 - IF(AU379&gt;1, L379*CV379*100.0/(AW379*DP379), 0))*(DI379+DJ379)/1000.0</f>
        <v>0</v>
      </c>
      <c r="Q379">
        <f>2.0/((1/S379-1/R379)+SIGN(S379)*SQRT((1/S379-1/R379)*(1/S379-1/R379) + 4*CW379/((CW379+1)*(CW379+1))*(2*1/S379*1/R379-1/R379*1/R379)))</f>
        <v>0</v>
      </c>
      <c r="R379">
        <f>IF(LEFT(CX379,1)&lt;&gt;"0",IF(LEFT(CX379,1)="1",3.0,CY379),$D$5+$E$5*(DP379*DI379/($K$5*1000))+$F$5*(DP379*DI379/($K$5*1000))*MAX(MIN(CV379,$J$5),$I$5)*MAX(MIN(CV379,$J$5),$I$5)+$G$5*MAX(MIN(CV379,$J$5),$I$5)*(DP379*DI379/($K$5*1000))+$H$5*(DP379*DI379/($K$5*1000))*(DP379*DI379/($K$5*1000)))</f>
        <v>0</v>
      </c>
      <c r="S379">
        <f>J379*(1000-(1000*0.61365*exp(17.502*W379/(240.97+W379))/(DI379+DJ379)+DD379)/2)/(1000*0.61365*exp(17.502*W379/(240.97+W379))/(DI379+DJ379)-DD379)</f>
        <v>0</v>
      </c>
      <c r="T379">
        <f>1/((CW379+1)/(Q379/1.6)+1/(R379/1.37)) + CW379/((CW379+1)/(Q379/1.6) + CW379/(R379/1.37))</f>
        <v>0</v>
      </c>
      <c r="U379">
        <f>(CR379*CU379)</f>
        <v>0</v>
      </c>
      <c r="V379">
        <f>(DK379+(U379+2*0.95*5.67E-8*(((DK379+$B$7)+273)^4-(DK379+273)^4)-44100*J379)/(1.84*29.3*R379+8*0.95*5.67E-8*(DK379+273)^3))</f>
        <v>0</v>
      </c>
      <c r="W379">
        <f>($C$7*DL379+$D$7*DM379+$E$7*V379)</f>
        <v>0</v>
      </c>
      <c r="X379">
        <f>0.61365*exp(17.502*W379/(240.97+W379))</f>
        <v>0</v>
      </c>
      <c r="Y379">
        <f>(Z379/AA379*100)</f>
        <v>0</v>
      </c>
      <c r="Z379">
        <f>DD379*(DI379+DJ379)/1000</f>
        <v>0</v>
      </c>
      <c r="AA379">
        <f>0.61365*exp(17.502*DK379/(240.97+DK379))</f>
        <v>0</v>
      </c>
      <c r="AB379">
        <f>(X379-DD379*(DI379+DJ379)/1000)</f>
        <v>0</v>
      </c>
      <c r="AC379">
        <f>(-J379*44100)</f>
        <v>0</v>
      </c>
      <c r="AD379">
        <f>2*29.3*R379*0.92*(DK379-W379)</f>
        <v>0</v>
      </c>
      <c r="AE379">
        <f>2*0.95*5.67E-8*(((DK379+$B$7)+273)^4-(W379+273)^4)</f>
        <v>0</v>
      </c>
      <c r="AF379">
        <f>U379+AE379+AC379+AD379</f>
        <v>0</v>
      </c>
      <c r="AG379">
        <f>DH379*AU379*(DC379-DB379*(1000-AU379*DE379)/(1000-AU379*DD379))/(100*CV379)</f>
        <v>0</v>
      </c>
      <c r="AH379">
        <f>1000*DH379*AU379*(DD379-DE379)/(100*CV379*(1000-AU379*DD379))</f>
        <v>0</v>
      </c>
      <c r="AI379">
        <f>(AJ379 - AK379 - DI379*1E3/(8.314*(DK379+273.15)) * AM379/DH379 * AL379) * DH379/(100*CV379) * (1000 - DE379)/1000</f>
        <v>0</v>
      </c>
      <c r="AJ379">
        <v>1080.481053629168</v>
      </c>
      <c r="AK379">
        <v>1090.610424242424</v>
      </c>
      <c r="AL379">
        <v>-6.667273974273003</v>
      </c>
      <c r="AM379">
        <v>66.42233892500103</v>
      </c>
      <c r="AN379">
        <f>(AP379 - AO379 + DI379*1E3/(8.314*(DK379+273.15)) * AR379/DH379 * AQ379) * DH379/(100*CV379) * 1000/(1000 - AP379)</f>
        <v>0</v>
      </c>
      <c r="AO379">
        <v>25.69076771503003</v>
      </c>
      <c r="AP379">
        <v>28.41235999999999</v>
      </c>
      <c r="AQ379">
        <v>-6.805836388188188E-05</v>
      </c>
      <c r="AR379">
        <v>79.01917542628415</v>
      </c>
      <c r="AS379">
        <v>0</v>
      </c>
      <c r="AT379">
        <v>0</v>
      </c>
      <c r="AU379">
        <f>IF(AS379*$H$13&gt;=AW379,1.0,(AW379/(AW379-AS379*$H$13)))</f>
        <v>0</v>
      </c>
      <c r="AV379">
        <f>(AU379-1)*100</f>
        <v>0</v>
      </c>
      <c r="AW379">
        <f>MAX(0,($B$13+$C$13*DP379)/(1+$D$13*DP379)*DI379/(DK379+273)*$E$13)</f>
        <v>0</v>
      </c>
      <c r="AX379" t="s">
        <v>421</v>
      </c>
      <c r="AY379" t="s">
        <v>421</v>
      </c>
      <c r="AZ379">
        <v>0</v>
      </c>
      <c r="BA379">
        <v>0</v>
      </c>
      <c r="BB379">
        <f>1-AZ379/BA379</f>
        <v>0</v>
      </c>
      <c r="BC379">
        <v>0</v>
      </c>
      <c r="BD379" t="s">
        <v>421</v>
      </c>
      <c r="BE379" t="s">
        <v>421</v>
      </c>
      <c r="BF379">
        <v>0</v>
      </c>
      <c r="BG379">
        <v>0</v>
      </c>
      <c r="BH379">
        <f>1-BF379/BG379</f>
        <v>0</v>
      </c>
      <c r="BI379">
        <v>0.5</v>
      </c>
      <c r="BJ379">
        <f>CS379</f>
        <v>0</v>
      </c>
      <c r="BK379">
        <f>L379</f>
        <v>0</v>
      </c>
      <c r="BL379">
        <f>BH379*BI379*BJ379</f>
        <v>0</v>
      </c>
      <c r="BM379">
        <f>(BK379-BC379)/BJ379</f>
        <v>0</v>
      </c>
      <c r="BN379">
        <f>(BA379-BG379)/BG379</f>
        <v>0</v>
      </c>
      <c r="BO379">
        <f>AZ379/(BB379+AZ379/BG379)</f>
        <v>0</v>
      </c>
      <c r="BP379" t="s">
        <v>421</v>
      </c>
      <c r="BQ379">
        <v>0</v>
      </c>
      <c r="BR379">
        <f>IF(BQ379&lt;&gt;0, BQ379, BO379)</f>
        <v>0</v>
      </c>
      <c r="BS379">
        <f>1-BR379/BG379</f>
        <v>0</v>
      </c>
      <c r="BT379">
        <f>(BG379-BF379)/(BG379-BR379)</f>
        <v>0</v>
      </c>
      <c r="BU379">
        <f>(BA379-BG379)/(BA379-BR379)</f>
        <v>0</v>
      </c>
      <c r="BV379">
        <f>(BG379-BF379)/(BG379-AZ379)</f>
        <v>0</v>
      </c>
      <c r="BW379">
        <f>(BA379-BG379)/(BA379-AZ379)</f>
        <v>0</v>
      </c>
      <c r="BX379">
        <f>(BT379*BR379/BF379)</f>
        <v>0</v>
      </c>
      <c r="BY379">
        <f>(1-BX379)</f>
        <v>0</v>
      </c>
      <c r="BZ379">
        <v>1358</v>
      </c>
      <c r="CA379">
        <v>300</v>
      </c>
      <c r="CB379">
        <v>300</v>
      </c>
      <c r="CC379">
        <v>300</v>
      </c>
      <c r="CD379">
        <v>10372.1</v>
      </c>
      <c r="CE379">
        <v>1824.64</v>
      </c>
      <c r="CF379">
        <v>-0.00730157</v>
      </c>
      <c r="CG379">
        <v>0.9</v>
      </c>
      <c r="CH379" t="s">
        <v>421</v>
      </c>
      <c r="CI379" t="s">
        <v>421</v>
      </c>
      <c r="CJ379" t="s">
        <v>421</v>
      </c>
      <c r="CK379" t="s">
        <v>421</v>
      </c>
      <c r="CL379" t="s">
        <v>421</v>
      </c>
      <c r="CM379" t="s">
        <v>421</v>
      </c>
      <c r="CN379" t="s">
        <v>421</v>
      </c>
      <c r="CO379" t="s">
        <v>421</v>
      </c>
      <c r="CP379" t="s">
        <v>421</v>
      </c>
      <c r="CQ379" t="s">
        <v>421</v>
      </c>
      <c r="CR379">
        <f>$B$11*DQ379+$C$11*DR379+$F$11*EC379*(1-EF379)</f>
        <v>0</v>
      </c>
      <c r="CS379">
        <f>CR379*CT379</f>
        <v>0</v>
      </c>
      <c r="CT379">
        <f>($B$11*$D$9+$C$11*$D$9+$F$11*((EP379+EH379)/MAX(EP379+EH379+EQ379, 0.1)*$I$9+EQ379/MAX(EP379+EH379+EQ379, 0.1)*$J$9))/($B$11+$C$11+$F$11)</f>
        <v>0</v>
      </c>
      <c r="CU379">
        <f>($B$11*$K$9+$C$11*$K$9+$F$11*((EP379+EH379)/MAX(EP379+EH379+EQ379, 0.1)*$P$9+EQ379/MAX(EP379+EH379+EQ379, 0.1)*$Q$9))/($B$11+$C$11+$F$11)</f>
        <v>0</v>
      </c>
      <c r="CV379">
        <v>6</v>
      </c>
      <c r="CW379">
        <v>0.5</v>
      </c>
      <c r="CX379" t="s">
        <v>422</v>
      </c>
      <c r="CY379">
        <v>2</v>
      </c>
      <c r="CZ379" t="b">
        <v>1</v>
      </c>
      <c r="DA379">
        <v>1652290115.125</v>
      </c>
      <c r="DB379">
        <v>1065.3125</v>
      </c>
      <c r="DC379">
        <v>1037.58</v>
      </c>
      <c r="DD379">
        <v>28.41415</v>
      </c>
      <c r="DE379">
        <v>25.688575</v>
      </c>
      <c r="DF379">
        <v>1066.3825</v>
      </c>
      <c r="DG379">
        <v>28.301775</v>
      </c>
      <c r="DH379">
        <v>400.1105</v>
      </c>
      <c r="DI379">
        <v>90.629925</v>
      </c>
      <c r="DJ379">
        <v>0.10003425</v>
      </c>
      <c r="DK379">
        <v>33.408975</v>
      </c>
      <c r="DL379">
        <v>32.72275</v>
      </c>
      <c r="DM379">
        <v>999.9</v>
      </c>
      <c r="DN379">
        <v>0</v>
      </c>
      <c r="DO379">
        <v>0</v>
      </c>
      <c r="DP379">
        <v>9992.189999999999</v>
      </c>
      <c r="DQ379">
        <v>0</v>
      </c>
      <c r="DR379">
        <v>255.106</v>
      </c>
      <c r="DS379">
        <v>27.7329</v>
      </c>
      <c r="DT379">
        <v>1096.4675</v>
      </c>
      <c r="DU379">
        <v>1064.9375</v>
      </c>
      <c r="DV379">
        <v>2.7255925</v>
      </c>
      <c r="DW379">
        <v>1037.58</v>
      </c>
      <c r="DX379">
        <v>25.688575</v>
      </c>
      <c r="DY379">
        <v>2.5751725</v>
      </c>
      <c r="DZ379">
        <v>2.3281525</v>
      </c>
      <c r="EA379">
        <v>21.509575</v>
      </c>
      <c r="EB379">
        <v>19.8725</v>
      </c>
      <c r="EC379">
        <v>1500.07</v>
      </c>
      <c r="ED379">
        <v>0.97299325</v>
      </c>
      <c r="EE379">
        <v>0.027007075</v>
      </c>
      <c r="EF379">
        <v>0</v>
      </c>
      <c r="EG379">
        <v>1391.54</v>
      </c>
      <c r="EH379">
        <v>5.00097</v>
      </c>
      <c r="EI379">
        <v>21561.4</v>
      </c>
      <c r="EJ379">
        <v>12492.15</v>
      </c>
      <c r="EK379">
        <v>41.687</v>
      </c>
      <c r="EL379">
        <v>43</v>
      </c>
      <c r="EM379">
        <v>41.875</v>
      </c>
      <c r="EN379">
        <v>42.875</v>
      </c>
      <c r="EO379">
        <v>42.8435</v>
      </c>
      <c r="EP379">
        <v>1454.69</v>
      </c>
      <c r="EQ379">
        <v>40.38</v>
      </c>
      <c r="ER379">
        <v>0</v>
      </c>
      <c r="ES379">
        <v>2802.200000047684</v>
      </c>
      <c r="ET379">
        <v>0</v>
      </c>
      <c r="EU379">
        <v>1390.402307692308</v>
      </c>
      <c r="EV379">
        <v>8.709743596945785</v>
      </c>
      <c r="EW379">
        <v>146.7452991502296</v>
      </c>
      <c r="EX379">
        <v>21544.08076923077</v>
      </c>
      <c r="EY379">
        <v>15</v>
      </c>
      <c r="EZ379">
        <v>1652287342.6</v>
      </c>
      <c r="FA379" t="s">
        <v>727</v>
      </c>
      <c r="FB379">
        <v>1652287342.6</v>
      </c>
      <c r="FC379">
        <v>1652287335.6</v>
      </c>
      <c r="FD379">
        <v>27</v>
      </c>
      <c r="FE379">
        <v>0.206</v>
      </c>
      <c r="FF379">
        <v>-0.006</v>
      </c>
      <c r="FG379">
        <v>-1.806</v>
      </c>
      <c r="FH379">
        <v>0.04</v>
      </c>
      <c r="FI379">
        <v>1600</v>
      </c>
      <c r="FJ379">
        <v>24</v>
      </c>
      <c r="FK379">
        <v>0.06</v>
      </c>
      <c r="FL379">
        <v>0.04</v>
      </c>
      <c r="FM379">
        <v>26.20519</v>
      </c>
      <c r="FN379">
        <v>7.700715196998094</v>
      </c>
      <c r="FO379">
        <v>0.7518952825360724</v>
      </c>
      <c r="FP379">
        <v>-1</v>
      </c>
      <c r="FQ379">
        <v>2.73523075</v>
      </c>
      <c r="FR379">
        <v>-0.05836784240149958</v>
      </c>
      <c r="FS379">
        <v>0.005736570137067936</v>
      </c>
      <c r="FT379">
        <v>1</v>
      </c>
      <c r="FU379">
        <v>0</v>
      </c>
      <c r="FV379">
        <v>0</v>
      </c>
      <c r="FW379">
        <v>0</v>
      </c>
      <c r="FX379">
        <v>-1</v>
      </c>
      <c r="FY379">
        <v>1</v>
      </c>
      <c r="FZ379">
        <v>1</v>
      </c>
      <c r="GA379" t="s">
        <v>719</v>
      </c>
      <c r="GB379">
        <v>2.69371</v>
      </c>
      <c r="GC379">
        <v>2.70505</v>
      </c>
      <c r="GD379">
        <v>0.177321</v>
      </c>
      <c r="GE379">
        <v>0.172527</v>
      </c>
      <c r="GF379">
        <v>0.118939</v>
      </c>
      <c r="GG379">
        <v>0.109356</v>
      </c>
      <c r="GH379">
        <v>25787.4</v>
      </c>
      <c r="GI379">
        <v>26042.7</v>
      </c>
      <c r="GJ379">
        <v>29171.9</v>
      </c>
      <c r="GK379">
        <v>29133.6</v>
      </c>
      <c r="GL379">
        <v>34027.2</v>
      </c>
      <c r="GM379">
        <v>34538.6</v>
      </c>
      <c r="GN379">
        <v>41053.7</v>
      </c>
      <c r="GO379">
        <v>41572.1</v>
      </c>
      <c r="GP379">
        <v>1.71478</v>
      </c>
      <c r="GQ379">
        <v>2.00693</v>
      </c>
      <c r="GR379">
        <v>0.127569</v>
      </c>
      <c r="GS379">
        <v>0</v>
      </c>
      <c r="GT379">
        <v>30.654</v>
      </c>
      <c r="GU379">
        <v>999.9</v>
      </c>
      <c r="GV379">
        <v>43.6</v>
      </c>
      <c r="GW379">
        <v>37</v>
      </c>
      <c r="GX379">
        <v>30.3316</v>
      </c>
      <c r="GY379">
        <v>62.8338</v>
      </c>
      <c r="GZ379">
        <v>29.5593</v>
      </c>
      <c r="HA379">
        <v>1</v>
      </c>
      <c r="HB379">
        <v>0.36814</v>
      </c>
      <c r="HC379">
        <v>0</v>
      </c>
      <c r="HD379">
        <v>20.3917</v>
      </c>
      <c r="HE379">
        <v>5.21564</v>
      </c>
      <c r="HF379">
        <v>12.0099</v>
      </c>
      <c r="HG379">
        <v>4.9871</v>
      </c>
      <c r="HH379">
        <v>3.28842</v>
      </c>
      <c r="HI379">
        <v>2446.9</v>
      </c>
      <c r="HJ379">
        <v>9999</v>
      </c>
      <c r="HK379">
        <v>9999</v>
      </c>
      <c r="HL379">
        <v>46.1</v>
      </c>
      <c r="HM379">
        <v>1.86734</v>
      </c>
      <c r="HN379">
        <v>1.8663</v>
      </c>
      <c r="HO379">
        <v>1.86584</v>
      </c>
      <c r="HP379">
        <v>1.8657</v>
      </c>
      <c r="HQ379">
        <v>1.86752</v>
      </c>
      <c r="HR379">
        <v>1.87</v>
      </c>
      <c r="HS379">
        <v>1.86871</v>
      </c>
      <c r="HT379">
        <v>1.87009</v>
      </c>
      <c r="HU379">
        <v>0</v>
      </c>
      <c r="HV379">
        <v>0</v>
      </c>
      <c r="HW379">
        <v>0</v>
      </c>
      <c r="HX379">
        <v>0</v>
      </c>
      <c r="HY379" t="s">
        <v>425</v>
      </c>
      <c r="HZ379" t="s">
        <v>426</v>
      </c>
      <c r="IA379" t="s">
        <v>427</v>
      </c>
      <c r="IB379" t="s">
        <v>427</v>
      </c>
      <c r="IC379" t="s">
        <v>427</v>
      </c>
      <c r="ID379" t="s">
        <v>427</v>
      </c>
      <c r="IE379">
        <v>0</v>
      </c>
      <c r="IF379">
        <v>100</v>
      </c>
      <c r="IG379">
        <v>100</v>
      </c>
      <c r="IH379">
        <v>-1.06</v>
      </c>
      <c r="II379">
        <v>0.1123</v>
      </c>
      <c r="IJ379">
        <v>0.04464184116076175</v>
      </c>
      <c r="IK379">
        <v>-0.0004613869835165773</v>
      </c>
      <c r="IL379">
        <v>-7.733014719846753E-07</v>
      </c>
      <c r="IM379">
        <v>2.12217718631011E-10</v>
      </c>
      <c r="IN379">
        <v>-0.1662484685589008</v>
      </c>
      <c r="IO379">
        <v>0.000886434048502425</v>
      </c>
      <c r="IP379">
        <v>0.0004187276611132993</v>
      </c>
      <c r="IQ379">
        <v>-3.612086840460417E-06</v>
      </c>
      <c r="IR379">
        <v>19</v>
      </c>
      <c r="IS379">
        <v>2204</v>
      </c>
      <c r="IT379">
        <v>1</v>
      </c>
      <c r="IU379">
        <v>37</v>
      </c>
      <c r="IV379">
        <v>46.2</v>
      </c>
      <c r="IW379">
        <v>46.3</v>
      </c>
      <c r="IX379">
        <v>2.12158</v>
      </c>
      <c r="IY379">
        <v>2.21191</v>
      </c>
      <c r="IZ379">
        <v>1.39648</v>
      </c>
      <c r="JA379">
        <v>2.34253</v>
      </c>
      <c r="JB379">
        <v>1.49536</v>
      </c>
      <c r="JC379">
        <v>2.36572</v>
      </c>
      <c r="JD379">
        <v>39.1924</v>
      </c>
      <c r="JE379">
        <v>14.6136</v>
      </c>
      <c r="JF379">
        <v>18</v>
      </c>
      <c r="JG379">
        <v>391.781</v>
      </c>
      <c r="JH379">
        <v>562.877</v>
      </c>
      <c r="JI379">
        <v>32.6619</v>
      </c>
      <c r="JJ379">
        <v>32.2198</v>
      </c>
      <c r="JK379">
        <v>30.0003</v>
      </c>
      <c r="JL379">
        <v>32.0986</v>
      </c>
      <c r="JM379">
        <v>31.9958</v>
      </c>
      <c r="JN379">
        <v>42.3937</v>
      </c>
      <c r="JO379">
        <v>21.232</v>
      </c>
      <c r="JP379">
        <v>30.3623</v>
      </c>
      <c r="JQ379">
        <v>-999.9</v>
      </c>
      <c r="JR379">
        <v>993.045</v>
      </c>
      <c r="JS379">
        <v>25.7174</v>
      </c>
      <c r="JT379">
        <v>99.7056</v>
      </c>
      <c r="JU379">
        <v>99.7865</v>
      </c>
    </row>
    <row r="380" spans="1:281">
      <c r="A380">
        <v>364</v>
      </c>
      <c r="B380">
        <v>1652290118.5</v>
      </c>
      <c r="C380">
        <v>8062</v>
      </c>
      <c r="D380" t="s">
        <v>1213</v>
      </c>
      <c r="E380" t="s">
        <v>1214</v>
      </c>
      <c r="F380">
        <v>2</v>
      </c>
      <c r="G380" t="s">
        <v>1120</v>
      </c>
      <c r="H380" t="s">
        <v>418</v>
      </c>
      <c r="I380">
        <v>1652290117.5</v>
      </c>
      <c r="J380">
        <f>(K380)/1000</f>
        <v>0</v>
      </c>
      <c r="K380">
        <f>IF(CZ380, AN380, AH380)</f>
        <v>0</v>
      </c>
      <c r="L380">
        <f>IF(CZ380, AI380, AG380)</f>
        <v>0</v>
      </c>
      <c r="M380">
        <f>DB380 - IF(AU380&gt;1, L380*CV380*100.0/(AW380*DP380), 0)</f>
        <v>0</v>
      </c>
      <c r="N380">
        <f>((T380-J380/2)*M380-L380)/(T380+J380/2)</f>
        <v>0</v>
      </c>
      <c r="O380">
        <f>N380*(DI380+DJ380)/1000.0</f>
        <v>0</v>
      </c>
      <c r="P380">
        <f>(DB380 - IF(AU380&gt;1, L380*CV380*100.0/(AW380*DP380), 0))*(DI380+DJ380)/1000.0</f>
        <v>0</v>
      </c>
      <c r="Q380">
        <f>2.0/((1/S380-1/R380)+SIGN(S380)*SQRT((1/S380-1/R380)*(1/S380-1/R380) + 4*CW380/((CW380+1)*(CW380+1))*(2*1/S380*1/R380-1/R380*1/R380)))</f>
        <v>0</v>
      </c>
      <c r="R380">
        <f>IF(LEFT(CX380,1)&lt;&gt;"0",IF(LEFT(CX380,1)="1",3.0,CY380),$D$5+$E$5*(DP380*DI380/($K$5*1000))+$F$5*(DP380*DI380/($K$5*1000))*MAX(MIN(CV380,$J$5),$I$5)*MAX(MIN(CV380,$J$5),$I$5)+$G$5*MAX(MIN(CV380,$J$5),$I$5)*(DP380*DI380/($K$5*1000))+$H$5*(DP380*DI380/($K$5*1000))*(DP380*DI380/($K$5*1000)))</f>
        <v>0</v>
      </c>
      <c r="S380">
        <f>J380*(1000-(1000*0.61365*exp(17.502*W380/(240.97+W380))/(DI380+DJ380)+DD380)/2)/(1000*0.61365*exp(17.502*W380/(240.97+W380))/(DI380+DJ380)-DD380)</f>
        <v>0</v>
      </c>
      <c r="T380">
        <f>1/((CW380+1)/(Q380/1.6)+1/(R380/1.37)) + CW380/((CW380+1)/(Q380/1.6) + CW380/(R380/1.37))</f>
        <v>0</v>
      </c>
      <c r="U380">
        <f>(CR380*CU380)</f>
        <v>0</v>
      </c>
      <c r="V380">
        <f>(DK380+(U380+2*0.95*5.67E-8*(((DK380+$B$7)+273)^4-(DK380+273)^4)-44100*J380)/(1.84*29.3*R380+8*0.95*5.67E-8*(DK380+273)^3))</f>
        <v>0</v>
      </c>
      <c r="W380">
        <f>($C$7*DL380+$D$7*DM380+$E$7*V380)</f>
        <v>0</v>
      </c>
      <c r="X380">
        <f>0.61365*exp(17.502*W380/(240.97+W380))</f>
        <v>0</v>
      </c>
      <c r="Y380">
        <f>(Z380/AA380*100)</f>
        <v>0</v>
      </c>
      <c r="Z380">
        <f>DD380*(DI380+DJ380)/1000</f>
        <v>0</v>
      </c>
      <c r="AA380">
        <f>0.61365*exp(17.502*DK380/(240.97+DK380))</f>
        <v>0</v>
      </c>
      <c r="AB380">
        <f>(X380-DD380*(DI380+DJ380)/1000)</f>
        <v>0</v>
      </c>
      <c r="AC380">
        <f>(-J380*44100)</f>
        <v>0</v>
      </c>
      <c r="AD380">
        <f>2*29.3*R380*0.92*(DK380-W380)</f>
        <v>0</v>
      </c>
      <c r="AE380">
        <f>2*0.95*5.67E-8*(((DK380+$B$7)+273)^4-(W380+273)^4)</f>
        <v>0</v>
      </c>
      <c r="AF380">
        <f>U380+AE380+AC380+AD380</f>
        <v>0</v>
      </c>
      <c r="AG380">
        <f>DH380*AU380*(DC380-DB380*(1000-AU380*DE380)/(1000-AU380*DD380))/(100*CV380)</f>
        <v>0</v>
      </c>
      <c r="AH380">
        <f>1000*DH380*AU380*(DD380-DE380)/(100*CV380*(1000-AU380*DD380))</f>
        <v>0</v>
      </c>
      <c r="AI380">
        <f>(AJ380 - AK380 - DI380*1E3/(8.314*(DK380+273.15)) * AM380/DH380 * AL380) * DH380/(100*CV380) * (1000 - DE380)/1000</f>
        <v>0</v>
      </c>
      <c r="AJ380">
        <v>1066.62531953799</v>
      </c>
      <c r="AK380">
        <v>1077.308727272727</v>
      </c>
      <c r="AL380">
        <v>-6.673813747429603</v>
      </c>
      <c r="AM380">
        <v>66.42233892500103</v>
      </c>
      <c r="AN380">
        <f>(AP380 - AO380 + DI380*1E3/(8.314*(DK380+273.15)) * AR380/DH380 * AQ380) * DH380/(100*CV380) * 1000/(1000 - AP380)</f>
        <v>0</v>
      </c>
      <c r="AO380">
        <v>25.68700315082527</v>
      </c>
      <c r="AP380">
        <v>28.40831393939392</v>
      </c>
      <c r="AQ380">
        <v>-0.0001481758936061052</v>
      </c>
      <c r="AR380">
        <v>79.01917542628415</v>
      </c>
      <c r="AS380">
        <v>0</v>
      </c>
      <c r="AT380">
        <v>0</v>
      </c>
      <c r="AU380">
        <f>IF(AS380*$H$13&gt;=AW380,1.0,(AW380/(AW380-AS380*$H$13)))</f>
        <v>0</v>
      </c>
      <c r="AV380">
        <f>(AU380-1)*100</f>
        <v>0</v>
      </c>
      <c r="AW380">
        <f>MAX(0,($B$13+$C$13*DP380)/(1+$D$13*DP380)*DI380/(DK380+273)*$E$13)</f>
        <v>0</v>
      </c>
      <c r="AX380" t="s">
        <v>421</v>
      </c>
      <c r="AY380" t="s">
        <v>421</v>
      </c>
      <c r="AZ380">
        <v>0</v>
      </c>
      <c r="BA380">
        <v>0</v>
      </c>
      <c r="BB380">
        <f>1-AZ380/BA380</f>
        <v>0</v>
      </c>
      <c r="BC380">
        <v>0</v>
      </c>
      <c r="BD380" t="s">
        <v>421</v>
      </c>
      <c r="BE380" t="s">
        <v>421</v>
      </c>
      <c r="BF380">
        <v>0</v>
      </c>
      <c r="BG380">
        <v>0</v>
      </c>
      <c r="BH380">
        <f>1-BF380/BG380</f>
        <v>0</v>
      </c>
      <c r="BI380">
        <v>0.5</v>
      </c>
      <c r="BJ380">
        <f>CS380</f>
        <v>0</v>
      </c>
      <c r="BK380">
        <f>L380</f>
        <v>0</v>
      </c>
      <c r="BL380">
        <f>BH380*BI380*BJ380</f>
        <v>0</v>
      </c>
      <c r="BM380">
        <f>(BK380-BC380)/BJ380</f>
        <v>0</v>
      </c>
      <c r="BN380">
        <f>(BA380-BG380)/BG380</f>
        <v>0</v>
      </c>
      <c r="BO380">
        <f>AZ380/(BB380+AZ380/BG380)</f>
        <v>0</v>
      </c>
      <c r="BP380" t="s">
        <v>421</v>
      </c>
      <c r="BQ380">
        <v>0</v>
      </c>
      <c r="BR380">
        <f>IF(BQ380&lt;&gt;0, BQ380, BO380)</f>
        <v>0</v>
      </c>
      <c r="BS380">
        <f>1-BR380/BG380</f>
        <v>0</v>
      </c>
      <c r="BT380">
        <f>(BG380-BF380)/(BG380-BR380)</f>
        <v>0</v>
      </c>
      <c r="BU380">
        <f>(BA380-BG380)/(BA380-BR380)</f>
        <v>0</v>
      </c>
      <c r="BV380">
        <f>(BG380-BF380)/(BG380-AZ380)</f>
        <v>0</v>
      </c>
      <c r="BW380">
        <f>(BA380-BG380)/(BA380-AZ380)</f>
        <v>0</v>
      </c>
      <c r="BX380">
        <f>(BT380*BR380/BF380)</f>
        <v>0</v>
      </c>
      <c r="BY380">
        <f>(1-BX380)</f>
        <v>0</v>
      </c>
      <c r="BZ380">
        <v>1358</v>
      </c>
      <c r="CA380">
        <v>300</v>
      </c>
      <c r="CB380">
        <v>300</v>
      </c>
      <c r="CC380">
        <v>300</v>
      </c>
      <c r="CD380">
        <v>10372.1</v>
      </c>
      <c r="CE380">
        <v>1824.64</v>
      </c>
      <c r="CF380">
        <v>-0.00730157</v>
      </c>
      <c r="CG380">
        <v>0.9</v>
      </c>
      <c r="CH380" t="s">
        <v>421</v>
      </c>
      <c r="CI380" t="s">
        <v>421</v>
      </c>
      <c r="CJ380" t="s">
        <v>421</v>
      </c>
      <c r="CK380" t="s">
        <v>421</v>
      </c>
      <c r="CL380" t="s">
        <v>421</v>
      </c>
      <c r="CM380" t="s">
        <v>421</v>
      </c>
      <c r="CN380" t="s">
        <v>421</v>
      </c>
      <c r="CO380" t="s">
        <v>421</v>
      </c>
      <c r="CP380" t="s">
        <v>421</v>
      </c>
      <c r="CQ380" t="s">
        <v>421</v>
      </c>
      <c r="CR380">
        <f>$B$11*DQ380+$C$11*DR380+$F$11*EC380*(1-EF380)</f>
        <v>0</v>
      </c>
      <c r="CS380">
        <f>CR380*CT380</f>
        <v>0</v>
      </c>
      <c r="CT380">
        <f>($B$11*$D$9+$C$11*$D$9+$F$11*((EP380+EH380)/MAX(EP380+EH380+EQ380, 0.1)*$I$9+EQ380/MAX(EP380+EH380+EQ380, 0.1)*$J$9))/($B$11+$C$11+$F$11)</f>
        <v>0</v>
      </c>
      <c r="CU380">
        <f>($B$11*$K$9+$C$11*$K$9+$F$11*((EP380+EH380)/MAX(EP380+EH380+EQ380, 0.1)*$P$9+EQ380/MAX(EP380+EH380+EQ380, 0.1)*$Q$9))/($B$11+$C$11+$F$11)</f>
        <v>0</v>
      </c>
      <c r="CV380">
        <v>6</v>
      </c>
      <c r="CW380">
        <v>0.5</v>
      </c>
      <c r="CX380" t="s">
        <v>422</v>
      </c>
      <c r="CY380">
        <v>2</v>
      </c>
      <c r="CZ380" t="b">
        <v>1</v>
      </c>
      <c r="DA380">
        <v>1652290117.5</v>
      </c>
      <c r="DB380">
        <v>1049.933333333333</v>
      </c>
      <c r="DC380">
        <v>1021.813333333333</v>
      </c>
      <c r="DD380">
        <v>28.40933333333334</v>
      </c>
      <c r="DE380">
        <v>25.71406666666667</v>
      </c>
      <c r="DF380">
        <v>1050.98</v>
      </c>
      <c r="DG380">
        <v>28.29703333333333</v>
      </c>
      <c r="DH380">
        <v>400.0926666666667</v>
      </c>
      <c r="DI380">
        <v>90.6288</v>
      </c>
      <c r="DJ380">
        <v>0.09996503333333333</v>
      </c>
      <c r="DK380">
        <v>33.40656666666667</v>
      </c>
      <c r="DL380">
        <v>32.72456666666667</v>
      </c>
      <c r="DM380">
        <v>999.9</v>
      </c>
      <c r="DN380">
        <v>0</v>
      </c>
      <c r="DO380">
        <v>0</v>
      </c>
      <c r="DP380">
        <v>10002.26666666667</v>
      </c>
      <c r="DQ380">
        <v>0</v>
      </c>
      <c r="DR380">
        <v>254.975</v>
      </c>
      <c r="DS380">
        <v>28.117</v>
      </c>
      <c r="DT380">
        <v>1080.633333333333</v>
      </c>
      <c r="DU380">
        <v>1048.783333333333</v>
      </c>
      <c r="DV380">
        <v>2.695236666666666</v>
      </c>
      <c r="DW380">
        <v>1021.813333333333</v>
      </c>
      <c r="DX380">
        <v>25.71406666666667</v>
      </c>
      <c r="DY380">
        <v>2.5747</v>
      </c>
      <c r="DZ380">
        <v>2.330436666666667</v>
      </c>
      <c r="EA380">
        <v>21.50656666666667</v>
      </c>
      <c r="EB380">
        <v>19.88833333333333</v>
      </c>
      <c r="EC380">
        <v>1499.92</v>
      </c>
      <c r="ED380">
        <v>0.972992</v>
      </c>
      <c r="EE380">
        <v>0.0270084</v>
      </c>
      <c r="EF380">
        <v>0</v>
      </c>
      <c r="EG380">
        <v>1392.07</v>
      </c>
      <c r="EH380">
        <v>5.00097</v>
      </c>
      <c r="EI380">
        <v>21563.43333333333</v>
      </c>
      <c r="EJ380">
        <v>12490.9</v>
      </c>
      <c r="EK380">
        <v>41.687</v>
      </c>
      <c r="EL380">
        <v>43</v>
      </c>
      <c r="EM380">
        <v>41.875</v>
      </c>
      <c r="EN380">
        <v>42.875</v>
      </c>
      <c r="EO380">
        <v>42.81199999999999</v>
      </c>
      <c r="EP380">
        <v>1454.54</v>
      </c>
      <c r="EQ380">
        <v>40.38</v>
      </c>
      <c r="ER380">
        <v>0</v>
      </c>
      <c r="ES380">
        <v>2804.599999904633</v>
      </c>
      <c r="ET380">
        <v>0</v>
      </c>
      <c r="EU380">
        <v>1390.754230769231</v>
      </c>
      <c r="EV380">
        <v>10.04683761101778</v>
      </c>
      <c r="EW380">
        <v>147.2717947242049</v>
      </c>
      <c r="EX380">
        <v>21549.51923076923</v>
      </c>
      <c r="EY380">
        <v>15</v>
      </c>
      <c r="EZ380">
        <v>1652287342.6</v>
      </c>
      <c r="FA380" t="s">
        <v>727</v>
      </c>
      <c r="FB380">
        <v>1652287342.6</v>
      </c>
      <c r="FC380">
        <v>1652287335.6</v>
      </c>
      <c r="FD380">
        <v>27</v>
      </c>
      <c r="FE380">
        <v>0.206</v>
      </c>
      <c r="FF380">
        <v>-0.006</v>
      </c>
      <c r="FG380">
        <v>-1.806</v>
      </c>
      <c r="FH380">
        <v>0.04</v>
      </c>
      <c r="FI380">
        <v>1600</v>
      </c>
      <c r="FJ380">
        <v>24</v>
      </c>
      <c r="FK380">
        <v>0.06</v>
      </c>
      <c r="FL380">
        <v>0.04</v>
      </c>
      <c r="FM380">
        <v>26.6537975</v>
      </c>
      <c r="FN380">
        <v>8.095025515947432</v>
      </c>
      <c r="FO380">
        <v>0.794166750275879</v>
      </c>
      <c r="FP380">
        <v>-1</v>
      </c>
      <c r="FQ380">
        <v>2.7298065</v>
      </c>
      <c r="FR380">
        <v>-0.09918686679175244</v>
      </c>
      <c r="FS380">
        <v>0.01174305742768896</v>
      </c>
      <c r="FT380">
        <v>1</v>
      </c>
      <c r="FU380">
        <v>0</v>
      </c>
      <c r="FV380">
        <v>0</v>
      </c>
      <c r="FW380">
        <v>0</v>
      </c>
      <c r="FX380">
        <v>-1</v>
      </c>
      <c r="FY380">
        <v>1</v>
      </c>
      <c r="FZ380">
        <v>1</v>
      </c>
      <c r="GA380" t="s">
        <v>719</v>
      </c>
      <c r="GB380">
        <v>2.6937</v>
      </c>
      <c r="GC380">
        <v>2.70512</v>
      </c>
      <c r="GD380">
        <v>0.175925</v>
      </c>
      <c r="GE380">
        <v>0.171087</v>
      </c>
      <c r="GF380">
        <v>0.118932</v>
      </c>
      <c r="GG380">
        <v>0.109453</v>
      </c>
      <c r="GH380">
        <v>25830.9</v>
      </c>
      <c r="GI380">
        <v>26088</v>
      </c>
      <c r="GJ380">
        <v>29171.6</v>
      </c>
      <c r="GK380">
        <v>29133.5</v>
      </c>
      <c r="GL380">
        <v>34027</v>
      </c>
      <c r="GM380">
        <v>34534.7</v>
      </c>
      <c r="GN380">
        <v>41053.1</v>
      </c>
      <c r="GO380">
        <v>41572</v>
      </c>
      <c r="GP380">
        <v>1.71465</v>
      </c>
      <c r="GQ380">
        <v>2.00703</v>
      </c>
      <c r="GR380">
        <v>0.127431</v>
      </c>
      <c r="GS380">
        <v>0</v>
      </c>
      <c r="GT380">
        <v>30.654</v>
      </c>
      <c r="GU380">
        <v>999.9</v>
      </c>
      <c r="GV380">
        <v>43.6</v>
      </c>
      <c r="GW380">
        <v>37</v>
      </c>
      <c r="GX380">
        <v>30.3306</v>
      </c>
      <c r="GY380">
        <v>62.9338</v>
      </c>
      <c r="GZ380">
        <v>29.5593</v>
      </c>
      <c r="HA380">
        <v>1</v>
      </c>
      <c r="HB380">
        <v>0.368389</v>
      </c>
      <c r="HC380">
        <v>0</v>
      </c>
      <c r="HD380">
        <v>20.3918</v>
      </c>
      <c r="HE380">
        <v>5.21534</v>
      </c>
      <c r="HF380">
        <v>12.0099</v>
      </c>
      <c r="HG380">
        <v>4.987</v>
      </c>
      <c r="HH380">
        <v>3.28842</v>
      </c>
      <c r="HI380">
        <v>2446.9</v>
      </c>
      <c r="HJ380">
        <v>9999</v>
      </c>
      <c r="HK380">
        <v>9999</v>
      </c>
      <c r="HL380">
        <v>46.1</v>
      </c>
      <c r="HM380">
        <v>1.86736</v>
      </c>
      <c r="HN380">
        <v>1.8663</v>
      </c>
      <c r="HO380">
        <v>1.86584</v>
      </c>
      <c r="HP380">
        <v>1.8657</v>
      </c>
      <c r="HQ380">
        <v>1.86752</v>
      </c>
      <c r="HR380">
        <v>1.87001</v>
      </c>
      <c r="HS380">
        <v>1.8687</v>
      </c>
      <c r="HT380">
        <v>1.87008</v>
      </c>
      <c r="HU380">
        <v>0</v>
      </c>
      <c r="HV380">
        <v>0</v>
      </c>
      <c r="HW380">
        <v>0</v>
      </c>
      <c r="HX380">
        <v>0</v>
      </c>
      <c r="HY380" t="s">
        <v>425</v>
      </c>
      <c r="HZ380" t="s">
        <v>426</v>
      </c>
      <c r="IA380" t="s">
        <v>427</v>
      </c>
      <c r="IB380" t="s">
        <v>427</v>
      </c>
      <c r="IC380" t="s">
        <v>427</v>
      </c>
      <c r="ID380" t="s">
        <v>427</v>
      </c>
      <c r="IE380">
        <v>0</v>
      </c>
      <c r="IF380">
        <v>100</v>
      </c>
      <c r="IG380">
        <v>100</v>
      </c>
      <c r="IH380">
        <v>-1.04</v>
      </c>
      <c r="II380">
        <v>0.1122</v>
      </c>
      <c r="IJ380">
        <v>0.04464184116076175</v>
      </c>
      <c r="IK380">
        <v>-0.0004613869835165773</v>
      </c>
      <c r="IL380">
        <v>-7.733014719846753E-07</v>
      </c>
      <c r="IM380">
        <v>2.12217718631011E-10</v>
      </c>
      <c r="IN380">
        <v>-0.1662484685589008</v>
      </c>
      <c r="IO380">
        <v>0.000886434048502425</v>
      </c>
      <c r="IP380">
        <v>0.0004187276611132993</v>
      </c>
      <c r="IQ380">
        <v>-3.612086840460417E-06</v>
      </c>
      <c r="IR380">
        <v>19</v>
      </c>
      <c r="IS380">
        <v>2204</v>
      </c>
      <c r="IT380">
        <v>1</v>
      </c>
      <c r="IU380">
        <v>37</v>
      </c>
      <c r="IV380">
        <v>46.3</v>
      </c>
      <c r="IW380">
        <v>46.4</v>
      </c>
      <c r="IX380">
        <v>2.09473</v>
      </c>
      <c r="IY380">
        <v>2.21191</v>
      </c>
      <c r="IZ380">
        <v>1.39648</v>
      </c>
      <c r="JA380">
        <v>2.34253</v>
      </c>
      <c r="JB380">
        <v>1.49536</v>
      </c>
      <c r="JC380">
        <v>2.36084</v>
      </c>
      <c r="JD380">
        <v>39.1924</v>
      </c>
      <c r="JE380">
        <v>14.6224</v>
      </c>
      <c r="JF380">
        <v>18</v>
      </c>
      <c r="JG380">
        <v>391.713</v>
      </c>
      <c r="JH380">
        <v>562.965</v>
      </c>
      <c r="JI380">
        <v>32.6615</v>
      </c>
      <c r="JJ380">
        <v>32.2212</v>
      </c>
      <c r="JK380">
        <v>30.0003</v>
      </c>
      <c r="JL380">
        <v>32.0986</v>
      </c>
      <c r="JM380">
        <v>31.9971</v>
      </c>
      <c r="JN380">
        <v>41.9437</v>
      </c>
      <c r="JO380">
        <v>21.232</v>
      </c>
      <c r="JP380">
        <v>30.3623</v>
      </c>
      <c r="JQ380">
        <v>-999.9</v>
      </c>
      <c r="JR380">
        <v>979.687</v>
      </c>
      <c r="JS380">
        <v>25.7176</v>
      </c>
      <c r="JT380">
        <v>99.7043</v>
      </c>
      <c r="JU380">
        <v>99.7863</v>
      </c>
    </row>
    <row r="381" spans="1:281">
      <c r="A381">
        <v>365</v>
      </c>
      <c r="B381">
        <v>1652290120.5</v>
      </c>
      <c r="C381">
        <v>8064</v>
      </c>
      <c r="D381" t="s">
        <v>1215</v>
      </c>
      <c r="E381" t="s">
        <v>1216</v>
      </c>
      <c r="F381">
        <v>2</v>
      </c>
      <c r="G381" t="s">
        <v>1120</v>
      </c>
      <c r="H381" t="s">
        <v>418</v>
      </c>
      <c r="I381">
        <v>1652290119.125</v>
      </c>
      <c r="J381">
        <f>(K381)/1000</f>
        <v>0</v>
      </c>
      <c r="K381">
        <f>IF(CZ381, AN381, AH381)</f>
        <v>0</v>
      </c>
      <c r="L381">
        <f>IF(CZ381, AI381, AG381)</f>
        <v>0</v>
      </c>
      <c r="M381">
        <f>DB381 - IF(AU381&gt;1, L381*CV381*100.0/(AW381*DP381), 0)</f>
        <v>0</v>
      </c>
      <c r="N381">
        <f>((T381-J381/2)*M381-L381)/(T381+J381/2)</f>
        <v>0</v>
      </c>
      <c r="O381">
        <f>N381*(DI381+DJ381)/1000.0</f>
        <v>0</v>
      </c>
      <c r="P381">
        <f>(DB381 - IF(AU381&gt;1, L381*CV381*100.0/(AW381*DP381), 0))*(DI381+DJ381)/1000.0</f>
        <v>0</v>
      </c>
      <c r="Q381">
        <f>2.0/((1/S381-1/R381)+SIGN(S381)*SQRT((1/S381-1/R381)*(1/S381-1/R381) + 4*CW381/((CW381+1)*(CW381+1))*(2*1/S381*1/R381-1/R381*1/R381)))</f>
        <v>0</v>
      </c>
      <c r="R381">
        <f>IF(LEFT(CX381,1)&lt;&gt;"0",IF(LEFT(CX381,1)="1",3.0,CY381),$D$5+$E$5*(DP381*DI381/($K$5*1000))+$F$5*(DP381*DI381/($K$5*1000))*MAX(MIN(CV381,$J$5),$I$5)*MAX(MIN(CV381,$J$5),$I$5)+$G$5*MAX(MIN(CV381,$J$5),$I$5)*(DP381*DI381/($K$5*1000))+$H$5*(DP381*DI381/($K$5*1000))*(DP381*DI381/($K$5*1000)))</f>
        <v>0</v>
      </c>
      <c r="S381">
        <f>J381*(1000-(1000*0.61365*exp(17.502*W381/(240.97+W381))/(DI381+DJ381)+DD381)/2)/(1000*0.61365*exp(17.502*W381/(240.97+W381))/(DI381+DJ381)-DD381)</f>
        <v>0</v>
      </c>
      <c r="T381">
        <f>1/((CW381+1)/(Q381/1.6)+1/(R381/1.37)) + CW381/((CW381+1)/(Q381/1.6) + CW381/(R381/1.37))</f>
        <v>0</v>
      </c>
      <c r="U381">
        <f>(CR381*CU381)</f>
        <v>0</v>
      </c>
      <c r="V381">
        <f>(DK381+(U381+2*0.95*5.67E-8*(((DK381+$B$7)+273)^4-(DK381+273)^4)-44100*J381)/(1.84*29.3*R381+8*0.95*5.67E-8*(DK381+273)^3))</f>
        <v>0</v>
      </c>
      <c r="W381">
        <f>($C$7*DL381+$D$7*DM381+$E$7*V381)</f>
        <v>0</v>
      </c>
      <c r="X381">
        <f>0.61365*exp(17.502*W381/(240.97+W381))</f>
        <v>0</v>
      </c>
      <c r="Y381">
        <f>(Z381/AA381*100)</f>
        <v>0</v>
      </c>
      <c r="Z381">
        <f>DD381*(DI381+DJ381)/1000</f>
        <v>0</v>
      </c>
      <c r="AA381">
        <f>0.61365*exp(17.502*DK381/(240.97+DK381))</f>
        <v>0</v>
      </c>
      <c r="AB381">
        <f>(X381-DD381*(DI381+DJ381)/1000)</f>
        <v>0</v>
      </c>
      <c r="AC381">
        <f>(-J381*44100)</f>
        <v>0</v>
      </c>
      <c r="AD381">
        <f>2*29.3*R381*0.92*(DK381-W381)</f>
        <v>0</v>
      </c>
      <c r="AE381">
        <f>2*0.95*5.67E-8*(((DK381+$B$7)+273)^4-(W381+273)^4)</f>
        <v>0</v>
      </c>
      <c r="AF381">
        <f>U381+AE381+AC381+AD381</f>
        <v>0</v>
      </c>
      <c r="AG381">
        <f>DH381*AU381*(DC381-DB381*(1000-AU381*DE381)/(1000-AU381*DD381))/(100*CV381)</f>
        <v>0</v>
      </c>
      <c r="AH381">
        <f>1000*DH381*AU381*(DD381-DE381)/(100*CV381*(1000-AU381*DD381))</f>
        <v>0</v>
      </c>
      <c r="AI381">
        <f>(AJ381 - AK381 - DI381*1E3/(8.314*(DK381+273.15)) * AM381/DH381 * AL381) * DH381/(100*CV381) * (1000 - DE381)/1000</f>
        <v>0</v>
      </c>
      <c r="AJ381">
        <v>1053.003965312916</v>
      </c>
      <c r="AK381">
        <v>1063.907878787879</v>
      </c>
      <c r="AL381">
        <v>-6.670537139380047</v>
      </c>
      <c r="AM381">
        <v>66.42233892500103</v>
      </c>
      <c r="AN381">
        <f>(AP381 - AO381 + DI381*1E3/(8.314*(DK381+273.15)) * AR381/DH381 * AQ381) * DH381/(100*CV381) * 1000/(1000 - AP381)</f>
        <v>0</v>
      </c>
      <c r="AO381">
        <v>25.69537238373849</v>
      </c>
      <c r="AP381">
        <v>28.4121109090909</v>
      </c>
      <c r="AQ381">
        <v>-0.000233907351057672</v>
      </c>
      <c r="AR381">
        <v>79.01917542628415</v>
      </c>
      <c r="AS381">
        <v>0</v>
      </c>
      <c r="AT381">
        <v>0</v>
      </c>
      <c r="AU381">
        <f>IF(AS381*$H$13&gt;=AW381,1.0,(AW381/(AW381-AS381*$H$13)))</f>
        <v>0</v>
      </c>
      <c r="AV381">
        <f>(AU381-1)*100</f>
        <v>0</v>
      </c>
      <c r="AW381">
        <f>MAX(0,($B$13+$C$13*DP381)/(1+$D$13*DP381)*DI381/(DK381+273)*$E$13)</f>
        <v>0</v>
      </c>
      <c r="AX381" t="s">
        <v>421</v>
      </c>
      <c r="AY381" t="s">
        <v>421</v>
      </c>
      <c r="AZ381">
        <v>0</v>
      </c>
      <c r="BA381">
        <v>0</v>
      </c>
      <c r="BB381">
        <f>1-AZ381/BA381</f>
        <v>0</v>
      </c>
      <c r="BC381">
        <v>0</v>
      </c>
      <c r="BD381" t="s">
        <v>421</v>
      </c>
      <c r="BE381" t="s">
        <v>421</v>
      </c>
      <c r="BF381">
        <v>0</v>
      </c>
      <c r="BG381">
        <v>0</v>
      </c>
      <c r="BH381">
        <f>1-BF381/BG381</f>
        <v>0</v>
      </c>
      <c r="BI381">
        <v>0.5</v>
      </c>
      <c r="BJ381">
        <f>CS381</f>
        <v>0</v>
      </c>
      <c r="BK381">
        <f>L381</f>
        <v>0</v>
      </c>
      <c r="BL381">
        <f>BH381*BI381*BJ381</f>
        <v>0</v>
      </c>
      <c r="BM381">
        <f>(BK381-BC381)/BJ381</f>
        <v>0</v>
      </c>
      <c r="BN381">
        <f>(BA381-BG381)/BG381</f>
        <v>0</v>
      </c>
      <c r="BO381">
        <f>AZ381/(BB381+AZ381/BG381)</f>
        <v>0</v>
      </c>
      <c r="BP381" t="s">
        <v>421</v>
      </c>
      <c r="BQ381">
        <v>0</v>
      </c>
      <c r="BR381">
        <f>IF(BQ381&lt;&gt;0, BQ381, BO381)</f>
        <v>0</v>
      </c>
      <c r="BS381">
        <f>1-BR381/BG381</f>
        <v>0</v>
      </c>
      <c r="BT381">
        <f>(BG381-BF381)/(BG381-BR381)</f>
        <v>0</v>
      </c>
      <c r="BU381">
        <f>(BA381-BG381)/(BA381-BR381)</f>
        <v>0</v>
      </c>
      <c r="BV381">
        <f>(BG381-BF381)/(BG381-AZ381)</f>
        <v>0</v>
      </c>
      <c r="BW381">
        <f>(BA381-BG381)/(BA381-AZ381)</f>
        <v>0</v>
      </c>
      <c r="BX381">
        <f>(BT381*BR381/BF381)</f>
        <v>0</v>
      </c>
      <c r="BY381">
        <f>(1-BX381)</f>
        <v>0</v>
      </c>
      <c r="BZ381">
        <v>1358</v>
      </c>
      <c r="CA381">
        <v>300</v>
      </c>
      <c r="CB381">
        <v>300</v>
      </c>
      <c r="CC381">
        <v>300</v>
      </c>
      <c r="CD381">
        <v>10372.1</v>
      </c>
      <c r="CE381">
        <v>1824.64</v>
      </c>
      <c r="CF381">
        <v>-0.00730157</v>
      </c>
      <c r="CG381">
        <v>0.9</v>
      </c>
      <c r="CH381" t="s">
        <v>421</v>
      </c>
      <c r="CI381" t="s">
        <v>421</v>
      </c>
      <c r="CJ381" t="s">
        <v>421</v>
      </c>
      <c r="CK381" t="s">
        <v>421</v>
      </c>
      <c r="CL381" t="s">
        <v>421</v>
      </c>
      <c r="CM381" t="s">
        <v>421</v>
      </c>
      <c r="CN381" t="s">
        <v>421</v>
      </c>
      <c r="CO381" t="s">
        <v>421</v>
      </c>
      <c r="CP381" t="s">
        <v>421</v>
      </c>
      <c r="CQ381" t="s">
        <v>421</v>
      </c>
      <c r="CR381">
        <f>$B$11*DQ381+$C$11*DR381+$F$11*EC381*(1-EF381)</f>
        <v>0</v>
      </c>
      <c r="CS381">
        <f>CR381*CT381</f>
        <v>0</v>
      </c>
      <c r="CT381">
        <f>($B$11*$D$9+$C$11*$D$9+$F$11*((EP381+EH381)/MAX(EP381+EH381+EQ381, 0.1)*$I$9+EQ381/MAX(EP381+EH381+EQ381, 0.1)*$J$9))/($B$11+$C$11+$F$11)</f>
        <v>0</v>
      </c>
      <c r="CU381">
        <f>($B$11*$K$9+$C$11*$K$9+$F$11*((EP381+EH381)/MAX(EP381+EH381+EQ381, 0.1)*$P$9+EQ381/MAX(EP381+EH381+EQ381, 0.1)*$Q$9))/($B$11+$C$11+$F$11)</f>
        <v>0</v>
      </c>
      <c r="CV381">
        <v>6</v>
      </c>
      <c r="CW381">
        <v>0.5</v>
      </c>
      <c r="CX381" t="s">
        <v>422</v>
      </c>
      <c r="CY381">
        <v>2</v>
      </c>
      <c r="CZ381" t="b">
        <v>1</v>
      </c>
      <c r="DA381">
        <v>1652290119.125</v>
      </c>
      <c r="DB381">
        <v>1039.38</v>
      </c>
      <c r="DC381">
        <v>1011.0375</v>
      </c>
      <c r="DD381">
        <v>28.4101</v>
      </c>
      <c r="DE381">
        <v>25.73965</v>
      </c>
      <c r="DF381">
        <v>1040.4125</v>
      </c>
      <c r="DG381">
        <v>28.2978</v>
      </c>
      <c r="DH381">
        <v>400.08125</v>
      </c>
      <c r="DI381">
        <v>90.62872499999999</v>
      </c>
      <c r="DJ381">
        <v>0.100022375</v>
      </c>
      <c r="DK381">
        <v>33.405575</v>
      </c>
      <c r="DL381">
        <v>32.7245</v>
      </c>
      <c r="DM381">
        <v>999.9</v>
      </c>
      <c r="DN381">
        <v>0</v>
      </c>
      <c r="DO381">
        <v>0</v>
      </c>
      <c r="DP381">
        <v>9997.9575</v>
      </c>
      <c r="DQ381">
        <v>0</v>
      </c>
      <c r="DR381">
        <v>254.95275</v>
      </c>
      <c r="DS381">
        <v>28.339725</v>
      </c>
      <c r="DT381">
        <v>1069.7725</v>
      </c>
      <c r="DU381">
        <v>1037.7525</v>
      </c>
      <c r="DV381">
        <v>2.6704425</v>
      </c>
      <c r="DW381">
        <v>1011.0375</v>
      </c>
      <c r="DX381">
        <v>25.73965</v>
      </c>
      <c r="DY381">
        <v>2.5747675</v>
      </c>
      <c r="DZ381">
        <v>2.3327475</v>
      </c>
      <c r="EA381">
        <v>21.507</v>
      </c>
      <c r="EB381">
        <v>19.904375</v>
      </c>
      <c r="EC381">
        <v>1499.925</v>
      </c>
      <c r="ED381">
        <v>0.972992</v>
      </c>
      <c r="EE381">
        <v>0.0270084</v>
      </c>
      <c r="EF381">
        <v>0</v>
      </c>
      <c r="EG381">
        <v>1392.22</v>
      </c>
      <c r="EH381">
        <v>5.00097</v>
      </c>
      <c r="EI381">
        <v>21565.675</v>
      </c>
      <c r="EJ381">
        <v>12490.95</v>
      </c>
      <c r="EK381">
        <v>41.687</v>
      </c>
      <c r="EL381">
        <v>43</v>
      </c>
      <c r="EM381">
        <v>41.875</v>
      </c>
      <c r="EN381">
        <v>42.875</v>
      </c>
      <c r="EO381">
        <v>42.84350000000001</v>
      </c>
      <c r="EP381">
        <v>1454.545</v>
      </c>
      <c r="EQ381">
        <v>40.38</v>
      </c>
      <c r="ER381">
        <v>0</v>
      </c>
      <c r="ES381">
        <v>2806.400000095367</v>
      </c>
      <c r="ET381">
        <v>0</v>
      </c>
      <c r="EU381">
        <v>1391.1116</v>
      </c>
      <c r="EV381">
        <v>11.19846153070898</v>
      </c>
      <c r="EW381">
        <v>142.6538457960865</v>
      </c>
      <c r="EX381">
        <v>21554.112</v>
      </c>
      <c r="EY381">
        <v>15</v>
      </c>
      <c r="EZ381">
        <v>1652287342.6</v>
      </c>
      <c r="FA381" t="s">
        <v>727</v>
      </c>
      <c r="FB381">
        <v>1652287342.6</v>
      </c>
      <c r="FC381">
        <v>1652287335.6</v>
      </c>
      <c r="FD381">
        <v>27</v>
      </c>
      <c r="FE381">
        <v>0.206</v>
      </c>
      <c r="FF381">
        <v>-0.006</v>
      </c>
      <c r="FG381">
        <v>-1.806</v>
      </c>
      <c r="FH381">
        <v>0.04</v>
      </c>
      <c r="FI381">
        <v>1600</v>
      </c>
      <c r="FJ381">
        <v>24</v>
      </c>
      <c r="FK381">
        <v>0.06</v>
      </c>
      <c r="FL381">
        <v>0.04</v>
      </c>
      <c r="FM381">
        <v>26.798595</v>
      </c>
      <c r="FN381">
        <v>8.322972607879871</v>
      </c>
      <c r="FO381">
        <v>0.816929421048722</v>
      </c>
      <c r="FP381">
        <v>-1</v>
      </c>
      <c r="FQ381">
        <v>2.726363</v>
      </c>
      <c r="FR381">
        <v>-0.1367139962476576</v>
      </c>
      <c r="FS381">
        <v>0.01678948721670799</v>
      </c>
      <c r="FT381">
        <v>1</v>
      </c>
      <c r="FU381">
        <v>0</v>
      </c>
      <c r="FV381">
        <v>0</v>
      </c>
      <c r="FW381">
        <v>0</v>
      </c>
      <c r="FX381">
        <v>-1</v>
      </c>
      <c r="FY381">
        <v>1</v>
      </c>
      <c r="FZ381">
        <v>1</v>
      </c>
      <c r="GA381" t="s">
        <v>719</v>
      </c>
      <c r="GB381">
        <v>2.69377</v>
      </c>
      <c r="GC381">
        <v>2.70519</v>
      </c>
      <c r="GD381">
        <v>0.174507</v>
      </c>
      <c r="GE381">
        <v>0.169637</v>
      </c>
      <c r="GF381">
        <v>0.118946</v>
      </c>
      <c r="GG381">
        <v>0.109509</v>
      </c>
      <c r="GH381">
        <v>25875.1</v>
      </c>
      <c r="GI381">
        <v>26133.5</v>
      </c>
      <c r="GJ381">
        <v>29171.3</v>
      </c>
      <c r="GK381">
        <v>29133.3</v>
      </c>
      <c r="GL381">
        <v>34026.3</v>
      </c>
      <c r="GM381">
        <v>34532</v>
      </c>
      <c r="GN381">
        <v>41053</v>
      </c>
      <c r="GO381">
        <v>41571.4</v>
      </c>
      <c r="GP381">
        <v>1.71465</v>
      </c>
      <c r="GQ381">
        <v>2.0068</v>
      </c>
      <c r="GR381">
        <v>0.127599</v>
      </c>
      <c r="GS381">
        <v>0</v>
      </c>
      <c r="GT381">
        <v>30.654</v>
      </c>
      <c r="GU381">
        <v>999.9</v>
      </c>
      <c r="GV381">
        <v>43.6</v>
      </c>
      <c r="GW381">
        <v>37</v>
      </c>
      <c r="GX381">
        <v>30.3323</v>
      </c>
      <c r="GY381">
        <v>62.9438</v>
      </c>
      <c r="GZ381">
        <v>29.399</v>
      </c>
      <c r="HA381">
        <v>1</v>
      </c>
      <c r="HB381">
        <v>0.368488</v>
      </c>
      <c r="HC381">
        <v>0</v>
      </c>
      <c r="HD381">
        <v>20.3919</v>
      </c>
      <c r="HE381">
        <v>5.21549</v>
      </c>
      <c r="HF381">
        <v>12.0098</v>
      </c>
      <c r="HG381">
        <v>4.98695</v>
      </c>
      <c r="HH381">
        <v>3.28848</v>
      </c>
      <c r="HI381">
        <v>2446.9</v>
      </c>
      <c r="HJ381">
        <v>9999</v>
      </c>
      <c r="HK381">
        <v>9999</v>
      </c>
      <c r="HL381">
        <v>46.1</v>
      </c>
      <c r="HM381">
        <v>1.86736</v>
      </c>
      <c r="HN381">
        <v>1.8663</v>
      </c>
      <c r="HO381">
        <v>1.86584</v>
      </c>
      <c r="HP381">
        <v>1.8657</v>
      </c>
      <c r="HQ381">
        <v>1.86752</v>
      </c>
      <c r="HR381">
        <v>1.87003</v>
      </c>
      <c r="HS381">
        <v>1.86872</v>
      </c>
      <c r="HT381">
        <v>1.87007</v>
      </c>
      <c r="HU381">
        <v>0</v>
      </c>
      <c r="HV381">
        <v>0</v>
      </c>
      <c r="HW381">
        <v>0</v>
      </c>
      <c r="HX381">
        <v>0</v>
      </c>
      <c r="HY381" t="s">
        <v>425</v>
      </c>
      <c r="HZ381" t="s">
        <v>426</v>
      </c>
      <c r="IA381" t="s">
        <v>427</v>
      </c>
      <c r="IB381" t="s">
        <v>427</v>
      </c>
      <c r="IC381" t="s">
        <v>427</v>
      </c>
      <c r="ID381" t="s">
        <v>427</v>
      </c>
      <c r="IE381">
        <v>0</v>
      </c>
      <c r="IF381">
        <v>100</v>
      </c>
      <c r="IG381">
        <v>100</v>
      </c>
      <c r="IH381">
        <v>-1.02</v>
      </c>
      <c r="II381">
        <v>0.1123</v>
      </c>
      <c r="IJ381">
        <v>0.04464184116076175</v>
      </c>
      <c r="IK381">
        <v>-0.0004613869835165773</v>
      </c>
      <c r="IL381">
        <v>-7.733014719846753E-07</v>
      </c>
      <c r="IM381">
        <v>2.12217718631011E-10</v>
      </c>
      <c r="IN381">
        <v>-0.1662484685589008</v>
      </c>
      <c r="IO381">
        <v>0.000886434048502425</v>
      </c>
      <c r="IP381">
        <v>0.0004187276611132993</v>
      </c>
      <c r="IQ381">
        <v>-3.612086840460417E-06</v>
      </c>
      <c r="IR381">
        <v>19</v>
      </c>
      <c r="IS381">
        <v>2204</v>
      </c>
      <c r="IT381">
        <v>1</v>
      </c>
      <c r="IU381">
        <v>37</v>
      </c>
      <c r="IV381">
        <v>46.3</v>
      </c>
      <c r="IW381">
        <v>46.4</v>
      </c>
      <c r="IX381">
        <v>2.07275</v>
      </c>
      <c r="IY381">
        <v>2.20825</v>
      </c>
      <c r="IZ381">
        <v>1.39648</v>
      </c>
      <c r="JA381">
        <v>2.34253</v>
      </c>
      <c r="JB381">
        <v>1.49536</v>
      </c>
      <c r="JC381">
        <v>2.38647</v>
      </c>
      <c r="JD381">
        <v>39.1924</v>
      </c>
      <c r="JE381">
        <v>14.6224</v>
      </c>
      <c r="JF381">
        <v>18</v>
      </c>
      <c r="JG381">
        <v>391.718</v>
      </c>
      <c r="JH381">
        <v>562.795</v>
      </c>
      <c r="JI381">
        <v>32.6611</v>
      </c>
      <c r="JJ381">
        <v>32.2224</v>
      </c>
      <c r="JK381">
        <v>30.0001</v>
      </c>
      <c r="JL381">
        <v>32.0996</v>
      </c>
      <c r="JM381">
        <v>31.9972</v>
      </c>
      <c r="JN381">
        <v>41.4935</v>
      </c>
      <c r="JO381">
        <v>21.232</v>
      </c>
      <c r="JP381">
        <v>30.3623</v>
      </c>
      <c r="JQ381">
        <v>-999.9</v>
      </c>
      <c r="JR381">
        <v>966.332</v>
      </c>
      <c r="JS381">
        <v>25.7105</v>
      </c>
      <c r="JT381">
        <v>99.70359999999999</v>
      </c>
      <c r="JU381">
        <v>99.785</v>
      </c>
    </row>
    <row r="382" spans="1:281">
      <c r="A382">
        <v>366</v>
      </c>
      <c r="B382">
        <v>1652290122.5</v>
      </c>
      <c r="C382">
        <v>8066</v>
      </c>
      <c r="D382" t="s">
        <v>1217</v>
      </c>
      <c r="E382" t="s">
        <v>1218</v>
      </c>
      <c r="F382">
        <v>2</v>
      </c>
      <c r="G382" t="s">
        <v>1120</v>
      </c>
      <c r="H382" t="s">
        <v>418</v>
      </c>
      <c r="I382">
        <v>1652290121.5</v>
      </c>
      <c r="J382">
        <f>(K382)/1000</f>
        <v>0</v>
      </c>
      <c r="K382">
        <f>IF(CZ382, AN382, AH382)</f>
        <v>0</v>
      </c>
      <c r="L382">
        <f>IF(CZ382, AI382, AG382)</f>
        <v>0</v>
      </c>
      <c r="M382">
        <f>DB382 - IF(AU382&gt;1, L382*CV382*100.0/(AW382*DP382), 0)</f>
        <v>0</v>
      </c>
      <c r="N382">
        <f>((T382-J382/2)*M382-L382)/(T382+J382/2)</f>
        <v>0</v>
      </c>
      <c r="O382">
        <f>N382*(DI382+DJ382)/1000.0</f>
        <v>0</v>
      </c>
      <c r="P382">
        <f>(DB382 - IF(AU382&gt;1, L382*CV382*100.0/(AW382*DP382), 0))*(DI382+DJ382)/1000.0</f>
        <v>0</v>
      </c>
      <c r="Q382">
        <f>2.0/((1/S382-1/R382)+SIGN(S382)*SQRT((1/S382-1/R382)*(1/S382-1/R382) + 4*CW382/((CW382+1)*(CW382+1))*(2*1/S382*1/R382-1/R382*1/R382)))</f>
        <v>0</v>
      </c>
      <c r="R382">
        <f>IF(LEFT(CX382,1)&lt;&gt;"0",IF(LEFT(CX382,1)="1",3.0,CY382),$D$5+$E$5*(DP382*DI382/($K$5*1000))+$F$5*(DP382*DI382/($K$5*1000))*MAX(MIN(CV382,$J$5),$I$5)*MAX(MIN(CV382,$J$5),$I$5)+$G$5*MAX(MIN(CV382,$J$5),$I$5)*(DP382*DI382/($K$5*1000))+$H$5*(DP382*DI382/($K$5*1000))*(DP382*DI382/($K$5*1000)))</f>
        <v>0</v>
      </c>
      <c r="S382">
        <f>J382*(1000-(1000*0.61365*exp(17.502*W382/(240.97+W382))/(DI382+DJ382)+DD382)/2)/(1000*0.61365*exp(17.502*W382/(240.97+W382))/(DI382+DJ382)-DD382)</f>
        <v>0</v>
      </c>
      <c r="T382">
        <f>1/((CW382+1)/(Q382/1.6)+1/(R382/1.37)) + CW382/((CW382+1)/(Q382/1.6) + CW382/(R382/1.37))</f>
        <v>0</v>
      </c>
      <c r="U382">
        <f>(CR382*CU382)</f>
        <v>0</v>
      </c>
      <c r="V382">
        <f>(DK382+(U382+2*0.95*5.67E-8*(((DK382+$B$7)+273)^4-(DK382+273)^4)-44100*J382)/(1.84*29.3*R382+8*0.95*5.67E-8*(DK382+273)^3))</f>
        <v>0</v>
      </c>
      <c r="W382">
        <f>($C$7*DL382+$D$7*DM382+$E$7*V382)</f>
        <v>0</v>
      </c>
      <c r="X382">
        <f>0.61365*exp(17.502*W382/(240.97+W382))</f>
        <v>0</v>
      </c>
      <c r="Y382">
        <f>(Z382/AA382*100)</f>
        <v>0</v>
      </c>
      <c r="Z382">
        <f>DD382*(DI382+DJ382)/1000</f>
        <v>0</v>
      </c>
      <c r="AA382">
        <f>0.61365*exp(17.502*DK382/(240.97+DK382))</f>
        <v>0</v>
      </c>
      <c r="AB382">
        <f>(X382-DD382*(DI382+DJ382)/1000)</f>
        <v>0</v>
      </c>
      <c r="AC382">
        <f>(-J382*44100)</f>
        <v>0</v>
      </c>
      <c r="AD382">
        <f>2*29.3*R382*0.92*(DK382-W382)</f>
        <v>0</v>
      </c>
      <c r="AE382">
        <f>2*0.95*5.67E-8*(((DK382+$B$7)+273)^4-(W382+273)^4)</f>
        <v>0</v>
      </c>
      <c r="AF382">
        <f>U382+AE382+AC382+AD382</f>
        <v>0</v>
      </c>
      <c r="AG382">
        <f>DH382*AU382*(DC382-DB382*(1000-AU382*DE382)/(1000-AU382*DD382))/(100*CV382)</f>
        <v>0</v>
      </c>
      <c r="AH382">
        <f>1000*DH382*AU382*(DD382-DE382)/(100*CV382*(1000-AU382*DD382))</f>
        <v>0</v>
      </c>
      <c r="AI382">
        <f>(AJ382 - AK382 - DI382*1E3/(8.314*(DK382+273.15)) * AM382/DH382 * AL382) * DH382/(100*CV382) * (1000 - DE382)/1000</f>
        <v>0</v>
      </c>
      <c r="AJ382">
        <v>1039.427021685755</v>
      </c>
      <c r="AK382">
        <v>1050.444121212121</v>
      </c>
      <c r="AL382">
        <v>-6.717743602041023</v>
      </c>
      <c r="AM382">
        <v>66.42233892500103</v>
      </c>
      <c r="AN382">
        <f>(AP382 - AO382 + DI382*1E3/(8.314*(DK382+273.15)) * AR382/DH382 * AQ382) * DH382/(100*CV382) * 1000/(1000 - AP382)</f>
        <v>0</v>
      </c>
      <c r="AO382">
        <v>25.7289318160047</v>
      </c>
      <c r="AP382">
        <v>28.4204606060606</v>
      </c>
      <c r="AQ382">
        <v>4.055406518105488E-05</v>
      </c>
      <c r="AR382">
        <v>79.01917542628415</v>
      </c>
      <c r="AS382">
        <v>0</v>
      </c>
      <c r="AT382">
        <v>0</v>
      </c>
      <c r="AU382">
        <f>IF(AS382*$H$13&gt;=AW382,1.0,(AW382/(AW382-AS382*$H$13)))</f>
        <v>0</v>
      </c>
      <c r="AV382">
        <f>(AU382-1)*100</f>
        <v>0</v>
      </c>
      <c r="AW382">
        <f>MAX(0,($B$13+$C$13*DP382)/(1+$D$13*DP382)*DI382/(DK382+273)*$E$13)</f>
        <v>0</v>
      </c>
      <c r="AX382" t="s">
        <v>421</v>
      </c>
      <c r="AY382" t="s">
        <v>421</v>
      </c>
      <c r="AZ382">
        <v>0</v>
      </c>
      <c r="BA382">
        <v>0</v>
      </c>
      <c r="BB382">
        <f>1-AZ382/BA382</f>
        <v>0</v>
      </c>
      <c r="BC382">
        <v>0</v>
      </c>
      <c r="BD382" t="s">
        <v>421</v>
      </c>
      <c r="BE382" t="s">
        <v>421</v>
      </c>
      <c r="BF382">
        <v>0</v>
      </c>
      <c r="BG382">
        <v>0</v>
      </c>
      <c r="BH382">
        <f>1-BF382/BG382</f>
        <v>0</v>
      </c>
      <c r="BI382">
        <v>0.5</v>
      </c>
      <c r="BJ382">
        <f>CS382</f>
        <v>0</v>
      </c>
      <c r="BK382">
        <f>L382</f>
        <v>0</v>
      </c>
      <c r="BL382">
        <f>BH382*BI382*BJ382</f>
        <v>0</v>
      </c>
      <c r="BM382">
        <f>(BK382-BC382)/BJ382</f>
        <v>0</v>
      </c>
      <c r="BN382">
        <f>(BA382-BG382)/BG382</f>
        <v>0</v>
      </c>
      <c r="BO382">
        <f>AZ382/(BB382+AZ382/BG382)</f>
        <v>0</v>
      </c>
      <c r="BP382" t="s">
        <v>421</v>
      </c>
      <c r="BQ382">
        <v>0</v>
      </c>
      <c r="BR382">
        <f>IF(BQ382&lt;&gt;0, BQ382, BO382)</f>
        <v>0</v>
      </c>
      <c r="BS382">
        <f>1-BR382/BG382</f>
        <v>0</v>
      </c>
      <c r="BT382">
        <f>(BG382-BF382)/(BG382-BR382)</f>
        <v>0</v>
      </c>
      <c r="BU382">
        <f>(BA382-BG382)/(BA382-BR382)</f>
        <v>0</v>
      </c>
      <c r="BV382">
        <f>(BG382-BF382)/(BG382-AZ382)</f>
        <v>0</v>
      </c>
      <c r="BW382">
        <f>(BA382-BG382)/(BA382-AZ382)</f>
        <v>0</v>
      </c>
      <c r="BX382">
        <f>(BT382*BR382/BF382)</f>
        <v>0</v>
      </c>
      <c r="BY382">
        <f>(1-BX382)</f>
        <v>0</v>
      </c>
      <c r="BZ382">
        <v>1358</v>
      </c>
      <c r="CA382">
        <v>300</v>
      </c>
      <c r="CB382">
        <v>300</v>
      </c>
      <c r="CC382">
        <v>300</v>
      </c>
      <c r="CD382">
        <v>10372.1</v>
      </c>
      <c r="CE382">
        <v>1824.64</v>
      </c>
      <c r="CF382">
        <v>-0.00730157</v>
      </c>
      <c r="CG382">
        <v>0.9</v>
      </c>
      <c r="CH382" t="s">
        <v>421</v>
      </c>
      <c r="CI382" t="s">
        <v>421</v>
      </c>
      <c r="CJ382" t="s">
        <v>421</v>
      </c>
      <c r="CK382" t="s">
        <v>421</v>
      </c>
      <c r="CL382" t="s">
        <v>421</v>
      </c>
      <c r="CM382" t="s">
        <v>421</v>
      </c>
      <c r="CN382" t="s">
        <v>421</v>
      </c>
      <c r="CO382" t="s">
        <v>421</v>
      </c>
      <c r="CP382" t="s">
        <v>421</v>
      </c>
      <c r="CQ382" t="s">
        <v>421</v>
      </c>
      <c r="CR382">
        <f>$B$11*DQ382+$C$11*DR382+$F$11*EC382*(1-EF382)</f>
        <v>0</v>
      </c>
      <c r="CS382">
        <f>CR382*CT382</f>
        <v>0</v>
      </c>
      <c r="CT382">
        <f>($B$11*$D$9+$C$11*$D$9+$F$11*((EP382+EH382)/MAX(EP382+EH382+EQ382, 0.1)*$I$9+EQ382/MAX(EP382+EH382+EQ382, 0.1)*$J$9))/($B$11+$C$11+$F$11)</f>
        <v>0</v>
      </c>
      <c r="CU382">
        <f>($B$11*$K$9+$C$11*$K$9+$F$11*((EP382+EH382)/MAX(EP382+EH382+EQ382, 0.1)*$P$9+EQ382/MAX(EP382+EH382+EQ382, 0.1)*$Q$9))/($B$11+$C$11+$F$11)</f>
        <v>0</v>
      </c>
      <c r="CV382">
        <v>6</v>
      </c>
      <c r="CW382">
        <v>0.5</v>
      </c>
      <c r="CX382" t="s">
        <v>422</v>
      </c>
      <c r="CY382">
        <v>2</v>
      </c>
      <c r="CZ382" t="b">
        <v>1</v>
      </c>
      <c r="DA382">
        <v>1652290121.5</v>
      </c>
      <c r="DB382">
        <v>1023.86</v>
      </c>
      <c r="DC382">
        <v>995.1966666666667</v>
      </c>
      <c r="DD382">
        <v>28.41786666666667</v>
      </c>
      <c r="DE382">
        <v>25.7521</v>
      </c>
      <c r="DF382">
        <v>1024.873333333333</v>
      </c>
      <c r="DG382">
        <v>28.30543333333334</v>
      </c>
      <c r="DH382">
        <v>400.1006666666667</v>
      </c>
      <c r="DI382">
        <v>90.63010000000001</v>
      </c>
      <c r="DJ382">
        <v>0.09995896666666666</v>
      </c>
      <c r="DK382">
        <v>33.4055</v>
      </c>
      <c r="DL382">
        <v>32.7233</v>
      </c>
      <c r="DM382">
        <v>999.9</v>
      </c>
      <c r="DN382">
        <v>0</v>
      </c>
      <c r="DO382">
        <v>0</v>
      </c>
      <c r="DP382">
        <v>10006.86666666667</v>
      </c>
      <c r="DQ382">
        <v>0</v>
      </c>
      <c r="DR382">
        <v>254.932</v>
      </c>
      <c r="DS382">
        <v>28.66376666666666</v>
      </c>
      <c r="DT382">
        <v>1053.81</v>
      </c>
      <c r="DU382">
        <v>1021.5</v>
      </c>
      <c r="DV382">
        <v>2.665746666666667</v>
      </c>
      <c r="DW382">
        <v>995.1966666666667</v>
      </c>
      <c r="DX382">
        <v>25.7521</v>
      </c>
      <c r="DY382">
        <v>2.575513333333333</v>
      </c>
      <c r="DZ382">
        <v>2.333913333333333</v>
      </c>
      <c r="EA382">
        <v>21.51173333333334</v>
      </c>
      <c r="EB382">
        <v>19.9124</v>
      </c>
      <c r="EC382">
        <v>1500.033333333334</v>
      </c>
      <c r="ED382">
        <v>0.9729936666666666</v>
      </c>
      <c r="EE382">
        <v>0.02700663333333333</v>
      </c>
      <c r="EF382">
        <v>0</v>
      </c>
      <c r="EG382">
        <v>1392.5</v>
      </c>
      <c r="EH382">
        <v>5.00097</v>
      </c>
      <c r="EI382">
        <v>21574.76666666667</v>
      </c>
      <c r="EJ382">
        <v>12491.83333333333</v>
      </c>
      <c r="EK382">
        <v>41.687</v>
      </c>
      <c r="EL382">
        <v>43</v>
      </c>
      <c r="EM382">
        <v>41.875</v>
      </c>
      <c r="EN382">
        <v>42.875</v>
      </c>
      <c r="EO382">
        <v>42.875</v>
      </c>
      <c r="EP382">
        <v>1454.653333333333</v>
      </c>
      <c r="EQ382">
        <v>40.38</v>
      </c>
      <c r="ER382">
        <v>0</v>
      </c>
      <c r="ES382">
        <v>2808.200000047684</v>
      </c>
      <c r="ET382">
        <v>0</v>
      </c>
      <c r="EU382">
        <v>1391.36923076923</v>
      </c>
      <c r="EV382">
        <v>10.76717949876979</v>
      </c>
      <c r="EW382">
        <v>145.0153845568757</v>
      </c>
      <c r="EX382">
        <v>21557.72692307692</v>
      </c>
      <c r="EY382">
        <v>15</v>
      </c>
      <c r="EZ382">
        <v>1652287342.6</v>
      </c>
      <c r="FA382" t="s">
        <v>727</v>
      </c>
      <c r="FB382">
        <v>1652287342.6</v>
      </c>
      <c r="FC382">
        <v>1652287335.6</v>
      </c>
      <c r="FD382">
        <v>27</v>
      </c>
      <c r="FE382">
        <v>0.206</v>
      </c>
      <c r="FF382">
        <v>-0.006</v>
      </c>
      <c r="FG382">
        <v>-1.806</v>
      </c>
      <c r="FH382">
        <v>0.04</v>
      </c>
      <c r="FI382">
        <v>1600</v>
      </c>
      <c r="FJ382">
        <v>24</v>
      </c>
      <c r="FK382">
        <v>0.06</v>
      </c>
      <c r="FL382">
        <v>0.04</v>
      </c>
      <c r="FM382">
        <v>27.22204</v>
      </c>
      <c r="FN382">
        <v>9.07533433395867</v>
      </c>
      <c r="FO382">
        <v>0.8861097877238461</v>
      </c>
      <c r="FP382">
        <v>-1</v>
      </c>
      <c r="FQ382">
        <v>2.71501125</v>
      </c>
      <c r="FR382">
        <v>-0.2353302439024506</v>
      </c>
      <c r="FS382">
        <v>0.02642832904172153</v>
      </c>
      <c r="FT382">
        <v>1</v>
      </c>
      <c r="FU382">
        <v>0</v>
      </c>
      <c r="FV382">
        <v>0</v>
      </c>
      <c r="FW382">
        <v>0</v>
      </c>
      <c r="FX382">
        <v>-1</v>
      </c>
      <c r="FY382">
        <v>1</v>
      </c>
      <c r="FZ382">
        <v>1</v>
      </c>
      <c r="GA382" t="s">
        <v>719</v>
      </c>
      <c r="GB382">
        <v>2.69388</v>
      </c>
      <c r="GC382">
        <v>2.70524</v>
      </c>
      <c r="GD382">
        <v>0.173082</v>
      </c>
      <c r="GE382">
        <v>0.168178</v>
      </c>
      <c r="GF382">
        <v>0.118973</v>
      </c>
      <c r="GG382">
        <v>0.109514</v>
      </c>
      <c r="GH382">
        <v>25920.1</v>
      </c>
      <c r="GI382">
        <v>26179.5</v>
      </c>
      <c r="GJ382">
        <v>29171.5</v>
      </c>
      <c r="GK382">
        <v>29133.2</v>
      </c>
      <c r="GL382">
        <v>34025.6</v>
      </c>
      <c r="GM382">
        <v>34531.7</v>
      </c>
      <c r="GN382">
        <v>41053.4</v>
      </c>
      <c r="GO382">
        <v>41571.3</v>
      </c>
      <c r="GP382">
        <v>1.71483</v>
      </c>
      <c r="GQ382">
        <v>2.0067</v>
      </c>
      <c r="GR382">
        <v>0.127543</v>
      </c>
      <c r="GS382">
        <v>0</v>
      </c>
      <c r="GT382">
        <v>30.654</v>
      </c>
      <c r="GU382">
        <v>999.9</v>
      </c>
      <c r="GV382">
        <v>43.6</v>
      </c>
      <c r="GW382">
        <v>37</v>
      </c>
      <c r="GX382">
        <v>30.3296</v>
      </c>
      <c r="GY382">
        <v>62.8938</v>
      </c>
      <c r="GZ382">
        <v>29.2268</v>
      </c>
      <c r="HA382">
        <v>1</v>
      </c>
      <c r="HB382">
        <v>0.36841</v>
      </c>
      <c r="HC382">
        <v>0</v>
      </c>
      <c r="HD382">
        <v>20.3918</v>
      </c>
      <c r="HE382">
        <v>5.21579</v>
      </c>
      <c r="HF382">
        <v>12.0098</v>
      </c>
      <c r="HG382">
        <v>4.9869</v>
      </c>
      <c r="HH382">
        <v>3.28848</v>
      </c>
      <c r="HI382">
        <v>2446.9</v>
      </c>
      <c r="HJ382">
        <v>9999</v>
      </c>
      <c r="HK382">
        <v>9999</v>
      </c>
      <c r="HL382">
        <v>46.1</v>
      </c>
      <c r="HM382">
        <v>1.86736</v>
      </c>
      <c r="HN382">
        <v>1.8663</v>
      </c>
      <c r="HO382">
        <v>1.86584</v>
      </c>
      <c r="HP382">
        <v>1.86569</v>
      </c>
      <c r="HQ382">
        <v>1.86752</v>
      </c>
      <c r="HR382">
        <v>1.87001</v>
      </c>
      <c r="HS382">
        <v>1.86873</v>
      </c>
      <c r="HT382">
        <v>1.87006</v>
      </c>
      <c r="HU382">
        <v>0</v>
      </c>
      <c r="HV382">
        <v>0</v>
      </c>
      <c r="HW382">
        <v>0</v>
      </c>
      <c r="HX382">
        <v>0</v>
      </c>
      <c r="HY382" t="s">
        <v>425</v>
      </c>
      <c r="HZ382" t="s">
        <v>426</v>
      </c>
      <c r="IA382" t="s">
        <v>427</v>
      </c>
      <c r="IB382" t="s">
        <v>427</v>
      </c>
      <c r="IC382" t="s">
        <v>427</v>
      </c>
      <c r="ID382" t="s">
        <v>427</v>
      </c>
      <c r="IE382">
        <v>0</v>
      </c>
      <c r="IF382">
        <v>100</v>
      </c>
      <c r="IG382">
        <v>100</v>
      </c>
      <c r="IH382">
        <v>-1</v>
      </c>
      <c r="II382">
        <v>0.1125</v>
      </c>
      <c r="IJ382">
        <v>0.04464184116076175</v>
      </c>
      <c r="IK382">
        <v>-0.0004613869835165773</v>
      </c>
      <c r="IL382">
        <v>-7.733014719846753E-07</v>
      </c>
      <c r="IM382">
        <v>2.12217718631011E-10</v>
      </c>
      <c r="IN382">
        <v>-0.1662484685589008</v>
      </c>
      <c r="IO382">
        <v>0.000886434048502425</v>
      </c>
      <c r="IP382">
        <v>0.0004187276611132993</v>
      </c>
      <c r="IQ382">
        <v>-3.612086840460417E-06</v>
      </c>
      <c r="IR382">
        <v>19</v>
      </c>
      <c r="IS382">
        <v>2204</v>
      </c>
      <c r="IT382">
        <v>1</v>
      </c>
      <c r="IU382">
        <v>37</v>
      </c>
      <c r="IV382">
        <v>46.3</v>
      </c>
      <c r="IW382">
        <v>46.4</v>
      </c>
      <c r="IX382">
        <v>2.05444</v>
      </c>
      <c r="IY382">
        <v>2.20947</v>
      </c>
      <c r="IZ382">
        <v>1.39648</v>
      </c>
      <c r="JA382">
        <v>2.34253</v>
      </c>
      <c r="JB382">
        <v>1.49536</v>
      </c>
      <c r="JC382">
        <v>2.40967</v>
      </c>
      <c r="JD382">
        <v>39.1924</v>
      </c>
      <c r="JE382">
        <v>14.6224</v>
      </c>
      <c r="JF382">
        <v>18</v>
      </c>
      <c r="JG382">
        <v>391.821</v>
      </c>
      <c r="JH382">
        <v>562.732</v>
      </c>
      <c r="JI382">
        <v>32.6609</v>
      </c>
      <c r="JJ382">
        <v>32.2224</v>
      </c>
      <c r="JK382">
        <v>30</v>
      </c>
      <c r="JL382">
        <v>32.101</v>
      </c>
      <c r="JM382">
        <v>31.9986</v>
      </c>
      <c r="JN382">
        <v>41.0395</v>
      </c>
      <c r="JO382">
        <v>21.232</v>
      </c>
      <c r="JP382">
        <v>30.3623</v>
      </c>
      <c r="JQ382">
        <v>-999.9</v>
      </c>
      <c r="JR382">
        <v>952.975</v>
      </c>
      <c r="JS382">
        <v>25.7101</v>
      </c>
      <c r="JT382">
        <v>99.7045</v>
      </c>
      <c r="JU382">
        <v>99.7848</v>
      </c>
    </row>
    <row r="383" spans="1:281">
      <c r="A383">
        <v>367</v>
      </c>
      <c r="B383">
        <v>1652290124.5</v>
      </c>
      <c r="C383">
        <v>8068</v>
      </c>
      <c r="D383" t="s">
        <v>1219</v>
      </c>
      <c r="E383" t="s">
        <v>1220</v>
      </c>
      <c r="F383">
        <v>2</v>
      </c>
      <c r="G383" t="s">
        <v>1120</v>
      </c>
      <c r="H383" t="s">
        <v>418</v>
      </c>
      <c r="I383">
        <v>1652290123.125</v>
      </c>
      <c r="J383">
        <f>(K383)/1000</f>
        <v>0</v>
      </c>
      <c r="K383">
        <f>IF(CZ383, AN383, AH383)</f>
        <v>0</v>
      </c>
      <c r="L383">
        <f>IF(CZ383, AI383, AG383)</f>
        <v>0</v>
      </c>
      <c r="M383">
        <f>DB383 - IF(AU383&gt;1, L383*CV383*100.0/(AW383*DP383), 0)</f>
        <v>0</v>
      </c>
      <c r="N383">
        <f>((T383-J383/2)*M383-L383)/(T383+J383/2)</f>
        <v>0</v>
      </c>
      <c r="O383">
        <f>N383*(DI383+DJ383)/1000.0</f>
        <v>0</v>
      </c>
      <c r="P383">
        <f>(DB383 - IF(AU383&gt;1, L383*CV383*100.0/(AW383*DP383), 0))*(DI383+DJ383)/1000.0</f>
        <v>0</v>
      </c>
      <c r="Q383">
        <f>2.0/((1/S383-1/R383)+SIGN(S383)*SQRT((1/S383-1/R383)*(1/S383-1/R383) + 4*CW383/((CW383+1)*(CW383+1))*(2*1/S383*1/R383-1/R383*1/R383)))</f>
        <v>0</v>
      </c>
      <c r="R383">
        <f>IF(LEFT(CX383,1)&lt;&gt;"0",IF(LEFT(CX383,1)="1",3.0,CY383),$D$5+$E$5*(DP383*DI383/($K$5*1000))+$F$5*(DP383*DI383/($K$5*1000))*MAX(MIN(CV383,$J$5),$I$5)*MAX(MIN(CV383,$J$5),$I$5)+$G$5*MAX(MIN(CV383,$J$5),$I$5)*(DP383*DI383/($K$5*1000))+$H$5*(DP383*DI383/($K$5*1000))*(DP383*DI383/($K$5*1000)))</f>
        <v>0</v>
      </c>
      <c r="S383">
        <f>J383*(1000-(1000*0.61365*exp(17.502*W383/(240.97+W383))/(DI383+DJ383)+DD383)/2)/(1000*0.61365*exp(17.502*W383/(240.97+W383))/(DI383+DJ383)-DD383)</f>
        <v>0</v>
      </c>
      <c r="T383">
        <f>1/((CW383+1)/(Q383/1.6)+1/(R383/1.37)) + CW383/((CW383+1)/(Q383/1.6) + CW383/(R383/1.37))</f>
        <v>0</v>
      </c>
      <c r="U383">
        <f>(CR383*CU383)</f>
        <v>0</v>
      </c>
      <c r="V383">
        <f>(DK383+(U383+2*0.95*5.67E-8*(((DK383+$B$7)+273)^4-(DK383+273)^4)-44100*J383)/(1.84*29.3*R383+8*0.95*5.67E-8*(DK383+273)^3))</f>
        <v>0</v>
      </c>
      <c r="W383">
        <f>($C$7*DL383+$D$7*DM383+$E$7*V383)</f>
        <v>0</v>
      </c>
      <c r="X383">
        <f>0.61365*exp(17.502*W383/(240.97+W383))</f>
        <v>0</v>
      </c>
      <c r="Y383">
        <f>(Z383/AA383*100)</f>
        <v>0</v>
      </c>
      <c r="Z383">
        <f>DD383*(DI383+DJ383)/1000</f>
        <v>0</v>
      </c>
      <c r="AA383">
        <f>0.61365*exp(17.502*DK383/(240.97+DK383))</f>
        <v>0</v>
      </c>
      <c r="AB383">
        <f>(X383-DD383*(DI383+DJ383)/1000)</f>
        <v>0</v>
      </c>
      <c r="AC383">
        <f>(-J383*44100)</f>
        <v>0</v>
      </c>
      <c r="AD383">
        <f>2*29.3*R383*0.92*(DK383-W383)</f>
        <v>0</v>
      </c>
      <c r="AE383">
        <f>2*0.95*5.67E-8*(((DK383+$B$7)+273)^4-(W383+273)^4)</f>
        <v>0</v>
      </c>
      <c r="AF383">
        <f>U383+AE383+AC383+AD383</f>
        <v>0</v>
      </c>
      <c r="AG383">
        <f>DH383*AU383*(DC383-DB383*(1000-AU383*DE383)/(1000-AU383*DD383))/(100*CV383)</f>
        <v>0</v>
      </c>
      <c r="AH383">
        <f>1000*DH383*AU383*(DD383-DE383)/(100*CV383*(1000-AU383*DD383))</f>
        <v>0</v>
      </c>
      <c r="AI383">
        <f>(AJ383 - AK383 - DI383*1E3/(8.314*(DK383+273.15)) * AM383/DH383 * AL383) * DH383/(100*CV383) * (1000 - DE383)/1000</f>
        <v>0</v>
      </c>
      <c r="AJ383">
        <v>1025.747931773056</v>
      </c>
      <c r="AK383">
        <v>1037.059878787879</v>
      </c>
      <c r="AL383">
        <v>-6.716191611477212</v>
      </c>
      <c r="AM383">
        <v>66.42233892500103</v>
      </c>
      <c r="AN383">
        <f>(AP383 - AO383 + DI383*1E3/(8.314*(DK383+273.15)) * AR383/DH383 * AQ383) * DH383/(100*CV383) * 1000/(1000 - AP383)</f>
        <v>0</v>
      </c>
      <c r="AO383">
        <v>25.7505920399812</v>
      </c>
      <c r="AP383">
        <v>28.42761151515149</v>
      </c>
      <c r="AQ383">
        <v>0.000262485844204349</v>
      </c>
      <c r="AR383">
        <v>79.01917542628415</v>
      </c>
      <c r="AS383">
        <v>0</v>
      </c>
      <c r="AT383">
        <v>0</v>
      </c>
      <c r="AU383">
        <f>IF(AS383*$H$13&gt;=AW383,1.0,(AW383/(AW383-AS383*$H$13)))</f>
        <v>0</v>
      </c>
      <c r="AV383">
        <f>(AU383-1)*100</f>
        <v>0</v>
      </c>
      <c r="AW383">
        <f>MAX(0,($B$13+$C$13*DP383)/(1+$D$13*DP383)*DI383/(DK383+273)*$E$13)</f>
        <v>0</v>
      </c>
      <c r="AX383" t="s">
        <v>421</v>
      </c>
      <c r="AY383" t="s">
        <v>421</v>
      </c>
      <c r="AZ383">
        <v>0</v>
      </c>
      <c r="BA383">
        <v>0</v>
      </c>
      <c r="BB383">
        <f>1-AZ383/BA383</f>
        <v>0</v>
      </c>
      <c r="BC383">
        <v>0</v>
      </c>
      <c r="BD383" t="s">
        <v>421</v>
      </c>
      <c r="BE383" t="s">
        <v>421</v>
      </c>
      <c r="BF383">
        <v>0</v>
      </c>
      <c r="BG383">
        <v>0</v>
      </c>
      <c r="BH383">
        <f>1-BF383/BG383</f>
        <v>0</v>
      </c>
      <c r="BI383">
        <v>0.5</v>
      </c>
      <c r="BJ383">
        <f>CS383</f>
        <v>0</v>
      </c>
      <c r="BK383">
        <f>L383</f>
        <v>0</v>
      </c>
      <c r="BL383">
        <f>BH383*BI383*BJ383</f>
        <v>0</v>
      </c>
      <c r="BM383">
        <f>(BK383-BC383)/BJ383</f>
        <v>0</v>
      </c>
      <c r="BN383">
        <f>(BA383-BG383)/BG383</f>
        <v>0</v>
      </c>
      <c r="BO383">
        <f>AZ383/(BB383+AZ383/BG383)</f>
        <v>0</v>
      </c>
      <c r="BP383" t="s">
        <v>421</v>
      </c>
      <c r="BQ383">
        <v>0</v>
      </c>
      <c r="BR383">
        <f>IF(BQ383&lt;&gt;0, BQ383, BO383)</f>
        <v>0</v>
      </c>
      <c r="BS383">
        <f>1-BR383/BG383</f>
        <v>0</v>
      </c>
      <c r="BT383">
        <f>(BG383-BF383)/(BG383-BR383)</f>
        <v>0</v>
      </c>
      <c r="BU383">
        <f>(BA383-BG383)/(BA383-BR383)</f>
        <v>0</v>
      </c>
      <c r="BV383">
        <f>(BG383-BF383)/(BG383-AZ383)</f>
        <v>0</v>
      </c>
      <c r="BW383">
        <f>(BA383-BG383)/(BA383-AZ383)</f>
        <v>0</v>
      </c>
      <c r="BX383">
        <f>(BT383*BR383/BF383)</f>
        <v>0</v>
      </c>
      <c r="BY383">
        <f>(1-BX383)</f>
        <v>0</v>
      </c>
      <c r="BZ383">
        <v>1358</v>
      </c>
      <c r="CA383">
        <v>300</v>
      </c>
      <c r="CB383">
        <v>300</v>
      </c>
      <c r="CC383">
        <v>300</v>
      </c>
      <c r="CD383">
        <v>10372.1</v>
      </c>
      <c r="CE383">
        <v>1824.64</v>
      </c>
      <c r="CF383">
        <v>-0.00730157</v>
      </c>
      <c r="CG383">
        <v>0.9</v>
      </c>
      <c r="CH383" t="s">
        <v>421</v>
      </c>
      <c r="CI383" t="s">
        <v>421</v>
      </c>
      <c r="CJ383" t="s">
        <v>421</v>
      </c>
      <c r="CK383" t="s">
        <v>421</v>
      </c>
      <c r="CL383" t="s">
        <v>421</v>
      </c>
      <c r="CM383" t="s">
        <v>421</v>
      </c>
      <c r="CN383" t="s">
        <v>421</v>
      </c>
      <c r="CO383" t="s">
        <v>421</v>
      </c>
      <c r="CP383" t="s">
        <v>421</v>
      </c>
      <c r="CQ383" t="s">
        <v>421</v>
      </c>
      <c r="CR383">
        <f>$B$11*DQ383+$C$11*DR383+$F$11*EC383*(1-EF383)</f>
        <v>0</v>
      </c>
      <c r="CS383">
        <f>CR383*CT383</f>
        <v>0</v>
      </c>
      <c r="CT383">
        <f>($B$11*$D$9+$C$11*$D$9+$F$11*((EP383+EH383)/MAX(EP383+EH383+EQ383, 0.1)*$I$9+EQ383/MAX(EP383+EH383+EQ383, 0.1)*$J$9))/($B$11+$C$11+$F$11)</f>
        <v>0</v>
      </c>
      <c r="CU383">
        <f>($B$11*$K$9+$C$11*$K$9+$F$11*((EP383+EH383)/MAX(EP383+EH383+EQ383, 0.1)*$P$9+EQ383/MAX(EP383+EH383+EQ383, 0.1)*$Q$9))/($B$11+$C$11+$F$11)</f>
        <v>0</v>
      </c>
      <c r="CV383">
        <v>6</v>
      </c>
      <c r="CW383">
        <v>0.5</v>
      </c>
      <c r="CX383" t="s">
        <v>422</v>
      </c>
      <c r="CY383">
        <v>2</v>
      </c>
      <c r="CZ383" t="b">
        <v>1</v>
      </c>
      <c r="DA383">
        <v>1652290123.125</v>
      </c>
      <c r="DB383">
        <v>1013.27</v>
      </c>
      <c r="DC383">
        <v>984.41775</v>
      </c>
      <c r="DD383">
        <v>28.42455</v>
      </c>
      <c r="DE383">
        <v>25.7522</v>
      </c>
      <c r="DF383">
        <v>1014.2675</v>
      </c>
      <c r="DG383">
        <v>28.31205</v>
      </c>
      <c r="DH383">
        <v>400.115</v>
      </c>
      <c r="DI383">
        <v>90.63007500000001</v>
      </c>
      <c r="DJ383">
        <v>0.099978575</v>
      </c>
      <c r="DK383">
        <v>33.405275</v>
      </c>
      <c r="DL383">
        <v>32.7223</v>
      </c>
      <c r="DM383">
        <v>999.9</v>
      </c>
      <c r="DN383">
        <v>0</v>
      </c>
      <c r="DO383">
        <v>0</v>
      </c>
      <c r="DP383">
        <v>10005.775</v>
      </c>
      <c r="DQ383">
        <v>0</v>
      </c>
      <c r="DR383">
        <v>254.95575</v>
      </c>
      <c r="DS383">
        <v>28.8508</v>
      </c>
      <c r="DT383">
        <v>1042.915</v>
      </c>
      <c r="DU383">
        <v>1010.4375</v>
      </c>
      <c r="DV383">
        <v>2.6723325</v>
      </c>
      <c r="DW383">
        <v>984.41775</v>
      </c>
      <c r="DX383">
        <v>25.7522</v>
      </c>
      <c r="DY383">
        <v>2.5761225</v>
      </c>
      <c r="DZ383">
        <v>2.333925</v>
      </c>
      <c r="EA383">
        <v>21.515575</v>
      </c>
      <c r="EB383">
        <v>19.912475</v>
      </c>
      <c r="EC383">
        <v>1499.935</v>
      </c>
      <c r="ED383">
        <v>0.972992</v>
      </c>
      <c r="EE383">
        <v>0.0270084</v>
      </c>
      <c r="EF383">
        <v>0</v>
      </c>
      <c r="EG383">
        <v>1392.47</v>
      </c>
      <c r="EH383">
        <v>5.00097</v>
      </c>
      <c r="EI383">
        <v>21574.75</v>
      </c>
      <c r="EJ383">
        <v>12491.025</v>
      </c>
      <c r="EK383">
        <v>41.687</v>
      </c>
      <c r="EL383">
        <v>43</v>
      </c>
      <c r="EM383">
        <v>41.875</v>
      </c>
      <c r="EN383">
        <v>42.875</v>
      </c>
      <c r="EO383">
        <v>42.82774999999999</v>
      </c>
      <c r="EP383">
        <v>1454.555</v>
      </c>
      <c r="EQ383">
        <v>40.38</v>
      </c>
      <c r="ER383">
        <v>0</v>
      </c>
      <c r="ES383">
        <v>2810.599999904633</v>
      </c>
      <c r="ET383">
        <v>0</v>
      </c>
      <c r="EU383">
        <v>1391.755384615385</v>
      </c>
      <c r="EV383">
        <v>10.65230768796267</v>
      </c>
      <c r="EW383">
        <v>133.2547006974173</v>
      </c>
      <c r="EX383">
        <v>21563.13461538462</v>
      </c>
      <c r="EY383">
        <v>15</v>
      </c>
      <c r="EZ383">
        <v>1652287342.6</v>
      </c>
      <c r="FA383" t="s">
        <v>727</v>
      </c>
      <c r="FB383">
        <v>1652287342.6</v>
      </c>
      <c r="FC383">
        <v>1652287335.6</v>
      </c>
      <c r="FD383">
        <v>27</v>
      </c>
      <c r="FE383">
        <v>0.206</v>
      </c>
      <c r="FF383">
        <v>-0.006</v>
      </c>
      <c r="FG383">
        <v>-1.806</v>
      </c>
      <c r="FH383">
        <v>0.04</v>
      </c>
      <c r="FI383">
        <v>1600</v>
      </c>
      <c r="FJ383">
        <v>24</v>
      </c>
      <c r="FK383">
        <v>0.06</v>
      </c>
      <c r="FL383">
        <v>0.04</v>
      </c>
      <c r="FM383">
        <v>27.36389</v>
      </c>
      <c r="FN383">
        <v>9.268403752345137</v>
      </c>
      <c r="FO383">
        <v>0.9030778218957654</v>
      </c>
      <c r="FP383">
        <v>-1</v>
      </c>
      <c r="FQ383">
        <v>2.71163575</v>
      </c>
      <c r="FR383">
        <v>-0.250301651031901</v>
      </c>
      <c r="FS383">
        <v>0.02747157939466716</v>
      </c>
      <c r="FT383">
        <v>1</v>
      </c>
      <c r="FU383">
        <v>0</v>
      </c>
      <c r="FV383">
        <v>0</v>
      </c>
      <c r="FW383">
        <v>0</v>
      </c>
      <c r="FX383">
        <v>-1</v>
      </c>
      <c r="FY383">
        <v>1</v>
      </c>
      <c r="FZ383">
        <v>1</v>
      </c>
      <c r="GA383" t="s">
        <v>719</v>
      </c>
      <c r="GB383">
        <v>2.69382</v>
      </c>
      <c r="GC383">
        <v>2.70517</v>
      </c>
      <c r="GD383">
        <v>0.171653</v>
      </c>
      <c r="GE383">
        <v>0.166719</v>
      </c>
      <c r="GF383">
        <v>0.118991</v>
      </c>
      <c r="GG383">
        <v>0.10951</v>
      </c>
      <c r="GH383">
        <v>25965.3</v>
      </c>
      <c r="GI383">
        <v>26225.6</v>
      </c>
      <c r="GJ383">
        <v>29171.9</v>
      </c>
      <c r="GK383">
        <v>29133.3</v>
      </c>
      <c r="GL383">
        <v>34025.3</v>
      </c>
      <c r="GM383">
        <v>34532</v>
      </c>
      <c r="GN383">
        <v>41053.9</v>
      </c>
      <c r="GO383">
        <v>41571.6</v>
      </c>
      <c r="GP383">
        <v>1.7148</v>
      </c>
      <c r="GQ383">
        <v>2.0068</v>
      </c>
      <c r="GR383">
        <v>0.127301</v>
      </c>
      <c r="GS383">
        <v>0</v>
      </c>
      <c r="GT383">
        <v>30.6533</v>
      </c>
      <c r="GU383">
        <v>999.9</v>
      </c>
      <c r="GV383">
        <v>43.6</v>
      </c>
      <c r="GW383">
        <v>37</v>
      </c>
      <c r="GX383">
        <v>30.3299</v>
      </c>
      <c r="GY383">
        <v>62.7838</v>
      </c>
      <c r="GZ383">
        <v>28.9704</v>
      </c>
      <c r="HA383">
        <v>1</v>
      </c>
      <c r="HB383">
        <v>0.36843</v>
      </c>
      <c r="HC383">
        <v>0</v>
      </c>
      <c r="HD383">
        <v>20.3918</v>
      </c>
      <c r="HE383">
        <v>5.21579</v>
      </c>
      <c r="HF383">
        <v>12.0099</v>
      </c>
      <c r="HG383">
        <v>4.9871</v>
      </c>
      <c r="HH383">
        <v>3.2884</v>
      </c>
      <c r="HI383">
        <v>2446.9</v>
      </c>
      <c r="HJ383">
        <v>9999</v>
      </c>
      <c r="HK383">
        <v>9999</v>
      </c>
      <c r="HL383">
        <v>46.1</v>
      </c>
      <c r="HM383">
        <v>1.86737</v>
      </c>
      <c r="HN383">
        <v>1.8663</v>
      </c>
      <c r="HO383">
        <v>1.86584</v>
      </c>
      <c r="HP383">
        <v>1.8657</v>
      </c>
      <c r="HQ383">
        <v>1.86752</v>
      </c>
      <c r="HR383">
        <v>1.87003</v>
      </c>
      <c r="HS383">
        <v>1.86873</v>
      </c>
      <c r="HT383">
        <v>1.87004</v>
      </c>
      <c r="HU383">
        <v>0</v>
      </c>
      <c r="HV383">
        <v>0</v>
      </c>
      <c r="HW383">
        <v>0</v>
      </c>
      <c r="HX383">
        <v>0</v>
      </c>
      <c r="HY383" t="s">
        <v>425</v>
      </c>
      <c r="HZ383" t="s">
        <v>426</v>
      </c>
      <c r="IA383" t="s">
        <v>427</v>
      </c>
      <c r="IB383" t="s">
        <v>427</v>
      </c>
      <c r="IC383" t="s">
        <v>427</v>
      </c>
      <c r="ID383" t="s">
        <v>427</v>
      </c>
      <c r="IE383">
        <v>0</v>
      </c>
      <c r="IF383">
        <v>100</v>
      </c>
      <c r="IG383">
        <v>100</v>
      </c>
      <c r="IH383">
        <v>-0.99</v>
      </c>
      <c r="II383">
        <v>0.1126</v>
      </c>
      <c r="IJ383">
        <v>0.04464184116076175</v>
      </c>
      <c r="IK383">
        <v>-0.0004613869835165773</v>
      </c>
      <c r="IL383">
        <v>-7.733014719846753E-07</v>
      </c>
      <c r="IM383">
        <v>2.12217718631011E-10</v>
      </c>
      <c r="IN383">
        <v>-0.1662484685589008</v>
      </c>
      <c r="IO383">
        <v>0.000886434048502425</v>
      </c>
      <c r="IP383">
        <v>0.0004187276611132993</v>
      </c>
      <c r="IQ383">
        <v>-3.612086840460417E-06</v>
      </c>
      <c r="IR383">
        <v>19</v>
      </c>
      <c r="IS383">
        <v>2204</v>
      </c>
      <c r="IT383">
        <v>1</v>
      </c>
      <c r="IU383">
        <v>37</v>
      </c>
      <c r="IV383">
        <v>46.4</v>
      </c>
      <c r="IW383">
        <v>46.5</v>
      </c>
      <c r="IX383">
        <v>2.02759</v>
      </c>
      <c r="IY383">
        <v>2.21069</v>
      </c>
      <c r="IZ383">
        <v>1.39648</v>
      </c>
      <c r="JA383">
        <v>2.34131</v>
      </c>
      <c r="JB383">
        <v>1.49536</v>
      </c>
      <c r="JC383">
        <v>2.40234</v>
      </c>
      <c r="JD383">
        <v>39.1924</v>
      </c>
      <c r="JE383">
        <v>14.6224</v>
      </c>
      <c r="JF383">
        <v>18</v>
      </c>
      <c r="JG383">
        <v>391.811</v>
      </c>
      <c r="JH383">
        <v>562.8200000000001</v>
      </c>
      <c r="JI383">
        <v>32.6608</v>
      </c>
      <c r="JJ383">
        <v>32.2224</v>
      </c>
      <c r="JK383">
        <v>30.0001</v>
      </c>
      <c r="JL383">
        <v>32.1015</v>
      </c>
      <c r="JM383">
        <v>31.9999</v>
      </c>
      <c r="JN383">
        <v>40.5813</v>
      </c>
      <c r="JO383">
        <v>21.232</v>
      </c>
      <c r="JP383">
        <v>30.3623</v>
      </c>
      <c r="JQ383">
        <v>-999.9</v>
      </c>
      <c r="JR383">
        <v>939.6180000000001</v>
      </c>
      <c r="JS383">
        <v>25.7075</v>
      </c>
      <c r="JT383">
        <v>99.7058</v>
      </c>
      <c r="JU383">
        <v>99.7854</v>
      </c>
    </row>
    <row r="384" spans="1:281">
      <c r="A384">
        <v>368</v>
      </c>
      <c r="B384">
        <v>1652290126.5</v>
      </c>
      <c r="C384">
        <v>8070</v>
      </c>
      <c r="D384" t="s">
        <v>1221</v>
      </c>
      <c r="E384" t="s">
        <v>1222</v>
      </c>
      <c r="F384">
        <v>2</v>
      </c>
      <c r="G384" t="s">
        <v>1120</v>
      </c>
      <c r="H384" t="s">
        <v>418</v>
      </c>
      <c r="I384">
        <v>1652290125.5</v>
      </c>
      <c r="J384">
        <f>(K384)/1000</f>
        <v>0</v>
      </c>
      <c r="K384">
        <f>IF(CZ384, AN384, AH384)</f>
        <v>0</v>
      </c>
      <c r="L384">
        <f>IF(CZ384, AI384, AG384)</f>
        <v>0</v>
      </c>
      <c r="M384">
        <f>DB384 - IF(AU384&gt;1, L384*CV384*100.0/(AW384*DP384), 0)</f>
        <v>0</v>
      </c>
      <c r="N384">
        <f>((T384-J384/2)*M384-L384)/(T384+J384/2)</f>
        <v>0</v>
      </c>
      <c r="O384">
        <f>N384*(DI384+DJ384)/1000.0</f>
        <v>0</v>
      </c>
      <c r="P384">
        <f>(DB384 - IF(AU384&gt;1, L384*CV384*100.0/(AW384*DP384), 0))*(DI384+DJ384)/1000.0</f>
        <v>0</v>
      </c>
      <c r="Q384">
        <f>2.0/((1/S384-1/R384)+SIGN(S384)*SQRT((1/S384-1/R384)*(1/S384-1/R384) + 4*CW384/((CW384+1)*(CW384+1))*(2*1/S384*1/R384-1/R384*1/R384)))</f>
        <v>0</v>
      </c>
      <c r="R384">
        <f>IF(LEFT(CX384,1)&lt;&gt;"0",IF(LEFT(CX384,1)="1",3.0,CY384),$D$5+$E$5*(DP384*DI384/($K$5*1000))+$F$5*(DP384*DI384/($K$5*1000))*MAX(MIN(CV384,$J$5),$I$5)*MAX(MIN(CV384,$J$5),$I$5)+$G$5*MAX(MIN(CV384,$J$5),$I$5)*(DP384*DI384/($K$5*1000))+$H$5*(DP384*DI384/($K$5*1000))*(DP384*DI384/($K$5*1000)))</f>
        <v>0</v>
      </c>
      <c r="S384">
        <f>J384*(1000-(1000*0.61365*exp(17.502*W384/(240.97+W384))/(DI384+DJ384)+DD384)/2)/(1000*0.61365*exp(17.502*W384/(240.97+W384))/(DI384+DJ384)-DD384)</f>
        <v>0</v>
      </c>
      <c r="T384">
        <f>1/((CW384+1)/(Q384/1.6)+1/(R384/1.37)) + CW384/((CW384+1)/(Q384/1.6) + CW384/(R384/1.37))</f>
        <v>0</v>
      </c>
      <c r="U384">
        <f>(CR384*CU384)</f>
        <v>0</v>
      </c>
      <c r="V384">
        <f>(DK384+(U384+2*0.95*5.67E-8*(((DK384+$B$7)+273)^4-(DK384+273)^4)-44100*J384)/(1.84*29.3*R384+8*0.95*5.67E-8*(DK384+273)^3))</f>
        <v>0</v>
      </c>
      <c r="W384">
        <f>($C$7*DL384+$D$7*DM384+$E$7*V384)</f>
        <v>0</v>
      </c>
      <c r="X384">
        <f>0.61365*exp(17.502*W384/(240.97+W384))</f>
        <v>0</v>
      </c>
      <c r="Y384">
        <f>(Z384/AA384*100)</f>
        <v>0</v>
      </c>
      <c r="Z384">
        <f>DD384*(DI384+DJ384)/1000</f>
        <v>0</v>
      </c>
      <c r="AA384">
        <f>0.61365*exp(17.502*DK384/(240.97+DK384))</f>
        <v>0</v>
      </c>
      <c r="AB384">
        <f>(X384-DD384*(DI384+DJ384)/1000)</f>
        <v>0</v>
      </c>
      <c r="AC384">
        <f>(-J384*44100)</f>
        <v>0</v>
      </c>
      <c r="AD384">
        <f>2*29.3*R384*0.92*(DK384-W384)</f>
        <v>0</v>
      </c>
      <c r="AE384">
        <f>2*0.95*5.67E-8*(((DK384+$B$7)+273)^4-(W384+273)^4)</f>
        <v>0</v>
      </c>
      <c r="AF384">
        <f>U384+AE384+AC384+AD384</f>
        <v>0</v>
      </c>
      <c r="AG384">
        <f>DH384*AU384*(DC384-DB384*(1000-AU384*DE384)/(1000-AU384*DD384))/(100*CV384)</f>
        <v>0</v>
      </c>
      <c r="AH384">
        <f>1000*DH384*AU384*(DD384-DE384)/(100*CV384*(1000-AU384*DD384))</f>
        <v>0</v>
      </c>
      <c r="AI384">
        <f>(AJ384 - AK384 - DI384*1E3/(8.314*(DK384+273.15)) * AM384/DH384 * AL384) * DH384/(100*CV384) * (1000 - DE384)/1000</f>
        <v>0</v>
      </c>
      <c r="AJ384">
        <v>1012.108491401796</v>
      </c>
      <c r="AK384">
        <v>1023.687939393939</v>
      </c>
      <c r="AL384">
        <v>-6.688264504833425</v>
      </c>
      <c r="AM384">
        <v>66.42233892500103</v>
      </c>
      <c r="AN384">
        <f>(AP384 - AO384 + DI384*1E3/(8.314*(DK384+273.15)) * AR384/DH384 * AQ384) * DH384/(100*CV384) * 1000/(1000 - AP384)</f>
        <v>0</v>
      </c>
      <c r="AO384">
        <v>25.7523225355675</v>
      </c>
      <c r="AP384">
        <v>28.43312969696969</v>
      </c>
      <c r="AQ384">
        <v>0.002481174010992842</v>
      </c>
      <c r="AR384">
        <v>79.01917542628415</v>
      </c>
      <c r="AS384">
        <v>0</v>
      </c>
      <c r="AT384">
        <v>0</v>
      </c>
      <c r="AU384">
        <f>IF(AS384*$H$13&gt;=AW384,1.0,(AW384/(AW384-AS384*$H$13)))</f>
        <v>0</v>
      </c>
      <c r="AV384">
        <f>(AU384-1)*100</f>
        <v>0</v>
      </c>
      <c r="AW384">
        <f>MAX(0,($B$13+$C$13*DP384)/(1+$D$13*DP384)*DI384/(DK384+273)*$E$13)</f>
        <v>0</v>
      </c>
      <c r="AX384" t="s">
        <v>421</v>
      </c>
      <c r="AY384" t="s">
        <v>421</v>
      </c>
      <c r="AZ384">
        <v>0</v>
      </c>
      <c r="BA384">
        <v>0</v>
      </c>
      <c r="BB384">
        <f>1-AZ384/BA384</f>
        <v>0</v>
      </c>
      <c r="BC384">
        <v>0</v>
      </c>
      <c r="BD384" t="s">
        <v>421</v>
      </c>
      <c r="BE384" t="s">
        <v>421</v>
      </c>
      <c r="BF384">
        <v>0</v>
      </c>
      <c r="BG384">
        <v>0</v>
      </c>
      <c r="BH384">
        <f>1-BF384/BG384</f>
        <v>0</v>
      </c>
      <c r="BI384">
        <v>0.5</v>
      </c>
      <c r="BJ384">
        <f>CS384</f>
        <v>0</v>
      </c>
      <c r="BK384">
        <f>L384</f>
        <v>0</v>
      </c>
      <c r="BL384">
        <f>BH384*BI384*BJ384</f>
        <v>0</v>
      </c>
      <c r="BM384">
        <f>(BK384-BC384)/BJ384</f>
        <v>0</v>
      </c>
      <c r="BN384">
        <f>(BA384-BG384)/BG384</f>
        <v>0</v>
      </c>
      <c r="BO384">
        <f>AZ384/(BB384+AZ384/BG384)</f>
        <v>0</v>
      </c>
      <c r="BP384" t="s">
        <v>421</v>
      </c>
      <c r="BQ384">
        <v>0</v>
      </c>
      <c r="BR384">
        <f>IF(BQ384&lt;&gt;0, BQ384, BO384)</f>
        <v>0</v>
      </c>
      <c r="BS384">
        <f>1-BR384/BG384</f>
        <v>0</v>
      </c>
      <c r="BT384">
        <f>(BG384-BF384)/(BG384-BR384)</f>
        <v>0</v>
      </c>
      <c r="BU384">
        <f>(BA384-BG384)/(BA384-BR384)</f>
        <v>0</v>
      </c>
      <c r="BV384">
        <f>(BG384-BF384)/(BG384-AZ384)</f>
        <v>0</v>
      </c>
      <c r="BW384">
        <f>(BA384-BG384)/(BA384-AZ384)</f>
        <v>0</v>
      </c>
      <c r="BX384">
        <f>(BT384*BR384/BF384)</f>
        <v>0</v>
      </c>
      <c r="BY384">
        <f>(1-BX384)</f>
        <v>0</v>
      </c>
      <c r="BZ384">
        <v>1358</v>
      </c>
      <c r="CA384">
        <v>300</v>
      </c>
      <c r="CB384">
        <v>300</v>
      </c>
      <c r="CC384">
        <v>300</v>
      </c>
      <c r="CD384">
        <v>10372.1</v>
      </c>
      <c r="CE384">
        <v>1824.64</v>
      </c>
      <c r="CF384">
        <v>-0.00730157</v>
      </c>
      <c r="CG384">
        <v>0.9</v>
      </c>
      <c r="CH384" t="s">
        <v>421</v>
      </c>
      <c r="CI384" t="s">
        <v>421</v>
      </c>
      <c r="CJ384" t="s">
        <v>421</v>
      </c>
      <c r="CK384" t="s">
        <v>421</v>
      </c>
      <c r="CL384" t="s">
        <v>421</v>
      </c>
      <c r="CM384" t="s">
        <v>421</v>
      </c>
      <c r="CN384" t="s">
        <v>421</v>
      </c>
      <c r="CO384" t="s">
        <v>421</v>
      </c>
      <c r="CP384" t="s">
        <v>421</v>
      </c>
      <c r="CQ384" t="s">
        <v>421</v>
      </c>
      <c r="CR384">
        <f>$B$11*DQ384+$C$11*DR384+$F$11*EC384*(1-EF384)</f>
        <v>0</v>
      </c>
      <c r="CS384">
        <f>CR384*CT384</f>
        <v>0</v>
      </c>
      <c r="CT384">
        <f>($B$11*$D$9+$C$11*$D$9+$F$11*((EP384+EH384)/MAX(EP384+EH384+EQ384, 0.1)*$I$9+EQ384/MAX(EP384+EH384+EQ384, 0.1)*$J$9))/($B$11+$C$11+$F$11)</f>
        <v>0</v>
      </c>
      <c r="CU384">
        <f>($B$11*$K$9+$C$11*$K$9+$F$11*((EP384+EH384)/MAX(EP384+EH384+EQ384, 0.1)*$P$9+EQ384/MAX(EP384+EH384+EQ384, 0.1)*$Q$9))/($B$11+$C$11+$F$11)</f>
        <v>0</v>
      </c>
      <c r="CV384">
        <v>6</v>
      </c>
      <c r="CW384">
        <v>0.5</v>
      </c>
      <c r="CX384" t="s">
        <v>422</v>
      </c>
      <c r="CY384">
        <v>2</v>
      </c>
      <c r="CZ384" t="b">
        <v>1</v>
      </c>
      <c r="DA384">
        <v>1652290125.5</v>
      </c>
      <c r="DB384">
        <v>997.832</v>
      </c>
      <c r="DC384">
        <v>968.748</v>
      </c>
      <c r="DD384">
        <v>28.43183333333333</v>
      </c>
      <c r="DE384">
        <v>25.74943333333333</v>
      </c>
      <c r="DF384">
        <v>998.808</v>
      </c>
      <c r="DG384">
        <v>28.3192</v>
      </c>
      <c r="DH384">
        <v>400.1016666666667</v>
      </c>
      <c r="DI384">
        <v>90.63016666666665</v>
      </c>
      <c r="DJ384">
        <v>0.09996476666666666</v>
      </c>
      <c r="DK384">
        <v>33.4047</v>
      </c>
      <c r="DL384">
        <v>32.7207</v>
      </c>
      <c r="DM384">
        <v>999.9</v>
      </c>
      <c r="DN384">
        <v>0</v>
      </c>
      <c r="DO384">
        <v>0</v>
      </c>
      <c r="DP384">
        <v>9992.916666666666</v>
      </c>
      <c r="DQ384">
        <v>0</v>
      </c>
      <c r="DR384">
        <v>254.6306666666667</v>
      </c>
      <c r="DS384">
        <v>29.08313333333334</v>
      </c>
      <c r="DT384">
        <v>1027.03</v>
      </c>
      <c r="DU384">
        <v>994.3516666666668</v>
      </c>
      <c r="DV384">
        <v>2.682393333333334</v>
      </c>
      <c r="DW384">
        <v>968.748</v>
      </c>
      <c r="DX384">
        <v>25.74943333333333</v>
      </c>
      <c r="DY384">
        <v>2.57678</v>
      </c>
      <c r="DZ384">
        <v>2.333676666666667</v>
      </c>
      <c r="EA384">
        <v>21.51976666666667</v>
      </c>
      <c r="EB384">
        <v>19.91073333333333</v>
      </c>
      <c r="EC384">
        <v>1500.133333333333</v>
      </c>
      <c r="ED384">
        <v>0.9729953333333333</v>
      </c>
      <c r="EE384">
        <v>0.02700486666666667</v>
      </c>
      <c r="EF384">
        <v>0</v>
      </c>
      <c r="EG384">
        <v>1392.816666666667</v>
      </c>
      <c r="EH384">
        <v>5.00097</v>
      </c>
      <c r="EI384">
        <v>21581.06666666667</v>
      </c>
      <c r="EJ384">
        <v>12492.7</v>
      </c>
      <c r="EK384">
        <v>41.687</v>
      </c>
      <c r="EL384">
        <v>43</v>
      </c>
      <c r="EM384">
        <v>41.875</v>
      </c>
      <c r="EN384">
        <v>42.875</v>
      </c>
      <c r="EO384">
        <v>42.81199999999999</v>
      </c>
      <c r="EP384">
        <v>1454.753333333333</v>
      </c>
      <c r="EQ384">
        <v>40.38</v>
      </c>
      <c r="ER384">
        <v>0</v>
      </c>
      <c r="ES384">
        <v>2812.400000095367</v>
      </c>
      <c r="ET384">
        <v>0</v>
      </c>
      <c r="EU384">
        <v>1392.0916</v>
      </c>
      <c r="EV384">
        <v>8.986923057892705</v>
      </c>
      <c r="EW384">
        <v>115.7923073451196</v>
      </c>
      <c r="EX384">
        <v>21567.868</v>
      </c>
      <c r="EY384">
        <v>15</v>
      </c>
      <c r="EZ384">
        <v>1652287342.6</v>
      </c>
      <c r="FA384" t="s">
        <v>727</v>
      </c>
      <c r="FB384">
        <v>1652287342.6</v>
      </c>
      <c r="FC384">
        <v>1652287335.6</v>
      </c>
      <c r="FD384">
        <v>27</v>
      </c>
      <c r="FE384">
        <v>0.206</v>
      </c>
      <c r="FF384">
        <v>-0.006</v>
      </c>
      <c r="FG384">
        <v>-1.806</v>
      </c>
      <c r="FH384">
        <v>0.04</v>
      </c>
      <c r="FI384">
        <v>1600</v>
      </c>
      <c r="FJ384">
        <v>24</v>
      </c>
      <c r="FK384">
        <v>0.06</v>
      </c>
      <c r="FL384">
        <v>0.04</v>
      </c>
      <c r="FM384">
        <v>27.7854025</v>
      </c>
      <c r="FN384">
        <v>9.431989868667857</v>
      </c>
      <c r="FO384">
        <v>0.9171895495173009</v>
      </c>
      <c r="FP384">
        <v>-1</v>
      </c>
      <c r="FQ384">
        <v>2.703226</v>
      </c>
      <c r="FR384">
        <v>-0.250932382739218</v>
      </c>
      <c r="FS384">
        <v>0.02761236052929921</v>
      </c>
      <c r="FT384">
        <v>1</v>
      </c>
      <c r="FU384">
        <v>0</v>
      </c>
      <c r="FV384">
        <v>0</v>
      </c>
      <c r="FW384">
        <v>0</v>
      </c>
      <c r="FX384">
        <v>-1</v>
      </c>
      <c r="FY384">
        <v>1</v>
      </c>
      <c r="FZ384">
        <v>1</v>
      </c>
      <c r="GA384" t="s">
        <v>719</v>
      </c>
      <c r="GB384">
        <v>2.69376</v>
      </c>
      <c r="GC384">
        <v>2.70499</v>
      </c>
      <c r="GD384">
        <v>0.170215</v>
      </c>
      <c r="GE384">
        <v>0.16525</v>
      </c>
      <c r="GF384">
        <v>0.119005</v>
      </c>
      <c r="GG384">
        <v>0.109499</v>
      </c>
      <c r="GH384">
        <v>26010.8</v>
      </c>
      <c r="GI384">
        <v>26271.9</v>
      </c>
      <c r="GJ384">
        <v>29172.2</v>
      </c>
      <c r="GK384">
        <v>29133.3</v>
      </c>
      <c r="GL384">
        <v>34025.3</v>
      </c>
      <c r="GM384">
        <v>34532.3</v>
      </c>
      <c r="GN384">
        <v>41054.6</v>
      </c>
      <c r="GO384">
        <v>41571.4</v>
      </c>
      <c r="GP384">
        <v>1.71478</v>
      </c>
      <c r="GQ384">
        <v>2.00665</v>
      </c>
      <c r="GR384">
        <v>0.127483</v>
      </c>
      <c r="GS384">
        <v>0</v>
      </c>
      <c r="GT384">
        <v>30.6519</v>
      </c>
      <c r="GU384">
        <v>999.9</v>
      </c>
      <c r="GV384">
        <v>43.6</v>
      </c>
      <c r="GW384">
        <v>37</v>
      </c>
      <c r="GX384">
        <v>30.3284</v>
      </c>
      <c r="GY384">
        <v>62.7038</v>
      </c>
      <c r="GZ384">
        <v>28.8542</v>
      </c>
      <c r="HA384">
        <v>1</v>
      </c>
      <c r="HB384">
        <v>0.368445</v>
      </c>
      <c r="HC384">
        <v>0</v>
      </c>
      <c r="HD384">
        <v>20.3918</v>
      </c>
      <c r="HE384">
        <v>5.21609</v>
      </c>
      <c r="HF384">
        <v>12.0099</v>
      </c>
      <c r="HG384">
        <v>4.9873</v>
      </c>
      <c r="HH384">
        <v>3.28845</v>
      </c>
      <c r="HI384">
        <v>2447.1</v>
      </c>
      <c r="HJ384">
        <v>9999</v>
      </c>
      <c r="HK384">
        <v>9999</v>
      </c>
      <c r="HL384">
        <v>46.1</v>
      </c>
      <c r="HM384">
        <v>1.86736</v>
      </c>
      <c r="HN384">
        <v>1.8663</v>
      </c>
      <c r="HO384">
        <v>1.86585</v>
      </c>
      <c r="HP384">
        <v>1.8657</v>
      </c>
      <c r="HQ384">
        <v>1.86752</v>
      </c>
      <c r="HR384">
        <v>1.87006</v>
      </c>
      <c r="HS384">
        <v>1.86874</v>
      </c>
      <c r="HT384">
        <v>1.87006</v>
      </c>
      <c r="HU384">
        <v>0</v>
      </c>
      <c r="HV384">
        <v>0</v>
      </c>
      <c r="HW384">
        <v>0</v>
      </c>
      <c r="HX384">
        <v>0</v>
      </c>
      <c r="HY384" t="s">
        <v>425</v>
      </c>
      <c r="HZ384" t="s">
        <v>426</v>
      </c>
      <c r="IA384" t="s">
        <v>427</v>
      </c>
      <c r="IB384" t="s">
        <v>427</v>
      </c>
      <c r="IC384" t="s">
        <v>427</v>
      </c>
      <c r="ID384" t="s">
        <v>427</v>
      </c>
      <c r="IE384">
        <v>0</v>
      </c>
      <c r="IF384">
        <v>100</v>
      </c>
      <c r="IG384">
        <v>100</v>
      </c>
      <c r="IH384">
        <v>-0.967</v>
      </c>
      <c r="II384">
        <v>0.1127</v>
      </c>
      <c r="IJ384">
        <v>0.04464184116076175</v>
      </c>
      <c r="IK384">
        <v>-0.0004613869835165773</v>
      </c>
      <c r="IL384">
        <v>-7.733014719846753E-07</v>
      </c>
      <c r="IM384">
        <v>2.12217718631011E-10</v>
      </c>
      <c r="IN384">
        <v>-0.1662484685589008</v>
      </c>
      <c r="IO384">
        <v>0.000886434048502425</v>
      </c>
      <c r="IP384">
        <v>0.0004187276611132993</v>
      </c>
      <c r="IQ384">
        <v>-3.612086840460417E-06</v>
      </c>
      <c r="IR384">
        <v>19</v>
      </c>
      <c r="IS384">
        <v>2204</v>
      </c>
      <c r="IT384">
        <v>1</v>
      </c>
      <c r="IU384">
        <v>37</v>
      </c>
      <c r="IV384">
        <v>46.4</v>
      </c>
      <c r="IW384">
        <v>46.5</v>
      </c>
      <c r="IX384">
        <v>2.00439</v>
      </c>
      <c r="IY384">
        <v>2.21191</v>
      </c>
      <c r="IZ384">
        <v>1.39648</v>
      </c>
      <c r="JA384">
        <v>2.34131</v>
      </c>
      <c r="JB384">
        <v>1.49536</v>
      </c>
      <c r="JC384">
        <v>2.38281</v>
      </c>
      <c r="JD384">
        <v>39.1924</v>
      </c>
      <c r="JE384">
        <v>14.6224</v>
      </c>
      <c r="JF384">
        <v>18</v>
      </c>
      <c r="JG384">
        <v>391.799</v>
      </c>
      <c r="JH384">
        <v>562.707</v>
      </c>
      <c r="JI384">
        <v>32.6606</v>
      </c>
      <c r="JJ384">
        <v>32.2224</v>
      </c>
      <c r="JK384">
        <v>30.0001</v>
      </c>
      <c r="JL384">
        <v>32.1017</v>
      </c>
      <c r="JM384">
        <v>31.9999</v>
      </c>
      <c r="JN384">
        <v>40.1257</v>
      </c>
      <c r="JO384">
        <v>21.232</v>
      </c>
      <c r="JP384">
        <v>30.3623</v>
      </c>
      <c r="JQ384">
        <v>-999.9</v>
      </c>
      <c r="JR384">
        <v>926.2619999999999</v>
      </c>
      <c r="JS384">
        <v>25.7067</v>
      </c>
      <c r="JT384">
        <v>99.7072</v>
      </c>
      <c r="JU384">
        <v>99.7851</v>
      </c>
    </row>
    <row r="385" spans="1:281">
      <c r="A385">
        <v>369</v>
      </c>
      <c r="B385">
        <v>1652290128.5</v>
      </c>
      <c r="C385">
        <v>8072</v>
      </c>
      <c r="D385" t="s">
        <v>1223</v>
      </c>
      <c r="E385" t="s">
        <v>1224</v>
      </c>
      <c r="F385">
        <v>2</v>
      </c>
      <c r="G385" t="s">
        <v>1120</v>
      </c>
      <c r="H385" t="s">
        <v>418</v>
      </c>
      <c r="I385">
        <v>1652290127.125</v>
      </c>
      <c r="J385">
        <f>(K385)/1000</f>
        <v>0</v>
      </c>
      <c r="K385">
        <f>IF(CZ385, AN385, AH385)</f>
        <v>0</v>
      </c>
      <c r="L385">
        <f>IF(CZ385, AI385, AG385)</f>
        <v>0</v>
      </c>
      <c r="M385">
        <f>DB385 - IF(AU385&gt;1, L385*CV385*100.0/(AW385*DP385), 0)</f>
        <v>0</v>
      </c>
      <c r="N385">
        <f>((T385-J385/2)*M385-L385)/(T385+J385/2)</f>
        <v>0</v>
      </c>
      <c r="O385">
        <f>N385*(DI385+DJ385)/1000.0</f>
        <v>0</v>
      </c>
      <c r="P385">
        <f>(DB385 - IF(AU385&gt;1, L385*CV385*100.0/(AW385*DP385), 0))*(DI385+DJ385)/1000.0</f>
        <v>0</v>
      </c>
      <c r="Q385">
        <f>2.0/((1/S385-1/R385)+SIGN(S385)*SQRT((1/S385-1/R385)*(1/S385-1/R385) + 4*CW385/((CW385+1)*(CW385+1))*(2*1/S385*1/R385-1/R385*1/R385)))</f>
        <v>0</v>
      </c>
      <c r="R385">
        <f>IF(LEFT(CX385,1)&lt;&gt;"0",IF(LEFT(CX385,1)="1",3.0,CY385),$D$5+$E$5*(DP385*DI385/($K$5*1000))+$F$5*(DP385*DI385/($K$5*1000))*MAX(MIN(CV385,$J$5),$I$5)*MAX(MIN(CV385,$J$5),$I$5)+$G$5*MAX(MIN(CV385,$J$5),$I$5)*(DP385*DI385/($K$5*1000))+$H$5*(DP385*DI385/($K$5*1000))*(DP385*DI385/($K$5*1000)))</f>
        <v>0</v>
      </c>
      <c r="S385">
        <f>J385*(1000-(1000*0.61365*exp(17.502*W385/(240.97+W385))/(DI385+DJ385)+DD385)/2)/(1000*0.61365*exp(17.502*W385/(240.97+W385))/(DI385+DJ385)-DD385)</f>
        <v>0</v>
      </c>
      <c r="T385">
        <f>1/((CW385+1)/(Q385/1.6)+1/(R385/1.37)) + CW385/((CW385+1)/(Q385/1.6) + CW385/(R385/1.37))</f>
        <v>0</v>
      </c>
      <c r="U385">
        <f>(CR385*CU385)</f>
        <v>0</v>
      </c>
      <c r="V385">
        <f>(DK385+(U385+2*0.95*5.67E-8*(((DK385+$B$7)+273)^4-(DK385+273)^4)-44100*J385)/(1.84*29.3*R385+8*0.95*5.67E-8*(DK385+273)^3))</f>
        <v>0</v>
      </c>
      <c r="W385">
        <f>($C$7*DL385+$D$7*DM385+$E$7*V385)</f>
        <v>0</v>
      </c>
      <c r="X385">
        <f>0.61365*exp(17.502*W385/(240.97+W385))</f>
        <v>0</v>
      </c>
      <c r="Y385">
        <f>(Z385/AA385*100)</f>
        <v>0</v>
      </c>
      <c r="Z385">
        <f>DD385*(DI385+DJ385)/1000</f>
        <v>0</v>
      </c>
      <c r="AA385">
        <f>0.61365*exp(17.502*DK385/(240.97+DK385))</f>
        <v>0</v>
      </c>
      <c r="AB385">
        <f>(X385-DD385*(DI385+DJ385)/1000)</f>
        <v>0</v>
      </c>
      <c r="AC385">
        <f>(-J385*44100)</f>
        <v>0</v>
      </c>
      <c r="AD385">
        <f>2*29.3*R385*0.92*(DK385-W385)</f>
        <v>0</v>
      </c>
      <c r="AE385">
        <f>2*0.95*5.67E-8*(((DK385+$B$7)+273)^4-(W385+273)^4)</f>
        <v>0</v>
      </c>
      <c r="AF385">
        <f>U385+AE385+AC385+AD385</f>
        <v>0</v>
      </c>
      <c r="AG385">
        <f>DH385*AU385*(DC385-DB385*(1000-AU385*DE385)/(1000-AU385*DD385))/(100*CV385)</f>
        <v>0</v>
      </c>
      <c r="AH385">
        <f>1000*DH385*AU385*(DD385-DE385)/(100*CV385*(1000-AU385*DD385))</f>
        <v>0</v>
      </c>
      <c r="AI385">
        <f>(AJ385 - AK385 - DI385*1E3/(8.314*(DK385+273.15)) * AM385/DH385 * AL385) * DH385/(100*CV385) * (1000 - DE385)/1000</f>
        <v>0</v>
      </c>
      <c r="AJ385">
        <v>998.570606666649</v>
      </c>
      <c r="AK385">
        <v>1010.337818181818</v>
      </c>
      <c r="AL385">
        <v>-6.680607284768011</v>
      </c>
      <c r="AM385">
        <v>66.42233892500103</v>
      </c>
      <c r="AN385">
        <f>(AP385 - AO385 + DI385*1E3/(8.314*(DK385+273.15)) * AR385/DH385 * AQ385) * DH385/(100*CV385) * 1000/(1000 - AP385)</f>
        <v>0</v>
      </c>
      <c r="AO385">
        <v>25.75148120061354</v>
      </c>
      <c r="AP385">
        <v>28.43661212121213</v>
      </c>
      <c r="AQ385">
        <v>0.00132678323510888</v>
      </c>
      <c r="AR385">
        <v>79.01917542628415</v>
      </c>
      <c r="AS385">
        <v>0</v>
      </c>
      <c r="AT385">
        <v>0</v>
      </c>
      <c r="AU385">
        <f>IF(AS385*$H$13&gt;=AW385,1.0,(AW385/(AW385-AS385*$H$13)))</f>
        <v>0</v>
      </c>
      <c r="AV385">
        <f>(AU385-1)*100</f>
        <v>0</v>
      </c>
      <c r="AW385">
        <f>MAX(0,($B$13+$C$13*DP385)/(1+$D$13*DP385)*DI385/(DK385+273)*$E$13)</f>
        <v>0</v>
      </c>
      <c r="AX385" t="s">
        <v>421</v>
      </c>
      <c r="AY385" t="s">
        <v>421</v>
      </c>
      <c r="AZ385">
        <v>0</v>
      </c>
      <c r="BA385">
        <v>0</v>
      </c>
      <c r="BB385">
        <f>1-AZ385/BA385</f>
        <v>0</v>
      </c>
      <c r="BC385">
        <v>0</v>
      </c>
      <c r="BD385" t="s">
        <v>421</v>
      </c>
      <c r="BE385" t="s">
        <v>421</v>
      </c>
      <c r="BF385">
        <v>0</v>
      </c>
      <c r="BG385">
        <v>0</v>
      </c>
      <c r="BH385">
        <f>1-BF385/BG385</f>
        <v>0</v>
      </c>
      <c r="BI385">
        <v>0.5</v>
      </c>
      <c r="BJ385">
        <f>CS385</f>
        <v>0</v>
      </c>
      <c r="BK385">
        <f>L385</f>
        <v>0</v>
      </c>
      <c r="BL385">
        <f>BH385*BI385*BJ385</f>
        <v>0</v>
      </c>
      <c r="BM385">
        <f>(BK385-BC385)/BJ385</f>
        <v>0</v>
      </c>
      <c r="BN385">
        <f>(BA385-BG385)/BG385</f>
        <v>0</v>
      </c>
      <c r="BO385">
        <f>AZ385/(BB385+AZ385/BG385)</f>
        <v>0</v>
      </c>
      <c r="BP385" t="s">
        <v>421</v>
      </c>
      <c r="BQ385">
        <v>0</v>
      </c>
      <c r="BR385">
        <f>IF(BQ385&lt;&gt;0, BQ385, BO385)</f>
        <v>0</v>
      </c>
      <c r="BS385">
        <f>1-BR385/BG385</f>
        <v>0</v>
      </c>
      <c r="BT385">
        <f>(BG385-BF385)/(BG385-BR385)</f>
        <v>0</v>
      </c>
      <c r="BU385">
        <f>(BA385-BG385)/(BA385-BR385)</f>
        <v>0</v>
      </c>
      <c r="BV385">
        <f>(BG385-BF385)/(BG385-AZ385)</f>
        <v>0</v>
      </c>
      <c r="BW385">
        <f>(BA385-BG385)/(BA385-AZ385)</f>
        <v>0</v>
      </c>
      <c r="BX385">
        <f>(BT385*BR385/BF385)</f>
        <v>0</v>
      </c>
      <c r="BY385">
        <f>(1-BX385)</f>
        <v>0</v>
      </c>
      <c r="BZ385">
        <v>1358</v>
      </c>
      <c r="CA385">
        <v>300</v>
      </c>
      <c r="CB385">
        <v>300</v>
      </c>
      <c r="CC385">
        <v>300</v>
      </c>
      <c r="CD385">
        <v>10372.1</v>
      </c>
      <c r="CE385">
        <v>1824.64</v>
      </c>
      <c r="CF385">
        <v>-0.00730157</v>
      </c>
      <c r="CG385">
        <v>0.9</v>
      </c>
      <c r="CH385" t="s">
        <v>421</v>
      </c>
      <c r="CI385" t="s">
        <v>421</v>
      </c>
      <c r="CJ385" t="s">
        <v>421</v>
      </c>
      <c r="CK385" t="s">
        <v>421</v>
      </c>
      <c r="CL385" t="s">
        <v>421</v>
      </c>
      <c r="CM385" t="s">
        <v>421</v>
      </c>
      <c r="CN385" t="s">
        <v>421</v>
      </c>
      <c r="CO385" t="s">
        <v>421</v>
      </c>
      <c r="CP385" t="s">
        <v>421</v>
      </c>
      <c r="CQ385" t="s">
        <v>421</v>
      </c>
      <c r="CR385">
        <f>$B$11*DQ385+$C$11*DR385+$F$11*EC385*(1-EF385)</f>
        <v>0</v>
      </c>
      <c r="CS385">
        <f>CR385*CT385</f>
        <v>0</v>
      </c>
      <c r="CT385">
        <f>($B$11*$D$9+$C$11*$D$9+$F$11*((EP385+EH385)/MAX(EP385+EH385+EQ385, 0.1)*$I$9+EQ385/MAX(EP385+EH385+EQ385, 0.1)*$J$9))/($B$11+$C$11+$F$11)</f>
        <v>0</v>
      </c>
      <c r="CU385">
        <f>($B$11*$K$9+$C$11*$K$9+$F$11*((EP385+EH385)/MAX(EP385+EH385+EQ385, 0.1)*$P$9+EQ385/MAX(EP385+EH385+EQ385, 0.1)*$Q$9))/($B$11+$C$11+$F$11)</f>
        <v>0</v>
      </c>
      <c r="CV385">
        <v>6</v>
      </c>
      <c r="CW385">
        <v>0.5</v>
      </c>
      <c r="CX385" t="s">
        <v>422</v>
      </c>
      <c r="CY385">
        <v>2</v>
      </c>
      <c r="CZ385" t="b">
        <v>1</v>
      </c>
      <c r="DA385">
        <v>1652290127.125</v>
      </c>
      <c r="DB385">
        <v>987.2850000000001</v>
      </c>
      <c r="DC385">
        <v>957.9765</v>
      </c>
      <c r="DD385">
        <v>28.435075</v>
      </c>
      <c r="DE385">
        <v>25.7459</v>
      </c>
      <c r="DF385">
        <v>988.24675</v>
      </c>
      <c r="DG385">
        <v>28.322375</v>
      </c>
      <c r="DH385">
        <v>400.0875</v>
      </c>
      <c r="DI385">
        <v>90.63107500000001</v>
      </c>
      <c r="DJ385">
        <v>0.0999849</v>
      </c>
      <c r="DK385">
        <v>33.404225</v>
      </c>
      <c r="DL385">
        <v>32.72065000000001</v>
      </c>
      <c r="DM385">
        <v>999.9</v>
      </c>
      <c r="DN385">
        <v>0</v>
      </c>
      <c r="DO385">
        <v>0</v>
      </c>
      <c r="DP385">
        <v>9992.8125</v>
      </c>
      <c r="DQ385">
        <v>0</v>
      </c>
      <c r="DR385">
        <v>254.31375</v>
      </c>
      <c r="DS385">
        <v>29.308575</v>
      </c>
      <c r="DT385">
        <v>1016.18</v>
      </c>
      <c r="DU385">
        <v>983.29225</v>
      </c>
      <c r="DV385">
        <v>2.6891675</v>
      </c>
      <c r="DW385">
        <v>957.9765</v>
      </c>
      <c r="DX385">
        <v>25.7459</v>
      </c>
      <c r="DY385">
        <v>2.5771</v>
      </c>
      <c r="DZ385">
        <v>2.3333775</v>
      </c>
      <c r="EA385">
        <v>21.5218</v>
      </c>
      <c r="EB385">
        <v>19.9087</v>
      </c>
      <c r="EC385">
        <v>1499.9375</v>
      </c>
      <c r="ED385">
        <v>0.972992</v>
      </c>
      <c r="EE385">
        <v>0.0270084</v>
      </c>
      <c r="EF385">
        <v>0</v>
      </c>
      <c r="EG385">
        <v>1392.885</v>
      </c>
      <c r="EH385">
        <v>5.00097</v>
      </c>
      <c r="EI385">
        <v>21580.95</v>
      </c>
      <c r="EJ385">
        <v>12491.05</v>
      </c>
      <c r="EK385">
        <v>41.687</v>
      </c>
      <c r="EL385">
        <v>43</v>
      </c>
      <c r="EM385">
        <v>41.875</v>
      </c>
      <c r="EN385">
        <v>42.875</v>
      </c>
      <c r="EO385">
        <v>42.812</v>
      </c>
      <c r="EP385">
        <v>1454.5575</v>
      </c>
      <c r="EQ385">
        <v>40.38</v>
      </c>
      <c r="ER385">
        <v>0</v>
      </c>
      <c r="ES385">
        <v>2814.200000047684</v>
      </c>
      <c r="ET385">
        <v>0</v>
      </c>
      <c r="EU385">
        <v>1392.286153846154</v>
      </c>
      <c r="EV385">
        <v>7.465299139651058</v>
      </c>
      <c r="EW385">
        <v>110.4820512127795</v>
      </c>
      <c r="EX385">
        <v>21570.56923076923</v>
      </c>
      <c r="EY385">
        <v>15</v>
      </c>
      <c r="EZ385">
        <v>1652287342.6</v>
      </c>
      <c r="FA385" t="s">
        <v>727</v>
      </c>
      <c r="FB385">
        <v>1652287342.6</v>
      </c>
      <c r="FC385">
        <v>1652287335.6</v>
      </c>
      <c r="FD385">
        <v>27</v>
      </c>
      <c r="FE385">
        <v>0.206</v>
      </c>
      <c r="FF385">
        <v>-0.006</v>
      </c>
      <c r="FG385">
        <v>-1.806</v>
      </c>
      <c r="FH385">
        <v>0.04</v>
      </c>
      <c r="FI385">
        <v>1600</v>
      </c>
      <c r="FJ385">
        <v>24</v>
      </c>
      <c r="FK385">
        <v>0.06</v>
      </c>
      <c r="FL385">
        <v>0.04</v>
      </c>
      <c r="FM385">
        <v>27.9257</v>
      </c>
      <c r="FN385">
        <v>9.384531332082519</v>
      </c>
      <c r="FO385">
        <v>0.9131443177285832</v>
      </c>
      <c r="FP385">
        <v>-1</v>
      </c>
      <c r="FQ385">
        <v>2.70105775</v>
      </c>
      <c r="FR385">
        <v>-0.2379074296435402</v>
      </c>
      <c r="FS385">
        <v>0.02704063983040159</v>
      </c>
      <c r="FT385">
        <v>1</v>
      </c>
      <c r="FU385">
        <v>0</v>
      </c>
      <c r="FV385">
        <v>0</v>
      </c>
      <c r="FW385">
        <v>0</v>
      </c>
      <c r="FX385">
        <v>-1</v>
      </c>
      <c r="FY385">
        <v>1</v>
      </c>
      <c r="FZ385">
        <v>1</v>
      </c>
      <c r="GA385" t="s">
        <v>719</v>
      </c>
      <c r="GB385">
        <v>2.69381</v>
      </c>
      <c r="GC385">
        <v>2.7051</v>
      </c>
      <c r="GD385">
        <v>0.168773</v>
      </c>
      <c r="GE385">
        <v>0.163765</v>
      </c>
      <c r="GF385">
        <v>0.119019</v>
      </c>
      <c r="GG385">
        <v>0.10949</v>
      </c>
      <c r="GH385">
        <v>26056.2</v>
      </c>
      <c r="GI385">
        <v>26318.5</v>
      </c>
      <c r="GJ385">
        <v>29172.4</v>
      </c>
      <c r="GK385">
        <v>29133.1</v>
      </c>
      <c r="GL385">
        <v>34025.2</v>
      </c>
      <c r="GM385">
        <v>34532.4</v>
      </c>
      <c r="GN385">
        <v>41055.1</v>
      </c>
      <c r="GO385">
        <v>41571.2</v>
      </c>
      <c r="GP385">
        <v>1.71495</v>
      </c>
      <c r="GQ385">
        <v>2.00645</v>
      </c>
      <c r="GR385">
        <v>0.127535</v>
      </c>
      <c r="GS385">
        <v>0</v>
      </c>
      <c r="GT385">
        <v>30.6513</v>
      </c>
      <c r="GU385">
        <v>999.9</v>
      </c>
      <c r="GV385">
        <v>43.6</v>
      </c>
      <c r="GW385">
        <v>37</v>
      </c>
      <c r="GX385">
        <v>30.3309</v>
      </c>
      <c r="GY385">
        <v>62.8938</v>
      </c>
      <c r="GZ385">
        <v>28.8021</v>
      </c>
      <c r="HA385">
        <v>1</v>
      </c>
      <c r="HB385">
        <v>0.368483</v>
      </c>
      <c r="HC385">
        <v>0</v>
      </c>
      <c r="HD385">
        <v>20.3918</v>
      </c>
      <c r="HE385">
        <v>5.21654</v>
      </c>
      <c r="HF385">
        <v>12.0099</v>
      </c>
      <c r="HG385">
        <v>4.98745</v>
      </c>
      <c r="HH385">
        <v>3.28855</v>
      </c>
      <c r="HI385">
        <v>2447.1</v>
      </c>
      <c r="HJ385">
        <v>9999</v>
      </c>
      <c r="HK385">
        <v>9999</v>
      </c>
      <c r="HL385">
        <v>46.1</v>
      </c>
      <c r="HM385">
        <v>1.86736</v>
      </c>
      <c r="HN385">
        <v>1.8663</v>
      </c>
      <c r="HO385">
        <v>1.86585</v>
      </c>
      <c r="HP385">
        <v>1.86571</v>
      </c>
      <c r="HQ385">
        <v>1.86752</v>
      </c>
      <c r="HR385">
        <v>1.87008</v>
      </c>
      <c r="HS385">
        <v>1.86874</v>
      </c>
      <c r="HT385">
        <v>1.87008</v>
      </c>
      <c r="HU385">
        <v>0</v>
      </c>
      <c r="HV385">
        <v>0</v>
      </c>
      <c r="HW385">
        <v>0</v>
      </c>
      <c r="HX385">
        <v>0</v>
      </c>
      <c r="HY385" t="s">
        <v>425</v>
      </c>
      <c r="HZ385" t="s">
        <v>426</v>
      </c>
      <c r="IA385" t="s">
        <v>427</v>
      </c>
      <c r="IB385" t="s">
        <v>427</v>
      </c>
      <c r="IC385" t="s">
        <v>427</v>
      </c>
      <c r="ID385" t="s">
        <v>427</v>
      </c>
      <c r="IE385">
        <v>0</v>
      </c>
      <c r="IF385">
        <v>100</v>
      </c>
      <c r="IG385">
        <v>100</v>
      </c>
      <c r="IH385">
        <v>-0.949</v>
      </c>
      <c r="II385">
        <v>0.1127</v>
      </c>
      <c r="IJ385">
        <v>0.04464184116076175</v>
      </c>
      <c r="IK385">
        <v>-0.0004613869835165773</v>
      </c>
      <c r="IL385">
        <v>-7.733014719846753E-07</v>
      </c>
      <c r="IM385">
        <v>2.12217718631011E-10</v>
      </c>
      <c r="IN385">
        <v>-0.1662484685589008</v>
      </c>
      <c r="IO385">
        <v>0.000886434048502425</v>
      </c>
      <c r="IP385">
        <v>0.0004187276611132993</v>
      </c>
      <c r="IQ385">
        <v>-3.612086840460417E-06</v>
      </c>
      <c r="IR385">
        <v>19</v>
      </c>
      <c r="IS385">
        <v>2204</v>
      </c>
      <c r="IT385">
        <v>1</v>
      </c>
      <c r="IU385">
        <v>37</v>
      </c>
      <c r="IV385">
        <v>46.4</v>
      </c>
      <c r="IW385">
        <v>46.5</v>
      </c>
      <c r="IX385">
        <v>1.98608</v>
      </c>
      <c r="IY385">
        <v>2.21069</v>
      </c>
      <c r="IZ385">
        <v>1.39648</v>
      </c>
      <c r="JA385">
        <v>2.34253</v>
      </c>
      <c r="JB385">
        <v>1.49536</v>
      </c>
      <c r="JC385">
        <v>2.38403</v>
      </c>
      <c r="JD385">
        <v>39.1924</v>
      </c>
      <c r="JE385">
        <v>14.6224</v>
      </c>
      <c r="JF385">
        <v>18</v>
      </c>
      <c r="JG385">
        <v>391.902</v>
      </c>
      <c r="JH385">
        <v>562.556</v>
      </c>
      <c r="JI385">
        <v>32.6602</v>
      </c>
      <c r="JJ385">
        <v>32.2224</v>
      </c>
      <c r="JK385">
        <v>30.0001</v>
      </c>
      <c r="JL385">
        <v>32.1031</v>
      </c>
      <c r="JM385">
        <v>32</v>
      </c>
      <c r="JN385">
        <v>39.6679</v>
      </c>
      <c r="JO385">
        <v>21.232</v>
      </c>
      <c r="JP385">
        <v>30.3623</v>
      </c>
      <c r="JQ385">
        <v>-999.9</v>
      </c>
      <c r="JR385">
        <v>912.905</v>
      </c>
      <c r="JS385">
        <v>25.7014</v>
      </c>
      <c r="JT385">
        <v>99.70829999999999</v>
      </c>
      <c r="JU385">
        <v>99.78440000000001</v>
      </c>
    </row>
    <row r="386" spans="1:281">
      <c r="A386">
        <v>370</v>
      </c>
      <c r="B386">
        <v>1652290130.5</v>
      </c>
      <c r="C386">
        <v>8074</v>
      </c>
      <c r="D386" t="s">
        <v>1225</v>
      </c>
      <c r="E386" t="s">
        <v>1226</v>
      </c>
      <c r="F386">
        <v>2</v>
      </c>
      <c r="G386" t="s">
        <v>1120</v>
      </c>
      <c r="H386" t="s">
        <v>418</v>
      </c>
      <c r="I386">
        <v>1652290129.5</v>
      </c>
      <c r="J386">
        <f>(K386)/1000</f>
        <v>0</v>
      </c>
      <c r="K386">
        <f>IF(CZ386, AN386, AH386)</f>
        <v>0</v>
      </c>
      <c r="L386">
        <f>IF(CZ386, AI386, AG386)</f>
        <v>0</v>
      </c>
      <c r="M386">
        <f>DB386 - IF(AU386&gt;1, L386*CV386*100.0/(AW386*DP386), 0)</f>
        <v>0</v>
      </c>
      <c r="N386">
        <f>((T386-J386/2)*M386-L386)/(T386+J386/2)</f>
        <v>0</v>
      </c>
      <c r="O386">
        <f>N386*(DI386+DJ386)/1000.0</f>
        <v>0</v>
      </c>
      <c r="P386">
        <f>(DB386 - IF(AU386&gt;1, L386*CV386*100.0/(AW386*DP386), 0))*(DI386+DJ386)/1000.0</f>
        <v>0</v>
      </c>
      <c r="Q386">
        <f>2.0/((1/S386-1/R386)+SIGN(S386)*SQRT((1/S386-1/R386)*(1/S386-1/R386) + 4*CW386/((CW386+1)*(CW386+1))*(2*1/S386*1/R386-1/R386*1/R386)))</f>
        <v>0</v>
      </c>
      <c r="R386">
        <f>IF(LEFT(CX386,1)&lt;&gt;"0",IF(LEFT(CX386,1)="1",3.0,CY386),$D$5+$E$5*(DP386*DI386/($K$5*1000))+$F$5*(DP386*DI386/($K$5*1000))*MAX(MIN(CV386,$J$5),$I$5)*MAX(MIN(CV386,$J$5),$I$5)+$G$5*MAX(MIN(CV386,$J$5),$I$5)*(DP386*DI386/($K$5*1000))+$H$5*(DP386*DI386/($K$5*1000))*(DP386*DI386/($K$5*1000)))</f>
        <v>0</v>
      </c>
      <c r="S386">
        <f>J386*(1000-(1000*0.61365*exp(17.502*W386/(240.97+W386))/(DI386+DJ386)+DD386)/2)/(1000*0.61365*exp(17.502*W386/(240.97+W386))/(DI386+DJ386)-DD386)</f>
        <v>0</v>
      </c>
      <c r="T386">
        <f>1/((CW386+1)/(Q386/1.6)+1/(R386/1.37)) + CW386/((CW386+1)/(Q386/1.6) + CW386/(R386/1.37))</f>
        <v>0</v>
      </c>
      <c r="U386">
        <f>(CR386*CU386)</f>
        <v>0</v>
      </c>
      <c r="V386">
        <f>(DK386+(U386+2*0.95*5.67E-8*(((DK386+$B$7)+273)^4-(DK386+273)^4)-44100*J386)/(1.84*29.3*R386+8*0.95*5.67E-8*(DK386+273)^3))</f>
        <v>0</v>
      </c>
      <c r="W386">
        <f>($C$7*DL386+$D$7*DM386+$E$7*V386)</f>
        <v>0</v>
      </c>
      <c r="X386">
        <f>0.61365*exp(17.502*W386/(240.97+W386))</f>
        <v>0</v>
      </c>
      <c r="Y386">
        <f>(Z386/AA386*100)</f>
        <v>0</v>
      </c>
      <c r="Z386">
        <f>DD386*(DI386+DJ386)/1000</f>
        <v>0</v>
      </c>
      <c r="AA386">
        <f>0.61365*exp(17.502*DK386/(240.97+DK386))</f>
        <v>0</v>
      </c>
      <c r="AB386">
        <f>(X386-DD386*(DI386+DJ386)/1000)</f>
        <v>0</v>
      </c>
      <c r="AC386">
        <f>(-J386*44100)</f>
        <v>0</v>
      </c>
      <c r="AD386">
        <f>2*29.3*R386*0.92*(DK386-W386)</f>
        <v>0</v>
      </c>
      <c r="AE386">
        <f>2*0.95*5.67E-8*(((DK386+$B$7)+273)^4-(W386+273)^4)</f>
        <v>0</v>
      </c>
      <c r="AF386">
        <f>U386+AE386+AC386+AD386</f>
        <v>0</v>
      </c>
      <c r="AG386">
        <f>DH386*AU386*(DC386-DB386*(1000-AU386*DE386)/(1000-AU386*DD386))/(100*CV386)</f>
        <v>0</v>
      </c>
      <c r="AH386">
        <f>1000*DH386*AU386*(DD386-DE386)/(100*CV386*(1000-AU386*DD386))</f>
        <v>0</v>
      </c>
      <c r="AI386">
        <f>(AJ386 - AK386 - DI386*1E3/(8.314*(DK386+273.15)) * AM386/DH386 * AL386) * DH386/(100*CV386) * (1000 - DE386)/1000</f>
        <v>0</v>
      </c>
      <c r="AJ386">
        <v>984.9726244081792</v>
      </c>
      <c r="AK386">
        <v>997.0056060606063</v>
      </c>
      <c r="AL386">
        <v>-6.672450734565689</v>
      </c>
      <c r="AM386">
        <v>66.42233892500103</v>
      </c>
      <c r="AN386">
        <f>(AP386 - AO386 + DI386*1E3/(8.314*(DK386+273.15)) * AR386/DH386 * AQ386) * DH386/(100*CV386) * 1000/(1000 - AP386)</f>
        <v>0</v>
      </c>
      <c r="AO386">
        <v>25.74766832418625</v>
      </c>
      <c r="AP386">
        <v>28.4423496969697</v>
      </c>
      <c r="AQ386">
        <v>0.0005130843539930946</v>
      </c>
      <c r="AR386">
        <v>79.01917542628415</v>
      </c>
      <c r="AS386">
        <v>0</v>
      </c>
      <c r="AT386">
        <v>0</v>
      </c>
      <c r="AU386">
        <f>IF(AS386*$H$13&gt;=AW386,1.0,(AW386/(AW386-AS386*$H$13)))</f>
        <v>0</v>
      </c>
      <c r="AV386">
        <f>(AU386-1)*100</f>
        <v>0</v>
      </c>
      <c r="AW386">
        <f>MAX(0,($B$13+$C$13*DP386)/(1+$D$13*DP386)*DI386/(DK386+273)*$E$13)</f>
        <v>0</v>
      </c>
      <c r="AX386" t="s">
        <v>421</v>
      </c>
      <c r="AY386" t="s">
        <v>421</v>
      </c>
      <c r="AZ386">
        <v>0</v>
      </c>
      <c r="BA386">
        <v>0</v>
      </c>
      <c r="BB386">
        <f>1-AZ386/BA386</f>
        <v>0</v>
      </c>
      <c r="BC386">
        <v>0</v>
      </c>
      <c r="BD386" t="s">
        <v>421</v>
      </c>
      <c r="BE386" t="s">
        <v>421</v>
      </c>
      <c r="BF386">
        <v>0</v>
      </c>
      <c r="BG386">
        <v>0</v>
      </c>
      <c r="BH386">
        <f>1-BF386/BG386</f>
        <v>0</v>
      </c>
      <c r="BI386">
        <v>0.5</v>
      </c>
      <c r="BJ386">
        <f>CS386</f>
        <v>0</v>
      </c>
      <c r="BK386">
        <f>L386</f>
        <v>0</v>
      </c>
      <c r="BL386">
        <f>BH386*BI386*BJ386</f>
        <v>0</v>
      </c>
      <c r="BM386">
        <f>(BK386-BC386)/BJ386</f>
        <v>0</v>
      </c>
      <c r="BN386">
        <f>(BA386-BG386)/BG386</f>
        <v>0</v>
      </c>
      <c r="BO386">
        <f>AZ386/(BB386+AZ386/BG386)</f>
        <v>0</v>
      </c>
      <c r="BP386" t="s">
        <v>421</v>
      </c>
      <c r="BQ386">
        <v>0</v>
      </c>
      <c r="BR386">
        <f>IF(BQ386&lt;&gt;0, BQ386, BO386)</f>
        <v>0</v>
      </c>
      <c r="BS386">
        <f>1-BR386/BG386</f>
        <v>0</v>
      </c>
      <c r="BT386">
        <f>(BG386-BF386)/(BG386-BR386)</f>
        <v>0</v>
      </c>
      <c r="BU386">
        <f>(BA386-BG386)/(BA386-BR386)</f>
        <v>0</v>
      </c>
      <c r="BV386">
        <f>(BG386-BF386)/(BG386-AZ386)</f>
        <v>0</v>
      </c>
      <c r="BW386">
        <f>(BA386-BG386)/(BA386-AZ386)</f>
        <v>0</v>
      </c>
      <c r="BX386">
        <f>(BT386*BR386/BF386)</f>
        <v>0</v>
      </c>
      <c r="BY386">
        <f>(1-BX386)</f>
        <v>0</v>
      </c>
      <c r="BZ386">
        <v>1358</v>
      </c>
      <c r="CA386">
        <v>300</v>
      </c>
      <c r="CB386">
        <v>300</v>
      </c>
      <c r="CC386">
        <v>300</v>
      </c>
      <c r="CD386">
        <v>10372.1</v>
      </c>
      <c r="CE386">
        <v>1824.64</v>
      </c>
      <c r="CF386">
        <v>-0.00730157</v>
      </c>
      <c r="CG386">
        <v>0.9</v>
      </c>
      <c r="CH386" t="s">
        <v>421</v>
      </c>
      <c r="CI386" t="s">
        <v>421</v>
      </c>
      <c r="CJ386" t="s">
        <v>421</v>
      </c>
      <c r="CK386" t="s">
        <v>421</v>
      </c>
      <c r="CL386" t="s">
        <v>421</v>
      </c>
      <c r="CM386" t="s">
        <v>421</v>
      </c>
      <c r="CN386" t="s">
        <v>421</v>
      </c>
      <c r="CO386" t="s">
        <v>421</v>
      </c>
      <c r="CP386" t="s">
        <v>421</v>
      </c>
      <c r="CQ386" t="s">
        <v>421</v>
      </c>
      <c r="CR386">
        <f>$B$11*DQ386+$C$11*DR386+$F$11*EC386*(1-EF386)</f>
        <v>0</v>
      </c>
      <c r="CS386">
        <f>CR386*CT386</f>
        <v>0</v>
      </c>
      <c r="CT386">
        <f>($B$11*$D$9+$C$11*$D$9+$F$11*((EP386+EH386)/MAX(EP386+EH386+EQ386, 0.1)*$I$9+EQ386/MAX(EP386+EH386+EQ386, 0.1)*$J$9))/($B$11+$C$11+$F$11)</f>
        <v>0</v>
      </c>
      <c r="CU386">
        <f>($B$11*$K$9+$C$11*$K$9+$F$11*((EP386+EH386)/MAX(EP386+EH386+EQ386, 0.1)*$P$9+EQ386/MAX(EP386+EH386+EQ386, 0.1)*$Q$9))/($B$11+$C$11+$F$11)</f>
        <v>0</v>
      </c>
      <c r="CV386">
        <v>6</v>
      </c>
      <c r="CW386">
        <v>0.5</v>
      </c>
      <c r="CX386" t="s">
        <v>422</v>
      </c>
      <c r="CY386">
        <v>2</v>
      </c>
      <c r="CZ386" t="b">
        <v>1</v>
      </c>
      <c r="DA386">
        <v>1652290129.5</v>
      </c>
      <c r="DB386">
        <v>971.8820000000001</v>
      </c>
      <c r="DC386">
        <v>942.2156666666666</v>
      </c>
      <c r="DD386">
        <v>28.44106666666667</v>
      </c>
      <c r="DE386">
        <v>25.74143333333333</v>
      </c>
      <c r="DF386">
        <v>972.8226666666666</v>
      </c>
      <c r="DG386">
        <v>28.32826666666667</v>
      </c>
      <c r="DH386">
        <v>400.0713333333333</v>
      </c>
      <c r="DI386">
        <v>90.6323</v>
      </c>
      <c r="DJ386">
        <v>0.1000333</v>
      </c>
      <c r="DK386">
        <v>33.40426666666666</v>
      </c>
      <c r="DL386">
        <v>32.7182</v>
      </c>
      <c r="DM386">
        <v>999.9</v>
      </c>
      <c r="DN386">
        <v>0</v>
      </c>
      <c r="DO386">
        <v>0</v>
      </c>
      <c r="DP386">
        <v>9996.860000000001</v>
      </c>
      <c r="DQ386">
        <v>0</v>
      </c>
      <c r="DR386">
        <v>254.3976666666667</v>
      </c>
      <c r="DS386">
        <v>29.6667</v>
      </c>
      <c r="DT386">
        <v>1000.331666666667</v>
      </c>
      <c r="DU386">
        <v>967.11</v>
      </c>
      <c r="DV386">
        <v>2.699643333333333</v>
      </c>
      <c r="DW386">
        <v>942.2156666666666</v>
      </c>
      <c r="DX386">
        <v>25.74143333333333</v>
      </c>
      <c r="DY386">
        <v>2.57768</v>
      </c>
      <c r="DZ386">
        <v>2.333006666666666</v>
      </c>
      <c r="EA386">
        <v>21.52546666666666</v>
      </c>
      <c r="EB386">
        <v>19.9061</v>
      </c>
      <c r="EC386">
        <v>1499.946666666667</v>
      </c>
      <c r="ED386">
        <v>0.972992</v>
      </c>
      <c r="EE386">
        <v>0.0270084</v>
      </c>
      <c r="EF386">
        <v>0</v>
      </c>
      <c r="EG386">
        <v>1392.713333333333</v>
      </c>
      <c r="EH386">
        <v>5.00097</v>
      </c>
      <c r="EI386">
        <v>21580.63333333333</v>
      </c>
      <c r="EJ386">
        <v>12491.13333333333</v>
      </c>
      <c r="EK386">
        <v>41.687</v>
      </c>
      <c r="EL386">
        <v>43</v>
      </c>
      <c r="EM386">
        <v>41.875</v>
      </c>
      <c r="EN386">
        <v>42.875</v>
      </c>
      <c r="EO386">
        <v>42.81199999999999</v>
      </c>
      <c r="EP386">
        <v>1454.566666666667</v>
      </c>
      <c r="EQ386">
        <v>40.38</v>
      </c>
      <c r="ER386">
        <v>0</v>
      </c>
      <c r="ES386">
        <v>2816.599999904633</v>
      </c>
      <c r="ET386">
        <v>0</v>
      </c>
      <c r="EU386">
        <v>1392.51</v>
      </c>
      <c r="EV386">
        <v>4.665299141167985</v>
      </c>
      <c r="EW386">
        <v>93.58290582761769</v>
      </c>
      <c r="EX386">
        <v>21574.46538461538</v>
      </c>
      <c r="EY386">
        <v>15</v>
      </c>
      <c r="EZ386">
        <v>1652287342.6</v>
      </c>
      <c r="FA386" t="s">
        <v>727</v>
      </c>
      <c r="FB386">
        <v>1652287342.6</v>
      </c>
      <c r="FC386">
        <v>1652287335.6</v>
      </c>
      <c r="FD386">
        <v>27</v>
      </c>
      <c r="FE386">
        <v>0.206</v>
      </c>
      <c r="FF386">
        <v>-0.006</v>
      </c>
      <c r="FG386">
        <v>-1.806</v>
      </c>
      <c r="FH386">
        <v>0.04</v>
      </c>
      <c r="FI386">
        <v>1600</v>
      </c>
      <c r="FJ386">
        <v>24</v>
      </c>
      <c r="FK386">
        <v>0.06</v>
      </c>
      <c r="FL386">
        <v>0.04</v>
      </c>
      <c r="FM386">
        <v>28.369955</v>
      </c>
      <c r="FN386">
        <v>9.028079549718633</v>
      </c>
      <c r="FO386">
        <v>0.8795309951758378</v>
      </c>
      <c r="FP386">
        <v>-1</v>
      </c>
      <c r="FQ386">
        <v>2.69576375</v>
      </c>
      <c r="FR386">
        <v>-0.1536233020637955</v>
      </c>
      <c r="FS386">
        <v>0.02387104058137183</v>
      </c>
      <c r="FT386">
        <v>1</v>
      </c>
      <c r="FU386">
        <v>0</v>
      </c>
      <c r="FV386">
        <v>0</v>
      </c>
      <c r="FW386">
        <v>0</v>
      </c>
      <c r="FX386">
        <v>-1</v>
      </c>
      <c r="FY386">
        <v>1</v>
      </c>
      <c r="FZ386">
        <v>1</v>
      </c>
      <c r="GA386" t="s">
        <v>719</v>
      </c>
      <c r="GB386">
        <v>2.6937</v>
      </c>
      <c r="GC386">
        <v>2.70513</v>
      </c>
      <c r="GD386">
        <v>0.167325</v>
      </c>
      <c r="GE386">
        <v>0.162274</v>
      </c>
      <c r="GF386">
        <v>0.119031</v>
      </c>
      <c r="GG386">
        <v>0.109479</v>
      </c>
      <c r="GH386">
        <v>26101.7</v>
      </c>
      <c r="GI386">
        <v>26365.6</v>
      </c>
      <c r="GJ386">
        <v>29172.3</v>
      </c>
      <c r="GK386">
        <v>29133.1</v>
      </c>
      <c r="GL386">
        <v>34024.6</v>
      </c>
      <c r="GM386">
        <v>34532.8</v>
      </c>
      <c r="GN386">
        <v>41055</v>
      </c>
      <c r="GO386">
        <v>41571.2</v>
      </c>
      <c r="GP386">
        <v>1.71475</v>
      </c>
      <c r="GQ386">
        <v>2.0065</v>
      </c>
      <c r="GR386">
        <v>0.127207</v>
      </c>
      <c r="GS386">
        <v>0</v>
      </c>
      <c r="GT386">
        <v>30.6513</v>
      </c>
      <c r="GU386">
        <v>999.9</v>
      </c>
      <c r="GV386">
        <v>43.6</v>
      </c>
      <c r="GW386">
        <v>37</v>
      </c>
      <c r="GX386">
        <v>30.3329</v>
      </c>
      <c r="GY386">
        <v>62.7238</v>
      </c>
      <c r="GZ386">
        <v>28.8421</v>
      </c>
      <c r="HA386">
        <v>1</v>
      </c>
      <c r="HB386">
        <v>0.36843</v>
      </c>
      <c r="HC386">
        <v>0</v>
      </c>
      <c r="HD386">
        <v>20.3918</v>
      </c>
      <c r="HE386">
        <v>5.21624</v>
      </c>
      <c r="HF386">
        <v>12.0099</v>
      </c>
      <c r="HG386">
        <v>4.9875</v>
      </c>
      <c r="HH386">
        <v>3.28853</v>
      </c>
      <c r="HI386">
        <v>2447.1</v>
      </c>
      <c r="HJ386">
        <v>9999</v>
      </c>
      <c r="HK386">
        <v>9999</v>
      </c>
      <c r="HL386">
        <v>46.1</v>
      </c>
      <c r="HM386">
        <v>1.86736</v>
      </c>
      <c r="HN386">
        <v>1.8663</v>
      </c>
      <c r="HO386">
        <v>1.86585</v>
      </c>
      <c r="HP386">
        <v>1.86572</v>
      </c>
      <c r="HQ386">
        <v>1.86752</v>
      </c>
      <c r="HR386">
        <v>1.87008</v>
      </c>
      <c r="HS386">
        <v>1.86873</v>
      </c>
      <c r="HT386">
        <v>1.87008</v>
      </c>
      <c r="HU386">
        <v>0</v>
      </c>
      <c r="HV386">
        <v>0</v>
      </c>
      <c r="HW386">
        <v>0</v>
      </c>
      <c r="HX386">
        <v>0</v>
      </c>
      <c r="HY386" t="s">
        <v>425</v>
      </c>
      <c r="HZ386" t="s">
        <v>426</v>
      </c>
      <c r="IA386" t="s">
        <v>427</v>
      </c>
      <c r="IB386" t="s">
        <v>427</v>
      </c>
      <c r="IC386" t="s">
        <v>427</v>
      </c>
      <c r="ID386" t="s">
        <v>427</v>
      </c>
      <c r="IE386">
        <v>0</v>
      </c>
      <c r="IF386">
        <v>100</v>
      </c>
      <c r="IG386">
        <v>100</v>
      </c>
      <c r="IH386">
        <v>-0.931</v>
      </c>
      <c r="II386">
        <v>0.1128</v>
      </c>
      <c r="IJ386">
        <v>0.04464184116076175</v>
      </c>
      <c r="IK386">
        <v>-0.0004613869835165773</v>
      </c>
      <c r="IL386">
        <v>-7.733014719846753E-07</v>
      </c>
      <c r="IM386">
        <v>2.12217718631011E-10</v>
      </c>
      <c r="IN386">
        <v>-0.1662484685589008</v>
      </c>
      <c r="IO386">
        <v>0.000886434048502425</v>
      </c>
      <c r="IP386">
        <v>0.0004187276611132993</v>
      </c>
      <c r="IQ386">
        <v>-3.612086840460417E-06</v>
      </c>
      <c r="IR386">
        <v>19</v>
      </c>
      <c r="IS386">
        <v>2204</v>
      </c>
      <c r="IT386">
        <v>1</v>
      </c>
      <c r="IU386">
        <v>37</v>
      </c>
      <c r="IV386">
        <v>46.5</v>
      </c>
      <c r="IW386">
        <v>46.6</v>
      </c>
      <c r="IX386">
        <v>1.95801</v>
      </c>
      <c r="IY386">
        <v>2.21191</v>
      </c>
      <c r="IZ386">
        <v>1.39648</v>
      </c>
      <c r="JA386">
        <v>2.34131</v>
      </c>
      <c r="JB386">
        <v>1.49536</v>
      </c>
      <c r="JC386">
        <v>2.36572</v>
      </c>
      <c r="JD386">
        <v>39.1924</v>
      </c>
      <c r="JE386">
        <v>14.6136</v>
      </c>
      <c r="JF386">
        <v>18</v>
      </c>
      <c r="JG386">
        <v>391.8</v>
      </c>
      <c r="JH386">
        <v>562.607</v>
      </c>
      <c r="JI386">
        <v>32.6598</v>
      </c>
      <c r="JJ386">
        <v>32.2227</v>
      </c>
      <c r="JK386">
        <v>30.0001</v>
      </c>
      <c r="JL386">
        <v>32.1043</v>
      </c>
      <c r="JM386">
        <v>32.0014</v>
      </c>
      <c r="JN386">
        <v>39.2043</v>
      </c>
      <c r="JO386">
        <v>21.232</v>
      </c>
      <c r="JP386">
        <v>30.3623</v>
      </c>
      <c r="JQ386">
        <v>-999.9</v>
      </c>
      <c r="JR386">
        <v>899.545</v>
      </c>
      <c r="JS386">
        <v>25.7013</v>
      </c>
      <c r="JT386">
        <v>99.708</v>
      </c>
      <c r="JU386">
        <v>99.78449999999999</v>
      </c>
    </row>
    <row r="387" spans="1:281">
      <c r="A387">
        <v>371</v>
      </c>
      <c r="B387">
        <v>1652290132.5</v>
      </c>
      <c r="C387">
        <v>8076</v>
      </c>
      <c r="D387" t="s">
        <v>1227</v>
      </c>
      <c r="E387" t="s">
        <v>1228</v>
      </c>
      <c r="F387">
        <v>2</v>
      </c>
      <c r="G387" t="s">
        <v>1120</v>
      </c>
      <c r="H387" t="s">
        <v>418</v>
      </c>
      <c r="I387">
        <v>1652290131.125</v>
      </c>
      <c r="J387">
        <f>(K387)/1000</f>
        <v>0</v>
      </c>
      <c r="K387">
        <f>IF(CZ387, AN387, AH387)</f>
        <v>0</v>
      </c>
      <c r="L387">
        <f>IF(CZ387, AI387, AG387)</f>
        <v>0</v>
      </c>
      <c r="M387">
        <f>DB387 - IF(AU387&gt;1, L387*CV387*100.0/(AW387*DP387), 0)</f>
        <v>0</v>
      </c>
      <c r="N387">
        <f>((T387-J387/2)*M387-L387)/(T387+J387/2)</f>
        <v>0</v>
      </c>
      <c r="O387">
        <f>N387*(DI387+DJ387)/1000.0</f>
        <v>0</v>
      </c>
      <c r="P387">
        <f>(DB387 - IF(AU387&gt;1, L387*CV387*100.0/(AW387*DP387), 0))*(DI387+DJ387)/1000.0</f>
        <v>0</v>
      </c>
      <c r="Q387">
        <f>2.0/((1/S387-1/R387)+SIGN(S387)*SQRT((1/S387-1/R387)*(1/S387-1/R387) + 4*CW387/((CW387+1)*(CW387+1))*(2*1/S387*1/R387-1/R387*1/R387)))</f>
        <v>0</v>
      </c>
      <c r="R387">
        <f>IF(LEFT(CX387,1)&lt;&gt;"0",IF(LEFT(CX387,1)="1",3.0,CY387),$D$5+$E$5*(DP387*DI387/($K$5*1000))+$F$5*(DP387*DI387/($K$5*1000))*MAX(MIN(CV387,$J$5),$I$5)*MAX(MIN(CV387,$J$5),$I$5)+$G$5*MAX(MIN(CV387,$J$5),$I$5)*(DP387*DI387/($K$5*1000))+$H$5*(DP387*DI387/($K$5*1000))*(DP387*DI387/($K$5*1000)))</f>
        <v>0</v>
      </c>
      <c r="S387">
        <f>J387*(1000-(1000*0.61365*exp(17.502*W387/(240.97+W387))/(DI387+DJ387)+DD387)/2)/(1000*0.61365*exp(17.502*W387/(240.97+W387))/(DI387+DJ387)-DD387)</f>
        <v>0</v>
      </c>
      <c r="T387">
        <f>1/((CW387+1)/(Q387/1.6)+1/(R387/1.37)) + CW387/((CW387+1)/(Q387/1.6) + CW387/(R387/1.37))</f>
        <v>0</v>
      </c>
      <c r="U387">
        <f>(CR387*CU387)</f>
        <v>0</v>
      </c>
      <c r="V387">
        <f>(DK387+(U387+2*0.95*5.67E-8*(((DK387+$B$7)+273)^4-(DK387+273)^4)-44100*J387)/(1.84*29.3*R387+8*0.95*5.67E-8*(DK387+273)^3))</f>
        <v>0</v>
      </c>
      <c r="W387">
        <f>($C$7*DL387+$D$7*DM387+$E$7*V387)</f>
        <v>0</v>
      </c>
      <c r="X387">
        <f>0.61365*exp(17.502*W387/(240.97+W387))</f>
        <v>0</v>
      </c>
      <c r="Y387">
        <f>(Z387/AA387*100)</f>
        <v>0</v>
      </c>
      <c r="Z387">
        <f>DD387*(DI387+DJ387)/1000</f>
        <v>0</v>
      </c>
      <c r="AA387">
        <f>0.61365*exp(17.502*DK387/(240.97+DK387))</f>
        <v>0</v>
      </c>
      <c r="AB387">
        <f>(X387-DD387*(DI387+DJ387)/1000)</f>
        <v>0</v>
      </c>
      <c r="AC387">
        <f>(-J387*44100)</f>
        <v>0</v>
      </c>
      <c r="AD387">
        <f>2*29.3*R387*0.92*(DK387-W387)</f>
        <v>0</v>
      </c>
      <c r="AE387">
        <f>2*0.95*5.67E-8*(((DK387+$B$7)+273)^4-(W387+273)^4)</f>
        <v>0</v>
      </c>
      <c r="AF387">
        <f>U387+AE387+AC387+AD387</f>
        <v>0</v>
      </c>
      <c r="AG387">
        <f>DH387*AU387*(DC387-DB387*(1000-AU387*DE387)/(1000-AU387*DD387))/(100*CV387)</f>
        <v>0</v>
      </c>
      <c r="AH387">
        <f>1000*DH387*AU387*(DD387-DE387)/(100*CV387*(1000-AU387*DD387))</f>
        <v>0</v>
      </c>
      <c r="AI387">
        <f>(AJ387 - AK387 - DI387*1E3/(8.314*(DK387+273.15)) * AM387/DH387 * AL387) * DH387/(100*CV387) * (1000 - DE387)/1000</f>
        <v>0</v>
      </c>
      <c r="AJ387">
        <v>971.3290335960347</v>
      </c>
      <c r="AK387">
        <v>983.800666666667</v>
      </c>
      <c r="AL387">
        <v>-6.636096595871487</v>
      </c>
      <c r="AM387">
        <v>66.42233892500103</v>
      </c>
      <c r="AN387">
        <f>(AP387 - AO387 + DI387*1E3/(8.314*(DK387+273.15)) * AR387/DH387 * AQ387) * DH387/(100*CV387) * 1000/(1000 - AP387)</f>
        <v>0</v>
      </c>
      <c r="AO387">
        <v>25.74373327707128</v>
      </c>
      <c r="AP387">
        <v>28.44385151515151</v>
      </c>
      <c r="AQ387">
        <v>0.0007345717895049444</v>
      </c>
      <c r="AR387">
        <v>79.01917542628415</v>
      </c>
      <c r="AS387">
        <v>0</v>
      </c>
      <c r="AT387">
        <v>0</v>
      </c>
      <c r="AU387">
        <f>IF(AS387*$H$13&gt;=AW387,1.0,(AW387/(AW387-AS387*$H$13)))</f>
        <v>0</v>
      </c>
      <c r="AV387">
        <f>(AU387-1)*100</f>
        <v>0</v>
      </c>
      <c r="AW387">
        <f>MAX(0,($B$13+$C$13*DP387)/(1+$D$13*DP387)*DI387/(DK387+273)*$E$13)</f>
        <v>0</v>
      </c>
      <c r="AX387" t="s">
        <v>421</v>
      </c>
      <c r="AY387" t="s">
        <v>421</v>
      </c>
      <c r="AZ387">
        <v>0</v>
      </c>
      <c r="BA387">
        <v>0</v>
      </c>
      <c r="BB387">
        <f>1-AZ387/BA387</f>
        <v>0</v>
      </c>
      <c r="BC387">
        <v>0</v>
      </c>
      <c r="BD387" t="s">
        <v>421</v>
      </c>
      <c r="BE387" t="s">
        <v>421</v>
      </c>
      <c r="BF387">
        <v>0</v>
      </c>
      <c r="BG387">
        <v>0</v>
      </c>
      <c r="BH387">
        <f>1-BF387/BG387</f>
        <v>0</v>
      </c>
      <c r="BI387">
        <v>0.5</v>
      </c>
      <c r="BJ387">
        <f>CS387</f>
        <v>0</v>
      </c>
      <c r="BK387">
        <f>L387</f>
        <v>0</v>
      </c>
      <c r="BL387">
        <f>BH387*BI387*BJ387</f>
        <v>0</v>
      </c>
      <c r="BM387">
        <f>(BK387-BC387)/BJ387</f>
        <v>0</v>
      </c>
      <c r="BN387">
        <f>(BA387-BG387)/BG387</f>
        <v>0</v>
      </c>
      <c r="BO387">
        <f>AZ387/(BB387+AZ387/BG387)</f>
        <v>0</v>
      </c>
      <c r="BP387" t="s">
        <v>421</v>
      </c>
      <c r="BQ387">
        <v>0</v>
      </c>
      <c r="BR387">
        <f>IF(BQ387&lt;&gt;0, BQ387, BO387)</f>
        <v>0</v>
      </c>
      <c r="BS387">
        <f>1-BR387/BG387</f>
        <v>0</v>
      </c>
      <c r="BT387">
        <f>(BG387-BF387)/(BG387-BR387)</f>
        <v>0</v>
      </c>
      <c r="BU387">
        <f>(BA387-BG387)/(BA387-BR387)</f>
        <v>0</v>
      </c>
      <c r="BV387">
        <f>(BG387-BF387)/(BG387-AZ387)</f>
        <v>0</v>
      </c>
      <c r="BW387">
        <f>(BA387-BG387)/(BA387-AZ387)</f>
        <v>0</v>
      </c>
      <c r="BX387">
        <f>(BT387*BR387/BF387)</f>
        <v>0</v>
      </c>
      <c r="BY387">
        <f>(1-BX387)</f>
        <v>0</v>
      </c>
      <c r="BZ387">
        <v>1358</v>
      </c>
      <c r="CA387">
        <v>300</v>
      </c>
      <c r="CB387">
        <v>300</v>
      </c>
      <c r="CC387">
        <v>300</v>
      </c>
      <c r="CD387">
        <v>10372.1</v>
      </c>
      <c r="CE387">
        <v>1824.64</v>
      </c>
      <c r="CF387">
        <v>-0.00730157</v>
      </c>
      <c r="CG387">
        <v>0.9</v>
      </c>
      <c r="CH387" t="s">
        <v>421</v>
      </c>
      <c r="CI387" t="s">
        <v>421</v>
      </c>
      <c r="CJ387" t="s">
        <v>421</v>
      </c>
      <c r="CK387" t="s">
        <v>421</v>
      </c>
      <c r="CL387" t="s">
        <v>421</v>
      </c>
      <c r="CM387" t="s">
        <v>421</v>
      </c>
      <c r="CN387" t="s">
        <v>421</v>
      </c>
      <c r="CO387" t="s">
        <v>421</v>
      </c>
      <c r="CP387" t="s">
        <v>421</v>
      </c>
      <c r="CQ387" t="s">
        <v>421</v>
      </c>
      <c r="CR387">
        <f>$B$11*DQ387+$C$11*DR387+$F$11*EC387*(1-EF387)</f>
        <v>0</v>
      </c>
      <c r="CS387">
        <f>CR387*CT387</f>
        <v>0</v>
      </c>
      <c r="CT387">
        <f>($B$11*$D$9+$C$11*$D$9+$F$11*((EP387+EH387)/MAX(EP387+EH387+EQ387, 0.1)*$I$9+EQ387/MAX(EP387+EH387+EQ387, 0.1)*$J$9))/($B$11+$C$11+$F$11)</f>
        <v>0</v>
      </c>
      <c r="CU387">
        <f>($B$11*$K$9+$C$11*$K$9+$F$11*((EP387+EH387)/MAX(EP387+EH387+EQ387, 0.1)*$P$9+EQ387/MAX(EP387+EH387+EQ387, 0.1)*$Q$9))/($B$11+$C$11+$F$11)</f>
        <v>0</v>
      </c>
      <c r="CV387">
        <v>6</v>
      </c>
      <c r="CW387">
        <v>0.5</v>
      </c>
      <c r="CX387" t="s">
        <v>422</v>
      </c>
      <c r="CY387">
        <v>2</v>
      </c>
      <c r="CZ387" t="b">
        <v>1</v>
      </c>
      <c r="DA387">
        <v>1652290131.125</v>
      </c>
      <c r="DB387">
        <v>961.428</v>
      </c>
      <c r="DC387">
        <v>931.4907500000002</v>
      </c>
      <c r="DD387">
        <v>28.443325</v>
      </c>
      <c r="DE387">
        <v>25.739375</v>
      </c>
      <c r="DF387">
        <v>962.3544999999999</v>
      </c>
      <c r="DG387">
        <v>28.3305</v>
      </c>
      <c r="DH387">
        <v>400.08975</v>
      </c>
      <c r="DI387">
        <v>90.63180000000001</v>
      </c>
      <c r="DJ387">
        <v>0.100035675</v>
      </c>
      <c r="DK387">
        <v>33.4054</v>
      </c>
      <c r="DL387">
        <v>32.7164</v>
      </c>
      <c r="DM387">
        <v>999.9</v>
      </c>
      <c r="DN387">
        <v>0</v>
      </c>
      <c r="DO387">
        <v>0</v>
      </c>
      <c r="DP387">
        <v>9994.532499999999</v>
      </c>
      <c r="DQ387">
        <v>0</v>
      </c>
      <c r="DR387">
        <v>254.48025</v>
      </c>
      <c r="DS387">
        <v>29.93755</v>
      </c>
      <c r="DT387">
        <v>989.57475</v>
      </c>
      <c r="DU387">
        <v>956.09975</v>
      </c>
      <c r="DV387">
        <v>2.703965</v>
      </c>
      <c r="DW387">
        <v>931.4907500000002</v>
      </c>
      <c r="DX387">
        <v>25.739375</v>
      </c>
      <c r="DY387">
        <v>2.57787</v>
      </c>
      <c r="DZ387">
        <v>2.332805</v>
      </c>
      <c r="EA387">
        <v>21.52665</v>
      </c>
      <c r="EB387">
        <v>19.904725</v>
      </c>
      <c r="EC387">
        <v>1499.9475</v>
      </c>
      <c r="ED387">
        <v>0.972992</v>
      </c>
      <c r="EE387">
        <v>0.0270084</v>
      </c>
      <c r="EF387">
        <v>0</v>
      </c>
      <c r="EG387">
        <v>1392.8825</v>
      </c>
      <c r="EH387">
        <v>5.00097</v>
      </c>
      <c r="EI387">
        <v>21582.15</v>
      </c>
      <c r="EJ387">
        <v>12491.075</v>
      </c>
      <c r="EK387">
        <v>41.687</v>
      </c>
      <c r="EL387">
        <v>43</v>
      </c>
      <c r="EM387">
        <v>41.875</v>
      </c>
      <c r="EN387">
        <v>42.875</v>
      </c>
      <c r="EO387">
        <v>42.812</v>
      </c>
      <c r="EP387">
        <v>1454.5675</v>
      </c>
      <c r="EQ387">
        <v>40.38</v>
      </c>
      <c r="ER387">
        <v>0</v>
      </c>
      <c r="ES387">
        <v>2818.400000095367</v>
      </c>
      <c r="ET387">
        <v>0</v>
      </c>
      <c r="EU387">
        <v>1392.6544</v>
      </c>
      <c r="EV387">
        <v>2.179230752788256</v>
      </c>
      <c r="EW387">
        <v>73.5384612440279</v>
      </c>
      <c r="EX387">
        <v>21577.124</v>
      </c>
      <c r="EY387">
        <v>15</v>
      </c>
      <c r="EZ387">
        <v>1652287342.6</v>
      </c>
      <c r="FA387" t="s">
        <v>727</v>
      </c>
      <c r="FB387">
        <v>1652287342.6</v>
      </c>
      <c r="FC387">
        <v>1652287335.6</v>
      </c>
      <c r="FD387">
        <v>27</v>
      </c>
      <c r="FE387">
        <v>0.206</v>
      </c>
      <c r="FF387">
        <v>-0.006</v>
      </c>
      <c r="FG387">
        <v>-1.806</v>
      </c>
      <c r="FH387">
        <v>0.04</v>
      </c>
      <c r="FI387">
        <v>1600</v>
      </c>
      <c r="FJ387">
        <v>24</v>
      </c>
      <c r="FK387">
        <v>0.06</v>
      </c>
      <c r="FL387">
        <v>0.04</v>
      </c>
      <c r="FM387">
        <v>28.5296175</v>
      </c>
      <c r="FN387">
        <v>8.711316697936123</v>
      </c>
      <c r="FO387">
        <v>0.8470008963653753</v>
      </c>
      <c r="FP387">
        <v>-1</v>
      </c>
      <c r="FQ387">
        <v>2.69440325</v>
      </c>
      <c r="FR387">
        <v>-0.1141854033771137</v>
      </c>
      <c r="FS387">
        <v>0.02258984676657857</v>
      </c>
      <c r="FT387">
        <v>1</v>
      </c>
      <c r="FU387">
        <v>0</v>
      </c>
      <c r="FV387">
        <v>0</v>
      </c>
      <c r="FW387">
        <v>0</v>
      </c>
      <c r="FX387">
        <v>-1</v>
      </c>
      <c r="FY387">
        <v>1</v>
      </c>
      <c r="FZ387">
        <v>1</v>
      </c>
      <c r="GA387" t="s">
        <v>719</v>
      </c>
      <c r="GB387">
        <v>2.6937</v>
      </c>
      <c r="GC387">
        <v>2.70508</v>
      </c>
      <c r="GD387">
        <v>0.16587</v>
      </c>
      <c r="GE387">
        <v>0.160767</v>
      </c>
      <c r="GF387">
        <v>0.119031</v>
      </c>
      <c r="GG387">
        <v>0.109469</v>
      </c>
      <c r="GH387">
        <v>26147.4</v>
      </c>
      <c r="GI387">
        <v>26413.3</v>
      </c>
      <c r="GJ387">
        <v>29172.3</v>
      </c>
      <c r="GK387">
        <v>29133.4</v>
      </c>
      <c r="GL387">
        <v>34024.3</v>
      </c>
      <c r="GM387">
        <v>34533.6</v>
      </c>
      <c r="GN387">
        <v>41054.7</v>
      </c>
      <c r="GO387">
        <v>41571.7</v>
      </c>
      <c r="GP387">
        <v>1.71463</v>
      </c>
      <c r="GQ387">
        <v>2.00653</v>
      </c>
      <c r="GR387">
        <v>0.12733</v>
      </c>
      <c r="GS387">
        <v>0</v>
      </c>
      <c r="GT387">
        <v>30.6513</v>
      </c>
      <c r="GU387">
        <v>999.9</v>
      </c>
      <c r="GV387">
        <v>43.7</v>
      </c>
      <c r="GW387">
        <v>37</v>
      </c>
      <c r="GX387">
        <v>30.3995</v>
      </c>
      <c r="GY387">
        <v>62.6738</v>
      </c>
      <c r="GZ387">
        <v>28.8702</v>
      </c>
      <c r="HA387">
        <v>1</v>
      </c>
      <c r="HB387">
        <v>0.368458</v>
      </c>
      <c r="HC387">
        <v>0</v>
      </c>
      <c r="HD387">
        <v>20.3919</v>
      </c>
      <c r="HE387">
        <v>5.21654</v>
      </c>
      <c r="HF387">
        <v>12.0099</v>
      </c>
      <c r="HG387">
        <v>4.9875</v>
      </c>
      <c r="HH387">
        <v>3.28855</v>
      </c>
      <c r="HI387">
        <v>2447.1</v>
      </c>
      <c r="HJ387">
        <v>9999</v>
      </c>
      <c r="HK387">
        <v>9999</v>
      </c>
      <c r="HL387">
        <v>46.1</v>
      </c>
      <c r="HM387">
        <v>1.86735</v>
      </c>
      <c r="HN387">
        <v>1.8663</v>
      </c>
      <c r="HO387">
        <v>1.86587</v>
      </c>
      <c r="HP387">
        <v>1.86573</v>
      </c>
      <c r="HQ387">
        <v>1.86752</v>
      </c>
      <c r="HR387">
        <v>1.87008</v>
      </c>
      <c r="HS387">
        <v>1.86874</v>
      </c>
      <c r="HT387">
        <v>1.87007</v>
      </c>
      <c r="HU387">
        <v>0</v>
      </c>
      <c r="HV387">
        <v>0</v>
      </c>
      <c r="HW387">
        <v>0</v>
      </c>
      <c r="HX387">
        <v>0</v>
      </c>
      <c r="HY387" t="s">
        <v>425</v>
      </c>
      <c r="HZ387" t="s">
        <v>426</v>
      </c>
      <c r="IA387" t="s">
        <v>427</v>
      </c>
      <c r="IB387" t="s">
        <v>427</v>
      </c>
      <c r="IC387" t="s">
        <v>427</v>
      </c>
      <c r="ID387" t="s">
        <v>427</v>
      </c>
      <c r="IE387">
        <v>0</v>
      </c>
      <c r="IF387">
        <v>100</v>
      </c>
      <c r="IG387">
        <v>100</v>
      </c>
      <c r="IH387">
        <v>-0.914</v>
      </c>
      <c r="II387">
        <v>0.1128</v>
      </c>
      <c r="IJ387">
        <v>0.04464184116076175</v>
      </c>
      <c r="IK387">
        <v>-0.0004613869835165773</v>
      </c>
      <c r="IL387">
        <v>-7.733014719846753E-07</v>
      </c>
      <c r="IM387">
        <v>2.12217718631011E-10</v>
      </c>
      <c r="IN387">
        <v>-0.1662484685589008</v>
      </c>
      <c r="IO387">
        <v>0.000886434048502425</v>
      </c>
      <c r="IP387">
        <v>0.0004187276611132993</v>
      </c>
      <c r="IQ387">
        <v>-3.612086840460417E-06</v>
      </c>
      <c r="IR387">
        <v>19</v>
      </c>
      <c r="IS387">
        <v>2204</v>
      </c>
      <c r="IT387">
        <v>1</v>
      </c>
      <c r="IU387">
        <v>37</v>
      </c>
      <c r="IV387">
        <v>46.5</v>
      </c>
      <c r="IW387">
        <v>46.6</v>
      </c>
      <c r="IX387">
        <v>1.93481</v>
      </c>
      <c r="IY387">
        <v>2.21191</v>
      </c>
      <c r="IZ387">
        <v>1.39648</v>
      </c>
      <c r="JA387">
        <v>2.34253</v>
      </c>
      <c r="JB387">
        <v>1.49536</v>
      </c>
      <c r="JC387">
        <v>2.35352</v>
      </c>
      <c r="JD387">
        <v>39.1924</v>
      </c>
      <c r="JE387">
        <v>14.6224</v>
      </c>
      <c r="JF387">
        <v>18</v>
      </c>
      <c r="JG387">
        <v>391.732</v>
      </c>
      <c r="JH387">
        <v>562.638</v>
      </c>
      <c r="JI387">
        <v>32.6595</v>
      </c>
      <c r="JJ387">
        <v>32.2241</v>
      </c>
      <c r="JK387">
        <v>30.0001</v>
      </c>
      <c r="JL387">
        <v>32.1043</v>
      </c>
      <c r="JM387">
        <v>32.0027</v>
      </c>
      <c r="JN387">
        <v>38.7414</v>
      </c>
      <c r="JO387">
        <v>21.232</v>
      </c>
      <c r="JP387">
        <v>30.3623</v>
      </c>
      <c r="JQ387">
        <v>-999.9</v>
      </c>
      <c r="JR387">
        <v>886.188</v>
      </c>
      <c r="JS387">
        <v>25.7052</v>
      </c>
      <c r="JT387">
        <v>99.7075</v>
      </c>
      <c r="JU387">
        <v>99.7856</v>
      </c>
    </row>
    <row r="388" spans="1:281">
      <c r="A388">
        <v>372</v>
      </c>
      <c r="B388">
        <v>1652290134.5</v>
      </c>
      <c r="C388">
        <v>8078</v>
      </c>
      <c r="D388" t="s">
        <v>1229</v>
      </c>
      <c r="E388" t="s">
        <v>1230</v>
      </c>
      <c r="F388">
        <v>2</v>
      </c>
      <c r="G388" t="s">
        <v>1120</v>
      </c>
      <c r="H388" t="s">
        <v>418</v>
      </c>
      <c r="I388">
        <v>1652290133.5</v>
      </c>
      <c r="J388">
        <f>(K388)/1000</f>
        <v>0</v>
      </c>
      <c r="K388">
        <f>IF(CZ388, AN388, AH388)</f>
        <v>0</v>
      </c>
      <c r="L388">
        <f>IF(CZ388, AI388, AG388)</f>
        <v>0</v>
      </c>
      <c r="M388">
        <f>DB388 - IF(AU388&gt;1, L388*CV388*100.0/(AW388*DP388), 0)</f>
        <v>0</v>
      </c>
      <c r="N388">
        <f>((T388-J388/2)*M388-L388)/(T388+J388/2)</f>
        <v>0</v>
      </c>
      <c r="O388">
        <f>N388*(DI388+DJ388)/1000.0</f>
        <v>0</v>
      </c>
      <c r="P388">
        <f>(DB388 - IF(AU388&gt;1, L388*CV388*100.0/(AW388*DP388), 0))*(DI388+DJ388)/1000.0</f>
        <v>0</v>
      </c>
      <c r="Q388">
        <f>2.0/((1/S388-1/R388)+SIGN(S388)*SQRT((1/S388-1/R388)*(1/S388-1/R388) + 4*CW388/((CW388+1)*(CW388+1))*(2*1/S388*1/R388-1/R388*1/R388)))</f>
        <v>0</v>
      </c>
      <c r="R388">
        <f>IF(LEFT(CX388,1)&lt;&gt;"0",IF(LEFT(CX388,1)="1",3.0,CY388),$D$5+$E$5*(DP388*DI388/($K$5*1000))+$F$5*(DP388*DI388/($K$5*1000))*MAX(MIN(CV388,$J$5),$I$5)*MAX(MIN(CV388,$J$5),$I$5)+$G$5*MAX(MIN(CV388,$J$5),$I$5)*(DP388*DI388/($K$5*1000))+$H$5*(DP388*DI388/($K$5*1000))*(DP388*DI388/($K$5*1000)))</f>
        <v>0</v>
      </c>
      <c r="S388">
        <f>J388*(1000-(1000*0.61365*exp(17.502*W388/(240.97+W388))/(DI388+DJ388)+DD388)/2)/(1000*0.61365*exp(17.502*W388/(240.97+W388))/(DI388+DJ388)-DD388)</f>
        <v>0</v>
      </c>
      <c r="T388">
        <f>1/((CW388+1)/(Q388/1.6)+1/(R388/1.37)) + CW388/((CW388+1)/(Q388/1.6) + CW388/(R388/1.37))</f>
        <v>0</v>
      </c>
      <c r="U388">
        <f>(CR388*CU388)</f>
        <v>0</v>
      </c>
      <c r="V388">
        <f>(DK388+(U388+2*0.95*5.67E-8*(((DK388+$B$7)+273)^4-(DK388+273)^4)-44100*J388)/(1.84*29.3*R388+8*0.95*5.67E-8*(DK388+273)^3))</f>
        <v>0</v>
      </c>
      <c r="W388">
        <f>($C$7*DL388+$D$7*DM388+$E$7*V388)</f>
        <v>0</v>
      </c>
      <c r="X388">
        <f>0.61365*exp(17.502*W388/(240.97+W388))</f>
        <v>0</v>
      </c>
      <c r="Y388">
        <f>(Z388/AA388*100)</f>
        <v>0</v>
      </c>
      <c r="Z388">
        <f>DD388*(DI388+DJ388)/1000</f>
        <v>0</v>
      </c>
      <c r="AA388">
        <f>0.61365*exp(17.502*DK388/(240.97+DK388))</f>
        <v>0</v>
      </c>
      <c r="AB388">
        <f>(X388-DD388*(DI388+DJ388)/1000)</f>
        <v>0</v>
      </c>
      <c r="AC388">
        <f>(-J388*44100)</f>
        <v>0</v>
      </c>
      <c r="AD388">
        <f>2*29.3*R388*0.92*(DK388-W388)</f>
        <v>0</v>
      </c>
      <c r="AE388">
        <f>2*0.95*5.67E-8*(((DK388+$B$7)+273)^4-(W388+273)^4)</f>
        <v>0</v>
      </c>
      <c r="AF388">
        <f>U388+AE388+AC388+AD388</f>
        <v>0</v>
      </c>
      <c r="AG388">
        <f>DH388*AU388*(DC388-DB388*(1000-AU388*DE388)/(1000-AU388*DD388))/(100*CV388)</f>
        <v>0</v>
      </c>
      <c r="AH388">
        <f>1000*DH388*AU388*(DD388-DE388)/(100*CV388*(1000-AU388*DD388))</f>
        <v>0</v>
      </c>
      <c r="AI388">
        <f>(AJ388 - AK388 - DI388*1E3/(8.314*(DK388+273.15)) * AM388/DH388 * AL388) * DH388/(100*CV388) * (1000 - DE388)/1000</f>
        <v>0</v>
      </c>
      <c r="AJ388">
        <v>957.7716958704351</v>
      </c>
      <c r="AK388">
        <v>970.488115151515</v>
      </c>
      <c r="AL388">
        <v>-6.62760757783531</v>
      </c>
      <c r="AM388">
        <v>66.42233892500103</v>
      </c>
      <c r="AN388">
        <f>(AP388 - AO388 + DI388*1E3/(8.314*(DK388+273.15)) * AR388/DH388 * AQ388) * DH388/(100*CV388) * 1000/(1000 - AP388)</f>
        <v>0</v>
      </c>
      <c r="AO388">
        <v>25.74029625086693</v>
      </c>
      <c r="AP388">
        <v>28.44202181818181</v>
      </c>
      <c r="AQ388">
        <v>0.0002738690727215284</v>
      </c>
      <c r="AR388">
        <v>79.01917542628415</v>
      </c>
      <c r="AS388">
        <v>0</v>
      </c>
      <c r="AT388">
        <v>0</v>
      </c>
      <c r="AU388">
        <f>IF(AS388*$H$13&gt;=AW388,1.0,(AW388/(AW388-AS388*$H$13)))</f>
        <v>0</v>
      </c>
      <c r="AV388">
        <f>(AU388-1)*100</f>
        <v>0</v>
      </c>
      <c r="AW388">
        <f>MAX(0,($B$13+$C$13*DP388)/(1+$D$13*DP388)*DI388/(DK388+273)*$E$13)</f>
        <v>0</v>
      </c>
      <c r="AX388" t="s">
        <v>421</v>
      </c>
      <c r="AY388" t="s">
        <v>421</v>
      </c>
      <c r="AZ388">
        <v>0</v>
      </c>
      <c r="BA388">
        <v>0</v>
      </c>
      <c r="BB388">
        <f>1-AZ388/BA388</f>
        <v>0</v>
      </c>
      <c r="BC388">
        <v>0</v>
      </c>
      <c r="BD388" t="s">
        <v>421</v>
      </c>
      <c r="BE388" t="s">
        <v>421</v>
      </c>
      <c r="BF388">
        <v>0</v>
      </c>
      <c r="BG388">
        <v>0</v>
      </c>
      <c r="BH388">
        <f>1-BF388/BG388</f>
        <v>0</v>
      </c>
      <c r="BI388">
        <v>0.5</v>
      </c>
      <c r="BJ388">
        <f>CS388</f>
        <v>0</v>
      </c>
      <c r="BK388">
        <f>L388</f>
        <v>0</v>
      </c>
      <c r="BL388">
        <f>BH388*BI388*BJ388</f>
        <v>0</v>
      </c>
      <c r="BM388">
        <f>(BK388-BC388)/BJ388</f>
        <v>0</v>
      </c>
      <c r="BN388">
        <f>(BA388-BG388)/BG388</f>
        <v>0</v>
      </c>
      <c r="BO388">
        <f>AZ388/(BB388+AZ388/BG388)</f>
        <v>0</v>
      </c>
      <c r="BP388" t="s">
        <v>421</v>
      </c>
      <c r="BQ388">
        <v>0</v>
      </c>
      <c r="BR388">
        <f>IF(BQ388&lt;&gt;0, BQ388, BO388)</f>
        <v>0</v>
      </c>
      <c r="BS388">
        <f>1-BR388/BG388</f>
        <v>0</v>
      </c>
      <c r="BT388">
        <f>(BG388-BF388)/(BG388-BR388)</f>
        <v>0</v>
      </c>
      <c r="BU388">
        <f>(BA388-BG388)/(BA388-BR388)</f>
        <v>0</v>
      </c>
      <c r="BV388">
        <f>(BG388-BF388)/(BG388-AZ388)</f>
        <v>0</v>
      </c>
      <c r="BW388">
        <f>(BA388-BG388)/(BA388-AZ388)</f>
        <v>0</v>
      </c>
      <c r="BX388">
        <f>(BT388*BR388/BF388)</f>
        <v>0</v>
      </c>
      <c r="BY388">
        <f>(1-BX388)</f>
        <v>0</v>
      </c>
      <c r="BZ388">
        <v>1358</v>
      </c>
      <c r="CA388">
        <v>300</v>
      </c>
      <c r="CB388">
        <v>300</v>
      </c>
      <c r="CC388">
        <v>300</v>
      </c>
      <c r="CD388">
        <v>10372.1</v>
      </c>
      <c r="CE388">
        <v>1824.64</v>
      </c>
      <c r="CF388">
        <v>-0.00730157</v>
      </c>
      <c r="CG388">
        <v>0.9</v>
      </c>
      <c r="CH388" t="s">
        <v>421</v>
      </c>
      <c r="CI388" t="s">
        <v>421</v>
      </c>
      <c r="CJ388" t="s">
        <v>421</v>
      </c>
      <c r="CK388" t="s">
        <v>421</v>
      </c>
      <c r="CL388" t="s">
        <v>421</v>
      </c>
      <c r="CM388" t="s">
        <v>421</v>
      </c>
      <c r="CN388" t="s">
        <v>421</v>
      </c>
      <c r="CO388" t="s">
        <v>421</v>
      </c>
      <c r="CP388" t="s">
        <v>421</v>
      </c>
      <c r="CQ388" t="s">
        <v>421</v>
      </c>
      <c r="CR388">
        <f>$B$11*DQ388+$C$11*DR388+$F$11*EC388*(1-EF388)</f>
        <v>0</v>
      </c>
      <c r="CS388">
        <f>CR388*CT388</f>
        <v>0</v>
      </c>
      <c r="CT388">
        <f>($B$11*$D$9+$C$11*$D$9+$F$11*((EP388+EH388)/MAX(EP388+EH388+EQ388, 0.1)*$I$9+EQ388/MAX(EP388+EH388+EQ388, 0.1)*$J$9))/($B$11+$C$11+$F$11)</f>
        <v>0</v>
      </c>
      <c r="CU388">
        <f>($B$11*$K$9+$C$11*$K$9+$F$11*((EP388+EH388)/MAX(EP388+EH388+EQ388, 0.1)*$P$9+EQ388/MAX(EP388+EH388+EQ388, 0.1)*$Q$9))/($B$11+$C$11+$F$11)</f>
        <v>0</v>
      </c>
      <c r="CV388">
        <v>6</v>
      </c>
      <c r="CW388">
        <v>0.5</v>
      </c>
      <c r="CX388" t="s">
        <v>422</v>
      </c>
      <c r="CY388">
        <v>2</v>
      </c>
      <c r="CZ388" t="b">
        <v>1</v>
      </c>
      <c r="DA388">
        <v>1652290133.5</v>
      </c>
      <c r="DB388">
        <v>946.125</v>
      </c>
      <c r="DC388">
        <v>915.7719999999999</v>
      </c>
      <c r="DD388">
        <v>28.44263333333333</v>
      </c>
      <c r="DE388">
        <v>25.7359</v>
      </c>
      <c r="DF388">
        <v>947.0303333333333</v>
      </c>
      <c r="DG388">
        <v>28.32983333333333</v>
      </c>
      <c r="DH388">
        <v>400.0536666666667</v>
      </c>
      <c r="DI388">
        <v>90.63063333333334</v>
      </c>
      <c r="DJ388">
        <v>0.09997146666666666</v>
      </c>
      <c r="DK388">
        <v>33.40693333333333</v>
      </c>
      <c r="DL388">
        <v>32.71956666666667</v>
      </c>
      <c r="DM388">
        <v>999.9</v>
      </c>
      <c r="DN388">
        <v>0</v>
      </c>
      <c r="DO388">
        <v>0</v>
      </c>
      <c r="DP388">
        <v>9988.126666666665</v>
      </c>
      <c r="DQ388">
        <v>0</v>
      </c>
      <c r="DR388">
        <v>254.705</v>
      </c>
      <c r="DS388">
        <v>30.353</v>
      </c>
      <c r="DT388">
        <v>973.823</v>
      </c>
      <c r="DU388">
        <v>939.9630000000001</v>
      </c>
      <c r="DV388">
        <v>2.706713333333333</v>
      </c>
      <c r="DW388">
        <v>915.7719999999999</v>
      </c>
      <c r="DX388">
        <v>25.7359</v>
      </c>
      <c r="DY388">
        <v>2.577773333333333</v>
      </c>
      <c r="DZ388">
        <v>2.332463333333334</v>
      </c>
      <c r="EA388">
        <v>21.5261</v>
      </c>
      <c r="EB388">
        <v>19.90236666666667</v>
      </c>
      <c r="EC388">
        <v>1500.06</v>
      </c>
      <c r="ED388">
        <v>0.9729936666666666</v>
      </c>
      <c r="EE388">
        <v>0.02700663333333333</v>
      </c>
      <c r="EF388">
        <v>0</v>
      </c>
      <c r="EG388">
        <v>1392.543333333333</v>
      </c>
      <c r="EH388">
        <v>5.00097</v>
      </c>
      <c r="EI388">
        <v>21581.86666666666</v>
      </c>
      <c r="EJ388">
        <v>12492.03333333333</v>
      </c>
      <c r="EK388">
        <v>41.687</v>
      </c>
      <c r="EL388">
        <v>43</v>
      </c>
      <c r="EM388">
        <v>41.875</v>
      </c>
      <c r="EN388">
        <v>42.875</v>
      </c>
      <c r="EO388">
        <v>42.81199999999999</v>
      </c>
      <c r="EP388">
        <v>1454.68</v>
      </c>
      <c r="EQ388">
        <v>40.38</v>
      </c>
      <c r="ER388">
        <v>0</v>
      </c>
      <c r="ES388">
        <v>2820.200000047684</v>
      </c>
      <c r="ET388">
        <v>0</v>
      </c>
      <c r="EU388">
        <v>1392.687692307692</v>
      </c>
      <c r="EV388">
        <v>0.4697435751782258</v>
      </c>
      <c r="EW388">
        <v>55.39829047199032</v>
      </c>
      <c r="EX388">
        <v>21578.49230769231</v>
      </c>
      <c r="EY388">
        <v>15</v>
      </c>
      <c r="EZ388">
        <v>1652287342.6</v>
      </c>
      <c r="FA388" t="s">
        <v>727</v>
      </c>
      <c r="FB388">
        <v>1652287342.6</v>
      </c>
      <c r="FC388">
        <v>1652287335.6</v>
      </c>
      <c r="FD388">
        <v>27</v>
      </c>
      <c r="FE388">
        <v>0.206</v>
      </c>
      <c r="FF388">
        <v>-0.006</v>
      </c>
      <c r="FG388">
        <v>-1.806</v>
      </c>
      <c r="FH388">
        <v>0.04</v>
      </c>
      <c r="FI388">
        <v>1600</v>
      </c>
      <c r="FJ388">
        <v>24</v>
      </c>
      <c r="FK388">
        <v>0.06</v>
      </c>
      <c r="FL388">
        <v>0.04</v>
      </c>
      <c r="FM388">
        <v>28.99764</v>
      </c>
      <c r="FN388">
        <v>8.128131332082488</v>
      </c>
      <c r="FO388">
        <v>0.7839391356476597</v>
      </c>
      <c r="FP388">
        <v>-1</v>
      </c>
      <c r="FQ388">
        <v>2.69116025</v>
      </c>
      <c r="FR388">
        <v>0.01639936210131105</v>
      </c>
      <c r="FS388">
        <v>0.01881328459991769</v>
      </c>
      <c r="FT388">
        <v>1</v>
      </c>
      <c r="FU388">
        <v>0</v>
      </c>
      <c r="FV388">
        <v>0</v>
      </c>
      <c r="FW388">
        <v>0</v>
      </c>
      <c r="FX388">
        <v>-1</v>
      </c>
      <c r="FY388">
        <v>1</v>
      </c>
      <c r="FZ388">
        <v>1</v>
      </c>
      <c r="GA388" t="s">
        <v>719</v>
      </c>
      <c r="GB388">
        <v>2.69368</v>
      </c>
      <c r="GC388">
        <v>2.70509</v>
      </c>
      <c r="GD388">
        <v>0.164397</v>
      </c>
      <c r="GE388">
        <v>0.159243</v>
      </c>
      <c r="GF388">
        <v>0.119027</v>
      </c>
      <c r="GG388">
        <v>0.109459</v>
      </c>
      <c r="GH388">
        <v>26193.5</v>
      </c>
      <c r="GI388">
        <v>26461.4</v>
      </c>
      <c r="GJ388">
        <v>29172.3</v>
      </c>
      <c r="GK388">
        <v>29133.4</v>
      </c>
      <c r="GL388">
        <v>34024.4</v>
      </c>
      <c r="GM388">
        <v>34534</v>
      </c>
      <c r="GN388">
        <v>41054.6</v>
      </c>
      <c r="GO388">
        <v>41571.7</v>
      </c>
      <c r="GP388">
        <v>1.7147</v>
      </c>
      <c r="GQ388">
        <v>2.00645</v>
      </c>
      <c r="GR388">
        <v>0.12755</v>
      </c>
      <c r="GS388">
        <v>0</v>
      </c>
      <c r="GT388">
        <v>30.6513</v>
      </c>
      <c r="GU388">
        <v>999.9</v>
      </c>
      <c r="GV388">
        <v>43.7</v>
      </c>
      <c r="GW388">
        <v>37</v>
      </c>
      <c r="GX388">
        <v>30.3994</v>
      </c>
      <c r="GY388">
        <v>62.8038</v>
      </c>
      <c r="GZ388">
        <v>28.9984</v>
      </c>
      <c r="HA388">
        <v>1</v>
      </c>
      <c r="HB388">
        <v>0.368567</v>
      </c>
      <c r="HC388">
        <v>0</v>
      </c>
      <c r="HD388">
        <v>20.3919</v>
      </c>
      <c r="HE388">
        <v>5.21684</v>
      </c>
      <c r="HF388">
        <v>12.0099</v>
      </c>
      <c r="HG388">
        <v>4.98735</v>
      </c>
      <c r="HH388">
        <v>3.28855</v>
      </c>
      <c r="HI388">
        <v>2447.1</v>
      </c>
      <c r="HJ388">
        <v>9999</v>
      </c>
      <c r="HK388">
        <v>9999</v>
      </c>
      <c r="HL388">
        <v>46.1</v>
      </c>
      <c r="HM388">
        <v>1.86736</v>
      </c>
      <c r="HN388">
        <v>1.8663</v>
      </c>
      <c r="HO388">
        <v>1.86587</v>
      </c>
      <c r="HP388">
        <v>1.86572</v>
      </c>
      <c r="HQ388">
        <v>1.86752</v>
      </c>
      <c r="HR388">
        <v>1.87008</v>
      </c>
      <c r="HS388">
        <v>1.86874</v>
      </c>
      <c r="HT388">
        <v>1.87008</v>
      </c>
      <c r="HU388">
        <v>0</v>
      </c>
      <c r="HV388">
        <v>0</v>
      </c>
      <c r="HW388">
        <v>0</v>
      </c>
      <c r="HX388">
        <v>0</v>
      </c>
      <c r="HY388" t="s">
        <v>425</v>
      </c>
      <c r="HZ388" t="s">
        <v>426</v>
      </c>
      <c r="IA388" t="s">
        <v>427</v>
      </c>
      <c r="IB388" t="s">
        <v>427</v>
      </c>
      <c r="IC388" t="s">
        <v>427</v>
      </c>
      <c r="ID388" t="s">
        <v>427</v>
      </c>
      <c r="IE388">
        <v>0</v>
      </c>
      <c r="IF388">
        <v>100</v>
      </c>
      <c r="IG388">
        <v>100</v>
      </c>
      <c r="IH388">
        <v>-0.897</v>
      </c>
      <c r="II388">
        <v>0.1128</v>
      </c>
      <c r="IJ388">
        <v>0.04464184116076175</v>
      </c>
      <c r="IK388">
        <v>-0.0004613869835165773</v>
      </c>
      <c r="IL388">
        <v>-7.733014719846753E-07</v>
      </c>
      <c r="IM388">
        <v>2.12217718631011E-10</v>
      </c>
      <c r="IN388">
        <v>-0.1662484685589008</v>
      </c>
      <c r="IO388">
        <v>0.000886434048502425</v>
      </c>
      <c r="IP388">
        <v>0.0004187276611132993</v>
      </c>
      <c r="IQ388">
        <v>-3.612086840460417E-06</v>
      </c>
      <c r="IR388">
        <v>19</v>
      </c>
      <c r="IS388">
        <v>2204</v>
      </c>
      <c r="IT388">
        <v>1</v>
      </c>
      <c r="IU388">
        <v>37</v>
      </c>
      <c r="IV388">
        <v>46.5</v>
      </c>
      <c r="IW388">
        <v>46.6</v>
      </c>
      <c r="IX388">
        <v>1.9165</v>
      </c>
      <c r="IY388">
        <v>2.21069</v>
      </c>
      <c r="IZ388">
        <v>1.39648</v>
      </c>
      <c r="JA388">
        <v>2.34253</v>
      </c>
      <c r="JB388">
        <v>1.49536</v>
      </c>
      <c r="JC388">
        <v>2.31812</v>
      </c>
      <c r="JD388">
        <v>39.1924</v>
      </c>
      <c r="JE388">
        <v>14.6136</v>
      </c>
      <c r="JF388">
        <v>18</v>
      </c>
      <c r="JG388">
        <v>391.773</v>
      </c>
      <c r="JH388">
        <v>562.582</v>
      </c>
      <c r="JI388">
        <v>32.6594</v>
      </c>
      <c r="JJ388">
        <v>32.2253</v>
      </c>
      <c r="JK388">
        <v>30.0002</v>
      </c>
      <c r="JL388">
        <v>32.1043</v>
      </c>
      <c r="JM388">
        <v>32.0027</v>
      </c>
      <c r="JN388">
        <v>38.2809</v>
      </c>
      <c r="JO388">
        <v>21.232</v>
      </c>
      <c r="JP388">
        <v>30.3623</v>
      </c>
      <c r="JQ388">
        <v>-999.9</v>
      </c>
      <c r="JR388">
        <v>872.831</v>
      </c>
      <c r="JS388">
        <v>25.7067</v>
      </c>
      <c r="JT388">
        <v>99.7073</v>
      </c>
      <c r="JU388">
        <v>99.78570000000001</v>
      </c>
    </row>
    <row r="389" spans="1:281">
      <c r="A389">
        <v>373</v>
      </c>
      <c r="B389">
        <v>1652290136.5</v>
      </c>
      <c r="C389">
        <v>8080</v>
      </c>
      <c r="D389" t="s">
        <v>1231</v>
      </c>
      <c r="E389" t="s">
        <v>1232</v>
      </c>
      <c r="F389">
        <v>2</v>
      </c>
      <c r="G389" t="s">
        <v>1120</v>
      </c>
      <c r="H389" t="s">
        <v>418</v>
      </c>
      <c r="I389">
        <v>1652290135.125</v>
      </c>
      <c r="J389">
        <f>(K389)/1000</f>
        <v>0</v>
      </c>
      <c r="K389">
        <f>IF(CZ389, AN389, AH389)</f>
        <v>0</v>
      </c>
      <c r="L389">
        <f>IF(CZ389, AI389, AG389)</f>
        <v>0</v>
      </c>
      <c r="M389">
        <f>DB389 - IF(AU389&gt;1, L389*CV389*100.0/(AW389*DP389), 0)</f>
        <v>0</v>
      </c>
      <c r="N389">
        <f>((T389-J389/2)*M389-L389)/(T389+J389/2)</f>
        <v>0</v>
      </c>
      <c r="O389">
        <f>N389*(DI389+DJ389)/1000.0</f>
        <v>0</v>
      </c>
      <c r="P389">
        <f>(DB389 - IF(AU389&gt;1, L389*CV389*100.0/(AW389*DP389), 0))*(DI389+DJ389)/1000.0</f>
        <v>0</v>
      </c>
      <c r="Q389">
        <f>2.0/((1/S389-1/R389)+SIGN(S389)*SQRT((1/S389-1/R389)*(1/S389-1/R389) + 4*CW389/((CW389+1)*(CW389+1))*(2*1/S389*1/R389-1/R389*1/R389)))</f>
        <v>0</v>
      </c>
      <c r="R389">
        <f>IF(LEFT(CX389,1)&lt;&gt;"0",IF(LEFT(CX389,1)="1",3.0,CY389),$D$5+$E$5*(DP389*DI389/($K$5*1000))+$F$5*(DP389*DI389/($K$5*1000))*MAX(MIN(CV389,$J$5),$I$5)*MAX(MIN(CV389,$J$5),$I$5)+$G$5*MAX(MIN(CV389,$J$5),$I$5)*(DP389*DI389/($K$5*1000))+$H$5*(DP389*DI389/($K$5*1000))*(DP389*DI389/($K$5*1000)))</f>
        <v>0</v>
      </c>
      <c r="S389">
        <f>J389*(1000-(1000*0.61365*exp(17.502*W389/(240.97+W389))/(DI389+DJ389)+DD389)/2)/(1000*0.61365*exp(17.502*W389/(240.97+W389))/(DI389+DJ389)-DD389)</f>
        <v>0</v>
      </c>
      <c r="T389">
        <f>1/((CW389+1)/(Q389/1.6)+1/(R389/1.37)) + CW389/((CW389+1)/(Q389/1.6) + CW389/(R389/1.37))</f>
        <v>0</v>
      </c>
      <c r="U389">
        <f>(CR389*CU389)</f>
        <v>0</v>
      </c>
      <c r="V389">
        <f>(DK389+(U389+2*0.95*5.67E-8*(((DK389+$B$7)+273)^4-(DK389+273)^4)-44100*J389)/(1.84*29.3*R389+8*0.95*5.67E-8*(DK389+273)^3))</f>
        <v>0</v>
      </c>
      <c r="W389">
        <f>($C$7*DL389+$D$7*DM389+$E$7*V389)</f>
        <v>0</v>
      </c>
      <c r="X389">
        <f>0.61365*exp(17.502*W389/(240.97+W389))</f>
        <v>0</v>
      </c>
      <c r="Y389">
        <f>(Z389/AA389*100)</f>
        <v>0</v>
      </c>
      <c r="Z389">
        <f>DD389*(DI389+DJ389)/1000</f>
        <v>0</v>
      </c>
      <c r="AA389">
        <f>0.61365*exp(17.502*DK389/(240.97+DK389))</f>
        <v>0</v>
      </c>
      <c r="AB389">
        <f>(X389-DD389*(DI389+DJ389)/1000)</f>
        <v>0</v>
      </c>
      <c r="AC389">
        <f>(-J389*44100)</f>
        <v>0</v>
      </c>
      <c r="AD389">
        <f>2*29.3*R389*0.92*(DK389-W389)</f>
        <v>0</v>
      </c>
      <c r="AE389">
        <f>2*0.95*5.67E-8*(((DK389+$B$7)+273)^4-(W389+273)^4)</f>
        <v>0</v>
      </c>
      <c r="AF389">
        <f>U389+AE389+AC389+AD389</f>
        <v>0</v>
      </c>
      <c r="AG389">
        <f>DH389*AU389*(DC389-DB389*(1000-AU389*DE389)/(1000-AU389*DD389))/(100*CV389)</f>
        <v>0</v>
      </c>
      <c r="AH389">
        <f>1000*DH389*AU389*(DD389-DE389)/(100*CV389*(1000-AU389*DD389))</f>
        <v>0</v>
      </c>
      <c r="AI389">
        <f>(AJ389 - AK389 - DI389*1E3/(8.314*(DK389+273.15)) * AM389/DH389 * AL389) * DH389/(100*CV389) * (1000 - DE389)/1000</f>
        <v>0</v>
      </c>
      <c r="AJ389">
        <v>944.1983061344804</v>
      </c>
      <c r="AK389">
        <v>957.0880484848481</v>
      </c>
      <c r="AL389">
        <v>-6.676921475224384</v>
      </c>
      <c r="AM389">
        <v>66.42233892500103</v>
      </c>
      <c r="AN389">
        <f>(AP389 - AO389 + DI389*1E3/(8.314*(DK389+273.15)) * AR389/DH389 * AQ389) * DH389/(100*CV389) * 1000/(1000 - AP389)</f>
        <v>0</v>
      </c>
      <c r="AO389">
        <v>25.73772180223354</v>
      </c>
      <c r="AP389">
        <v>28.44161636363637</v>
      </c>
      <c r="AQ389">
        <v>-0.0001027146701663044</v>
      </c>
      <c r="AR389">
        <v>79.01917542628415</v>
      </c>
      <c r="AS389">
        <v>0</v>
      </c>
      <c r="AT389">
        <v>0</v>
      </c>
      <c r="AU389">
        <f>IF(AS389*$H$13&gt;=AW389,1.0,(AW389/(AW389-AS389*$H$13)))</f>
        <v>0</v>
      </c>
      <c r="AV389">
        <f>(AU389-1)*100</f>
        <v>0</v>
      </c>
      <c r="AW389">
        <f>MAX(0,($B$13+$C$13*DP389)/(1+$D$13*DP389)*DI389/(DK389+273)*$E$13)</f>
        <v>0</v>
      </c>
      <c r="AX389" t="s">
        <v>421</v>
      </c>
      <c r="AY389" t="s">
        <v>421</v>
      </c>
      <c r="AZ389">
        <v>0</v>
      </c>
      <c r="BA389">
        <v>0</v>
      </c>
      <c r="BB389">
        <f>1-AZ389/BA389</f>
        <v>0</v>
      </c>
      <c r="BC389">
        <v>0</v>
      </c>
      <c r="BD389" t="s">
        <v>421</v>
      </c>
      <c r="BE389" t="s">
        <v>421</v>
      </c>
      <c r="BF389">
        <v>0</v>
      </c>
      <c r="BG389">
        <v>0</v>
      </c>
      <c r="BH389">
        <f>1-BF389/BG389</f>
        <v>0</v>
      </c>
      <c r="BI389">
        <v>0.5</v>
      </c>
      <c r="BJ389">
        <f>CS389</f>
        <v>0</v>
      </c>
      <c r="BK389">
        <f>L389</f>
        <v>0</v>
      </c>
      <c r="BL389">
        <f>BH389*BI389*BJ389</f>
        <v>0</v>
      </c>
      <c r="BM389">
        <f>(BK389-BC389)/BJ389</f>
        <v>0</v>
      </c>
      <c r="BN389">
        <f>(BA389-BG389)/BG389</f>
        <v>0</v>
      </c>
      <c r="BO389">
        <f>AZ389/(BB389+AZ389/BG389)</f>
        <v>0</v>
      </c>
      <c r="BP389" t="s">
        <v>421</v>
      </c>
      <c r="BQ389">
        <v>0</v>
      </c>
      <c r="BR389">
        <f>IF(BQ389&lt;&gt;0, BQ389, BO389)</f>
        <v>0</v>
      </c>
      <c r="BS389">
        <f>1-BR389/BG389</f>
        <v>0</v>
      </c>
      <c r="BT389">
        <f>(BG389-BF389)/(BG389-BR389)</f>
        <v>0</v>
      </c>
      <c r="BU389">
        <f>(BA389-BG389)/(BA389-BR389)</f>
        <v>0</v>
      </c>
      <c r="BV389">
        <f>(BG389-BF389)/(BG389-AZ389)</f>
        <v>0</v>
      </c>
      <c r="BW389">
        <f>(BA389-BG389)/(BA389-AZ389)</f>
        <v>0</v>
      </c>
      <c r="BX389">
        <f>(BT389*BR389/BF389)</f>
        <v>0</v>
      </c>
      <c r="BY389">
        <f>(1-BX389)</f>
        <v>0</v>
      </c>
      <c r="BZ389">
        <v>1358</v>
      </c>
      <c r="CA389">
        <v>300</v>
      </c>
      <c r="CB389">
        <v>300</v>
      </c>
      <c r="CC389">
        <v>300</v>
      </c>
      <c r="CD389">
        <v>10372.1</v>
      </c>
      <c r="CE389">
        <v>1824.64</v>
      </c>
      <c r="CF389">
        <v>-0.00730157</v>
      </c>
      <c r="CG389">
        <v>0.9</v>
      </c>
      <c r="CH389" t="s">
        <v>421</v>
      </c>
      <c r="CI389" t="s">
        <v>421</v>
      </c>
      <c r="CJ389" t="s">
        <v>421</v>
      </c>
      <c r="CK389" t="s">
        <v>421</v>
      </c>
      <c r="CL389" t="s">
        <v>421</v>
      </c>
      <c r="CM389" t="s">
        <v>421</v>
      </c>
      <c r="CN389" t="s">
        <v>421</v>
      </c>
      <c r="CO389" t="s">
        <v>421</v>
      </c>
      <c r="CP389" t="s">
        <v>421</v>
      </c>
      <c r="CQ389" t="s">
        <v>421</v>
      </c>
      <c r="CR389">
        <f>$B$11*DQ389+$C$11*DR389+$F$11*EC389*(1-EF389)</f>
        <v>0</v>
      </c>
      <c r="CS389">
        <f>CR389*CT389</f>
        <v>0</v>
      </c>
      <c r="CT389">
        <f>($B$11*$D$9+$C$11*$D$9+$F$11*((EP389+EH389)/MAX(EP389+EH389+EQ389, 0.1)*$I$9+EQ389/MAX(EP389+EH389+EQ389, 0.1)*$J$9))/($B$11+$C$11+$F$11)</f>
        <v>0</v>
      </c>
      <c r="CU389">
        <f>($B$11*$K$9+$C$11*$K$9+$F$11*((EP389+EH389)/MAX(EP389+EH389+EQ389, 0.1)*$P$9+EQ389/MAX(EP389+EH389+EQ389, 0.1)*$Q$9))/($B$11+$C$11+$F$11)</f>
        <v>0</v>
      </c>
      <c r="CV389">
        <v>6</v>
      </c>
      <c r="CW389">
        <v>0.5</v>
      </c>
      <c r="CX389" t="s">
        <v>422</v>
      </c>
      <c r="CY389">
        <v>2</v>
      </c>
      <c r="CZ389" t="b">
        <v>1</v>
      </c>
      <c r="DA389">
        <v>1652290135.125</v>
      </c>
      <c r="DB389">
        <v>935.55825</v>
      </c>
      <c r="DC389">
        <v>904.905</v>
      </c>
      <c r="DD389">
        <v>28.441875</v>
      </c>
      <c r="DE389">
        <v>25.733125</v>
      </c>
      <c r="DF389">
        <v>936.4494999999999</v>
      </c>
      <c r="DG389">
        <v>28.3291</v>
      </c>
      <c r="DH389">
        <v>400.0515</v>
      </c>
      <c r="DI389">
        <v>90.630775</v>
      </c>
      <c r="DJ389">
        <v>0.10003815</v>
      </c>
      <c r="DK389">
        <v>33.406475</v>
      </c>
      <c r="DL389">
        <v>32.7182</v>
      </c>
      <c r="DM389">
        <v>999.9</v>
      </c>
      <c r="DN389">
        <v>0</v>
      </c>
      <c r="DO389">
        <v>0</v>
      </c>
      <c r="DP389">
        <v>9984.997500000001</v>
      </c>
      <c r="DQ389">
        <v>0</v>
      </c>
      <c r="DR389">
        <v>254.76</v>
      </c>
      <c r="DS389">
        <v>30.653</v>
      </c>
      <c r="DT389">
        <v>962.94625</v>
      </c>
      <c r="DU389">
        <v>928.806</v>
      </c>
      <c r="DV389">
        <v>2.708775</v>
      </c>
      <c r="DW389">
        <v>904.905</v>
      </c>
      <c r="DX389">
        <v>25.733125</v>
      </c>
      <c r="DY389">
        <v>2.57771</v>
      </c>
      <c r="DZ389">
        <v>2.3322125</v>
      </c>
      <c r="EA389">
        <v>21.5257</v>
      </c>
      <c r="EB389">
        <v>19.90065</v>
      </c>
      <c r="EC389">
        <v>1499.9575</v>
      </c>
      <c r="ED389">
        <v>0.972992</v>
      </c>
      <c r="EE389">
        <v>0.0270084</v>
      </c>
      <c r="EF389">
        <v>0</v>
      </c>
      <c r="EG389">
        <v>1392.3525</v>
      </c>
      <c r="EH389">
        <v>5.00097</v>
      </c>
      <c r="EI389">
        <v>21574.55</v>
      </c>
      <c r="EJ389">
        <v>12491.2</v>
      </c>
      <c r="EK389">
        <v>41.656</v>
      </c>
      <c r="EL389">
        <v>43</v>
      </c>
      <c r="EM389">
        <v>41.875</v>
      </c>
      <c r="EN389">
        <v>42.875</v>
      </c>
      <c r="EO389">
        <v>42.812</v>
      </c>
      <c r="EP389">
        <v>1454.5775</v>
      </c>
      <c r="EQ389">
        <v>40.38</v>
      </c>
      <c r="ER389">
        <v>0</v>
      </c>
      <c r="ES389">
        <v>2822.599999904633</v>
      </c>
      <c r="ET389">
        <v>0</v>
      </c>
      <c r="EU389">
        <v>1392.661153846154</v>
      </c>
      <c r="EV389">
        <v>-1.630427355688503</v>
      </c>
      <c r="EW389">
        <v>-4.434188069309393</v>
      </c>
      <c r="EX389">
        <v>21579.27307692308</v>
      </c>
      <c r="EY389">
        <v>15</v>
      </c>
      <c r="EZ389">
        <v>1652287342.6</v>
      </c>
      <c r="FA389" t="s">
        <v>727</v>
      </c>
      <c r="FB389">
        <v>1652287342.6</v>
      </c>
      <c r="FC389">
        <v>1652287335.6</v>
      </c>
      <c r="FD389">
        <v>27</v>
      </c>
      <c r="FE389">
        <v>0.206</v>
      </c>
      <c r="FF389">
        <v>-0.006</v>
      </c>
      <c r="FG389">
        <v>-1.806</v>
      </c>
      <c r="FH389">
        <v>0.04</v>
      </c>
      <c r="FI389">
        <v>1600</v>
      </c>
      <c r="FJ389">
        <v>24</v>
      </c>
      <c r="FK389">
        <v>0.06</v>
      </c>
      <c r="FL389">
        <v>0.04</v>
      </c>
      <c r="FM389">
        <v>29.142685</v>
      </c>
      <c r="FN389">
        <v>8.247176735459577</v>
      </c>
      <c r="FO389">
        <v>0.7960485360673684</v>
      </c>
      <c r="FP389">
        <v>-1</v>
      </c>
      <c r="FQ389">
        <v>2.69017075</v>
      </c>
      <c r="FR389">
        <v>0.06622930581612906</v>
      </c>
      <c r="FS389">
        <v>0.01729728683746385</v>
      </c>
      <c r="FT389">
        <v>1</v>
      </c>
      <c r="FU389">
        <v>0</v>
      </c>
      <c r="FV389">
        <v>0</v>
      </c>
      <c r="FW389">
        <v>0</v>
      </c>
      <c r="FX389">
        <v>-1</v>
      </c>
      <c r="FY389">
        <v>1</v>
      </c>
      <c r="FZ389">
        <v>1</v>
      </c>
      <c r="GA389" t="s">
        <v>719</v>
      </c>
      <c r="GB389">
        <v>2.69358</v>
      </c>
      <c r="GC389">
        <v>2.70507</v>
      </c>
      <c r="GD389">
        <v>0.162913</v>
      </c>
      <c r="GE389">
        <v>0.157701</v>
      </c>
      <c r="GF389">
        <v>0.119025</v>
      </c>
      <c r="GG389">
        <v>0.109451</v>
      </c>
      <c r="GH389">
        <v>26240.2</v>
      </c>
      <c r="GI389">
        <v>26509.8</v>
      </c>
      <c r="GJ389">
        <v>29172.3</v>
      </c>
      <c r="GK389">
        <v>29133.2</v>
      </c>
      <c r="GL389">
        <v>34024.6</v>
      </c>
      <c r="GM389">
        <v>34534</v>
      </c>
      <c r="GN389">
        <v>41054.8</v>
      </c>
      <c r="GO389">
        <v>41571.4</v>
      </c>
      <c r="GP389">
        <v>1.71463</v>
      </c>
      <c r="GQ389">
        <v>2.00633</v>
      </c>
      <c r="GR389">
        <v>0.127103</v>
      </c>
      <c r="GS389">
        <v>0</v>
      </c>
      <c r="GT389">
        <v>30.6513</v>
      </c>
      <c r="GU389">
        <v>999.9</v>
      </c>
      <c r="GV389">
        <v>43.7</v>
      </c>
      <c r="GW389">
        <v>37</v>
      </c>
      <c r="GX389">
        <v>30.4012</v>
      </c>
      <c r="GY389">
        <v>63.0538</v>
      </c>
      <c r="GZ389">
        <v>29.2067</v>
      </c>
      <c r="HA389">
        <v>1</v>
      </c>
      <c r="HB389">
        <v>0.368577</v>
      </c>
      <c r="HC389">
        <v>0</v>
      </c>
      <c r="HD389">
        <v>20.3918</v>
      </c>
      <c r="HE389">
        <v>5.21624</v>
      </c>
      <c r="HF389">
        <v>12.0099</v>
      </c>
      <c r="HG389">
        <v>4.9872</v>
      </c>
      <c r="HH389">
        <v>3.28858</v>
      </c>
      <c r="HI389">
        <v>2447.4</v>
      </c>
      <c r="HJ389">
        <v>9999</v>
      </c>
      <c r="HK389">
        <v>9999</v>
      </c>
      <c r="HL389">
        <v>46.1</v>
      </c>
      <c r="HM389">
        <v>1.86736</v>
      </c>
      <c r="HN389">
        <v>1.8663</v>
      </c>
      <c r="HO389">
        <v>1.86585</v>
      </c>
      <c r="HP389">
        <v>1.86571</v>
      </c>
      <c r="HQ389">
        <v>1.86752</v>
      </c>
      <c r="HR389">
        <v>1.87004</v>
      </c>
      <c r="HS389">
        <v>1.86874</v>
      </c>
      <c r="HT389">
        <v>1.87009</v>
      </c>
      <c r="HU389">
        <v>0</v>
      </c>
      <c r="HV389">
        <v>0</v>
      </c>
      <c r="HW389">
        <v>0</v>
      </c>
      <c r="HX389">
        <v>0</v>
      </c>
      <c r="HY389" t="s">
        <v>425</v>
      </c>
      <c r="HZ389" t="s">
        <v>426</v>
      </c>
      <c r="IA389" t="s">
        <v>427</v>
      </c>
      <c r="IB389" t="s">
        <v>427</v>
      </c>
      <c r="IC389" t="s">
        <v>427</v>
      </c>
      <c r="ID389" t="s">
        <v>427</v>
      </c>
      <c r="IE389">
        <v>0</v>
      </c>
      <c r="IF389">
        <v>100</v>
      </c>
      <c r="IG389">
        <v>100</v>
      </c>
      <c r="IH389">
        <v>-0.879</v>
      </c>
      <c r="II389">
        <v>0.1128</v>
      </c>
      <c r="IJ389">
        <v>0.04464184116076175</v>
      </c>
      <c r="IK389">
        <v>-0.0004613869835165773</v>
      </c>
      <c r="IL389">
        <v>-7.733014719846753E-07</v>
      </c>
      <c r="IM389">
        <v>2.12217718631011E-10</v>
      </c>
      <c r="IN389">
        <v>-0.1662484685589008</v>
      </c>
      <c r="IO389">
        <v>0.000886434048502425</v>
      </c>
      <c r="IP389">
        <v>0.0004187276611132993</v>
      </c>
      <c r="IQ389">
        <v>-3.612086840460417E-06</v>
      </c>
      <c r="IR389">
        <v>19</v>
      </c>
      <c r="IS389">
        <v>2204</v>
      </c>
      <c r="IT389">
        <v>1</v>
      </c>
      <c r="IU389">
        <v>37</v>
      </c>
      <c r="IV389">
        <v>46.6</v>
      </c>
      <c r="IW389">
        <v>46.7</v>
      </c>
      <c r="IX389">
        <v>1.88843</v>
      </c>
      <c r="IY389">
        <v>2.2168</v>
      </c>
      <c r="IZ389">
        <v>1.39648</v>
      </c>
      <c r="JA389">
        <v>2.34131</v>
      </c>
      <c r="JB389">
        <v>1.49536</v>
      </c>
      <c r="JC389">
        <v>2.31567</v>
      </c>
      <c r="JD389">
        <v>39.1924</v>
      </c>
      <c r="JE389">
        <v>14.6136</v>
      </c>
      <c r="JF389">
        <v>18</v>
      </c>
      <c r="JG389">
        <v>391.737</v>
      </c>
      <c r="JH389">
        <v>562.487</v>
      </c>
      <c r="JI389">
        <v>32.6591</v>
      </c>
      <c r="JJ389">
        <v>32.2253</v>
      </c>
      <c r="JK389">
        <v>30.0002</v>
      </c>
      <c r="JL389">
        <v>32.1052</v>
      </c>
      <c r="JM389">
        <v>32.0027</v>
      </c>
      <c r="JN389">
        <v>37.8191</v>
      </c>
      <c r="JO389">
        <v>21.232</v>
      </c>
      <c r="JP389">
        <v>30.3623</v>
      </c>
      <c r="JQ389">
        <v>-999.9</v>
      </c>
      <c r="JR389">
        <v>859.444</v>
      </c>
      <c r="JS389">
        <v>25.7048</v>
      </c>
      <c r="JT389">
        <v>99.7077</v>
      </c>
      <c r="JU389">
        <v>99.78489999999999</v>
      </c>
    </row>
    <row r="390" spans="1:281">
      <c r="A390">
        <v>374</v>
      </c>
      <c r="B390">
        <v>1652290138.5</v>
      </c>
      <c r="C390">
        <v>8082</v>
      </c>
      <c r="D390" t="s">
        <v>1233</v>
      </c>
      <c r="E390" t="s">
        <v>1234</v>
      </c>
      <c r="F390">
        <v>2</v>
      </c>
      <c r="G390" t="s">
        <v>1120</v>
      </c>
      <c r="H390" t="s">
        <v>418</v>
      </c>
      <c r="I390">
        <v>1652290137.5</v>
      </c>
      <c r="J390">
        <f>(K390)/1000</f>
        <v>0</v>
      </c>
      <c r="K390">
        <f>IF(CZ390, AN390, AH390)</f>
        <v>0</v>
      </c>
      <c r="L390">
        <f>IF(CZ390, AI390, AG390)</f>
        <v>0</v>
      </c>
      <c r="M390">
        <f>DB390 - IF(AU390&gt;1, L390*CV390*100.0/(AW390*DP390), 0)</f>
        <v>0</v>
      </c>
      <c r="N390">
        <f>((T390-J390/2)*M390-L390)/(T390+J390/2)</f>
        <v>0</v>
      </c>
      <c r="O390">
        <f>N390*(DI390+DJ390)/1000.0</f>
        <v>0</v>
      </c>
      <c r="P390">
        <f>(DB390 - IF(AU390&gt;1, L390*CV390*100.0/(AW390*DP390), 0))*(DI390+DJ390)/1000.0</f>
        <v>0</v>
      </c>
      <c r="Q390">
        <f>2.0/((1/S390-1/R390)+SIGN(S390)*SQRT((1/S390-1/R390)*(1/S390-1/R390) + 4*CW390/((CW390+1)*(CW390+1))*(2*1/S390*1/R390-1/R390*1/R390)))</f>
        <v>0</v>
      </c>
      <c r="R390">
        <f>IF(LEFT(CX390,1)&lt;&gt;"0",IF(LEFT(CX390,1)="1",3.0,CY390),$D$5+$E$5*(DP390*DI390/($K$5*1000))+$F$5*(DP390*DI390/($K$5*1000))*MAX(MIN(CV390,$J$5),$I$5)*MAX(MIN(CV390,$J$5),$I$5)+$G$5*MAX(MIN(CV390,$J$5),$I$5)*(DP390*DI390/($K$5*1000))+$H$5*(DP390*DI390/($K$5*1000))*(DP390*DI390/($K$5*1000)))</f>
        <v>0</v>
      </c>
      <c r="S390">
        <f>J390*(1000-(1000*0.61365*exp(17.502*W390/(240.97+W390))/(DI390+DJ390)+DD390)/2)/(1000*0.61365*exp(17.502*W390/(240.97+W390))/(DI390+DJ390)-DD390)</f>
        <v>0</v>
      </c>
      <c r="T390">
        <f>1/((CW390+1)/(Q390/1.6)+1/(R390/1.37)) + CW390/((CW390+1)/(Q390/1.6) + CW390/(R390/1.37))</f>
        <v>0</v>
      </c>
      <c r="U390">
        <f>(CR390*CU390)</f>
        <v>0</v>
      </c>
      <c r="V390">
        <f>(DK390+(U390+2*0.95*5.67E-8*(((DK390+$B$7)+273)^4-(DK390+273)^4)-44100*J390)/(1.84*29.3*R390+8*0.95*5.67E-8*(DK390+273)^3))</f>
        <v>0</v>
      </c>
      <c r="W390">
        <f>($C$7*DL390+$D$7*DM390+$E$7*V390)</f>
        <v>0</v>
      </c>
      <c r="X390">
        <f>0.61365*exp(17.502*W390/(240.97+W390))</f>
        <v>0</v>
      </c>
      <c r="Y390">
        <f>(Z390/AA390*100)</f>
        <v>0</v>
      </c>
      <c r="Z390">
        <f>DD390*(DI390+DJ390)/1000</f>
        <v>0</v>
      </c>
      <c r="AA390">
        <f>0.61365*exp(17.502*DK390/(240.97+DK390))</f>
        <v>0</v>
      </c>
      <c r="AB390">
        <f>(X390-DD390*(DI390+DJ390)/1000)</f>
        <v>0</v>
      </c>
      <c r="AC390">
        <f>(-J390*44100)</f>
        <v>0</v>
      </c>
      <c r="AD390">
        <f>2*29.3*R390*0.92*(DK390-W390)</f>
        <v>0</v>
      </c>
      <c r="AE390">
        <f>2*0.95*5.67E-8*(((DK390+$B$7)+273)^4-(W390+273)^4)</f>
        <v>0</v>
      </c>
      <c r="AF390">
        <f>U390+AE390+AC390+AD390</f>
        <v>0</v>
      </c>
      <c r="AG390">
        <f>DH390*AU390*(DC390-DB390*(1000-AU390*DE390)/(1000-AU390*DD390))/(100*CV390)</f>
        <v>0</v>
      </c>
      <c r="AH390">
        <f>1000*DH390*AU390*(DD390-DE390)/(100*CV390*(1000-AU390*DD390))</f>
        <v>0</v>
      </c>
      <c r="AI390">
        <f>(AJ390 - AK390 - DI390*1E3/(8.314*(DK390+273.15)) * AM390/DH390 * AL390) * DH390/(100*CV390) * (1000 - DE390)/1000</f>
        <v>0</v>
      </c>
      <c r="AJ390">
        <v>930.4969602459424</v>
      </c>
      <c r="AK390">
        <v>943.7567636363636</v>
      </c>
      <c r="AL390">
        <v>-6.677135760828087</v>
      </c>
      <c r="AM390">
        <v>66.42233892500103</v>
      </c>
      <c r="AN390">
        <f>(AP390 - AO390 + DI390*1E3/(8.314*(DK390+273.15)) * AR390/DH390 * AQ390) * DH390/(100*CV390) * 1000/(1000 - AP390)</f>
        <v>0</v>
      </c>
      <c r="AO390">
        <v>25.7344997080678</v>
      </c>
      <c r="AP390">
        <v>28.44058909090908</v>
      </c>
      <c r="AQ390">
        <v>-7.375727172648445E-06</v>
      </c>
      <c r="AR390">
        <v>79.01917542628415</v>
      </c>
      <c r="AS390">
        <v>0</v>
      </c>
      <c r="AT390">
        <v>0</v>
      </c>
      <c r="AU390">
        <f>IF(AS390*$H$13&gt;=AW390,1.0,(AW390/(AW390-AS390*$H$13)))</f>
        <v>0</v>
      </c>
      <c r="AV390">
        <f>(AU390-1)*100</f>
        <v>0</v>
      </c>
      <c r="AW390">
        <f>MAX(0,($B$13+$C$13*DP390)/(1+$D$13*DP390)*DI390/(DK390+273)*$E$13)</f>
        <v>0</v>
      </c>
      <c r="AX390" t="s">
        <v>421</v>
      </c>
      <c r="AY390" t="s">
        <v>421</v>
      </c>
      <c r="AZ390">
        <v>0</v>
      </c>
      <c r="BA390">
        <v>0</v>
      </c>
      <c r="BB390">
        <f>1-AZ390/BA390</f>
        <v>0</v>
      </c>
      <c r="BC390">
        <v>0</v>
      </c>
      <c r="BD390" t="s">
        <v>421</v>
      </c>
      <c r="BE390" t="s">
        <v>421</v>
      </c>
      <c r="BF390">
        <v>0</v>
      </c>
      <c r="BG390">
        <v>0</v>
      </c>
      <c r="BH390">
        <f>1-BF390/BG390</f>
        <v>0</v>
      </c>
      <c r="BI390">
        <v>0.5</v>
      </c>
      <c r="BJ390">
        <f>CS390</f>
        <v>0</v>
      </c>
      <c r="BK390">
        <f>L390</f>
        <v>0</v>
      </c>
      <c r="BL390">
        <f>BH390*BI390*BJ390</f>
        <v>0</v>
      </c>
      <c r="BM390">
        <f>(BK390-BC390)/BJ390</f>
        <v>0</v>
      </c>
      <c r="BN390">
        <f>(BA390-BG390)/BG390</f>
        <v>0</v>
      </c>
      <c r="BO390">
        <f>AZ390/(BB390+AZ390/BG390)</f>
        <v>0</v>
      </c>
      <c r="BP390" t="s">
        <v>421</v>
      </c>
      <c r="BQ390">
        <v>0</v>
      </c>
      <c r="BR390">
        <f>IF(BQ390&lt;&gt;0, BQ390, BO390)</f>
        <v>0</v>
      </c>
      <c r="BS390">
        <f>1-BR390/BG390</f>
        <v>0</v>
      </c>
      <c r="BT390">
        <f>(BG390-BF390)/(BG390-BR390)</f>
        <v>0</v>
      </c>
      <c r="BU390">
        <f>(BA390-BG390)/(BA390-BR390)</f>
        <v>0</v>
      </c>
      <c r="BV390">
        <f>(BG390-BF390)/(BG390-AZ390)</f>
        <v>0</v>
      </c>
      <c r="BW390">
        <f>(BA390-BG390)/(BA390-AZ390)</f>
        <v>0</v>
      </c>
      <c r="BX390">
        <f>(BT390*BR390/BF390)</f>
        <v>0</v>
      </c>
      <c r="BY390">
        <f>(1-BX390)</f>
        <v>0</v>
      </c>
      <c r="BZ390">
        <v>1358</v>
      </c>
      <c r="CA390">
        <v>300</v>
      </c>
      <c r="CB390">
        <v>300</v>
      </c>
      <c r="CC390">
        <v>300</v>
      </c>
      <c r="CD390">
        <v>10372.1</v>
      </c>
      <c r="CE390">
        <v>1824.64</v>
      </c>
      <c r="CF390">
        <v>-0.00730157</v>
      </c>
      <c r="CG390">
        <v>0.9</v>
      </c>
      <c r="CH390" t="s">
        <v>421</v>
      </c>
      <c r="CI390" t="s">
        <v>421</v>
      </c>
      <c r="CJ390" t="s">
        <v>421</v>
      </c>
      <c r="CK390" t="s">
        <v>421</v>
      </c>
      <c r="CL390" t="s">
        <v>421</v>
      </c>
      <c r="CM390" t="s">
        <v>421</v>
      </c>
      <c r="CN390" t="s">
        <v>421</v>
      </c>
      <c r="CO390" t="s">
        <v>421</v>
      </c>
      <c r="CP390" t="s">
        <v>421</v>
      </c>
      <c r="CQ390" t="s">
        <v>421</v>
      </c>
      <c r="CR390">
        <f>$B$11*DQ390+$C$11*DR390+$F$11*EC390*(1-EF390)</f>
        <v>0</v>
      </c>
      <c r="CS390">
        <f>CR390*CT390</f>
        <v>0</v>
      </c>
      <c r="CT390">
        <f>($B$11*$D$9+$C$11*$D$9+$F$11*((EP390+EH390)/MAX(EP390+EH390+EQ390, 0.1)*$I$9+EQ390/MAX(EP390+EH390+EQ390, 0.1)*$J$9))/($B$11+$C$11+$F$11)</f>
        <v>0</v>
      </c>
      <c r="CU390">
        <f>($B$11*$K$9+$C$11*$K$9+$F$11*((EP390+EH390)/MAX(EP390+EH390+EQ390, 0.1)*$P$9+EQ390/MAX(EP390+EH390+EQ390, 0.1)*$Q$9))/($B$11+$C$11+$F$11)</f>
        <v>0</v>
      </c>
      <c r="CV390">
        <v>6</v>
      </c>
      <c r="CW390">
        <v>0.5</v>
      </c>
      <c r="CX390" t="s">
        <v>422</v>
      </c>
      <c r="CY390">
        <v>2</v>
      </c>
      <c r="CZ390" t="b">
        <v>1</v>
      </c>
      <c r="DA390">
        <v>1652290137.5</v>
      </c>
      <c r="DB390">
        <v>920.1583333333333</v>
      </c>
      <c r="DC390">
        <v>888.9589999999999</v>
      </c>
      <c r="DD390">
        <v>28.44096666666667</v>
      </c>
      <c r="DE390">
        <v>25.72913333333333</v>
      </c>
      <c r="DF390">
        <v>921.029</v>
      </c>
      <c r="DG390">
        <v>28.3282</v>
      </c>
      <c r="DH390">
        <v>400.0306666666667</v>
      </c>
      <c r="DI390">
        <v>90.63209999999999</v>
      </c>
      <c r="DJ390">
        <v>0.1001706666666667</v>
      </c>
      <c r="DK390">
        <v>33.40523333333334</v>
      </c>
      <c r="DL390">
        <v>32.7148</v>
      </c>
      <c r="DM390">
        <v>999.9</v>
      </c>
      <c r="DN390">
        <v>0</v>
      </c>
      <c r="DO390">
        <v>0</v>
      </c>
      <c r="DP390">
        <v>9985.626666666665</v>
      </c>
      <c r="DQ390">
        <v>0</v>
      </c>
      <c r="DR390">
        <v>254.311</v>
      </c>
      <c r="DS390">
        <v>31.1997</v>
      </c>
      <c r="DT390">
        <v>947.0949999999999</v>
      </c>
      <c r="DU390">
        <v>912.4353333333333</v>
      </c>
      <c r="DV390">
        <v>2.711843333333333</v>
      </c>
      <c r="DW390">
        <v>888.9589999999999</v>
      </c>
      <c r="DX390">
        <v>25.72913333333333</v>
      </c>
      <c r="DY390">
        <v>2.577666666666667</v>
      </c>
      <c r="DZ390">
        <v>2.331886666666666</v>
      </c>
      <c r="EA390">
        <v>21.52536666666667</v>
      </c>
      <c r="EB390">
        <v>19.89836666666666</v>
      </c>
      <c r="EC390">
        <v>1499.95</v>
      </c>
      <c r="ED390">
        <v>0.972992</v>
      </c>
      <c r="EE390">
        <v>0.0270084</v>
      </c>
      <c r="EF390">
        <v>0</v>
      </c>
      <c r="EG390">
        <v>1391.92</v>
      </c>
      <c r="EH390">
        <v>5.00097</v>
      </c>
      <c r="EI390">
        <v>21554.46666666667</v>
      </c>
      <c r="EJ390">
        <v>12491.1</v>
      </c>
      <c r="EK390">
        <v>41.687</v>
      </c>
      <c r="EL390">
        <v>43</v>
      </c>
      <c r="EM390">
        <v>41.875</v>
      </c>
      <c r="EN390">
        <v>42.875</v>
      </c>
      <c r="EO390">
        <v>42.81199999999999</v>
      </c>
      <c r="EP390">
        <v>1454.57</v>
      </c>
      <c r="EQ390">
        <v>40.38</v>
      </c>
      <c r="ER390">
        <v>0</v>
      </c>
      <c r="ES390">
        <v>2824.400000095367</v>
      </c>
      <c r="ET390">
        <v>0</v>
      </c>
      <c r="EU390">
        <v>1392.5872</v>
      </c>
      <c r="EV390">
        <v>-4.241538460430633</v>
      </c>
      <c r="EW390">
        <v>-88.1923077166997</v>
      </c>
      <c r="EX390">
        <v>21576.436</v>
      </c>
      <c r="EY390">
        <v>15</v>
      </c>
      <c r="EZ390">
        <v>1652287342.6</v>
      </c>
      <c r="FA390" t="s">
        <v>727</v>
      </c>
      <c r="FB390">
        <v>1652287342.6</v>
      </c>
      <c r="FC390">
        <v>1652287335.6</v>
      </c>
      <c r="FD390">
        <v>27</v>
      </c>
      <c r="FE390">
        <v>0.206</v>
      </c>
      <c r="FF390">
        <v>-0.006</v>
      </c>
      <c r="FG390">
        <v>-1.806</v>
      </c>
      <c r="FH390">
        <v>0.04</v>
      </c>
      <c r="FI390">
        <v>1600</v>
      </c>
      <c r="FJ390">
        <v>24</v>
      </c>
      <c r="FK390">
        <v>0.06</v>
      </c>
      <c r="FL390">
        <v>0.04</v>
      </c>
      <c r="FM390">
        <v>29.5959375</v>
      </c>
      <c r="FN390">
        <v>9.019671669793588</v>
      </c>
      <c r="FO390">
        <v>0.8740625259921345</v>
      </c>
      <c r="FP390">
        <v>-1</v>
      </c>
      <c r="FQ390">
        <v>2.69067975</v>
      </c>
      <c r="FR390">
        <v>0.1708022138836678</v>
      </c>
      <c r="FS390">
        <v>0.01700823704672242</v>
      </c>
      <c r="FT390">
        <v>1</v>
      </c>
      <c r="FU390">
        <v>0</v>
      </c>
      <c r="FV390">
        <v>0</v>
      </c>
      <c r="FW390">
        <v>0</v>
      </c>
      <c r="FX390">
        <v>-1</v>
      </c>
      <c r="FY390">
        <v>1</v>
      </c>
      <c r="FZ390">
        <v>1</v>
      </c>
      <c r="GA390" t="s">
        <v>719</v>
      </c>
      <c r="GB390">
        <v>2.69377</v>
      </c>
      <c r="GC390">
        <v>2.70514</v>
      </c>
      <c r="GD390">
        <v>0.161422</v>
      </c>
      <c r="GE390">
        <v>0.15615</v>
      </c>
      <c r="GF390">
        <v>0.119022</v>
      </c>
      <c r="GG390">
        <v>0.109441</v>
      </c>
      <c r="GH390">
        <v>26287.1</v>
      </c>
      <c r="GI390">
        <v>26558.6</v>
      </c>
      <c r="GJ390">
        <v>29172.3</v>
      </c>
      <c r="GK390">
        <v>29133.1</v>
      </c>
      <c r="GL390">
        <v>34024.7</v>
      </c>
      <c r="GM390">
        <v>34534.2</v>
      </c>
      <c r="GN390">
        <v>41054.9</v>
      </c>
      <c r="GO390">
        <v>41571.2</v>
      </c>
      <c r="GP390">
        <v>1.71463</v>
      </c>
      <c r="GQ390">
        <v>2.00612</v>
      </c>
      <c r="GR390">
        <v>0.127152</v>
      </c>
      <c r="GS390">
        <v>0</v>
      </c>
      <c r="GT390">
        <v>30.6513</v>
      </c>
      <c r="GU390">
        <v>999.9</v>
      </c>
      <c r="GV390">
        <v>43.7</v>
      </c>
      <c r="GW390">
        <v>37</v>
      </c>
      <c r="GX390">
        <v>30.3989</v>
      </c>
      <c r="GY390">
        <v>62.8538</v>
      </c>
      <c r="GZ390">
        <v>29.3429</v>
      </c>
      <c r="HA390">
        <v>1</v>
      </c>
      <c r="HB390">
        <v>0.368709</v>
      </c>
      <c r="HC390">
        <v>0</v>
      </c>
      <c r="HD390">
        <v>20.3918</v>
      </c>
      <c r="HE390">
        <v>5.21609</v>
      </c>
      <c r="HF390">
        <v>12.0099</v>
      </c>
      <c r="HG390">
        <v>4.9872</v>
      </c>
      <c r="HH390">
        <v>3.28853</v>
      </c>
      <c r="HI390">
        <v>2447.4</v>
      </c>
      <c r="HJ390">
        <v>9999</v>
      </c>
      <c r="HK390">
        <v>9999</v>
      </c>
      <c r="HL390">
        <v>46.1</v>
      </c>
      <c r="HM390">
        <v>1.86735</v>
      </c>
      <c r="HN390">
        <v>1.8663</v>
      </c>
      <c r="HO390">
        <v>1.86585</v>
      </c>
      <c r="HP390">
        <v>1.86571</v>
      </c>
      <c r="HQ390">
        <v>1.86752</v>
      </c>
      <c r="HR390">
        <v>1.87003</v>
      </c>
      <c r="HS390">
        <v>1.86874</v>
      </c>
      <c r="HT390">
        <v>1.87006</v>
      </c>
      <c r="HU390">
        <v>0</v>
      </c>
      <c r="HV390">
        <v>0</v>
      </c>
      <c r="HW390">
        <v>0</v>
      </c>
      <c r="HX390">
        <v>0</v>
      </c>
      <c r="HY390" t="s">
        <v>425</v>
      </c>
      <c r="HZ390" t="s">
        <v>426</v>
      </c>
      <c r="IA390" t="s">
        <v>427</v>
      </c>
      <c r="IB390" t="s">
        <v>427</v>
      </c>
      <c r="IC390" t="s">
        <v>427</v>
      </c>
      <c r="ID390" t="s">
        <v>427</v>
      </c>
      <c r="IE390">
        <v>0</v>
      </c>
      <c r="IF390">
        <v>100</v>
      </c>
      <c r="IG390">
        <v>100</v>
      </c>
      <c r="IH390">
        <v>-0.862</v>
      </c>
      <c r="II390">
        <v>0.1127</v>
      </c>
      <c r="IJ390">
        <v>0.04464184116076175</v>
      </c>
      <c r="IK390">
        <v>-0.0004613869835165773</v>
      </c>
      <c r="IL390">
        <v>-7.733014719846753E-07</v>
      </c>
      <c r="IM390">
        <v>2.12217718631011E-10</v>
      </c>
      <c r="IN390">
        <v>-0.1662484685589008</v>
      </c>
      <c r="IO390">
        <v>0.000886434048502425</v>
      </c>
      <c r="IP390">
        <v>0.0004187276611132993</v>
      </c>
      <c r="IQ390">
        <v>-3.612086840460417E-06</v>
      </c>
      <c r="IR390">
        <v>19</v>
      </c>
      <c r="IS390">
        <v>2204</v>
      </c>
      <c r="IT390">
        <v>1</v>
      </c>
      <c r="IU390">
        <v>37</v>
      </c>
      <c r="IV390">
        <v>46.6</v>
      </c>
      <c r="IW390">
        <v>46.7</v>
      </c>
      <c r="IX390">
        <v>1.86646</v>
      </c>
      <c r="IY390">
        <v>2.22046</v>
      </c>
      <c r="IZ390">
        <v>1.39648</v>
      </c>
      <c r="JA390">
        <v>2.34253</v>
      </c>
      <c r="JB390">
        <v>1.49536</v>
      </c>
      <c r="JC390">
        <v>2.25952</v>
      </c>
      <c r="JD390">
        <v>39.1924</v>
      </c>
      <c r="JE390">
        <v>14.6049</v>
      </c>
      <c r="JF390">
        <v>18</v>
      </c>
      <c r="JG390">
        <v>391.746</v>
      </c>
      <c r="JH390">
        <v>562.343</v>
      </c>
      <c r="JI390">
        <v>32.6586</v>
      </c>
      <c r="JJ390">
        <v>32.2253</v>
      </c>
      <c r="JK390">
        <v>30.0003</v>
      </c>
      <c r="JL390">
        <v>32.1066</v>
      </c>
      <c r="JM390">
        <v>32.0035</v>
      </c>
      <c r="JN390">
        <v>37.3563</v>
      </c>
      <c r="JO390">
        <v>21.232</v>
      </c>
      <c r="JP390">
        <v>30.3623</v>
      </c>
      <c r="JQ390">
        <v>-999.9</v>
      </c>
      <c r="JR390">
        <v>846.087</v>
      </c>
      <c r="JS390">
        <v>25.7101</v>
      </c>
      <c r="JT390">
        <v>99.70780000000001</v>
      </c>
      <c r="JU390">
        <v>99.78449999999999</v>
      </c>
    </row>
    <row r="391" spans="1:281">
      <c r="A391">
        <v>375</v>
      </c>
      <c r="B391">
        <v>1652290140.5</v>
      </c>
      <c r="C391">
        <v>8084</v>
      </c>
      <c r="D391" t="s">
        <v>1235</v>
      </c>
      <c r="E391" t="s">
        <v>1236</v>
      </c>
      <c r="F391">
        <v>2</v>
      </c>
      <c r="G391" t="s">
        <v>1120</v>
      </c>
      <c r="H391" t="s">
        <v>418</v>
      </c>
      <c r="I391">
        <v>1652290139.125</v>
      </c>
      <c r="J391">
        <f>(K391)/1000</f>
        <v>0</v>
      </c>
      <c r="K391">
        <f>IF(CZ391, AN391, AH391)</f>
        <v>0</v>
      </c>
      <c r="L391">
        <f>IF(CZ391, AI391, AG391)</f>
        <v>0</v>
      </c>
      <c r="M391">
        <f>DB391 - IF(AU391&gt;1, L391*CV391*100.0/(AW391*DP391), 0)</f>
        <v>0</v>
      </c>
      <c r="N391">
        <f>((T391-J391/2)*M391-L391)/(T391+J391/2)</f>
        <v>0</v>
      </c>
      <c r="O391">
        <f>N391*(DI391+DJ391)/1000.0</f>
        <v>0</v>
      </c>
      <c r="P391">
        <f>(DB391 - IF(AU391&gt;1, L391*CV391*100.0/(AW391*DP391), 0))*(DI391+DJ391)/1000.0</f>
        <v>0</v>
      </c>
      <c r="Q391">
        <f>2.0/((1/S391-1/R391)+SIGN(S391)*SQRT((1/S391-1/R391)*(1/S391-1/R391) + 4*CW391/((CW391+1)*(CW391+1))*(2*1/S391*1/R391-1/R391*1/R391)))</f>
        <v>0</v>
      </c>
      <c r="R391">
        <f>IF(LEFT(CX391,1)&lt;&gt;"0",IF(LEFT(CX391,1)="1",3.0,CY391),$D$5+$E$5*(DP391*DI391/($K$5*1000))+$F$5*(DP391*DI391/($K$5*1000))*MAX(MIN(CV391,$J$5),$I$5)*MAX(MIN(CV391,$J$5),$I$5)+$G$5*MAX(MIN(CV391,$J$5),$I$5)*(DP391*DI391/($K$5*1000))+$H$5*(DP391*DI391/($K$5*1000))*(DP391*DI391/($K$5*1000)))</f>
        <v>0</v>
      </c>
      <c r="S391">
        <f>J391*(1000-(1000*0.61365*exp(17.502*W391/(240.97+W391))/(DI391+DJ391)+DD391)/2)/(1000*0.61365*exp(17.502*W391/(240.97+W391))/(DI391+DJ391)-DD391)</f>
        <v>0</v>
      </c>
      <c r="T391">
        <f>1/((CW391+1)/(Q391/1.6)+1/(R391/1.37)) + CW391/((CW391+1)/(Q391/1.6) + CW391/(R391/1.37))</f>
        <v>0</v>
      </c>
      <c r="U391">
        <f>(CR391*CU391)</f>
        <v>0</v>
      </c>
      <c r="V391">
        <f>(DK391+(U391+2*0.95*5.67E-8*(((DK391+$B$7)+273)^4-(DK391+273)^4)-44100*J391)/(1.84*29.3*R391+8*0.95*5.67E-8*(DK391+273)^3))</f>
        <v>0</v>
      </c>
      <c r="W391">
        <f>($C$7*DL391+$D$7*DM391+$E$7*V391)</f>
        <v>0</v>
      </c>
      <c r="X391">
        <f>0.61365*exp(17.502*W391/(240.97+W391))</f>
        <v>0</v>
      </c>
      <c r="Y391">
        <f>(Z391/AA391*100)</f>
        <v>0</v>
      </c>
      <c r="Z391">
        <f>DD391*(DI391+DJ391)/1000</f>
        <v>0</v>
      </c>
      <c r="AA391">
        <f>0.61365*exp(17.502*DK391/(240.97+DK391))</f>
        <v>0</v>
      </c>
      <c r="AB391">
        <f>(X391-DD391*(DI391+DJ391)/1000)</f>
        <v>0</v>
      </c>
      <c r="AC391">
        <f>(-J391*44100)</f>
        <v>0</v>
      </c>
      <c r="AD391">
        <f>2*29.3*R391*0.92*(DK391-W391)</f>
        <v>0</v>
      </c>
      <c r="AE391">
        <f>2*0.95*5.67E-8*(((DK391+$B$7)+273)^4-(W391+273)^4)</f>
        <v>0</v>
      </c>
      <c r="AF391">
        <f>U391+AE391+AC391+AD391</f>
        <v>0</v>
      </c>
      <c r="AG391">
        <f>DH391*AU391*(DC391-DB391*(1000-AU391*DE391)/(1000-AU391*DD391))/(100*CV391)</f>
        <v>0</v>
      </c>
      <c r="AH391">
        <f>1000*DH391*AU391*(DD391-DE391)/(100*CV391*(1000-AU391*DD391))</f>
        <v>0</v>
      </c>
      <c r="AI391">
        <f>(AJ391 - AK391 - DI391*1E3/(8.314*(DK391+273.15)) * AM391/DH391 * AL391) * DH391/(100*CV391) * (1000 - DE391)/1000</f>
        <v>0</v>
      </c>
      <c r="AJ391">
        <v>916.7098681244768</v>
      </c>
      <c r="AK391">
        <v>930.3946060606058</v>
      </c>
      <c r="AL391">
        <v>-6.673809728249509</v>
      </c>
      <c r="AM391">
        <v>66.42233892500103</v>
      </c>
      <c r="AN391">
        <f>(AP391 - AO391 + DI391*1E3/(8.314*(DK391+273.15)) * AR391/DH391 * AQ391) * DH391/(100*CV391) * 1000/(1000 - AP391)</f>
        <v>0</v>
      </c>
      <c r="AO391">
        <v>25.73120188324987</v>
      </c>
      <c r="AP391">
        <v>28.43801454545454</v>
      </c>
      <c r="AQ391">
        <v>-8.284584970027682E-05</v>
      </c>
      <c r="AR391">
        <v>79.01917542628415</v>
      </c>
      <c r="AS391">
        <v>0</v>
      </c>
      <c r="AT391">
        <v>0</v>
      </c>
      <c r="AU391">
        <f>IF(AS391*$H$13&gt;=AW391,1.0,(AW391/(AW391-AS391*$H$13)))</f>
        <v>0</v>
      </c>
      <c r="AV391">
        <f>(AU391-1)*100</f>
        <v>0</v>
      </c>
      <c r="AW391">
        <f>MAX(0,($B$13+$C$13*DP391)/(1+$D$13*DP391)*DI391/(DK391+273)*$E$13)</f>
        <v>0</v>
      </c>
      <c r="AX391" t="s">
        <v>421</v>
      </c>
      <c r="AY391" t="s">
        <v>421</v>
      </c>
      <c r="AZ391">
        <v>0</v>
      </c>
      <c r="BA391">
        <v>0</v>
      </c>
      <c r="BB391">
        <f>1-AZ391/BA391</f>
        <v>0</v>
      </c>
      <c r="BC391">
        <v>0</v>
      </c>
      <c r="BD391" t="s">
        <v>421</v>
      </c>
      <c r="BE391" t="s">
        <v>421</v>
      </c>
      <c r="BF391">
        <v>0</v>
      </c>
      <c r="BG391">
        <v>0</v>
      </c>
      <c r="BH391">
        <f>1-BF391/BG391</f>
        <v>0</v>
      </c>
      <c r="BI391">
        <v>0.5</v>
      </c>
      <c r="BJ391">
        <f>CS391</f>
        <v>0</v>
      </c>
      <c r="BK391">
        <f>L391</f>
        <v>0</v>
      </c>
      <c r="BL391">
        <f>BH391*BI391*BJ391</f>
        <v>0</v>
      </c>
      <c r="BM391">
        <f>(BK391-BC391)/BJ391</f>
        <v>0</v>
      </c>
      <c r="BN391">
        <f>(BA391-BG391)/BG391</f>
        <v>0</v>
      </c>
      <c r="BO391">
        <f>AZ391/(BB391+AZ391/BG391)</f>
        <v>0</v>
      </c>
      <c r="BP391" t="s">
        <v>421</v>
      </c>
      <c r="BQ391">
        <v>0</v>
      </c>
      <c r="BR391">
        <f>IF(BQ391&lt;&gt;0, BQ391, BO391)</f>
        <v>0</v>
      </c>
      <c r="BS391">
        <f>1-BR391/BG391</f>
        <v>0</v>
      </c>
      <c r="BT391">
        <f>(BG391-BF391)/(BG391-BR391)</f>
        <v>0</v>
      </c>
      <c r="BU391">
        <f>(BA391-BG391)/(BA391-BR391)</f>
        <v>0</v>
      </c>
      <c r="BV391">
        <f>(BG391-BF391)/(BG391-AZ391)</f>
        <v>0</v>
      </c>
      <c r="BW391">
        <f>(BA391-BG391)/(BA391-AZ391)</f>
        <v>0</v>
      </c>
      <c r="BX391">
        <f>(BT391*BR391/BF391)</f>
        <v>0</v>
      </c>
      <c r="BY391">
        <f>(1-BX391)</f>
        <v>0</v>
      </c>
      <c r="BZ391">
        <v>1358</v>
      </c>
      <c r="CA391">
        <v>300</v>
      </c>
      <c r="CB391">
        <v>300</v>
      </c>
      <c r="CC391">
        <v>300</v>
      </c>
      <c r="CD391">
        <v>10372.1</v>
      </c>
      <c r="CE391">
        <v>1824.64</v>
      </c>
      <c r="CF391">
        <v>-0.00730157</v>
      </c>
      <c r="CG391">
        <v>0.9</v>
      </c>
      <c r="CH391" t="s">
        <v>421</v>
      </c>
      <c r="CI391" t="s">
        <v>421</v>
      </c>
      <c r="CJ391" t="s">
        <v>421</v>
      </c>
      <c r="CK391" t="s">
        <v>421</v>
      </c>
      <c r="CL391" t="s">
        <v>421</v>
      </c>
      <c r="CM391" t="s">
        <v>421</v>
      </c>
      <c r="CN391" t="s">
        <v>421</v>
      </c>
      <c r="CO391" t="s">
        <v>421</v>
      </c>
      <c r="CP391" t="s">
        <v>421</v>
      </c>
      <c r="CQ391" t="s">
        <v>421</v>
      </c>
      <c r="CR391">
        <f>$B$11*DQ391+$C$11*DR391+$F$11*EC391*(1-EF391)</f>
        <v>0</v>
      </c>
      <c r="CS391">
        <f>CR391*CT391</f>
        <v>0</v>
      </c>
      <c r="CT391">
        <f>($B$11*$D$9+$C$11*$D$9+$F$11*((EP391+EH391)/MAX(EP391+EH391+EQ391, 0.1)*$I$9+EQ391/MAX(EP391+EH391+EQ391, 0.1)*$J$9))/($B$11+$C$11+$F$11)</f>
        <v>0</v>
      </c>
      <c r="CU391">
        <f>($B$11*$K$9+$C$11*$K$9+$F$11*((EP391+EH391)/MAX(EP391+EH391+EQ391, 0.1)*$P$9+EQ391/MAX(EP391+EH391+EQ391, 0.1)*$Q$9))/($B$11+$C$11+$F$11)</f>
        <v>0</v>
      </c>
      <c r="CV391">
        <v>6</v>
      </c>
      <c r="CW391">
        <v>0.5</v>
      </c>
      <c r="CX391" t="s">
        <v>422</v>
      </c>
      <c r="CY391">
        <v>2</v>
      </c>
      <c r="CZ391" t="b">
        <v>1</v>
      </c>
      <c r="DA391">
        <v>1652290139.125</v>
      </c>
      <c r="DB391">
        <v>909.6224999999999</v>
      </c>
      <c r="DC391">
        <v>878.1779999999999</v>
      </c>
      <c r="DD391">
        <v>28.43905</v>
      </c>
      <c r="DE391">
        <v>25.7264</v>
      </c>
      <c r="DF391">
        <v>910.4789999999999</v>
      </c>
      <c r="DG391">
        <v>28.32635</v>
      </c>
      <c r="DH391">
        <v>400.0385</v>
      </c>
      <c r="DI391">
        <v>90.63285</v>
      </c>
      <c r="DJ391">
        <v>0.10002565</v>
      </c>
      <c r="DK391">
        <v>33.40474999999999</v>
      </c>
      <c r="DL391">
        <v>32.717175</v>
      </c>
      <c r="DM391">
        <v>999.9</v>
      </c>
      <c r="DN391">
        <v>0</v>
      </c>
      <c r="DO391">
        <v>0</v>
      </c>
      <c r="DP391">
        <v>9990.625</v>
      </c>
      <c r="DQ391">
        <v>0</v>
      </c>
      <c r="DR391">
        <v>254.6765</v>
      </c>
      <c r="DS391">
        <v>31.4445</v>
      </c>
      <c r="DT391">
        <v>936.2485</v>
      </c>
      <c r="DU391">
        <v>901.367</v>
      </c>
      <c r="DV391">
        <v>2.71263</v>
      </c>
      <c r="DW391">
        <v>878.1779999999999</v>
      </c>
      <c r="DX391">
        <v>25.7264</v>
      </c>
      <c r="DY391">
        <v>2.5775125</v>
      </c>
      <c r="DZ391">
        <v>2.3316625</v>
      </c>
      <c r="EA391">
        <v>21.5244</v>
      </c>
      <c r="EB391">
        <v>19.896825</v>
      </c>
      <c r="EC391">
        <v>1499.9475</v>
      </c>
      <c r="ED391">
        <v>0.972992</v>
      </c>
      <c r="EE391">
        <v>0.0270084</v>
      </c>
      <c r="EF391">
        <v>0</v>
      </c>
      <c r="EG391">
        <v>1391.7</v>
      </c>
      <c r="EH391">
        <v>5.00097</v>
      </c>
      <c r="EI391">
        <v>21544.725</v>
      </c>
      <c r="EJ391">
        <v>12491.125</v>
      </c>
      <c r="EK391">
        <v>41.6405</v>
      </c>
      <c r="EL391">
        <v>43</v>
      </c>
      <c r="EM391">
        <v>41.875</v>
      </c>
      <c r="EN391">
        <v>42.875</v>
      </c>
      <c r="EO391">
        <v>42.812</v>
      </c>
      <c r="EP391">
        <v>1454.5675</v>
      </c>
      <c r="EQ391">
        <v>40.38</v>
      </c>
      <c r="ER391">
        <v>0</v>
      </c>
      <c r="ES391">
        <v>2826.799999952316</v>
      </c>
      <c r="ET391">
        <v>0</v>
      </c>
      <c r="EU391">
        <v>1392.3704</v>
      </c>
      <c r="EV391">
        <v>-6.528461555239294</v>
      </c>
      <c r="EW391">
        <v>-186.6230773608647</v>
      </c>
      <c r="EX391">
        <v>21570.76000000001</v>
      </c>
      <c r="EY391">
        <v>15</v>
      </c>
      <c r="EZ391">
        <v>1652287342.6</v>
      </c>
      <c r="FA391" t="s">
        <v>727</v>
      </c>
      <c r="FB391">
        <v>1652287342.6</v>
      </c>
      <c r="FC391">
        <v>1652287335.6</v>
      </c>
      <c r="FD391">
        <v>27</v>
      </c>
      <c r="FE391">
        <v>0.206</v>
      </c>
      <c r="FF391">
        <v>-0.006</v>
      </c>
      <c r="FG391">
        <v>-1.806</v>
      </c>
      <c r="FH391">
        <v>0.04</v>
      </c>
      <c r="FI391">
        <v>1600</v>
      </c>
      <c r="FJ391">
        <v>24</v>
      </c>
      <c r="FK391">
        <v>0.06</v>
      </c>
      <c r="FL391">
        <v>0.04</v>
      </c>
      <c r="FM391">
        <v>29.751945</v>
      </c>
      <c r="FN391">
        <v>9.357915196998135</v>
      </c>
      <c r="FO391">
        <v>0.9069365763243871</v>
      </c>
      <c r="FP391">
        <v>-1</v>
      </c>
      <c r="FQ391">
        <v>2.69265225</v>
      </c>
      <c r="FR391">
        <v>0.172545028142586</v>
      </c>
      <c r="FS391">
        <v>0.01709065906972287</v>
      </c>
      <c r="FT391">
        <v>1</v>
      </c>
      <c r="FU391">
        <v>0</v>
      </c>
      <c r="FV391">
        <v>0</v>
      </c>
      <c r="FW391">
        <v>0</v>
      </c>
      <c r="FX391">
        <v>-1</v>
      </c>
      <c r="FY391">
        <v>1</v>
      </c>
      <c r="FZ391">
        <v>1</v>
      </c>
      <c r="GA391" t="s">
        <v>719</v>
      </c>
      <c r="GB391">
        <v>2.6937</v>
      </c>
      <c r="GC391">
        <v>2.70511</v>
      </c>
      <c r="GD391">
        <v>0.159913</v>
      </c>
      <c r="GE391">
        <v>0.154608</v>
      </c>
      <c r="GF391">
        <v>0.119016</v>
      </c>
      <c r="GG391">
        <v>0.109433</v>
      </c>
      <c r="GH391">
        <v>26334</v>
      </c>
      <c r="GI391">
        <v>26607.1</v>
      </c>
      <c r="GJ391">
        <v>29171.9</v>
      </c>
      <c r="GK391">
        <v>29132.9</v>
      </c>
      <c r="GL391">
        <v>34024.4</v>
      </c>
      <c r="GM391">
        <v>34534.2</v>
      </c>
      <c r="GN391">
        <v>41054.3</v>
      </c>
      <c r="GO391">
        <v>41570.8</v>
      </c>
      <c r="GP391">
        <v>1.71452</v>
      </c>
      <c r="GQ391">
        <v>2.00605</v>
      </c>
      <c r="GR391">
        <v>0.127599</v>
      </c>
      <c r="GS391">
        <v>0</v>
      </c>
      <c r="GT391">
        <v>30.6513</v>
      </c>
      <c r="GU391">
        <v>999.9</v>
      </c>
      <c r="GV391">
        <v>43.7</v>
      </c>
      <c r="GW391">
        <v>36.9</v>
      </c>
      <c r="GX391">
        <v>30.2337</v>
      </c>
      <c r="GY391">
        <v>63.0438</v>
      </c>
      <c r="GZ391">
        <v>29.5593</v>
      </c>
      <c r="HA391">
        <v>1</v>
      </c>
      <c r="HB391">
        <v>0.36888</v>
      </c>
      <c r="HC391">
        <v>0</v>
      </c>
      <c r="HD391">
        <v>20.3918</v>
      </c>
      <c r="HE391">
        <v>5.21639</v>
      </c>
      <c r="HF391">
        <v>12.0099</v>
      </c>
      <c r="HG391">
        <v>4.9872</v>
      </c>
      <c r="HH391">
        <v>3.28848</v>
      </c>
      <c r="HI391">
        <v>2447.4</v>
      </c>
      <c r="HJ391">
        <v>9999</v>
      </c>
      <c r="HK391">
        <v>9999</v>
      </c>
      <c r="HL391">
        <v>46.1</v>
      </c>
      <c r="HM391">
        <v>1.86734</v>
      </c>
      <c r="HN391">
        <v>1.8663</v>
      </c>
      <c r="HO391">
        <v>1.86585</v>
      </c>
      <c r="HP391">
        <v>1.8657</v>
      </c>
      <c r="HQ391">
        <v>1.86752</v>
      </c>
      <c r="HR391">
        <v>1.87004</v>
      </c>
      <c r="HS391">
        <v>1.86873</v>
      </c>
      <c r="HT391">
        <v>1.87006</v>
      </c>
      <c r="HU391">
        <v>0</v>
      </c>
      <c r="HV391">
        <v>0</v>
      </c>
      <c r="HW391">
        <v>0</v>
      </c>
      <c r="HX391">
        <v>0</v>
      </c>
      <c r="HY391" t="s">
        <v>425</v>
      </c>
      <c r="HZ391" t="s">
        <v>426</v>
      </c>
      <c r="IA391" t="s">
        <v>427</v>
      </c>
      <c r="IB391" t="s">
        <v>427</v>
      </c>
      <c r="IC391" t="s">
        <v>427</v>
      </c>
      <c r="ID391" t="s">
        <v>427</v>
      </c>
      <c r="IE391">
        <v>0</v>
      </c>
      <c r="IF391">
        <v>100</v>
      </c>
      <c r="IG391">
        <v>100</v>
      </c>
      <c r="IH391">
        <v>-0.844</v>
      </c>
      <c r="II391">
        <v>0.1127</v>
      </c>
      <c r="IJ391">
        <v>0.04464184116076175</v>
      </c>
      <c r="IK391">
        <v>-0.0004613869835165773</v>
      </c>
      <c r="IL391">
        <v>-7.733014719846753E-07</v>
      </c>
      <c r="IM391">
        <v>2.12217718631011E-10</v>
      </c>
      <c r="IN391">
        <v>-0.1662484685589008</v>
      </c>
      <c r="IO391">
        <v>0.000886434048502425</v>
      </c>
      <c r="IP391">
        <v>0.0004187276611132993</v>
      </c>
      <c r="IQ391">
        <v>-3.612086840460417E-06</v>
      </c>
      <c r="IR391">
        <v>19</v>
      </c>
      <c r="IS391">
        <v>2204</v>
      </c>
      <c r="IT391">
        <v>1</v>
      </c>
      <c r="IU391">
        <v>37</v>
      </c>
      <c r="IV391">
        <v>46.6</v>
      </c>
      <c r="IW391">
        <v>46.7</v>
      </c>
      <c r="IX391">
        <v>1.84326</v>
      </c>
      <c r="IY391">
        <v>2.22046</v>
      </c>
      <c r="IZ391">
        <v>1.39648</v>
      </c>
      <c r="JA391">
        <v>2.34131</v>
      </c>
      <c r="JB391">
        <v>1.49536</v>
      </c>
      <c r="JC391">
        <v>2.31323</v>
      </c>
      <c r="JD391">
        <v>39.1924</v>
      </c>
      <c r="JE391">
        <v>14.6049</v>
      </c>
      <c r="JF391">
        <v>18</v>
      </c>
      <c r="JG391">
        <v>391.695</v>
      </c>
      <c r="JH391">
        <v>562.299</v>
      </c>
      <c r="JI391">
        <v>32.6582</v>
      </c>
      <c r="JJ391">
        <v>32.2253</v>
      </c>
      <c r="JK391">
        <v>30.0004</v>
      </c>
      <c r="JL391">
        <v>32.1071</v>
      </c>
      <c r="JM391">
        <v>32.0048</v>
      </c>
      <c r="JN391">
        <v>36.8874</v>
      </c>
      <c r="JO391">
        <v>21.232</v>
      </c>
      <c r="JP391">
        <v>30.7485</v>
      </c>
      <c r="JQ391">
        <v>-999.9</v>
      </c>
      <c r="JR391">
        <v>832.731</v>
      </c>
      <c r="JS391">
        <v>25.7126</v>
      </c>
      <c r="JT391">
        <v>99.7064</v>
      </c>
      <c r="JU391">
        <v>99.7837</v>
      </c>
    </row>
    <row r="392" spans="1:281">
      <c r="A392">
        <v>376</v>
      </c>
      <c r="B392">
        <v>1652290142.5</v>
      </c>
      <c r="C392">
        <v>8086</v>
      </c>
      <c r="D392" t="s">
        <v>1237</v>
      </c>
      <c r="E392" t="s">
        <v>1238</v>
      </c>
      <c r="F392">
        <v>2</v>
      </c>
      <c r="G392" t="s">
        <v>1120</v>
      </c>
      <c r="H392" t="s">
        <v>418</v>
      </c>
      <c r="I392">
        <v>1652290141.5</v>
      </c>
      <c r="J392">
        <f>(K392)/1000</f>
        <v>0</v>
      </c>
      <c r="K392">
        <f>IF(CZ392, AN392, AH392)</f>
        <v>0</v>
      </c>
      <c r="L392">
        <f>IF(CZ392, AI392, AG392)</f>
        <v>0</v>
      </c>
      <c r="M392">
        <f>DB392 - IF(AU392&gt;1, L392*CV392*100.0/(AW392*DP392), 0)</f>
        <v>0</v>
      </c>
      <c r="N392">
        <f>((T392-J392/2)*M392-L392)/(T392+J392/2)</f>
        <v>0</v>
      </c>
      <c r="O392">
        <f>N392*(DI392+DJ392)/1000.0</f>
        <v>0</v>
      </c>
      <c r="P392">
        <f>(DB392 - IF(AU392&gt;1, L392*CV392*100.0/(AW392*DP392), 0))*(DI392+DJ392)/1000.0</f>
        <v>0</v>
      </c>
      <c r="Q392">
        <f>2.0/((1/S392-1/R392)+SIGN(S392)*SQRT((1/S392-1/R392)*(1/S392-1/R392) + 4*CW392/((CW392+1)*(CW392+1))*(2*1/S392*1/R392-1/R392*1/R392)))</f>
        <v>0</v>
      </c>
      <c r="R392">
        <f>IF(LEFT(CX392,1)&lt;&gt;"0",IF(LEFT(CX392,1)="1",3.0,CY392),$D$5+$E$5*(DP392*DI392/($K$5*1000))+$F$5*(DP392*DI392/($K$5*1000))*MAX(MIN(CV392,$J$5),$I$5)*MAX(MIN(CV392,$J$5),$I$5)+$G$5*MAX(MIN(CV392,$J$5),$I$5)*(DP392*DI392/($K$5*1000))+$H$5*(DP392*DI392/($K$5*1000))*(DP392*DI392/($K$5*1000)))</f>
        <v>0</v>
      </c>
      <c r="S392">
        <f>J392*(1000-(1000*0.61365*exp(17.502*W392/(240.97+W392))/(DI392+DJ392)+DD392)/2)/(1000*0.61365*exp(17.502*W392/(240.97+W392))/(DI392+DJ392)-DD392)</f>
        <v>0</v>
      </c>
      <c r="T392">
        <f>1/((CW392+1)/(Q392/1.6)+1/(R392/1.37)) + CW392/((CW392+1)/(Q392/1.6) + CW392/(R392/1.37))</f>
        <v>0</v>
      </c>
      <c r="U392">
        <f>(CR392*CU392)</f>
        <v>0</v>
      </c>
      <c r="V392">
        <f>(DK392+(U392+2*0.95*5.67E-8*(((DK392+$B$7)+273)^4-(DK392+273)^4)-44100*J392)/(1.84*29.3*R392+8*0.95*5.67E-8*(DK392+273)^3))</f>
        <v>0</v>
      </c>
      <c r="W392">
        <f>($C$7*DL392+$D$7*DM392+$E$7*V392)</f>
        <v>0</v>
      </c>
      <c r="X392">
        <f>0.61365*exp(17.502*W392/(240.97+W392))</f>
        <v>0</v>
      </c>
      <c r="Y392">
        <f>(Z392/AA392*100)</f>
        <v>0</v>
      </c>
      <c r="Z392">
        <f>DD392*(DI392+DJ392)/1000</f>
        <v>0</v>
      </c>
      <c r="AA392">
        <f>0.61365*exp(17.502*DK392/(240.97+DK392))</f>
        <v>0</v>
      </c>
      <c r="AB392">
        <f>(X392-DD392*(DI392+DJ392)/1000)</f>
        <v>0</v>
      </c>
      <c r="AC392">
        <f>(-J392*44100)</f>
        <v>0</v>
      </c>
      <c r="AD392">
        <f>2*29.3*R392*0.92*(DK392-W392)</f>
        <v>0</v>
      </c>
      <c r="AE392">
        <f>2*0.95*5.67E-8*(((DK392+$B$7)+273)^4-(W392+273)^4)</f>
        <v>0</v>
      </c>
      <c r="AF392">
        <f>U392+AE392+AC392+AD392</f>
        <v>0</v>
      </c>
      <c r="AG392">
        <f>DH392*AU392*(DC392-DB392*(1000-AU392*DE392)/(1000-AU392*DD392))/(100*CV392)</f>
        <v>0</v>
      </c>
      <c r="AH392">
        <f>1000*DH392*AU392*(DD392-DE392)/(100*CV392*(1000-AU392*DD392))</f>
        <v>0</v>
      </c>
      <c r="AI392">
        <f>(AJ392 - AK392 - DI392*1E3/(8.314*(DK392+273.15)) * AM392/DH392 * AL392) * DH392/(100*CV392) * (1000 - DE392)/1000</f>
        <v>0</v>
      </c>
      <c r="AJ392">
        <v>903.0312667530175</v>
      </c>
      <c r="AK392">
        <v>917.0726121212119</v>
      </c>
      <c r="AL392">
        <v>-6.678065569763321</v>
      </c>
      <c r="AM392">
        <v>66.42233892500103</v>
      </c>
      <c r="AN392">
        <f>(AP392 - AO392 + DI392*1E3/(8.314*(DK392+273.15)) * AR392/DH392 * AQ392) * DH392/(100*CV392) * 1000/(1000 - AP392)</f>
        <v>0</v>
      </c>
      <c r="AO392">
        <v>25.72767635872415</v>
      </c>
      <c r="AP392">
        <v>28.43558424242424</v>
      </c>
      <c r="AQ392">
        <v>-0.0001021900029874293</v>
      </c>
      <c r="AR392">
        <v>79.01917542628415</v>
      </c>
      <c r="AS392">
        <v>0</v>
      </c>
      <c r="AT392">
        <v>0</v>
      </c>
      <c r="AU392">
        <f>IF(AS392*$H$13&gt;=AW392,1.0,(AW392/(AW392-AS392*$H$13)))</f>
        <v>0</v>
      </c>
      <c r="AV392">
        <f>(AU392-1)*100</f>
        <v>0</v>
      </c>
      <c r="AW392">
        <f>MAX(0,($B$13+$C$13*DP392)/(1+$D$13*DP392)*DI392/(DK392+273)*$E$13)</f>
        <v>0</v>
      </c>
      <c r="AX392" t="s">
        <v>421</v>
      </c>
      <c r="AY392" t="s">
        <v>421</v>
      </c>
      <c r="AZ392">
        <v>0</v>
      </c>
      <c r="BA392">
        <v>0</v>
      </c>
      <c r="BB392">
        <f>1-AZ392/BA392</f>
        <v>0</v>
      </c>
      <c r="BC392">
        <v>0</v>
      </c>
      <c r="BD392" t="s">
        <v>421</v>
      </c>
      <c r="BE392" t="s">
        <v>421</v>
      </c>
      <c r="BF392">
        <v>0</v>
      </c>
      <c r="BG392">
        <v>0</v>
      </c>
      <c r="BH392">
        <f>1-BF392/BG392</f>
        <v>0</v>
      </c>
      <c r="BI392">
        <v>0.5</v>
      </c>
      <c r="BJ392">
        <f>CS392</f>
        <v>0</v>
      </c>
      <c r="BK392">
        <f>L392</f>
        <v>0</v>
      </c>
      <c r="BL392">
        <f>BH392*BI392*BJ392</f>
        <v>0</v>
      </c>
      <c r="BM392">
        <f>(BK392-BC392)/BJ392</f>
        <v>0</v>
      </c>
      <c r="BN392">
        <f>(BA392-BG392)/BG392</f>
        <v>0</v>
      </c>
      <c r="BO392">
        <f>AZ392/(BB392+AZ392/BG392)</f>
        <v>0</v>
      </c>
      <c r="BP392" t="s">
        <v>421</v>
      </c>
      <c r="BQ392">
        <v>0</v>
      </c>
      <c r="BR392">
        <f>IF(BQ392&lt;&gt;0, BQ392, BO392)</f>
        <v>0</v>
      </c>
      <c r="BS392">
        <f>1-BR392/BG392</f>
        <v>0</v>
      </c>
      <c r="BT392">
        <f>(BG392-BF392)/(BG392-BR392)</f>
        <v>0</v>
      </c>
      <c r="BU392">
        <f>(BA392-BG392)/(BA392-BR392)</f>
        <v>0</v>
      </c>
      <c r="BV392">
        <f>(BG392-BF392)/(BG392-AZ392)</f>
        <v>0</v>
      </c>
      <c r="BW392">
        <f>(BA392-BG392)/(BA392-AZ392)</f>
        <v>0</v>
      </c>
      <c r="BX392">
        <f>(BT392*BR392/BF392)</f>
        <v>0</v>
      </c>
      <c r="BY392">
        <f>(1-BX392)</f>
        <v>0</v>
      </c>
      <c r="BZ392">
        <v>1358</v>
      </c>
      <c r="CA392">
        <v>300</v>
      </c>
      <c r="CB392">
        <v>300</v>
      </c>
      <c r="CC392">
        <v>300</v>
      </c>
      <c r="CD392">
        <v>10372.1</v>
      </c>
      <c r="CE392">
        <v>1824.64</v>
      </c>
      <c r="CF392">
        <v>-0.00730157</v>
      </c>
      <c r="CG392">
        <v>0.9</v>
      </c>
      <c r="CH392" t="s">
        <v>421</v>
      </c>
      <c r="CI392" t="s">
        <v>421</v>
      </c>
      <c r="CJ392" t="s">
        <v>421</v>
      </c>
      <c r="CK392" t="s">
        <v>421</v>
      </c>
      <c r="CL392" t="s">
        <v>421</v>
      </c>
      <c r="CM392" t="s">
        <v>421</v>
      </c>
      <c r="CN392" t="s">
        <v>421</v>
      </c>
      <c r="CO392" t="s">
        <v>421</v>
      </c>
      <c r="CP392" t="s">
        <v>421</v>
      </c>
      <c r="CQ392" t="s">
        <v>421</v>
      </c>
      <c r="CR392">
        <f>$B$11*DQ392+$C$11*DR392+$F$11*EC392*(1-EF392)</f>
        <v>0</v>
      </c>
      <c r="CS392">
        <f>CR392*CT392</f>
        <v>0</v>
      </c>
      <c r="CT392">
        <f>($B$11*$D$9+$C$11*$D$9+$F$11*((EP392+EH392)/MAX(EP392+EH392+EQ392, 0.1)*$I$9+EQ392/MAX(EP392+EH392+EQ392, 0.1)*$J$9))/($B$11+$C$11+$F$11)</f>
        <v>0</v>
      </c>
      <c r="CU392">
        <f>($B$11*$K$9+$C$11*$K$9+$F$11*((EP392+EH392)/MAX(EP392+EH392+EQ392, 0.1)*$P$9+EQ392/MAX(EP392+EH392+EQ392, 0.1)*$Q$9))/($B$11+$C$11+$F$11)</f>
        <v>0</v>
      </c>
      <c r="CV392">
        <v>6</v>
      </c>
      <c r="CW392">
        <v>0.5</v>
      </c>
      <c r="CX392" t="s">
        <v>422</v>
      </c>
      <c r="CY392">
        <v>2</v>
      </c>
      <c r="CZ392" t="b">
        <v>1</v>
      </c>
      <c r="DA392">
        <v>1652290141.5</v>
      </c>
      <c r="DB392">
        <v>894.225</v>
      </c>
      <c r="DC392">
        <v>862.5473333333333</v>
      </c>
      <c r="DD392">
        <v>28.4363</v>
      </c>
      <c r="DE392">
        <v>25.72536666666666</v>
      </c>
      <c r="DF392">
        <v>895.0606666666666</v>
      </c>
      <c r="DG392">
        <v>28.3236</v>
      </c>
      <c r="DH392">
        <v>400.077</v>
      </c>
      <c r="DI392">
        <v>90.63363333333332</v>
      </c>
      <c r="DJ392">
        <v>0.09987893333333332</v>
      </c>
      <c r="DK392">
        <v>33.40443333333334</v>
      </c>
      <c r="DL392">
        <v>32.72503333333333</v>
      </c>
      <c r="DM392">
        <v>999.9</v>
      </c>
      <c r="DN392">
        <v>0</v>
      </c>
      <c r="DO392">
        <v>0</v>
      </c>
      <c r="DP392">
        <v>10001.86666666667</v>
      </c>
      <c r="DQ392">
        <v>0</v>
      </c>
      <c r="DR392">
        <v>255.6163333333333</v>
      </c>
      <c r="DS392">
        <v>31.6781</v>
      </c>
      <c r="DT392">
        <v>920.398</v>
      </c>
      <c r="DU392">
        <v>885.3223333333334</v>
      </c>
      <c r="DV392">
        <v>2.710936666666667</v>
      </c>
      <c r="DW392">
        <v>862.5473333333333</v>
      </c>
      <c r="DX392">
        <v>25.72536666666666</v>
      </c>
      <c r="DY392">
        <v>2.577286666666667</v>
      </c>
      <c r="DZ392">
        <v>2.331583333333333</v>
      </c>
      <c r="EA392">
        <v>21.523</v>
      </c>
      <c r="EB392">
        <v>19.89626666666667</v>
      </c>
      <c r="EC392">
        <v>1499.956666666667</v>
      </c>
      <c r="ED392">
        <v>0.972992</v>
      </c>
      <c r="EE392">
        <v>0.0270084</v>
      </c>
      <c r="EF392">
        <v>0</v>
      </c>
      <c r="EG392">
        <v>1391.266666666667</v>
      </c>
      <c r="EH392">
        <v>5.00097</v>
      </c>
      <c r="EI392">
        <v>21537.56666666667</v>
      </c>
      <c r="EJ392">
        <v>12491.16666666667</v>
      </c>
      <c r="EK392">
        <v>41.66633333333333</v>
      </c>
      <c r="EL392">
        <v>43</v>
      </c>
      <c r="EM392">
        <v>41.875</v>
      </c>
      <c r="EN392">
        <v>42.85400000000001</v>
      </c>
      <c r="EO392">
        <v>42.81199999999999</v>
      </c>
      <c r="EP392">
        <v>1454.576666666667</v>
      </c>
      <c r="EQ392">
        <v>40.38</v>
      </c>
      <c r="ER392">
        <v>0</v>
      </c>
      <c r="ES392">
        <v>2828.599999904633</v>
      </c>
      <c r="ET392">
        <v>0</v>
      </c>
      <c r="EU392">
        <v>1392.188461538461</v>
      </c>
      <c r="EV392">
        <v>-7.610940172593063</v>
      </c>
      <c r="EW392">
        <v>-228.8410256120883</v>
      </c>
      <c r="EX392">
        <v>21565.91538461538</v>
      </c>
      <c r="EY392">
        <v>15</v>
      </c>
      <c r="EZ392">
        <v>1652287342.6</v>
      </c>
      <c r="FA392" t="s">
        <v>727</v>
      </c>
      <c r="FB392">
        <v>1652287342.6</v>
      </c>
      <c r="FC392">
        <v>1652287335.6</v>
      </c>
      <c r="FD392">
        <v>27</v>
      </c>
      <c r="FE392">
        <v>0.206</v>
      </c>
      <c r="FF392">
        <v>-0.006</v>
      </c>
      <c r="FG392">
        <v>-1.806</v>
      </c>
      <c r="FH392">
        <v>0.04</v>
      </c>
      <c r="FI392">
        <v>1600</v>
      </c>
      <c r="FJ392">
        <v>24</v>
      </c>
      <c r="FK392">
        <v>0.06</v>
      </c>
      <c r="FL392">
        <v>0.04</v>
      </c>
      <c r="FM392">
        <v>30.2085075</v>
      </c>
      <c r="FN392">
        <v>9.90259924953101</v>
      </c>
      <c r="FO392">
        <v>0.9564818888477451</v>
      </c>
      <c r="FP392">
        <v>-1</v>
      </c>
      <c r="FQ392">
        <v>2.69977225</v>
      </c>
      <c r="FR392">
        <v>0.1288812382739144</v>
      </c>
      <c r="FS392">
        <v>0.01337522980877338</v>
      </c>
      <c r="FT392">
        <v>1</v>
      </c>
      <c r="FU392">
        <v>0</v>
      </c>
      <c r="FV392">
        <v>0</v>
      </c>
      <c r="FW392">
        <v>0</v>
      </c>
      <c r="FX392">
        <v>-1</v>
      </c>
      <c r="FY392">
        <v>1</v>
      </c>
      <c r="FZ392">
        <v>1</v>
      </c>
      <c r="GA392" t="s">
        <v>719</v>
      </c>
      <c r="GB392">
        <v>2.69368</v>
      </c>
      <c r="GC392">
        <v>2.70505</v>
      </c>
      <c r="GD392">
        <v>0.158403</v>
      </c>
      <c r="GE392">
        <v>0.153056</v>
      </c>
      <c r="GF392">
        <v>0.11901</v>
      </c>
      <c r="GG392">
        <v>0.10946</v>
      </c>
      <c r="GH392">
        <v>26381.4</v>
      </c>
      <c r="GI392">
        <v>26655.7</v>
      </c>
      <c r="GJ392">
        <v>29171.8</v>
      </c>
      <c r="GK392">
        <v>29132.5</v>
      </c>
      <c r="GL392">
        <v>34024.4</v>
      </c>
      <c r="GM392">
        <v>34532.7</v>
      </c>
      <c r="GN392">
        <v>41054</v>
      </c>
      <c r="GO392">
        <v>41570.3</v>
      </c>
      <c r="GP392">
        <v>1.71455</v>
      </c>
      <c r="GQ392">
        <v>2.00623</v>
      </c>
      <c r="GR392">
        <v>0.127882</v>
      </c>
      <c r="GS392">
        <v>0</v>
      </c>
      <c r="GT392">
        <v>30.652</v>
      </c>
      <c r="GU392">
        <v>999.9</v>
      </c>
      <c r="GV392">
        <v>43.7</v>
      </c>
      <c r="GW392">
        <v>37</v>
      </c>
      <c r="GX392">
        <v>30.4002</v>
      </c>
      <c r="GY392">
        <v>63.1138</v>
      </c>
      <c r="GZ392">
        <v>29.6034</v>
      </c>
      <c r="HA392">
        <v>1</v>
      </c>
      <c r="HB392">
        <v>0.369032</v>
      </c>
      <c r="HC392">
        <v>0</v>
      </c>
      <c r="HD392">
        <v>20.3916</v>
      </c>
      <c r="HE392">
        <v>5.21609</v>
      </c>
      <c r="HF392">
        <v>12.0099</v>
      </c>
      <c r="HG392">
        <v>4.9872</v>
      </c>
      <c r="HH392">
        <v>3.2885</v>
      </c>
      <c r="HI392">
        <v>2447.4</v>
      </c>
      <c r="HJ392">
        <v>9999</v>
      </c>
      <c r="HK392">
        <v>9999</v>
      </c>
      <c r="HL392">
        <v>46.1</v>
      </c>
      <c r="HM392">
        <v>1.86735</v>
      </c>
      <c r="HN392">
        <v>1.8663</v>
      </c>
      <c r="HO392">
        <v>1.86585</v>
      </c>
      <c r="HP392">
        <v>1.8657</v>
      </c>
      <c r="HQ392">
        <v>1.86752</v>
      </c>
      <c r="HR392">
        <v>1.87004</v>
      </c>
      <c r="HS392">
        <v>1.86873</v>
      </c>
      <c r="HT392">
        <v>1.87007</v>
      </c>
      <c r="HU392">
        <v>0</v>
      </c>
      <c r="HV392">
        <v>0</v>
      </c>
      <c r="HW392">
        <v>0</v>
      </c>
      <c r="HX392">
        <v>0</v>
      </c>
      <c r="HY392" t="s">
        <v>425</v>
      </c>
      <c r="HZ392" t="s">
        <v>426</v>
      </c>
      <c r="IA392" t="s">
        <v>427</v>
      </c>
      <c r="IB392" t="s">
        <v>427</v>
      </c>
      <c r="IC392" t="s">
        <v>427</v>
      </c>
      <c r="ID392" t="s">
        <v>427</v>
      </c>
      <c r="IE392">
        <v>0</v>
      </c>
      <c r="IF392">
        <v>100</v>
      </c>
      <c r="IG392">
        <v>100</v>
      </c>
      <c r="IH392">
        <v>-0.827</v>
      </c>
      <c r="II392">
        <v>0.1127</v>
      </c>
      <c r="IJ392">
        <v>0.04464184116076175</v>
      </c>
      <c r="IK392">
        <v>-0.0004613869835165773</v>
      </c>
      <c r="IL392">
        <v>-7.733014719846753E-07</v>
      </c>
      <c r="IM392">
        <v>2.12217718631011E-10</v>
      </c>
      <c r="IN392">
        <v>-0.1662484685589008</v>
      </c>
      <c r="IO392">
        <v>0.000886434048502425</v>
      </c>
      <c r="IP392">
        <v>0.0004187276611132993</v>
      </c>
      <c r="IQ392">
        <v>-3.612086840460417E-06</v>
      </c>
      <c r="IR392">
        <v>19</v>
      </c>
      <c r="IS392">
        <v>2204</v>
      </c>
      <c r="IT392">
        <v>1</v>
      </c>
      <c r="IU392">
        <v>37</v>
      </c>
      <c r="IV392">
        <v>46.7</v>
      </c>
      <c r="IW392">
        <v>46.8</v>
      </c>
      <c r="IX392">
        <v>1.82007</v>
      </c>
      <c r="IY392">
        <v>2.22046</v>
      </c>
      <c r="IZ392">
        <v>1.39648</v>
      </c>
      <c r="JA392">
        <v>2.34253</v>
      </c>
      <c r="JB392">
        <v>1.49536</v>
      </c>
      <c r="JC392">
        <v>2.34497</v>
      </c>
      <c r="JD392">
        <v>39.1924</v>
      </c>
      <c r="JE392">
        <v>14.6049</v>
      </c>
      <c r="JF392">
        <v>18</v>
      </c>
      <c r="JG392">
        <v>391.708</v>
      </c>
      <c r="JH392">
        <v>562.438</v>
      </c>
      <c r="JI392">
        <v>32.658</v>
      </c>
      <c r="JJ392">
        <v>32.2253</v>
      </c>
      <c r="JK392">
        <v>30.0004</v>
      </c>
      <c r="JL392">
        <v>32.1071</v>
      </c>
      <c r="JM392">
        <v>32.0055</v>
      </c>
      <c r="JN392">
        <v>36.4199</v>
      </c>
      <c r="JO392">
        <v>21.232</v>
      </c>
      <c r="JP392">
        <v>30.7485</v>
      </c>
      <c r="JQ392">
        <v>-999.9</v>
      </c>
      <c r="JR392">
        <v>819.373</v>
      </c>
      <c r="JS392">
        <v>25.7191</v>
      </c>
      <c r="JT392">
        <v>99.7059</v>
      </c>
      <c r="JU392">
        <v>99.7824</v>
      </c>
    </row>
    <row r="393" spans="1:281">
      <c r="A393">
        <v>377</v>
      </c>
      <c r="B393">
        <v>1652290144.5</v>
      </c>
      <c r="C393">
        <v>8088</v>
      </c>
      <c r="D393" t="s">
        <v>1239</v>
      </c>
      <c r="E393" t="s">
        <v>1240</v>
      </c>
      <c r="F393">
        <v>2</v>
      </c>
      <c r="G393" t="s">
        <v>1120</v>
      </c>
      <c r="H393" t="s">
        <v>418</v>
      </c>
      <c r="I393">
        <v>1652290143.125</v>
      </c>
      <c r="J393">
        <f>(K393)/1000</f>
        <v>0</v>
      </c>
      <c r="K393">
        <f>IF(CZ393, AN393, AH393)</f>
        <v>0</v>
      </c>
      <c r="L393">
        <f>IF(CZ393, AI393, AG393)</f>
        <v>0</v>
      </c>
      <c r="M393">
        <f>DB393 - IF(AU393&gt;1, L393*CV393*100.0/(AW393*DP393), 0)</f>
        <v>0</v>
      </c>
      <c r="N393">
        <f>((T393-J393/2)*M393-L393)/(T393+J393/2)</f>
        <v>0</v>
      </c>
      <c r="O393">
        <f>N393*(DI393+DJ393)/1000.0</f>
        <v>0</v>
      </c>
      <c r="P393">
        <f>(DB393 - IF(AU393&gt;1, L393*CV393*100.0/(AW393*DP393), 0))*(DI393+DJ393)/1000.0</f>
        <v>0</v>
      </c>
      <c r="Q393">
        <f>2.0/((1/S393-1/R393)+SIGN(S393)*SQRT((1/S393-1/R393)*(1/S393-1/R393) + 4*CW393/((CW393+1)*(CW393+1))*(2*1/S393*1/R393-1/R393*1/R393)))</f>
        <v>0</v>
      </c>
      <c r="R393">
        <f>IF(LEFT(CX393,1)&lt;&gt;"0",IF(LEFT(CX393,1)="1",3.0,CY393),$D$5+$E$5*(DP393*DI393/($K$5*1000))+$F$5*(DP393*DI393/($K$5*1000))*MAX(MIN(CV393,$J$5),$I$5)*MAX(MIN(CV393,$J$5),$I$5)+$G$5*MAX(MIN(CV393,$J$5),$I$5)*(DP393*DI393/($K$5*1000))+$H$5*(DP393*DI393/($K$5*1000))*(DP393*DI393/($K$5*1000)))</f>
        <v>0</v>
      </c>
      <c r="S393">
        <f>J393*(1000-(1000*0.61365*exp(17.502*W393/(240.97+W393))/(DI393+DJ393)+DD393)/2)/(1000*0.61365*exp(17.502*W393/(240.97+W393))/(DI393+DJ393)-DD393)</f>
        <v>0</v>
      </c>
      <c r="T393">
        <f>1/((CW393+1)/(Q393/1.6)+1/(R393/1.37)) + CW393/((CW393+1)/(Q393/1.6) + CW393/(R393/1.37))</f>
        <v>0</v>
      </c>
      <c r="U393">
        <f>(CR393*CU393)</f>
        <v>0</v>
      </c>
      <c r="V393">
        <f>(DK393+(U393+2*0.95*5.67E-8*(((DK393+$B$7)+273)^4-(DK393+273)^4)-44100*J393)/(1.84*29.3*R393+8*0.95*5.67E-8*(DK393+273)^3))</f>
        <v>0</v>
      </c>
      <c r="W393">
        <f>($C$7*DL393+$D$7*DM393+$E$7*V393)</f>
        <v>0</v>
      </c>
      <c r="X393">
        <f>0.61365*exp(17.502*W393/(240.97+W393))</f>
        <v>0</v>
      </c>
      <c r="Y393">
        <f>(Z393/AA393*100)</f>
        <v>0</v>
      </c>
      <c r="Z393">
        <f>DD393*(DI393+DJ393)/1000</f>
        <v>0</v>
      </c>
      <c r="AA393">
        <f>0.61365*exp(17.502*DK393/(240.97+DK393))</f>
        <v>0</v>
      </c>
      <c r="AB393">
        <f>(X393-DD393*(DI393+DJ393)/1000)</f>
        <v>0</v>
      </c>
      <c r="AC393">
        <f>(-J393*44100)</f>
        <v>0</v>
      </c>
      <c r="AD393">
        <f>2*29.3*R393*0.92*(DK393-W393)</f>
        <v>0</v>
      </c>
      <c r="AE393">
        <f>2*0.95*5.67E-8*(((DK393+$B$7)+273)^4-(W393+273)^4)</f>
        <v>0</v>
      </c>
      <c r="AF393">
        <f>U393+AE393+AC393+AD393</f>
        <v>0</v>
      </c>
      <c r="AG393">
        <f>DH393*AU393*(DC393-DB393*(1000-AU393*DE393)/(1000-AU393*DD393))/(100*CV393)</f>
        <v>0</v>
      </c>
      <c r="AH393">
        <f>1000*DH393*AU393*(DD393-DE393)/(100*CV393*(1000-AU393*DD393))</f>
        <v>0</v>
      </c>
      <c r="AI393">
        <f>(AJ393 - AK393 - DI393*1E3/(8.314*(DK393+273.15)) * AM393/DH393 * AL393) * DH393/(100*CV393) * (1000 - DE393)/1000</f>
        <v>0</v>
      </c>
      <c r="AJ393">
        <v>889.5259117362373</v>
      </c>
      <c r="AK393">
        <v>903.7402424242424</v>
      </c>
      <c r="AL393">
        <v>-6.657368428865782</v>
      </c>
      <c r="AM393">
        <v>66.42233892500103</v>
      </c>
      <c r="AN393">
        <f>(AP393 - AO393 + DI393*1E3/(8.314*(DK393+273.15)) * AR393/DH393 * AQ393) * DH393/(100*CV393) * 1000/(1000 - AP393)</f>
        <v>0</v>
      </c>
      <c r="AO393">
        <v>25.72416741271603</v>
      </c>
      <c r="AP393">
        <v>28.43484545454544</v>
      </c>
      <c r="AQ393">
        <v>-0.0001452198939770804</v>
      </c>
      <c r="AR393">
        <v>79.01917542628415</v>
      </c>
      <c r="AS393">
        <v>0</v>
      </c>
      <c r="AT393">
        <v>0</v>
      </c>
      <c r="AU393">
        <f>IF(AS393*$H$13&gt;=AW393,1.0,(AW393/(AW393-AS393*$H$13)))</f>
        <v>0</v>
      </c>
      <c r="AV393">
        <f>(AU393-1)*100</f>
        <v>0</v>
      </c>
      <c r="AW393">
        <f>MAX(0,($B$13+$C$13*DP393)/(1+$D$13*DP393)*DI393/(DK393+273)*$E$13)</f>
        <v>0</v>
      </c>
      <c r="AX393" t="s">
        <v>421</v>
      </c>
      <c r="AY393" t="s">
        <v>421</v>
      </c>
      <c r="AZ393">
        <v>0</v>
      </c>
      <c r="BA393">
        <v>0</v>
      </c>
      <c r="BB393">
        <f>1-AZ393/BA393</f>
        <v>0</v>
      </c>
      <c r="BC393">
        <v>0</v>
      </c>
      <c r="BD393" t="s">
        <v>421</v>
      </c>
      <c r="BE393" t="s">
        <v>421</v>
      </c>
      <c r="BF393">
        <v>0</v>
      </c>
      <c r="BG393">
        <v>0</v>
      </c>
      <c r="BH393">
        <f>1-BF393/BG393</f>
        <v>0</v>
      </c>
      <c r="BI393">
        <v>0.5</v>
      </c>
      <c r="BJ393">
        <f>CS393</f>
        <v>0</v>
      </c>
      <c r="BK393">
        <f>L393</f>
        <v>0</v>
      </c>
      <c r="BL393">
        <f>BH393*BI393*BJ393</f>
        <v>0</v>
      </c>
      <c r="BM393">
        <f>(BK393-BC393)/BJ393</f>
        <v>0</v>
      </c>
      <c r="BN393">
        <f>(BA393-BG393)/BG393</f>
        <v>0</v>
      </c>
      <c r="BO393">
        <f>AZ393/(BB393+AZ393/BG393)</f>
        <v>0</v>
      </c>
      <c r="BP393" t="s">
        <v>421</v>
      </c>
      <c r="BQ393">
        <v>0</v>
      </c>
      <c r="BR393">
        <f>IF(BQ393&lt;&gt;0, BQ393, BO393)</f>
        <v>0</v>
      </c>
      <c r="BS393">
        <f>1-BR393/BG393</f>
        <v>0</v>
      </c>
      <c r="BT393">
        <f>(BG393-BF393)/(BG393-BR393)</f>
        <v>0</v>
      </c>
      <c r="BU393">
        <f>(BA393-BG393)/(BA393-BR393)</f>
        <v>0</v>
      </c>
      <c r="BV393">
        <f>(BG393-BF393)/(BG393-AZ393)</f>
        <v>0</v>
      </c>
      <c r="BW393">
        <f>(BA393-BG393)/(BA393-AZ393)</f>
        <v>0</v>
      </c>
      <c r="BX393">
        <f>(BT393*BR393/BF393)</f>
        <v>0</v>
      </c>
      <c r="BY393">
        <f>(1-BX393)</f>
        <v>0</v>
      </c>
      <c r="BZ393">
        <v>1358</v>
      </c>
      <c r="CA393">
        <v>300</v>
      </c>
      <c r="CB393">
        <v>300</v>
      </c>
      <c r="CC393">
        <v>300</v>
      </c>
      <c r="CD393">
        <v>10372.1</v>
      </c>
      <c r="CE393">
        <v>1824.64</v>
      </c>
      <c r="CF393">
        <v>-0.00730157</v>
      </c>
      <c r="CG393">
        <v>0.9</v>
      </c>
      <c r="CH393" t="s">
        <v>421</v>
      </c>
      <c r="CI393" t="s">
        <v>421</v>
      </c>
      <c r="CJ393" t="s">
        <v>421</v>
      </c>
      <c r="CK393" t="s">
        <v>421</v>
      </c>
      <c r="CL393" t="s">
        <v>421</v>
      </c>
      <c r="CM393" t="s">
        <v>421</v>
      </c>
      <c r="CN393" t="s">
        <v>421</v>
      </c>
      <c r="CO393" t="s">
        <v>421</v>
      </c>
      <c r="CP393" t="s">
        <v>421</v>
      </c>
      <c r="CQ393" t="s">
        <v>421</v>
      </c>
      <c r="CR393">
        <f>$B$11*DQ393+$C$11*DR393+$F$11*EC393*(1-EF393)</f>
        <v>0</v>
      </c>
      <c r="CS393">
        <f>CR393*CT393</f>
        <v>0</v>
      </c>
      <c r="CT393">
        <f>($B$11*$D$9+$C$11*$D$9+$F$11*((EP393+EH393)/MAX(EP393+EH393+EQ393, 0.1)*$I$9+EQ393/MAX(EP393+EH393+EQ393, 0.1)*$J$9))/($B$11+$C$11+$F$11)</f>
        <v>0</v>
      </c>
      <c r="CU393">
        <f>($B$11*$K$9+$C$11*$K$9+$F$11*((EP393+EH393)/MAX(EP393+EH393+EQ393, 0.1)*$P$9+EQ393/MAX(EP393+EH393+EQ393, 0.1)*$Q$9))/($B$11+$C$11+$F$11)</f>
        <v>0</v>
      </c>
      <c r="CV393">
        <v>6</v>
      </c>
      <c r="CW393">
        <v>0.5</v>
      </c>
      <c r="CX393" t="s">
        <v>422</v>
      </c>
      <c r="CY393">
        <v>2</v>
      </c>
      <c r="CZ393" t="b">
        <v>1</v>
      </c>
      <c r="DA393">
        <v>1652290143.125</v>
      </c>
      <c r="DB393">
        <v>883.7117500000001</v>
      </c>
      <c r="DC393">
        <v>851.7334999999999</v>
      </c>
      <c r="DD393">
        <v>28.435075</v>
      </c>
      <c r="DE393">
        <v>25.743675</v>
      </c>
      <c r="DF393">
        <v>884.5335</v>
      </c>
      <c r="DG393">
        <v>28.322375</v>
      </c>
      <c r="DH393">
        <v>400.11175</v>
      </c>
      <c r="DI393">
        <v>90.634275</v>
      </c>
      <c r="DJ393">
        <v>0.0999408</v>
      </c>
      <c r="DK393">
        <v>33.4036</v>
      </c>
      <c r="DL393">
        <v>32.72795</v>
      </c>
      <c r="DM393">
        <v>999.9</v>
      </c>
      <c r="DN393">
        <v>0</v>
      </c>
      <c r="DO393">
        <v>0</v>
      </c>
      <c r="DP393">
        <v>10005.8</v>
      </c>
      <c r="DQ393">
        <v>0</v>
      </c>
      <c r="DR393">
        <v>255.7635</v>
      </c>
      <c r="DS393">
        <v>31.9783</v>
      </c>
      <c r="DT393">
        <v>909.5755</v>
      </c>
      <c r="DU393">
        <v>874.2394999999999</v>
      </c>
      <c r="DV393">
        <v>2.691385</v>
      </c>
      <c r="DW393">
        <v>851.7334999999999</v>
      </c>
      <c r="DX393">
        <v>25.743675</v>
      </c>
      <c r="DY393">
        <v>2.5771925</v>
      </c>
      <c r="DZ393">
        <v>2.3332625</v>
      </c>
      <c r="EA393">
        <v>21.5224</v>
      </c>
      <c r="EB393">
        <v>19.907875</v>
      </c>
      <c r="EC393">
        <v>1500.0975</v>
      </c>
      <c r="ED393">
        <v>0.9729945</v>
      </c>
      <c r="EE393">
        <v>0.02700575</v>
      </c>
      <c r="EF393">
        <v>0</v>
      </c>
      <c r="EG393">
        <v>1390.8</v>
      </c>
      <c r="EH393">
        <v>5.00097</v>
      </c>
      <c r="EI393">
        <v>21542.6</v>
      </c>
      <c r="EJ393">
        <v>12492.375</v>
      </c>
      <c r="EK393">
        <v>41.67149999999999</v>
      </c>
      <c r="EL393">
        <v>43</v>
      </c>
      <c r="EM393">
        <v>41.875</v>
      </c>
      <c r="EN393">
        <v>42.82774999999999</v>
      </c>
      <c r="EO393">
        <v>42.812</v>
      </c>
      <c r="EP393">
        <v>1454.7175</v>
      </c>
      <c r="EQ393">
        <v>40.38</v>
      </c>
      <c r="ER393">
        <v>0</v>
      </c>
      <c r="ES393">
        <v>2830.400000095367</v>
      </c>
      <c r="ET393">
        <v>0</v>
      </c>
      <c r="EU393">
        <v>1391.8652</v>
      </c>
      <c r="EV393">
        <v>-10.69153845446431</v>
      </c>
      <c r="EW393">
        <v>-226.5153840788609</v>
      </c>
      <c r="EX393">
        <v>21561.104</v>
      </c>
      <c r="EY393">
        <v>15</v>
      </c>
      <c r="EZ393">
        <v>1652287342.6</v>
      </c>
      <c r="FA393" t="s">
        <v>727</v>
      </c>
      <c r="FB393">
        <v>1652287342.6</v>
      </c>
      <c r="FC393">
        <v>1652287335.6</v>
      </c>
      <c r="FD393">
        <v>27</v>
      </c>
      <c r="FE393">
        <v>0.206</v>
      </c>
      <c r="FF393">
        <v>-0.006</v>
      </c>
      <c r="FG393">
        <v>-1.806</v>
      </c>
      <c r="FH393">
        <v>0.04</v>
      </c>
      <c r="FI393">
        <v>1600</v>
      </c>
      <c r="FJ393">
        <v>24</v>
      </c>
      <c r="FK393">
        <v>0.06</v>
      </c>
      <c r="FL393">
        <v>0.04</v>
      </c>
      <c r="FM393">
        <v>30.40291219512195</v>
      </c>
      <c r="FN393">
        <v>10.01115261324039</v>
      </c>
      <c r="FO393">
        <v>0.9899793531217592</v>
      </c>
      <c r="FP393">
        <v>-1</v>
      </c>
      <c r="FQ393">
        <v>2.700751951219512</v>
      </c>
      <c r="FR393">
        <v>0.08698076655052288</v>
      </c>
      <c r="FS393">
        <v>0.0117933100547048</v>
      </c>
      <c r="FT393">
        <v>1</v>
      </c>
      <c r="FU393">
        <v>0</v>
      </c>
      <c r="FV393">
        <v>0</v>
      </c>
      <c r="FW393">
        <v>0</v>
      </c>
      <c r="FX393">
        <v>-1</v>
      </c>
      <c r="FY393">
        <v>1</v>
      </c>
      <c r="FZ393">
        <v>1</v>
      </c>
      <c r="GA393" t="s">
        <v>719</v>
      </c>
      <c r="GB393">
        <v>2.69379</v>
      </c>
      <c r="GC393">
        <v>2.70502</v>
      </c>
      <c r="GD393">
        <v>0.15688</v>
      </c>
      <c r="GE393">
        <v>0.151464</v>
      </c>
      <c r="GF393">
        <v>0.11901</v>
      </c>
      <c r="GG393">
        <v>0.109559</v>
      </c>
      <c r="GH393">
        <v>26429.3</v>
      </c>
      <c r="GI393">
        <v>26705.5</v>
      </c>
      <c r="GJ393">
        <v>29171.9</v>
      </c>
      <c r="GK393">
        <v>29132.2</v>
      </c>
      <c r="GL393">
        <v>34024.6</v>
      </c>
      <c r="GM393">
        <v>34528.4</v>
      </c>
      <c r="GN393">
        <v>41054.3</v>
      </c>
      <c r="GO393">
        <v>41569.8</v>
      </c>
      <c r="GP393">
        <v>1.71467</v>
      </c>
      <c r="GQ393">
        <v>2.00635</v>
      </c>
      <c r="GR393">
        <v>0.127684</v>
      </c>
      <c r="GS393">
        <v>0</v>
      </c>
      <c r="GT393">
        <v>30.6534</v>
      </c>
      <c r="GU393">
        <v>999.9</v>
      </c>
      <c r="GV393">
        <v>43.7</v>
      </c>
      <c r="GW393">
        <v>36.9</v>
      </c>
      <c r="GX393">
        <v>30.2354</v>
      </c>
      <c r="GY393">
        <v>63.0638</v>
      </c>
      <c r="GZ393">
        <v>29.5673</v>
      </c>
      <c r="HA393">
        <v>1</v>
      </c>
      <c r="HB393">
        <v>0.369197</v>
      </c>
      <c r="HC393">
        <v>0</v>
      </c>
      <c r="HD393">
        <v>20.3916</v>
      </c>
      <c r="HE393">
        <v>5.21624</v>
      </c>
      <c r="HF393">
        <v>12.0099</v>
      </c>
      <c r="HG393">
        <v>4.9872</v>
      </c>
      <c r="HH393">
        <v>3.28848</v>
      </c>
      <c r="HI393">
        <v>2447.4</v>
      </c>
      <c r="HJ393">
        <v>9999</v>
      </c>
      <c r="HK393">
        <v>9999</v>
      </c>
      <c r="HL393">
        <v>46.1</v>
      </c>
      <c r="HM393">
        <v>1.86735</v>
      </c>
      <c r="HN393">
        <v>1.8663</v>
      </c>
      <c r="HO393">
        <v>1.86584</v>
      </c>
      <c r="HP393">
        <v>1.8657</v>
      </c>
      <c r="HQ393">
        <v>1.86752</v>
      </c>
      <c r="HR393">
        <v>1.87005</v>
      </c>
      <c r="HS393">
        <v>1.86874</v>
      </c>
      <c r="HT393">
        <v>1.87007</v>
      </c>
      <c r="HU393">
        <v>0</v>
      </c>
      <c r="HV393">
        <v>0</v>
      </c>
      <c r="HW393">
        <v>0</v>
      </c>
      <c r="HX393">
        <v>0</v>
      </c>
      <c r="HY393" t="s">
        <v>425</v>
      </c>
      <c r="HZ393" t="s">
        <v>426</v>
      </c>
      <c r="IA393" t="s">
        <v>427</v>
      </c>
      <c r="IB393" t="s">
        <v>427</v>
      </c>
      <c r="IC393" t="s">
        <v>427</v>
      </c>
      <c r="ID393" t="s">
        <v>427</v>
      </c>
      <c r="IE393">
        <v>0</v>
      </c>
      <c r="IF393">
        <v>100</v>
      </c>
      <c r="IG393">
        <v>100</v>
      </c>
      <c r="IH393">
        <v>-0.8100000000000001</v>
      </c>
      <c r="II393">
        <v>0.1127</v>
      </c>
      <c r="IJ393">
        <v>0.04464184116076175</v>
      </c>
      <c r="IK393">
        <v>-0.0004613869835165773</v>
      </c>
      <c r="IL393">
        <v>-7.733014719846753E-07</v>
      </c>
      <c r="IM393">
        <v>2.12217718631011E-10</v>
      </c>
      <c r="IN393">
        <v>-0.1662484685589008</v>
      </c>
      <c r="IO393">
        <v>0.000886434048502425</v>
      </c>
      <c r="IP393">
        <v>0.0004187276611132993</v>
      </c>
      <c r="IQ393">
        <v>-3.612086840460417E-06</v>
      </c>
      <c r="IR393">
        <v>19</v>
      </c>
      <c r="IS393">
        <v>2204</v>
      </c>
      <c r="IT393">
        <v>1</v>
      </c>
      <c r="IU393">
        <v>37</v>
      </c>
      <c r="IV393">
        <v>46.7</v>
      </c>
      <c r="IW393">
        <v>46.8</v>
      </c>
      <c r="IX393">
        <v>1.79688</v>
      </c>
      <c r="IY393">
        <v>2.2168</v>
      </c>
      <c r="IZ393">
        <v>1.39648</v>
      </c>
      <c r="JA393">
        <v>2.34253</v>
      </c>
      <c r="JB393">
        <v>1.49536</v>
      </c>
      <c r="JC393">
        <v>2.3645</v>
      </c>
      <c r="JD393">
        <v>39.1924</v>
      </c>
      <c r="JE393">
        <v>14.6136</v>
      </c>
      <c r="JF393">
        <v>18</v>
      </c>
      <c r="JG393">
        <v>391.781</v>
      </c>
      <c r="JH393">
        <v>562.532</v>
      </c>
      <c r="JI393">
        <v>32.6579</v>
      </c>
      <c r="JJ393">
        <v>32.2253</v>
      </c>
      <c r="JK393">
        <v>30.0004</v>
      </c>
      <c r="JL393">
        <v>32.108</v>
      </c>
      <c r="JM393">
        <v>32.0056</v>
      </c>
      <c r="JN393">
        <v>35.9552</v>
      </c>
      <c r="JO393">
        <v>21.232</v>
      </c>
      <c r="JP393">
        <v>30.7485</v>
      </c>
      <c r="JQ393">
        <v>-999.9</v>
      </c>
      <c r="JR393">
        <v>806.0170000000001</v>
      </c>
      <c r="JS393">
        <v>25.7172</v>
      </c>
      <c r="JT393">
        <v>99.7064</v>
      </c>
      <c r="JU393">
        <v>99.7812</v>
      </c>
    </row>
    <row r="394" spans="1:281">
      <c r="A394">
        <v>378</v>
      </c>
      <c r="B394">
        <v>1652290146.5</v>
      </c>
      <c r="C394">
        <v>8090</v>
      </c>
      <c r="D394" t="s">
        <v>1241</v>
      </c>
      <c r="E394" t="s">
        <v>1242</v>
      </c>
      <c r="F394">
        <v>2</v>
      </c>
      <c r="G394" t="s">
        <v>1120</v>
      </c>
      <c r="H394" t="s">
        <v>418</v>
      </c>
      <c r="I394">
        <v>1652290145.5</v>
      </c>
      <c r="J394">
        <f>(K394)/1000</f>
        <v>0</v>
      </c>
      <c r="K394">
        <f>IF(CZ394, AN394, AH394)</f>
        <v>0</v>
      </c>
      <c r="L394">
        <f>IF(CZ394, AI394, AG394)</f>
        <v>0</v>
      </c>
      <c r="M394">
        <f>DB394 - IF(AU394&gt;1, L394*CV394*100.0/(AW394*DP394), 0)</f>
        <v>0</v>
      </c>
      <c r="N394">
        <f>((T394-J394/2)*M394-L394)/(T394+J394/2)</f>
        <v>0</v>
      </c>
      <c r="O394">
        <f>N394*(DI394+DJ394)/1000.0</f>
        <v>0</v>
      </c>
      <c r="P394">
        <f>(DB394 - IF(AU394&gt;1, L394*CV394*100.0/(AW394*DP394), 0))*(DI394+DJ394)/1000.0</f>
        <v>0</v>
      </c>
      <c r="Q394">
        <f>2.0/((1/S394-1/R394)+SIGN(S394)*SQRT((1/S394-1/R394)*(1/S394-1/R394) + 4*CW394/((CW394+1)*(CW394+1))*(2*1/S394*1/R394-1/R394*1/R394)))</f>
        <v>0</v>
      </c>
      <c r="R394">
        <f>IF(LEFT(CX394,1)&lt;&gt;"0",IF(LEFT(CX394,1)="1",3.0,CY394),$D$5+$E$5*(DP394*DI394/($K$5*1000))+$F$5*(DP394*DI394/($K$5*1000))*MAX(MIN(CV394,$J$5),$I$5)*MAX(MIN(CV394,$J$5),$I$5)+$G$5*MAX(MIN(CV394,$J$5),$I$5)*(DP394*DI394/($K$5*1000))+$H$5*(DP394*DI394/($K$5*1000))*(DP394*DI394/($K$5*1000)))</f>
        <v>0</v>
      </c>
      <c r="S394">
        <f>J394*(1000-(1000*0.61365*exp(17.502*W394/(240.97+W394))/(DI394+DJ394)+DD394)/2)/(1000*0.61365*exp(17.502*W394/(240.97+W394))/(DI394+DJ394)-DD394)</f>
        <v>0</v>
      </c>
      <c r="T394">
        <f>1/((CW394+1)/(Q394/1.6)+1/(R394/1.37)) + CW394/((CW394+1)/(Q394/1.6) + CW394/(R394/1.37))</f>
        <v>0</v>
      </c>
      <c r="U394">
        <f>(CR394*CU394)</f>
        <v>0</v>
      </c>
      <c r="V394">
        <f>(DK394+(U394+2*0.95*5.67E-8*(((DK394+$B$7)+273)^4-(DK394+273)^4)-44100*J394)/(1.84*29.3*R394+8*0.95*5.67E-8*(DK394+273)^3))</f>
        <v>0</v>
      </c>
      <c r="W394">
        <f>($C$7*DL394+$D$7*DM394+$E$7*V394)</f>
        <v>0</v>
      </c>
      <c r="X394">
        <f>0.61365*exp(17.502*W394/(240.97+W394))</f>
        <v>0</v>
      </c>
      <c r="Y394">
        <f>(Z394/AA394*100)</f>
        <v>0</v>
      </c>
      <c r="Z394">
        <f>DD394*(DI394+DJ394)/1000</f>
        <v>0</v>
      </c>
      <c r="AA394">
        <f>0.61365*exp(17.502*DK394/(240.97+DK394))</f>
        <v>0</v>
      </c>
      <c r="AB394">
        <f>(X394-DD394*(DI394+DJ394)/1000)</f>
        <v>0</v>
      </c>
      <c r="AC394">
        <f>(-J394*44100)</f>
        <v>0</v>
      </c>
      <c r="AD394">
        <f>2*29.3*R394*0.92*(DK394-W394)</f>
        <v>0</v>
      </c>
      <c r="AE394">
        <f>2*0.95*5.67E-8*(((DK394+$B$7)+273)^4-(W394+273)^4)</f>
        <v>0</v>
      </c>
      <c r="AF394">
        <f>U394+AE394+AC394+AD394</f>
        <v>0</v>
      </c>
      <c r="AG394">
        <f>DH394*AU394*(DC394-DB394*(1000-AU394*DE394)/(1000-AU394*DD394))/(100*CV394)</f>
        <v>0</v>
      </c>
      <c r="AH394">
        <f>1000*DH394*AU394*(DD394-DE394)/(100*CV394*(1000-AU394*DD394))</f>
        <v>0</v>
      </c>
      <c r="AI394">
        <f>(AJ394 - AK394 - DI394*1E3/(8.314*(DK394+273.15)) * AM394/DH394 * AL394) * DH394/(100*CV394) * (1000 - DE394)/1000</f>
        <v>0</v>
      </c>
      <c r="AJ394">
        <v>875.9302135229103</v>
      </c>
      <c r="AK394">
        <v>890.4654848484843</v>
      </c>
      <c r="AL394">
        <v>-6.656155989189481</v>
      </c>
      <c r="AM394">
        <v>66.42233892500103</v>
      </c>
      <c r="AN394">
        <f>(AP394 - AO394 + DI394*1E3/(8.314*(DK394+273.15)) * AR394/DH394 * AQ394) * DH394/(100*CV394) * 1000/(1000 - AP394)</f>
        <v>0</v>
      </c>
      <c r="AO394">
        <v>25.73115937863498</v>
      </c>
      <c r="AP394">
        <v>28.43922121212121</v>
      </c>
      <c r="AQ394">
        <v>-0.0001713278380464781</v>
      </c>
      <c r="AR394">
        <v>79.01917542628415</v>
      </c>
      <c r="AS394">
        <v>0</v>
      </c>
      <c r="AT394">
        <v>0</v>
      </c>
      <c r="AU394">
        <f>IF(AS394*$H$13&gt;=AW394,1.0,(AW394/(AW394-AS394*$H$13)))</f>
        <v>0</v>
      </c>
      <c r="AV394">
        <f>(AU394-1)*100</f>
        <v>0</v>
      </c>
      <c r="AW394">
        <f>MAX(0,($B$13+$C$13*DP394)/(1+$D$13*DP394)*DI394/(DK394+273)*$E$13)</f>
        <v>0</v>
      </c>
      <c r="AX394" t="s">
        <v>421</v>
      </c>
      <c r="AY394" t="s">
        <v>421</v>
      </c>
      <c r="AZ394">
        <v>0</v>
      </c>
      <c r="BA394">
        <v>0</v>
      </c>
      <c r="BB394">
        <f>1-AZ394/BA394</f>
        <v>0</v>
      </c>
      <c r="BC394">
        <v>0</v>
      </c>
      <c r="BD394" t="s">
        <v>421</v>
      </c>
      <c r="BE394" t="s">
        <v>421</v>
      </c>
      <c r="BF394">
        <v>0</v>
      </c>
      <c r="BG394">
        <v>0</v>
      </c>
      <c r="BH394">
        <f>1-BF394/BG394</f>
        <v>0</v>
      </c>
      <c r="BI394">
        <v>0.5</v>
      </c>
      <c r="BJ394">
        <f>CS394</f>
        <v>0</v>
      </c>
      <c r="BK394">
        <f>L394</f>
        <v>0</v>
      </c>
      <c r="BL394">
        <f>BH394*BI394*BJ394</f>
        <v>0</v>
      </c>
      <c r="BM394">
        <f>(BK394-BC394)/BJ394</f>
        <v>0</v>
      </c>
      <c r="BN394">
        <f>(BA394-BG394)/BG394</f>
        <v>0</v>
      </c>
      <c r="BO394">
        <f>AZ394/(BB394+AZ394/BG394)</f>
        <v>0</v>
      </c>
      <c r="BP394" t="s">
        <v>421</v>
      </c>
      <c r="BQ394">
        <v>0</v>
      </c>
      <c r="BR394">
        <f>IF(BQ394&lt;&gt;0, BQ394, BO394)</f>
        <v>0</v>
      </c>
      <c r="BS394">
        <f>1-BR394/BG394</f>
        <v>0</v>
      </c>
      <c r="BT394">
        <f>(BG394-BF394)/(BG394-BR394)</f>
        <v>0</v>
      </c>
      <c r="BU394">
        <f>(BA394-BG394)/(BA394-BR394)</f>
        <v>0</v>
      </c>
      <c r="BV394">
        <f>(BG394-BF394)/(BG394-AZ394)</f>
        <v>0</v>
      </c>
      <c r="BW394">
        <f>(BA394-BG394)/(BA394-AZ394)</f>
        <v>0</v>
      </c>
      <c r="BX394">
        <f>(BT394*BR394/BF394)</f>
        <v>0</v>
      </c>
      <c r="BY394">
        <f>(1-BX394)</f>
        <v>0</v>
      </c>
      <c r="BZ394">
        <v>1358</v>
      </c>
      <c r="CA394">
        <v>300</v>
      </c>
      <c r="CB394">
        <v>300</v>
      </c>
      <c r="CC394">
        <v>300</v>
      </c>
      <c r="CD394">
        <v>10372.1</v>
      </c>
      <c r="CE394">
        <v>1824.64</v>
      </c>
      <c r="CF394">
        <v>-0.00730157</v>
      </c>
      <c r="CG394">
        <v>0.9</v>
      </c>
      <c r="CH394" t="s">
        <v>421</v>
      </c>
      <c r="CI394" t="s">
        <v>421</v>
      </c>
      <c r="CJ394" t="s">
        <v>421</v>
      </c>
      <c r="CK394" t="s">
        <v>421</v>
      </c>
      <c r="CL394" t="s">
        <v>421</v>
      </c>
      <c r="CM394" t="s">
        <v>421</v>
      </c>
      <c r="CN394" t="s">
        <v>421</v>
      </c>
      <c r="CO394" t="s">
        <v>421</v>
      </c>
      <c r="CP394" t="s">
        <v>421</v>
      </c>
      <c r="CQ394" t="s">
        <v>421</v>
      </c>
      <c r="CR394">
        <f>$B$11*DQ394+$C$11*DR394+$F$11*EC394*(1-EF394)</f>
        <v>0</v>
      </c>
      <c r="CS394">
        <f>CR394*CT394</f>
        <v>0</v>
      </c>
      <c r="CT394">
        <f>($B$11*$D$9+$C$11*$D$9+$F$11*((EP394+EH394)/MAX(EP394+EH394+EQ394, 0.1)*$I$9+EQ394/MAX(EP394+EH394+EQ394, 0.1)*$J$9))/($B$11+$C$11+$F$11)</f>
        <v>0</v>
      </c>
      <c r="CU394">
        <f>($B$11*$K$9+$C$11*$K$9+$F$11*((EP394+EH394)/MAX(EP394+EH394+EQ394, 0.1)*$P$9+EQ394/MAX(EP394+EH394+EQ394, 0.1)*$Q$9))/($B$11+$C$11+$F$11)</f>
        <v>0</v>
      </c>
      <c r="CV394">
        <v>6</v>
      </c>
      <c r="CW394">
        <v>0.5</v>
      </c>
      <c r="CX394" t="s">
        <v>422</v>
      </c>
      <c r="CY394">
        <v>2</v>
      </c>
      <c r="CZ394" t="b">
        <v>1</v>
      </c>
      <c r="DA394">
        <v>1652290145.5</v>
      </c>
      <c r="DB394">
        <v>868.366</v>
      </c>
      <c r="DC394">
        <v>835.841</v>
      </c>
      <c r="DD394">
        <v>28.4376</v>
      </c>
      <c r="DE394">
        <v>25.78466666666667</v>
      </c>
      <c r="DF394">
        <v>869.1673333333333</v>
      </c>
      <c r="DG394">
        <v>28.32486666666667</v>
      </c>
      <c r="DH394">
        <v>400.074</v>
      </c>
      <c r="DI394">
        <v>90.634</v>
      </c>
      <c r="DJ394">
        <v>0.09996480000000001</v>
      </c>
      <c r="DK394">
        <v>33.40276666666667</v>
      </c>
      <c r="DL394">
        <v>32.72516666666667</v>
      </c>
      <c r="DM394">
        <v>999.9</v>
      </c>
      <c r="DN394">
        <v>0</v>
      </c>
      <c r="DO394">
        <v>0</v>
      </c>
      <c r="DP394">
        <v>10016.26666666667</v>
      </c>
      <c r="DQ394">
        <v>0</v>
      </c>
      <c r="DR394">
        <v>255.387</v>
      </c>
      <c r="DS394">
        <v>32.52466666666667</v>
      </c>
      <c r="DT394">
        <v>893.783</v>
      </c>
      <c r="DU394">
        <v>857.9636666666667</v>
      </c>
      <c r="DV394">
        <v>2.6529</v>
      </c>
      <c r="DW394">
        <v>835.841</v>
      </c>
      <c r="DX394">
        <v>25.78466666666667</v>
      </c>
      <c r="DY394">
        <v>2.57741</v>
      </c>
      <c r="DZ394">
        <v>2.336963333333333</v>
      </c>
      <c r="EA394">
        <v>21.52376666666667</v>
      </c>
      <c r="EB394">
        <v>19.9335</v>
      </c>
      <c r="EC394">
        <v>1499.946666666667</v>
      </c>
      <c r="ED394">
        <v>0.972992</v>
      </c>
      <c r="EE394">
        <v>0.0270084</v>
      </c>
      <c r="EF394">
        <v>0</v>
      </c>
      <c r="EG394">
        <v>1389.643333333333</v>
      </c>
      <c r="EH394">
        <v>5.00097</v>
      </c>
      <c r="EI394">
        <v>21554.13333333333</v>
      </c>
      <c r="EJ394">
        <v>12491.13333333333</v>
      </c>
      <c r="EK394">
        <v>41.625</v>
      </c>
      <c r="EL394">
        <v>43</v>
      </c>
      <c r="EM394">
        <v>41.875</v>
      </c>
      <c r="EN394">
        <v>42.875</v>
      </c>
      <c r="EO394">
        <v>42.81199999999999</v>
      </c>
      <c r="EP394">
        <v>1454.566666666667</v>
      </c>
      <c r="EQ394">
        <v>40.38</v>
      </c>
      <c r="ER394">
        <v>0</v>
      </c>
      <c r="ES394">
        <v>2832.200000047684</v>
      </c>
      <c r="ET394">
        <v>0</v>
      </c>
      <c r="EU394">
        <v>1391.537692307692</v>
      </c>
      <c r="EV394">
        <v>-12.99487181338394</v>
      </c>
      <c r="EW394">
        <v>-178.5435900658991</v>
      </c>
      <c r="EX394">
        <v>21558.67692307693</v>
      </c>
      <c r="EY394">
        <v>15</v>
      </c>
      <c r="EZ394">
        <v>1652287342.6</v>
      </c>
      <c r="FA394" t="s">
        <v>727</v>
      </c>
      <c r="FB394">
        <v>1652287342.6</v>
      </c>
      <c r="FC394">
        <v>1652287335.6</v>
      </c>
      <c r="FD394">
        <v>27</v>
      </c>
      <c r="FE394">
        <v>0.206</v>
      </c>
      <c r="FF394">
        <v>-0.006</v>
      </c>
      <c r="FG394">
        <v>-1.806</v>
      </c>
      <c r="FH394">
        <v>0.04</v>
      </c>
      <c r="FI394">
        <v>1600</v>
      </c>
      <c r="FJ394">
        <v>24</v>
      </c>
      <c r="FK394">
        <v>0.06</v>
      </c>
      <c r="FL394">
        <v>0.04</v>
      </c>
      <c r="FM394">
        <v>30.8623525</v>
      </c>
      <c r="FN394">
        <v>10.41300450281419</v>
      </c>
      <c r="FO394">
        <v>1.003794731254229</v>
      </c>
      <c r="FP394">
        <v>-1</v>
      </c>
      <c r="FQ394">
        <v>2.699021</v>
      </c>
      <c r="FR394">
        <v>-0.05504848030019207</v>
      </c>
      <c r="FS394">
        <v>0.01674170537908253</v>
      </c>
      <c r="FT394">
        <v>1</v>
      </c>
      <c r="FU394">
        <v>0</v>
      </c>
      <c r="FV394">
        <v>0</v>
      </c>
      <c r="FW394">
        <v>0</v>
      </c>
      <c r="FX394">
        <v>-1</v>
      </c>
      <c r="FY394">
        <v>1</v>
      </c>
      <c r="FZ394">
        <v>1</v>
      </c>
      <c r="GA394" t="s">
        <v>719</v>
      </c>
      <c r="GB394">
        <v>2.69378</v>
      </c>
      <c r="GC394">
        <v>2.70531</v>
      </c>
      <c r="GD394">
        <v>0.155347</v>
      </c>
      <c r="GE394">
        <v>0.149864</v>
      </c>
      <c r="GF394">
        <v>0.119028</v>
      </c>
      <c r="GG394">
        <v>0.109641</v>
      </c>
      <c r="GH394">
        <v>26477.2</v>
      </c>
      <c r="GI394">
        <v>26755.9</v>
      </c>
      <c r="GJ394">
        <v>29171.6</v>
      </c>
      <c r="GK394">
        <v>29132.1</v>
      </c>
      <c r="GL394">
        <v>34023.5</v>
      </c>
      <c r="GM394">
        <v>34525.1</v>
      </c>
      <c r="GN394">
        <v>41053.8</v>
      </c>
      <c r="GO394">
        <v>41569.7</v>
      </c>
      <c r="GP394">
        <v>1.71463</v>
      </c>
      <c r="GQ394">
        <v>2.00633</v>
      </c>
      <c r="GR394">
        <v>0.127647</v>
      </c>
      <c r="GS394">
        <v>0</v>
      </c>
      <c r="GT394">
        <v>30.654</v>
      </c>
      <c r="GU394">
        <v>999.9</v>
      </c>
      <c r="GV394">
        <v>43.7</v>
      </c>
      <c r="GW394">
        <v>36.9</v>
      </c>
      <c r="GX394">
        <v>30.2333</v>
      </c>
      <c r="GY394">
        <v>62.9538</v>
      </c>
      <c r="GZ394">
        <v>29.3229</v>
      </c>
      <c r="HA394">
        <v>1</v>
      </c>
      <c r="HB394">
        <v>0.369253</v>
      </c>
      <c r="HC394">
        <v>0</v>
      </c>
      <c r="HD394">
        <v>20.3916</v>
      </c>
      <c r="HE394">
        <v>5.21624</v>
      </c>
      <c r="HF394">
        <v>12.0099</v>
      </c>
      <c r="HG394">
        <v>4.98725</v>
      </c>
      <c r="HH394">
        <v>3.28858</v>
      </c>
      <c r="HI394">
        <v>2447.6</v>
      </c>
      <c r="HJ394">
        <v>9999</v>
      </c>
      <c r="HK394">
        <v>9999</v>
      </c>
      <c r="HL394">
        <v>46.1</v>
      </c>
      <c r="HM394">
        <v>1.86735</v>
      </c>
      <c r="HN394">
        <v>1.8663</v>
      </c>
      <c r="HO394">
        <v>1.86584</v>
      </c>
      <c r="HP394">
        <v>1.8657</v>
      </c>
      <c r="HQ394">
        <v>1.86752</v>
      </c>
      <c r="HR394">
        <v>1.87007</v>
      </c>
      <c r="HS394">
        <v>1.86874</v>
      </c>
      <c r="HT394">
        <v>1.87009</v>
      </c>
      <c r="HU394">
        <v>0</v>
      </c>
      <c r="HV394">
        <v>0</v>
      </c>
      <c r="HW394">
        <v>0</v>
      </c>
      <c r="HX394">
        <v>0</v>
      </c>
      <c r="HY394" t="s">
        <v>425</v>
      </c>
      <c r="HZ394" t="s">
        <v>426</v>
      </c>
      <c r="IA394" t="s">
        <v>427</v>
      </c>
      <c r="IB394" t="s">
        <v>427</v>
      </c>
      <c r="IC394" t="s">
        <v>427</v>
      </c>
      <c r="ID394" t="s">
        <v>427</v>
      </c>
      <c r="IE394">
        <v>0</v>
      </c>
      <c r="IF394">
        <v>100</v>
      </c>
      <c r="IG394">
        <v>100</v>
      </c>
      <c r="IH394">
        <v>-0.793</v>
      </c>
      <c r="II394">
        <v>0.1127</v>
      </c>
      <c r="IJ394">
        <v>0.04464184116076175</v>
      </c>
      <c r="IK394">
        <v>-0.0004613869835165773</v>
      </c>
      <c r="IL394">
        <v>-7.733014719846753E-07</v>
      </c>
      <c r="IM394">
        <v>2.12217718631011E-10</v>
      </c>
      <c r="IN394">
        <v>-0.1662484685589008</v>
      </c>
      <c r="IO394">
        <v>0.000886434048502425</v>
      </c>
      <c r="IP394">
        <v>0.0004187276611132993</v>
      </c>
      <c r="IQ394">
        <v>-3.612086840460417E-06</v>
      </c>
      <c r="IR394">
        <v>19</v>
      </c>
      <c r="IS394">
        <v>2204</v>
      </c>
      <c r="IT394">
        <v>1</v>
      </c>
      <c r="IU394">
        <v>37</v>
      </c>
      <c r="IV394">
        <v>46.7</v>
      </c>
      <c r="IW394">
        <v>46.8</v>
      </c>
      <c r="IX394">
        <v>1.77734</v>
      </c>
      <c r="IY394">
        <v>2.2168</v>
      </c>
      <c r="IZ394">
        <v>1.39648</v>
      </c>
      <c r="JA394">
        <v>2.34131</v>
      </c>
      <c r="JB394">
        <v>1.49536</v>
      </c>
      <c r="JC394">
        <v>2.37183</v>
      </c>
      <c r="JD394">
        <v>39.1924</v>
      </c>
      <c r="JE394">
        <v>14.6136</v>
      </c>
      <c r="JF394">
        <v>18</v>
      </c>
      <c r="JG394">
        <v>391.762</v>
      </c>
      <c r="JH394">
        <v>562.526</v>
      </c>
      <c r="JI394">
        <v>32.6578</v>
      </c>
      <c r="JJ394">
        <v>32.2255</v>
      </c>
      <c r="JK394">
        <v>30.0003</v>
      </c>
      <c r="JL394">
        <v>32.1094</v>
      </c>
      <c r="JM394">
        <v>32.007</v>
      </c>
      <c r="JN394">
        <v>35.488</v>
      </c>
      <c r="JO394">
        <v>21.232</v>
      </c>
      <c r="JP394">
        <v>30.7485</v>
      </c>
      <c r="JQ394">
        <v>-999.9</v>
      </c>
      <c r="JR394">
        <v>792.659</v>
      </c>
      <c r="JS394">
        <v>25.708</v>
      </c>
      <c r="JT394">
        <v>99.70529999999999</v>
      </c>
      <c r="JU394">
        <v>99.78100000000001</v>
      </c>
    </row>
    <row r="395" spans="1:281">
      <c r="A395">
        <v>379</v>
      </c>
      <c r="B395">
        <v>1652290148.5</v>
      </c>
      <c r="C395">
        <v>8092</v>
      </c>
      <c r="D395" t="s">
        <v>1243</v>
      </c>
      <c r="E395" t="s">
        <v>1244</v>
      </c>
      <c r="F395">
        <v>2</v>
      </c>
      <c r="G395" t="s">
        <v>1120</v>
      </c>
      <c r="H395" t="s">
        <v>418</v>
      </c>
      <c r="I395">
        <v>1652290147.125</v>
      </c>
      <c r="J395">
        <f>(K395)/1000</f>
        <v>0</v>
      </c>
      <c r="K395">
        <f>IF(CZ395, AN395, AH395)</f>
        <v>0</v>
      </c>
      <c r="L395">
        <f>IF(CZ395, AI395, AG395)</f>
        <v>0</v>
      </c>
      <c r="M395">
        <f>DB395 - IF(AU395&gt;1, L395*CV395*100.0/(AW395*DP395), 0)</f>
        <v>0</v>
      </c>
      <c r="N395">
        <f>((T395-J395/2)*M395-L395)/(T395+J395/2)</f>
        <v>0</v>
      </c>
      <c r="O395">
        <f>N395*(DI395+DJ395)/1000.0</f>
        <v>0</v>
      </c>
      <c r="P395">
        <f>(DB395 - IF(AU395&gt;1, L395*CV395*100.0/(AW395*DP395), 0))*(DI395+DJ395)/1000.0</f>
        <v>0</v>
      </c>
      <c r="Q395">
        <f>2.0/((1/S395-1/R395)+SIGN(S395)*SQRT((1/S395-1/R395)*(1/S395-1/R395) + 4*CW395/((CW395+1)*(CW395+1))*(2*1/S395*1/R395-1/R395*1/R395)))</f>
        <v>0</v>
      </c>
      <c r="R395">
        <f>IF(LEFT(CX395,1)&lt;&gt;"0",IF(LEFT(CX395,1)="1",3.0,CY395),$D$5+$E$5*(DP395*DI395/($K$5*1000))+$F$5*(DP395*DI395/($K$5*1000))*MAX(MIN(CV395,$J$5),$I$5)*MAX(MIN(CV395,$J$5),$I$5)+$G$5*MAX(MIN(CV395,$J$5),$I$5)*(DP395*DI395/($K$5*1000))+$H$5*(DP395*DI395/($K$5*1000))*(DP395*DI395/($K$5*1000)))</f>
        <v>0</v>
      </c>
      <c r="S395">
        <f>J395*(1000-(1000*0.61365*exp(17.502*W395/(240.97+W395))/(DI395+DJ395)+DD395)/2)/(1000*0.61365*exp(17.502*W395/(240.97+W395))/(DI395+DJ395)-DD395)</f>
        <v>0</v>
      </c>
      <c r="T395">
        <f>1/((CW395+1)/(Q395/1.6)+1/(R395/1.37)) + CW395/((CW395+1)/(Q395/1.6) + CW395/(R395/1.37))</f>
        <v>0</v>
      </c>
      <c r="U395">
        <f>(CR395*CU395)</f>
        <v>0</v>
      </c>
      <c r="V395">
        <f>(DK395+(U395+2*0.95*5.67E-8*(((DK395+$B$7)+273)^4-(DK395+273)^4)-44100*J395)/(1.84*29.3*R395+8*0.95*5.67E-8*(DK395+273)^3))</f>
        <v>0</v>
      </c>
      <c r="W395">
        <f>($C$7*DL395+$D$7*DM395+$E$7*V395)</f>
        <v>0</v>
      </c>
      <c r="X395">
        <f>0.61365*exp(17.502*W395/(240.97+W395))</f>
        <v>0</v>
      </c>
      <c r="Y395">
        <f>(Z395/AA395*100)</f>
        <v>0</v>
      </c>
      <c r="Z395">
        <f>DD395*(DI395+DJ395)/1000</f>
        <v>0</v>
      </c>
      <c r="AA395">
        <f>0.61365*exp(17.502*DK395/(240.97+DK395))</f>
        <v>0</v>
      </c>
      <c r="AB395">
        <f>(X395-DD395*(DI395+DJ395)/1000)</f>
        <v>0</v>
      </c>
      <c r="AC395">
        <f>(-J395*44100)</f>
        <v>0</v>
      </c>
      <c r="AD395">
        <f>2*29.3*R395*0.92*(DK395-W395)</f>
        <v>0</v>
      </c>
      <c r="AE395">
        <f>2*0.95*5.67E-8*(((DK395+$B$7)+273)^4-(W395+273)^4)</f>
        <v>0</v>
      </c>
      <c r="AF395">
        <f>U395+AE395+AC395+AD395</f>
        <v>0</v>
      </c>
      <c r="AG395">
        <f>DH395*AU395*(DC395-DB395*(1000-AU395*DE395)/(1000-AU395*DD395))/(100*CV395)</f>
        <v>0</v>
      </c>
      <c r="AH395">
        <f>1000*DH395*AU395*(DD395-DE395)/(100*CV395*(1000-AU395*DD395))</f>
        <v>0</v>
      </c>
      <c r="AI395">
        <f>(AJ395 - AK395 - DI395*1E3/(8.314*(DK395+273.15)) * AM395/DH395 * AL395) * DH395/(100*CV395) * (1000 - DE395)/1000</f>
        <v>0</v>
      </c>
      <c r="AJ395">
        <v>862.2083960019285</v>
      </c>
      <c r="AK395">
        <v>877.2203878787881</v>
      </c>
      <c r="AL395">
        <v>-6.631729273044562</v>
      </c>
      <c r="AM395">
        <v>66.42233892500103</v>
      </c>
      <c r="AN395">
        <f>(AP395 - AO395 + DI395*1E3/(8.314*(DK395+273.15)) * AR395/DH395 * AQ395) * DH395/(100*CV395) * 1000/(1000 - AP395)</f>
        <v>0</v>
      </c>
      <c r="AO395">
        <v>25.76372578196674</v>
      </c>
      <c r="AP395">
        <v>28.44813878787879</v>
      </c>
      <c r="AQ395">
        <v>0.0001164604864990627</v>
      </c>
      <c r="AR395">
        <v>79.01917542628415</v>
      </c>
      <c r="AS395">
        <v>0</v>
      </c>
      <c r="AT395">
        <v>0</v>
      </c>
      <c r="AU395">
        <f>IF(AS395*$H$13&gt;=AW395,1.0,(AW395/(AW395-AS395*$H$13)))</f>
        <v>0</v>
      </c>
      <c r="AV395">
        <f>(AU395-1)*100</f>
        <v>0</v>
      </c>
      <c r="AW395">
        <f>MAX(0,($B$13+$C$13*DP395)/(1+$D$13*DP395)*DI395/(DK395+273)*$E$13)</f>
        <v>0</v>
      </c>
      <c r="AX395" t="s">
        <v>421</v>
      </c>
      <c r="AY395" t="s">
        <v>421</v>
      </c>
      <c r="AZ395">
        <v>0</v>
      </c>
      <c r="BA395">
        <v>0</v>
      </c>
      <c r="BB395">
        <f>1-AZ395/BA395</f>
        <v>0</v>
      </c>
      <c r="BC395">
        <v>0</v>
      </c>
      <c r="BD395" t="s">
        <v>421</v>
      </c>
      <c r="BE395" t="s">
        <v>421</v>
      </c>
      <c r="BF395">
        <v>0</v>
      </c>
      <c r="BG395">
        <v>0</v>
      </c>
      <c r="BH395">
        <f>1-BF395/BG395</f>
        <v>0</v>
      </c>
      <c r="BI395">
        <v>0.5</v>
      </c>
      <c r="BJ395">
        <f>CS395</f>
        <v>0</v>
      </c>
      <c r="BK395">
        <f>L395</f>
        <v>0</v>
      </c>
      <c r="BL395">
        <f>BH395*BI395*BJ395</f>
        <v>0</v>
      </c>
      <c r="BM395">
        <f>(BK395-BC395)/BJ395</f>
        <v>0</v>
      </c>
      <c r="BN395">
        <f>(BA395-BG395)/BG395</f>
        <v>0</v>
      </c>
      <c r="BO395">
        <f>AZ395/(BB395+AZ395/BG395)</f>
        <v>0</v>
      </c>
      <c r="BP395" t="s">
        <v>421</v>
      </c>
      <c r="BQ395">
        <v>0</v>
      </c>
      <c r="BR395">
        <f>IF(BQ395&lt;&gt;0, BQ395, BO395)</f>
        <v>0</v>
      </c>
      <c r="BS395">
        <f>1-BR395/BG395</f>
        <v>0</v>
      </c>
      <c r="BT395">
        <f>(BG395-BF395)/(BG395-BR395)</f>
        <v>0</v>
      </c>
      <c r="BU395">
        <f>(BA395-BG395)/(BA395-BR395)</f>
        <v>0</v>
      </c>
      <c r="BV395">
        <f>(BG395-BF395)/(BG395-AZ395)</f>
        <v>0</v>
      </c>
      <c r="BW395">
        <f>(BA395-BG395)/(BA395-AZ395)</f>
        <v>0</v>
      </c>
      <c r="BX395">
        <f>(BT395*BR395/BF395)</f>
        <v>0</v>
      </c>
      <c r="BY395">
        <f>(1-BX395)</f>
        <v>0</v>
      </c>
      <c r="BZ395">
        <v>1358</v>
      </c>
      <c r="CA395">
        <v>300</v>
      </c>
      <c r="CB395">
        <v>300</v>
      </c>
      <c r="CC395">
        <v>300</v>
      </c>
      <c r="CD395">
        <v>10372.1</v>
      </c>
      <c r="CE395">
        <v>1824.64</v>
      </c>
      <c r="CF395">
        <v>-0.00730157</v>
      </c>
      <c r="CG395">
        <v>0.9</v>
      </c>
      <c r="CH395" t="s">
        <v>421</v>
      </c>
      <c r="CI395" t="s">
        <v>421</v>
      </c>
      <c r="CJ395" t="s">
        <v>421</v>
      </c>
      <c r="CK395" t="s">
        <v>421</v>
      </c>
      <c r="CL395" t="s">
        <v>421</v>
      </c>
      <c r="CM395" t="s">
        <v>421</v>
      </c>
      <c r="CN395" t="s">
        <v>421</v>
      </c>
      <c r="CO395" t="s">
        <v>421</v>
      </c>
      <c r="CP395" t="s">
        <v>421</v>
      </c>
      <c r="CQ395" t="s">
        <v>421</v>
      </c>
      <c r="CR395">
        <f>$B$11*DQ395+$C$11*DR395+$F$11*EC395*(1-EF395)</f>
        <v>0</v>
      </c>
      <c r="CS395">
        <f>CR395*CT395</f>
        <v>0</v>
      </c>
      <c r="CT395">
        <f>($B$11*$D$9+$C$11*$D$9+$F$11*((EP395+EH395)/MAX(EP395+EH395+EQ395, 0.1)*$I$9+EQ395/MAX(EP395+EH395+EQ395, 0.1)*$J$9))/($B$11+$C$11+$F$11)</f>
        <v>0</v>
      </c>
      <c r="CU395">
        <f>($B$11*$K$9+$C$11*$K$9+$F$11*((EP395+EH395)/MAX(EP395+EH395+EQ395, 0.1)*$P$9+EQ395/MAX(EP395+EH395+EQ395, 0.1)*$Q$9))/($B$11+$C$11+$F$11)</f>
        <v>0</v>
      </c>
      <c r="CV395">
        <v>6</v>
      </c>
      <c r="CW395">
        <v>0.5</v>
      </c>
      <c r="CX395" t="s">
        <v>422</v>
      </c>
      <c r="CY395">
        <v>2</v>
      </c>
      <c r="CZ395" t="b">
        <v>1</v>
      </c>
      <c r="DA395">
        <v>1652290147.125</v>
      </c>
      <c r="DB395">
        <v>857.894</v>
      </c>
      <c r="DC395">
        <v>825.04025</v>
      </c>
      <c r="DD395">
        <v>28.4442</v>
      </c>
      <c r="DE395">
        <v>25.79665</v>
      </c>
      <c r="DF395">
        <v>858.68125</v>
      </c>
      <c r="DG395">
        <v>28.331375</v>
      </c>
      <c r="DH395">
        <v>400.0815</v>
      </c>
      <c r="DI395">
        <v>90.6332</v>
      </c>
      <c r="DJ395">
        <v>0.09999015</v>
      </c>
      <c r="DK395">
        <v>33.403375</v>
      </c>
      <c r="DL395">
        <v>32.72535000000001</v>
      </c>
      <c r="DM395">
        <v>999.9</v>
      </c>
      <c r="DN395">
        <v>0</v>
      </c>
      <c r="DO395">
        <v>0</v>
      </c>
      <c r="DP395">
        <v>10015</v>
      </c>
      <c r="DQ395">
        <v>0</v>
      </c>
      <c r="DR395">
        <v>254.16125</v>
      </c>
      <c r="DS395">
        <v>32.853575</v>
      </c>
      <c r="DT395">
        <v>883.0107499999999</v>
      </c>
      <c r="DU395">
        <v>846.8875</v>
      </c>
      <c r="DV395">
        <v>2.647495</v>
      </c>
      <c r="DW395">
        <v>825.04025</v>
      </c>
      <c r="DX395">
        <v>25.79665</v>
      </c>
      <c r="DY395">
        <v>2.57799</v>
      </c>
      <c r="DZ395">
        <v>2.338035</v>
      </c>
      <c r="EA395">
        <v>21.527425</v>
      </c>
      <c r="EB395">
        <v>19.940875</v>
      </c>
      <c r="EC395">
        <v>1500.0975</v>
      </c>
      <c r="ED395">
        <v>0.9729945</v>
      </c>
      <c r="EE395">
        <v>0.02700575</v>
      </c>
      <c r="EF395">
        <v>0</v>
      </c>
      <c r="EG395">
        <v>1389.4075</v>
      </c>
      <c r="EH395">
        <v>5.00097</v>
      </c>
      <c r="EI395">
        <v>21528.5</v>
      </c>
      <c r="EJ395">
        <v>12492.375</v>
      </c>
      <c r="EK395">
        <v>41.625</v>
      </c>
      <c r="EL395">
        <v>43</v>
      </c>
      <c r="EM395">
        <v>41.875</v>
      </c>
      <c r="EN395">
        <v>42.82774999999999</v>
      </c>
      <c r="EO395">
        <v>42.812</v>
      </c>
      <c r="EP395">
        <v>1454.7175</v>
      </c>
      <c r="EQ395">
        <v>40.38</v>
      </c>
      <c r="ER395">
        <v>0</v>
      </c>
      <c r="ES395">
        <v>2834.599999904633</v>
      </c>
      <c r="ET395">
        <v>0</v>
      </c>
      <c r="EU395">
        <v>1391.000769230769</v>
      </c>
      <c r="EV395">
        <v>-14.90461538694107</v>
      </c>
      <c r="EW395">
        <v>-193.4256411458825</v>
      </c>
      <c r="EX395">
        <v>21549.19615384615</v>
      </c>
      <c r="EY395">
        <v>15</v>
      </c>
      <c r="EZ395">
        <v>1652287342.6</v>
      </c>
      <c r="FA395" t="s">
        <v>727</v>
      </c>
      <c r="FB395">
        <v>1652287342.6</v>
      </c>
      <c r="FC395">
        <v>1652287335.6</v>
      </c>
      <c r="FD395">
        <v>27</v>
      </c>
      <c r="FE395">
        <v>0.206</v>
      </c>
      <c r="FF395">
        <v>-0.006</v>
      </c>
      <c r="FG395">
        <v>-1.806</v>
      </c>
      <c r="FH395">
        <v>0.04</v>
      </c>
      <c r="FI395">
        <v>1600</v>
      </c>
      <c r="FJ395">
        <v>24</v>
      </c>
      <c r="FK395">
        <v>0.06</v>
      </c>
      <c r="FL395">
        <v>0.04</v>
      </c>
      <c r="FM395">
        <v>31.03993000000001</v>
      </c>
      <c r="FN395">
        <v>10.51580037523445</v>
      </c>
      <c r="FO395">
        <v>1.013839381559032</v>
      </c>
      <c r="FP395">
        <v>-1</v>
      </c>
      <c r="FQ395">
        <v>2.69695375</v>
      </c>
      <c r="FR395">
        <v>-0.1108735834896924</v>
      </c>
      <c r="FS395">
        <v>0.02020755696360898</v>
      </c>
      <c r="FT395">
        <v>1</v>
      </c>
      <c r="FU395">
        <v>0</v>
      </c>
      <c r="FV395">
        <v>0</v>
      </c>
      <c r="FW395">
        <v>0</v>
      </c>
      <c r="FX395">
        <v>-1</v>
      </c>
      <c r="FY395">
        <v>1</v>
      </c>
      <c r="FZ395">
        <v>1</v>
      </c>
      <c r="GA395" t="s">
        <v>719</v>
      </c>
      <c r="GB395">
        <v>2.69377</v>
      </c>
      <c r="GC395">
        <v>2.70534</v>
      </c>
      <c r="GD395">
        <v>0.153809</v>
      </c>
      <c r="GE395">
        <v>0.148265</v>
      </c>
      <c r="GF395">
        <v>0.119054</v>
      </c>
      <c r="GG395">
        <v>0.109653</v>
      </c>
      <c r="GH395">
        <v>26525.4</v>
      </c>
      <c r="GI395">
        <v>26806.2</v>
      </c>
      <c r="GJ395">
        <v>29171.6</v>
      </c>
      <c r="GK395">
        <v>29132.1</v>
      </c>
      <c r="GL395">
        <v>34022.2</v>
      </c>
      <c r="GM395">
        <v>34524.5</v>
      </c>
      <c r="GN395">
        <v>41053.5</v>
      </c>
      <c r="GO395">
        <v>41569.7</v>
      </c>
      <c r="GP395">
        <v>1.7143</v>
      </c>
      <c r="GQ395">
        <v>2.00637</v>
      </c>
      <c r="GR395">
        <v>0.127785</v>
      </c>
      <c r="GS395">
        <v>0</v>
      </c>
      <c r="GT395">
        <v>30.654</v>
      </c>
      <c r="GU395">
        <v>999.9</v>
      </c>
      <c r="GV395">
        <v>43.7</v>
      </c>
      <c r="GW395">
        <v>37</v>
      </c>
      <c r="GX395">
        <v>30.4024</v>
      </c>
      <c r="GY395">
        <v>62.9638</v>
      </c>
      <c r="GZ395">
        <v>29.2228</v>
      </c>
      <c r="HA395">
        <v>1</v>
      </c>
      <c r="HB395">
        <v>0.369347</v>
      </c>
      <c r="HC395">
        <v>0</v>
      </c>
      <c r="HD395">
        <v>20.3915</v>
      </c>
      <c r="HE395">
        <v>5.21549</v>
      </c>
      <c r="HF395">
        <v>12.0099</v>
      </c>
      <c r="HG395">
        <v>4.98725</v>
      </c>
      <c r="HH395">
        <v>3.2885</v>
      </c>
      <c r="HI395">
        <v>2447.6</v>
      </c>
      <c r="HJ395">
        <v>9999</v>
      </c>
      <c r="HK395">
        <v>9999</v>
      </c>
      <c r="HL395">
        <v>46.1</v>
      </c>
      <c r="HM395">
        <v>1.86736</v>
      </c>
      <c r="HN395">
        <v>1.8663</v>
      </c>
      <c r="HO395">
        <v>1.86585</v>
      </c>
      <c r="HP395">
        <v>1.86571</v>
      </c>
      <c r="HQ395">
        <v>1.86752</v>
      </c>
      <c r="HR395">
        <v>1.87008</v>
      </c>
      <c r="HS395">
        <v>1.86873</v>
      </c>
      <c r="HT395">
        <v>1.8701</v>
      </c>
      <c r="HU395">
        <v>0</v>
      </c>
      <c r="HV395">
        <v>0</v>
      </c>
      <c r="HW395">
        <v>0</v>
      </c>
      <c r="HX395">
        <v>0</v>
      </c>
      <c r="HY395" t="s">
        <v>425</v>
      </c>
      <c r="HZ395" t="s">
        <v>426</v>
      </c>
      <c r="IA395" t="s">
        <v>427</v>
      </c>
      <c r="IB395" t="s">
        <v>427</v>
      </c>
      <c r="IC395" t="s">
        <v>427</v>
      </c>
      <c r="ID395" t="s">
        <v>427</v>
      </c>
      <c r="IE395">
        <v>0</v>
      </c>
      <c r="IF395">
        <v>100</v>
      </c>
      <c r="IG395">
        <v>100</v>
      </c>
      <c r="IH395">
        <v>-0.775</v>
      </c>
      <c r="II395">
        <v>0.1129</v>
      </c>
      <c r="IJ395">
        <v>0.04464184116076175</v>
      </c>
      <c r="IK395">
        <v>-0.0004613869835165773</v>
      </c>
      <c r="IL395">
        <v>-7.733014719846753E-07</v>
      </c>
      <c r="IM395">
        <v>2.12217718631011E-10</v>
      </c>
      <c r="IN395">
        <v>-0.1662484685589008</v>
      </c>
      <c r="IO395">
        <v>0.000886434048502425</v>
      </c>
      <c r="IP395">
        <v>0.0004187276611132993</v>
      </c>
      <c r="IQ395">
        <v>-3.612086840460417E-06</v>
      </c>
      <c r="IR395">
        <v>19</v>
      </c>
      <c r="IS395">
        <v>2204</v>
      </c>
      <c r="IT395">
        <v>1</v>
      </c>
      <c r="IU395">
        <v>37</v>
      </c>
      <c r="IV395">
        <v>46.8</v>
      </c>
      <c r="IW395">
        <v>46.9</v>
      </c>
      <c r="IX395">
        <v>1.74927</v>
      </c>
      <c r="IY395">
        <v>2.21802</v>
      </c>
      <c r="IZ395">
        <v>1.39648</v>
      </c>
      <c r="JA395">
        <v>2.34253</v>
      </c>
      <c r="JB395">
        <v>1.49536</v>
      </c>
      <c r="JC395">
        <v>2.39258</v>
      </c>
      <c r="JD395">
        <v>39.1924</v>
      </c>
      <c r="JE395">
        <v>14.6224</v>
      </c>
      <c r="JF395">
        <v>18</v>
      </c>
      <c r="JG395">
        <v>391.589</v>
      </c>
      <c r="JH395">
        <v>562.577</v>
      </c>
      <c r="JI395">
        <v>32.6575</v>
      </c>
      <c r="JJ395">
        <v>32.2269</v>
      </c>
      <c r="JK395">
        <v>30.0003</v>
      </c>
      <c r="JL395">
        <v>32.1099</v>
      </c>
      <c r="JM395">
        <v>32.0083</v>
      </c>
      <c r="JN395">
        <v>35.017</v>
      </c>
      <c r="JO395">
        <v>21.232</v>
      </c>
      <c r="JP395">
        <v>30.7485</v>
      </c>
      <c r="JQ395">
        <v>-999.9</v>
      </c>
      <c r="JR395">
        <v>779.302</v>
      </c>
      <c r="JS395">
        <v>25.7081</v>
      </c>
      <c r="JT395">
        <v>99.70480000000001</v>
      </c>
      <c r="JU395">
        <v>99.7809</v>
      </c>
    </row>
    <row r="396" spans="1:281">
      <c r="A396">
        <v>380</v>
      </c>
      <c r="B396">
        <v>1652290150.5</v>
      </c>
      <c r="C396">
        <v>8094</v>
      </c>
      <c r="D396" t="s">
        <v>1245</v>
      </c>
      <c r="E396" t="s">
        <v>1246</v>
      </c>
      <c r="F396">
        <v>2</v>
      </c>
      <c r="G396" t="s">
        <v>1120</v>
      </c>
      <c r="H396" t="s">
        <v>418</v>
      </c>
      <c r="I396">
        <v>1652290149.5</v>
      </c>
      <c r="J396">
        <f>(K396)/1000</f>
        <v>0</v>
      </c>
      <c r="K396">
        <f>IF(CZ396, AN396, AH396)</f>
        <v>0</v>
      </c>
      <c r="L396">
        <f>IF(CZ396, AI396, AG396)</f>
        <v>0</v>
      </c>
      <c r="M396">
        <f>DB396 - IF(AU396&gt;1, L396*CV396*100.0/(AW396*DP396), 0)</f>
        <v>0</v>
      </c>
      <c r="N396">
        <f>((T396-J396/2)*M396-L396)/(T396+J396/2)</f>
        <v>0</v>
      </c>
      <c r="O396">
        <f>N396*(DI396+DJ396)/1000.0</f>
        <v>0</v>
      </c>
      <c r="P396">
        <f>(DB396 - IF(AU396&gt;1, L396*CV396*100.0/(AW396*DP396), 0))*(DI396+DJ396)/1000.0</f>
        <v>0</v>
      </c>
      <c r="Q396">
        <f>2.0/((1/S396-1/R396)+SIGN(S396)*SQRT((1/S396-1/R396)*(1/S396-1/R396) + 4*CW396/((CW396+1)*(CW396+1))*(2*1/S396*1/R396-1/R396*1/R396)))</f>
        <v>0</v>
      </c>
      <c r="R396">
        <f>IF(LEFT(CX396,1)&lt;&gt;"0",IF(LEFT(CX396,1)="1",3.0,CY396),$D$5+$E$5*(DP396*DI396/($K$5*1000))+$F$5*(DP396*DI396/($K$5*1000))*MAX(MIN(CV396,$J$5),$I$5)*MAX(MIN(CV396,$J$5),$I$5)+$G$5*MAX(MIN(CV396,$J$5),$I$5)*(DP396*DI396/($K$5*1000))+$H$5*(DP396*DI396/($K$5*1000))*(DP396*DI396/($K$5*1000)))</f>
        <v>0</v>
      </c>
      <c r="S396">
        <f>J396*(1000-(1000*0.61365*exp(17.502*W396/(240.97+W396))/(DI396+DJ396)+DD396)/2)/(1000*0.61365*exp(17.502*W396/(240.97+W396))/(DI396+DJ396)-DD396)</f>
        <v>0</v>
      </c>
      <c r="T396">
        <f>1/((CW396+1)/(Q396/1.6)+1/(R396/1.37)) + CW396/((CW396+1)/(Q396/1.6) + CW396/(R396/1.37))</f>
        <v>0</v>
      </c>
      <c r="U396">
        <f>(CR396*CU396)</f>
        <v>0</v>
      </c>
      <c r="V396">
        <f>(DK396+(U396+2*0.95*5.67E-8*(((DK396+$B$7)+273)^4-(DK396+273)^4)-44100*J396)/(1.84*29.3*R396+8*0.95*5.67E-8*(DK396+273)^3))</f>
        <v>0</v>
      </c>
      <c r="W396">
        <f>($C$7*DL396+$D$7*DM396+$E$7*V396)</f>
        <v>0</v>
      </c>
      <c r="X396">
        <f>0.61365*exp(17.502*W396/(240.97+W396))</f>
        <v>0</v>
      </c>
      <c r="Y396">
        <f>(Z396/AA396*100)</f>
        <v>0</v>
      </c>
      <c r="Z396">
        <f>DD396*(DI396+DJ396)/1000</f>
        <v>0</v>
      </c>
      <c r="AA396">
        <f>0.61365*exp(17.502*DK396/(240.97+DK396))</f>
        <v>0</v>
      </c>
      <c r="AB396">
        <f>(X396-DD396*(DI396+DJ396)/1000)</f>
        <v>0</v>
      </c>
      <c r="AC396">
        <f>(-J396*44100)</f>
        <v>0</v>
      </c>
      <c r="AD396">
        <f>2*29.3*R396*0.92*(DK396-W396)</f>
        <v>0</v>
      </c>
      <c r="AE396">
        <f>2*0.95*5.67E-8*(((DK396+$B$7)+273)^4-(W396+273)^4)</f>
        <v>0</v>
      </c>
      <c r="AF396">
        <f>U396+AE396+AC396+AD396</f>
        <v>0</v>
      </c>
      <c r="AG396">
        <f>DH396*AU396*(DC396-DB396*(1000-AU396*DE396)/(1000-AU396*DD396))/(100*CV396)</f>
        <v>0</v>
      </c>
      <c r="AH396">
        <f>1000*DH396*AU396*(DD396-DE396)/(100*CV396*(1000-AU396*DD396))</f>
        <v>0</v>
      </c>
      <c r="AI396">
        <f>(AJ396 - AK396 - DI396*1E3/(8.314*(DK396+273.15)) * AM396/DH396 * AL396) * DH396/(100*CV396) * (1000 - DE396)/1000</f>
        <v>0</v>
      </c>
      <c r="AJ396">
        <v>848.5605979772562</v>
      </c>
      <c r="AK396">
        <v>863.9015454545448</v>
      </c>
      <c r="AL396">
        <v>-6.633994354877486</v>
      </c>
      <c r="AM396">
        <v>66.42233892500103</v>
      </c>
      <c r="AN396">
        <f>(AP396 - AO396 + DI396*1E3/(8.314*(DK396+273.15)) * AR396/DH396 * AQ396) * DH396/(100*CV396) * 1000/(1000 - AP396)</f>
        <v>0</v>
      </c>
      <c r="AO396">
        <v>25.7936870774135</v>
      </c>
      <c r="AP396">
        <v>28.45804848484848</v>
      </c>
      <c r="AQ396">
        <v>0.0003093736567678679</v>
      </c>
      <c r="AR396">
        <v>79.01917542628415</v>
      </c>
      <c r="AS396">
        <v>0</v>
      </c>
      <c r="AT396">
        <v>0</v>
      </c>
      <c r="AU396">
        <f>IF(AS396*$H$13&gt;=AW396,1.0,(AW396/(AW396-AS396*$H$13)))</f>
        <v>0</v>
      </c>
      <c r="AV396">
        <f>(AU396-1)*100</f>
        <v>0</v>
      </c>
      <c r="AW396">
        <f>MAX(0,($B$13+$C$13*DP396)/(1+$D$13*DP396)*DI396/(DK396+273)*$E$13)</f>
        <v>0</v>
      </c>
      <c r="AX396" t="s">
        <v>421</v>
      </c>
      <c r="AY396" t="s">
        <v>421</v>
      </c>
      <c r="AZ396">
        <v>0</v>
      </c>
      <c r="BA396">
        <v>0</v>
      </c>
      <c r="BB396">
        <f>1-AZ396/BA396</f>
        <v>0</v>
      </c>
      <c r="BC396">
        <v>0</v>
      </c>
      <c r="BD396" t="s">
        <v>421</v>
      </c>
      <c r="BE396" t="s">
        <v>421</v>
      </c>
      <c r="BF396">
        <v>0</v>
      </c>
      <c r="BG396">
        <v>0</v>
      </c>
      <c r="BH396">
        <f>1-BF396/BG396</f>
        <v>0</v>
      </c>
      <c r="BI396">
        <v>0.5</v>
      </c>
      <c r="BJ396">
        <f>CS396</f>
        <v>0</v>
      </c>
      <c r="BK396">
        <f>L396</f>
        <v>0</v>
      </c>
      <c r="BL396">
        <f>BH396*BI396*BJ396</f>
        <v>0</v>
      </c>
      <c r="BM396">
        <f>(BK396-BC396)/BJ396</f>
        <v>0</v>
      </c>
      <c r="BN396">
        <f>(BA396-BG396)/BG396</f>
        <v>0</v>
      </c>
      <c r="BO396">
        <f>AZ396/(BB396+AZ396/BG396)</f>
        <v>0</v>
      </c>
      <c r="BP396" t="s">
        <v>421</v>
      </c>
      <c r="BQ396">
        <v>0</v>
      </c>
      <c r="BR396">
        <f>IF(BQ396&lt;&gt;0, BQ396, BO396)</f>
        <v>0</v>
      </c>
      <c r="BS396">
        <f>1-BR396/BG396</f>
        <v>0</v>
      </c>
      <c r="BT396">
        <f>(BG396-BF396)/(BG396-BR396)</f>
        <v>0</v>
      </c>
      <c r="BU396">
        <f>(BA396-BG396)/(BA396-BR396)</f>
        <v>0</v>
      </c>
      <c r="BV396">
        <f>(BG396-BF396)/(BG396-AZ396)</f>
        <v>0</v>
      </c>
      <c r="BW396">
        <f>(BA396-BG396)/(BA396-AZ396)</f>
        <v>0</v>
      </c>
      <c r="BX396">
        <f>(BT396*BR396/BF396)</f>
        <v>0</v>
      </c>
      <c r="BY396">
        <f>(1-BX396)</f>
        <v>0</v>
      </c>
      <c r="BZ396">
        <v>1358</v>
      </c>
      <c r="CA396">
        <v>300</v>
      </c>
      <c r="CB396">
        <v>300</v>
      </c>
      <c r="CC396">
        <v>300</v>
      </c>
      <c r="CD396">
        <v>10372.1</v>
      </c>
      <c r="CE396">
        <v>1824.64</v>
      </c>
      <c r="CF396">
        <v>-0.00730157</v>
      </c>
      <c r="CG396">
        <v>0.9</v>
      </c>
      <c r="CH396" t="s">
        <v>421</v>
      </c>
      <c r="CI396" t="s">
        <v>421</v>
      </c>
      <c r="CJ396" t="s">
        <v>421</v>
      </c>
      <c r="CK396" t="s">
        <v>421</v>
      </c>
      <c r="CL396" t="s">
        <v>421</v>
      </c>
      <c r="CM396" t="s">
        <v>421</v>
      </c>
      <c r="CN396" t="s">
        <v>421</v>
      </c>
      <c r="CO396" t="s">
        <v>421</v>
      </c>
      <c r="CP396" t="s">
        <v>421</v>
      </c>
      <c r="CQ396" t="s">
        <v>421</v>
      </c>
      <c r="CR396">
        <f>$B$11*DQ396+$C$11*DR396+$F$11*EC396*(1-EF396)</f>
        <v>0</v>
      </c>
      <c r="CS396">
        <f>CR396*CT396</f>
        <v>0</v>
      </c>
      <c r="CT396">
        <f>($B$11*$D$9+$C$11*$D$9+$F$11*((EP396+EH396)/MAX(EP396+EH396+EQ396, 0.1)*$I$9+EQ396/MAX(EP396+EH396+EQ396, 0.1)*$J$9))/($B$11+$C$11+$F$11)</f>
        <v>0</v>
      </c>
      <c r="CU396">
        <f>($B$11*$K$9+$C$11*$K$9+$F$11*((EP396+EH396)/MAX(EP396+EH396+EQ396, 0.1)*$P$9+EQ396/MAX(EP396+EH396+EQ396, 0.1)*$Q$9))/($B$11+$C$11+$F$11)</f>
        <v>0</v>
      </c>
      <c r="CV396">
        <v>6</v>
      </c>
      <c r="CW396">
        <v>0.5</v>
      </c>
      <c r="CX396" t="s">
        <v>422</v>
      </c>
      <c r="CY396">
        <v>2</v>
      </c>
      <c r="CZ396" t="b">
        <v>1</v>
      </c>
      <c r="DA396">
        <v>1652290149.5</v>
      </c>
      <c r="DB396">
        <v>842.5566666666667</v>
      </c>
      <c r="DC396">
        <v>809.2719999999999</v>
      </c>
      <c r="DD396">
        <v>28.45566666666666</v>
      </c>
      <c r="DE396">
        <v>25.7992</v>
      </c>
      <c r="DF396">
        <v>843.3236666666667</v>
      </c>
      <c r="DG396">
        <v>28.34266666666666</v>
      </c>
      <c r="DH396">
        <v>400.1386666666667</v>
      </c>
      <c r="DI396">
        <v>90.63290000000001</v>
      </c>
      <c r="DJ396">
        <v>0.1000206</v>
      </c>
      <c r="DK396">
        <v>33.404</v>
      </c>
      <c r="DL396">
        <v>32.72816666666667</v>
      </c>
      <c r="DM396">
        <v>999.9</v>
      </c>
      <c r="DN396">
        <v>0</v>
      </c>
      <c r="DO396">
        <v>0</v>
      </c>
      <c r="DP396">
        <v>10000.63333333333</v>
      </c>
      <c r="DQ396">
        <v>0</v>
      </c>
      <c r="DR396">
        <v>252.602</v>
      </c>
      <c r="DS396">
        <v>33.28459999999999</v>
      </c>
      <c r="DT396">
        <v>867.2343333333333</v>
      </c>
      <c r="DU396">
        <v>830.7033333333334</v>
      </c>
      <c r="DV396">
        <v>2.656476666666666</v>
      </c>
      <c r="DW396">
        <v>809.2719999999999</v>
      </c>
      <c r="DX396">
        <v>25.7992</v>
      </c>
      <c r="DY396">
        <v>2.57902</v>
      </c>
      <c r="DZ396">
        <v>2.338253333333333</v>
      </c>
      <c r="EA396">
        <v>21.53396666666667</v>
      </c>
      <c r="EB396">
        <v>19.9424</v>
      </c>
      <c r="EC396">
        <v>1499.95</v>
      </c>
      <c r="ED396">
        <v>0.972992</v>
      </c>
      <c r="EE396">
        <v>0.0270084</v>
      </c>
      <c r="EF396">
        <v>0</v>
      </c>
      <c r="EG396">
        <v>1388.38</v>
      </c>
      <c r="EH396">
        <v>5.00097</v>
      </c>
      <c r="EI396">
        <v>21516.33333333333</v>
      </c>
      <c r="EJ396">
        <v>12491.1</v>
      </c>
      <c r="EK396">
        <v>41.625</v>
      </c>
      <c r="EL396">
        <v>43</v>
      </c>
      <c r="EM396">
        <v>41.875</v>
      </c>
      <c r="EN396">
        <v>42.85400000000001</v>
      </c>
      <c r="EO396">
        <v>42.81199999999999</v>
      </c>
      <c r="EP396">
        <v>1454.57</v>
      </c>
      <c r="EQ396">
        <v>40.38</v>
      </c>
      <c r="ER396">
        <v>0</v>
      </c>
      <c r="ES396">
        <v>2836.400000095367</v>
      </c>
      <c r="ET396">
        <v>0</v>
      </c>
      <c r="EU396">
        <v>1390.4396</v>
      </c>
      <c r="EV396">
        <v>-17.62538460032833</v>
      </c>
      <c r="EW396">
        <v>-180.3769230402351</v>
      </c>
      <c r="EX396">
        <v>21540.36</v>
      </c>
      <c r="EY396">
        <v>15</v>
      </c>
      <c r="EZ396">
        <v>1652287342.6</v>
      </c>
      <c r="FA396" t="s">
        <v>727</v>
      </c>
      <c r="FB396">
        <v>1652287342.6</v>
      </c>
      <c r="FC396">
        <v>1652287335.6</v>
      </c>
      <c r="FD396">
        <v>27</v>
      </c>
      <c r="FE396">
        <v>0.206</v>
      </c>
      <c r="FF396">
        <v>-0.006</v>
      </c>
      <c r="FG396">
        <v>-1.806</v>
      </c>
      <c r="FH396">
        <v>0.04</v>
      </c>
      <c r="FI396">
        <v>1600</v>
      </c>
      <c r="FJ396">
        <v>24</v>
      </c>
      <c r="FK396">
        <v>0.06</v>
      </c>
      <c r="FL396">
        <v>0.04</v>
      </c>
      <c r="FM396">
        <v>31.5795225</v>
      </c>
      <c r="FN396">
        <v>10.77535046904313</v>
      </c>
      <c r="FO396">
        <v>1.039037938548805</v>
      </c>
      <c r="FP396">
        <v>-1</v>
      </c>
      <c r="FQ396">
        <v>2.690417</v>
      </c>
      <c r="FR396">
        <v>-0.2148731707317076</v>
      </c>
      <c r="FS396">
        <v>0.02570637996684872</v>
      </c>
      <c r="FT396">
        <v>1</v>
      </c>
      <c r="FU396">
        <v>0</v>
      </c>
      <c r="FV396">
        <v>0</v>
      </c>
      <c r="FW396">
        <v>0</v>
      </c>
      <c r="FX396">
        <v>-1</v>
      </c>
      <c r="FY396">
        <v>1</v>
      </c>
      <c r="FZ396">
        <v>1</v>
      </c>
      <c r="GA396" t="s">
        <v>719</v>
      </c>
      <c r="GB396">
        <v>2.69377</v>
      </c>
      <c r="GC396">
        <v>2.7051</v>
      </c>
      <c r="GD396">
        <v>0.152246</v>
      </c>
      <c r="GE396">
        <v>0.146647</v>
      </c>
      <c r="GF396">
        <v>0.11908</v>
      </c>
      <c r="GG396">
        <v>0.109651</v>
      </c>
      <c r="GH396">
        <v>26574.5</v>
      </c>
      <c r="GI396">
        <v>26857</v>
      </c>
      <c r="GJ396">
        <v>29171.6</v>
      </c>
      <c r="GK396">
        <v>29131.8</v>
      </c>
      <c r="GL396">
        <v>34021.3</v>
      </c>
      <c r="GM396">
        <v>34524.3</v>
      </c>
      <c r="GN396">
        <v>41053.6</v>
      </c>
      <c r="GO396">
        <v>41569.4</v>
      </c>
      <c r="GP396">
        <v>1.71425</v>
      </c>
      <c r="GQ396">
        <v>2.0064</v>
      </c>
      <c r="GR396">
        <v>0.127714</v>
      </c>
      <c r="GS396">
        <v>0</v>
      </c>
      <c r="GT396">
        <v>30.654</v>
      </c>
      <c r="GU396">
        <v>999.9</v>
      </c>
      <c r="GV396">
        <v>43.8</v>
      </c>
      <c r="GW396">
        <v>36.9</v>
      </c>
      <c r="GX396">
        <v>30.3019</v>
      </c>
      <c r="GY396">
        <v>62.9438</v>
      </c>
      <c r="GZ396">
        <v>29.0705</v>
      </c>
      <c r="HA396">
        <v>1</v>
      </c>
      <c r="HB396">
        <v>0.36939</v>
      </c>
      <c r="HC396">
        <v>0</v>
      </c>
      <c r="HD396">
        <v>20.3915</v>
      </c>
      <c r="HE396">
        <v>5.21504</v>
      </c>
      <c r="HF396">
        <v>12.0099</v>
      </c>
      <c r="HG396">
        <v>4.987</v>
      </c>
      <c r="HH396">
        <v>3.28828</v>
      </c>
      <c r="HI396">
        <v>2447.6</v>
      </c>
      <c r="HJ396">
        <v>9999</v>
      </c>
      <c r="HK396">
        <v>9999</v>
      </c>
      <c r="HL396">
        <v>46.1</v>
      </c>
      <c r="HM396">
        <v>1.86736</v>
      </c>
      <c r="HN396">
        <v>1.8663</v>
      </c>
      <c r="HO396">
        <v>1.86585</v>
      </c>
      <c r="HP396">
        <v>1.8657</v>
      </c>
      <c r="HQ396">
        <v>1.86752</v>
      </c>
      <c r="HR396">
        <v>1.87006</v>
      </c>
      <c r="HS396">
        <v>1.86873</v>
      </c>
      <c r="HT396">
        <v>1.87011</v>
      </c>
      <c r="HU396">
        <v>0</v>
      </c>
      <c r="HV396">
        <v>0</v>
      </c>
      <c r="HW396">
        <v>0</v>
      </c>
      <c r="HX396">
        <v>0</v>
      </c>
      <c r="HY396" t="s">
        <v>425</v>
      </c>
      <c r="HZ396" t="s">
        <v>426</v>
      </c>
      <c r="IA396" t="s">
        <v>427</v>
      </c>
      <c r="IB396" t="s">
        <v>427</v>
      </c>
      <c r="IC396" t="s">
        <v>427</v>
      </c>
      <c r="ID396" t="s">
        <v>427</v>
      </c>
      <c r="IE396">
        <v>0</v>
      </c>
      <c r="IF396">
        <v>100</v>
      </c>
      <c r="IG396">
        <v>100</v>
      </c>
      <c r="IH396">
        <v>-0.759</v>
      </c>
      <c r="II396">
        <v>0.113</v>
      </c>
      <c r="IJ396">
        <v>0.04464184116076175</v>
      </c>
      <c r="IK396">
        <v>-0.0004613869835165773</v>
      </c>
      <c r="IL396">
        <v>-7.733014719846753E-07</v>
      </c>
      <c r="IM396">
        <v>2.12217718631011E-10</v>
      </c>
      <c r="IN396">
        <v>-0.1662484685589008</v>
      </c>
      <c r="IO396">
        <v>0.000886434048502425</v>
      </c>
      <c r="IP396">
        <v>0.0004187276611132993</v>
      </c>
      <c r="IQ396">
        <v>-3.612086840460417E-06</v>
      </c>
      <c r="IR396">
        <v>19</v>
      </c>
      <c r="IS396">
        <v>2204</v>
      </c>
      <c r="IT396">
        <v>1</v>
      </c>
      <c r="IU396">
        <v>37</v>
      </c>
      <c r="IV396">
        <v>46.8</v>
      </c>
      <c r="IW396">
        <v>46.9</v>
      </c>
      <c r="IX396">
        <v>1.72607</v>
      </c>
      <c r="IY396">
        <v>2.21191</v>
      </c>
      <c r="IZ396">
        <v>1.39648</v>
      </c>
      <c r="JA396">
        <v>2.34131</v>
      </c>
      <c r="JB396">
        <v>1.49536</v>
      </c>
      <c r="JC396">
        <v>2.39258</v>
      </c>
      <c r="JD396">
        <v>39.1924</v>
      </c>
      <c r="JE396">
        <v>14.6224</v>
      </c>
      <c r="JF396">
        <v>18</v>
      </c>
      <c r="JG396">
        <v>391.561</v>
      </c>
      <c r="JH396">
        <v>562.596</v>
      </c>
      <c r="JI396">
        <v>32.6571</v>
      </c>
      <c r="JJ396">
        <v>32.2281</v>
      </c>
      <c r="JK396">
        <v>30.0003</v>
      </c>
      <c r="JL396">
        <v>32.1099</v>
      </c>
      <c r="JM396">
        <v>32.0083</v>
      </c>
      <c r="JN396">
        <v>34.5473</v>
      </c>
      <c r="JO396">
        <v>21.232</v>
      </c>
      <c r="JP396">
        <v>30.7485</v>
      </c>
      <c r="JQ396">
        <v>-999.9</v>
      </c>
      <c r="JR396">
        <v>765.9450000000001</v>
      </c>
      <c r="JS396">
        <v>25.7081</v>
      </c>
      <c r="JT396">
        <v>99.705</v>
      </c>
      <c r="JU396">
        <v>99.7801</v>
      </c>
    </row>
    <row r="397" spans="1:281">
      <c r="A397">
        <v>381</v>
      </c>
      <c r="B397">
        <v>1652290152.5</v>
      </c>
      <c r="C397">
        <v>8096</v>
      </c>
      <c r="D397" t="s">
        <v>1247</v>
      </c>
      <c r="E397" t="s">
        <v>1248</v>
      </c>
      <c r="F397">
        <v>2</v>
      </c>
      <c r="G397" t="s">
        <v>1120</v>
      </c>
      <c r="H397" t="s">
        <v>418</v>
      </c>
      <c r="I397">
        <v>1652290151.125</v>
      </c>
      <c r="J397">
        <f>(K397)/1000</f>
        <v>0</v>
      </c>
      <c r="K397">
        <f>IF(CZ397, AN397, AH397)</f>
        <v>0</v>
      </c>
      <c r="L397">
        <f>IF(CZ397, AI397, AG397)</f>
        <v>0</v>
      </c>
      <c r="M397">
        <f>DB397 - IF(AU397&gt;1, L397*CV397*100.0/(AW397*DP397), 0)</f>
        <v>0</v>
      </c>
      <c r="N397">
        <f>((T397-J397/2)*M397-L397)/(T397+J397/2)</f>
        <v>0</v>
      </c>
      <c r="O397">
        <f>N397*(DI397+DJ397)/1000.0</f>
        <v>0</v>
      </c>
      <c r="P397">
        <f>(DB397 - IF(AU397&gt;1, L397*CV397*100.0/(AW397*DP397), 0))*(DI397+DJ397)/1000.0</f>
        <v>0</v>
      </c>
      <c r="Q397">
        <f>2.0/((1/S397-1/R397)+SIGN(S397)*SQRT((1/S397-1/R397)*(1/S397-1/R397) + 4*CW397/((CW397+1)*(CW397+1))*(2*1/S397*1/R397-1/R397*1/R397)))</f>
        <v>0</v>
      </c>
      <c r="R397">
        <f>IF(LEFT(CX397,1)&lt;&gt;"0",IF(LEFT(CX397,1)="1",3.0,CY397),$D$5+$E$5*(DP397*DI397/($K$5*1000))+$F$5*(DP397*DI397/($K$5*1000))*MAX(MIN(CV397,$J$5),$I$5)*MAX(MIN(CV397,$J$5),$I$5)+$G$5*MAX(MIN(CV397,$J$5),$I$5)*(DP397*DI397/($K$5*1000))+$H$5*(DP397*DI397/($K$5*1000))*(DP397*DI397/($K$5*1000)))</f>
        <v>0</v>
      </c>
      <c r="S397">
        <f>J397*(1000-(1000*0.61365*exp(17.502*W397/(240.97+W397))/(DI397+DJ397)+DD397)/2)/(1000*0.61365*exp(17.502*W397/(240.97+W397))/(DI397+DJ397)-DD397)</f>
        <v>0</v>
      </c>
      <c r="T397">
        <f>1/((CW397+1)/(Q397/1.6)+1/(R397/1.37)) + CW397/((CW397+1)/(Q397/1.6) + CW397/(R397/1.37))</f>
        <v>0</v>
      </c>
      <c r="U397">
        <f>(CR397*CU397)</f>
        <v>0</v>
      </c>
      <c r="V397">
        <f>(DK397+(U397+2*0.95*5.67E-8*(((DK397+$B$7)+273)^4-(DK397+273)^4)-44100*J397)/(1.84*29.3*R397+8*0.95*5.67E-8*(DK397+273)^3))</f>
        <v>0</v>
      </c>
      <c r="W397">
        <f>($C$7*DL397+$D$7*DM397+$E$7*V397)</f>
        <v>0</v>
      </c>
      <c r="X397">
        <f>0.61365*exp(17.502*W397/(240.97+W397))</f>
        <v>0</v>
      </c>
      <c r="Y397">
        <f>(Z397/AA397*100)</f>
        <v>0</v>
      </c>
      <c r="Z397">
        <f>DD397*(DI397+DJ397)/1000</f>
        <v>0</v>
      </c>
      <c r="AA397">
        <f>0.61365*exp(17.502*DK397/(240.97+DK397))</f>
        <v>0</v>
      </c>
      <c r="AB397">
        <f>(X397-DD397*(DI397+DJ397)/1000)</f>
        <v>0</v>
      </c>
      <c r="AC397">
        <f>(-J397*44100)</f>
        <v>0</v>
      </c>
      <c r="AD397">
        <f>2*29.3*R397*0.92*(DK397-W397)</f>
        <v>0</v>
      </c>
      <c r="AE397">
        <f>2*0.95*5.67E-8*(((DK397+$B$7)+273)^4-(W397+273)^4)</f>
        <v>0</v>
      </c>
      <c r="AF397">
        <f>U397+AE397+AC397+AD397</f>
        <v>0</v>
      </c>
      <c r="AG397">
        <f>DH397*AU397*(DC397-DB397*(1000-AU397*DE397)/(1000-AU397*DD397))/(100*CV397)</f>
        <v>0</v>
      </c>
      <c r="AH397">
        <f>1000*DH397*AU397*(DD397-DE397)/(100*CV397*(1000-AU397*DD397))</f>
        <v>0</v>
      </c>
      <c r="AI397">
        <f>(AJ397 - AK397 - DI397*1E3/(8.314*(DK397+273.15)) * AM397/DH397 * AL397) * DH397/(100*CV397) * (1000 - DE397)/1000</f>
        <v>0</v>
      </c>
      <c r="AJ397">
        <v>834.9422780005355</v>
      </c>
      <c r="AK397">
        <v>850.5569272727276</v>
      </c>
      <c r="AL397">
        <v>-6.669614306158187</v>
      </c>
      <c r="AM397">
        <v>66.42233892500103</v>
      </c>
      <c r="AN397">
        <f>(AP397 - AO397 + DI397*1E3/(8.314*(DK397+273.15)) * AR397/DH397 * AQ397) * DH397/(100*CV397) * 1000/(1000 - AP397)</f>
        <v>0</v>
      </c>
      <c r="AO397">
        <v>25.79962824072787</v>
      </c>
      <c r="AP397">
        <v>28.4647418181818</v>
      </c>
      <c r="AQ397">
        <v>0.005589992337275701</v>
      </c>
      <c r="AR397">
        <v>79.01917542628415</v>
      </c>
      <c r="AS397">
        <v>0</v>
      </c>
      <c r="AT397">
        <v>0</v>
      </c>
      <c r="AU397">
        <f>IF(AS397*$H$13&gt;=AW397,1.0,(AW397/(AW397-AS397*$H$13)))</f>
        <v>0</v>
      </c>
      <c r="AV397">
        <f>(AU397-1)*100</f>
        <v>0</v>
      </c>
      <c r="AW397">
        <f>MAX(0,($B$13+$C$13*DP397)/(1+$D$13*DP397)*DI397/(DK397+273)*$E$13)</f>
        <v>0</v>
      </c>
      <c r="AX397" t="s">
        <v>421</v>
      </c>
      <c r="AY397" t="s">
        <v>421</v>
      </c>
      <c r="AZ397">
        <v>0</v>
      </c>
      <c r="BA397">
        <v>0</v>
      </c>
      <c r="BB397">
        <f>1-AZ397/BA397</f>
        <v>0</v>
      </c>
      <c r="BC397">
        <v>0</v>
      </c>
      <c r="BD397" t="s">
        <v>421</v>
      </c>
      <c r="BE397" t="s">
        <v>421</v>
      </c>
      <c r="BF397">
        <v>0</v>
      </c>
      <c r="BG397">
        <v>0</v>
      </c>
      <c r="BH397">
        <f>1-BF397/BG397</f>
        <v>0</v>
      </c>
      <c r="BI397">
        <v>0.5</v>
      </c>
      <c r="BJ397">
        <f>CS397</f>
        <v>0</v>
      </c>
      <c r="BK397">
        <f>L397</f>
        <v>0</v>
      </c>
      <c r="BL397">
        <f>BH397*BI397*BJ397</f>
        <v>0</v>
      </c>
      <c r="BM397">
        <f>(BK397-BC397)/BJ397</f>
        <v>0</v>
      </c>
      <c r="BN397">
        <f>(BA397-BG397)/BG397</f>
        <v>0</v>
      </c>
      <c r="BO397">
        <f>AZ397/(BB397+AZ397/BG397)</f>
        <v>0</v>
      </c>
      <c r="BP397" t="s">
        <v>421</v>
      </c>
      <c r="BQ397">
        <v>0</v>
      </c>
      <c r="BR397">
        <f>IF(BQ397&lt;&gt;0, BQ397, BO397)</f>
        <v>0</v>
      </c>
      <c r="BS397">
        <f>1-BR397/BG397</f>
        <v>0</v>
      </c>
      <c r="BT397">
        <f>(BG397-BF397)/(BG397-BR397)</f>
        <v>0</v>
      </c>
      <c r="BU397">
        <f>(BA397-BG397)/(BA397-BR397)</f>
        <v>0</v>
      </c>
      <c r="BV397">
        <f>(BG397-BF397)/(BG397-AZ397)</f>
        <v>0</v>
      </c>
      <c r="BW397">
        <f>(BA397-BG397)/(BA397-AZ397)</f>
        <v>0</v>
      </c>
      <c r="BX397">
        <f>(BT397*BR397/BF397)</f>
        <v>0</v>
      </c>
      <c r="BY397">
        <f>(1-BX397)</f>
        <v>0</v>
      </c>
      <c r="BZ397">
        <v>1358</v>
      </c>
      <c r="CA397">
        <v>300</v>
      </c>
      <c r="CB397">
        <v>300</v>
      </c>
      <c r="CC397">
        <v>300</v>
      </c>
      <c r="CD397">
        <v>10372.1</v>
      </c>
      <c r="CE397">
        <v>1824.64</v>
      </c>
      <c r="CF397">
        <v>-0.00730157</v>
      </c>
      <c r="CG397">
        <v>0.9</v>
      </c>
      <c r="CH397" t="s">
        <v>421</v>
      </c>
      <c r="CI397" t="s">
        <v>421</v>
      </c>
      <c r="CJ397" t="s">
        <v>421</v>
      </c>
      <c r="CK397" t="s">
        <v>421</v>
      </c>
      <c r="CL397" t="s">
        <v>421</v>
      </c>
      <c r="CM397" t="s">
        <v>421</v>
      </c>
      <c r="CN397" t="s">
        <v>421</v>
      </c>
      <c r="CO397" t="s">
        <v>421</v>
      </c>
      <c r="CP397" t="s">
        <v>421</v>
      </c>
      <c r="CQ397" t="s">
        <v>421</v>
      </c>
      <c r="CR397">
        <f>$B$11*DQ397+$C$11*DR397+$F$11*EC397*(1-EF397)</f>
        <v>0</v>
      </c>
      <c r="CS397">
        <f>CR397*CT397</f>
        <v>0</v>
      </c>
      <c r="CT397">
        <f>($B$11*$D$9+$C$11*$D$9+$F$11*((EP397+EH397)/MAX(EP397+EH397+EQ397, 0.1)*$I$9+EQ397/MAX(EP397+EH397+EQ397, 0.1)*$J$9))/($B$11+$C$11+$F$11)</f>
        <v>0</v>
      </c>
      <c r="CU397">
        <f>($B$11*$K$9+$C$11*$K$9+$F$11*((EP397+EH397)/MAX(EP397+EH397+EQ397, 0.1)*$P$9+EQ397/MAX(EP397+EH397+EQ397, 0.1)*$Q$9))/($B$11+$C$11+$F$11)</f>
        <v>0</v>
      </c>
      <c r="CV397">
        <v>6</v>
      </c>
      <c r="CW397">
        <v>0.5</v>
      </c>
      <c r="CX397" t="s">
        <v>422</v>
      </c>
      <c r="CY397">
        <v>2</v>
      </c>
      <c r="CZ397" t="b">
        <v>1</v>
      </c>
      <c r="DA397">
        <v>1652290151.125</v>
      </c>
      <c r="DB397">
        <v>832.01775</v>
      </c>
      <c r="DC397">
        <v>798.461</v>
      </c>
      <c r="DD397">
        <v>28.461775</v>
      </c>
      <c r="DE397">
        <v>25.798175</v>
      </c>
      <c r="DF397">
        <v>832.771</v>
      </c>
      <c r="DG397">
        <v>28.348675</v>
      </c>
      <c r="DH397">
        <v>400.10475</v>
      </c>
      <c r="DI397">
        <v>90.63335000000001</v>
      </c>
      <c r="DJ397">
        <v>0.099925375</v>
      </c>
      <c r="DK397">
        <v>33.40325</v>
      </c>
      <c r="DL397">
        <v>32.72490000000001</v>
      </c>
      <c r="DM397">
        <v>999.9</v>
      </c>
      <c r="DN397">
        <v>0</v>
      </c>
      <c r="DO397">
        <v>0</v>
      </c>
      <c r="DP397">
        <v>10002.8</v>
      </c>
      <c r="DQ397">
        <v>0</v>
      </c>
      <c r="DR397">
        <v>252.78775</v>
      </c>
      <c r="DS397">
        <v>33.556875</v>
      </c>
      <c r="DT397">
        <v>856.39225</v>
      </c>
      <c r="DU397">
        <v>819.60525</v>
      </c>
      <c r="DV397">
        <v>2.663565</v>
      </c>
      <c r="DW397">
        <v>798.461</v>
      </c>
      <c r="DX397">
        <v>25.798175</v>
      </c>
      <c r="DY397">
        <v>2.5795875</v>
      </c>
      <c r="DZ397">
        <v>2.3381775</v>
      </c>
      <c r="EA397">
        <v>21.53755</v>
      </c>
      <c r="EB397">
        <v>19.941825</v>
      </c>
      <c r="EC397">
        <v>1500.02</v>
      </c>
      <c r="ED397">
        <v>0.9729932499999999</v>
      </c>
      <c r="EE397">
        <v>0.027007075</v>
      </c>
      <c r="EF397">
        <v>0</v>
      </c>
      <c r="EG397">
        <v>1387.9625</v>
      </c>
      <c r="EH397">
        <v>5.00097</v>
      </c>
      <c r="EI397">
        <v>21512.625</v>
      </c>
      <c r="EJ397">
        <v>12491.725</v>
      </c>
      <c r="EK397">
        <v>41.625</v>
      </c>
      <c r="EL397">
        <v>43</v>
      </c>
      <c r="EM397">
        <v>41.875</v>
      </c>
      <c r="EN397">
        <v>42.84350000000001</v>
      </c>
      <c r="EO397">
        <v>42.812</v>
      </c>
      <c r="EP397">
        <v>1454.64</v>
      </c>
      <c r="EQ397">
        <v>40.38</v>
      </c>
      <c r="ER397">
        <v>0</v>
      </c>
      <c r="ES397">
        <v>2838.200000047684</v>
      </c>
      <c r="ET397">
        <v>0</v>
      </c>
      <c r="EU397">
        <v>1390.003846153846</v>
      </c>
      <c r="EV397">
        <v>-18.67008550036049</v>
      </c>
      <c r="EW397">
        <v>-167.9042737239801</v>
      </c>
      <c r="EX397">
        <v>21534.75384615385</v>
      </c>
      <c r="EY397">
        <v>15</v>
      </c>
      <c r="EZ397">
        <v>1652287342.6</v>
      </c>
      <c r="FA397" t="s">
        <v>727</v>
      </c>
      <c r="FB397">
        <v>1652287342.6</v>
      </c>
      <c r="FC397">
        <v>1652287335.6</v>
      </c>
      <c r="FD397">
        <v>27</v>
      </c>
      <c r="FE397">
        <v>0.206</v>
      </c>
      <c r="FF397">
        <v>-0.006</v>
      </c>
      <c r="FG397">
        <v>-1.806</v>
      </c>
      <c r="FH397">
        <v>0.04</v>
      </c>
      <c r="FI397">
        <v>1600</v>
      </c>
      <c r="FJ397">
        <v>24</v>
      </c>
      <c r="FK397">
        <v>0.06</v>
      </c>
      <c r="FL397">
        <v>0.04</v>
      </c>
      <c r="FM397">
        <v>31.7609975</v>
      </c>
      <c r="FN397">
        <v>10.80200938086292</v>
      </c>
      <c r="FO397">
        <v>1.041621428708026</v>
      </c>
      <c r="FP397">
        <v>-1</v>
      </c>
      <c r="FQ397">
        <v>2.68835675</v>
      </c>
      <c r="FR397">
        <v>-0.2268088930581628</v>
      </c>
      <c r="FS397">
        <v>0.02623263171962549</v>
      </c>
      <c r="FT397">
        <v>1</v>
      </c>
      <c r="FU397">
        <v>0</v>
      </c>
      <c r="FV397">
        <v>0</v>
      </c>
      <c r="FW397">
        <v>0</v>
      </c>
      <c r="FX397">
        <v>-1</v>
      </c>
      <c r="FY397">
        <v>1</v>
      </c>
      <c r="FZ397">
        <v>1</v>
      </c>
      <c r="GA397" t="s">
        <v>719</v>
      </c>
      <c r="GB397">
        <v>2.69381</v>
      </c>
      <c r="GC397">
        <v>2.70504</v>
      </c>
      <c r="GD397">
        <v>0.150677</v>
      </c>
      <c r="GE397">
        <v>0.145022</v>
      </c>
      <c r="GF397">
        <v>0.119101</v>
      </c>
      <c r="GG397">
        <v>0.109644</v>
      </c>
      <c r="GH397">
        <v>26623.6</v>
      </c>
      <c r="GI397">
        <v>26908.1</v>
      </c>
      <c r="GJ397">
        <v>29171.4</v>
      </c>
      <c r="GK397">
        <v>29131.6</v>
      </c>
      <c r="GL397">
        <v>34020.3</v>
      </c>
      <c r="GM397">
        <v>34524.4</v>
      </c>
      <c r="GN397">
        <v>41053.4</v>
      </c>
      <c r="GO397">
        <v>41569.1</v>
      </c>
      <c r="GP397">
        <v>1.71432</v>
      </c>
      <c r="GQ397">
        <v>2.00615</v>
      </c>
      <c r="GR397">
        <v>0.127245</v>
      </c>
      <c r="GS397">
        <v>0</v>
      </c>
      <c r="GT397">
        <v>30.6541</v>
      </c>
      <c r="GU397">
        <v>999.9</v>
      </c>
      <c r="GV397">
        <v>43.8</v>
      </c>
      <c r="GW397">
        <v>36.9</v>
      </c>
      <c r="GX397">
        <v>30.3025</v>
      </c>
      <c r="GY397">
        <v>63.0738</v>
      </c>
      <c r="GZ397">
        <v>28.8341</v>
      </c>
      <c r="HA397">
        <v>1</v>
      </c>
      <c r="HB397">
        <v>0.369398</v>
      </c>
      <c r="HC397">
        <v>0</v>
      </c>
      <c r="HD397">
        <v>20.3917</v>
      </c>
      <c r="HE397">
        <v>5.21534</v>
      </c>
      <c r="HF397">
        <v>12.0099</v>
      </c>
      <c r="HG397">
        <v>4.9868</v>
      </c>
      <c r="HH397">
        <v>3.2883</v>
      </c>
      <c r="HI397">
        <v>2447.6</v>
      </c>
      <c r="HJ397">
        <v>9999</v>
      </c>
      <c r="HK397">
        <v>9999</v>
      </c>
      <c r="HL397">
        <v>46.1</v>
      </c>
      <c r="HM397">
        <v>1.86736</v>
      </c>
      <c r="HN397">
        <v>1.8663</v>
      </c>
      <c r="HO397">
        <v>1.86585</v>
      </c>
      <c r="HP397">
        <v>1.8657</v>
      </c>
      <c r="HQ397">
        <v>1.86752</v>
      </c>
      <c r="HR397">
        <v>1.87004</v>
      </c>
      <c r="HS397">
        <v>1.86873</v>
      </c>
      <c r="HT397">
        <v>1.87011</v>
      </c>
      <c r="HU397">
        <v>0</v>
      </c>
      <c r="HV397">
        <v>0</v>
      </c>
      <c r="HW397">
        <v>0</v>
      </c>
      <c r="HX397">
        <v>0</v>
      </c>
      <c r="HY397" t="s">
        <v>425</v>
      </c>
      <c r="HZ397" t="s">
        <v>426</v>
      </c>
      <c r="IA397" t="s">
        <v>427</v>
      </c>
      <c r="IB397" t="s">
        <v>427</v>
      </c>
      <c r="IC397" t="s">
        <v>427</v>
      </c>
      <c r="ID397" t="s">
        <v>427</v>
      </c>
      <c r="IE397">
        <v>0</v>
      </c>
      <c r="IF397">
        <v>100</v>
      </c>
      <c r="IG397">
        <v>100</v>
      </c>
      <c r="IH397">
        <v>-0.741</v>
      </c>
      <c r="II397">
        <v>0.1131</v>
      </c>
      <c r="IJ397">
        <v>0.04464184116076175</v>
      </c>
      <c r="IK397">
        <v>-0.0004613869835165773</v>
      </c>
      <c r="IL397">
        <v>-7.733014719846753E-07</v>
      </c>
      <c r="IM397">
        <v>2.12217718631011E-10</v>
      </c>
      <c r="IN397">
        <v>-0.1662484685589008</v>
      </c>
      <c r="IO397">
        <v>0.000886434048502425</v>
      </c>
      <c r="IP397">
        <v>0.0004187276611132993</v>
      </c>
      <c r="IQ397">
        <v>-3.612086840460417E-06</v>
      </c>
      <c r="IR397">
        <v>19</v>
      </c>
      <c r="IS397">
        <v>2204</v>
      </c>
      <c r="IT397">
        <v>1</v>
      </c>
      <c r="IU397">
        <v>37</v>
      </c>
      <c r="IV397">
        <v>46.8</v>
      </c>
      <c r="IW397">
        <v>46.9</v>
      </c>
      <c r="IX397">
        <v>1.70654</v>
      </c>
      <c r="IY397">
        <v>2.21436</v>
      </c>
      <c r="IZ397">
        <v>1.39648</v>
      </c>
      <c r="JA397">
        <v>2.34131</v>
      </c>
      <c r="JB397">
        <v>1.49536</v>
      </c>
      <c r="JC397">
        <v>2.39014</v>
      </c>
      <c r="JD397">
        <v>39.1924</v>
      </c>
      <c r="JE397">
        <v>14.6224</v>
      </c>
      <c r="JF397">
        <v>18</v>
      </c>
      <c r="JG397">
        <v>391.603</v>
      </c>
      <c r="JH397">
        <v>562.407</v>
      </c>
      <c r="JI397">
        <v>32.6567</v>
      </c>
      <c r="JJ397">
        <v>32.2281</v>
      </c>
      <c r="JK397">
        <v>30.0003</v>
      </c>
      <c r="JL397">
        <v>32.1101</v>
      </c>
      <c r="JM397">
        <v>32.0084</v>
      </c>
      <c r="JN397">
        <v>34.0742</v>
      </c>
      <c r="JO397">
        <v>21.511</v>
      </c>
      <c r="JP397">
        <v>30.7485</v>
      </c>
      <c r="JQ397">
        <v>-999.9</v>
      </c>
      <c r="JR397">
        <v>752.587</v>
      </c>
      <c r="JS397">
        <v>25.7081</v>
      </c>
      <c r="JT397">
        <v>99.7045</v>
      </c>
      <c r="JU397">
        <v>99.7795</v>
      </c>
    </row>
    <row r="398" spans="1:281">
      <c r="A398">
        <v>382</v>
      </c>
      <c r="B398">
        <v>1652290154.5</v>
      </c>
      <c r="C398">
        <v>8098</v>
      </c>
      <c r="D398" t="s">
        <v>1249</v>
      </c>
      <c r="E398" t="s">
        <v>1250</v>
      </c>
      <c r="F398">
        <v>2</v>
      </c>
      <c r="G398" t="s">
        <v>1120</v>
      </c>
      <c r="H398" t="s">
        <v>418</v>
      </c>
      <c r="I398">
        <v>1652290153.5</v>
      </c>
      <c r="J398">
        <f>(K398)/1000</f>
        <v>0</v>
      </c>
      <c r="K398">
        <f>IF(CZ398, AN398, AH398)</f>
        <v>0</v>
      </c>
      <c r="L398">
        <f>IF(CZ398, AI398, AG398)</f>
        <v>0</v>
      </c>
      <c r="M398">
        <f>DB398 - IF(AU398&gt;1, L398*CV398*100.0/(AW398*DP398), 0)</f>
        <v>0</v>
      </c>
      <c r="N398">
        <f>((T398-J398/2)*M398-L398)/(T398+J398/2)</f>
        <v>0</v>
      </c>
      <c r="O398">
        <f>N398*(DI398+DJ398)/1000.0</f>
        <v>0</v>
      </c>
      <c r="P398">
        <f>(DB398 - IF(AU398&gt;1, L398*CV398*100.0/(AW398*DP398), 0))*(DI398+DJ398)/1000.0</f>
        <v>0</v>
      </c>
      <c r="Q398">
        <f>2.0/((1/S398-1/R398)+SIGN(S398)*SQRT((1/S398-1/R398)*(1/S398-1/R398) + 4*CW398/((CW398+1)*(CW398+1))*(2*1/S398*1/R398-1/R398*1/R398)))</f>
        <v>0</v>
      </c>
      <c r="R398">
        <f>IF(LEFT(CX398,1)&lt;&gt;"0",IF(LEFT(CX398,1)="1",3.0,CY398),$D$5+$E$5*(DP398*DI398/($K$5*1000))+$F$5*(DP398*DI398/($K$5*1000))*MAX(MIN(CV398,$J$5),$I$5)*MAX(MIN(CV398,$J$5),$I$5)+$G$5*MAX(MIN(CV398,$J$5),$I$5)*(DP398*DI398/($K$5*1000))+$H$5*(DP398*DI398/($K$5*1000))*(DP398*DI398/($K$5*1000)))</f>
        <v>0</v>
      </c>
      <c r="S398">
        <f>J398*(1000-(1000*0.61365*exp(17.502*W398/(240.97+W398))/(DI398+DJ398)+DD398)/2)/(1000*0.61365*exp(17.502*W398/(240.97+W398))/(DI398+DJ398)-DD398)</f>
        <v>0</v>
      </c>
      <c r="T398">
        <f>1/((CW398+1)/(Q398/1.6)+1/(R398/1.37)) + CW398/((CW398+1)/(Q398/1.6) + CW398/(R398/1.37))</f>
        <v>0</v>
      </c>
      <c r="U398">
        <f>(CR398*CU398)</f>
        <v>0</v>
      </c>
      <c r="V398">
        <f>(DK398+(U398+2*0.95*5.67E-8*(((DK398+$B$7)+273)^4-(DK398+273)^4)-44100*J398)/(1.84*29.3*R398+8*0.95*5.67E-8*(DK398+273)^3))</f>
        <v>0</v>
      </c>
      <c r="W398">
        <f>($C$7*DL398+$D$7*DM398+$E$7*V398)</f>
        <v>0</v>
      </c>
      <c r="X398">
        <f>0.61365*exp(17.502*W398/(240.97+W398))</f>
        <v>0</v>
      </c>
      <c r="Y398">
        <f>(Z398/AA398*100)</f>
        <v>0</v>
      </c>
      <c r="Z398">
        <f>DD398*(DI398+DJ398)/1000</f>
        <v>0</v>
      </c>
      <c r="AA398">
        <f>0.61365*exp(17.502*DK398/(240.97+DK398))</f>
        <v>0</v>
      </c>
      <c r="AB398">
        <f>(X398-DD398*(DI398+DJ398)/1000)</f>
        <v>0</v>
      </c>
      <c r="AC398">
        <f>(-J398*44100)</f>
        <v>0</v>
      </c>
      <c r="AD398">
        <f>2*29.3*R398*0.92*(DK398-W398)</f>
        <v>0</v>
      </c>
      <c r="AE398">
        <f>2*0.95*5.67E-8*(((DK398+$B$7)+273)^4-(W398+273)^4)</f>
        <v>0</v>
      </c>
      <c r="AF398">
        <f>U398+AE398+AC398+AD398</f>
        <v>0</v>
      </c>
      <c r="AG398">
        <f>DH398*AU398*(DC398-DB398*(1000-AU398*DE398)/(1000-AU398*DD398))/(100*CV398)</f>
        <v>0</v>
      </c>
      <c r="AH398">
        <f>1000*DH398*AU398*(DD398-DE398)/(100*CV398*(1000-AU398*DD398))</f>
        <v>0</v>
      </c>
      <c r="AI398">
        <f>(AJ398 - AK398 - DI398*1E3/(8.314*(DK398+273.15)) * AM398/DH398 * AL398) * DH398/(100*CV398) * (1000 - DE398)/1000</f>
        <v>0</v>
      </c>
      <c r="AJ398">
        <v>821.2854590120003</v>
      </c>
      <c r="AK398">
        <v>837.261854545454</v>
      </c>
      <c r="AL398">
        <v>-6.660048302503522</v>
      </c>
      <c r="AM398">
        <v>66.42233892500103</v>
      </c>
      <c r="AN398">
        <f>(AP398 - AO398 + DI398*1E3/(8.314*(DK398+273.15)) * AR398/DH398 * AQ398) * DH398/(100*CV398) * 1000/(1000 - AP398)</f>
        <v>0</v>
      </c>
      <c r="AO398">
        <v>25.79880881721207</v>
      </c>
      <c r="AP398">
        <v>28.46871393939393</v>
      </c>
      <c r="AQ398">
        <v>0.002111075309398686</v>
      </c>
      <c r="AR398">
        <v>79.01917542628415</v>
      </c>
      <c r="AS398">
        <v>0</v>
      </c>
      <c r="AT398">
        <v>0</v>
      </c>
      <c r="AU398">
        <f>IF(AS398*$H$13&gt;=AW398,1.0,(AW398/(AW398-AS398*$H$13)))</f>
        <v>0</v>
      </c>
      <c r="AV398">
        <f>(AU398-1)*100</f>
        <v>0</v>
      </c>
      <c r="AW398">
        <f>MAX(0,($B$13+$C$13*DP398)/(1+$D$13*DP398)*DI398/(DK398+273)*$E$13)</f>
        <v>0</v>
      </c>
      <c r="AX398" t="s">
        <v>421</v>
      </c>
      <c r="AY398" t="s">
        <v>421</v>
      </c>
      <c r="AZ398">
        <v>0</v>
      </c>
      <c r="BA398">
        <v>0</v>
      </c>
      <c r="BB398">
        <f>1-AZ398/BA398</f>
        <v>0</v>
      </c>
      <c r="BC398">
        <v>0</v>
      </c>
      <c r="BD398" t="s">
        <v>421</v>
      </c>
      <c r="BE398" t="s">
        <v>421</v>
      </c>
      <c r="BF398">
        <v>0</v>
      </c>
      <c r="BG398">
        <v>0</v>
      </c>
      <c r="BH398">
        <f>1-BF398/BG398</f>
        <v>0</v>
      </c>
      <c r="BI398">
        <v>0.5</v>
      </c>
      <c r="BJ398">
        <f>CS398</f>
        <v>0</v>
      </c>
      <c r="BK398">
        <f>L398</f>
        <v>0</v>
      </c>
      <c r="BL398">
        <f>BH398*BI398*BJ398</f>
        <v>0</v>
      </c>
      <c r="BM398">
        <f>(BK398-BC398)/BJ398</f>
        <v>0</v>
      </c>
      <c r="BN398">
        <f>(BA398-BG398)/BG398</f>
        <v>0</v>
      </c>
      <c r="BO398">
        <f>AZ398/(BB398+AZ398/BG398)</f>
        <v>0</v>
      </c>
      <c r="BP398" t="s">
        <v>421</v>
      </c>
      <c r="BQ398">
        <v>0</v>
      </c>
      <c r="BR398">
        <f>IF(BQ398&lt;&gt;0, BQ398, BO398)</f>
        <v>0</v>
      </c>
      <c r="BS398">
        <f>1-BR398/BG398</f>
        <v>0</v>
      </c>
      <c r="BT398">
        <f>(BG398-BF398)/(BG398-BR398)</f>
        <v>0</v>
      </c>
      <c r="BU398">
        <f>(BA398-BG398)/(BA398-BR398)</f>
        <v>0</v>
      </c>
      <c r="BV398">
        <f>(BG398-BF398)/(BG398-AZ398)</f>
        <v>0</v>
      </c>
      <c r="BW398">
        <f>(BA398-BG398)/(BA398-AZ398)</f>
        <v>0</v>
      </c>
      <c r="BX398">
        <f>(BT398*BR398/BF398)</f>
        <v>0</v>
      </c>
      <c r="BY398">
        <f>(1-BX398)</f>
        <v>0</v>
      </c>
      <c r="BZ398">
        <v>1358</v>
      </c>
      <c r="CA398">
        <v>300</v>
      </c>
      <c r="CB398">
        <v>300</v>
      </c>
      <c r="CC398">
        <v>300</v>
      </c>
      <c r="CD398">
        <v>10372.1</v>
      </c>
      <c r="CE398">
        <v>1824.64</v>
      </c>
      <c r="CF398">
        <v>-0.00730157</v>
      </c>
      <c r="CG398">
        <v>0.9</v>
      </c>
      <c r="CH398" t="s">
        <v>421</v>
      </c>
      <c r="CI398" t="s">
        <v>421</v>
      </c>
      <c r="CJ398" t="s">
        <v>421</v>
      </c>
      <c r="CK398" t="s">
        <v>421</v>
      </c>
      <c r="CL398" t="s">
        <v>421</v>
      </c>
      <c r="CM398" t="s">
        <v>421</v>
      </c>
      <c r="CN398" t="s">
        <v>421</v>
      </c>
      <c r="CO398" t="s">
        <v>421</v>
      </c>
      <c r="CP398" t="s">
        <v>421</v>
      </c>
      <c r="CQ398" t="s">
        <v>421</v>
      </c>
      <c r="CR398">
        <f>$B$11*DQ398+$C$11*DR398+$F$11*EC398*(1-EF398)</f>
        <v>0</v>
      </c>
      <c r="CS398">
        <f>CR398*CT398</f>
        <v>0</v>
      </c>
      <c r="CT398">
        <f>($B$11*$D$9+$C$11*$D$9+$F$11*((EP398+EH398)/MAX(EP398+EH398+EQ398, 0.1)*$I$9+EQ398/MAX(EP398+EH398+EQ398, 0.1)*$J$9))/($B$11+$C$11+$F$11)</f>
        <v>0</v>
      </c>
      <c r="CU398">
        <f>($B$11*$K$9+$C$11*$K$9+$F$11*((EP398+EH398)/MAX(EP398+EH398+EQ398, 0.1)*$P$9+EQ398/MAX(EP398+EH398+EQ398, 0.1)*$Q$9))/($B$11+$C$11+$F$11)</f>
        <v>0</v>
      </c>
      <c r="CV398">
        <v>6</v>
      </c>
      <c r="CW398">
        <v>0.5</v>
      </c>
      <c r="CX398" t="s">
        <v>422</v>
      </c>
      <c r="CY398">
        <v>2</v>
      </c>
      <c r="CZ398" t="b">
        <v>1</v>
      </c>
      <c r="DA398">
        <v>1652290153.5</v>
      </c>
      <c r="DB398">
        <v>816.652</v>
      </c>
      <c r="DC398">
        <v>782.7569999999999</v>
      </c>
      <c r="DD398">
        <v>28.4678</v>
      </c>
      <c r="DE398">
        <v>25.7862</v>
      </c>
      <c r="DF398">
        <v>817.3853333333333</v>
      </c>
      <c r="DG398">
        <v>28.3546</v>
      </c>
      <c r="DH398">
        <v>400.0713333333333</v>
      </c>
      <c r="DI398">
        <v>90.63416666666666</v>
      </c>
      <c r="DJ398">
        <v>0.09992106666666667</v>
      </c>
      <c r="DK398">
        <v>33.4015</v>
      </c>
      <c r="DL398">
        <v>32.71746666666667</v>
      </c>
      <c r="DM398">
        <v>999.9</v>
      </c>
      <c r="DN398">
        <v>0</v>
      </c>
      <c r="DO398">
        <v>0</v>
      </c>
      <c r="DP398">
        <v>10000.00666666667</v>
      </c>
      <c r="DQ398">
        <v>0</v>
      </c>
      <c r="DR398">
        <v>253.2893333333333</v>
      </c>
      <c r="DS398">
        <v>33.89496666666667</v>
      </c>
      <c r="DT398">
        <v>840.5816666666666</v>
      </c>
      <c r="DU398">
        <v>803.4756666666667</v>
      </c>
      <c r="DV398">
        <v>2.681616666666667</v>
      </c>
      <c r="DW398">
        <v>782.7569999999999</v>
      </c>
      <c r="DX398">
        <v>25.7862</v>
      </c>
      <c r="DY398">
        <v>2.580153333333333</v>
      </c>
      <c r="DZ398">
        <v>2.33711</v>
      </c>
      <c r="EA398">
        <v>21.54113333333333</v>
      </c>
      <c r="EB398">
        <v>19.9345</v>
      </c>
      <c r="EC398">
        <v>1499.943333333333</v>
      </c>
      <c r="ED398">
        <v>0.972992</v>
      </c>
      <c r="EE398">
        <v>0.0270084</v>
      </c>
      <c r="EF398">
        <v>0</v>
      </c>
      <c r="EG398">
        <v>1386.81</v>
      </c>
      <c r="EH398">
        <v>5.00097</v>
      </c>
      <c r="EI398">
        <v>21499.8</v>
      </c>
      <c r="EJ398">
        <v>12491.03333333333</v>
      </c>
      <c r="EK398">
        <v>41.66633333333333</v>
      </c>
      <c r="EL398">
        <v>43</v>
      </c>
      <c r="EM398">
        <v>41.875</v>
      </c>
      <c r="EN398">
        <v>42.81199999999999</v>
      </c>
      <c r="EO398">
        <v>42.81199999999999</v>
      </c>
      <c r="EP398">
        <v>1454.563333333333</v>
      </c>
      <c r="EQ398">
        <v>40.38</v>
      </c>
      <c r="ER398">
        <v>0</v>
      </c>
      <c r="ES398">
        <v>2840.599999904633</v>
      </c>
      <c r="ET398">
        <v>0</v>
      </c>
      <c r="EU398">
        <v>1389.222307692308</v>
      </c>
      <c r="EV398">
        <v>-21.60888889462823</v>
      </c>
      <c r="EW398">
        <v>-213.5829060118868</v>
      </c>
      <c r="EX398">
        <v>21526.94230769231</v>
      </c>
      <c r="EY398">
        <v>15</v>
      </c>
      <c r="EZ398">
        <v>1652287342.6</v>
      </c>
      <c r="FA398" t="s">
        <v>727</v>
      </c>
      <c r="FB398">
        <v>1652287342.6</v>
      </c>
      <c r="FC398">
        <v>1652287335.6</v>
      </c>
      <c r="FD398">
        <v>27</v>
      </c>
      <c r="FE398">
        <v>0.206</v>
      </c>
      <c r="FF398">
        <v>-0.006</v>
      </c>
      <c r="FG398">
        <v>-1.806</v>
      </c>
      <c r="FH398">
        <v>0.04</v>
      </c>
      <c r="FI398">
        <v>1600</v>
      </c>
      <c r="FJ398">
        <v>24</v>
      </c>
      <c r="FK398">
        <v>0.06</v>
      </c>
      <c r="FL398">
        <v>0.04</v>
      </c>
      <c r="FM398">
        <v>32.297055</v>
      </c>
      <c r="FN398">
        <v>10.67270994371469</v>
      </c>
      <c r="FO398">
        <v>1.029320597275212</v>
      </c>
      <c r="FP398">
        <v>-1</v>
      </c>
      <c r="FQ398">
        <v>2.6836445</v>
      </c>
      <c r="FR398">
        <v>-0.2014872045028207</v>
      </c>
      <c r="FS398">
        <v>0.02562667535498901</v>
      </c>
      <c r="FT398">
        <v>1</v>
      </c>
      <c r="FU398">
        <v>0</v>
      </c>
      <c r="FV398">
        <v>0</v>
      </c>
      <c r="FW398">
        <v>0</v>
      </c>
      <c r="FX398">
        <v>-1</v>
      </c>
      <c r="FY398">
        <v>1</v>
      </c>
      <c r="FZ398">
        <v>1</v>
      </c>
      <c r="GA398" t="s">
        <v>719</v>
      </c>
      <c r="GB398">
        <v>2.6938</v>
      </c>
      <c r="GC398">
        <v>2.7051</v>
      </c>
      <c r="GD398">
        <v>0.149098</v>
      </c>
      <c r="GE398">
        <v>0.143393</v>
      </c>
      <c r="GF398">
        <v>0.11911</v>
      </c>
      <c r="GG398">
        <v>0.109577</v>
      </c>
      <c r="GH398">
        <v>26673.2</v>
      </c>
      <c r="GI398">
        <v>26959.4</v>
      </c>
      <c r="GJ398">
        <v>29171.4</v>
      </c>
      <c r="GK398">
        <v>29131.6</v>
      </c>
      <c r="GL398">
        <v>34019.7</v>
      </c>
      <c r="GM398">
        <v>34526.9</v>
      </c>
      <c r="GN398">
        <v>41053.2</v>
      </c>
      <c r="GO398">
        <v>41569.1</v>
      </c>
      <c r="GP398">
        <v>1.71425</v>
      </c>
      <c r="GQ398">
        <v>2.00595</v>
      </c>
      <c r="GR398">
        <v>0.126898</v>
      </c>
      <c r="GS398">
        <v>0</v>
      </c>
      <c r="GT398">
        <v>30.6553</v>
      </c>
      <c r="GU398">
        <v>999.9</v>
      </c>
      <c r="GV398">
        <v>43.8</v>
      </c>
      <c r="GW398">
        <v>36.9</v>
      </c>
      <c r="GX398">
        <v>30.305</v>
      </c>
      <c r="GY398">
        <v>62.9638</v>
      </c>
      <c r="GZ398">
        <v>28.8021</v>
      </c>
      <c r="HA398">
        <v>1</v>
      </c>
      <c r="HB398">
        <v>0.369525</v>
      </c>
      <c r="HC398">
        <v>0</v>
      </c>
      <c r="HD398">
        <v>20.3917</v>
      </c>
      <c r="HE398">
        <v>5.21534</v>
      </c>
      <c r="HF398">
        <v>12.0099</v>
      </c>
      <c r="HG398">
        <v>4.98685</v>
      </c>
      <c r="HH398">
        <v>3.28838</v>
      </c>
      <c r="HI398">
        <v>2447.6</v>
      </c>
      <c r="HJ398">
        <v>9999</v>
      </c>
      <c r="HK398">
        <v>9999</v>
      </c>
      <c r="HL398">
        <v>46.1</v>
      </c>
      <c r="HM398">
        <v>1.86735</v>
      </c>
      <c r="HN398">
        <v>1.8663</v>
      </c>
      <c r="HO398">
        <v>1.86584</v>
      </c>
      <c r="HP398">
        <v>1.86569</v>
      </c>
      <c r="HQ398">
        <v>1.86752</v>
      </c>
      <c r="HR398">
        <v>1.87004</v>
      </c>
      <c r="HS398">
        <v>1.86874</v>
      </c>
      <c r="HT398">
        <v>1.87011</v>
      </c>
      <c r="HU398">
        <v>0</v>
      </c>
      <c r="HV398">
        <v>0</v>
      </c>
      <c r="HW398">
        <v>0</v>
      </c>
      <c r="HX398">
        <v>0</v>
      </c>
      <c r="HY398" t="s">
        <v>425</v>
      </c>
      <c r="HZ398" t="s">
        <v>426</v>
      </c>
      <c r="IA398" t="s">
        <v>427</v>
      </c>
      <c r="IB398" t="s">
        <v>427</v>
      </c>
      <c r="IC398" t="s">
        <v>427</v>
      </c>
      <c r="ID398" t="s">
        <v>427</v>
      </c>
      <c r="IE398">
        <v>0</v>
      </c>
      <c r="IF398">
        <v>100</v>
      </c>
      <c r="IG398">
        <v>100</v>
      </c>
      <c r="IH398">
        <v>-0.725</v>
      </c>
      <c r="II398">
        <v>0.1132</v>
      </c>
      <c r="IJ398">
        <v>0.04464184116076175</v>
      </c>
      <c r="IK398">
        <v>-0.0004613869835165773</v>
      </c>
      <c r="IL398">
        <v>-7.733014719846753E-07</v>
      </c>
      <c r="IM398">
        <v>2.12217718631011E-10</v>
      </c>
      <c r="IN398">
        <v>-0.1662484685589008</v>
      </c>
      <c r="IO398">
        <v>0.000886434048502425</v>
      </c>
      <c r="IP398">
        <v>0.0004187276611132993</v>
      </c>
      <c r="IQ398">
        <v>-3.612086840460417E-06</v>
      </c>
      <c r="IR398">
        <v>19</v>
      </c>
      <c r="IS398">
        <v>2204</v>
      </c>
      <c r="IT398">
        <v>1</v>
      </c>
      <c r="IU398">
        <v>37</v>
      </c>
      <c r="IV398">
        <v>46.9</v>
      </c>
      <c r="IW398">
        <v>47</v>
      </c>
      <c r="IX398">
        <v>1.67847</v>
      </c>
      <c r="IY398">
        <v>2.21802</v>
      </c>
      <c r="IZ398">
        <v>1.39648</v>
      </c>
      <c r="JA398">
        <v>2.34253</v>
      </c>
      <c r="JB398">
        <v>1.49536</v>
      </c>
      <c r="JC398">
        <v>2.38037</v>
      </c>
      <c r="JD398">
        <v>39.1924</v>
      </c>
      <c r="JE398">
        <v>14.6049</v>
      </c>
      <c r="JF398">
        <v>18</v>
      </c>
      <c r="JG398">
        <v>391.57</v>
      </c>
      <c r="JH398">
        <v>562.268</v>
      </c>
      <c r="JI398">
        <v>32.6564</v>
      </c>
      <c r="JJ398">
        <v>32.2281</v>
      </c>
      <c r="JK398">
        <v>30.0004</v>
      </c>
      <c r="JL398">
        <v>32.1115</v>
      </c>
      <c r="JM398">
        <v>32.0097</v>
      </c>
      <c r="JN398">
        <v>33.5965</v>
      </c>
      <c r="JO398">
        <v>21.511</v>
      </c>
      <c r="JP398">
        <v>30.7485</v>
      </c>
      <c r="JQ398">
        <v>-999.9</v>
      </c>
      <c r="JR398">
        <v>739.229</v>
      </c>
      <c r="JS398">
        <v>25.7081</v>
      </c>
      <c r="JT398">
        <v>99.7041</v>
      </c>
      <c r="JU398">
        <v>99.7794</v>
      </c>
    </row>
    <row r="399" spans="1:281">
      <c r="A399">
        <v>383</v>
      </c>
      <c r="B399">
        <v>1652290156.5</v>
      </c>
      <c r="C399">
        <v>8100</v>
      </c>
      <c r="D399" t="s">
        <v>1251</v>
      </c>
      <c r="E399" t="s">
        <v>1252</v>
      </c>
      <c r="F399">
        <v>2</v>
      </c>
      <c r="G399" t="s">
        <v>1120</v>
      </c>
      <c r="H399" t="s">
        <v>418</v>
      </c>
      <c r="I399">
        <v>1652290155.125</v>
      </c>
      <c r="J399">
        <f>(K399)/1000</f>
        <v>0</v>
      </c>
      <c r="K399">
        <f>IF(CZ399, AN399, AH399)</f>
        <v>0</v>
      </c>
      <c r="L399">
        <f>IF(CZ399, AI399, AG399)</f>
        <v>0</v>
      </c>
      <c r="M399">
        <f>DB399 - IF(AU399&gt;1, L399*CV399*100.0/(AW399*DP399), 0)</f>
        <v>0</v>
      </c>
      <c r="N399">
        <f>((T399-J399/2)*M399-L399)/(T399+J399/2)</f>
        <v>0</v>
      </c>
      <c r="O399">
        <f>N399*(DI399+DJ399)/1000.0</f>
        <v>0</v>
      </c>
      <c r="P399">
        <f>(DB399 - IF(AU399&gt;1, L399*CV399*100.0/(AW399*DP399), 0))*(DI399+DJ399)/1000.0</f>
        <v>0</v>
      </c>
      <c r="Q399">
        <f>2.0/((1/S399-1/R399)+SIGN(S399)*SQRT((1/S399-1/R399)*(1/S399-1/R399) + 4*CW399/((CW399+1)*(CW399+1))*(2*1/S399*1/R399-1/R399*1/R399)))</f>
        <v>0</v>
      </c>
      <c r="R399">
        <f>IF(LEFT(CX399,1)&lt;&gt;"0",IF(LEFT(CX399,1)="1",3.0,CY399),$D$5+$E$5*(DP399*DI399/($K$5*1000))+$F$5*(DP399*DI399/($K$5*1000))*MAX(MIN(CV399,$J$5),$I$5)*MAX(MIN(CV399,$J$5),$I$5)+$G$5*MAX(MIN(CV399,$J$5),$I$5)*(DP399*DI399/($K$5*1000))+$H$5*(DP399*DI399/($K$5*1000))*(DP399*DI399/($K$5*1000)))</f>
        <v>0</v>
      </c>
      <c r="S399">
        <f>J399*(1000-(1000*0.61365*exp(17.502*W399/(240.97+W399))/(DI399+DJ399)+DD399)/2)/(1000*0.61365*exp(17.502*W399/(240.97+W399))/(DI399+DJ399)-DD399)</f>
        <v>0</v>
      </c>
      <c r="T399">
        <f>1/((CW399+1)/(Q399/1.6)+1/(R399/1.37)) + CW399/((CW399+1)/(Q399/1.6) + CW399/(R399/1.37))</f>
        <v>0</v>
      </c>
      <c r="U399">
        <f>(CR399*CU399)</f>
        <v>0</v>
      </c>
      <c r="V399">
        <f>(DK399+(U399+2*0.95*5.67E-8*(((DK399+$B$7)+273)^4-(DK399+273)^4)-44100*J399)/(1.84*29.3*R399+8*0.95*5.67E-8*(DK399+273)^3))</f>
        <v>0</v>
      </c>
      <c r="W399">
        <f>($C$7*DL399+$D$7*DM399+$E$7*V399)</f>
        <v>0</v>
      </c>
      <c r="X399">
        <f>0.61365*exp(17.502*W399/(240.97+W399))</f>
        <v>0</v>
      </c>
      <c r="Y399">
        <f>(Z399/AA399*100)</f>
        <v>0</v>
      </c>
      <c r="Z399">
        <f>DD399*(DI399+DJ399)/1000</f>
        <v>0</v>
      </c>
      <c r="AA399">
        <f>0.61365*exp(17.502*DK399/(240.97+DK399))</f>
        <v>0</v>
      </c>
      <c r="AB399">
        <f>(X399-DD399*(DI399+DJ399)/1000)</f>
        <v>0</v>
      </c>
      <c r="AC399">
        <f>(-J399*44100)</f>
        <v>0</v>
      </c>
      <c r="AD399">
        <f>2*29.3*R399*0.92*(DK399-W399)</f>
        <v>0</v>
      </c>
      <c r="AE399">
        <f>2*0.95*5.67E-8*(((DK399+$B$7)+273)^4-(W399+273)^4)</f>
        <v>0</v>
      </c>
      <c r="AF399">
        <f>U399+AE399+AC399+AD399</f>
        <v>0</v>
      </c>
      <c r="AG399">
        <f>DH399*AU399*(DC399-DB399*(1000-AU399*DE399)/(1000-AU399*DD399))/(100*CV399)</f>
        <v>0</v>
      </c>
      <c r="AH399">
        <f>1000*DH399*AU399*(DD399-DE399)/(100*CV399*(1000-AU399*DD399))</f>
        <v>0</v>
      </c>
      <c r="AI399">
        <f>(AJ399 - AK399 - DI399*1E3/(8.314*(DK399+273.15)) * AM399/DH399 * AL399) * DH399/(100*CV399) * (1000 - DE399)/1000</f>
        <v>0</v>
      </c>
      <c r="AJ399">
        <v>807.6906848747577</v>
      </c>
      <c r="AK399">
        <v>824.0328484848483</v>
      </c>
      <c r="AL399">
        <v>-6.631702014157639</v>
      </c>
      <c r="AM399">
        <v>66.42233892500103</v>
      </c>
      <c r="AN399">
        <f>(AP399 - AO399 + DI399*1E3/(8.314*(DK399+273.15)) * AR399/DH399 * AQ399) * DH399/(100*CV399) * 1000/(1000 - AP399)</f>
        <v>0</v>
      </c>
      <c r="AO399">
        <v>25.79639305559281</v>
      </c>
      <c r="AP399">
        <v>28.47206545454545</v>
      </c>
      <c r="AQ399">
        <v>0.000849365133228728</v>
      </c>
      <c r="AR399">
        <v>79.01917542628415</v>
      </c>
      <c r="AS399">
        <v>0</v>
      </c>
      <c r="AT399">
        <v>0</v>
      </c>
      <c r="AU399">
        <f>IF(AS399*$H$13&gt;=AW399,1.0,(AW399/(AW399-AS399*$H$13)))</f>
        <v>0</v>
      </c>
      <c r="AV399">
        <f>(AU399-1)*100</f>
        <v>0</v>
      </c>
      <c r="AW399">
        <f>MAX(0,($B$13+$C$13*DP399)/(1+$D$13*DP399)*DI399/(DK399+273)*$E$13)</f>
        <v>0</v>
      </c>
      <c r="AX399" t="s">
        <v>421</v>
      </c>
      <c r="AY399" t="s">
        <v>421</v>
      </c>
      <c r="AZ399">
        <v>0</v>
      </c>
      <c r="BA399">
        <v>0</v>
      </c>
      <c r="BB399">
        <f>1-AZ399/BA399</f>
        <v>0</v>
      </c>
      <c r="BC399">
        <v>0</v>
      </c>
      <c r="BD399" t="s">
        <v>421</v>
      </c>
      <c r="BE399" t="s">
        <v>421</v>
      </c>
      <c r="BF399">
        <v>0</v>
      </c>
      <c r="BG399">
        <v>0</v>
      </c>
      <c r="BH399">
        <f>1-BF399/BG399</f>
        <v>0</v>
      </c>
      <c r="BI399">
        <v>0.5</v>
      </c>
      <c r="BJ399">
        <f>CS399</f>
        <v>0</v>
      </c>
      <c r="BK399">
        <f>L399</f>
        <v>0</v>
      </c>
      <c r="BL399">
        <f>BH399*BI399*BJ399</f>
        <v>0</v>
      </c>
      <c r="BM399">
        <f>(BK399-BC399)/BJ399</f>
        <v>0</v>
      </c>
      <c r="BN399">
        <f>(BA399-BG399)/BG399</f>
        <v>0</v>
      </c>
      <c r="BO399">
        <f>AZ399/(BB399+AZ399/BG399)</f>
        <v>0</v>
      </c>
      <c r="BP399" t="s">
        <v>421</v>
      </c>
      <c r="BQ399">
        <v>0</v>
      </c>
      <c r="BR399">
        <f>IF(BQ399&lt;&gt;0, BQ399, BO399)</f>
        <v>0</v>
      </c>
      <c r="BS399">
        <f>1-BR399/BG399</f>
        <v>0</v>
      </c>
      <c r="BT399">
        <f>(BG399-BF399)/(BG399-BR399)</f>
        <v>0</v>
      </c>
      <c r="BU399">
        <f>(BA399-BG399)/(BA399-BR399)</f>
        <v>0</v>
      </c>
      <c r="BV399">
        <f>(BG399-BF399)/(BG399-AZ399)</f>
        <v>0</v>
      </c>
      <c r="BW399">
        <f>(BA399-BG399)/(BA399-AZ399)</f>
        <v>0</v>
      </c>
      <c r="BX399">
        <f>(BT399*BR399/BF399)</f>
        <v>0</v>
      </c>
      <c r="BY399">
        <f>(1-BX399)</f>
        <v>0</v>
      </c>
      <c r="BZ399">
        <v>1358</v>
      </c>
      <c r="CA399">
        <v>300</v>
      </c>
      <c r="CB399">
        <v>300</v>
      </c>
      <c r="CC399">
        <v>300</v>
      </c>
      <c r="CD399">
        <v>10372.1</v>
      </c>
      <c r="CE399">
        <v>1824.64</v>
      </c>
      <c r="CF399">
        <v>-0.00730157</v>
      </c>
      <c r="CG399">
        <v>0.9</v>
      </c>
      <c r="CH399" t="s">
        <v>421</v>
      </c>
      <c r="CI399" t="s">
        <v>421</v>
      </c>
      <c r="CJ399" t="s">
        <v>421</v>
      </c>
      <c r="CK399" t="s">
        <v>421</v>
      </c>
      <c r="CL399" t="s">
        <v>421</v>
      </c>
      <c r="CM399" t="s">
        <v>421</v>
      </c>
      <c r="CN399" t="s">
        <v>421</v>
      </c>
      <c r="CO399" t="s">
        <v>421</v>
      </c>
      <c r="CP399" t="s">
        <v>421</v>
      </c>
      <c r="CQ399" t="s">
        <v>421</v>
      </c>
      <c r="CR399">
        <f>$B$11*DQ399+$C$11*DR399+$F$11*EC399*(1-EF399)</f>
        <v>0</v>
      </c>
      <c r="CS399">
        <f>CR399*CT399</f>
        <v>0</v>
      </c>
      <c r="CT399">
        <f>($B$11*$D$9+$C$11*$D$9+$F$11*((EP399+EH399)/MAX(EP399+EH399+EQ399, 0.1)*$I$9+EQ399/MAX(EP399+EH399+EQ399, 0.1)*$J$9))/($B$11+$C$11+$F$11)</f>
        <v>0</v>
      </c>
      <c r="CU399">
        <f>($B$11*$K$9+$C$11*$K$9+$F$11*((EP399+EH399)/MAX(EP399+EH399+EQ399, 0.1)*$P$9+EQ399/MAX(EP399+EH399+EQ399, 0.1)*$Q$9))/($B$11+$C$11+$F$11)</f>
        <v>0</v>
      </c>
      <c r="CV399">
        <v>6</v>
      </c>
      <c r="CW399">
        <v>0.5</v>
      </c>
      <c r="CX399" t="s">
        <v>422</v>
      </c>
      <c r="CY399">
        <v>2</v>
      </c>
      <c r="CZ399" t="b">
        <v>1</v>
      </c>
      <c r="DA399">
        <v>1652290155.125</v>
      </c>
      <c r="DB399">
        <v>806.20025</v>
      </c>
      <c r="DC399">
        <v>772.1060000000001</v>
      </c>
      <c r="DD399">
        <v>28.47095</v>
      </c>
      <c r="DE399">
        <v>25.764925</v>
      </c>
      <c r="DF399">
        <v>806.9200000000001</v>
      </c>
      <c r="DG399">
        <v>28.3577</v>
      </c>
      <c r="DH399">
        <v>400.07475</v>
      </c>
      <c r="DI399">
        <v>90.63339999999999</v>
      </c>
      <c r="DJ399">
        <v>0.09996675000000001</v>
      </c>
      <c r="DK399">
        <v>33.401525</v>
      </c>
      <c r="DL399">
        <v>32.7181</v>
      </c>
      <c r="DM399">
        <v>999.9</v>
      </c>
      <c r="DN399">
        <v>0</v>
      </c>
      <c r="DO399">
        <v>0</v>
      </c>
      <c r="DP399">
        <v>10005.475</v>
      </c>
      <c r="DQ399">
        <v>0</v>
      </c>
      <c r="DR399">
        <v>253.07425</v>
      </c>
      <c r="DS399">
        <v>34.094225</v>
      </c>
      <c r="DT399">
        <v>829.826</v>
      </c>
      <c r="DU399">
        <v>792.5255</v>
      </c>
      <c r="DV399">
        <v>2.706015</v>
      </c>
      <c r="DW399">
        <v>772.1060000000001</v>
      </c>
      <c r="DX399">
        <v>25.764925</v>
      </c>
      <c r="DY399">
        <v>2.5804175</v>
      </c>
      <c r="DZ399">
        <v>2.3351625</v>
      </c>
      <c r="EA399">
        <v>21.5428</v>
      </c>
      <c r="EB399">
        <v>19.92105</v>
      </c>
      <c r="EC399">
        <v>1500.02</v>
      </c>
      <c r="ED399">
        <v>0.972992</v>
      </c>
      <c r="EE399">
        <v>0.0270084</v>
      </c>
      <c r="EF399">
        <v>0</v>
      </c>
      <c r="EG399">
        <v>1386.135</v>
      </c>
      <c r="EH399">
        <v>5.00097</v>
      </c>
      <c r="EI399">
        <v>21489.525</v>
      </c>
      <c r="EJ399">
        <v>12491.7</v>
      </c>
      <c r="EK399">
        <v>41.67149999999999</v>
      </c>
      <c r="EL399">
        <v>43</v>
      </c>
      <c r="EM399">
        <v>41.875</v>
      </c>
      <c r="EN399">
        <v>42.812</v>
      </c>
      <c r="EO399">
        <v>42.812</v>
      </c>
      <c r="EP399">
        <v>1454.64</v>
      </c>
      <c r="EQ399">
        <v>40.38</v>
      </c>
      <c r="ER399">
        <v>0</v>
      </c>
      <c r="ES399">
        <v>2842.400000095367</v>
      </c>
      <c r="ET399">
        <v>0</v>
      </c>
      <c r="EU399">
        <v>1388.442</v>
      </c>
      <c r="EV399">
        <v>-22.92692305207512</v>
      </c>
      <c r="EW399">
        <v>-278.7384612017771</v>
      </c>
      <c r="EX399">
        <v>21519.62</v>
      </c>
      <c r="EY399">
        <v>15</v>
      </c>
      <c r="EZ399">
        <v>1652287342.6</v>
      </c>
      <c r="FA399" t="s">
        <v>727</v>
      </c>
      <c r="FB399">
        <v>1652287342.6</v>
      </c>
      <c r="FC399">
        <v>1652287335.6</v>
      </c>
      <c r="FD399">
        <v>27</v>
      </c>
      <c r="FE399">
        <v>0.206</v>
      </c>
      <c r="FF399">
        <v>-0.006</v>
      </c>
      <c r="FG399">
        <v>-1.806</v>
      </c>
      <c r="FH399">
        <v>0.04</v>
      </c>
      <c r="FI399">
        <v>1600</v>
      </c>
      <c r="FJ399">
        <v>24</v>
      </c>
      <c r="FK399">
        <v>0.06</v>
      </c>
      <c r="FL399">
        <v>0.04</v>
      </c>
      <c r="FM399">
        <v>32.51053170731708</v>
      </c>
      <c r="FN399">
        <v>10.49271428571423</v>
      </c>
      <c r="FO399">
        <v>1.037642274567809</v>
      </c>
      <c r="FP399">
        <v>-1</v>
      </c>
      <c r="FQ399">
        <v>2.683948048780488</v>
      </c>
      <c r="FR399">
        <v>-0.1398648083623642</v>
      </c>
      <c r="FS399">
        <v>0.02539092129083978</v>
      </c>
      <c r="FT399">
        <v>1</v>
      </c>
      <c r="FU399">
        <v>0</v>
      </c>
      <c r="FV399">
        <v>0</v>
      </c>
      <c r="FW399">
        <v>0</v>
      </c>
      <c r="FX399">
        <v>-1</v>
      </c>
      <c r="FY399">
        <v>1</v>
      </c>
      <c r="FZ399">
        <v>1</v>
      </c>
      <c r="GA399" t="s">
        <v>719</v>
      </c>
      <c r="GB399">
        <v>2.69364</v>
      </c>
      <c r="GC399">
        <v>2.70517</v>
      </c>
      <c r="GD399">
        <v>0.147506</v>
      </c>
      <c r="GE399">
        <v>0.141747</v>
      </c>
      <c r="GF399">
        <v>0.119112</v>
      </c>
      <c r="GG399">
        <v>0.109497</v>
      </c>
      <c r="GH399">
        <v>26723.1</v>
      </c>
      <c r="GI399">
        <v>27011.3</v>
      </c>
      <c r="GJ399">
        <v>29171.4</v>
      </c>
      <c r="GK399">
        <v>29131.6</v>
      </c>
      <c r="GL399">
        <v>34019.4</v>
      </c>
      <c r="GM399">
        <v>34530</v>
      </c>
      <c r="GN399">
        <v>41052.9</v>
      </c>
      <c r="GO399">
        <v>41569</v>
      </c>
      <c r="GP399">
        <v>1.71423</v>
      </c>
      <c r="GQ399">
        <v>2.00615</v>
      </c>
      <c r="GR399">
        <v>0.127435</v>
      </c>
      <c r="GS399">
        <v>0</v>
      </c>
      <c r="GT399">
        <v>30.6567</v>
      </c>
      <c r="GU399">
        <v>999.9</v>
      </c>
      <c r="GV399">
        <v>43.8</v>
      </c>
      <c r="GW399">
        <v>36.9</v>
      </c>
      <c r="GX399">
        <v>30.3045</v>
      </c>
      <c r="GY399">
        <v>62.9138</v>
      </c>
      <c r="GZ399">
        <v>28.9223</v>
      </c>
      <c r="HA399">
        <v>1</v>
      </c>
      <c r="HB399">
        <v>0.369672</v>
      </c>
      <c r="HC399">
        <v>0</v>
      </c>
      <c r="HD399">
        <v>20.3916</v>
      </c>
      <c r="HE399">
        <v>5.21579</v>
      </c>
      <c r="HF399">
        <v>12.0099</v>
      </c>
      <c r="HG399">
        <v>4.9871</v>
      </c>
      <c r="HH399">
        <v>3.28842</v>
      </c>
      <c r="HI399">
        <v>2447.6</v>
      </c>
      <c r="HJ399">
        <v>9999</v>
      </c>
      <c r="HK399">
        <v>9999</v>
      </c>
      <c r="HL399">
        <v>46.1</v>
      </c>
      <c r="HM399">
        <v>1.86735</v>
      </c>
      <c r="HN399">
        <v>1.8663</v>
      </c>
      <c r="HO399">
        <v>1.86584</v>
      </c>
      <c r="HP399">
        <v>1.8657</v>
      </c>
      <c r="HQ399">
        <v>1.86752</v>
      </c>
      <c r="HR399">
        <v>1.87004</v>
      </c>
      <c r="HS399">
        <v>1.86874</v>
      </c>
      <c r="HT399">
        <v>1.8701</v>
      </c>
      <c r="HU399">
        <v>0</v>
      </c>
      <c r="HV399">
        <v>0</v>
      </c>
      <c r="HW399">
        <v>0</v>
      </c>
      <c r="HX399">
        <v>0</v>
      </c>
      <c r="HY399" t="s">
        <v>425</v>
      </c>
      <c r="HZ399" t="s">
        <v>426</v>
      </c>
      <c r="IA399" t="s">
        <v>427</v>
      </c>
      <c r="IB399" t="s">
        <v>427</v>
      </c>
      <c r="IC399" t="s">
        <v>427</v>
      </c>
      <c r="ID399" t="s">
        <v>427</v>
      </c>
      <c r="IE399">
        <v>0</v>
      </c>
      <c r="IF399">
        <v>100</v>
      </c>
      <c r="IG399">
        <v>100</v>
      </c>
      <c r="IH399">
        <v>-0.709</v>
      </c>
      <c r="II399">
        <v>0.1132</v>
      </c>
      <c r="IJ399">
        <v>0.04464184116076175</v>
      </c>
      <c r="IK399">
        <v>-0.0004613869835165773</v>
      </c>
      <c r="IL399">
        <v>-7.733014719846753E-07</v>
      </c>
      <c r="IM399">
        <v>2.12217718631011E-10</v>
      </c>
      <c r="IN399">
        <v>-0.1662484685589008</v>
      </c>
      <c r="IO399">
        <v>0.000886434048502425</v>
      </c>
      <c r="IP399">
        <v>0.0004187276611132993</v>
      </c>
      <c r="IQ399">
        <v>-3.612086840460417E-06</v>
      </c>
      <c r="IR399">
        <v>19</v>
      </c>
      <c r="IS399">
        <v>2204</v>
      </c>
      <c r="IT399">
        <v>1</v>
      </c>
      <c r="IU399">
        <v>37</v>
      </c>
      <c r="IV399">
        <v>46.9</v>
      </c>
      <c r="IW399">
        <v>47</v>
      </c>
      <c r="IX399">
        <v>1.65405</v>
      </c>
      <c r="IY399">
        <v>2.2168</v>
      </c>
      <c r="IZ399">
        <v>1.39648</v>
      </c>
      <c r="JA399">
        <v>2.34131</v>
      </c>
      <c r="JB399">
        <v>1.49536</v>
      </c>
      <c r="JC399">
        <v>2.36694</v>
      </c>
      <c r="JD399">
        <v>39.1924</v>
      </c>
      <c r="JE399">
        <v>14.6136</v>
      </c>
      <c r="JF399">
        <v>18</v>
      </c>
      <c r="JG399">
        <v>391.564</v>
      </c>
      <c r="JH399">
        <v>562.432</v>
      </c>
      <c r="JI399">
        <v>32.6562</v>
      </c>
      <c r="JJ399">
        <v>32.2281</v>
      </c>
      <c r="JK399">
        <v>30.0003</v>
      </c>
      <c r="JL399">
        <v>32.1127</v>
      </c>
      <c r="JM399">
        <v>32.0111</v>
      </c>
      <c r="JN399">
        <v>33.1189</v>
      </c>
      <c r="JO399">
        <v>21.511</v>
      </c>
      <c r="JP399">
        <v>30.7485</v>
      </c>
      <c r="JQ399">
        <v>-999.9</v>
      </c>
      <c r="JR399">
        <v>725.871</v>
      </c>
      <c r="JS399">
        <v>25.7081</v>
      </c>
      <c r="JT399">
        <v>99.7037</v>
      </c>
      <c r="JU399">
        <v>99.7794</v>
      </c>
    </row>
    <row r="400" spans="1:281">
      <c r="A400">
        <v>384</v>
      </c>
      <c r="B400">
        <v>1652290158.5</v>
      </c>
      <c r="C400">
        <v>8102</v>
      </c>
      <c r="D400" t="s">
        <v>1253</v>
      </c>
      <c r="E400" t="s">
        <v>1254</v>
      </c>
      <c r="F400">
        <v>2</v>
      </c>
      <c r="G400" t="s">
        <v>1120</v>
      </c>
      <c r="H400" t="s">
        <v>418</v>
      </c>
      <c r="I400">
        <v>1652290157.5</v>
      </c>
      <c r="J400">
        <f>(K400)/1000</f>
        <v>0</v>
      </c>
      <c r="K400">
        <f>IF(CZ400, AN400, AH400)</f>
        <v>0</v>
      </c>
      <c r="L400">
        <f>IF(CZ400, AI400, AG400)</f>
        <v>0</v>
      </c>
      <c r="M400">
        <f>DB400 - IF(AU400&gt;1, L400*CV400*100.0/(AW400*DP400), 0)</f>
        <v>0</v>
      </c>
      <c r="N400">
        <f>((T400-J400/2)*M400-L400)/(T400+J400/2)</f>
        <v>0</v>
      </c>
      <c r="O400">
        <f>N400*(DI400+DJ400)/1000.0</f>
        <v>0</v>
      </c>
      <c r="P400">
        <f>(DB400 - IF(AU400&gt;1, L400*CV400*100.0/(AW400*DP400), 0))*(DI400+DJ400)/1000.0</f>
        <v>0</v>
      </c>
      <c r="Q400">
        <f>2.0/((1/S400-1/R400)+SIGN(S400)*SQRT((1/S400-1/R400)*(1/S400-1/R400) + 4*CW400/((CW400+1)*(CW400+1))*(2*1/S400*1/R400-1/R400*1/R400)))</f>
        <v>0</v>
      </c>
      <c r="R400">
        <f>IF(LEFT(CX400,1)&lt;&gt;"0",IF(LEFT(CX400,1)="1",3.0,CY400),$D$5+$E$5*(DP400*DI400/($K$5*1000))+$F$5*(DP400*DI400/($K$5*1000))*MAX(MIN(CV400,$J$5),$I$5)*MAX(MIN(CV400,$J$5),$I$5)+$G$5*MAX(MIN(CV400,$J$5),$I$5)*(DP400*DI400/($K$5*1000))+$H$5*(DP400*DI400/($K$5*1000))*(DP400*DI400/($K$5*1000)))</f>
        <v>0</v>
      </c>
      <c r="S400">
        <f>J400*(1000-(1000*0.61365*exp(17.502*W400/(240.97+W400))/(DI400+DJ400)+DD400)/2)/(1000*0.61365*exp(17.502*W400/(240.97+W400))/(DI400+DJ400)-DD400)</f>
        <v>0</v>
      </c>
      <c r="T400">
        <f>1/((CW400+1)/(Q400/1.6)+1/(R400/1.37)) + CW400/((CW400+1)/(Q400/1.6) + CW400/(R400/1.37))</f>
        <v>0</v>
      </c>
      <c r="U400">
        <f>(CR400*CU400)</f>
        <v>0</v>
      </c>
      <c r="V400">
        <f>(DK400+(U400+2*0.95*5.67E-8*(((DK400+$B$7)+273)^4-(DK400+273)^4)-44100*J400)/(1.84*29.3*R400+8*0.95*5.67E-8*(DK400+273)^3))</f>
        <v>0</v>
      </c>
      <c r="W400">
        <f>($C$7*DL400+$D$7*DM400+$E$7*V400)</f>
        <v>0</v>
      </c>
      <c r="X400">
        <f>0.61365*exp(17.502*W400/(240.97+W400))</f>
        <v>0</v>
      </c>
      <c r="Y400">
        <f>(Z400/AA400*100)</f>
        <v>0</v>
      </c>
      <c r="Z400">
        <f>DD400*(DI400+DJ400)/1000</f>
        <v>0</v>
      </c>
      <c r="AA400">
        <f>0.61365*exp(17.502*DK400/(240.97+DK400))</f>
        <v>0</v>
      </c>
      <c r="AB400">
        <f>(X400-DD400*(DI400+DJ400)/1000)</f>
        <v>0</v>
      </c>
      <c r="AC400">
        <f>(-J400*44100)</f>
        <v>0</v>
      </c>
      <c r="AD400">
        <f>2*29.3*R400*0.92*(DK400-W400)</f>
        <v>0</v>
      </c>
      <c r="AE400">
        <f>2*0.95*5.67E-8*(((DK400+$B$7)+273)^4-(W400+273)^4)</f>
        <v>0</v>
      </c>
      <c r="AF400">
        <f>U400+AE400+AC400+AD400</f>
        <v>0</v>
      </c>
      <c r="AG400">
        <f>DH400*AU400*(DC400-DB400*(1000-AU400*DE400)/(1000-AU400*DD400))/(100*CV400)</f>
        <v>0</v>
      </c>
      <c r="AH400">
        <f>1000*DH400*AU400*(DD400-DE400)/(100*CV400*(1000-AU400*DD400))</f>
        <v>0</v>
      </c>
      <c r="AI400">
        <f>(AJ400 - AK400 - DI400*1E3/(8.314*(DK400+273.15)) * AM400/DH400 * AL400) * DH400/(100*CV400) * (1000 - DE400)/1000</f>
        <v>0</v>
      </c>
      <c r="AJ400">
        <v>794.1918920104306</v>
      </c>
      <c r="AK400">
        <v>810.7624303030298</v>
      </c>
      <c r="AL400">
        <v>-6.628782457943469</v>
      </c>
      <c r="AM400">
        <v>66.42233892500103</v>
      </c>
      <c r="AN400">
        <f>(AP400 - AO400 + DI400*1E3/(8.314*(DK400+273.15)) * AR400/DH400 * AQ400) * DH400/(100*CV400) * 1000/(1000 - AP400)</f>
        <v>0</v>
      </c>
      <c r="AO400">
        <v>25.77637819099536</v>
      </c>
      <c r="AP400">
        <v>28.46956060606061</v>
      </c>
      <c r="AQ400">
        <v>0.0005578552675592992</v>
      </c>
      <c r="AR400">
        <v>79.01917542628415</v>
      </c>
      <c r="AS400">
        <v>0</v>
      </c>
      <c r="AT400">
        <v>0</v>
      </c>
      <c r="AU400">
        <f>IF(AS400*$H$13&gt;=AW400,1.0,(AW400/(AW400-AS400*$H$13)))</f>
        <v>0</v>
      </c>
      <c r="AV400">
        <f>(AU400-1)*100</f>
        <v>0</v>
      </c>
      <c r="AW400">
        <f>MAX(0,($B$13+$C$13*DP400)/(1+$D$13*DP400)*DI400/(DK400+273)*$E$13)</f>
        <v>0</v>
      </c>
      <c r="AX400" t="s">
        <v>421</v>
      </c>
      <c r="AY400" t="s">
        <v>421</v>
      </c>
      <c r="AZ400">
        <v>0</v>
      </c>
      <c r="BA400">
        <v>0</v>
      </c>
      <c r="BB400">
        <f>1-AZ400/BA400</f>
        <v>0</v>
      </c>
      <c r="BC400">
        <v>0</v>
      </c>
      <c r="BD400" t="s">
        <v>421</v>
      </c>
      <c r="BE400" t="s">
        <v>421</v>
      </c>
      <c r="BF400">
        <v>0</v>
      </c>
      <c r="BG400">
        <v>0</v>
      </c>
      <c r="BH400">
        <f>1-BF400/BG400</f>
        <v>0</v>
      </c>
      <c r="BI400">
        <v>0.5</v>
      </c>
      <c r="BJ400">
        <f>CS400</f>
        <v>0</v>
      </c>
      <c r="BK400">
        <f>L400</f>
        <v>0</v>
      </c>
      <c r="BL400">
        <f>BH400*BI400*BJ400</f>
        <v>0</v>
      </c>
      <c r="BM400">
        <f>(BK400-BC400)/BJ400</f>
        <v>0</v>
      </c>
      <c r="BN400">
        <f>(BA400-BG400)/BG400</f>
        <v>0</v>
      </c>
      <c r="BO400">
        <f>AZ400/(BB400+AZ400/BG400)</f>
        <v>0</v>
      </c>
      <c r="BP400" t="s">
        <v>421</v>
      </c>
      <c r="BQ400">
        <v>0</v>
      </c>
      <c r="BR400">
        <f>IF(BQ400&lt;&gt;0, BQ400, BO400)</f>
        <v>0</v>
      </c>
      <c r="BS400">
        <f>1-BR400/BG400</f>
        <v>0</v>
      </c>
      <c r="BT400">
        <f>(BG400-BF400)/(BG400-BR400)</f>
        <v>0</v>
      </c>
      <c r="BU400">
        <f>(BA400-BG400)/(BA400-BR400)</f>
        <v>0</v>
      </c>
      <c r="BV400">
        <f>(BG400-BF400)/(BG400-AZ400)</f>
        <v>0</v>
      </c>
      <c r="BW400">
        <f>(BA400-BG400)/(BA400-AZ400)</f>
        <v>0</v>
      </c>
      <c r="BX400">
        <f>(BT400*BR400/BF400)</f>
        <v>0</v>
      </c>
      <c r="BY400">
        <f>(1-BX400)</f>
        <v>0</v>
      </c>
      <c r="BZ400">
        <v>1358</v>
      </c>
      <c r="CA400">
        <v>300</v>
      </c>
      <c r="CB400">
        <v>300</v>
      </c>
      <c r="CC400">
        <v>300</v>
      </c>
      <c r="CD400">
        <v>10372.1</v>
      </c>
      <c r="CE400">
        <v>1824.64</v>
      </c>
      <c r="CF400">
        <v>-0.00730157</v>
      </c>
      <c r="CG400">
        <v>0.9</v>
      </c>
      <c r="CH400" t="s">
        <v>421</v>
      </c>
      <c r="CI400" t="s">
        <v>421</v>
      </c>
      <c r="CJ400" t="s">
        <v>421</v>
      </c>
      <c r="CK400" t="s">
        <v>421</v>
      </c>
      <c r="CL400" t="s">
        <v>421</v>
      </c>
      <c r="CM400" t="s">
        <v>421</v>
      </c>
      <c r="CN400" t="s">
        <v>421</v>
      </c>
      <c r="CO400" t="s">
        <v>421</v>
      </c>
      <c r="CP400" t="s">
        <v>421</v>
      </c>
      <c r="CQ400" t="s">
        <v>421</v>
      </c>
      <c r="CR400">
        <f>$B$11*DQ400+$C$11*DR400+$F$11*EC400*(1-EF400)</f>
        <v>0</v>
      </c>
      <c r="CS400">
        <f>CR400*CT400</f>
        <v>0</v>
      </c>
      <c r="CT400">
        <f>($B$11*$D$9+$C$11*$D$9+$F$11*((EP400+EH400)/MAX(EP400+EH400+EQ400, 0.1)*$I$9+EQ400/MAX(EP400+EH400+EQ400, 0.1)*$J$9))/($B$11+$C$11+$F$11)</f>
        <v>0</v>
      </c>
      <c r="CU400">
        <f>($B$11*$K$9+$C$11*$K$9+$F$11*((EP400+EH400)/MAX(EP400+EH400+EQ400, 0.1)*$P$9+EQ400/MAX(EP400+EH400+EQ400, 0.1)*$Q$9))/($B$11+$C$11+$F$11)</f>
        <v>0</v>
      </c>
      <c r="CV400">
        <v>6</v>
      </c>
      <c r="CW400">
        <v>0.5</v>
      </c>
      <c r="CX400" t="s">
        <v>422</v>
      </c>
      <c r="CY400">
        <v>2</v>
      </c>
      <c r="CZ400" t="b">
        <v>1</v>
      </c>
      <c r="DA400">
        <v>1652290157.5</v>
      </c>
      <c r="DB400">
        <v>790.9</v>
      </c>
      <c r="DC400">
        <v>756.429</v>
      </c>
      <c r="DD400">
        <v>28.47033333333333</v>
      </c>
      <c r="DE400">
        <v>25.74076666666667</v>
      </c>
      <c r="DF400">
        <v>791.5996666666666</v>
      </c>
      <c r="DG400">
        <v>28.35713333333333</v>
      </c>
      <c r="DH400">
        <v>400.0786666666667</v>
      </c>
      <c r="DI400">
        <v>90.63276666666667</v>
      </c>
      <c r="DJ400">
        <v>0.09998809999999998</v>
      </c>
      <c r="DK400">
        <v>33.40146666666667</v>
      </c>
      <c r="DL400">
        <v>32.72543333333333</v>
      </c>
      <c r="DM400">
        <v>999.9</v>
      </c>
      <c r="DN400">
        <v>0</v>
      </c>
      <c r="DO400">
        <v>0</v>
      </c>
      <c r="DP400">
        <v>10007.5</v>
      </c>
      <c r="DQ400">
        <v>0</v>
      </c>
      <c r="DR400">
        <v>252.6293333333333</v>
      </c>
      <c r="DS400">
        <v>34.47126666666666</v>
      </c>
      <c r="DT400">
        <v>814.0773333333333</v>
      </c>
      <c r="DU400">
        <v>776.4143333333333</v>
      </c>
      <c r="DV400">
        <v>2.729563333333333</v>
      </c>
      <c r="DW400">
        <v>756.429</v>
      </c>
      <c r="DX400">
        <v>25.74076666666667</v>
      </c>
      <c r="DY400">
        <v>2.580346666666667</v>
      </c>
      <c r="DZ400">
        <v>2.33296</v>
      </c>
      <c r="EA400">
        <v>21.54236666666667</v>
      </c>
      <c r="EB400">
        <v>19.90576666666666</v>
      </c>
      <c r="EC400">
        <v>1499.956666666667</v>
      </c>
      <c r="ED400">
        <v>0.972992</v>
      </c>
      <c r="EE400">
        <v>0.0270084</v>
      </c>
      <c r="EF400">
        <v>0</v>
      </c>
      <c r="EG400">
        <v>1385.026666666667</v>
      </c>
      <c r="EH400">
        <v>5.00097</v>
      </c>
      <c r="EI400">
        <v>21470.96666666667</v>
      </c>
      <c r="EJ400">
        <v>12491.16666666667</v>
      </c>
      <c r="EK400">
        <v>41.66633333333333</v>
      </c>
      <c r="EL400">
        <v>43</v>
      </c>
      <c r="EM400">
        <v>41.875</v>
      </c>
      <c r="EN400">
        <v>42.81199999999999</v>
      </c>
      <c r="EO400">
        <v>42.81199999999999</v>
      </c>
      <c r="EP400">
        <v>1454.576666666667</v>
      </c>
      <c r="EQ400">
        <v>40.38</v>
      </c>
      <c r="ER400">
        <v>0</v>
      </c>
      <c r="ES400">
        <v>2844.200000047684</v>
      </c>
      <c r="ET400">
        <v>0</v>
      </c>
      <c r="EU400">
        <v>1387.842307692308</v>
      </c>
      <c r="EV400">
        <v>-23.33675216297997</v>
      </c>
      <c r="EW400">
        <v>-334.7213680068465</v>
      </c>
      <c r="EX400">
        <v>21512.86923076923</v>
      </c>
      <c r="EY400">
        <v>15</v>
      </c>
      <c r="EZ400">
        <v>1652287342.6</v>
      </c>
      <c r="FA400" t="s">
        <v>727</v>
      </c>
      <c r="FB400">
        <v>1652287342.6</v>
      </c>
      <c r="FC400">
        <v>1652287335.6</v>
      </c>
      <c r="FD400">
        <v>27</v>
      </c>
      <c r="FE400">
        <v>0.206</v>
      </c>
      <c r="FF400">
        <v>-0.006</v>
      </c>
      <c r="FG400">
        <v>-1.806</v>
      </c>
      <c r="FH400">
        <v>0.04</v>
      </c>
      <c r="FI400">
        <v>1600</v>
      </c>
      <c r="FJ400">
        <v>24</v>
      </c>
      <c r="FK400">
        <v>0.06</v>
      </c>
      <c r="FL400">
        <v>0.04</v>
      </c>
      <c r="FM400">
        <v>32.968125</v>
      </c>
      <c r="FN400">
        <v>10.33400150093804</v>
      </c>
      <c r="FO400">
        <v>0.9978416963000691</v>
      </c>
      <c r="FP400">
        <v>-1</v>
      </c>
      <c r="FQ400">
        <v>2.6852445</v>
      </c>
      <c r="FR400">
        <v>0.01723722326453579</v>
      </c>
      <c r="FS400">
        <v>0.02792544914141937</v>
      </c>
      <c r="FT400">
        <v>1</v>
      </c>
      <c r="FU400">
        <v>0</v>
      </c>
      <c r="FV400">
        <v>0</v>
      </c>
      <c r="FW400">
        <v>0</v>
      </c>
      <c r="FX400">
        <v>-1</v>
      </c>
      <c r="FY400">
        <v>1</v>
      </c>
      <c r="FZ400">
        <v>1</v>
      </c>
      <c r="GA400" t="s">
        <v>719</v>
      </c>
      <c r="GB400">
        <v>2.69357</v>
      </c>
      <c r="GC400">
        <v>2.70516</v>
      </c>
      <c r="GD400">
        <v>0.145907</v>
      </c>
      <c r="GE400">
        <v>0.140076</v>
      </c>
      <c r="GF400">
        <v>0.119104</v>
      </c>
      <c r="GG400">
        <v>0.109475</v>
      </c>
      <c r="GH400">
        <v>26773.5</v>
      </c>
      <c r="GI400">
        <v>27063.9</v>
      </c>
      <c r="GJ400">
        <v>29171.6</v>
      </c>
      <c r="GK400">
        <v>29131.5</v>
      </c>
      <c r="GL400">
        <v>34019.8</v>
      </c>
      <c r="GM400">
        <v>34530.8</v>
      </c>
      <c r="GN400">
        <v>41053.1</v>
      </c>
      <c r="GO400">
        <v>41569</v>
      </c>
      <c r="GP400">
        <v>1.7143</v>
      </c>
      <c r="GQ400">
        <v>2.0061</v>
      </c>
      <c r="GR400">
        <v>0.127591</v>
      </c>
      <c r="GS400">
        <v>0</v>
      </c>
      <c r="GT400">
        <v>30.6567</v>
      </c>
      <c r="GU400">
        <v>999.9</v>
      </c>
      <c r="GV400">
        <v>43.8</v>
      </c>
      <c r="GW400">
        <v>36.9</v>
      </c>
      <c r="GX400">
        <v>30.3028</v>
      </c>
      <c r="GY400">
        <v>62.8638</v>
      </c>
      <c r="GZ400">
        <v>29.0625</v>
      </c>
      <c r="HA400">
        <v>1</v>
      </c>
      <c r="HB400">
        <v>0.369736</v>
      </c>
      <c r="HC400">
        <v>0</v>
      </c>
      <c r="HD400">
        <v>20.3917</v>
      </c>
      <c r="HE400">
        <v>5.21654</v>
      </c>
      <c r="HF400">
        <v>12.0099</v>
      </c>
      <c r="HG400">
        <v>4.98745</v>
      </c>
      <c r="HH400">
        <v>3.28853</v>
      </c>
      <c r="HI400">
        <v>2447.8</v>
      </c>
      <c r="HJ400">
        <v>9999</v>
      </c>
      <c r="HK400">
        <v>9999</v>
      </c>
      <c r="HL400">
        <v>46.1</v>
      </c>
      <c r="HM400">
        <v>1.86735</v>
      </c>
      <c r="HN400">
        <v>1.8663</v>
      </c>
      <c r="HO400">
        <v>1.86584</v>
      </c>
      <c r="HP400">
        <v>1.8657</v>
      </c>
      <c r="HQ400">
        <v>1.86753</v>
      </c>
      <c r="HR400">
        <v>1.87002</v>
      </c>
      <c r="HS400">
        <v>1.86873</v>
      </c>
      <c r="HT400">
        <v>1.87009</v>
      </c>
      <c r="HU400">
        <v>0</v>
      </c>
      <c r="HV400">
        <v>0</v>
      </c>
      <c r="HW400">
        <v>0</v>
      </c>
      <c r="HX400">
        <v>0</v>
      </c>
      <c r="HY400" t="s">
        <v>425</v>
      </c>
      <c r="HZ400" t="s">
        <v>426</v>
      </c>
      <c r="IA400" t="s">
        <v>427</v>
      </c>
      <c r="IB400" t="s">
        <v>427</v>
      </c>
      <c r="IC400" t="s">
        <v>427</v>
      </c>
      <c r="ID400" t="s">
        <v>427</v>
      </c>
      <c r="IE400">
        <v>0</v>
      </c>
      <c r="IF400">
        <v>100</v>
      </c>
      <c r="IG400">
        <v>100</v>
      </c>
      <c r="IH400">
        <v>-0.6909999999999999</v>
      </c>
      <c r="II400">
        <v>0.1132</v>
      </c>
      <c r="IJ400">
        <v>0.04464184116076175</v>
      </c>
      <c r="IK400">
        <v>-0.0004613869835165773</v>
      </c>
      <c r="IL400">
        <v>-7.733014719846753E-07</v>
      </c>
      <c r="IM400">
        <v>2.12217718631011E-10</v>
      </c>
      <c r="IN400">
        <v>-0.1662484685589008</v>
      </c>
      <c r="IO400">
        <v>0.000886434048502425</v>
      </c>
      <c r="IP400">
        <v>0.0004187276611132993</v>
      </c>
      <c r="IQ400">
        <v>-3.612086840460417E-06</v>
      </c>
      <c r="IR400">
        <v>19</v>
      </c>
      <c r="IS400">
        <v>2204</v>
      </c>
      <c r="IT400">
        <v>1</v>
      </c>
      <c r="IU400">
        <v>37</v>
      </c>
      <c r="IV400">
        <v>46.9</v>
      </c>
      <c r="IW400">
        <v>47</v>
      </c>
      <c r="IX400">
        <v>1.63452</v>
      </c>
      <c r="IY400">
        <v>2.22046</v>
      </c>
      <c r="IZ400">
        <v>1.39648</v>
      </c>
      <c r="JA400">
        <v>2.34131</v>
      </c>
      <c r="JB400">
        <v>1.49536</v>
      </c>
      <c r="JC400">
        <v>2.33276</v>
      </c>
      <c r="JD400">
        <v>39.1924</v>
      </c>
      <c r="JE400">
        <v>14.6136</v>
      </c>
      <c r="JF400">
        <v>18</v>
      </c>
      <c r="JG400">
        <v>391.605</v>
      </c>
      <c r="JH400">
        <v>562.395</v>
      </c>
      <c r="JI400">
        <v>32.6559</v>
      </c>
      <c r="JJ400">
        <v>32.2281</v>
      </c>
      <c r="JK400">
        <v>30.0002</v>
      </c>
      <c r="JL400">
        <v>32.1127</v>
      </c>
      <c r="JM400">
        <v>32.0111</v>
      </c>
      <c r="JN400">
        <v>32.641</v>
      </c>
      <c r="JO400">
        <v>21.511</v>
      </c>
      <c r="JP400">
        <v>30.7485</v>
      </c>
      <c r="JQ400">
        <v>-999.9</v>
      </c>
      <c r="JR400">
        <v>712.5119999999999</v>
      </c>
      <c r="JS400">
        <v>25.7081</v>
      </c>
      <c r="JT400">
        <v>99.7043</v>
      </c>
      <c r="JU400">
        <v>99.7792</v>
      </c>
    </row>
    <row r="401" spans="1:281">
      <c r="A401">
        <v>385</v>
      </c>
      <c r="B401">
        <v>1652290160.5</v>
      </c>
      <c r="C401">
        <v>8104</v>
      </c>
      <c r="D401" t="s">
        <v>1255</v>
      </c>
      <c r="E401" t="s">
        <v>1256</v>
      </c>
      <c r="F401">
        <v>2</v>
      </c>
      <c r="G401" t="s">
        <v>1120</v>
      </c>
      <c r="H401" t="s">
        <v>418</v>
      </c>
      <c r="I401">
        <v>1652290159.125</v>
      </c>
      <c r="J401">
        <f>(K401)/1000</f>
        <v>0</v>
      </c>
      <c r="K401">
        <f>IF(CZ401, AN401, AH401)</f>
        <v>0</v>
      </c>
      <c r="L401">
        <f>IF(CZ401, AI401, AG401)</f>
        <v>0</v>
      </c>
      <c r="M401">
        <f>DB401 - IF(AU401&gt;1, L401*CV401*100.0/(AW401*DP401), 0)</f>
        <v>0</v>
      </c>
      <c r="N401">
        <f>((T401-J401/2)*M401-L401)/(T401+J401/2)</f>
        <v>0</v>
      </c>
      <c r="O401">
        <f>N401*(DI401+DJ401)/1000.0</f>
        <v>0</v>
      </c>
      <c r="P401">
        <f>(DB401 - IF(AU401&gt;1, L401*CV401*100.0/(AW401*DP401), 0))*(DI401+DJ401)/1000.0</f>
        <v>0</v>
      </c>
      <c r="Q401">
        <f>2.0/((1/S401-1/R401)+SIGN(S401)*SQRT((1/S401-1/R401)*(1/S401-1/R401) + 4*CW401/((CW401+1)*(CW401+1))*(2*1/S401*1/R401-1/R401*1/R401)))</f>
        <v>0</v>
      </c>
      <c r="R401">
        <f>IF(LEFT(CX401,1)&lt;&gt;"0",IF(LEFT(CX401,1)="1",3.0,CY401),$D$5+$E$5*(DP401*DI401/($K$5*1000))+$F$5*(DP401*DI401/($K$5*1000))*MAX(MIN(CV401,$J$5),$I$5)*MAX(MIN(CV401,$J$5),$I$5)+$G$5*MAX(MIN(CV401,$J$5),$I$5)*(DP401*DI401/($K$5*1000))+$H$5*(DP401*DI401/($K$5*1000))*(DP401*DI401/($K$5*1000)))</f>
        <v>0</v>
      </c>
      <c r="S401">
        <f>J401*(1000-(1000*0.61365*exp(17.502*W401/(240.97+W401))/(DI401+DJ401)+DD401)/2)/(1000*0.61365*exp(17.502*W401/(240.97+W401))/(DI401+DJ401)-DD401)</f>
        <v>0</v>
      </c>
      <c r="T401">
        <f>1/((CW401+1)/(Q401/1.6)+1/(R401/1.37)) + CW401/((CW401+1)/(Q401/1.6) + CW401/(R401/1.37))</f>
        <v>0</v>
      </c>
      <c r="U401">
        <f>(CR401*CU401)</f>
        <v>0</v>
      </c>
      <c r="V401">
        <f>(DK401+(U401+2*0.95*5.67E-8*(((DK401+$B$7)+273)^4-(DK401+273)^4)-44100*J401)/(1.84*29.3*R401+8*0.95*5.67E-8*(DK401+273)^3))</f>
        <v>0</v>
      </c>
      <c r="W401">
        <f>($C$7*DL401+$D$7*DM401+$E$7*V401)</f>
        <v>0</v>
      </c>
      <c r="X401">
        <f>0.61365*exp(17.502*W401/(240.97+W401))</f>
        <v>0</v>
      </c>
      <c r="Y401">
        <f>(Z401/AA401*100)</f>
        <v>0</v>
      </c>
      <c r="Z401">
        <f>DD401*(DI401+DJ401)/1000</f>
        <v>0</v>
      </c>
      <c r="AA401">
        <f>0.61365*exp(17.502*DK401/(240.97+DK401))</f>
        <v>0</v>
      </c>
      <c r="AB401">
        <f>(X401-DD401*(DI401+DJ401)/1000)</f>
        <v>0</v>
      </c>
      <c r="AC401">
        <f>(-J401*44100)</f>
        <v>0</v>
      </c>
      <c r="AD401">
        <f>2*29.3*R401*0.92*(DK401-W401)</f>
        <v>0</v>
      </c>
      <c r="AE401">
        <f>2*0.95*5.67E-8*(((DK401+$B$7)+273)^4-(W401+273)^4)</f>
        <v>0</v>
      </c>
      <c r="AF401">
        <f>U401+AE401+AC401+AD401</f>
        <v>0</v>
      </c>
      <c r="AG401">
        <f>DH401*AU401*(DC401-DB401*(1000-AU401*DE401)/(1000-AU401*DD401))/(100*CV401)</f>
        <v>0</v>
      </c>
      <c r="AH401">
        <f>1000*DH401*AU401*(DD401-DE401)/(100*CV401*(1000-AU401*DD401))</f>
        <v>0</v>
      </c>
      <c r="AI401">
        <f>(AJ401 - AK401 - DI401*1E3/(8.314*(DK401+273.15)) * AM401/DH401 * AL401) * DH401/(100*CV401) * (1000 - DE401)/1000</f>
        <v>0</v>
      </c>
      <c r="AJ401">
        <v>780.6355890808934</v>
      </c>
      <c r="AK401">
        <v>797.4970909090906</v>
      </c>
      <c r="AL401">
        <v>-6.629019706173782</v>
      </c>
      <c r="AM401">
        <v>66.42233892500103</v>
      </c>
      <c r="AN401">
        <f>(AP401 - AO401 + DI401*1E3/(8.314*(DK401+273.15)) * AR401/DH401 * AQ401) * DH401/(100*CV401) * 1000/(1000 - AP401)</f>
        <v>0</v>
      </c>
      <c r="AO401">
        <v>25.74863676586213</v>
      </c>
      <c r="AP401">
        <v>28.46474181818181</v>
      </c>
      <c r="AQ401">
        <v>-0.000151237592743641</v>
      </c>
      <c r="AR401">
        <v>79.01917542628415</v>
      </c>
      <c r="AS401">
        <v>0</v>
      </c>
      <c r="AT401">
        <v>0</v>
      </c>
      <c r="AU401">
        <f>IF(AS401*$H$13&gt;=AW401,1.0,(AW401/(AW401-AS401*$H$13)))</f>
        <v>0</v>
      </c>
      <c r="AV401">
        <f>(AU401-1)*100</f>
        <v>0</v>
      </c>
      <c r="AW401">
        <f>MAX(0,($B$13+$C$13*DP401)/(1+$D$13*DP401)*DI401/(DK401+273)*$E$13)</f>
        <v>0</v>
      </c>
      <c r="AX401" t="s">
        <v>421</v>
      </c>
      <c r="AY401" t="s">
        <v>421</v>
      </c>
      <c r="AZ401">
        <v>0</v>
      </c>
      <c r="BA401">
        <v>0</v>
      </c>
      <c r="BB401">
        <f>1-AZ401/BA401</f>
        <v>0</v>
      </c>
      <c r="BC401">
        <v>0</v>
      </c>
      <c r="BD401" t="s">
        <v>421</v>
      </c>
      <c r="BE401" t="s">
        <v>421</v>
      </c>
      <c r="BF401">
        <v>0</v>
      </c>
      <c r="BG401">
        <v>0</v>
      </c>
      <c r="BH401">
        <f>1-BF401/BG401</f>
        <v>0</v>
      </c>
      <c r="BI401">
        <v>0.5</v>
      </c>
      <c r="BJ401">
        <f>CS401</f>
        <v>0</v>
      </c>
      <c r="BK401">
        <f>L401</f>
        <v>0</v>
      </c>
      <c r="BL401">
        <f>BH401*BI401*BJ401</f>
        <v>0</v>
      </c>
      <c r="BM401">
        <f>(BK401-BC401)/BJ401</f>
        <v>0</v>
      </c>
      <c r="BN401">
        <f>(BA401-BG401)/BG401</f>
        <v>0</v>
      </c>
      <c r="BO401">
        <f>AZ401/(BB401+AZ401/BG401)</f>
        <v>0</v>
      </c>
      <c r="BP401" t="s">
        <v>421</v>
      </c>
      <c r="BQ401">
        <v>0</v>
      </c>
      <c r="BR401">
        <f>IF(BQ401&lt;&gt;0, BQ401, BO401)</f>
        <v>0</v>
      </c>
      <c r="BS401">
        <f>1-BR401/BG401</f>
        <v>0</v>
      </c>
      <c r="BT401">
        <f>(BG401-BF401)/(BG401-BR401)</f>
        <v>0</v>
      </c>
      <c r="BU401">
        <f>(BA401-BG401)/(BA401-BR401)</f>
        <v>0</v>
      </c>
      <c r="BV401">
        <f>(BG401-BF401)/(BG401-AZ401)</f>
        <v>0</v>
      </c>
      <c r="BW401">
        <f>(BA401-BG401)/(BA401-AZ401)</f>
        <v>0</v>
      </c>
      <c r="BX401">
        <f>(BT401*BR401/BF401)</f>
        <v>0</v>
      </c>
      <c r="BY401">
        <f>(1-BX401)</f>
        <v>0</v>
      </c>
      <c r="BZ401">
        <v>1358</v>
      </c>
      <c r="CA401">
        <v>300</v>
      </c>
      <c r="CB401">
        <v>300</v>
      </c>
      <c r="CC401">
        <v>300</v>
      </c>
      <c r="CD401">
        <v>10372.1</v>
      </c>
      <c r="CE401">
        <v>1824.64</v>
      </c>
      <c r="CF401">
        <v>-0.00730157</v>
      </c>
      <c r="CG401">
        <v>0.9</v>
      </c>
      <c r="CH401" t="s">
        <v>421</v>
      </c>
      <c r="CI401" t="s">
        <v>421</v>
      </c>
      <c r="CJ401" t="s">
        <v>421</v>
      </c>
      <c r="CK401" t="s">
        <v>421</v>
      </c>
      <c r="CL401" t="s">
        <v>421</v>
      </c>
      <c r="CM401" t="s">
        <v>421</v>
      </c>
      <c r="CN401" t="s">
        <v>421</v>
      </c>
      <c r="CO401" t="s">
        <v>421</v>
      </c>
      <c r="CP401" t="s">
        <v>421</v>
      </c>
      <c r="CQ401" t="s">
        <v>421</v>
      </c>
      <c r="CR401">
        <f>$B$11*DQ401+$C$11*DR401+$F$11*EC401*(1-EF401)</f>
        <v>0</v>
      </c>
      <c r="CS401">
        <f>CR401*CT401</f>
        <v>0</v>
      </c>
      <c r="CT401">
        <f>($B$11*$D$9+$C$11*$D$9+$F$11*((EP401+EH401)/MAX(EP401+EH401+EQ401, 0.1)*$I$9+EQ401/MAX(EP401+EH401+EQ401, 0.1)*$J$9))/($B$11+$C$11+$F$11)</f>
        <v>0</v>
      </c>
      <c r="CU401">
        <f>($B$11*$K$9+$C$11*$K$9+$F$11*((EP401+EH401)/MAX(EP401+EH401+EQ401, 0.1)*$P$9+EQ401/MAX(EP401+EH401+EQ401, 0.1)*$Q$9))/($B$11+$C$11+$F$11)</f>
        <v>0</v>
      </c>
      <c r="CV401">
        <v>6</v>
      </c>
      <c r="CW401">
        <v>0.5</v>
      </c>
      <c r="CX401" t="s">
        <v>422</v>
      </c>
      <c r="CY401">
        <v>2</v>
      </c>
      <c r="CZ401" t="b">
        <v>1</v>
      </c>
      <c r="DA401">
        <v>1652290159.125</v>
      </c>
      <c r="DB401">
        <v>780.43375</v>
      </c>
      <c r="DC401">
        <v>745.5842499999999</v>
      </c>
      <c r="DD401">
        <v>28.46685</v>
      </c>
      <c r="DE401">
        <v>25.736925</v>
      </c>
      <c r="DF401">
        <v>781.1199999999999</v>
      </c>
      <c r="DG401">
        <v>28.35365</v>
      </c>
      <c r="DH401">
        <v>400.03525</v>
      </c>
      <c r="DI401">
        <v>90.633925</v>
      </c>
      <c r="DJ401">
        <v>0.099998825</v>
      </c>
      <c r="DK401">
        <v>33.399775</v>
      </c>
      <c r="DL401">
        <v>32.726725</v>
      </c>
      <c r="DM401">
        <v>999.9</v>
      </c>
      <c r="DN401">
        <v>0</v>
      </c>
      <c r="DO401">
        <v>0</v>
      </c>
      <c r="DP401">
        <v>10000.77</v>
      </c>
      <c r="DQ401">
        <v>0</v>
      </c>
      <c r="DR401">
        <v>252.4855</v>
      </c>
      <c r="DS401">
        <v>34.8497</v>
      </c>
      <c r="DT401">
        <v>803.3009999999999</v>
      </c>
      <c r="DU401">
        <v>765.2802500000001</v>
      </c>
      <c r="DV401">
        <v>2.729875</v>
      </c>
      <c r="DW401">
        <v>745.5842499999999</v>
      </c>
      <c r="DX401">
        <v>25.736925</v>
      </c>
      <c r="DY401">
        <v>2.58006</v>
      </c>
      <c r="DZ401">
        <v>2.33264</v>
      </c>
      <c r="EA401">
        <v>21.54055</v>
      </c>
      <c r="EB401">
        <v>19.903575</v>
      </c>
      <c r="EC401">
        <v>1499.955</v>
      </c>
      <c r="ED401">
        <v>0.972992</v>
      </c>
      <c r="EE401">
        <v>0.0270084</v>
      </c>
      <c r="EF401">
        <v>0</v>
      </c>
      <c r="EG401">
        <v>1384.19</v>
      </c>
      <c r="EH401">
        <v>5.00097</v>
      </c>
      <c r="EI401">
        <v>21460.925</v>
      </c>
      <c r="EJ401">
        <v>12491.175</v>
      </c>
      <c r="EK401">
        <v>41.625</v>
      </c>
      <c r="EL401">
        <v>43</v>
      </c>
      <c r="EM401">
        <v>41.875</v>
      </c>
      <c r="EN401">
        <v>42.812</v>
      </c>
      <c r="EO401">
        <v>42.812</v>
      </c>
      <c r="EP401">
        <v>1454.575</v>
      </c>
      <c r="EQ401">
        <v>40.38</v>
      </c>
      <c r="ER401">
        <v>0</v>
      </c>
      <c r="ES401">
        <v>2846.599999904633</v>
      </c>
      <c r="ET401">
        <v>0</v>
      </c>
      <c r="EU401">
        <v>1386.88</v>
      </c>
      <c r="EV401">
        <v>-25.35589744155196</v>
      </c>
      <c r="EW401">
        <v>-349.1418805968228</v>
      </c>
      <c r="EX401">
        <v>21498.64615384615</v>
      </c>
      <c r="EY401">
        <v>15</v>
      </c>
      <c r="EZ401">
        <v>1652287342.6</v>
      </c>
      <c r="FA401" t="s">
        <v>727</v>
      </c>
      <c r="FB401">
        <v>1652287342.6</v>
      </c>
      <c r="FC401">
        <v>1652287335.6</v>
      </c>
      <c r="FD401">
        <v>27</v>
      </c>
      <c r="FE401">
        <v>0.206</v>
      </c>
      <c r="FF401">
        <v>-0.006</v>
      </c>
      <c r="FG401">
        <v>-1.806</v>
      </c>
      <c r="FH401">
        <v>0.04</v>
      </c>
      <c r="FI401">
        <v>1600</v>
      </c>
      <c r="FJ401">
        <v>24</v>
      </c>
      <c r="FK401">
        <v>0.06</v>
      </c>
      <c r="FL401">
        <v>0.04</v>
      </c>
      <c r="FM401">
        <v>33.13576500000001</v>
      </c>
      <c r="FN401">
        <v>10.41703339587248</v>
      </c>
      <c r="FO401">
        <v>1.005559381277406</v>
      </c>
      <c r="FP401">
        <v>-1</v>
      </c>
      <c r="FQ401">
        <v>2.6861185</v>
      </c>
      <c r="FR401">
        <v>0.08094731707316599</v>
      </c>
      <c r="FS401">
        <v>0.0290112909528342</v>
      </c>
      <c r="FT401">
        <v>1</v>
      </c>
      <c r="FU401">
        <v>0</v>
      </c>
      <c r="FV401">
        <v>0</v>
      </c>
      <c r="FW401">
        <v>0</v>
      </c>
      <c r="FX401">
        <v>-1</v>
      </c>
      <c r="FY401">
        <v>1</v>
      </c>
      <c r="FZ401">
        <v>1</v>
      </c>
      <c r="GA401" t="s">
        <v>719</v>
      </c>
      <c r="GB401">
        <v>2.69367</v>
      </c>
      <c r="GC401">
        <v>2.70514</v>
      </c>
      <c r="GD401">
        <v>0.144289</v>
      </c>
      <c r="GE401">
        <v>0.138386</v>
      </c>
      <c r="GF401">
        <v>0.119092</v>
      </c>
      <c r="GG401">
        <v>0.109465</v>
      </c>
      <c r="GH401">
        <v>26824.1</v>
      </c>
      <c r="GI401">
        <v>27117.2</v>
      </c>
      <c r="GJ401">
        <v>29171.4</v>
      </c>
      <c r="GK401">
        <v>29131.6</v>
      </c>
      <c r="GL401">
        <v>34020.1</v>
      </c>
      <c r="GM401">
        <v>34531.2</v>
      </c>
      <c r="GN401">
        <v>41053</v>
      </c>
      <c r="GO401">
        <v>41569</v>
      </c>
      <c r="GP401">
        <v>1.7143</v>
      </c>
      <c r="GQ401">
        <v>2.0059</v>
      </c>
      <c r="GR401">
        <v>0.127412</v>
      </c>
      <c r="GS401">
        <v>0</v>
      </c>
      <c r="GT401">
        <v>30.6567</v>
      </c>
      <c r="GU401">
        <v>999.9</v>
      </c>
      <c r="GV401">
        <v>43.8</v>
      </c>
      <c r="GW401">
        <v>36.9</v>
      </c>
      <c r="GX401">
        <v>30.3074</v>
      </c>
      <c r="GY401">
        <v>62.9638</v>
      </c>
      <c r="GZ401">
        <v>29.3029</v>
      </c>
      <c r="HA401">
        <v>1</v>
      </c>
      <c r="HB401">
        <v>0.369741</v>
      </c>
      <c r="HC401">
        <v>0</v>
      </c>
      <c r="HD401">
        <v>20.3917</v>
      </c>
      <c r="HE401">
        <v>5.21594</v>
      </c>
      <c r="HF401">
        <v>12.0099</v>
      </c>
      <c r="HG401">
        <v>4.98725</v>
      </c>
      <c r="HH401">
        <v>3.2885</v>
      </c>
      <c r="HI401">
        <v>2447.8</v>
      </c>
      <c r="HJ401">
        <v>9999</v>
      </c>
      <c r="HK401">
        <v>9999</v>
      </c>
      <c r="HL401">
        <v>46.1</v>
      </c>
      <c r="HM401">
        <v>1.86735</v>
      </c>
      <c r="HN401">
        <v>1.8663</v>
      </c>
      <c r="HO401">
        <v>1.86584</v>
      </c>
      <c r="HP401">
        <v>1.8657</v>
      </c>
      <c r="HQ401">
        <v>1.86752</v>
      </c>
      <c r="HR401">
        <v>1.87002</v>
      </c>
      <c r="HS401">
        <v>1.86873</v>
      </c>
      <c r="HT401">
        <v>1.8701</v>
      </c>
      <c r="HU401">
        <v>0</v>
      </c>
      <c r="HV401">
        <v>0</v>
      </c>
      <c r="HW401">
        <v>0</v>
      </c>
      <c r="HX401">
        <v>0</v>
      </c>
      <c r="HY401" t="s">
        <v>425</v>
      </c>
      <c r="HZ401" t="s">
        <v>426</v>
      </c>
      <c r="IA401" t="s">
        <v>427</v>
      </c>
      <c r="IB401" t="s">
        <v>427</v>
      </c>
      <c r="IC401" t="s">
        <v>427</v>
      </c>
      <c r="ID401" t="s">
        <v>427</v>
      </c>
      <c r="IE401">
        <v>0</v>
      </c>
      <c r="IF401">
        <v>100</v>
      </c>
      <c r="IG401">
        <v>100</v>
      </c>
      <c r="IH401">
        <v>-0.675</v>
      </c>
      <c r="II401">
        <v>0.1131</v>
      </c>
      <c r="IJ401">
        <v>0.04464184116076175</v>
      </c>
      <c r="IK401">
        <v>-0.0004613869835165773</v>
      </c>
      <c r="IL401">
        <v>-7.733014719846753E-07</v>
      </c>
      <c r="IM401">
        <v>2.12217718631011E-10</v>
      </c>
      <c r="IN401">
        <v>-0.1662484685589008</v>
      </c>
      <c r="IO401">
        <v>0.000886434048502425</v>
      </c>
      <c r="IP401">
        <v>0.0004187276611132993</v>
      </c>
      <c r="IQ401">
        <v>-3.612086840460417E-06</v>
      </c>
      <c r="IR401">
        <v>19</v>
      </c>
      <c r="IS401">
        <v>2204</v>
      </c>
      <c r="IT401">
        <v>1</v>
      </c>
      <c r="IU401">
        <v>37</v>
      </c>
      <c r="IV401">
        <v>47</v>
      </c>
      <c r="IW401">
        <v>47.1</v>
      </c>
      <c r="IX401">
        <v>1.60645</v>
      </c>
      <c r="IY401">
        <v>2.2229</v>
      </c>
      <c r="IZ401">
        <v>1.39648</v>
      </c>
      <c r="JA401">
        <v>2.34131</v>
      </c>
      <c r="JB401">
        <v>1.49536</v>
      </c>
      <c r="JC401">
        <v>2.30225</v>
      </c>
      <c r="JD401">
        <v>39.1924</v>
      </c>
      <c r="JE401">
        <v>14.5961</v>
      </c>
      <c r="JF401">
        <v>18</v>
      </c>
      <c r="JG401">
        <v>391.605</v>
      </c>
      <c r="JH401">
        <v>562.244</v>
      </c>
      <c r="JI401">
        <v>32.6554</v>
      </c>
      <c r="JJ401">
        <v>32.2281</v>
      </c>
      <c r="JK401">
        <v>30.0002</v>
      </c>
      <c r="JL401">
        <v>32.1127</v>
      </c>
      <c r="JM401">
        <v>32.0111</v>
      </c>
      <c r="JN401">
        <v>32.1586</v>
      </c>
      <c r="JO401">
        <v>21.511</v>
      </c>
      <c r="JP401">
        <v>30.7485</v>
      </c>
      <c r="JQ401">
        <v>-999.9</v>
      </c>
      <c r="JR401">
        <v>699.154</v>
      </c>
      <c r="JS401">
        <v>25.7081</v>
      </c>
      <c r="JT401">
        <v>99.7038</v>
      </c>
      <c r="JU401">
        <v>99.77930000000001</v>
      </c>
    </row>
    <row r="402" spans="1:281">
      <c r="A402">
        <v>386</v>
      </c>
      <c r="B402">
        <v>1652290162.5</v>
      </c>
      <c r="C402">
        <v>8106</v>
      </c>
      <c r="D402" t="s">
        <v>1257</v>
      </c>
      <c r="E402" t="s">
        <v>1258</v>
      </c>
      <c r="F402">
        <v>2</v>
      </c>
      <c r="G402" t="s">
        <v>1120</v>
      </c>
      <c r="H402" t="s">
        <v>418</v>
      </c>
      <c r="I402">
        <v>1652290161.5</v>
      </c>
      <c r="J402">
        <f>(K402)/1000</f>
        <v>0</v>
      </c>
      <c r="K402">
        <f>IF(CZ402, AN402, AH402)</f>
        <v>0</v>
      </c>
      <c r="L402">
        <f>IF(CZ402, AI402, AG402)</f>
        <v>0</v>
      </c>
      <c r="M402">
        <f>DB402 - IF(AU402&gt;1, L402*CV402*100.0/(AW402*DP402), 0)</f>
        <v>0</v>
      </c>
      <c r="N402">
        <f>((T402-J402/2)*M402-L402)/(T402+J402/2)</f>
        <v>0</v>
      </c>
      <c r="O402">
        <f>N402*(DI402+DJ402)/1000.0</f>
        <v>0</v>
      </c>
      <c r="P402">
        <f>(DB402 - IF(AU402&gt;1, L402*CV402*100.0/(AW402*DP402), 0))*(DI402+DJ402)/1000.0</f>
        <v>0</v>
      </c>
      <c r="Q402">
        <f>2.0/((1/S402-1/R402)+SIGN(S402)*SQRT((1/S402-1/R402)*(1/S402-1/R402) + 4*CW402/((CW402+1)*(CW402+1))*(2*1/S402*1/R402-1/R402*1/R402)))</f>
        <v>0</v>
      </c>
      <c r="R402">
        <f>IF(LEFT(CX402,1)&lt;&gt;"0",IF(LEFT(CX402,1)="1",3.0,CY402),$D$5+$E$5*(DP402*DI402/($K$5*1000))+$F$5*(DP402*DI402/($K$5*1000))*MAX(MIN(CV402,$J$5),$I$5)*MAX(MIN(CV402,$J$5),$I$5)+$G$5*MAX(MIN(CV402,$J$5),$I$5)*(DP402*DI402/($K$5*1000))+$H$5*(DP402*DI402/($K$5*1000))*(DP402*DI402/($K$5*1000)))</f>
        <v>0</v>
      </c>
      <c r="S402">
        <f>J402*(1000-(1000*0.61365*exp(17.502*W402/(240.97+W402))/(DI402+DJ402)+DD402)/2)/(1000*0.61365*exp(17.502*W402/(240.97+W402))/(DI402+DJ402)-DD402)</f>
        <v>0</v>
      </c>
      <c r="T402">
        <f>1/((CW402+1)/(Q402/1.6)+1/(R402/1.37)) + CW402/((CW402+1)/(Q402/1.6) + CW402/(R402/1.37))</f>
        <v>0</v>
      </c>
      <c r="U402">
        <f>(CR402*CU402)</f>
        <v>0</v>
      </c>
      <c r="V402">
        <f>(DK402+(U402+2*0.95*5.67E-8*(((DK402+$B$7)+273)^4-(DK402+273)^4)-44100*J402)/(1.84*29.3*R402+8*0.95*5.67E-8*(DK402+273)^3))</f>
        <v>0</v>
      </c>
      <c r="W402">
        <f>($C$7*DL402+$D$7*DM402+$E$7*V402)</f>
        <v>0</v>
      </c>
      <c r="X402">
        <f>0.61365*exp(17.502*W402/(240.97+W402))</f>
        <v>0</v>
      </c>
      <c r="Y402">
        <f>(Z402/AA402*100)</f>
        <v>0</v>
      </c>
      <c r="Z402">
        <f>DD402*(DI402+DJ402)/1000</f>
        <v>0</v>
      </c>
      <c r="AA402">
        <f>0.61365*exp(17.502*DK402/(240.97+DK402))</f>
        <v>0</v>
      </c>
      <c r="AB402">
        <f>(X402-DD402*(DI402+DJ402)/1000)</f>
        <v>0</v>
      </c>
      <c r="AC402">
        <f>(-J402*44100)</f>
        <v>0</v>
      </c>
      <c r="AD402">
        <f>2*29.3*R402*0.92*(DK402-W402)</f>
        <v>0</v>
      </c>
      <c r="AE402">
        <f>2*0.95*5.67E-8*(((DK402+$B$7)+273)^4-(W402+273)^4)</f>
        <v>0</v>
      </c>
      <c r="AF402">
        <f>U402+AE402+AC402+AD402</f>
        <v>0</v>
      </c>
      <c r="AG402">
        <f>DH402*AU402*(DC402-DB402*(1000-AU402*DE402)/(1000-AU402*DD402))/(100*CV402)</f>
        <v>0</v>
      </c>
      <c r="AH402">
        <f>1000*DH402*AU402*(DD402-DE402)/(100*CV402*(1000-AU402*DD402))</f>
        <v>0</v>
      </c>
      <c r="AI402">
        <f>(AJ402 - AK402 - DI402*1E3/(8.314*(DK402+273.15)) * AM402/DH402 * AL402) * DH402/(100*CV402) * (1000 - DE402)/1000</f>
        <v>0</v>
      </c>
      <c r="AJ402">
        <v>766.9637801083435</v>
      </c>
      <c r="AK402">
        <v>784.1759757575755</v>
      </c>
      <c r="AL402">
        <v>-6.646221604629109</v>
      </c>
      <c r="AM402">
        <v>66.42233892500103</v>
      </c>
      <c r="AN402">
        <f>(AP402 - AO402 + DI402*1E3/(8.314*(DK402+273.15)) * AR402/DH402 * AQ402) * DH402/(100*CV402) * 1000/(1000 - AP402)</f>
        <v>0</v>
      </c>
      <c r="AO402">
        <v>25.7384770606789</v>
      </c>
      <c r="AP402">
        <v>28.46187818181819</v>
      </c>
      <c r="AQ402">
        <v>-0.0003880018065430218</v>
      </c>
      <c r="AR402">
        <v>79.01917542628415</v>
      </c>
      <c r="AS402">
        <v>0</v>
      </c>
      <c r="AT402">
        <v>0</v>
      </c>
      <c r="AU402">
        <f>IF(AS402*$H$13&gt;=AW402,1.0,(AW402/(AW402-AS402*$H$13)))</f>
        <v>0</v>
      </c>
      <c r="AV402">
        <f>(AU402-1)*100</f>
        <v>0</v>
      </c>
      <c r="AW402">
        <f>MAX(0,($B$13+$C$13*DP402)/(1+$D$13*DP402)*DI402/(DK402+273)*$E$13)</f>
        <v>0</v>
      </c>
      <c r="AX402" t="s">
        <v>421</v>
      </c>
      <c r="AY402" t="s">
        <v>421</v>
      </c>
      <c r="AZ402">
        <v>0</v>
      </c>
      <c r="BA402">
        <v>0</v>
      </c>
      <c r="BB402">
        <f>1-AZ402/BA402</f>
        <v>0</v>
      </c>
      <c r="BC402">
        <v>0</v>
      </c>
      <c r="BD402" t="s">
        <v>421</v>
      </c>
      <c r="BE402" t="s">
        <v>421</v>
      </c>
      <c r="BF402">
        <v>0</v>
      </c>
      <c r="BG402">
        <v>0</v>
      </c>
      <c r="BH402">
        <f>1-BF402/BG402</f>
        <v>0</v>
      </c>
      <c r="BI402">
        <v>0.5</v>
      </c>
      <c r="BJ402">
        <f>CS402</f>
        <v>0</v>
      </c>
      <c r="BK402">
        <f>L402</f>
        <v>0</v>
      </c>
      <c r="BL402">
        <f>BH402*BI402*BJ402</f>
        <v>0</v>
      </c>
      <c r="BM402">
        <f>(BK402-BC402)/BJ402</f>
        <v>0</v>
      </c>
      <c r="BN402">
        <f>(BA402-BG402)/BG402</f>
        <v>0</v>
      </c>
      <c r="BO402">
        <f>AZ402/(BB402+AZ402/BG402)</f>
        <v>0</v>
      </c>
      <c r="BP402" t="s">
        <v>421</v>
      </c>
      <c r="BQ402">
        <v>0</v>
      </c>
      <c r="BR402">
        <f>IF(BQ402&lt;&gt;0, BQ402, BO402)</f>
        <v>0</v>
      </c>
      <c r="BS402">
        <f>1-BR402/BG402</f>
        <v>0</v>
      </c>
      <c r="BT402">
        <f>(BG402-BF402)/(BG402-BR402)</f>
        <v>0</v>
      </c>
      <c r="BU402">
        <f>(BA402-BG402)/(BA402-BR402)</f>
        <v>0</v>
      </c>
      <c r="BV402">
        <f>(BG402-BF402)/(BG402-AZ402)</f>
        <v>0</v>
      </c>
      <c r="BW402">
        <f>(BA402-BG402)/(BA402-AZ402)</f>
        <v>0</v>
      </c>
      <c r="BX402">
        <f>(BT402*BR402/BF402)</f>
        <v>0</v>
      </c>
      <c r="BY402">
        <f>(1-BX402)</f>
        <v>0</v>
      </c>
      <c r="BZ402">
        <v>1358</v>
      </c>
      <c r="CA402">
        <v>300</v>
      </c>
      <c r="CB402">
        <v>300</v>
      </c>
      <c r="CC402">
        <v>300</v>
      </c>
      <c r="CD402">
        <v>10372.1</v>
      </c>
      <c r="CE402">
        <v>1824.64</v>
      </c>
      <c r="CF402">
        <v>-0.00730157</v>
      </c>
      <c r="CG402">
        <v>0.9</v>
      </c>
      <c r="CH402" t="s">
        <v>421</v>
      </c>
      <c r="CI402" t="s">
        <v>421</v>
      </c>
      <c r="CJ402" t="s">
        <v>421</v>
      </c>
      <c r="CK402" t="s">
        <v>421</v>
      </c>
      <c r="CL402" t="s">
        <v>421</v>
      </c>
      <c r="CM402" t="s">
        <v>421</v>
      </c>
      <c r="CN402" t="s">
        <v>421</v>
      </c>
      <c r="CO402" t="s">
        <v>421</v>
      </c>
      <c r="CP402" t="s">
        <v>421</v>
      </c>
      <c r="CQ402" t="s">
        <v>421</v>
      </c>
      <c r="CR402">
        <f>$B$11*DQ402+$C$11*DR402+$F$11*EC402*(1-EF402)</f>
        <v>0</v>
      </c>
      <c r="CS402">
        <f>CR402*CT402</f>
        <v>0</v>
      </c>
      <c r="CT402">
        <f>($B$11*$D$9+$C$11*$D$9+$F$11*((EP402+EH402)/MAX(EP402+EH402+EQ402, 0.1)*$I$9+EQ402/MAX(EP402+EH402+EQ402, 0.1)*$J$9))/($B$11+$C$11+$F$11)</f>
        <v>0</v>
      </c>
      <c r="CU402">
        <f>($B$11*$K$9+$C$11*$K$9+$F$11*((EP402+EH402)/MAX(EP402+EH402+EQ402, 0.1)*$P$9+EQ402/MAX(EP402+EH402+EQ402, 0.1)*$Q$9))/($B$11+$C$11+$F$11)</f>
        <v>0</v>
      </c>
      <c r="CV402">
        <v>6</v>
      </c>
      <c r="CW402">
        <v>0.5</v>
      </c>
      <c r="CX402" t="s">
        <v>422</v>
      </c>
      <c r="CY402">
        <v>2</v>
      </c>
      <c r="CZ402" t="b">
        <v>1</v>
      </c>
      <c r="DA402">
        <v>1652290161.5</v>
      </c>
      <c r="DB402">
        <v>765.0926666666668</v>
      </c>
      <c r="DC402">
        <v>729.7903333333334</v>
      </c>
      <c r="DD402">
        <v>28.4627</v>
      </c>
      <c r="DE402">
        <v>25.7337</v>
      </c>
      <c r="DF402">
        <v>765.7596666666667</v>
      </c>
      <c r="DG402">
        <v>28.34956666666666</v>
      </c>
      <c r="DH402">
        <v>400.052</v>
      </c>
      <c r="DI402">
        <v>90.63380000000001</v>
      </c>
      <c r="DJ402">
        <v>0.1000106666666667</v>
      </c>
      <c r="DK402">
        <v>33.39803333333333</v>
      </c>
      <c r="DL402">
        <v>32.71906666666667</v>
      </c>
      <c r="DM402">
        <v>999.9</v>
      </c>
      <c r="DN402">
        <v>0</v>
      </c>
      <c r="DO402">
        <v>0</v>
      </c>
      <c r="DP402">
        <v>10009.36666666667</v>
      </c>
      <c r="DQ402">
        <v>0</v>
      </c>
      <c r="DR402">
        <v>252.2933333333333</v>
      </c>
      <c r="DS402">
        <v>35.30246666666667</v>
      </c>
      <c r="DT402">
        <v>787.5073333333333</v>
      </c>
      <c r="DU402">
        <v>749.0666666666666</v>
      </c>
      <c r="DV402">
        <v>2.728963333333334</v>
      </c>
      <c r="DW402">
        <v>729.7903333333334</v>
      </c>
      <c r="DX402">
        <v>25.7337</v>
      </c>
      <c r="DY402">
        <v>2.57968</v>
      </c>
      <c r="DZ402">
        <v>2.332346666666667</v>
      </c>
      <c r="EA402">
        <v>21.53813333333333</v>
      </c>
      <c r="EB402">
        <v>19.90153333333333</v>
      </c>
      <c r="EC402">
        <v>1500.15</v>
      </c>
      <c r="ED402">
        <v>0.9729953333333333</v>
      </c>
      <c r="EE402">
        <v>0.02700486666666667</v>
      </c>
      <c r="EF402">
        <v>0</v>
      </c>
      <c r="EG402">
        <v>1383.09</v>
      </c>
      <c r="EH402">
        <v>5.00097</v>
      </c>
      <c r="EI402">
        <v>21447.03333333334</v>
      </c>
      <c r="EJ402">
        <v>12492.86666666667</v>
      </c>
      <c r="EK402">
        <v>41.625</v>
      </c>
      <c r="EL402">
        <v>43</v>
      </c>
      <c r="EM402">
        <v>41.833</v>
      </c>
      <c r="EN402">
        <v>42.81199999999999</v>
      </c>
      <c r="EO402">
        <v>42.81199999999999</v>
      </c>
      <c r="EP402">
        <v>1454.77</v>
      </c>
      <c r="EQ402">
        <v>40.38</v>
      </c>
      <c r="ER402">
        <v>0</v>
      </c>
      <c r="ES402">
        <v>2848.400000095367</v>
      </c>
      <c r="ET402">
        <v>0</v>
      </c>
      <c r="EU402">
        <v>1385.9936</v>
      </c>
      <c r="EV402">
        <v>-27.1761538155338</v>
      </c>
      <c r="EW402">
        <v>-340.1692301640719</v>
      </c>
      <c r="EX402">
        <v>21486.6</v>
      </c>
      <c r="EY402">
        <v>15</v>
      </c>
      <c r="EZ402">
        <v>1652287342.6</v>
      </c>
      <c r="FA402" t="s">
        <v>727</v>
      </c>
      <c r="FB402">
        <v>1652287342.6</v>
      </c>
      <c r="FC402">
        <v>1652287335.6</v>
      </c>
      <c r="FD402">
        <v>27</v>
      </c>
      <c r="FE402">
        <v>0.206</v>
      </c>
      <c r="FF402">
        <v>-0.006</v>
      </c>
      <c r="FG402">
        <v>-1.806</v>
      </c>
      <c r="FH402">
        <v>0.04</v>
      </c>
      <c r="FI402">
        <v>1600</v>
      </c>
      <c r="FJ402">
        <v>24</v>
      </c>
      <c r="FK402">
        <v>0.06</v>
      </c>
      <c r="FL402">
        <v>0.04</v>
      </c>
      <c r="FM402">
        <v>33.67025750000001</v>
      </c>
      <c r="FN402">
        <v>10.33974596622889</v>
      </c>
      <c r="FO402">
        <v>0.9975802090276999</v>
      </c>
      <c r="FP402">
        <v>-1</v>
      </c>
      <c r="FQ402">
        <v>2.68869125</v>
      </c>
      <c r="FR402">
        <v>0.2604156472795495</v>
      </c>
      <c r="FS402">
        <v>0.03180662125937776</v>
      </c>
      <c r="FT402">
        <v>1</v>
      </c>
      <c r="FU402">
        <v>0</v>
      </c>
      <c r="FV402">
        <v>0</v>
      </c>
      <c r="FW402">
        <v>0</v>
      </c>
      <c r="FX402">
        <v>-1</v>
      </c>
      <c r="FY402">
        <v>1</v>
      </c>
      <c r="FZ402">
        <v>1</v>
      </c>
      <c r="GA402" t="s">
        <v>719</v>
      </c>
      <c r="GB402">
        <v>2.69376</v>
      </c>
      <c r="GC402">
        <v>2.70523</v>
      </c>
      <c r="GD402">
        <v>0.142649</v>
      </c>
      <c r="GE402">
        <v>0.136683</v>
      </c>
      <c r="GF402">
        <v>0.119081</v>
      </c>
      <c r="GG402">
        <v>0.109451</v>
      </c>
      <c r="GH402">
        <v>26874.9</v>
      </c>
      <c r="GI402">
        <v>27170.9</v>
      </c>
      <c r="GJ402">
        <v>29170.6</v>
      </c>
      <c r="GK402">
        <v>29131.6</v>
      </c>
      <c r="GL402">
        <v>34019.6</v>
      </c>
      <c r="GM402">
        <v>34531.6</v>
      </c>
      <c r="GN402">
        <v>41051.9</v>
      </c>
      <c r="GO402">
        <v>41568.9</v>
      </c>
      <c r="GP402">
        <v>1.71423</v>
      </c>
      <c r="GQ402">
        <v>2.0059</v>
      </c>
      <c r="GR402">
        <v>0.126917</v>
      </c>
      <c r="GS402">
        <v>0</v>
      </c>
      <c r="GT402">
        <v>30.6567</v>
      </c>
      <c r="GU402">
        <v>999.9</v>
      </c>
      <c r="GV402">
        <v>43.8</v>
      </c>
      <c r="GW402">
        <v>36.9</v>
      </c>
      <c r="GX402">
        <v>30.3024</v>
      </c>
      <c r="GY402">
        <v>62.8538</v>
      </c>
      <c r="GZ402">
        <v>29.4912</v>
      </c>
      <c r="HA402">
        <v>1</v>
      </c>
      <c r="HB402">
        <v>0.369797</v>
      </c>
      <c r="HC402">
        <v>0</v>
      </c>
      <c r="HD402">
        <v>20.3917</v>
      </c>
      <c r="HE402">
        <v>5.21594</v>
      </c>
      <c r="HF402">
        <v>12.0099</v>
      </c>
      <c r="HG402">
        <v>4.9873</v>
      </c>
      <c r="HH402">
        <v>3.28848</v>
      </c>
      <c r="HI402">
        <v>2447.8</v>
      </c>
      <c r="HJ402">
        <v>9999</v>
      </c>
      <c r="HK402">
        <v>9999</v>
      </c>
      <c r="HL402">
        <v>46.1</v>
      </c>
      <c r="HM402">
        <v>1.86736</v>
      </c>
      <c r="HN402">
        <v>1.8663</v>
      </c>
      <c r="HO402">
        <v>1.86585</v>
      </c>
      <c r="HP402">
        <v>1.8657</v>
      </c>
      <c r="HQ402">
        <v>1.86753</v>
      </c>
      <c r="HR402">
        <v>1.87001</v>
      </c>
      <c r="HS402">
        <v>1.86874</v>
      </c>
      <c r="HT402">
        <v>1.87008</v>
      </c>
      <c r="HU402">
        <v>0</v>
      </c>
      <c r="HV402">
        <v>0</v>
      </c>
      <c r="HW402">
        <v>0</v>
      </c>
      <c r="HX402">
        <v>0</v>
      </c>
      <c r="HY402" t="s">
        <v>425</v>
      </c>
      <c r="HZ402" t="s">
        <v>426</v>
      </c>
      <c r="IA402" t="s">
        <v>427</v>
      </c>
      <c r="IB402" t="s">
        <v>427</v>
      </c>
      <c r="IC402" t="s">
        <v>427</v>
      </c>
      <c r="ID402" t="s">
        <v>427</v>
      </c>
      <c r="IE402">
        <v>0</v>
      </c>
      <c r="IF402">
        <v>100</v>
      </c>
      <c r="IG402">
        <v>100</v>
      </c>
      <c r="IH402">
        <v>-0.659</v>
      </c>
      <c r="II402">
        <v>0.1131</v>
      </c>
      <c r="IJ402">
        <v>0.04464184116076175</v>
      </c>
      <c r="IK402">
        <v>-0.0004613869835165773</v>
      </c>
      <c r="IL402">
        <v>-7.733014719846753E-07</v>
      </c>
      <c r="IM402">
        <v>2.12217718631011E-10</v>
      </c>
      <c r="IN402">
        <v>-0.1662484685589008</v>
      </c>
      <c r="IO402">
        <v>0.000886434048502425</v>
      </c>
      <c r="IP402">
        <v>0.0004187276611132993</v>
      </c>
      <c r="IQ402">
        <v>-3.612086840460417E-06</v>
      </c>
      <c r="IR402">
        <v>19</v>
      </c>
      <c r="IS402">
        <v>2204</v>
      </c>
      <c r="IT402">
        <v>1</v>
      </c>
      <c r="IU402">
        <v>37</v>
      </c>
      <c r="IV402">
        <v>47</v>
      </c>
      <c r="IW402">
        <v>47.1</v>
      </c>
      <c r="IX402">
        <v>1.58325</v>
      </c>
      <c r="IY402">
        <v>2.22656</v>
      </c>
      <c r="IZ402">
        <v>1.39648</v>
      </c>
      <c r="JA402">
        <v>2.34131</v>
      </c>
      <c r="JB402">
        <v>1.49536</v>
      </c>
      <c r="JC402">
        <v>2.28149</v>
      </c>
      <c r="JD402">
        <v>39.1924</v>
      </c>
      <c r="JE402">
        <v>14.6049</v>
      </c>
      <c r="JF402">
        <v>18</v>
      </c>
      <c r="JG402">
        <v>391.569</v>
      </c>
      <c r="JH402">
        <v>562.25</v>
      </c>
      <c r="JI402">
        <v>32.655</v>
      </c>
      <c r="JJ402">
        <v>32.2281</v>
      </c>
      <c r="JK402">
        <v>30.0002</v>
      </c>
      <c r="JL402">
        <v>32.1137</v>
      </c>
      <c r="JM402">
        <v>32.0119</v>
      </c>
      <c r="JN402">
        <v>31.6788</v>
      </c>
      <c r="JO402">
        <v>21.511</v>
      </c>
      <c r="JP402">
        <v>30.7485</v>
      </c>
      <c r="JQ402">
        <v>-999.9</v>
      </c>
      <c r="JR402">
        <v>685.796</v>
      </c>
      <c r="JS402">
        <v>25.7081</v>
      </c>
      <c r="JT402">
        <v>99.7011</v>
      </c>
      <c r="JU402">
        <v>99.7792</v>
      </c>
    </row>
    <row r="403" spans="1:281">
      <c r="A403">
        <v>387</v>
      </c>
      <c r="B403">
        <v>1652290164.5</v>
      </c>
      <c r="C403">
        <v>8108</v>
      </c>
      <c r="D403" t="s">
        <v>1259</v>
      </c>
      <c r="E403" t="s">
        <v>1260</v>
      </c>
      <c r="F403">
        <v>2</v>
      </c>
      <c r="G403" t="s">
        <v>1120</v>
      </c>
      <c r="H403" t="s">
        <v>418</v>
      </c>
      <c r="I403">
        <v>1652290163.125</v>
      </c>
      <c r="J403">
        <f>(K403)/1000</f>
        <v>0</v>
      </c>
      <c r="K403">
        <f>IF(CZ403, AN403, AH403)</f>
        <v>0</v>
      </c>
      <c r="L403">
        <f>IF(CZ403, AI403, AG403)</f>
        <v>0</v>
      </c>
      <c r="M403">
        <f>DB403 - IF(AU403&gt;1, L403*CV403*100.0/(AW403*DP403), 0)</f>
        <v>0</v>
      </c>
      <c r="N403">
        <f>((T403-J403/2)*M403-L403)/(T403+J403/2)</f>
        <v>0</v>
      </c>
      <c r="O403">
        <f>N403*(DI403+DJ403)/1000.0</f>
        <v>0</v>
      </c>
      <c r="P403">
        <f>(DB403 - IF(AU403&gt;1, L403*CV403*100.0/(AW403*DP403), 0))*(DI403+DJ403)/1000.0</f>
        <v>0</v>
      </c>
      <c r="Q403">
        <f>2.0/((1/S403-1/R403)+SIGN(S403)*SQRT((1/S403-1/R403)*(1/S403-1/R403) + 4*CW403/((CW403+1)*(CW403+1))*(2*1/S403*1/R403-1/R403*1/R403)))</f>
        <v>0</v>
      </c>
      <c r="R403">
        <f>IF(LEFT(CX403,1)&lt;&gt;"0",IF(LEFT(CX403,1)="1",3.0,CY403),$D$5+$E$5*(DP403*DI403/($K$5*1000))+$F$5*(DP403*DI403/($K$5*1000))*MAX(MIN(CV403,$J$5),$I$5)*MAX(MIN(CV403,$J$5),$I$5)+$G$5*MAX(MIN(CV403,$J$5),$I$5)*(DP403*DI403/($K$5*1000))+$H$5*(DP403*DI403/($K$5*1000))*(DP403*DI403/($K$5*1000)))</f>
        <v>0</v>
      </c>
      <c r="S403">
        <f>J403*(1000-(1000*0.61365*exp(17.502*W403/(240.97+W403))/(DI403+DJ403)+DD403)/2)/(1000*0.61365*exp(17.502*W403/(240.97+W403))/(DI403+DJ403)-DD403)</f>
        <v>0</v>
      </c>
      <c r="T403">
        <f>1/((CW403+1)/(Q403/1.6)+1/(R403/1.37)) + CW403/((CW403+1)/(Q403/1.6) + CW403/(R403/1.37))</f>
        <v>0</v>
      </c>
      <c r="U403">
        <f>(CR403*CU403)</f>
        <v>0</v>
      </c>
      <c r="V403">
        <f>(DK403+(U403+2*0.95*5.67E-8*(((DK403+$B$7)+273)^4-(DK403+273)^4)-44100*J403)/(1.84*29.3*R403+8*0.95*5.67E-8*(DK403+273)^3))</f>
        <v>0</v>
      </c>
      <c r="W403">
        <f>($C$7*DL403+$D$7*DM403+$E$7*V403)</f>
        <v>0</v>
      </c>
      <c r="X403">
        <f>0.61365*exp(17.502*W403/(240.97+W403))</f>
        <v>0</v>
      </c>
      <c r="Y403">
        <f>(Z403/AA403*100)</f>
        <v>0</v>
      </c>
      <c r="Z403">
        <f>DD403*(DI403+DJ403)/1000</f>
        <v>0</v>
      </c>
      <c r="AA403">
        <f>0.61365*exp(17.502*DK403/(240.97+DK403))</f>
        <v>0</v>
      </c>
      <c r="AB403">
        <f>(X403-DD403*(DI403+DJ403)/1000)</f>
        <v>0</v>
      </c>
      <c r="AC403">
        <f>(-J403*44100)</f>
        <v>0</v>
      </c>
      <c r="AD403">
        <f>2*29.3*R403*0.92*(DK403-W403)</f>
        <v>0</v>
      </c>
      <c r="AE403">
        <f>2*0.95*5.67E-8*(((DK403+$B$7)+273)^4-(W403+273)^4)</f>
        <v>0</v>
      </c>
      <c r="AF403">
        <f>U403+AE403+AC403+AD403</f>
        <v>0</v>
      </c>
      <c r="AG403">
        <f>DH403*AU403*(DC403-DB403*(1000-AU403*DE403)/(1000-AU403*DD403))/(100*CV403)</f>
        <v>0</v>
      </c>
      <c r="AH403">
        <f>1000*DH403*AU403*(DD403-DE403)/(100*CV403*(1000-AU403*DD403))</f>
        <v>0</v>
      </c>
      <c r="AI403">
        <f>(AJ403 - AK403 - DI403*1E3/(8.314*(DK403+273.15)) * AM403/DH403 * AL403) * DH403/(100*CV403) * (1000 - DE403)/1000</f>
        <v>0</v>
      </c>
      <c r="AJ403">
        <v>753.3091769720261</v>
      </c>
      <c r="AK403">
        <v>770.8012363636361</v>
      </c>
      <c r="AL403">
        <v>-6.676989747279043</v>
      </c>
      <c r="AM403">
        <v>66.42233892500103</v>
      </c>
      <c r="AN403">
        <f>(AP403 - AO403 + DI403*1E3/(8.314*(DK403+273.15)) * AR403/DH403 * AQ403) * DH403/(100*CV403) * 1000/(1000 - AP403)</f>
        <v>0</v>
      </c>
      <c r="AO403">
        <v>25.73574856225136</v>
      </c>
      <c r="AP403">
        <v>28.45900303030302</v>
      </c>
      <c r="AQ403">
        <v>-0.0003217002111225441</v>
      </c>
      <c r="AR403">
        <v>79.01917542628415</v>
      </c>
      <c r="AS403">
        <v>0</v>
      </c>
      <c r="AT403">
        <v>0</v>
      </c>
      <c r="AU403">
        <f>IF(AS403*$H$13&gt;=AW403,1.0,(AW403/(AW403-AS403*$H$13)))</f>
        <v>0</v>
      </c>
      <c r="AV403">
        <f>(AU403-1)*100</f>
        <v>0</v>
      </c>
      <c r="AW403">
        <f>MAX(0,($B$13+$C$13*DP403)/(1+$D$13*DP403)*DI403/(DK403+273)*$E$13)</f>
        <v>0</v>
      </c>
      <c r="AX403" t="s">
        <v>421</v>
      </c>
      <c r="AY403" t="s">
        <v>421</v>
      </c>
      <c r="AZ403">
        <v>0</v>
      </c>
      <c r="BA403">
        <v>0</v>
      </c>
      <c r="BB403">
        <f>1-AZ403/BA403</f>
        <v>0</v>
      </c>
      <c r="BC403">
        <v>0</v>
      </c>
      <c r="BD403" t="s">
        <v>421</v>
      </c>
      <c r="BE403" t="s">
        <v>421</v>
      </c>
      <c r="BF403">
        <v>0</v>
      </c>
      <c r="BG403">
        <v>0</v>
      </c>
      <c r="BH403">
        <f>1-BF403/BG403</f>
        <v>0</v>
      </c>
      <c r="BI403">
        <v>0.5</v>
      </c>
      <c r="BJ403">
        <f>CS403</f>
        <v>0</v>
      </c>
      <c r="BK403">
        <f>L403</f>
        <v>0</v>
      </c>
      <c r="BL403">
        <f>BH403*BI403*BJ403</f>
        <v>0</v>
      </c>
      <c r="BM403">
        <f>(BK403-BC403)/BJ403</f>
        <v>0</v>
      </c>
      <c r="BN403">
        <f>(BA403-BG403)/BG403</f>
        <v>0</v>
      </c>
      <c r="BO403">
        <f>AZ403/(BB403+AZ403/BG403)</f>
        <v>0</v>
      </c>
      <c r="BP403" t="s">
        <v>421</v>
      </c>
      <c r="BQ403">
        <v>0</v>
      </c>
      <c r="BR403">
        <f>IF(BQ403&lt;&gt;0, BQ403, BO403)</f>
        <v>0</v>
      </c>
      <c r="BS403">
        <f>1-BR403/BG403</f>
        <v>0</v>
      </c>
      <c r="BT403">
        <f>(BG403-BF403)/(BG403-BR403)</f>
        <v>0</v>
      </c>
      <c r="BU403">
        <f>(BA403-BG403)/(BA403-BR403)</f>
        <v>0</v>
      </c>
      <c r="BV403">
        <f>(BG403-BF403)/(BG403-AZ403)</f>
        <v>0</v>
      </c>
      <c r="BW403">
        <f>(BA403-BG403)/(BA403-AZ403)</f>
        <v>0</v>
      </c>
      <c r="BX403">
        <f>(BT403*BR403/BF403)</f>
        <v>0</v>
      </c>
      <c r="BY403">
        <f>(1-BX403)</f>
        <v>0</v>
      </c>
      <c r="BZ403">
        <v>1358</v>
      </c>
      <c r="CA403">
        <v>300</v>
      </c>
      <c r="CB403">
        <v>300</v>
      </c>
      <c r="CC403">
        <v>300</v>
      </c>
      <c r="CD403">
        <v>10372.1</v>
      </c>
      <c r="CE403">
        <v>1824.64</v>
      </c>
      <c r="CF403">
        <v>-0.00730157</v>
      </c>
      <c r="CG403">
        <v>0.9</v>
      </c>
      <c r="CH403" t="s">
        <v>421</v>
      </c>
      <c r="CI403" t="s">
        <v>421</v>
      </c>
      <c r="CJ403" t="s">
        <v>421</v>
      </c>
      <c r="CK403" t="s">
        <v>421</v>
      </c>
      <c r="CL403" t="s">
        <v>421</v>
      </c>
      <c r="CM403" t="s">
        <v>421</v>
      </c>
      <c r="CN403" t="s">
        <v>421</v>
      </c>
      <c r="CO403" t="s">
        <v>421</v>
      </c>
      <c r="CP403" t="s">
        <v>421</v>
      </c>
      <c r="CQ403" t="s">
        <v>421</v>
      </c>
      <c r="CR403">
        <f>$B$11*DQ403+$C$11*DR403+$F$11*EC403*(1-EF403)</f>
        <v>0</v>
      </c>
      <c r="CS403">
        <f>CR403*CT403</f>
        <v>0</v>
      </c>
      <c r="CT403">
        <f>($B$11*$D$9+$C$11*$D$9+$F$11*((EP403+EH403)/MAX(EP403+EH403+EQ403, 0.1)*$I$9+EQ403/MAX(EP403+EH403+EQ403, 0.1)*$J$9))/($B$11+$C$11+$F$11)</f>
        <v>0</v>
      </c>
      <c r="CU403">
        <f>($B$11*$K$9+$C$11*$K$9+$F$11*((EP403+EH403)/MAX(EP403+EH403+EQ403, 0.1)*$P$9+EQ403/MAX(EP403+EH403+EQ403, 0.1)*$Q$9))/($B$11+$C$11+$F$11)</f>
        <v>0</v>
      </c>
      <c r="CV403">
        <v>6</v>
      </c>
      <c r="CW403">
        <v>0.5</v>
      </c>
      <c r="CX403" t="s">
        <v>422</v>
      </c>
      <c r="CY403">
        <v>2</v>
      </c>
      <c r="CZ403" t="b">
        <v>1</v>
      </c>
      <c r="DA403">
        <v>1652290163.125</v>
      </c>
      <c r="DB403">
        <v>754.54375</v>
      </c>
      <c r="DC403">
        <v>719.028</v>
      </c>
      <c r="DD403">
        <v>28.46005</v>
      </c>
      <c r="DE403">
        <v>25.729475</v>
      </c>
      <c r="DF403">
        <v>755.1972500000002</v>
      </c>
      <c r="DG403">
        <v>28.347</v>
      </c>
      <c r="DH403">
        <v>400.0934999999999</v>
      </c>
      <c r="DI403">
        <v>90.63365</v>
      </c>
      <c r="DJ403">
        <v>0.10005245</v>
      </c>
      <c r="DK403">
        <v>33.3978</v>
      </c>
      <c r="DL403">
        <v>32.71765</v>
      </c>
      <c r="DM403">
        <v>999.9</v>
      </c>
      <c r="DN403">
        <v>0</v>
      </c>
      <c r="DO403">
        <v>0</v>
      </c>
      <c r="DP403">
        <v>10003.425</v>
      </c>
      <c r="DQ403">
        <v>0</v>
      </c>
      <c r="DR403">
        <v>253.01625</v>
      </c>
      <c r="DS403">
        <v>35.5156</v>
      </c>
      <c r="DT403">
        <v>776.6469999999999</v>
      </c>
      <c r="DU403">
        <v>738.0169999999999</v>
      </c>
      <c r="DV403">
        <v>2.7305725</v>
      </c>
      <c r="DW403">
        <v>719.028</v>
      </c>
      <c r="DX403">
        <v>25.729475</v>
      </c>
      <c r="DY403">
        <v>2.57944</v>
      </c>
      <c r="DZ403">
        <v>2.3319575</v>
      </c>
      <c r="EA403">
        <v>21.5366</v>
      </c>
      <c r="EB403">
        <v>19.898875</v>
      </c>
      <c r="EC403">
        <v>1499.95</v>
      </c>
      <c r="ED403">
        <v>0.972992</v>
      </c>
      <c r="EE403">
        <v>0.0270084</v>
      </c>
      <c r="EF403">
        <v>0</v>
      </c>
      <c r="EG403">
        <v>1382.3025</v>
      </c>
      <c r="EH403">
        <v>5.00097</v>
      </c>
      <c r="EI403">
        <v>21436.725</v>
      </c>
      <c r="EJ403">
        <v>12491.15</v>
      </c>
      <c r="EK403">
        <v>41.625</v>
      </c>
      <c r="EL403">
        <v>43</v>
      </c>
      <c r="EM403">
        <v>41.82774999999999</v>
      </c>
      <c r="EN403">
        <v>42.812</v>
      </c>
      <c r="EO403">
        <v>42.812</v>
      </c>
      <c r="EP403">
        <v>1454.57</v>
      </c>
      <c r="EQ403">
        <v>40.38</v>
      </c>
      <c r="ER403">
        <v>0</v>
      </c>
      <c r="ES403">
        <v>2850.200000047684</v>
      </c>
      <c r="ET403">
        <v>0</v>
      </c>
      <c r="EU403">
        <v>1385.301923076923</v>
      </c>
      <c r="EV403">
        <v>-27.2447863549632</v>
      </c>
      <c r="EW403">
        <v>-362.3487181992118</v>
      </c>
      <c r="EX403">
        <v>21477.91153846154</v>
      </c>
      <c r="EY403">
        <v>15</v>
      </c>
      <c r="EZ403">
        <v>1652287342.6</v>
      </c>
      <c r="FA403" t="s">
        <v>727</v>
      </c>
      <c r="FB403">
        <v>1652287342.6</v>
      </c>
      <c r="FC403">
        <v>1652287335.6</v>
      </c>
      <c r="FD403">
        <v>27</v>
      </c>
      <c r="FE403">
        <v>0.206</v>
      </c>
      <c r="FF403">
        <v>-0.006</v>
      </c>
      <c r="FG403">
        <v>-1.806</v>
      </c>
      <c r="FH403">
        <v>0.04</v>
      </c>
      <c r="FI403">
        <v>1600</v>
      </c>
      <c r="FJ403">
        <v>24</v>
      </c>
      <c r="FK403">
        <v>0.06</v>
      </c>
      <c r="FL403">
        <v>0.04</v>
      </c>
      <c r="FM403">
        <v>33.8908487804878</v>
      </c>
      <c r="FN403">
        <v>10.1641797909408</v>
      </c>
      <c r="FO403">
        <v>1.004384312347</v>
      </c>
      <c r="FP403">
        <v>-1</v>
      </c>
      <c r="FQ403">
        <v>2.691274146341463</v>
      </c>
      <c r="FR403">
        <v>0.2997792334494787</v>
      </c>
      <c r="FS403">
        <v>0.0331887146537619</v>
      </c>
      <c r="FT403">
        <v>1</v>
      </c>
      <c r="FU403">
        <v>0</v>
      </c>
      <c r="FV403">
        <v>0</v>
      </c>
      <c r="FW403">
        <v>0</v>
      </c>
      <c r="FX403">
        <v>-1</v>
      </c>
      <c r="FY403">
        <v>1</v>
      </c>
      <c r="FZ403">
        <v>1</v>
      </c>
      <c r="GA403" t="s">
        <v>719</v>
      </c>
      <c r="GB403">
        <v>2.69376</v>
      </c>
      <c r="GC403">
        <v>2.70517</v>
      </c>
      <c r="GD403">
        <v>0.140998</v>
      </c>
      <c r="GE403">
        <v>0.13497</v>
      </c>
      <c r="GF403">
        <v>0.119077</v>
      </c>
      <c r="GG403">
        <v>0.109437</v>
      </c>
      <c r="GH403">
        <v>26926.8</v>
      </c>
      <c r="GI403">
        <v>27224.7</v>
      </c>
      <c r="GJ403">
        <v>29170.7</v>
      </c>
      <c r="GK403">
        <v>29131.4</v>
      </c>
      <c r="GL403">
        <v>34020</v>
      </c>
      <c r="GM403">
        <v>34532</v>
      </c>
      <c r="GN403">
        <v>41052.1</v>
      </c>
      <c r="GO403">
        <v>41568.8</v>
      </c>
      <c r="GP403">
        <v>1.71415</v>
      </c>
      <c r="GQ403">
        <v>2.0059</v>
      </c>
      <c r="GR403">
        <v>0.127077</v>
      </c>
      <c r="GS403">
        <v>0</v>
      </c>
      <c r="GT403">
        <v>30.6567</v>
      </c>
      <c r="GU403">
        <v>999.9</v>
      </c>
      <c r="GV403">
        <v>43.8</v>
      </c>
      <c r="GW403">
        <v>36.9</v>
      </c>
      <c r="GX403">
        <v>30.3017</v>
      </c>
      <c r="GY403">
        <v>62.8338</v>
      </c>
      <c r="GZ403">
        <v>29.5833</v>
      </c>
      <c r="HA403">
        <v>1</v>
      </c>
      <c r="HB403">
        <v>0.369845</v>
      </c>
      <c r="HC403">
        <v>0</v>
      </c>
      <c r="HD403">
        <v>20.3916</v>
      </c>
      <c r="HE403">
        <v>5.21639</v>
      </c>
      <c r="HF403">
        <v>12.0099</v>
      </c>
      <c r="HG403">
        <v>4.9873</v>
      </c>
      <c r="HH403">
        <v>3.28848</v>
      </c>
      <c r="HI403">
        <v>2447.8</v>
      </c>
      <c r="HJ403">
        <v>9999</v>
      </c>
      <c r="HK403">
        <v>9999</v>
      </c>
      <c r="HL403">
        <v>46.1</v>
      </c>
      <c r="HM403">
        <v>1.86737</v>
      </c>
      <c r="HN403">
        <v>1.8663</v>
      </c>
      <c r="HO403">
        <v>1.86586</v>
      </c>
      <c r="HP403">
        <v>1.86569</v>
      </c>
      <c r="HQ403">
        <v>1.86753</v>
      </c>
      <c r="HR403">
        <v>1.87</v>
      </c>
      <c r="HS403">
        <v>1.86874</v>
      </c>
      <c r="HT403">
        <v>1.87005</v>
      </c>
      <c r="HU403">
        <v>0</v>
      </c>
      <c r="HV403">
        <v>0</v>
      </c>
      <c r="HW403">
        <v>0</v>
      </c>
      <c r="HX403">
        <v>0</v>
      </c>
      <c r="HY403" t="s">
        <v>425</v>
      </c>
      <c r="HZ403" t="s">
        <v>426</v>
      </c>
      <c r="IA403" t="s">
        <v>427</v>
      </c>
      <c r="IB403" t="s">
        <v>427</v>
      </c>
      <c r="IC403" t="s">
        <v>427</v>
      </c>
      <c r="ID403" t="s">
        <v>427</v>
      </c>
      <c r="IE403">
        <v>0</v>
      </c>
      <c r="IF403">
        <v>100</v>
      </c>
      <c r="IG403">
        <v>100</v>
      </c>
      <c r="IH403">
        <v>-0.642</v>
      </c>
      <c r="II403">
        <v>0.1131</v>
      </c>
      <c r="IJ403">
        <v>0.04464184116076175</v>
      </c>
      <c r="IK403">
        <v>-0.0004613869835165773</v>
      </c>
      <c r="IL403">
        <v>-7.733014719846753E-07</v>
      </c>
      <c r="IM403">
        <v>2.12217718631011E-10</v>
      </c>
      <c r="IN403">
        <v>-0.1662484685589008</v>
      </c>
      <c r="IO403">
        <v>0.000886434048502425</v>
      </c>
      <c r="IP403">
        <v>0.0004187276611132993</v>
      </c>
      <c r="IQ403">
        <v>-3.612086840460417E-06</v>
      </c>
      <c r="IR403">
        <v>19</v>
      </c>
      <c r="IS403">
        <v>2204</v>
      </c>
      <c r="IT403">
        <v>1</v>
      </c>
      <c r="IU403">
        <v>37</v>
      </c>
      <c r="IV403">
        <v>47</v>
      </c>
      <c r="IW403">
        <v>47.1</v>
      </c>
      <c r="IX403">
        <v>1.5625</v>
      </c>
      <c r="IY403">
        <v>2.22656</v>
      </c>
      <c r="IZ403">
        <v>1.39648</v>
      </c>
      <c r="JA403">
        <v>2.34131</v>
      </c>
      <c r="JB403">
        <v>1.49536</v>
      </c>
      <c r="JC403">
        <v>2.32666</v>
      </c>
      <c r="JD403">
        <v>39.1924</v>
      </c>
      <c r="JE403">
        <v>14.6049</v>
      </c>
      <c r="JF403">
        <v>18</v>
      </c>
      <c r="JG403">
        <v>391.536</v>
      </c>
      <c r="JH403">
        <v>562.2619999999999</v>
      </c>
      <c r="JI403">
        <v>32.6548</v>
      </c>
      <c r="JJ403">
        <v>32.2283</v>
      </c>
      <c r="JK403">
        <v>30.0003</v>
      </c>
      <c r="JL403">
        <v>32.115</v>
      </c>
      <c r="JM403">
        <v>32.0132</v>
      </c>
      <c r="JN403">
        <v>31.1939</v>
      </c>
      <c r="JO403">
        <v>21.511</v>
      </c>
      <c r="JP403">
        <v>30.7485</v>
      </c>
      <c r="JQ403">
        <v>-999.9</v>
      </c>
      <c r="JR403">
        <v>672.437</v>
      </c>
      <c r="JS403">
        <v>25.7081</v>
      </c>
      <c r="JT403">
        <v>99.7016</v>
      </c>
      <c r="JU403">
        <v>99.7787</v>
      </c>
    </row>
    <row r="404" spans="1:281">
      <c r="A404">
        <v>388</v>
      </c>
      <c r="B404">
        <v>1652290166.5</v>
      </c>
      <c r="C404">
        <v>8110</v>
      </c>
      <c r="D404" t="s">
        <v>1261</v>
      </c>
      <c r="E404" t="s">
        <v>1262</v>
      </c>
      <c r="F404">
        <v>2</v>
      </c>
      <c r="G404" t="s">
        <v>1120</v>
      </c>
      <c r="H404" t="s">
        <v>418</v>
      </c>
      <c r="I404">
        <v>1652290165.5</v>
      </c>
      <c r="J404">
        <f>(K404)/1000</f>
        <v>0</v>
      </c>
      <c r="K404">
        <f>IF(CZ404, AN404, AH404)</f>
        <v>0</v>
      </c>
      <c r="L404">
        <f>IF(CZ404, AI404, AG404)</f>
        <v>0</v>
      </c>
      <c r="M404">
        <f>DB404 - IF(AU404&gt;1, L404*CV404*100.0/(AW404*DP404), 0)</f>
        <v>0</v>
      </c>
      <c r="N404">
        <f>((T404-J404/2)*M404-L404)/(T404+J404/2)</f>
        <v>0</v>
      </c>
      <c r="O404">
        <f>N404*(DI404+DJ404)/1000.0</f>
        <v>0</v>
      </c>
      <c r="P404">
        <f>(DB404 - IF(AU404&gt;1, L404*CV404*100.0/(AW404*DP404), 0))*(DI404+DJ404)/1000.0</f>
        <v>0</v>
      </c>
      <c r="Q404">
        <f>2.0/((1/S404-1/R404)+SIGN(S404)*SQRT((1/S404-1/R404)*(1/S404-1/R404) + 4*CW404/((CW404+1)*(CW404+1))*(2*1/S404*1/R404-1/R404*1/R404)))</f>
        <v>0</v>
      </c>
      <c r="R404">
        <f>IF(LEFT(CX404,1)&lt;&gt;"0",IF(LEFT(CX404,1)="1",3.0,CY404),$D$5+$E$5*(DP404*DI404/($K$5*1000))+$F$5*(DP404*DI404/($K$5*1000))*MAX(MIN(CV404,$J$5),$I$5)*MAX(MIN(CV404,$J$5),$I$5)+$G$5*MAX(MIN(CV404,$J$5),$I$5)*(DP404*DI404/($K$5*1000))+$H$5*(DP404*DI404/($K$5*1000))*(DP404*DI404/($K$5*1000)))</f>
        <v>0</v>
      </c>
      <c r="S404">
        <f>J404*(1000-(1000*0.61365*exp(17.502*W404/(240.97+W404))/(DI404+DJ404)+DD404)/2)/(1000*0.61365*exp(17.502*W404/(240.97+W404))/(DI404+DJ404)-DD404)</f>
        <v>0</v>
      </c>
      <c r="T404">
        <f>1/((CW404+1)/(Q404/1.6)+1/(R404/1.37)) + CW404/((CW404+1)/(Q404/1.6) + CW404/(R404/1.37))</f>
        <v>0</v>
      </c>
      <c r="U404">
        <f>(CR404*CU404)</f>
        <v>0</v>
      </c>
      <c r="V404">
        <f>(DK404+(U404+2*0.95*5.67E-8*(((DK404+$B$7)+273)^4-(DK404+273)^4)-44100*J404)/(1.84*29.3*R404+8*0.95*5.67E-8*(DK404+273)^3))</f>
        <v>0</v>
      </c>
      <c r="W404">
        <f>($C$7*DL404+$D$7*DM404+$E$7*V404)</f>
        <v>0</v>
      </c>
      <c r="X404">
        <f>0.61365*exp(17.502*W404/(240.97+W404))</f>
        <v>0</v>
      </c>
      <c r="Y404">
        <f>(Z404/AA404*100)</f>
        <v>0</v>
      </c>
      <c r="Z404">
        <f>DD404*(DI404+DJ404)/1000</f>
        <v>0</v>
      </c>
      <c r="AA404">
        <f>0.61365*exp(17.502*DK404/(240.97+DK404))</f>
        <v>0</v>
      </c>
      <c r="AB404">
        <f>(X404-DD404*(DI404+DJ404)/1000)</f>
        <v>0</v>
      </c>
      <c r="AC404">
        <f>(-J404*44100)</f>
        <v>0</v>
      </c>
      <c r="AD404">
        <f>2*29.3*R404*0.92*(DK404-W404)</f>
        <v>0</v>
      </c>
      <c r="AE404">
        <f>2*0.95*5.67E-8*(((DK404+$B$7)+273)^4-(W404+273)^4)</f>
        <v>0</v>
      </c>
      <c r="AF404">
        <f>U404+AE404+AC404+AD404</f>
        <v>0</v>
      </c>
      <c r="AG404">
        <f>DH404*AU404*(DC404-DB404*(1000-AU404*DE404)/(1000-AU404*DD404))/(100*CV404)</f>
        <v>0</v>
      </c>
      <c r="AH404">
        <f>1000*DH404*AU404*(DD404-DE404)/(100*CV404*(1000-AU404*DD404))</f>
        <v>0</v>
      </c>
      <c r="AI404">
        <f>(AJ404 - AK404 - DI404*1E3/(8.314*(DK404+273.15)) * AM404/DH404 * AL404) * DH404/(100*CV404) * (1000 - DE404)/1000</f>
        <v>0</v>
      </c>
      <c r="AJ404">
        <v>739.6871424510389</v>
      </c>
      <c r="AK404">
        <v>757.5167393939395</v>
      </c>
      <c r="AL404">
        <v>-6.664641817003953</v>
      </c>
      <c r="AM404">
        <v>66.42233892500103</v>
      </c>
      <c r="AN404">
        <f>(AP404 - AO404 + DI404*1E3/(8.314*(DK404+273.15)) * AR404/DH404 * AQ404) * DH404/(100*CV404) * 1000/(1000 - AP404)</f>
        <v>0</v>
      </c>
      <c r="AO404">
        <v>25.73162003502076</v>
      </c>
      <c r="AP404">
        <v>28.45739575757576</v>
      </c>
      <c r="AQ404">
        <v>-0.0001718879287929933</v>
      </c>
      <c r="AR404">
        <v>79.01917542628415</v>
      </c>
      <c r="AS404">
        <v>0</v>
      </c>
      <c r="AT404">
        <v>0</v>
      </c>
      <c r="AU404">
        <f>IF(AS404*$H$13&gt;=AW404,1.0,(AW404/(AW404-AS404*$H$13)))</f>
        <v>0</v>
      </c>
      <c r="AV404">
        <f>(AU404-1)*100</f>
        <v>0</v>
      </c>
      <c r="AW404">
        <f>MAX(0,($B$13+$C$13*DP404)/(1+$D$13*DP404)*DI404/(DK404+273)*$E$13)</f>
        <v>0</v>
      </c>
      <c r="AX404" t="s">
        <v>421</v>
      </c>
      <c r="AY404" t="s">
        <v>421</v>
      </c>
      <c r="AZ404">
        <v>0</v>
      </c>
      <c r="BA404">
        <v>0</v>
      </c>
      <c r="BB404">
        <f>1-AZ404/BA404</f>
        <v>0</v>
      </c>
      <c r="BC404">
        <v>0</v>
      </c>
      <c r="BD404" t="s">
        <v>421</v>
      </c>
      <c r="BE404" t="s">
        <v>421</v>
      </c>
      <c r="BF404">
        <v>0</v>
      </c>
      <c r="BG404">
        <v>0</v>
      </c>
      <c r="BH404">
        <f>1-BF404/BG404</f>
        <v>0</v>
      </c>
      <c r="BI404">
        <v>0.5</v>
      </c>
      <c r="BJ404">
        <f>CS404</f>
        <v>0</v>
      </c>
      <c r="BK404">
        <f>L404</f>
        <v>0</v>
      </c>
      <c r="BL404">
        <f>BH404*BI404*BJ404</f>
        <v>0</v>
      </c>
      <c r="BM404">
        <f>(BK404-BC404)/BJ404</f>
        <v>0</v>
      </c>
      <c r="BN404">
        <f>(BA404-BG404)/BG404</f>
        <v>0</v>
      </c>
      <c r="BO404">
        <f>AZ404/(BB404+AZ404/BG404)</f>
        <v>0</v>
      </c>
      <c r="BP404" t="s">
        <v>421</v>
      </c>
      <c r="BQ404">
        <v>0</v>
      </c>
      <c r="BR404">
        <f>IF(BQ404&lt;&gt;0, BQ404, BO404)</f>
        <v>0</v>
      </c>
      <c r="BS404">
        <f>1-BR404/BG404</f>
        <v>0</v>
      </c>
      <c r="BT404">
        <f>(BG404-BF404)/(BG404-BR404)</f>
        <v>0</v>
      </c>
      <c r="BU404">
        <f>(BA404-BG404)/(BA404-BR404)</f>
        <v>0</v>
      </c>
      <c r="BV404">
        <f>(BG404-BF404)/(BG404-AZ404)</f>
        <v>0</v>
      </c>
      <c r="BW404">
        <f>(BA404-BG404)/(BA404-AZ404)</f>
        <v>0</v>
      </c>
      <c r="BX404">
        <f>(BT404*BR404/BF404)</f>
        <v>0</v>
      </c>
      <c r="BY404">
        <f>(1-BX404)</f>
        <v>0</v>
      </c>
      <c r="BZ404">
        <v>1358</v>
      </c>
      <c r="CA404">
        <v>300</v>
      </c>
      <c r="CB404">
        <v>300</v>
      </c>
      <c r="CC404">
        <v>300</v>
      </c>
      <c r="CD404">
        <v>10372.1</v>
      </c>
      <c r="CE404">
        <v>1824.64</v>
      </c>
      <c r="CF404">
        <v>-0.00730157</v>
      </c>
      <c r="CG404">
        <v>0.9</v>
      </c>
      <c r="CH404" t="s">
        <v>421</v>
      </c>
      <c r="CI404" t="s">
        <v>421</v>
      </c>
      <c r="CJ404" t="s">
        <v>421</v>
      </c>
      <c r="CK404" t="s">
        <v>421</v>
      </c>
      <c r="CL404" t="s">
        <v>421</v>
      </c>
      <c r="CM404" t="s">
        <v>421</v>
      </c>
      <c r="CN404" t="s">
        <v>421</v>
      </c>
      <c r="CO404" t="s">
        <v>421</v>
      </c>
      <c r="CP404" t="s">
        <v>421</v>
      </c>
      <c r="CQ404" t="s">
        <v>421</v>
      </c>
      <c r="CR404">
        <f>$B$11*DQ404+$C$11*DR404+$F$11*EC404*(1-EF404)</f>
        <v>0</v>
      </c>
      <c r="CS404">
        <f>CR404*CT404</f>
        <v>0</v>
      </c>
      <c r="CT404">
        <f>($B$11*$D$9+$C$11*$D$9+$F$11*((EP404+EH404)/MAX(EP404+EH404+EQ404, 0.1)*$I$9+EQ404/MAX(EP404+EH404+EQ404, 0.1)*$J$9))/($B$11+$C$11+$F$11)</f>
        <v>0</v>
      </c>
      <c r="CU404">
        <f>($B$11*$K$9+$C$11*$K$9+$F$11*((EP404+EH404)/MAX(EP404+EH404+EQ404, 0.1)*$P$9+EQ404/MAX(EP404+EH404+EQ404, 0.1)*$Q$9))/($B$11+$C$11+$F$11)</f>
        <v>0</v>
      </c>
      <c r="CV404">
        <v>6</v>
      </c>
      <c r="CW404">
        <v>0.5</v>
      </c>
      <c r="CX404" t="s">
        <v>422</v>
      </c>
      <c r="CY404">
        <v>2</v>
      </c>
      <c r="CZ404" t="b">
        <v>1</v>
      </c>
      <c r="DA404">
        <v>1652290165.5</v>
      </c>
      <c r="DB404">
        <v>739.1843333333333</v>
      </c>
      <c r="DC404">
        <v>703.3016666666666</v>
      </c>
      <c r="DD404">
        <v>28.4578</v>
      </c>
      <c r="DE404">
        <v>25.7238</v>
      </c>
      <c r="DF404">
        <v>739.8186666666667</v>
      </c>
      <c r="DG404">
        <v>28.34476666666667</v>
      </c>
      <c r="DH404">
        <v>400.1003333333333</v>
      </c>
      <c r="DI404">
        <v>90.63459999999999</v>
      </c>
      <c r="DJ404">
        <v>0.09993383333333333</v>
      </c>
      <c r="DK404">
        <v>33.39626666666667</v>
      </c>
      <c r="DL404">
        <v>32.72306666666667</v>
      </c>
      <c r="DM404">
        <v>999.9</v>
      </c>
      <c r="DN404">
        <v>0</v>
      </c>
      <c r="DO404">
        <v>0</v>
      </c>
      <c r="DP404">
        <v>9993.126666666665</v>
      </c>
      <c r="DQ404">
        <v>0</v>
      </c>
      <c r="DR404">
        <v>254.6793333333333</v>
      </c>
      <c r="DS404">
        <v>35.88306666666667</v>
      </c>
      <c r="DT404">
        <v>760.8363333333333</v>
      </c>
      <c r="DU404">
        <v>721.8710000000001</v>
      </c>
      <c r="DV404">
        <v>2.734016666666667</v>
      </c>
      <c r="DW404">
        <v>703.3016666666666</v>
      </c>
      <c r="DX404">
        <v>25.7238</v>
      </c>
      <c r="DY404">
        <v>2.57926</v>
      </c>
      <c r="DZ404">
        <v>2.331463333333333</v>
      </c>
      <c r="EA404">
        <v>21.53546666666666</v>
      </c>
      <c r="EB404">
        <v>19.89546666666667</v>
      </c>
      <c r="EC404">
        <v>1499.946666666667</v>
      </c>
      <c r="ED404">
        <v>0.972992</v>
      </c>
      <c r="EE404">
        <v>0.0270084</v>
      </c>
      <c r="EF404">
        <v>0</v>
      </c>
      <c r="EG404">
        <v>1381.353333333333</v>
      </c>
      <c r="EH404">
        <v>5.00097</v>
      </c>
      <c r="EI404">
        <v>21433.16666666667</v>
      </c>
      <c r="EJ404">
        <v>12491.13333333333</v>
      </c>
      <c r="EK404">
        <v>41.625</v>
      </c>
      <c r="EL404">
        <v>43</v>
      </c>
      <c r="EM404">
        <v>41.875</v>
      </c>
      <c r="EN404">
        <v>42.81199999999999</v>
      </c>
      <c r="EO404">
        <v>42.81199999999999</v>
      </c>
      <c r="EP404">
        <v>1454.566666666667</v>
      </c>
      <c r="EQ404">
        <v>40.38</v>
      </c>
      <c r="ER404">
        <v>0</v>
      </c>
      <c r="ES404">
        <v>2852.599999904633</v>
      </c>
      <c r="ET404">
        <v>0</v>
      </c>
      <c r="EU404">
        <v>1384.215769230769</v>
      </c>
      <c r="EV404">
        <v>-28.15282051509649</v>
      </c>
      <c r="EW404">
        <v>-378.1606834390512</v>
      </c>
      <c r="EX404">
        <v>21465</v>
      </c>
      <c r="EY404">
        <v>15</v>
      </c>
      <c r="EZ404">
        <v>1652287342.6</v>
      </c>
      <c r="FA404" t="s">
        <v>727</v>
      </c>
      <c r="FB404">
        <v>1652287342.6</v>
      </c>
      <c r="FC404">
        <v>1652287335.6</v>
      </c>
      <c r="FD404">
        <v>27</v>
      </c>
      <c r="FE404">
        <v>0.206</v>
      </c>
      <c r="FF404">
        <v>-0.006</v>
      </c>
      <c r="FG404">
        <v>-1.806</v>
      </c>
      <c r="FH404">
        <v>0.04</v>
      </c>
      <c r="FI404">
        <v>1600</v>
      </c>
      <c r="FJ404">
        <v>24</v>
      </c>
      <c r="FK404">
        <v>0.06</v>
      </c>
      <c r="FL404">
        <v>0.04</v>
      </c>
      <c r="FM404">
        <v>34.3618225</v>
      </c>
      <c r="FN404">
        <v>9.905197373358407</v>
      </c>
      <c r="FO404">
        <v>0.9544136958068812</v>
      </c>
      <c r="FP404">
        <v>-1</v>
      </c>
      <c r="FQ404">
        <v>2.70047775</v>
      </c>
      <c r="FR404">
        <v>0.3278815384615344</v>
      </c>
      <c r="FS404">
        <v>0.03370654079607548</v>
      </c>
      <c r="FT404">
        <v>1</v>
      </c>
      <c r="FU404">
        <v>0</v>
      </c>
      <c r="FV404">
        <v>0</v>
      </c>
      <c r="FW404">
        <v>0</v>
      </c>
      <c r="FX404">
        <v>-1</v>
      </c>
      <c r="FY404">
        <v>1</v>
      </c>
      <c r="FZ404">
        <v>1</v>
      </c>
      <c r="GA404" t="s">
        <v>719</v>
      </c>
      <c r="GB404">
        <v>2.69354</v>
      </c>
      <c r="GC404">
        <v>2.70505</v>
      </c>
      <c r="GD404">
        <v>0.139339</v>
      </c>
      <c r="GE404">
        <v>0.133245</v>
      </c>
      <c r="GF404">
        <v>0.119071</v>
      </c>
      <c r="GG404">
        <v>0.109429</v>
      </c>
      <c r="GH404">
        <v>26979.5</v>
      </c>
      <c r="GI404">
        <v>27279.1</v>
      </c>
      <c r="GJ404">
        <v>29171.4</v>
      </c>
      <c r="GK404">
        <v>29131.5</v>
      </c>
      <c r="GL404">
        <v>34021</v>
      </c>
      <c r="GM404">
        <v>34532.4</v>
      </c>
      <c r="GN404">
        <v>41053.1</v>
      </c>
      <c r="GO404">
        <v>41569</v>
      </c>
      <c r="GP404">
        <v>1.71415</v>
      </c>
      <c r="GQ404">
        <v>2.00602</v>
      </c>
      <c r="GR404">
        <v>0.127599</v>
      </c>
      <c r="GS404">
        <v>0</v>
      </c>
      <c r="GT404">
        <v>30.6573</v>
      </c>
      <c r="GU404">
        <v>999.9</v>
      </c>
      <c r="GV404">
        <v>43.8</v>
      </c>
      <c r="GW404">
        <v>36.9</v>
      </c>
      <c r="GX404">
        <v>30.3012</v>
      </c>
      <c r="GY404">
        <v>62.9938</v>
      </c>
      <c r="GZ404">
        <v>29.6554</v>
      </c>
      <c r="HA404">
        <v>1</v>
      </c>
      <c r="HB404">
        <v>0.369926</v>
      </c>
      <c r="HC404">
        <v>0</v>
      </c>
      <c r="HD404">
        <v>20.3916</v>
      </c>
      <c r="HE404">
        <v>5.21594</v>
      </c>
      <c r="HF404">
        <v>12.0099</v>
      </c>
      <c r="HG404">
        <v>4.987</v>
      </c>
      <c r="HH404">
        <v>3.28845</v>
      </c>
      <c r="HI404">
        <v>2447.8</v>
      </c>
      <c r="HJ404">
        <v>9999</v>
      </c>
      <c r="HK404">
        <v>9999</v>
      </c>
      <c r="HL404">
        <v>46.1</v>
      </c>
      <c r="HM404">
        <v>1.86737</v>
      </c>
      <c r="HN404">
        <v>1.8663</v>
      </c>
      <c r="HO404">
        <v>1.86585</v>
      </c>
      <c r="HP404">
        <v>1.86569</v>
      </c>
      <c r="HQ404">
        <v>1.86752</v>
      </c>
      <c r="HR404">
        <v>1.87001</v>
      </c>
      <c r="HS404">
        <v>1.86874</v>
      </c>
      <c r="HT404">
        <v>1.87008</v>
      </c>
      <c r="HU404">
        <v>0</v>
      </c>
      <c r="HV404">
        <v>0</v>
      </c>
      <c r="HW404">
        <v>0</v>
      </c>
      <c r="HX404">
        <v>0</v>
      </c>
      <c r="HY404" t="s">
        <v>425</v>
      </c>
      <c r="HZ404" t="s">
        <v>426</v>
      </c>
      <c r="IA404" t="s">
        <v>427</v>
      </c>
      <c r="IB404" t="s">
        <v>427</v>
      </c>
      <c r="IC404" t="s">
        <v>427</v>
      </c>
      <c r="ID404" t="s">
        <v>427</v>
      </c>
      <c r="IE404">
        <v>0</v>
      </c>
      <c r="IF404">
        <v>100</v>
      </c>
      <c r="IG404">
        <v>100</v>
      </c>
      <c r="IH404">
        <v>-0.626</v>
      </c>
      <c r="II404">
        <v>0.113</v>
      </c>
      <c r="IJ404">
        <v>0.04464184116076175</v>
      </c>
      <c r="IK404">
        <v>-0.0004613869835165773</v>
      </c>
      <c r="IL404">
        <v>-7.733014719846753E-07</v>
      </c>
      <c r="IM404">
        <v>2.12217718631011E-10</v>
      </c>
      <c r="IN404">
        <v>-0.1662484685589008</v>
      </c>
      <c r="IO404">
        <v>0.000886434048502425</v>
      </c>
      <c r="IP404">
        <v>0.0004187276611132993</v>
      </c>
      <c r="IQ404">
        <v>-3.612086840460417E-06</v>
      </c>
      <c r="IR404">
        <v>19</v>
      </c>
      <c r="IS404">
        <v>2204</v>
      </c>
      <c r="IT404">
        <v>1</v>
      </c>
      <c r="IU404">
        <v>37</v>
      </c>
      <c r="IV404">
        <v>47.1</v>
      </c>
      <c r="IW404">
        <v>47.2</v>
      </c>
      <c r="IX404">
        <v>1.53442</v>
      </c>
      <c r="IY404">
        <v>2.22412</v>
      </c>
      <c r="IZ404">
        <v>1.39648</v>
      </c>
      <c r="JA404">
        <v>2.34131</v>
      </c>
      <c r="JB404">
        <v>1.49536</v>
      </c>
      <c r="JC404">
        <v>2.35962</v>
      </c>
      <c r="JD404">
        <v>39.1924</v>
      </c>
      <c r="JE404">
        <v>14.5961</v>
      </c>
      <c r="JF404">
        <v>18</v>
      </c>
      <c r="JG404">
        <v>391.54</v>
      </c>
      <c r="JH404">
        <v>562.3630000000001</v>
      </c>
      <c r="JI404">
        <v>32.6544</v>
      </c>
      <c r="JJ404">
        <v>32.2297</v>
      </c>
      <c r="JK404">
        <v>30.0003</v>
      </c>
      <c r="JL404">
        <v>32.1156</v>
      </c>
      <c r="JM404">
        <v>32.0139</v>
      </c>
      <c r="JN404">
        <v>30.7086</v>
      </c>
      <c r="JO404">
        <v>21.511</v>
      </c>
      <c r="JP404">
        <v>30.7485</v>
      </c>
      <c r="JQ404">
        <v>-999.9</v>
      </c>
      <c r="JR404">
        <v>659.079</v>
      </c>
      <c r="JS404">
        <v>25.7081</v>
      </c>
      <c r="JT404">
        <v>99.7039</v>
      </c>
      <c r="JU404">
        <v>99.779</v>
      </c>
    </row>
    <row r="405" spans="1:281">
      <c r="A405">
        <v>389</v>
      </c>
      <c r="B405">
        <v>1652290168.5</v>
      </c>
      <c r="C405">
        <v>8112</v>
      </c>
      <c r="D405" t="s">
        <v>1263</v>
      </c>
      <c r="E405" t="s">
        <v>1264</v>
      </c>
      <c r="F405">
        <v>2</v>
      </c>
      <c r="G405" t="s">
        <v>1120</v>
      </c>
      <c r="H405" t="s">
        <v>418</v>
      </c>
      <c r="I405">
        <v>1652290167.125</v>
      </c>
      <c r="J405">
        <f>(K405)/1000</f>
        <v>0</v>
      </c>
      <c r="K405">
        <f>IF(CZ405, AN405, AH405)</f>
        <v>0</v>
      </c>
      <c r="L405">
        <f>IF(CZ405, AI405, AG405)</f>
        <v>0</v>
      </c>
      <c r="M405">
        <f>DB405 - IF(AU405&gt;1, L405*CV405*100.0/(AW405*DP405), 0)</f>
        <v>0</v>
      </c>
      <c r="N405">
        <f>((T405-J405/2)*M405-L405)/(T405+J405/2)</f>
        <v>0</v>
      </c>
      <c r="O405">
        <f>N405*(DI405+DJ405)/1000.0</f>
        <v>0</v>
      </c>
      <c r="P405">
        <f>(DB405 - IF(AU405&gt;1, L405*CV405*100.0/(AW405*DP405), 0))*(DI405+DJ405)/1000.0</f>
        <v>0</v>
      </c>
      <c r="Q405">
        <f>2.0/((1/S405-1/R405)+SIGN(S405)*SQRT((1/S405-1/R405)*(1/S405-1/R405) + 4*CW405/((CW405+1)*(CW405+1))*(2*1/S405*1/R405-1/R405*1/R405)))</f>
        <v>0</v>
      </c>
      <c r="R405">
        <f>IF(LEFT(CX405,1)&lt;&gt;"0",IF(LEFT(CX405,1)="1",3.0,CY405),$D$5+$E$5*(DP405*DI405/($K$5*1000))+$F$5*(DP405*DI405/($K$5*1000))*MAX(MIN(CV405,$J$5),$I$5)*MAX(MIN(CV405,$J$5),$I$5)+$G$5*MAX(MIN(CV405,$J$5),$I$5)*(DP405*DI405/($K$5*1000))+$H$5*(DP405*DI405/($K$5*1000))*(DP405*DI405/($K$5*1000)))</f>
        <v>0</v>
      </c>
      <c r="S405">
        <f>J405*(1000-(1000*0.61365*exp(17.502*W405/(240.97+W405))/(DI405+DJ405)+DD405)/2)/(1000*0.61365*exp(17.502*W405/(240.97+W405))/(DI405+DJ405)-DD405)</f>
        <v>0</v>
      </c>
      <c r="T405">
        <f>1/((CW405+1)/(Q405/1.6)+1/(R405/1.37)) + CW405/((CW405+1)/(Q405/1.6) + CW405/(R405/1.37))</f>
        <v>0</v>
      </c>
      <c r="U405">
        <f>(CR405*CU405)</f>
        <v>0</v>
      </c>
      <c r="V405">
        <f>(DK405+(U405+2*0.95*5.67E-8*(((DK405+$B$7)+273)^4-(DK405+273)^4)-44100*J405)/(1.84*29.3*R405+8*0.95*5.67E-8*(DK405+273)^3))</f>
        <v>0</v>
      </c>
      <c r="W405">
        <f>($C$7*DL405+$D$7*DM405+$E$7*V405)</f>
        <v>0</v>
      </c>
      <c r="X405">
        <f>0.61365*exp(17.502*W405/(240.97+W405))</f>
        <v>0</v>
      </c>
      <c r="Y405">
        <f>(Z405/AA405*100)</f>
        <v>0</v>
      </c>
      <c r="Z405">
        <f>DD405*(DI405+DJ405)/1000</f>
        <v>0</v>
      </c>
      <c r="AA405">
        <f>0.61365*exp(17.502*DK405/(240.97+DK405))</f>
        <v>0</v>
      </c>
      <c r="AB405">
        <f>(X405-DD405*(DI405+DJ405)/1000)</f>
        <v>0</v>
      </c>
      <c r="AC405">
        <f>(-J405*44100)</f>
        <v>0</v>
      </c>
      <c r="AD405">
        <f>2*29.3*R405*0.92*(DK405-W405)</f>
        <v>0</v>
      </c>
      <c r="AE405">
        <f>2*0.95*5.67E-8*(((DK405+$B$7)+273)^4-(W405+273)^4)</f>
        <v>0</v>
      </c>
      <c r="AF405">
        <f>U405+AE405+AC405+AD405</f>
        <v>0</v>
      </c>
      <c r="AG405">
        <f>DH405*AU405*(DC405-DB405*(1000-AU405*DE405)/(1000-AU405*DD405))/(100*CV405)</f>
        <v>0</v>
      </c>
      <c r="AH405">
        <f>1000*DH405*AU405*(DD405-DE405)/(100*CV405*(1000-AU405*DD405))</f>
        <v>0</v>
      </c>
      <c r="AI405">
        <f>(AJ405 - AK405 - DI405*1E3/(8.314*(DK405+273.15)) * AM405/DH405 * AL405) * DH405/(100*CV405) * (1000 - DE405)/1000</f>
        <v>0</v>
      </c>
      <c r="AJ405">
        <v>726.0905679189841</v>
      </c>
      <c r="AK405">
        <v>744.2951939393938</v>
      </c>
      <c r="AL405">
        <v>-6.630456125445829</v>
      </c>
      <c r="AM405">
        <v>66.42233892500103</v>
      </c>
      <c r="AN405">
        <f>(AP405 - AO405 + DI405*1E3/(8.314*(DK405+273.15)) * AR405/DH405 * AQ405) * DH405/(100*CV405) * 1000/(1000 - AP405)</f>
        <v>0</v>
      </c>
      <c r="AO405">
        <v>25.72602570157958</v>
      </c>
      <c r="AP405">
        <v>28.45434606060605</v>
      </c>
      <c r="AQ405">
        <v>-7.026834279479637E-05</v>
      </c>
      <c r="AR405">
        <v>79.01917542628415</v>
      </c>
      <c r="AS405">
        <v>0</v>
      </c>
      <c r="AT405">
        <v>0</v>
      </c>
      <c r="AU405">
        <f>IF(AS405*$H$13&gt;=AW405,1.0,(AW405/(AW405-AS405*$H$13)))</f>
        <v>0</v>
      </c>
      <c r="AV405">
        <f>(AU405-1)*100</f>
        <v>0</v>
      </c>
      <c r="AW405">
        <f>MAX(0,($B$13+$C$13*DP405)/(1+$D$13*DP405)*DI405/(DK405+273)*$E$13)</f>
        <v>0</v>
      </c>
      <c r="AX405" t="s">
        <v>421</v>
      </c>
      <c r="AY405" t="s">
        <v>421</v>
      </c>
      <c r="AZ405">
        <v>0</v>
      </c>
      <c r="BA405">
        <v>0</v>
      </c>
      <c r="BB405">
        <f>1-AZ405/BA405</f>
        <v>0</v>
      </c>
      <c r="BC405">
        <v>0</v>
      </c>
      <c r="BD405" t="s">
        <v>421</v>
      </c>
      <c r="BE405" t="s">
        <v>421</v>
      </c>
      <c r="BF405">
        <v>0</v>
      </c>
      <c r="BG405">
        <v>0</v>
      </c>
      <c r="BH405">
        <f>1-BF405/BG405</f>
        <v>0</v>
      </c>
      <c r="BI405">
        <v>0.5</v>
      </c>
      <c r="BJ405">
        <f>CS405</f>
        <v>0</v>
      </c>
      <c r="BK405">
        <f>L405</f>
        <v>0</v>
      </c>
      <c r="BL405">
        <f>BH405*BI405*BJ405</f>
        <v>0</v>
      </c>
      <c r="BM405">
        <f>(BK405-BC405)/BJ405</f>
        <v>0</v>
      </c>
      <c r="BN405">
        <f>(BA405-BG405)/BG405</f>
        <v>0</v>
      </c>
      <c r="BO405">
        <f>AZ405/(BB405+AZ405/BG405)</f>
        <v>0</v>
      </c>
      <c r="BP405" t="s">
        <v>421</v>
      </c>
      <c r="BQ405">
        <v>0</v>
      </c>
      <c r="BR405">
        <f>IF(BQ405&lt;&gt;0, BQ405, BO405)</f>
        <v>0</v>
      </c>
      <c r="BS405">
        <f>1-BR405/BG405</f>
        <v>0</v>
      </c>
      <c r="BT405">
        <f>(BG405-BF405)/(BG405-BR405)</f>
        <v>0</v>
      </c>
      <c r="BU405">
        <f>(BA405-BG405)/(BA405-BR405)</f>
        <v>0</v>
      </c>
      <c r="BV405">
        <f>(BG405-BF405)/(BG405-AZ405)</f>
        <v>0</v>
      </c>
      <c r="BW405">
        <f>(BA405-BG405)/(BA405-AZ405)</f>
        <v>0</v>
      </c>
      <c r="BX405">
        <f>(BT405*BR405/BF405)</f>
        <v>0</v>
      </c>
      <c r="BY405">
        <f>(1-BX405)</f>
        <v>0</v>
      </c>
      <c r="BZ405">
        <v>1358</v>
      </c>
      <c r="CA405">
        <v>300</v>
      </c>
      <c r="CB405">
        <v>300</v>
      </c>
      <c r="CC405">
        <v>300</v>
      </c>
      <c r="CD405">
        <v>10372.1</v>
      </c>
      <c r="CE405">
        <v>1824.64</v>
      </c>
      <c r="CF405">
        <v>-0.00730157</v>
      </c>
      <c r="CG405">
        <v>0.9</v>
      </c>
      <c r="CH405" t="s">
        <v>421</v>
      </c>
      <c r="CI405" t="s">
        <v>421</v>
      </c>
      <c r="CJ405" t="s">
        <v>421</v>
      </c>
      <c r="CK405" t="s">
        <v>421</v>
      </c>
      <c r="CL405" t="s">
        <v>421</v>
      </c>
      <c r="CM405" t="s">
        <v>421</v>
      </c>
      <c r="CN405" t="s">
        <v>421</v>
      </c>
      <c r="CO405" t="s">
        <v>421</v>
      </c>
      <c r="CP405" t="s">
        <v>421</v>
      </c>
      <c r="CQ405" t="s">
        <v>421</v>
      </c>
      <c r="CR405">
        <f>$B$11*DQ405+$C$11*DR405+$F$11*EC405*(1-EF405)</f>
        <v>0</v>
      </c>
      <c r="CS405">
        <f>CR405*CT405</f>
        <v>0</v>
      </c>
      <c r="CT405">
        <f>($B$11*$D$9+$C$11*$D$9+$F$11*((EP405+EH405)/MAX(EP405+EH405+EQ405, 0.1)*$I$9+EQ405/MAX(EP405+EH405+EQ405, 0.1)*$J$9))/($B$11+$C$11+$F$11)</f>
        <v>0</v>
      </c>
      <c r="CU405">
        <f>($B$11*$K$9+$C$11*$K$9+$F$11*((EP405+EH405)/MAX(EP405+EH405+EQ405, 0.1)*$P$9+EQ405/MAX(EP405+EH405+EQ405, 0.1)*$Q$9))/($B$11+$C$11+$F$11)</f>
        <v>0</v>
      </c>
      <c r="CV405">
        <v>6</v>
      </c>
      <c r="CW405">
        <v>0.5</v>
      </c>
      <c r="CX405" t="s">
        <v>422</v>
      </c>
      <c r="CY405">
        <v>2</v>
      </c>
      <c r="CZ405" t="b">
        <v>1</v>
      </c>
      <c r="DA405">
        <v>1652290167.125</v>
      </c>
      <c r="DB405">
        <v>728.7370000000001</v>
      </c>
      <c r="DC405">
        <v>692.5365</v>
      </c>
      <c r="DD405">
        <v>28.4557</v>
      </c>
      <c r="DE405">
        <v>25.722</v>
      </c>
      <c r="DF405">
        <v>729.3579999999999</v>
      </c>
      <c r="DG405">
        <v>28.342675</v>
      </c>
      <c r="DH405">
        <v>400.0695</v>
      </c>
      <c r="DI405">
        <v>90.63475</v>
      </c>
      <c r="DJ405">
        <v>0.09988575000000001</v>
      </c>
      <c r="DK405">
        <v>33.39525</v>
      </c>
      <c r="DL405">
        <v>32.72414999999999</v>
      </c>
      <c r="DM405">
        <v>999.9</v>
      </c>
      <c r="DN405">
        <v>0</v>
      </c>
      <c r="DO405">
        <v>0</v>
      </c>
      <c r="DP405">
        <v>10005.18</v>
      </c>
      <c r="DQ405">
        <v>0</v>
      </c>
      <c r="DR405">
        <v>255.43075</v>
      </c>
      <c r="DS405">
        <v>36.2007</v>
      </c>
      <c r="DT405">
        <v>750.081</v>
      </c>
      <c r="DU405">
        <v>710.82025</v>
      </c>
      <c r="DV405">
        <v>2.7337025</v>
      </c>
      <c r="DW405">
        <v>692.5365</v>
      </c>
      <c r="DX405">
        <v>25.722</v>
      </c>
      <c r="DY405">
        <v>2.579075</v>
      </c>
      <c r="DZ405">
        <v>2.331305</v>
      </c>
      <c r="EA405">
        <v>21.5343</v>
      </c>
      <c r="EB405">
        <v>19.894375</v>
      </c>
      <c r="EC405">
        <v>1499.95</v>
      </c>
      <c r="ED405">
        <v>0.972992</v>
      </c>
      <c r="EE405">
        <v>0.0270084</v>
      </c>
      <c r="EF405">
        <v>0</v>
      </c>
      <c r="EG405">
        <v>1380.35</v>
      </c>
      <c r="EH405">
        <v>5.00097</v>
      </c>
      <c r="EI405">
        <v>21402.425</v>
      </c>
      <c r="EJ405">
        <v>12491.125</v>
      </c>
      <c r="EK405">
        <v>41.625</v>
      </c>
      <c r="EL405">
        <v>43</v>
      </c>
      <c r="EM405">
        <v>41.8435</v>
      </c>
      <c r="EN405">
        <v>42.812</v>
      </c>
      <c r="EO405">
        <v>42.812</v>
      </c>
      <c r="EP405">
        <v>1454.57</v>
      </c>
      <c r="EQ405">
        <v>40.38</v>
      </c>
      <c r="ER405">
        <v>0</v>
      </c>
      <c r="ES405">
        <v>2854.400000095367</v>
      </c>
      <c r="ET405">
        <v>0</v>
      </c>
      <c r="EU405">
        <v>1383.2172</v>
      </c>
      <c r="EV405">
        <v>-28.11769226429096</v>
      </c>
      <c r="EW405">
        <v>-400.6923067573285</v>
      </c>
      <c r="EX405">
        <v>21449.644</v>
      </c>
      <c r="EY405">
        <v>15</v>
      </c>
      <c r="EZ405">
        <v>1652287342.6</v>
      </c>
      <c r="FA405" t="s">
        <v>727</v>
      </c>
      <c r="FB405">
        <v>1652287342.6</v>
      </c>
      <c r="FC405">
        <v>1652287335.6</v>
      </c>
      <c r="FD405">
        <v>27</v>
      </c>
      <c r="FE405">
        <v>0.206</v>
      </c>
      <c r="FF405">
        <v>-0.006</v>
      </c>
      <c r="FG405">
        <v>-1.806</v>
      </c>
      <c r="FH405">
        <v>0.04</v>
      </c>
      <c r="FI405">
        <v>1600</v>
      </c>
      <c r="FJ405">
        <v>24</v>
      </c>
      <c r="FK405">
        <v>0.06</v>
      </c>
      <c r="FL405">
        <v>0.04</v>
      </c>
      <c r="FM405">
        <v>34.57174390243902</v>
      </c>
      <c r="FN405">
        <v>9.948591637630727</v>
      </c>
      <c r="FO405">
        <v>0.982522763603676</v>
      </c>
      <c r="FP405">
        <v>-1</v>
      </c>
      <c r="FQ405">
        <v>2.705560487804878</v>
      </c>
      <c r="FR405">
        <v>0.2955378397212549</v>
      </c>
      <c r="FS405">
        <v>0.03195344952188125</v>
      </c>
      <c r="FT405">
        <v>1</v>
      </c>
      <c r="FU405">
        <v>0</v>
      </c>
      <c r="FV405">
        <v>0</v>
      </c>
      <c r="FW405">
        <v>0</v>
      </c>
      <c r="FX405">
        <v>-1</v>
      </c>
      <c r="FY405">
        <v>1</v>
      </c>
      <c r="FZ405">
        <v>1</v>
      </c>
      <c r="GA405" t="s">
        <v>719</v>
      </c>
      <c r="GB405">
        <v>2.69366</v>
      </c>
      <c r="GC405">
        <v>2.70524</v>
      </c>
      <c r="GD405">
        <v>0.137668</v>
      </c>
      <c r="GE405">
        <v>0.131496</v>
      </c>
      <c r="GF405">
        <v>0.119062</v>
      </c>
      <c r="GG405">
        <v>0.109422</v>
      </c>
      <c r="GH405">
        <v>27031.9</v>
      </c>
      <c r="GI405">
        <v>27334.2</v>
      </c>
      <c r="GJ405">
        <v>29171.3</v>
      </c>
      <c r="GK405">
        <v>29131.5</v>
      </c>
      <c r="GL405">
        <v>34021.2</v>
      </c>
      <c r="GM405">
        <v>34532.7</v>
      </c>
      <c r="GN405">
        <v>41053</v>
      </c>
      <c r="GO405">
        <v>41569</v>
      </c>
      <c r="GP405">
        <v>1.71417</v>
      </c>
      <c r="GQ405">
        <v>2.00598</v>
      </c>
      <c r="GR405">
        <v>0.127003</v>
      </c>
      <c r="GS405">
        <v>0</v>
      </c>
      <c r="GT405">
        <v>30.6587</v>
      </c>
      <c r="GU405">
        <v>999.9</v>
      </c>
      <c r="GV405">
        <v>43.8</v>
      </c>
      <c r="GW405">
        <v>36.9</v>
      </c>
      <c r="GX405">
        <v>30.304</v>
      </c>
      <c r="GY405">
        <v>62.7338</v>
      </c>
      <c r="GZ405">
        <v>29.4431</v>
      </c>
      <c r="HA405">
        <v>1</v>
      </c>
      <c r="HB405">
        <v>0.369947</v>
      </c>
      <c r="HC405">
        <v>0</v>
      </c>
      <c r="HD405">
        <v>20.3916</v>
      </c>
      <c r="HE405">
        <v>5.21504</v>
      </c>
      <c r="HF405">
        <v>12.0099</v>
      </c>
      <c r="HG405">
        <v>4.9872</v>
      </c>
      <c r="HH405">
        <v>3.28848</v>
      </c>
      <c r="HI405">
        <v>2448</v>
      </c>
      <c r="HJ405">
        <v>9999</v>
      </c>
      <c r="HK405">
        <v>9999</v>
      </c>
      <c r="HL405">
        <v>46.2</v>
      </c>
      <c r="HM405">
        <v>1.86736</v>
      </c>
      <c r="HN405">
        <v>1.8663</v>
      </c>
      <c r="HO405">
        <v>1.86585</v>
      </c>
      <c r="HP405">
        <v>1.86569</v>
      </c>
      <c r="HQ405">
        <v>1.86752</v>
      </c>
      <c r="HR405">
        <v>1.87002</v>
      </c>
      <c r="HS405">
        <v>1.86874</v>
      </c>
      <c r="HT405">
        <v>1.8701</v>
      </c>
      <c r="HU405">
        <v>0</v>
      </c>
      <c r="HV405">
        <v>0</v>
      </c>
      <c r="HW405">
        <v>0</v>
      </c>
      <c r="HX405">
        <v>0</v>
      </c>
      <c r="HY405" t="s">
        <v>425</v>
      </c>
      <c r="HZ405" t="s">
        <v>426</v>
      </c>
      <c r="IA405" t="s">
        <v>427</v>
      </c>
      <c r="IB405" t="s">
        <v>427</v>
      </c>
      <c r="IC405" t="s">
        <v>427</v>
      </c>
      <c r="ID405" t="s">
        <v>427</v>
      </c>
      <c r="IE405">
        <v>0</v>
      </c>
      <c r="IF405">
        <v>100</v>
      </c>
      <c r="IG405">
        <v>100</v>
      </c>
      <c r="IH405">
        <v>-0.61</v>
      </c>
      <c r="II405">
        <v>0.1129</v>
      </c>
      <c r="IJ405">
        <v>0.04464184116076175</v>
      </c>
      <c r="IK405">
        <v>-0.0004613869835165773</v>
      </c>
      <c r="IL405">
        <v>-7.733014719846753E-07</v>
      </c>
      <c r="IM405">
        <v>2.12217718631011E-10</v>
      </c>
      <c r="IN405">
        <v>-0.1662484685589008</v>
      </c>
      <c r="IO405">
        <v>0.000886434048502425</v>
      </c>
      <c r="IP405">
        <v>0.0004187276611132993</v>
      </c>
      <c r="IQ405">
        <v>-3.612086840460417E-06</v>
      </c>
      <c r="IR405">
        <v>19</v>
      </c>
      <c r="IS405">
        <v>2204</v>
      </c>
      <c r="IT405">
        <v>1</v>
      </c>
      <c r="IU405">
        <v>37</v>
      </c>
      <c r="IV405">
        <v>47.1</v>
      </c>
      <c r="IW405">
        <v>47.2</v>
      </c>
      <c r="IX405">
        <v>1.51001</v>
      </c>
      <c r="IY405">
        <v>2.22046</v>
      </c>
      <c r="IZ405">
        <v>1.39648</v>
      </c>
      <c r="JA405">
        <v>2.34131</v>
      </c>
      <c r="JB405">
        <v>1.49536</v>
      </c>
      <c r="JC405">
        <v>2.38892</v>
      </c>
      <c r="JD405">
        <v>39.1924</v>
      </c>
      <c r="JE405">
        <v>14.6136</v>
      </c>
      <c r="JF405">
        <v>18</v>
      </c>
      <c r="JG405">
        <v>391.553</v>
      </c>
      <c r="JH405">
        <v>562.326</v>
      </c>
      <c r="JI405">
        <v>32.6537</v>
      </c>
      <c r="JJ405">
        <v>32.231</v>
      </c>
      <c r="JK405">
        <v>30.0002</v>
      </c>
      <c r="JL405">
        <v>32.1156</v>
      </c>
      <c r="JM405">
        <v>32.0139</v>
      </c>
      <c r="JN405">
        <v>30.2227</v>
      </c>
      <c r="JO405">
        <v>21.511</v>
      </c>
      <c r="JP405">
        <v>30.7485</v>
      </c>
      <c r="JQ405">
        <v>-999.9</v>
      </c>
      <c r="JR405">
        <v>645.721</v>
      </c>
      <c r="JS405">
        <v>25.7081</v>
      </c>
      <c r="JT405">
        <v>99.7038</v>
      </c>
      <c r="JU405">
        <v>99.7791</v>
      </c>
    </row>
    <row r="406" spans="1:281">
      <c r="A406">
        <v>390</v>
      </c>
      <c r="B406">
        <v>1652290170.5</v>
      </c>
      <c r="C406">
        <v>8114</v>
      </c>
      <c r="D406" t="s">
        <v>1265</v>
      </c>
      <c r="E406" t="s">
        <v>1266</v>
      </c>
      <c r="F406">
        <v>2</v>
      </c>
      <c r="G406" t="s">
        <v>1120</v>
      </c>
      <c r="H406" t="s">
        <v>418</v>
      </c>
      <c r="I406">
        <v>1652290169.5</v>
      </c>
      <c r="J406">
        <f>(K406)/1000</f>
        <v>0</v>
      </c>
      <c r="K406">
        <f>IF(CZ406, AN406, AH406)</f>
        <v>0</v>
      </c>
      <c r="L406">
        <f>IF(CZ406, AI406, AG406)</f>
        <v>0</v>
      </c>
      <c r="M406">
        <f>DB406 - IF(AU406&gt;1, L406*CV406*100.0/(AW406*DP406), 0)</f>
        <v>0</v>
      </c>
      <c r="N406">
        <f>((T406-J406/2)*M406-L406)/(T406+J406/2)</f>
        <v>0</v>
      </c>
      <c r="O406">
        <f>N406*(DI406+DJ406)/1000.0</f>
        <v>0</v>
      </c>
      <c r="P406">
        <f>(DB406 - IF(AU406&gt;1, L406*CV406*100.0/(AW406*DP406), 0))*(DI406+DJ406)/1000.0</f>
        <v>0</v>
      </c>
      <c r="Q406">
        <f>2.0/((1/S406-1/R406)+SIGN(S406)*SQRT((1/S406-1/R406)*(1/S406-1/R406) + 4*CW406/((CW406+1)*(CW406+1))*(2*1/S406*1/R406-1/R406*1/R406)))</f>
        <v>0</v>
      </c>
      <c r="R406">
        <f>IF(LEFT(CX406,1)&lt;&gt;"0",IF(LEFT(CX406,1)="1",3.0,CY406),$D$5+$E$5*(DP406*DI406/($K$5*1000))+$F$5*(DP406*DI406/($K$5*1000))*MAX(MIN(CV406,$J$5),$I$5)*MAX(MIN(CV406,$J$5),$I$5)+$G$5*MAX(MIN(CV406,$J$5),$I$5)*(DP406*DI406/($K$5*1000))+$H$5*(DP406*DI406/($K$5*1000))*(DP406*DI406/($K$5*1000)))</f>
        <v>0</v>
      </c>
      <c r="S406">
        <f>J406*(1000-(1000*0.61365*exp(17.502*W406/(240.97+W406))/(DI406+DJ406)+DD406)/2)/(1000*0.61365*exp(17.502*W406/(240.97+W406))/(DI406+DJ406)-DD406)</f>
        <v>0</v>
      </c>
      <c r="T406">
        <f>1/((CW406+1)/(Q406/1.6)+1/(R406/1.37)) + CW406/((CW406+1)/(Q406/1.6) + CW406/(R406/1.37))</f>
        <v>0</v>
      </c>
      <c r="U406">
        <f>(CR406*CU406)</f>
        <v>0</v>
      </c>
      <c r="V406">
        <f>(DK406+(U406+2*0.95*5.67E-8*(((DK406+$B$7)+273)^4-(DK406+273)^4)-44100*J406)/(1.84*29.3*R406+8*0.95*5.67E-8*(DK406+273)^3))</f>
        <v>0</v>
      </c>
      <c r="W406">
        <f>($C$7*DL406+$D$7*DM406+$E$7*V406)</f>
        <v>0</v>
      </c>
      <c r="X406">
        <f>0.61365*exp(17.502*W406/(240.97+W406))</f>
        <v>0</v>
      </c>
      <c r="Y406">
        <f>(Z406/AA406*100)</f>
        <v>0</v>
      </c>
      <c r="Z406">
        <f>DD406*(DI406+DJ406)/1000</f>
        <v>0</v>
      </c>
      <c r="AA406">
        <f>0.61365*exp(17.502*DK406/(240.97+DK406))</f>
        <v>0</v>
      </c>
      <c r="AB406">
        <f>(X406-DD406*(DI406+DJ406)/1000)</f>
        <v>0</v>
      </c>
      <c r="AC406">
        <f>(-J406*44100)</f>
        <v>0</v>
      </c>
      <c r="AD406">
        <f>2*29.3*R406*0.92*(DK406-W406)</f>
        <v>0</v>
      </c>
      <c r="AE406">
        <f>2*0.95*5.67E-8*(((DK406+$B$7)+273)^4-(W406+273)^4)</f>
        <v>0</v>
      </c>
      <c r="AF406">
        <f>U406+AE406+AC406+AD406</f>
        <v>0</v>
      </c>
      <c r="AG406">
        <f>DH406*AU406*(DC406-DB406*(1000-AU406*DE406)/(1000-AU406*DD406))/(100*CV406)</f>
        <v>0</v>
      </c>
      <c r="AH406">
        <f>1000*DH406*AU406*(DD406-DE406)/(100*CV406*(1000-AU406*DD406))</f>
        <v>0</v>
      </c>
      <c r="AI406">
        <f>(AJ406 - AK406 - DI406*1E3/(8.314*(DK406+273.15)) * AM406/DH406 * AL406) * DH406/(100*CV406) * (1000 - DE406)/1000</f>
        <v>0</v>
      </c>
      <c r="AJ406">
        <v>712.5001525387249</v>
      </c>
      <c r="AK406">
        <v>731.0388787878783</v>
      </c>
      <c r="AL406">
        <v>-6.617959522722773</v>
      </c>
      <c r="AM406">
        <v>66.42233892500103</v>
      </c>
      <c r="AN406">
        <f>(AP406 - AO406 + DI406*1E3/(8.314*(DK406+273.15)) * AR406/DH406 * AQ406) * DH406/(100*CV406) * 1000/(1000 - AP406)</f>
        <v>0</v>
      </c>
      <c r="AO406">
        <v>25.72283320311355</v>
      </c>
      <c r="AP406">
        <v>28.45314121212121</v>
      </c>
      <c r="AQ406">
        <v>-0.0001798610424720451</v>
      </c>
      <c r="AR406">
        <v>79.01917542628415</v>
      </c>
      <c r="AS406">
        <v>0</v>
      </c>
      <c r="AT406">
        <v>0</v>
      </c>
      <c r="AU406">
        <f>IF(AS406*$H$13&gt;=AW406,1.0,(AW406/(AW406-AS406*$H$13)))</f>
        <v>0</v>
      </c>
      <c r="AV406">
        <f>(AU406-1)*100</f>
        <v>0</v>
      </c>
      <c r="AW406">
        <f>MAX(0,($B$13+$C$13*DP406)/(1+$D$13*DP406)*DI406/(DK406+273)*$E$13)</f>
        <v>0</v>
      </c>
      <c r="AX406" t="s">
        <v>421</v>
      </c>
      <c r="AY406" t="s">
        <v>421</v>
      </c>
      <c r="AZ406">
        <v>0</v>
      </c>
      <c r="BA406">
        <v>0</v>
      </c>
      <c r="BB406">
        <f>1-AZ406/BA406</f>
        <v>0</v>
      </c>
      <c r="BC406">
        <v>0</v>
      </c>
      <c r="BD406" t="s">
        <v>421</v>
      </c>
      <c r="BE406" t="s">
        <v>421</v>
      </c>
      <c r="BF406">
        <v>0</v>
      </c>
      <c r="BG406">
        <v>0</v>
      </c>
      <c r="BH406">
        <f>1-BF406/BG406</f>
        <v>0</v>
      </c>
      <c r="BI406">
        <v>0.5</v>
      </c>
      <c r="BJ406">
        <f>CS406</f>
        <v>0</v>
      </c>
      <c r="BK406">
        <f>L406</f>
        <v>0</v>
      </c>
      <c r="BL406">
        <f>BH406*BI406*BJ406</f>
        <v>0</v>
      </c>
      <c r="BM406">
        <f>(BK406-BC406)/BJ406</f>
        <v>0</v>
      </c>
      <c r="BN406">
        <f>(BA406-BG406)/BG406</f>
        <v>0</v>
      </c>
      <c r="BO406">
        <f>AZ406/(BB406+AZ406/BG406)</f>
        <v>0</v>
      </c>
      <c r="BP406" t="s">
        <v>421</v>
      </c>
      <c r="BQ406">
        <v>0</v>
      </c>
      <c r="BR406">
        <f>IF(BQ406&lt;&gt;0, BQ406, BO406)</f>
        <v>0</v>
      </c>
      <c r="BS406">
        <f>1-BR406/BG406</f>
        <v>0</v>
      </c>
      <c r="BT406">
        <f>(BG406-BF406)/(BG406-BR406)</f>
        <v>0</v>
      </c>
      <c r="BU406">
        <f>(BA406-BG406)/(BA406-BR406)</f>
        <v>0</v>
      </c>
      <c r="BV406">
        <f>(BG406-BF406)/(BG406-AZ406)</f>
        <v>0</v>
      </c>
      <c r="BW406">
        <f>(BA406-BG406)/(BA406-AZ406)</f>
        <v>0</v>
      </c>
      <c r="BX406">
        <f>(BT406*BR406/BF406)</f>
        <v>0</v>
      </c>
      <c r="BY406">
        <f>(1-BX406)</f>
        <v>0</v>
      </c>
      <c r="BZ406">
        <v>1358</v>
      </c>
      <c r="CA406">
        <v>300</v>
      </c>
      <c r="CB406">
        <v>300</v>
      </c>
      <c r="CC406">
        <v>300</v>
      </c>
      <c r="CD406">
        <v>10372.1</v>
      </c>
      <c r="CE406">
        <v>1824.64</v>
      </c>
      <c r="CF406">
        <v>-0.00730157</v>
      </c>
      <c r="CG406">
        <v>0.9</v>
      </c>
      <c r="CH406" t="s">
        <v>421</v>
      </c>
      <c r="CI406" t="s">
        <v>421</v>
      </c>
      <c r="CJ406" t="s">
        <v>421</v>
      </c>
      <c r="CK406" t="s">
        <v>421</v>
      </c>
      <c r="CL406" t="s">
        <v>421</v>
      </c>
      <c r="CM406" t="s">
        <v>421</v>
      </c>
      <c r="CN406" t="s">
        <v>421</v>
      </c>
      <c r="CO406" t="s">
        <v>421</v>
      </c>
      <c r="CP406" t="s">
        <v>421</v>
      </c>
      <c r="CQ406" t="s">
        <v>421</v>
      </c>
      <c r="CR406">
        <f>$B$11*DQ406+$C$11*DR406+$F$11*EC406*(1-EF406)</f>
        <v>0</v>
      </c>
      <c r="CS406">
        <f>CR406*CT406</f>
        <v>0</v>
      </c>
      <c r="CT406">
        <f>($B$11*$D$9+$C$11*$D$9+$F$11*((EP406+EH406)/MAX(EP406+EH406+EQ406, 0.1)*$I$9+EQ406/MAX(EP406+EH406+EQ406, 0.1)*$J$9))/($B$11+$C$11+$F$11)</f>
        <v>0</v>
      </c>
      <c r="CU406">
        <f>($B$11*$K$9+$C$11*$K$9+$F$11*((EP406+EH406)/MAX(EP406+EH406+EQ406, 0.1)*$P$9+EQ406/MAX(EP406+EH406+EQ406, 0.1)*$Q$9))/($B$11+$C$11+$F$11)</f>
        <v>0</v>
      </c>
      <c r="CV406">
        <v>6</v>
      </c>
      <c r="CW406">
        <v>0.5</v>
      </c>
      <c r="CX406" t="s">
        <v>422</v>
      </c>
      <c r="CY406">
        <v>2</v>
      </c>
      <c r="CZ406" t="b">
        <v>1</v>
      </c>
      <c r="DA406">
        <v>1652290169.5</v>
      </c>
      <c r="DB406">
        <v>713.4643333333333</v>
      </c>
      <c r="DC406">
        <v>676.7780000000001</v>
      </c>
      <c r="DD406">
        <v>28.45333333333333</v>
      </c>
      <c r="DE406">
        <v>25.71966666666667</v>
      </c>
      <c r="DF406">
        <v>714.0660000000001</v>
      </c>
      <c r="DG406">
        <v>28.34033333333333</v>
      </c>
      <c r="DH406">
        <v>400.0793333333333</v>
      </c>
      <c r="DI406">
        <v>90.63423333333333</v>
      </c>
      <c r="DJ406">
        <v>0.1000279</v>
      </c>
      <c r="DK406">
        <v>33.39523333333333</v>
      </c>
      <c r="DL406">
        <v>32.71756666666667</v>
      </c>
      <c r="DM406">
        <v>999.9</v>
      </c>
      <c r="DN406">
        <v>0</v>
      </c>
      <c r="DO406">
        <v>0</v>
      </c>
      <c r="DP406">
        <v>10012.53333333333</v>
      </c>
      <c r="DQ406">
        <v>0</v>
      </c>
      <c r="DR406">
        <v>255.322</v>
      </c>
      <c r="DS406">
        <v>36.68623333333333</v>
      </c>
      <c r="DT406">
        <v>734.359</v>
      </c>
      <c r="DU406">
        <v>694.6439999999999</v>
      </c>
      <c r="DV406">
        <v>2.733673333333333</v>
      </c>
      <c r="DW406">
        <v>676.7780000000001</v>
      </c>
      <c r="DX406">
        <v>25.71966666666667</v>
      </c>
      <c r="DY406">
        <v>2.578846666666667</v>
      </c>
      <c r="DZ406">
        <v>2.331083333333333</v>
      </c>
      <c r="EA406">
        <v>21.53283333333333</v>
      </c>
      <c r="EB406">
        <v>19.89283333333333</v>
      </c>
      <c r="EC406">
        <v>1499.953333333334</v>
      </c>
      <c r="ED406">
        <v>0.972992</v>
      </c>
      <c r="EE406">
        <v>0.0270084</v>
      </c>
      <c r="EF406">
        <v>0</v>
      </c>
      <c r="EG406">
        <v>1379.106666666667</v>
      </c>
      <c r="EH406">
        <v>5.00097</v>
      </c>
      <c r="EI406">
        <v>21384.96666666666</v>
      </c>
      <c r="EJ406">
        <v>12491.16666666667</v>
      </c>
      <c r="EK406">
        <v>41.625</v>
      </c>
      <c r="EL406">
        <v>43</v>
      </c>
      <c r="EM406">
        <v>41.854</v>
      </c>
      <c r="EN406">
        <v>42.81199999999999</v>
      </c>
      <c r="EO406">
        <v>42.81199999999999</v>
      </c>
      <c r="EP406">
        <v>1454.573333333333</v>
      </c>
      <c r="EQ406">
        <v>40.38</v>
      </c>
      <c r="ER406">
        <v>0</v>
      </c>
      <c r="ES406">
        <v>2856.200000047684</v>
      </c>
      <c r="ET406">
        <v>0</v>
      </c>
      <c r="EU406">
        <v>1382.507307692307</v>
      </c>
      <c r="EV406">
        <v>-28.90905985136517</v>
      </c>
      <c r="EW406">
        <v>-421.9863247238094</v>
      </c>
      <c r="EX406">
        <v>21438.69615384615</v>
      </c>
      <c r="EY406">
        <v>15</v>
      </c>
      <c r="EZ406">
        <v>1652287342.6</v>
      </c>
      <c r="FA406" t="s">
        <v>727</v>
      </c>
      <c r="FB406">
        <v>1652287342.6</v>
      </c>
      <c r="FC406">
        <v>1652287335.6</v>
      </c>
      <c r="FD406">
        <v>27</v>
      </c>
      <c r="FE406">
        <v>0.206</v>
      </c>
      <c r="FF406">
        <v>-0.006</v>
      </c>
      <c r="FG406">
        <v>-1.806</v>
      </c>
      <c r="FH406">
        <v>0.04</v>
      </c>
      <c r="FI406">
        <v>1600</v>
      </c>
      <c r="FJ406">
        <v>24</v>
      </c>
      <c r="FK406">
        <v>0.06</v>
      </c>
      <c r="FL406">
        <v>0.04</v>
      </c>
      <c r="FM406">
        <v>35.03489</v>
      </c>
      <c r="FN406">
        <v>10.25479699812381</v>
      </c>
      <c r="FO406">
        <v>0.9881885151123744</v>
      </c>
      <c r="FP406">
        <v>-1</v>
      </c>
      <c r="FQ406">
        <v>2.71698225</v>
      </c>
      <c r="FR406">
        <v>0.2077836022514005</v>
      </c>
      <c r="FS406">
        <v>0.02429240719726025</v>
      </c>
      <c r="FT406">
        <v>1</v>
      </c>
      <c r="FU406">
        <v>0</v>
      </c>
      <c r="FV406">
        <v>0</v>
      </c>
      <c r="FW406">
        <v>0</v>
      </c>
      <c r="FX406">
        <v>-1</v>
      </c>
      <c r="FY406">
        <v>1</v>
      </c>
      <c r="FZ406">
        <v>1</v>
      </c>
      <c r="GA406" t="s">
        <v>719</v>
      </c>
      <c r="GB406">
        <v>2.69383</v>
      </c>
      <c r="GC406">
        <v>2.70528</v>
      </c>
      <c r="GD406">
        <v>0.135984</v>
      </c>
      <c r="GE406">
        <v>0.12973</v>
      </c>
      <c r="GF406">
        <v>0.119062</v>
      </c>
      <c r="GG406">
        <v>0.109414</v>
      </c>
      <c r="GH406">
        <v>27084.6</v>
      </c>
      <c r="GI406">
        <v>27389.8</v>
      </c>
      <c r="GJ406">
        <v>29171.2</v>
      </c>
      <c r="GK406">
        <v>29131.4</v>
      </c>
      <c r="GL406">
        <v>34021.1</v>
      </c>
      <c r="GM406">
        <v>34532.8</v>
      </c>
      <c r="GN406">
        <v>41052.9</v>
      </c>
      <c r="GO406">
        <v>41568.8</v>
      </c>
      <c r="GP406">
        <v>1.71405</v>
      </c>
      <c r="GQ406">
        <v>2.0059</v>
      </c>
      <c r="GR406">
        <v>0.126518</v>
      </c>
      <c r="GS406">
        <v>0</v>
      </c>
      <c r="GT406">
        <v>30.6593</v>
      </c>
      <c r="GU406">
        <v>999.9</v>
      </c>
      <c r="GV406">
        <v>43.8</v>
      </c>
      <c r="GW406">
        <v>36.9</v>
      </c>
      <c r="GX406">
        <v>30.3035</v>
      </c>
      <c r="GY406">
        <v>62.9238</v>
      </c>
      <c r="GZ406">
        <v>29.359</v>
      </c>
      <c r="HA406">
        <v>1</v>
      </c>
      <c r="HB406">
        <v>0.369893</v>
      </c>
      <c r="HC406">
        <v>0</v>
      </c>
      <c r="HD406">
        <v>20.3917</v>
      </c>
      <c r="HE406">
        <v>5.21534</v>
      </c>
      <c r="HF406">
        <v>12.0099</v>
      </c>
      <c r="HG406">
        <v>4.9872</v>
      </c>
      <c r="HH406">
        <v>3.28835</v>
      </c>
      <c r="HI406">
        <v>2448</v>
      </c>
      <c r="HJ406">
        <v>9999</v>
      </c>
      <c r="HK406">
        <v>9999</v>
      </c>
      <c r="HL406">
        <v>46.2</v>
      </c>
      <c r="HM406">
        <v>1.86736</v>
      </c>
      <c r="HN406">
        <v>1.8663</v>
      </c>
      <c r="HO406">
        <v>1.86586</v>
      </c>
      <c r="HP406">
        <v>1.86569</v>
      </c>
      <c r="HQ406">
        <v>1.86752</v>
      </c>
      <c r="HR406">
        <v>1.87004</v>
      </c>
      <c r="HS406">
        <v>1.86874</v>
      </c>
      <c r="HT406">
        <v>1.87008</v>
      </c>
      <c r="HU406">
        <v>0</v>
      </c>
      <c r="HV406">
        <v>0</v>
      </c>
      <c r="HW406">
        <v>0</v>
      </c>
      <c r="HX406">
        <v>0</v>
      </c>
      <c r="HY406" t="s">
        <v>425</v>
      </c>
      <c r="HZ406" t="s">
        <v>426</v>
      </c>
      <c r="IA406" t="s">
        <v>427</v>
      </c>
      <c r="IB406" t="s">
        <v>427</v>
      </c>
      <c r="IC406" t="s">
        <v>427</v>
      </c>
      <c r="ID406" t="s">
        <v>427</v>
      </c>
      <c r="IE406">
        <v>0</v>
      </c>
      <c r="IF406">
        <v>100</v>
      </c>
      <c r="IG406">
        <v>100</v>
      </c>
      <c r="IH406">
        <v>-0.594</v>
      </c>
      <c r="II406">
        <v>0.113</v>
      </c>
      <c r="IJ406">
        <v>0.04464184116076175</v>
      </c>
      <c r="IK406">
        <v>-0.0004613869835165773</v>
      </c>
      <c r="IL406">
        <v>-7.733014719846753E-07</v>
      </c>
      <c r="IM406">
        <v>2.12217718631011E-10</v>
      </c>
      <c r="IN406">
        <v>-0.1662484685589008</v>
      </c>
      <c r="IO406">
        <v>0.000886434048502425</v>
      </c>
      <c r="IP406">
        <v>0.0004187276611132993</v>
      </c>
      <c r="IQ406">
        <v>-3.612086840460417E-06</v>
      </c>
      <c r="IR406">
        <v>19</v>
      </c>
      <c r="IS406">
        <v>2204</v>
      </c>
      <c r="IT406">
        <v>1</v>
      </c>
      <c r="IU406">
        <v>37</v>
      </c>
      <c r="IV406">
        <v>47.1</v>
      </c>
      <c r="IW406">
        <v>47.2</v>
      </c>
      <c r="IX406">
        <v>1.48926</v>
      </c>
      <c r="IY406">
        <v>2.22046</v>
      </c>
      <c r="IZ406">
        <v>1.39648</v>
      </c>
      <c r="JA406">
        <v>2.34253</v>
      </c>
      <c r="JB406">
        <v>1.49536</v>
      </c>
      <c r="JC406">
        <v>2.38037</v>
      </c>
      <c r="JD406">
        <v>39.1924</v>
      </c>
      <c r="JE406">
        <v>14.6136</v>
      </c>
      <c r="JF406">
        <v>18</v>
      </c>
      <c r="JG406">
        <v>391.486</v>
      </c>
      <c r="JH406">
        <v>562.269</v>
      </c>
      <c r="JI406">
        <v>32.6533</v>
      </c>
      <c r="JJ406">
        <v>32.231</v>
      </c>
      <c r="JK406">
        <v>30.0002</v>
      </c>
      <c r="JL406">
        <v>32.1157</v>
      </c>
      <c r="JM406">
        <v>32.0139</v>
      </c>
      <c r="JN406">
        <v>29.7352</v>
      </c>
      <c r="JO406">
        <v>21.511</v>
      </c>
      <c r="JP406">
        <v>31.1229</v>
      </c>
      <c r="JQ406">
        <v>-999.9</v>
      </c>
      <c r="JR406">
        <v>632.354</v>
      </c>
      <c r="JS406">
        <v>25.7081</v>
      </c>
      <c r="JT406">
        <v>99.70350000000001</v>
      </c>
      <c r="JU406">
        <v>99.7787</v>
      </c>
    </row>
    <row r="407" spans="1:281">
      <c r="A407">
        <v>391</v>
      </c>
      <c r="B407">
        <v>1652290172.5</v>
      </c>
      <c r="C407">
        <v>8116</v>
      </c>
      <c r="D407" t="s">
        <v>1267</v>
      </c>
      <c r="E407" t="s">
        <v>1268</v>
      </c>
      <c r="F407">
        <v>2</v>
      </c>
      <c r="G407" t="s">
        <v>1120</v>
      </c>
      <c r="H407" t="s">
        <v>418</v>
      </c>
      <c r="I407">
        <v>1652290171.125</v>
      </c>
      <c r="J407">
        <f>(K407)/1000</f>
        <v>0</v>
      </c>
      <c r="K407">
        <f>IF(CZ407, AN407, AH407)</f>
        <v>0</v>
      </c>
      <c r="L407">
        <f>IF(CZ407, AI407, AG407)</f>
        <v>0</v>
      </c>
      <c r="M407">
        <f>DB407 - IF(AU407&gt;1, L407*CV407*100.0/(AW407*DP407), 0)</f>
        <v>0</v>
      </c>
      <c r="N407">
        <f>((T407-J407/2)*M407-L407)/(T407+J407/2)</f>
        <v>0</v>
      </c>
      <c r="O407">
        <f>N407*(DI407+DJ407)/1000.0</f>
        <v>0</v>
      </c>
      <c r="P407">
        <f>(DB407 - IF(AU407&gt;1, L407*CV407*100.0/(AW407*DP407), 0))*(DI407+DJ407)/1000.0</f>
        <v>0</v>
      </c>
      <c r="Q407">
        <f>2.0/((1/S407-1/R407)+SIGN(S407)*SQRT((1/S407-1/R407)*(1/S407-1/R407) + 4*CW407/((CW407+1)*(CW407+1))*(2*1/S407*1/R407-1/R407*1/R407)))</f>
        <v>0</v>
      </c>
      <c r="R407">
        <f>IF(LEFT(CX407,1)&lt;&gt;"0",IF(LEFT(CX407,1)="1",3.0,CY407),$D$5+$E$5*(DP407*DI407/($K$5*1000))+$F$5*(DP407*DI407/($K$5*1000))*MAX(MIN(CV407,$J$5),$I$5)*MAX(MIN(CV407,$J$5),$I$5)+$G$5*MAX(MIN(CV407,$J$5),$I$5)*(DP407*DI407/($K$5*1000))+$H$5*(DP407*DI407/($K$5*1000))*(DP407*DI407/($K$5*1000)))</f>
        <v>0</v>
      </c>
      <c r="S407">
        <f>J407*(1000-(1000*0.61365*exp(17.502*W407/(240.97+W407))/(DI407+DJ407)+DD407)/2)/(1000*0.61365*exp(17.502*W407/(240.97+W407))/(DI407+DJ407)-DD407)</f>
        <v>0</v>
      </c>
      <c r="T407">
        <f>1/((CW407+1)/(Q407/1.6)+1/(R407/1.37)) + CW407/((CW407+1)/(Q407/1.6) + CW407/(R407/1.37))</f>
        <v>0</v>
      </c>
      <c r="U407">
        <f>(CR407*CU407)</f>
        <v>0</v>
      </c>
      <c r="V407">
        <f>(DK407+(U407+2*0.95*5.67E-8*(((DK407+$B$7)+273)^4-(DK407+273)^4)-44100*J407)/(1.84*29.3*R407+8*0.95*5.67E-8*(DK407+273)^3))</f>
        <v>0</v>
      </c>
      <c r="W407">
        <f>($C$7*DL407+$D$7*DM407+$E$7*V407)</f>
        <v>0</v>
      </c>
      <c r="X407">
        <f>0.61365*exp(17.502*W407/(240.97+W407))</f>
        <v>0</v>
      </c>
      <c r="Y407">
        <f>(Z407/AA407*100)</f>
        <v>0</v>
      </c>
      <c r="Z407">
        <f>DD407*(DI407+DJ407)/1000</f>
        <v>0</v>
      </c>
      <c r="AA407">
        <f>0.61365*exp(17.502*DK407/(240.97+DK407))</f>
        <v>0</v>
      </c>
      <c r="AB407">
        <f>(X407-DD407*(DI407+DJ407)/1000)</f>
        <v>0</v>
      </c>
      <c r="AC407">
        <f>(-J407*44100)</f>
        <v>0</v>
      </c>
      <c r="AD407">
        <f>2*29.3*R407*0.92*(DK407-W407)</f>
        <v>0</v>
      </c>
      <c r="AE407">
        <f>2*0.95*5.67E-8*(((DK407+$B$7)+273)^4-(W407+273)^4)</f>
        <v>0</v>
      </c>
      <c r="AF407">
        <f>U407+AE407+AC407+AD407</f>
        <v>0</v>
      </c>
      <c r="AG407">
        <f>DH407*AU407*(DC407-DB407*(1000-AU407*DE407)/(1000-AU407*DD407))/(100*CV407)</f>
        <v>0</v>
      </c>
      <c r="AH407">
        <f>1000*DH407*AU407*(DD407-DE407)/(100*CV407*(1000-AU407*DD407))</f>
        <v>0</v>
      </c>
      <c r="AI407">
        <f>(AJ407 - AK407 - DI407*1E3/(8.314*(DK407+273.15)) * AM407/DH407 * AL407) * DH407/(100*CV407) * (1000 - DE407)/1000</f>
        <v>0</v>
      </c>
      <c r="AJ407">
        <v>698.8763182914544</v>
      </c>
      <c r="AK407">
        <v>717.781212121212</v>
      </c>
      <c r="AL407">
        <v>-6.623937927228909</v>
      </c>
      <c r="AM407">
        <v>66.42233892500103</v>
      </c>
      <c r="AN407">
        <f>(AP407 - AO407 + DI407*1E3/(8.314*(DK407+273.15)) * AR407/DH407 * AQ407) * DH407/(100*CV407) * 1000/(1000 - AP407)</f>
        <v>0</v>
      </c>
      <c r="AO407">
        <v>25.72111096436878</v>
      </c>
      <c r="AP407">
        <v>28.45514363636364</v>
      </c>
      <c r="AQ407">
        <v>-7.405527128429182E-05</v>
      </c>
      <c r="AR407">
        <v>79.01917542628415</v>
      </c>
      <c r="AS407">
        <v>0</v>
      </c>
      <c r="AT407">
        <v>0</v>
      </c>
      <c r="AU407">
        <f>IF(AS407*$H$13&gt;=AW407,1.0,(AW407/(AW407-AS407*$H$13)))</f>
        <v>0</v>
      </c>
      <c r="AV407">
        <f>(AU407-1)*100</f>
        <v>0</v>
      </c>
      <c r="AW407">
        <f>MAX(0,($B$13+$C$13*DP407)/(1+$D$13*DP407)*DI407/(DK407+273)*$E$13)</f>
        <v>0</v>
      </c>
      <c r="AX407" t="s">
        <v>421</v>
      </c>
      <c r="AY407" t="s">
        <v>421</v>
      </c>
      <c r="AZ407">
        <v>0</v>
      </c>
      <c r="BA407">
        <v>0</v>
      </c>
      <c r="BB407">
        <f>1-AZ407/BA407</f>
        <v>0</v>
      </c>
      <c r="BC407">
        <v>0</v>
      </c>
      <c r="BD407" t="s">
        <v>421</v>
      </c>
      <c r="BE407" t="s">
        <v>421</v>
      </c>
      <c r="BF407">
        <v>0</v>
      </c>
      <c r="BG407">
        <v>0</v>
      </c>
      <c r="BH407">
        <f>1-BF407/BG407</f>
        <v>0</v>
      </c>
      <c r="BI407">
        <v>0.5</v>
      </c>
      <c r="BJ407">
        <f>CS407</f>
        <v>0</v>
      </c>
      <c r="BK407">
        <f>L407</f>
        <v>0</v>
      </c>
      <c r="BL407">
        <f>BH407*BI407*BJ407</f>
        <v>0</v>
      </c>
      <c r="BM407">
        <f>(BK407-BC407)/BJ407</f>
        <v>0</v>
      </c>
      <c r="BN407">
        <f>(BA407-BG407)/BG407</f>
        <v>0</v>
      </c>
      <c r="BO407">
        <f>AZ407/(BB407+AZ407/BG407)</f>
        <v>0</v>
      </c>
      <c r="BP407" t="s">
        <v>421</v>
      </c>
      <c r="BQ407">
        <v>0</v>
      </c>
      <c r="BR407">
        <f>IF(BQ407&lt;&gt;0, BQ407, BO407)</f>
        <v>0</v>
      </c>
      <c r="BS407">
        <f>1-BR407/BG407</f>
        <v>0</v>
      </c>
      <c r="BT407">
        <f>(BG407-BF407)/(BG407-BR407)</f>
        <v>0</v>
      </c>
      <c r="BU407">
        <f>(BA407-BG407)/(BA407-BR407)</f>
        <v>0</v>
      </c>
      <c r="BV407">
        <f>(BG407-BF407)/(BG407-AZ407)</f>
        <v>0</v>
      </c>
      <c r="BW407">
        <f>(BA407-BG407)/(BA407-AZ407)</f>
        <v>0</v>
      </c>
      <c r="BX407">
        <f>(BT407*BR407/BF407)</f>
        <v>0</v>
      </c>
      <c r="BY407">
        <f>(1-BX407)</f>
        <v>0</v>
      </c>
      <c r="BZ407">
        <v>1358</v>
      </c>
      <c r="CA407">
        <v>300</v>
      </c>
      <c r="CB407">
        <v>300</v>
      </c>
      <c r="CC407">
        <v>300</v>
      </c>
      <c r="CD407">
        <v>10372.1</v>
      </c>
      <c r="CE407">
        <v>1824.64</v>
      </c>
      <c r="CF407">
        <v>-0.00730157</v>
      </c>
      <c r="CG407">
        <v>0.9</v>
      </c>
      <c r="CH407" t="s">
        <v>421</v>
      </c>
      <c r="CI407" t="s">
        <v>421</v>
      </c>
      <c r="CJ407" t="s">
        <v>421</v>
      </c>
      <c r="CK407" t="s">
        <v>421</v>
      </c>
      <c r="CL407" t="s">
        <v>421</v>
      </c>
      <c r="CM407" t="s">
        <v>421</v>
      </c>
      <c r="CN407" t="s">
        <v>421</v>
      </c>
      <c r="CO407" t="s">
        <v>421</v>
      </c>
      <c r="CP407" t="s">
        <v>421</v>
      </c>
      <c r="CQ407" t="s">
        <v>421</v>
      </c>
      <c r="CR407">
        <f>$B$11*DQ407+$C$11*DR407+$F$11*EC407*(1-EF407)</f>
        <v>0</v>
      </c>
      <c r="CS407">
        <f>CR407*CT407</f>
        <v>0</v>
      </c>
      <c r="CT407">
        <f>($B$11*$D$9+$C$11*$D$9+$F$11*((EP407+EH407)/MAX(EP407+EH407+EQ407, 0.1)*$I$9+EQ407/MAX(EP407+EH407+EQ407, 0.1)*$J$9))/($B$11+$C$11+$F$11)</f>
        <v>0</v>
      </c>
      <c r="CU407">
        <f>($B$11*$K$9+$C$11*$K$9+$F$11*((EP407+EH407)/MAX(EP407+EH407+EQ407, 0.1)*$P$9+EQ407/MAX(EP407+EH407+EQ407, 0.1)*$Q$9))/($B$11+$C$11+$F$11)</f>
        <v>0</v>
      </c>
      <c r="CV407">
        <v>6</v>
      </c>
      <c r="CW407">
        <v>0.5</v>
      </c>
      <c r="CX407" t="s">
        <v>422</v>
      </c>
      <c r="CY407">
        <v>2</v>
      </c>
      <c r="CZ407" t="b">
        <v>1</v>
      </c>
      <c r="DA407">
        <v>1652290171.125</v>
      </c>
      <c r="DB407">
        <v>702.9929999999999</v>
      </c>
      <c r="DC407">
        <v>666.0195</v>
      </c>
      <c r="DD407">
        <v>28.454325</v>
      </c>
      <c r="DE407">
        <v>25.7176</v>
      </c>
      <c r="DF407">
        <v>703.582</v>
      </c>
      <c r="DG407">
        <v>28.34135</v>
      </c>
      <c r="DH407">
        <v>400.1155</v>
      </c>
      <c r="DI407">
        <v>90.63447499999999</v>
      </c>
      <c r="DJ407">
        <v>0.10006525</v>
      </c>
      <c r="DK407">
        <v>33.396225</v>
      </c>
      <c r="DL407">
        <v>32.715</v>
      </c>
      <c r="DM407">
        <v>999.9</v>
      </c>
      <c r="DN407">
        <v>0</v>
      </c>
      <c r="DO407">
        <v>0</v>
      </c>
      <c r="DP407">
        <v>10007.2</v>
      </c>
      <c r="DQ407">
        <v>0</v>
      </c>
      <c r="DR407">
        <v>255.47175</v>
      </c>
      <c r="DS407">
        <v>36.973375</v>
      </c>
      <c r="DT407">
        <v>723.5815</v>
      </c>
      <c r="DU407">
        <v>683.6002500000001</v>
      </c>
      <c r="DV407">
        <v>2.7367575</v>
      </c>
      <c r="DW407">
        <v>666.0195</v>
      </c>
      <c r="DX407">
        <v>25.7176</v>
      </c>
      <c r="DY407">
        <v>2.578945</v>
      </c>
      <c r="DZ407">
        <v>2.3308975</v>
      </c>
      <c r="EA407">
        <v>21.533475</v>
      </c>
      <c r="EB407">
        <v>19.891525</v>
      </c>
      <c r="EC407">
        <v>1500.03</v>
      </c>
      <c r="ED407">
        <v>0.97299325</v>
      </c>
      <c r="EE407">
        <v>0.027007075</v>
      </c>
      <c r="EF407">
        <v>0</v>
      </c>
      <c r="EG407">
        <v>1378.0575</v>
      </c>
      <c r="EH407">
        <v>5.00097</v>
      </c>
      <c r="EI407">
        <v>21394.15</v>
      </c>
      <c r="EJ407">
        <v>12491.825</v>
      </c>
      <c r="EK407">
        <v>41.625</v>
      </c>
      <c r="EL407">
        <v>42.95274999999999</v>
      </c>
      <c r="EM407">
        <v>41.812</v>
      </c>
      <c r="EN407">
        <v>42.812</v>
      </c>
      <c r="EO407">
        <v>42.812</v>
      </c>
      <c r="EP407">
        <v>1454.65</v>
      </c>
      <c r="EQ407">
        <v>40.38</v>
      </c>
      <c r="ER407">
        <v>0</v>
      </c>
      <c r="ES407">
        <v>2858.599999904633</v>
      </c>
      <c r="ET407">
        <v>0</v>
      </c>
      <c r="EU407">
        <v>1381.278846153846</v>
      </c>
      <c r="EV407">
        <v>-30.97264956418982</v>
      </c>
      <c r="EW407">
        <v>-379.5145294380995</v>
      </c>
      <c r="EX407">
        <v>21424.6923076923</v>
      </c>
      <c r="EY407">
        <v>15</v>
      </c>
      <c r="EZ407">
        <v>1652287342.6</v>
      </c>
      <c r="FA407" t="s">
        <v>727</v>
      </c>
      <c r="FB407">
        <v>1652287342.6</v>
      </c>
      <c r="FC407">
        <v>1652287335.6</v>
      </c>
      <c r="FD407">
        <v>27</v>
      </c>
      <c r="FE407">
        <v>0.206</v>
      </c>
      <c r="FF407">
        <v>-0.006</v>
      </c>
      <c r="FG407">
        <v>-1.806</v>
      </c>
      <c r="FH407">
        <v>0.04</v>
      </c>
      <c r="FI407">
        <v>1600</v>
      </c>
      <c r="FJ407">
        <v>24</v>
      </c>
      <c r="FK407">
        <v>0.06</v>
      </c>
      <c r="FL407">
        <v>0.04</v>
      </c>
      <c r="FM407">
        <v>35.24953414634146</v>
      </c>
      <c r="FN407">
        <v>10.42073101045306</v>
      </c>
      <c r="FO407">
        <v>1.028989145362113</v>
      </c>
      <c r="FP407">
        <v>-1</v>
      </c>
      <c r="FQ407">
        <v>2.721110975609756</v>
      </c>
      <c r="FR407">
        <v>0.1673680139372826</v>
      </c>
      <c r="FS407">
        <v>0.02099944108488257</v>
      </c>
      <c r="FT407">
        <v>1</v>
      </c>
      <c r="FU407">
        <v>0</v>
      </c>
      <c r="FV407">
        <v>0</v>
      </c>
      <c r="FW407">
        <v>0</v>
      </c>
      <c r="FX407">
        <v>-1</v>
      </c>
      <c r="FY407">
        <v>1</v>
      </c>
      <c r="FZ407">
        <v>1</v>
      </c>
      <c r="GA407" t="s">
        <v>719</v>
      </c>
      <c r="GB407">
        <v>2.6939</v>
      </c>
      <c r="GC407">
        <v>2.70517</v>
      </c>
      <c r="GD407">
        <v>0.134288</v>
      </c>
      <c r="GE407">
        <v>0.127951</v>
      </c>
      <c r="GF407">
        <v>0.119068</v>
      </c>
      <c r="GG407">
        <v>0.10942</v>
      </c>
      <c r="GH407">
        <v>27137.9</v>
      </c>
      <c r="GI407">
        <v>27445.8</v>
      </c>
      <c r="GJ407">
        <v>29171.2</v>
      </c>
      <c r="GK407">
        <v>29131.3</v>
      </c>
      <c r="GL407">
        <v>34021</v>
      </c>
      <c r="GM407">
        <v>34532.6</v>
      </c>
      <c r="GN407">
        <v>41053</v>
      </c>
      <c r="GO407">
        <v>41568.9</v>
      </c>
      <c r="GP407">
        <v>1.71405</v>
      </c>
      <c r="GQ407">
        <v>2.0059</v>
      </c>
      <c r="GR407">
        <v>0.12701</v>
      </c>
      <c r="GS407">
        <v>0</v>
      </c>
      <c r="GT407">
        <v>30.6587</v>
      </c>
      <c r="GU407">
        <v>999.9</v>
      </c>
      <c r="GV407">
        <v>43.8</v>
      </c>
      <c r="GW407">
        <v>36.9</v>
      </c>
      <c r="GX407">
        <v>30.3022</v>
      </c>
      <c r="GY407">
        <v>62.9938</v>
      </c>
      <c r="GZ407">
        <v>29.1667</v>
      </c>
      <c r="HA407">
        <v>1</v>
      </c>
      <c r="HB407">
        <v>0.369901</v>
      </c>
      <c r="HC407">
        <v>0</v>
      </c>
      <c r="HD407">
        <v>20.3917</v>
      </c>
      <c r="HE407">
        <v>5.21504</v>
      </c>
      <c r="HF407">
        <v>12.0099</v>
      </c>
      <c r="HG407">
        <v>4.987</v>
      </c>
      <c r="HH407">
        <v>3.28828</v>
      </c>
      <c r="HI407">
        <v>2448</v>
      </c>
      <c r="HJ407">
        <v>9999</v>
      </c>
      <c r="HK407">
        <v>9999</v>
      </c>
      <c r="HL407">
        <v>46.2</v>
      </c>
      <c r="HM407">
        <v>1.86736</v>
      </c>
      <c r="HN407">
        <v>1.8663</v>
      </c>
      <c r="HO407">
        <v>1.86586</v>
      </c>
      <c r="HP407">
        <v>1.86569</v>
      </c>
      <c r="HQ407">
        <v>1.86752</v>
      </c>
      <c r="HR407">
        <v>1.87004</v>
      </c>
      <c r="HS407">
        <v>1.86874</v>
      </c>
      <c r="HT407">
        <v>1.87009</v>
      </c>
      <c r="HU407">
        <v>0</v>
      </c>
      <c r="HV407">
        <v>0</v>
      </c>
      <c r="HW407">
        <v>0</v>
      </c>
      <c r="HX407">
        <v>0</v>
      </c>
      <c r="HY407" t="s">
        <v>425</v>
      </c>
      <c r="HZ407" t="s">
        <v>426</v>
      </c>
      <c r="IA407" t="s">
        <v>427</v>
      </c>
      <c r="IB407" t="s">
        <v>427</v>
      </c>
      <c r="IC407" t="s">
        <v>427</v>
      </c>
      <c r="ID407" t="s">
        <v>427</v>
      </c>
      <c r="IE407">
        <v>0</v>
      </c>
      <c r="IF407">
        <v>100</v>
      </c>
      <c r="IG407">
        <v>100</v>
      </c>
      <c r="IH407">
        <v>-0.578</v>
      </c>
      <c r="II407">
        <v>0.113</v>
      </c>
      <c r="IJ407">
        <v>0.04464184116076175</v>
      </c>
      <c r="IK407">
        <v>-0.0004613869835165773</v>
      </c>
      <c r="IL407">
        <v>-7.733014719846753E-07</v>
      </c>
      <c r="IM407">
        <v>2.12217718631011E-10</v>
      </c>
      <c r="IN407">
        <v>-0.1662484685589008</v>
      </c>
      <c r="IO407">
        <v>0.000886434048502425</v>
      </c>
      <c r="IP407">
        <v>0.0004187276611132993</v>
      </c>
      <c r="IQ407">
        <v>-3.612086840460417E-06</v>
      </c>
      <c r="IR407">
        <v>19</v>
      </c>
      <c r="IS407">
        <v>2204</v>
      </c>
      <c r="IT407">
        <v>1</v>
      </c>
      <c r="IU407">
        <v>37</v>
      </c>
      <c r="IV407">
        <v>47.2</v>
      </c>
      <c r="IW407">
        <v>47.3</v>
      </c>
      <c r="IX407">
        <v>1.46118</v>
      </c>
      <c r="IY407">
        <v>2.22046</v>
      </c>
      <c r="IZ407">
        <v>1.39648</v>
      </c>
      <c r="JA407">
        <v>2.34253</v>
      </c>
      <c r="JB407">
        <v>1.49536</v>
      </c>
      <c r="JC407">
        <v>2.40601</v>
      </c>
      <c r="JD407">
        <v>39.1924</v>
      </c>
      <c r="JE407">
        <v>14.6136</v>
      </c>
      <c r="JF407">
        <v>18</v>
      </c>
      <c r="JG407">
        <v>391.494</v>
      </c>
      <c r="JH407">
        <v>562.2809999999999</v>
      </c>
      <c r="JI407">
        <v>32.6529</v>
      </c>
      <c r="JJ407">
        <v>32.231</v>
      </c>
      <c r="JK407">
        <v>30.0002</v>
      </c>
      <c r="JL407">
        <v>32.1171</v>
      </c>
      <c r="JM407">
        <v>32.0153</v>
      </c>
      <c r="JN407">
        <v>29.2439</v>
      </c>
      <c r="JO407">
        <v>21.511</v>
      </c>
      <c r="JP407">
        <v>31.1229</v>
      </c>
      <c r="JQ407">
        <v>-999.9</v>
      </c>
      <c r="JR407">
        <v>618.99</v>
      </c>
      <c r="JS407">
        <v>25.7081</v>
      </c>
      <c r="JT407">
        <v>99.70359999999999</v>
      </c>
      <c r="JU407">
        <v>99.7788</v>
      </c>
    </row>
    <row r="408" spans="1:281">
      <c r="A408">
        <v>392</v>
      </c>
      <c r="B408">
        <v>1652290174.5</v>
      </c>
      <c r="C408">
        <v>8118</v>
      </c>
      <c r="D408" t="s">
        <v>1269</v>
      </c>
      <c r="E408" t="s">
        <v>1270</v>
      </c>
      <c r="F408">
        <v>2</v>
      </c>
      <c r="G408" t="s">
        <v>1120</v>
      </c>
      <c r="H408" t="s">
        <v>418</v>
      </c>
      <c r="I408">
        <v>1652290173.5</v>
      </c>
      <c r="J408">
        <f>(K408)/1000</f>
        <v>0</v>
      </c>
      <c r="K408">
        <f>IF(CZ408, AN408, AH408)</f>
        <v>0</v>
      </c>
      <c r="L408">
        <f>IF(CZ408, AI408, AG408)</f>
        <v>0</v>
      </c>
      <c r="M408">
        <f>DB408 - IF(AU408&gt;1, L408*CV408*100.0/(AW408*DP408), 0)</f>
        <v>0</v>
      </c>
      <c r="N408">
        <f>((T408-J408/2)*M408-L408)/(T408+J408/2)</f>
        <v>0</v>
      </c>
      <c r="O408">
        <f>N408*(DI408+DJ408)/1000.0</f>
        <v>0</v>
      </c>
      <c r="P408">
        <f>(DB408 - IF(AU408&gt;1, L408*CV408*100.0/(AW408*DP408), 0))*(DI408+DJ408)/1000.0</f>
        <v>0</v>
      </c>
      <c r="Q408">
        <f>2.0/((1/S408-1/R408)+SIGN(S408)*SQRT((1/S408-1/R408)*(1/S408-1/R408) + 4*CW408/((CW408+1)*(CW408+1))*(2*1/S408*1/R408-1/R408*1/R408)))</f>
        <v>0</v>
      </c>
      <c r="R408">
        <f>IF(LEFT(CX408,1)&lt;&gt;"0",IF(LEFT(CX408,1)="1",3.0,CY408),$D$5+$E$5*(DP408*DI408/($K$5*1000))+$F$5*(DP408*DI408/($K$5*1000))*MAX(MIN(CV408,$J$5),$I$5)*MAX(MIN(CV408,$J$5),$I$5)+$G$5*MAX(MIN(CV408,$J$5),$I$5)*(DP408*DI408/($K$5*1000))+$H$5*(DP408*DI408/($K$5*1000))*(DP408*DI408/($K$5*1000)))</f>
        <v>0</v>
      </c>
      <c r="S408">
        <f>J408*(1000-(1000*0.61365*exp(17.502*W408/(240.97+W408))/(DI408+DJ408)+DD408)/2)/(1000*0.61365*exp(17.502*W408/(240.97+W408))/(DI408+DJ408)-DD408)</f>
        <v>0</v>
      </c>
      <c r="T408">
        <f>1/((CW408+1)/(Q408/1.6)+1/(R408/1.37)) + CW408/((CW408+1)/(Q408/1.6) + CW408/(R408/1.37))</f>
        <v>0</v>
      </c>
      <c r="U408">
        <f>(CR408*CU408)</f>
        <v>0</v>
      </c>
      <c r="V408">
        <f>(DK408+(U408+2*0.95*5.67E-8*(((DK408+$B$7)+273)^4-(DK408+273)^4)-44100*J408)/(1.84*29.3*R408+8*0.95*5.67E-8*(DK408+273)^3))</f>
        <v>0</v>
      </c>
      <c r="W408">
        <f>($C$7*DL408+$D$7*DM408+$E$7*V408)</f>
        <v>0</v>
      </c>
      <c r="X408">
        <f>0.61365*exp(17.502*W408/(240.97+W408))</f>
        <v>0</v>
      </c>
      <c r="Y408">
        <f>(Z408/AA408*100)</f>
        <v>0</v>
      </c>
      <c r="Z408">
        <f>DD408*(DI408+DJ408)/1000</f>
        <v>0</v>
      </c>
      <c r="AA408">
        <f>0.61365*exp(17.502*DK408/(240.97+DK408))</f>
        <v>0</v>
      </c>
      <c r="AB408">
        <f>(X408-DD408*(DI408+DJ408)/1000)</f>
        <v>0</v>
      </c>
      <c r="AC408">
        <f>(-J408*44100)</f>
        <v>0</v>
      </c>
      <c r="AD408">
        <f>2*29.3*R408*0.92*(DK408-W408)</f>
        <v>0</v>
      </c>
      <c r="AE408">
        <f>2*0.95*5.67E-8*(((DK408+$B$7)+273)^4-(W408+273)^4)</f>
        <v>0</v>
      </c>
      <c r="AF408">
        <f>U408+AE408+AC408+AD408</f>
        <v>0</v>
      </c>
      <c r="AG408">
        <f>DH408*AU408*(DC408-DB408*(1000-AU408*DE408)/(1000-AU408*DD408))/(100*CV408)</f>
        <v>0</v>
      </c>
      <c r="AH408">
        <f>1000*DH408*AU408*(DD408-DE408)/(100*CV408*(1000-AU408*DD408))</f>
        <v>0</v>
      </c>
      <c r="AI408">
        <f>(AJ408 - AK408 - DI408*1E3/(8.314*(DK408+273.15)) * AM408/DH408 * AL408) * DH408/(100*CV408) * (1000 - DE408)/1000</f>
        <v>0</v>
      </c>
      <c r="AJ408">
        <v>685.2707693997115</v>
      </c>
      <c r="AK408">
        <v>704.6261151515146</v>
      </c>
      <c r="AL408">
        <v>-6.605180545784908</v>
      </c>
      <c r="AM408">
        <v>66.42233892500103</v>
      </c>
      <c r="AN408">
        <f>(AP408 - AO408 + DI408*1E3/(8.314*(DK408+273.15)) * AR408/DH408 * AQ408) * DH408/(100*CV408) * 1000/(1000 - AP408)</f>
        <v>0</v>
      </c>
      <c r="AO408">
        <v>25.71840424718472</v>
      </c>
      <c r="AP408">
        <v>28.45499636363636</v>
      </c>
      <c r="AQ408">
        <v>0.0001159711462290294</v>
      </c>
      <c r="AR408">
        <v>79.01917542628415</v>
      </c>
      <c r="AS408">
        <v>0</v>
      </c>
      <c r="AT408">
        <v>0</v>
      </c>
      <c r="AU408">
        <f>IF(AS408*$H$13&gt;=AW408,1.0,(AW408/(AW408-AS408*$H$13)))</f>
        <v>0</v>
      </c>
      <c r="AV408">
        <f>(AU408-1)*100</f>
        <v>0</v>
      </c>
      <c r="AW408">
        <f>MAX(0,($B$13+$C$13*DP408)/(1+$D$13*DP408)*DI408/(DK408+273)*$E$13)</f>
        <v>0</v>
      </c>
      <c r="AX408" t="s">
        <v>421</v>
      </c>
      <c r="AY408" t="s">
        <v>421</v>
      </c>
      <c r="AZ408">
        <v>0</v>
      </c>
      <c r="BA408">
        <v>0</v>
      </c>
      <c r="BB408">
        <f>1-AZ408/BA408</f>
        <v>0</v>
      </c>
      <c r="BC408">
        <v>0</v>
      </c>
      <c r="BD408" t="s">
        <v>421</v>
      </c>
      <c r="BE408" t="s">
        <v>421</v>
      </c>
      <c r="BF408">
        <v>0</v>
      </c>
      <c r="BG408">
        <v>0</v>
      </c>
      <c r="BH408">
        <f>1-BF408/BG408</f>
        <v>0</v>
      </c>
      <c r="BI408">
        <v>0.5</v>
      </c>
      <c r="BJ408">
        <f>CS408</f>
        <v>0</v>
      </c>
      <c r="BK408">
        <f>L408</f>
        <v>0</v>
      </c>
      <c r="BL408">
        <f>BH408*BI408*BJ408</f>
        <v>0</v>
      </c>
      <c r="BM408">
        <f>(BK408-BC408)/BJ408</f>
        <v>0</v>
      </c>
      <c r="BN408">
        <f>(BA408-BG408)/BG408</f>
        <v>0</v>
      </c>
      <c r="BO408">
        <f>AZ408/(BB408+AZ408/BG408)</f>
        <v>0</v>
      </c>
      <c r="BP408" t="s">
        <v>421</v>
      </c>
      <c r="BQ408">
        <v>0</v>
      </c>
      <c r="BR408">
        <f>IF(BQ408&lt;&gt;0, BQ408, BO408)</f>
        <v>0</v>
      </c>
      <c r="BS408">
        <f>1-BR408/BG408</f>
        <v>0</v>
      </c>
      <c r="BT408">
        <f>(BG408-BF408)/(BG408-BR408)</f>
        <v>0</v>
      </c>
      <c r="BU408">
        <f>(BA408-BG408)/(BA408-BR408)</f>
        <v>0</v>
      </c>
      <c r="BV408">
        <f>(BG408-BF408)/(BG408-AZ408)</f>
        <v>0</v>
      </c>
      <c r="BW408">
        <f>(BA408-BG408)/(BA408-AZ408)</f>
        <v>0</v>
      </c>
      <c r="BX408">
        <f>(BT408*BR408/BF408)</f>
        <v>0</v>
      </c>
      <c r="BY408">
        <f>(1-BX408)</f>
        <v>0</v>
      </c>
      <c r="BZ408">
        <v>1358</v>
      </c>
      <c r="CA408">
        <v>300</v>
      </c>
      <c r="CB408">
        <v>300</v>
      </c>
      <c r="CC408">
        <v>300</v>
      </c>
      <c r="CD408">
        <v>10372.1</v>
      </c>
      <c r="CE408">
        <v>1824.64</v>
      </c>
      <c r="CF408">
        <v>-0.00730157</v>
      </c>
      <c r="CG408">
        <v>0.9</v>
      </c>
      <c r="CH408" t="s">
        <v>421</v>
      </c>
      <c r="CI408" t="s">
        <v>421</v>
      </c>
      <c r="CJ408" t="s">
        <v>421</v>
      </c>
      <c r="CK408" t="s">
        <v>421</v>
      </c>
      <c r="CL408" t="s">
        <v>421</v>
      </c>
      <c r="CM408" t="s">
        <v>421</v>
      </c>
      <c r="CN408" t="s">
        <v>421</v>
      </c>
      <c r="CO408" t="s">
        <v>421</v>
      </c>
      <c r="CP408" t="s">
        <v>421</v>
      </c>
      <c r="CQ408" t="s">
        <v>421</v>
      </c>
      <c r="CR408">
        <f>$B$11*DQ408+$C$11*DR408+$F$11*EC408*(1-EF408)</f>
        <v>0</v>
      </c>
      <c r="CS408">
        <f>CR408*CT408</f>
        <v>0</v>
      </c>
      <c r="CT408">
        <f>($B$11*$D$9+$C$11*$D$9+$F$11*((EP408+EH408)/MAX(EP408+EH408+EQ408, 0.1)*$I$9+EQ408/MAX(EP408+EH408+EQ408, 0.1)*$J$9))/($B$11+$C$11+$F$11)</f>
        <v>0</v>
      </c>
      <c r="CU408">
        <f>($B$11*$K$9+$C$11*$K$9+$F$11*((EP408+EH408)/MAX(EP408+EH408+EQ408, 0.1)*$P$9+EQ408/MAX(EP408+EH408+EQ408, 0.1)*$Q$9))/($B$11+$C$11+$F$11)</f>
        <v>0</v>
      </c>
      <c r="CV408">
        <v>6</v>
      </c>
      <c r="CW408">
        <v>0.5</v>
      </c>
      <c r="CX408" t="s">
        <v>422</v>
      </c>
      <c r="CY408">
        <v>2</v>
      </c>
      <c r="CZ408" t="b">
        <v>1</v>
      </c>
      <c r="DA408">
        <v>1652290173.5</v>
      </c>
      <c r="DB408">
        <v>687.7663333333334</v>
      </c>
      <c r="DC408">
        <v>650.272</v>
      </c>
      <c r="DD408">
        <v>28.4552</v>
      </c>
      <c r="DE408">
        <v>25.73326666666667</v>
      </c>
      <c r="DF408">
        <v>688.3363333333333</v>
      </c>
      <c r="DG408">
        <v>28.3422</v>
      </c>
      <c r="DH408">
        <v>400.1146666666667</v>
      </c>
      <c r="DI408">
        <v>90.63529999999999</v>
      </c>
      <c r="DJ408">
        <v>0.1000145666666667</v>
      </c>
      <c r="DK408">
        <v>33.39623333333333</v>
      </c>
      <c r="DL408">
        <v>32.72173333333333</v>
      </c>
      <c r="DM408">
        <v>999.9</v>
      </c>
      <c r="DN408">
        <v>0</v>
      </c>
      <c r="DO408">
        <v>0</v>
      </c>
      <c r="DP408">
        <v>10009.36666666667</v>
      </c>
      <c r="DQ408">
        <v>0</v>
      </c>
      <c r="DR408">
        <v>256.8093333333333</v>
      </c>
      <c r="DS408">
        <v>37.49406666666666</v>
      </c>
      <c r="DT408">
        <v>707.91</v>
      </c>
      <c r="DU408">
        <v>667.4476666666666</v>
      </c>
      <c r="DV408">
        <v>2.7219</v>
      </c>
      <c r="DW408">
        <v>650.272</v>
      </c>
      <c r="DX408">
        <v>25.73326666666667</v>
      </c>
      <c r="DY408">
        <v>2.579043333333333</v>
      </c>
      <c r="DZ408">
        <v>2.332343333333334</v>
      </c>
      <c r="EA408">
        <v>21.5341</v>
      </c>
      <c r="EB408">
        <v>19.90156666666666</v>
      </c>
      <c r="EC408">
        <v>1499.96</v>
      </c>
      <c r="ED408">
        <v>0.972992</v>
      </c>
      <c r="EE408">
        <v>0.0270084</v>
      </c>
      <c r="EF408">
        <v>0</v>
      </c>
      <c r="EG408">
        <v>1376.96</v>
      </c>
      <c r="EH408">
        <v>5.00097</v>
      </c>
      <c r="EI408">
        <v>21340.26666666667</v>
      </c>
      <c r="EJ408">
        <v>12491.2</v>
      </c>
      <c r="EK408">
        <v>41.625</v>
      </c>
      <c r="EL408">
        <v>43</v>
      </c>
      <c r="EM408">
        <v>41.812</v>
      </c>
      <c r="EN408">
        <v>42.81199999999999</v>
      </c>
      <c r="EO408">
        <v>42.81199999999999</v>
      </c>
      <c r="EP408">
        <v>1454.58</v>
      </c>
      <c r="EQ408">
        <v>40.38</v>
      </c>
      <c r="ER408">
        <v>0</v>
      </c>
      <c r="ES408">
        <v>2860.400000095367</v>
      </c>
      <c r="ET408">
        <v>0</v>
      </c>
      <c r="EU408">
        <v>1380.2028</v>
      </c>
      <c r="EV408">
        <v>-32.28230763238435</v>
      </c>
      <c r="EW408">
        <v>-478.046152884351</v>
      </c>
      <c r="EX408">
        <v>21407.284</v>
      </c>
      <c r="EY408">
        <v>15</v>
      </c>
      <c r="EZ408">
        <v>1652287342.6</v>
      </c>
      <c r="FA408" t="s">
        <v>727</v>
      </c>
      <c r="FB408">
        <v>1652287342.6</v>
      </c>
      <c r="FC408">
        <v>1652287335.6</v>
      </c>
      <c r="FD408">
        <v>27</v>
      </c>
      <c r="FE408">
        <v>0.206</v>
      </c>
      <c r="FF408">
        <v>-0.006</v>
      </c>
      <c r="FG408">
        <v>-1.806</v>
      </c>
      <c r="FH408">
        <v>0.04</v>
      </c>
      <c r="FI408">
        <v>1600</v>
      </c>
      <c r="FJ408">
        <v>24</v>
      </c>
      <c r="FK408">
        <v>0.06</v>
      </c>
      <c r="FL408">
        <v>0.04</v>
      </c>
      <c r="FM408">
        <v>35.7342975</v>
      </c>
      <c r="FN408">
        <v>10.89460975609745</v>
      </c>
      <c r="FO408">
        <v>1.049292404787031</v>
      </c>
      <c r="FP408">
        <v>-1</v>
      </c>
      <c r="FQ408">
        <v>2.728923</v>
      </c>
      <c r="FR408">
        <v>0.04605771106941768</v>
      </c>
      <c r="FS408">
        <v>0.008561249967148524</v>
      </c>
      <c r="FT408">
        <v>1</v>
      </c>
      <c r="FU408">
        <v>0</v>
      </c>
      <c r="FV408">
        <v>0</v>
      </c>
      <c r="FW408">
        <v>0</v>
      </c>
      <c r="FX408">
        <v>-1</v>
      </c>
      <c r="FY408">
        <v>1</v>
      </c>
      <c r="FZ408">
        <v>1</v>
      </c>
      <c r="GA408" t="s">
        <v>719</v>
      </c>
      <c r="GB408">
        <v>2.69385</v>
      </c>
      <c r="GC408">
        <v>2.70521</v>
      </c>
      <c r="GD408">
        <v>0.132582</v>
      </c>
      <c r="GE408">
        <v>0.126152</v>
      </c>
      <c r="GF408">
        <v>0.119067</v>
      </c>
      <c r="GG408">
        <v>0.10951</v>
      </c>
      <c r="GH408">
        <v>27191.1</v>
      </c>
      <c r="GI408">
        <v>27502.6</v>
      </c>
      <c r="GJ408">
        <v>29170.8</v>
      </c>
      <c r="GK408">
        <v>29131.4</v>
      </c>
      <c r="GL408">
        <v>34020.4</v>
      </c>
      <c r="GM408">
        <v>34529.1</v>
      </c>
      <c r="GN408">
        <v>41052.3</v>
      </c>
      <c r="GO408">
        <v>41569</v>
      </c>
      <c r="GP408">
        <v>1.71402</v>
      </c>
      <c r="GQ408">
        <v>2.00598</v>
      </c>
      <c r="GR408">
        <v>0.127353</v>
      </c>
      <c r="GS408">
        <v>0</v>
      </c>
      <c r="GT408">
        <v>30.6573</v>
      </c>
      <c r="GU408">
        <v>999.9</v>
      </c>
      <c r="GV408">
        <v>43.9</v>
      </c>
      <c r="GW408">
        <v>36.9</v>
      </c>
      <c r="GX408">
        <v>30.371</v>
      </c>
      <c r="GY408">
        <v>63.0338</v>
      </c>
      <c r="GZ408">
        <v>29.0345</v>
      </c>
      <c r="HA408">
        <v>1</v>
      </c>
      <c r="HB408">
        <v>0.370099</v>
      </c>
      <c r="HC408">
        <v>0</v>
      </c>
      <c r="HD408">
        <v>20.3917</v>
      </c>
      <c r="HE408">
        <v>5.21444</v>
      </c>
      <c r="HF408">
        <v>12.0099</v>
      </c>
      <c r="HG408">
        <v>4.9869</v>
      </c>
      <c r="HH408">
        <v>3.28835</v>
      </c>
      <c r="HI408">
        <v>2448</v>
      </c>
      <c r="HJ408">
        <v>9999</v>
      </c>
      <c r="HK408">
        <v>9999</v>
      </c>
      <c r="HL408">
        <v>46.2</v>
      </c>
      <c r="HM408">
        <v>1.86737</v>
      </c>
      <c r="HN408">
        <v>1.8663</v>
      </c>
      <c r="HO408">
        <v>1.86585</v>
      </c>
      <c r="HP408">
        <v>1.86569</v>
      </c>
      <c r="HQ408">
        <v>1.86752</v>
      </c>
      <c r="HR408">
        <v>1.87005</v>
      </c>
      <c r="HS408">
        <v>1.86874</v>
      </c>
      <c r="HT408">
        <v>1.8701</v>
      </c>
      <c r="HU408">
        <v>0</v>
      </c>
      <c r="HV408">
        <v>0</v>
      </c>
      <c r="HW408">
        <v>0</v>
      </c>
      <c r="HX408">
        <v>0</v>
      </c>
      <c r="HY408" t="s">
        <v>425</v>
      </c>
      <c r="HZ408" t="s">
        <v>426</v>
      </c>
      <c r="IA408" t="s">
        <v>427</v>
      </c>
      <c r="IB408" t="s">
        <v>427</v>
      </c>
      <c r="IC408" t="s">
        <v>427</v>
      </c>
      <c r="ID408" t="s">
        <v>427</v>
      </c>
      <c r="IE408">
        <v>0</v>
      </c>
      <c r="IF408">
        <v>100</v>
      </c>
      <c r="IG408">
        <v>100</v>
      </c>
      <c r="IH408">
        <v>-0.5620000000000001</v>
      </c>
      <c r="II408">
        <v>0.113</v>
      </c>
      <c r="IJ408">
        <v>0.04464184116076175</v>
      </c>
      <c r="IK408">
        <v>-0.0004613869835165773</v>
      </c>
      <c r="IL408">
        <v>-7.733014719846753E-07</v>
      </c>
      <c r="IM408">
        <v>2.12217718631011E-10</v>
      </c>
      <c r="IN408">
        <v>-0.1662484685589008</v>
      </c>
      <c r="IO408">
        <v>0.000886434048502425</v>
      </c>
      <c r="IP408">
        <v>0.0004187276611132993</v>
      </c>
      <c r="IQ408">
        <v>-3.612086840460417E-06</v>
      </c>
      <c r="IR408">
        <v>19</v>
      </c>
      <c r="IS408">
        <v>2204</v>
      </c>
      <c r="IT408">
        <v>1</v>
      </c>
      <c r="IU408">
        <v>37</v>
      </c>
      <c r="IV408">
        <v>47.2</v>
      </c>
      <c r="IW408">
        <v>47.3</v>
      </c>
      <c r="IX408">
        <v>1.43677</v>
      </c>
      <c r="IY408">
        <v>2.2229</v>
      </c>
      <c r="IZ408">
        <v>1.39648</v>
      </c>
      <c r="JA408">
        <v>2.34131</v>
      </c>
      <c r="JB408">
        <v>1.49536</v>
      </c>
      <c r="JC408">
        <v>2.39868</v>
      </c>
      <c r="JD408">
        <v>39.1924</v>
      </c>
      <c r="JE408">
        <v>14.6136</v>
      </c>
      <c r="JF408">
        <v>18</v>
      </c>
      <c r="JG408">
        <v>391.488</v>
      </c>
      <c r="JH408">
        <v>562.35</v>
      </c>
      <c r="JI408">
        <v>32.6522</v>
      </c>
      <c r="JJ408">
        <v>32.231</v>
      </c>
      <c r="JK408">
        <v>30.0002</v>
      </c>
      <c r="JL408">
        <v>32.1184</v>
      </c>
      <c r="JM408">
        <v>32.0167</v>
      </c>
      <c r="JN408">
        <v>28.7516</v>
      </c>
      <c r="JO408">
        <v>21.511</v>
      </c>
      <c r="JP408">
        <v>31.1229</v>
      </c>
      <c r="JQ408">
        <v>-999.9</v>
      </c>
      <c r="JR408">
        <v>605.575</v>
      </c>
      <c r="JS408">
        <v>25.7081</v>
      </c>
      <c r="JT408">
        <v>99.7021</v>
      </c>
      <c r="JU408">
        <v>99.779</v>
      </c>
    </row>
    <row r="409" spans="1:281">
      <c r="A409">
        <v>393</v>
      </c>
      <c r="B409">
        <v>1652290176.5</v>
      </c>
      <c r="C409">
        <v>8120</v>
      </c>
      <c r="D409" t="s">
        <v>1271</v>
      </c>
      <c r="E409" t="s">
        <v>1272</v>
      </c>
      <c r="F409">
        <v>2</v>
      </c>
      <c r="G409" t="s">
        <v>1120</v>
      </c>
      <c r="H409" t="s">
        <v>418</v>
      </c>
      <c r="I409">
        <v>1652290175.125</v>
      </c>
      <c r="J409">
        <f>(K409)/1000</f>
        <v>0</v>
      </c>
      <c r="K409">
        <f>IF(CZ409, AN409, AH409)</f>
        <v>0</v>
      </c>
      <c r="L409">
        <f>IF(CZ409, AI409, AG409)</f>
        <v>0</v>
      </c>
      <c r="M409">
        <f>DB409 - IF(AU409&gt;1, L409*CV409*100.0/(AW409*DP409), 0)</f>
        <v>0</v>
      </c>
      <c r="N409">
        <f>((T409-J409/2)*M409-L409)/(T409+J409/2)</f>
        <v>0</v>
      </c>
      <c r="O409">
        <f>N409*(DI409+DJ409)/1000.0</f>
        <v>0</v>
      </c>
      <c r="P409">
        <f>(DB409 - IF(AU409&gt;1, L409*CV409*100.0/(AW409*DP409), 0))*(DI409+DJ409)/1000.0</f>
        <v>0</v>
      </c>
      <c r="Q409">
        <f>2.0/((1/S409-1/R409)+SIGN(S409)*SQRT((1/S409-1/R409)*(1/S409-1/R409) + 4*CW409/((CW409+1)*(CW409+1))*(2*1/S409*1/R409-1/R409*1/R409)))</f>
        <v>0</v>
      </c>
      <c r="R409">
        <f>IF(LEFT(CX409,1)&lt;&gt;"0",IF(LEFT(CX409,1)="1",3.0,CY409),$D$5+$E$5*(DP409*DI409/($K$5*1000))+$F$5*(DP409*DI409/($K$5*1000))*MAX(MIN(CV409,$J$5),$I$5)*MAX(MIN(CV409,$J$5),$I$5)+$G$5*MAX(MIN(CV409,$J$5),$I$5)*(DP409*DI409/($K$5*1000))+$H$5*(DP409*DI409/($K$5*1000))*(DP409*DI409/($K$5*1000)))</f>
        <v>0</v>
      </c>
      <c r="S409">
        <f>J409*(1000-(1000*0.61365*exp(17.502*W409/(240.97+W409))/(DI409+DJ409)+DD409)/2)/(1000*0.61365*exp(17.502*W409/(240.97+W409))/(DI409+DJ409)-DD409)</f>
        <v>0</v>
      </c>
      <c r="T409">
        <f>1/((CW409+1)/(Q409/1.6)+1/(R409/1.37)) + CW409/((CW409+1)/(Q409/1.6) + CW409/(R409/1.37))</f>
        <v>0</v>
      </c>
      <c r="U409">
        <f>(CR409*CU409)</f>
        <v>0</v>
      </c>
      <c r="V409">
        <f>(DK409+(U409+2*0.95*5.67E-8*(((DK409+$B$7)+273)^4-(DK409+273)^4)-44100*J409)/(1.84*29.3*R409+8*0.95*5.67E-8*(DK409+273)^3))</f>
        <v>0</v>
      </c>
      <c r="W409">
        <f>($C$7*DL409+$D$7*DM409+$E$7*V409)</f>
        <v>0</v>
      </c>
      <c r="X409">
        <f>0.61365*exp(17.502*W409/(240.97+W409))</f>
        <v>0</v>
      </c>
      <c r="Y409">
        <f>(Z409/AA409*100)</f>
        <v>0</v>
      </c>
      <c r="Z409">
        <f>DD409*(DI409+DJ409)/1000</f>
        <v>0</v>
      </c>
      <c r="AA409">
        <f>0.61365*exp(17.502*DK409/(240.97+DK409))</f>
        <v>0</v>
      </c>
      <c r="AB409">
        <f>(X409-DD409*(DI409+DJ409)/1000)</f>
        <v>0</v>
      </c>
      <c r="AC409">
        <f>(-J409*44100)</f>
        <v>0</v>
      </c>
      <c r="AD409">
        <f>2*29.3*R409*0.92*(DK409-W409)</f>
        <v>0</v>
      </c>
      <c r="AE409">
        <f>2*0.95*5.67E-8*(((DK409+$B$7)+273)^4-(W409+273)^4)</f>
        <v>0</v>
      </c>
      <c r="AF409">
        <f>U409+AE409+AC409+AD409</f>
        <v>0</v>
      </c>
      <c r="AG409">
        <f>DH409*AU409*(DC409-DB409*(1000-AU409*DE409)/(1000-AU409*DD409))/(100*CV409)</f>
        <v>0</v>
      </c>
      <c r="AH409">
        <f>1000*DH409*AU409*(DD409-DE409)/(100*CV409*(1000-AU409*DD409))</f>
        <v>0</v>
      </c>
      <c r="AI409">
        <f>(AJ409 - AK409 - DI409*1E3/(8.314*(DK409+273.15)) * AM409/DH409 * AL409) * DH409/(100*CV409) * (1000 - DE409)/1000</f>
        <v>0</v>
      </c>
      <c r="AJ409">
        <v>671.6766810535529</v>
      </c>
      <c r="AK409">
        <v>691.4103939393939</v>
      </c>
      <c r="AL409">
        <v>-6.593518498135879</v>
      </c>
      <c r="AM409">
        <v>66.42233892500103</v>
      </c>
      <c r="AN409">
        <f>(AP409 - AO409 + DI409*1E3/(8.314*(DK409+273.15)) * AR409/DH409 * AQ409) * DH409/(100*CV409) * 1000/(1000 - AP409)</f>
        <v>0</v>
      </c>
      <c r="AO409">
        <v>25.71855123692328</v>
      </c>
      <c r="AP409">
        <v>28.45674787878788</v>
      </c>
      <c r="AQ409">
        <v>-5.185690611627624E-05</v>
      </c>
      <c r="AR409">
        <v>79.01917542628415</v>
      </c>
      <c r="AS409">
        <v>0</v>
      </c>
      <c r="AT409">
        <v>0</v>
      </c>
      <c r="AU409">
        <f>IF(AS409*$H$13&gt;=AW409,1.0,(AW409/(AW409-AS409*$H$13)))</f>
        <v>0</v>
      </c>
      <c r="AV409">
        <f>(AU409-1)*100</f>
        <v>0</v>
      </c>
      <c r="AW409">
        <f>MAX(0,($B$13+$C$13*DP409)/(1+$D$13*DP409)*DI409/(DK409+273)*$E$13)</f>
        <v>0</v>
      </c>
      <c r="AX409" t="s">
        <v>421</v>
      </c>
      <c r="AY409" t="s">
        <v>421</v>
      </c>
      <c r="AZ409">
        <v>0</v>
      </c>
      <c r="BA409">
        <v>0</v>
      </c>
      <c r="BB409">
        <f>1-AZ409/BA409</f>
        <v>0</v>
      </c>
      <c r="BC409">
        <v>0</v>
      </c>
      <c r="BD409" t="s">
        <v>421</v>
      </c>
      <c r="BE409" t="s">
        <v>421</v>
      </c>
      <c r="BF409">
        <v>0</v>
      </c>
      <c r="BG409">
        <v>0</v>
      </c>
      <c r="BH409">
        <f>1-BF409/BG409</f>
        <v>0</v>
      </c>
      <c r="BI409">
        <v>0.5</v>
      </c>
      <c r="BJ409">
        <f>CS409</f>
        <v>0</v>
      </c>
      <c r="BK409">
        <f>L409</f>
        <v>0</v>
      </c>
      <c r="BL409">
        <f>BH409*BI409*BJ409</f>
        <v>0</v>
      </c>
      <c r="BM409">
        <f>(BK409-BC409)/BJ409</f>
        <v>0</v>
      </c>
      <c r="BN409">
        <f>(BA409-BG409)/BG409</f>
        <v>0</v>
      </c>
      <c r="BO409">
        <f>AZ409/(BB409+AZ409/BG409)</f>
        <v>0</v>
      </c>
      <c r="BP409" t="s">
        <v>421</v>
      </c>
      <c r="BQ409">
        <v>0</v>
      </c>
      <c r="BR409">
        <f>IF(BQ409&lt;&gt;0, BQ409, BO409)</f>
        <v>0</v>
      </c>
      <c r="BS409">
        <f>1-BR409/BG409</f>
        <v>0</v>
      </c>
      <c r="BT409">
        <f>(BG409-BF409)/(BG409-BR409)</f>
        <v>0</v>
      </c>
      <c r="BU409">
        <f>(BA409-BG409)/(BA409-BR409)</f>
        <v>0</v>
      </c>
      <c r="BV409">
        <f>(BG409-BF409)/(BG409-AZ409)</f>
        <v>0</v>
      </c>
      <c r="BW409">
        <f>(BA409-BG409)/(BA409-AZ409)</f>
        <v>0</v>
      </c>
      <c r="BX409">
        <f>(BT409*BR409/BF409)</f>
        <v>0</v>
      </c>
      <c r="BY409">
        <f>(1-BX409)</f>
        <v>0</v>
      </c>
      <c r="BZ409">
        <v>1358</v>
      </c>
      <c r="CA409">
        <v>300</v>
      </c>
      <c r="CB409">
        <v>300</v>
      </c>
      <c r="CC409">
        <v>300</v>
      </c>
      <c r="CD409">
        <v>10372.1</v>
      </c>
      <c r="CE409">
        <v>1824.64</v>
      </c>
      <c r="CF409">
        <v>-0.00730157</v>
      </c>
      <c r="CG409">
        <v>0.9</v>
      </c>
      <c r="CH409" t="s">
        <v>421</v>
      </c>
      <c r="CI409" t="s">
        <v>421</v>
      </c>
      <c r="CJ409" t="s">
        <v>421</v>
      </c>
      <c r="CK409" t="s">
        <v>421</v>
      </c>
      <c r="CL409" t="s">
        <v>421</v>
      </c>
      <c r="CM409" t="s">
        <v>421</v>
      </c>
      <c r="CN409" t="s">
        <v>421</v>
      </c>
      <c r="CO409" t="s">
        <v>421</v>
      </c>
      <c r="CP409" t="s">
        <v>421</v>
      </c>
      <c r="CQ409" t="s">
        <v>421</v>
      </c>
      <c r="CR409">
        <f>$B$11*DQ409+$C$11*DR409+$F$11*EC409*(1-EF409)</f>
        <v>0</v>
      </c>
      <c r="CS409">
        <f>CR409*CT409</f>
        <v>0</v>
      </c>
      <c r="CT409">
        <f>($B$11*$D$9+$C$11*$D$9+$F$11*((EP409+EH409)/MAX(EP409+EH409+EQ409, 0.1)*$I$9+EQ409/MAX(EP409+EH409+EQ409, 0.1)*$J$9))/($B$11+$C$11+$F$11)</f>
        <v>0</v>
      </c>
      <c r="CU409">
        <f>($B$11*$K$9+$C$11*$K$9+$F$11*((EP409+EH409)/MAX(EP409+EH409+EQ409, 0.1)*$P$9+EQ409/MAX(EP409+EH409+EQ409, 0.1)*$Q$9))/($B$11+$C$11+$F$11)</f>
        <v>0</v>
      </c>
      <c r="CV409">
        <v>6</v>
      </c>
      <c r="CW409">
        <v>0.5</v>
      </c>
      <c r="CX409" t="s">
        <v>422</v>
      </c>
      <c r="CY409">
        <v>2</v>
      </c>
      <c r="CZ409" t="b">
        <v>1</v>
      </c>
      <c r="DA409">
        <v>1652290175.125</v>
      </c>
      <c r="DB409">
        <v>677.35325</v>
      </c>
      <c r="DC409">
        <v>639.429</v>
      </c>
      <c r="DD409">
        <v>28.455775</v>
      </c>
      <c r="DE409">
        <v>25.762125</v>
      </c>
      <c r="DF409">
        <v>677.9110000000001</v>
      </c>
      <c r="DG409">
        <v>28.34275</v>
      </c>
      <c r="DH409">
        <v>400.089</v>
      </c>
      <c r="DI409">
        <v>90.635825</v>
      </c>
      <c r="DJ409">
        <v>0.09998180000000001</v>
      </c>
      <c r="DK409">
        <v>33.39525</v>
      </c>
      <c r="DL409">
        <v>32.721275</v>
      </c>
      <c r="DM409">
        <v>999.9</v>
      </c>
      <c r="DN409">
        <v>0</v>
      </c>
      <c r="DO409">
        <v>0</v>
      </c>
      <c r="DP409">
        <v>10012.95</v>
      </c>
      <c r="DQ409">
        <v>0</v>
      </c>
      <c r="DR409">
        <v>254.77975</v>
      </c>
      <c r="DS409">
        <v>37.92420000000001</v>
      </c>
      <c r="DT409">
        <v>697.1925</v>
      </c>
      <c r="DU409">
        <v>656.3375</v>
      </c>
      <c r="DV409">
        <v>2.69361</v>
      </c>
      <c r="DW409">
        <v>639.429</v>
      </c>
      <c r="DX409">
        <v>25.762125</v>
      </c>
      <c r="DY409">
        <v>2.5791075</v>
      </c>
      <c r="DZ409">
        <v>2.334975</v>
      </c>
      <c r="EA409">
        <v>21.534525</v>
      </c>
      <c r="EB409">
        <v>19.919725</v>
      </c>
      <c r="EC409">
        <v>1500.025</v>
      </c>
      <c r="ED409">
        <v>0.9729932499999999</v>
      </c>
      <c r="EE409">
        <v>0.027007075</v>
      </c>
      <c r="EF409">
        <v>0</v>
      </c>
      <c r="EG409">
        <v>1375.3975</v>
      </c>
      <c r="EH409">
        <v>5.00097</v>
      </c>
      <c r="EI409">
        <v>21331.075</v>
      </c>
      <c r="EJ409">
        <v>12491.775</v>
      </c>
      <c r="EK409">
        <v>41.625</v>
      </c>
      <c r="EL409">
        <v>43</v>
      </c>
      <c r="EM409">
        <v>41.812</v>
      </c>
      <c r="EN409">
        <v>42.812</v>
      </c>
      <c r="EO409">
        <v>42.812</v>
      </c>
      <c r="EP409">
        <v>1454.645</v>
      </c>
      <c r="EQ409">
        <v>40.38</v>
      </c>
      <c r="ER409">
        <v>0</v>
      </c>
      <c r="ES409">
        <v>2862.200000047684</v>
      </c>
      <c r="ET409">
        <v>0</v>
      </c>
      <c r="EU409">
        <v>1379.32</v>
      </c>
      <c r="EV409">
        <v>-34.06085471028377</v>
      </c>
      <c r="EW409">
        <v>-513.9452992681425</v>
      </c>
      <c r="EX409">
        <v>21394.81923076923</v>
      </c>
      <c r="EY409">
        <v>15</v>
      </c>
      <c r="EZ409">
        <v>1652287342.6</v>
      </c>
      <c r="FA409" t="s">
        <v>727</v>
      </c>
      <c r="FB409">
        <v>1652287342.6</v>
      </c>
      <c r="FC409">
        <v>1652287335.6</v>
      </c>
      <c r="FD409">
        <v>27</v>
      </c>
      <c r="FE409">
        <v>0.206</v>
      </c>
      <c r="FF409">
        <v>-0.006</v>
      </c>
      <c r="FG409">
        <v>-1.806</v>
      </c>
      <c r="FH409">
        <v>0.04</v>
      </c>
      <c r="FI409">
        <v>1600</v>
      </c>
      <c r="FJ409">
        <v>24</v>
      </c>
      <c r="FK409">
        <v>0.06</v>
      </c>
      <c r="FL409">
        <v>0.04</v>
      </c>
      <c r="FM409">
        <v>35.97415609756097</v>
      </c>
      <c r="FN409">
        <v>11.17644459930323</v>
      </c>
      <c r="FO409">
        <v>1.104175744682769</v>
      </c>
      <c r="FP409">
        <v>-1</v>
      </c>
      <c r="FQ409">
        <v>2.727860731707317</v>
      </c>
      <c r="FR409">
        <v>-0.02307114982578485</v>
      </c>
      <c r="FS409">
        <v>0.01078227868360612</v>
      </c>
      <c r="FT409">
        <v>1</v>
      </c>
      <c r="FU409">
        <v>0</v>
      </c>
      <c r="FV409">
        <v>0</v>
      </c>
      <c r="FW409">
        <v>0</v>
      </c>
      <c r="FX409">
        <v>-1</v>
      </c>
      <c r="FY409">
        <v>1</v>
      </c>
      <c r="FZ409">
        <v>1</v>
      </c>
      <c r="GA409" t="s">
        <v>719</v>
      </c>
      <c r="GB409">
        <v>2.69372</v>
      </c>
      <c r="GC409">
        <v>2.70533</v>
      </c>
      <c r="GD409">
        <v>0.130853</v>
      </c>
      <c r="GE409">
        <v>0.124323</v>
      </c>
      <c r="GF409">
        <v>0.119078</v>
      </c>
      <c r="GG409">
        <v>0.109611</v>
      </c>
      <c r="GH409">
        <v>27245.2</v>
      </c>
      <c r="GI409">
        <v>27560.3</v>
      </c>
      <c r="GJ409">
        <v>29170.7</v>
      </c>
      <c r="GK409">
        <v>29131.4</v>
      </c>
      <c r="GL409">
        <v>34019.6</v>
      </c>
      <c r="GM409">
        <v>34525.1</v>
      </c>
      <c r="GN409">
        <v>41052</v>
      </c>
      <c r="GO409">
        <v>41568.9</v>
      </c>
      <c r="GP409">
        <v>1.71395</v>
      </c>
      <c r="GQ409">
        <v>2.006</v>
      </c>
      <c r="GR409">
        <v>0.126943</v>
      </c>
      <c r="GS409">
        <v>0</v>
      </c>
      <c r="GT409">
        <v>30.6567</v>
      </c>
      <c r="GU409">
        <v>999.9</v>
      </c>
      <c r="GV409">
        <v>43.9</v>
      </c>
      <c r="GW409">
        <v>36.9</v>
      </c>
      <c r="GX409">
        <v>30.3733</v>
      </c>
      <c r="GY409">
        <v>62.8038</v>
      </c>
      <c r="GZ409">
        <v>28.8381</v>
      </c>
      <c r="HA409">
        <v>1</v>
      </c>
      <c r="HB409">
        <v>0.370272</v>
      </c>
      <c r="HC409">
        <v>0</v>
      </c>
      <c r="HD409">
        <v>20.3919</v>
      </c>
      <c r="HE409">
        <v>5.21474</v>
      </c>
      <c r="HF409">
        <v>12.0099</v>
      </c>
      <c r="HG409">
        <v>4.9869</v>
      </c>
      <c r="HH409">
        <v>3.2884</v>
      </c>
      <c r="HI409">
        <v>2448</v>
      </c>
      <c r="HJ409">
        <v>9999</v>
      </c>
      <c r="HK409">
        <v>9999</v>
      </c>
      <c r="HL409">
        <v>46.2</v>
      </c>
      <c r="HM409">
        <v>1.86737</v>
      </c>
      <c r="HN409">
        <v>1.8663</v>
      </c>
      <c r="HO409">
        <v>1.86585</v>
      </c>
      <c r="HP409">
        <v>1.86569</v>
      </c>
      <c r="HQ409">
        <v>1.86753</v>
      </c>
      <c r="HR409">
        <v>1.87006</v>
      </c>
      <c r="HS409">
        <v>1.86874</v>
      </c>
      <c r="HT409">
        <v>1.87008</v>
      </c>
      <c r="HU409">
        <v>0</v>
      </c>
      <c r="HV409">
        <v>0</v>
      </c>
      <c r="HW409">
        <v>0</v>
      </c>
      <c r="HX409">
        <v>0</v>
      </c>
      <c r="HY409" t="s">
        <v>425</v>
      </c>
      <c r="HZ409" t="s">
        <v>426</v>
      </c>
      <c r="IA409" t="s">
        <v>427</v>
      </c>
      <c r="IB409" t="s">
        <v>427</v>
      </c>
      <c r="IC409" t="s">
        <v>427</v>
      </c>
      <c r="ID409" t="s">
        <v>427</v>
      </c>
      <c r="IE409">
        <v>0</v>
      </c>
      <c r="IF409">
        <v>100</v>
      </c>
      <c r="IG409">
        <v>100</v>
      </c>
      <c r="IH409">
        <v>-0.546</v>
      </c>
      <c r="II409">
        <v>0.1131</v>
      </c>
      <c r="IJ409">
        <v>0.04464184116076175</v>
      </c>
      <c r="IK409">
        <v>-0.0004613869835165773</v>
      </c>
      <c r="IL409">
        <v>-7.733014719846753E-07</v>
      </c>
      <c r="IM409">
        <v>2.12217718631011E-10</v>
      </c>
      <c r="IN409">
        <v>-0.1662484685589008</v>
      </c>
      <c r="IO409">
        <v>0.000886434048502425</v>
      </c>
      <c r="IP409">
        <v>0.0004187276611132993</v>
      </c>
      <c r="IQ409">
        <v>-3.612086840460417E-06</v>
      </c>
      <c r="IR409">
        <v>19</v>
      </c>
      <c r="IS409">
        <v>2204</v>
      </c>
      <c r="IT409">
        <v>1</v>
      </c>
      <c r="IU409">
        <v>37</v>
      </c>
      <c r="IV409">
        <v>47.2</v>
      </c>
      <c r="IW409">
        <v>47.3</v>
      </c>
      <c r="IX409">
        <v>1.41846</v>
      </c>
      <c r="IY409">
        <v>2.21924</v>
      </c>
      <c r="IZ409">
        <v>1.39648</v>
      </c>
      <c r="JA409">
        <v>2.34131</v>
      </c>
      <c r="JB409">
        <v>1.49536</v>
      </c>
      <c r="JC409">
        <v>2.3938</v>
      </c>
      <c r="JD409">
        <v>39.1924</v>
      </c>
      <c r="JE409">
        <v>14.6136</v>
      </c>
      <c r="JF409">
        <v>18</v>
      </c>
      <c r="JG409">
        <v>391.447</v>
      </c>
      <c r="JH409">
        <v>562.37</v>
      </c>
      <c r="JI409">
        <v>32.6518</v>
      </c>
      <c r="JJ409">
        <v>32.231</v>
      </c>
      <c r="JK409">
        <v>30.0002</v>
      </c>
      <c r="JL409">
        <v>32.1184</v>
      </c>
      <c r="JM409">
        <v>32.0167</v>
      </c>
      <c r="JN409">
        <v>28.307</v>
      </c>
      <c r="JO409">
        <v>21.511</v>
      </c>
      <c r="JP409">
        <v>31.1229</v>
      </c>
      <c r="JQ409">
        <v>-999.9</v>
      </c>
      <c r="JR409">
        <v>591.8200000000001</v>
      </c>
      <c r="JS409">
        <v>25.7081</v>
      </c>
      <c r="JT409">
        <v>99.7013</v>
      </c>
      <c r="JU409">
        <v>99.77889999999999</v>
      </c>
    </row>
    <row r="410" spans="1:281">
      <c r="A410">
        <v>394</v>
      </c>
      <c r="B410">
        <v>1652290178.5</v>
      </c>
      <c r="C410">
        <v>8122</v>
      </c>
      <c r="D410" t="s">
        <v>1273</v>
      </c>
      <c r="E410" t="s">
        <v>1274</v>
      </c>
      <c r="F410">
        <v>2</v>
      </c>
      <c r="G410" t="s">
        <v>1120</v>
      </c>
      <c r="H410" t="s">
        <v>418</v>
      </c>
      <c r="I410">
        <v>1652290177.5</v>
      </c>
      <c r="J410">
        <f>(K410)/1000</f>
        <v>0</v>
      </c>
      <c r="K410">
        <f>IF(CZ410, AN410, AH410)</f>
        <v>0</v>
      </c>
      <c r="L410">
        <f>IF(CZ410, AI410, AG410)</f>
        <v>0</v>
      </c>
      <c r="M410">
        <f>DB410 - IF(AU410&gt;1, L410*CV410*100.0/(AW410*DP410), 0)</f>
        <v>0</v>
      </c>
      <c r="N410">
        <f>((T410-J410/2)*M410-L410)/(T410+J410/2)</f>
        <v>0</v>
      </c>
      <c r="O410">
        <f>N410*(DI410+DJ410)/1000.0</f>
        <v>0</v>
      </c>
      <c r="P410">
        <f>(DB410 - IF(AU410&gt;1, L410*CV410*100.0/(AW410*DP410), 0))*(DI410+DJ410)/1000.0</f>
        <v>0</v>
      </c>
      <c r="Q410">
        <f>2.0/((1/S410-1/R410)+SIGN(S410)*SQRT((1/S410-1/R410)*(1/S410-1/R410) + 4*CW410/((CW410+1)*(CW410+1))*(2*1/S410*1/R410-1/R410*1/R410)))</f>
        <v>0</v>
      </c>
      <c r="R410">
        <f>IF(LEFT(CX410,1)&lt;&gt;"0",IF(LEFT(CX410,1)="1",3.0,CY410),$D$5+$E$5*(DP410*DI410/($K$5*1000))+$F$5*(DP410*DI410/($K$5*1000))*MAX(MIN(CV410,$J$5),$I$5)*MAX(MIN(CV410,$J$5),$I$5)+$G$5*MAX(MIN(CV410,$J$5),$I$5)*(DP410*DI410/($K$5*1000))+$H$5*(DP410*DI410/($K$5*1000))*(DP410*DI410/($K$5*1000)))</f>
        <v>0</v>
      </c>
      <c r="S410">
        <f>J410*(1000-(1000*0.61365*exp(17.502*W410/(240.97+W410))/(DI410+DJ410)+DD410)/2)/(1000*0.61365*exp(17.502*W410/(240.97+W410))/(DI410+DJ410)-DD410)</f>
        <v>0</v>
      </c>
      <c r="T410">
        <f>1/((CW410+1)/(Q410/1.6)+1/(R410/1.37)) + CW410/((CW410+1)/(Q410/1.6) + CW410/(R410/1.37))</f>
        <v>0</v>
      </c>
      <c r="U410">
        <f>(CR410*CU410)</f>
        <v>0</v>
      </c>
      <c r="V410">
        <f>(DK410+(U410+2*0.95*5.67E-8*(((DK410+$B$7)+273)^4-(DK410+273)^4)-44100*J410)/(1.84*29.3*R410+8*0.95*5.67E-8*(DK410+273)^3))</f>
        <v>0</v>
      </c>
      <c r="W410">
        <f>($C$7*DL410+$D$7*DM410+$E$7*V410)</f>
        <v>0</v>
      </c>
      <c r="X410">
        <f>0.61365*exp(17.502*W410/(240.97+W410))</f>
        <v>0</v>
      </c>
      <c r="Y410">
        <f>(Z410/AA410*100)</f>
        <v>0</v>
      </c>
      <c r="Z410">
        <f>DD410*(DI410+DJ410)/1000</f>
        <v>0</v>
      </c>
      <c r="AA410">
        <f>0.61365*exp(17.502*DK410/(240.97+DK410))</f>
        <v>0</v>
      </c>
      <c r="AB410">
        <f>(X410-DD410*(DI410+DJ410)/1000)</f>
        <v>0</v>
      </c>
      <c r="AC410">
        <f>(-J410*44100)</f>
        <v>0</v>
      </c>
      <c r="AD410">
        <f>2*29.3*R410*0.92*(DK410-W410)</f>
        <v>0</v>
      </c>
      <c r="AE410">
        <f>2*0.95*5.67E-8*(((DK410+$B$7)+273)^4-(W410+273)^4)</f>
        <v>0</v>
      </c>
      <c r="AF410">
        <f>U410+AE410+AC410+AD410</f>
        <v>0</v>
      </c>
      <c r="AG410">
        <f>DH410*AU410*(DC410-DB410*(1000-AU410*DE410)/(1000-AU410*DD410))/(100*CV410)</f>
        <v>0</v>
      </c>
      <c r="AH410">
        <f>1000*DH410*AU410*(DD410-DE410)/(100*CV410*(1000-AU410*DD410))</f>
        <v>0</v>
      </c>
      <c r="AI410">
        <f>(AJ410 - AK410 - DI410*1E3/(8.314*(DK410+273.15)) * AM410/DH410 * AL410) * DH410/(100*CV410) * (1000 - DE410)/1000</f>
        <v>0</v>
      </c>
      <c r="AJ410">
        <v>657.9992025164186</v>
      </c>
      <c r="AK410">
        <v>678.106533333333</v>
      </c>
      <c r="AL410">
        <v>-6.626561966204424</v>
      </c>
      <c r="AM410">
        <v>66.42233892500103</v>
      </c>
      <c r="AN410">
        <f>(AP410 - AO410 + DI410*1E3/(8.314*(DK410+273.15)) * AR410/DH410 * AQ410) * DH410/(100*CV410) * 1000/(1000 - AP410)</f>
        <v>0</v>
      </c>
      <c r="AO410">
        <v>25.74686860306024</v>
      </c>
      <c r="AP410">
        <v>28.46680666666666</v>
      </c>
      <c r="AQ410">
        <v>-7.294709466557211E-05</v>
      </c>
      <c r="AR410">
        <v>79.01917542628415</v>
      </c>
      <c r="AS410">
        <v>0</v>
      </c>
      <c r="AT410">
        <v>0</v>
      </c>
      <c r="AU410">
        <f>IF(AS410*$H$13&gt;=AW410,1.0,(AW410/(AW410-AS410*$H$13)))</f>
        <v>0</v>
      </c>
      <c r="AV410">
        <f>(AU410-1)*100</f>
        <v>0</v>
      </c>
      <c r="AW410">
        <f>MAX(0,($B$13+$C$13*DP410)/(1+$D$13*DP410)*DI410/(DK410+273)*$E$13)</f>
        <v>0</v>
      </c>
      <c r="AX410" t="s">
        <v>421</v>
      </c>
      <c r="AY410" t="s">
        <v>421</v>
      </c>
      <c r="AZ410">
        <v>0</v>
      </c>
      <c r="BA410">
        <v>0</v>
      </c>
      <c r="BB410">
        <f>1-AZ410/BA410</f>
        <v>0</v>
      </c>
      <c r="BC410">
        <v>0</v>
      </c>
      <c r="BD410" t="s">
        <v>421</v>
      </c>
      <c r="BE410" t="s">
        <v>421</v>
      </c>
      <c r="BF410">
        <v>0</v>
      </c>
      <c r="BG410">
        <v>0</v>
      </c>
      <c r="BH410">
        <f>1-BF410/BG410</f>
        <v>0</v>
      </c>
      <c r="BI410">
        <v>0.5</v>
      </c>
      <c r="BJ410">
        <f>CS410</f>
        <v>0</v>
      </c>
      <c r="BK410">
        <f>L410</f>
        <v>0</v>
      </c>
      <c r="BL410">
        <f>BH410*BI410*BJ410</f>
        <v>0</v>
      </c>
      <c r="BM410">
        <f>(BK410-BC410)/BJ410</f>
        <v>0</v>
      </c>
      <c r="BN410">
        <f>(BA410-BG410)/BG410</f>
        <v>0</v>
      </c>
      <c r="BO410">
        <f>AZ410/(BB410+AZ410/BG410)</f>
        <v>0</v>
      </c>
      <c r="BP410" t="s">
        <v>421</v>
      </c>
      <c r="BQ410">
        <v>0</v>
      </c>
      <c r="BR410">
        <f>IF(BQ410&lt;&gt;0, BQ410, BO410)</f>
        <v>0</v>
      </c>
      <c r="BS410">
        <f>1-BR410/BG410</f>
        <v>0</v>
      </c>
      <c r="BT410">
        <f>(BG410-BF410)/(BG410-BR410)</f>
        <v>0</v>
      </c>
      <c r="BU410">
        <f>(BA410-BG410)/(BA410-BR410)</f>
        <v>0</v>
      </c>
      <c r="BV410">
        <f>(BG410-BF410)/(BG410-AZ410)</f>
        <v>0</v>
      </c>
      <c r="BW410">
        <f>(BA410-BG410)/(BA410-AZ410)</f>
        <v>0</v>
      </c>
      <c r="BX410">
        <f>(BT410*BR410/BF410)</f>
        <v>0</v>
      </c>
      <c r="BY410">
        <f>(1-BX410)</f>
        <v>0</v>
      </c>
      <c r="BZ410">
        <v>1358</v>
      </c>
      <c r="CA410">
        <v>300</v>
      </c>
      <c r="CB410">
        <v>300</v>
      </c>
      <c r="CC410">
        <v>300</v>
      </c>
      <c r="CD410">
        <v>10372.1</v>
      </c>
      <c r="CE410">
        <v>1824.64</v>
      </c>
      <c r="CF410">
        <v>-0.00730157</v>
      </c>
      <c r="CG410">
        <v>0.9</v>
      </c>
      <c r="CH410" t="s">
        <v>421</v>
      </c>
      <c r="CI410" t="s">
        <v>421</v>
      </c>
      <c r="CJ410" t="s">
        <v>421</v>
      </c>
      <c r="CK410" t="s">
        <v>421</v>
      </c>
      <c r="CL410" t="s">
        <v>421</v>
      </c>
      <c r="CM410" t="s">
        <v>421</v>
      </c>
      <c r="CN410" t="s">
        <v>421</v>
      </c>
      <c r="CO410" t="s">
        <v>421</v>
      </c>
      <c r="CP410" t="s">
        <v>421</v>
      </c>
      <c r="CQ410" t="s">
        <v>421</v>
      </c>
      <c r="CR410">
        <f>$B$11*DQ410+$C$11*DR410+$F$11*EC410*(1-EF410)</f>
        <v>0</v>
      </c>
      <c r="CS410">
        <f>CR410*CT410</f>
        <v>0</v>
      </c>
      <c r="CT410">
        <f>($B$11*$D$9+$C$11*$D$9+$F$11*((EP410+EH410)/MAX(EP410+EH410+EQ410, 0.1)*$I$9+EQ410/MAX(EP410+EH410+EQ410, 0.1)*$J$9))/($B$11+$C$11+$F$11)</f>
        <v>0</v>
      </c>
      <c r="CU410">
        <f>($B$11*$K$9+$C$11*$K$9+$F$11*((EP410+EH410)/MAX(EP410+EH410+EQ410, 0.1)*$P$9+EQ410/MAX(EP410+EH410+EQ410, 0.1)*$Q$9))/($B$11+$C$11+$F$11)</f>
        <v>0</v>
      </c>
      <c r="CV410">
        <v>6</v>
      </c>
      <c r="CW410">
        <v>0.5</v>
      </c>
      <c r="CX410" t="s">
        <v>422</v>
      </c>
      <c r="CY410">
        <v>2</v>
      </c>
      <c r="CZ410" t="b">
        <v>1</v>
      </c>
      <c r="DA410">
        <v>1652290177.5</v>
      </c>
      <c r="DB410">
        <v>662.0416666666666</v>
      </c>
      <c r="DC410">
        <v>623.7833333333333</v>
      </c>
      <c r="DD410">
        <v>28.4637</v>
      </c>
      <c r="DE410">
        <v>25.78856666666667</v>
      </c>
      <c r="DF410">
        <v>662.5806666666666</v>
      </c>
      <c r="DG410">
        <v>28.3506</v>
      </c>
      <c r="DH410">
        <v>400.095</v>
      </c>
      <c r="DI410">
        <v>90.63683333333331</v>
      </c>
      <c r="DJ410">
        <v>0.1000666666666667</v>
      </c>
      <c r="DK410">
        <v>33.39523333333333</v>
      </c>
      <c r="DL410">
        <v>32.71716666666666</v>
      </c>
      <c r="DM410">
        <v>999.9</v>
      </c>
      <c r="DN410">
        <v>0</v>
      </c>
      <c r="DO410">
        <v>0</v>
      </c>
      <c r="DP410">
        <v>10006.9</v>
      </c>
      <c r="DQ410">
        <v>0</v>
      </c>
      <c r="DR410">
        <v>254.234</v>
      </c>
      <c r="DS410">
        <v>38.2583</v>
      </c>
      <c r="DT410">
        <v>681.4380000000001</v>
      </c>
      <c r="DU410">
        <v>640.2956666666666</v>
      </c>
      <c r="DV410">
        <v>2.675176666666667</v>
      </c>
      <c r="DW410">
        <v>623.7833333333333</v>
      </c>
      <c r="DX410">
        <v>25.78856666666667</v>
      </c>
      <c r="DY410">
        <v>2.57986</v>
      </c>
      <c r="DZ410">
        <v>2.337393333333333</v>
      </c>
      <c r="EA410">
        <v>21.53926666666667</v>
      </c>
      <c r="EB410">
        <v>19.93643333333333</v>
      </c>
      <c r="EC410">
        <v>1499.943333333333</v>
      </c>
      <c r="ED410">
        <v>0.972992</v>
      </c>
      <c r="EE410">
        <v>0.0270084</v>
      </c>
      <c r="EF410">
        <v>0</v>
      </c>
      <c r="EG410">
        <v>1373.566666666667</v>
      </c>
      <c r="EH410">
        <v>5.00097</v>
      </c>
      <c r="EI410">
        <v>21297.93333333333</v>
      </c>
      <c r="EJ410">
        <v>12491.06666666667</v>
      </c>
      <c r="EK410">
        <v>41.625</v>
      </c>
      <c r="EL410">
        <v>43</v>
      </c>
      <c r="EM410">
        <v>41.812</v>
      </c>
      <c r="EN410">
        <v>42.81199999999999</v>
      </c>
      <c r="EO410">
        <v>42.81199999999999</v>
      </c>
      <c r="EP410">
        <v>1454.563333333334</v>
      </c>
      <c r="EQ410">
        <v>40.38</v>
      </c>
      <c r="ER410">
        <v>0</v>
      </c>
      <c r="ES410">
        <v>2864.599999904633</v>
      </c>
      <c r="ET410">
        <v>0</v>
      </c>
      <c r="EU410">
        <v>1377.873461538461</v>
      </c>
      <c r="EV410">
        <v>-37.8300854548364</v>
      </c>
      <c r="EW410">
        <v>-596.7555553391376</v>
      </c>
      <c r="EX410">
        <v>21370.76538461538</v>
      </c>
      <c r="EY410">
        <v>15</v>
      </c>
      <c r="EZ410">
        <v>1652287342.6</v>
      </c>
      <c r="FA410" t="s">
        <v>727</v>
      </c>
      <c r="FB410">
        <v>1652287342.6</v>
      </c>
      <c r="FC410">
        <v>1652287335.6</v>
      </c>
      <c r="FD410">
        <v>27</v>
      </c>
      <c r="FE410">
        <v>0.206</v>
      </c>
      <c r="FF410">
        <v>-0.006</v>
      </c>
      <c r="FG410">
        <v>-1.806</v>
      </c>
      <c r="FH410">
        <v>0.04</v>
      </c>
      <c r="FI410">
        <v>1600</v>
      </c>
      <c r="FJ410">
        <v>24</v>
      </c>
      <c r="FK410">
        <v>0.06</v>
      </c>
      <c r="FL410">
        <v>0.04</v>
      </c>
      <c r="FM410">
        <v>36.50166</v>
      </c>
      <c r="FN410">
        <v>11.37485178236388</v>
      </c>
      <c r="FO410">
        <v>1.097863801844291</v>
      </c>
      <c r="FP410">
        <v>-1</v>
      </c>
      <c r="FQ410">
        <v>2.7218955</v>
      </c>
      <c r="FR410">
        <v>-0.140741088180118</v>
      </c>
      <c r="FS410">
        <v>0.02039622035451673</v>
      </c>
      <c r="FT410">
        <v>1</v>
      </c>
      <c r="FU410">
        <v>0</v>
      </c>
      <c r="FV410">
        <v>0</v>
      </c>
      <c r="FW410">
        <v>0</v>
      </c>
      <c r="FX410">
        <v>-1</v>
      </c>
      <c r="FY410">
        <v>1</v>
      </c>
      <c r="FZ410">
        <v>1</v>
      </c>
      <c r="GA410" t="s">
        <v>719</v>
      </c>
      <c r="GB410">
        <v>2.69379</v>
      </c>
      <c r="GC410">
        <v>2.70519</v>
      </c>
      <c r="GD410">
        <v>0.129094</v>
      </c>
      <c r="GE410">
        <v>0.122549</v>
      </c>
      <c r="GF410">
        <v>0.11911</v>
      </c>
      <c r="GG410">
        <v>0.109626</v>
      </c>
      <c r="GH410">
        <v>27300.4</v>
      </c>
      <c r="GI410">
        <v>27616.2</v>
      </c>
      <c r="GJ410">
        <v>29170.7</v>
      </c>
      <c r="GK410">
        <v>29131.5</v>
      </c>
      <c r="GL410">
        <v>34018.6</v>
      </c>
      <c r="GM410">
        <v>34524.5</v>
      </c>
      <c r="GN410">
        <v>41052.3</v>
      </c>
      <c r="GO410">
        <v>41568.9</v>
      </c>
      <c r="GP410">
        <v>1.71397</v>
      </c>
      <c r="GQ410">
        <v>2.00585</v>
      </c>
      <c r="GR410">
        <v>0.126891</v>
      </c>
      <c r="GS410">
        <v>0</v>
      </c>
      <c r="GT410">
        <v>30.6567</v>
      </c>
      <c r="GU410">
        <v>999.9</v>
      </c>
      <c r="GV410">
        <v>43.9</v>
      </c>
      <c r="GW410">
        <v>36.9</v>
      </c>
      <c r="GX410">
        <v>30.3701</v>
      </c>
      <c r="GY410">
        <v>62.8138</v>
      </c>
      <c r="GZ410">
        <v>28.8261</v>
      </c>
      <c r="HA410">
        <v>1</v>
      </c>
      <c r="HB410">
        <v>0.370137</v>
      </c>
      <c r="HC410">
        <v>0</v>
      </c>
      <c r="HD410">
        <v>20.3919</v>
      </c>
      <c r="HE410">
        <v>5.21444</v>
      </c>
      <c r="HF410">
        <v>12.0099</v>
      </c>
      <c r="HG410">
        <v>4.9869</v>
      </c>
      <c r="HH410">
        <v>3.2884</v>
      </c>
      <c r="HI410">
        <v>2448.3</v>
      </c>
      <c r="HJ410">
        <v>9999</v>
      </c>
      <c r="HK410">
        <v>9999</v>
      </c>
      <c r="HL410">
        <v>46.2</v>
      </c>
      <c r="HM410">
        <v>1.86736</v>
      </c>
      <c r="HN410">
        <v>1.8663</v>
      </c>
      <c r="HO410">
        <v>1.86585</v>
      </c>
      <c r="HP410">
        <v>1.86569</v>
      </c>
      <c r="HQ410">
        <v>1.86752</v>
      </c>
      <c r="HR410">
        <v>1.87006</v>
      </c>
      <c r="HS410">
        <v>1.86874</v>
      </c>
      <c r="HT410">
        <v>1.87008</v>
      </c>
      <c r="HU410">
        <v>0</v>
      </c>
      <c r="HV410">
        <v>0</v>
      </c>
      <c r="HW410">
        <v>0</v>
      </c>
      <c r="HX410">
        <v>0</v>
      </c>
      <c r="HY410" t="s">
        <v>425</v>
      </c>
      <c r="HZ410" t="s">
        <v>426</v>
      </c>
      <c r="IA410" t="s">
        <v>427</v>
      </c>
      <c r="IB410" t="s">
        <v>427</v>
      </c>
      <c r="IC410" t="s">
        <v>427</v>
      </c>
      <c r="ID410" t="s">
        <v>427</v>
      </c>
      <c r="IE410">
        <v>0</v>
      </c>
      <c r="IF410">
        <v>100</v>
      </c>
      <c r="IG410">
        <v>100</v>
      </c>
      <c r="IH410">
        <v>-0.531</v>
      </c>
      <c r="II410">
        <v>0.1133</v>
      </c>
      <c r="IJ410">
        <v>0.04464184116076175</v>
      </c>
      <c r="IK410">
        <v>-0.0004613869835165773</v>
      </c>
      <c r="IL410">
        <v>-7.733014719846753E-07</v>
      </c>
      <c r="IM410">
        <v>2.12217718631011E-10</v>
      </c>
      <c r="IN410">
        <v>-0.1662484685589008</v>
      </c>
      <c r="IO410">
        <v>0.000886434048502425</v>
      </c>
      <c r="IP410">
        <v>0.0004187276611132993</v>
      </c>
      <c r="IQ410">
        <v>-3.612086840460417E-06</v>
      </c>
      <c r="IR410">
        <v>19</v>
      </c>
      <c r="IS410">
        <v>2204</v>
      </c>
      <c r="IT410">
        <v>1</v>
      </c>
      <c r="IU410">
        <v>37</v>
      </c>
      <c r="IV410">
        <v>47.3</v>
      </c>
      <c r="IW410">
        <v>47.4</v>
      </c>
      <c r="IX410">
        <v>1.39038</v>
      </c>
      <c r="IY410">
        <v>2.22046</v>
      </c>
      <c r="IZ410">
        <v>1.39648</v>
      </c>
      <c r="JA410">
        <v>2.34253</v>
      </c>
      <c r="JB410">
        <v>1.49536</v>
      </c>
      <c r="JC410">
        <v>2.38159</v>
      </c>
      <c r="JD410">
        <v>39.1924</v>
      </c>
      <c r="JE410">
        <v>14.6136</v>
      </c>
      <c r="JF410">
        <v>18</v>
      </c>
      <c r="JG410">
        <v>391.461</v>
      </c>
      <c r="JH410">
        <v>562.2569999999999</v>
      </c>
      <c r="JI410">
        <v>32.6514</v>
      </c>
      <c r="JJ410">
        <v>32.231</v>
      </c>
      <c r="JK410">
        <v>30</v>
      </c>
      <c r="JL410">
        <v>32.1184</v>
      </c>
      <c r="JM410">
        <v>32.0167</v>
      </c>
      <c r="JN410">
        <v>27.8374</v>
      </c>
      <c r="JO410">
        <v>21.511</v>
      </c>
      <c r="JP410">
        <v>31.1229</v>
      </c>
      <c r="JQ410">
        <v>-999.9</v>
      </c>
      <c r="JR410">
        <v>578.417</v>
      </c>
      <c r="JS410">
        <v>25.7081</v>
      </c>
      <c r="JT410">
        <v>99.70180000000001</v>
      </c>
      <c r="JU410">
        <v>99.7791</v>
      </c>
    </row>
    <row r="411" spans="1:281">
      <c r="A411">
        <v>395</v>
      </c>
      <c r="B411">
        <v>1652290180.5</v>
      </c>
      <c r="C411">
        <v>8124</v>
      </c>
      <c r="D411" t="s">
        <v>1275</v>
      </c>
      <c r="E411" t="s">
        <v>1276</v>
      </c>
      <c r="F411">
        <v>2</v>
      </c>
      <c r="G411" t="s">
        <v>1120</v>
      </c>
      <c r="H411" t="s">
        <v>418</v>
      </c>
      <c r="I411">
        <v>1652290179.125</v>
      </c>
      <c r="J411">
        <f>(K411)/1000</f>
        <v>0</v>
      </c>
      <c r="K411">
        <f>IF(CZ411, AN411, AH411)</f>
        <v>0</v>
      </c>
      <c r="L411">
        <f>IF(CZ411, AI411, AG411)</f>
        <v>0</v>
      </c>
      <c r="M411">
        <f>DB411 - IF(AU411&gt;1, L411*CV411*100.0/(AW411*DP411), 0)</f>
        <v>0</v>
      </c>
      <c r="N411">
        <f>((T411-J411/2)*M411-L411)/(T411+J411/2)</f>
        <v>0</v>
      </c>
      <c r="O411">
        <f>N411*(DI411+DJ411)/1000.0</f>
        <v>0</v>
      </c>
      <c r="P411">
        <f>(DB411 - IF(AU411&gt;1, L411*CV411*100.0/(AW411*DP411), 0))*(DI411+DJ411)/1000.0</f>
        <v>0</v>
      </c>
      <c r="Q411">
        <f>2.0/((1/S411-1/R411)+SIGN(S411)*SQRT((1/S411-1/R411)*(1/S411-1/R411) + 4*CW411/((CW411+1)*(CW411+1))*(2*1/S411*1/R411-1/R411*1/R411)))</f>
        <v>0</v>
      </c>
      <c r="R411">
        <f>IF(LEFT(CX411,1)&lt;&gt;"0",IF(LEFT(CX411,1)="1",3.0,CY411),$D$5+$E$5*(DP411*DI411/($K$5*1000))+$F$5*(DP411*DI411/($K$5*1000))*MAX(MIN(CV411,$J$5),$I$5)*MAX(MIN(CV411,$J$5),$I$5)+$G$5*MAX(MIN(CV411,$J$5),$I$5)*(DP411*DI411/($K$5*1000))+$H$5*(DP411*DI411/($K$5*1000))*(DP411*DI411/($K$5*1000)))</f>
        <v>0</v>
      </c>
      <c r="S411">
        <f>J411*(1000-(1000*0.61365*exp(17.502*W411/(240.97+W411))/(DI411+DJ411)+DD411)/2)/(1000*0.61365*exp(17.502*W411/(240.97+W411))/(DI411+DJ411)-DD411)</f>
        <v>0</v>
      </c>
      <c r="T411">
        <f>1/((CW411+1)/(Q411/1.6)+1/(R411/1.37)) + CW411/((CW411+1)/(Q411/1.6) + CW411/(R411/1.37))</f>
        <v>0</v>
      </c>
      <c r="U411">
        <f>(CR411*CU411)</f>
        <v>0</v>
      </c>
      <c r="V411">
        <f>(DK411+(U411+2*0.95*5.67E-8*(((DK411+$B$7)+273)^4-(DK411+273)^4)-44100*J411)/(1.84*29.3*R411+8*0.95*5.67E-8*(DK411+273)^3))</f>
        <v>0</v>
      </c>
      <c r="W411">
        <f>($C$7*DL411+$D$7*DM411+$E$7*V411)</f>
        <v>0</v>
      </c>
      <c r="X411">
        <f>0.61365*exp(17.502*W411/(240.97+W411))</f>
        <v>0</v>
      </c>
      <c r="Y411">
        <f>(Z411/AA411*100)</f>
        <v>0</v>
      </c>
      <c r="Z411">
        <f>DD411*(DI411+DJ411)/1000</f>
        <v>0</v>
      </c>
      <c r="AA411">
        <f>0.61365*exp(17.502*DK411/(240.97+DK411))</f>
        <v>0</v>
      </c>
      <c r="AB411">
        <f>(X411-DD411*(DI411+DJ411)/1000)</f>
        <v>0</v>
      </c>
      <c r="AC411">
        <f>(-J411*44100)</f>
        <v>0</v>
      </c>
      <c r="AD411">
        <f>2*29.3*R411*0.92*(DK411-W411)</f>
        <v>0</v>
      </c>
      <c r="AE411">
        <f>2*0.95*5.67E-8*(((DK411+$B$7)+273)^4-(W411+273)^4)</f>
        <v>0</v>
      </c>
      <c r="AF411">
        <f>U411+AE411+AC411+AD411</f>
        <v>0</v>
      </c>
      <c r="AG411">
        <f>DH411*AU411*(DC411-DB411*(1000-AU411*DE411)/(1000-AU411*DD411))/(100*CV411)</f>
        <v>0</v>
      </c>
      <c r="AH411">
        <f>1000*DH411*AU411*(DD411-DE411)/(100*CV411*(1000-AU411*DD411))</f>
        <v>0</v>
      </c>
      <c r="AI411">
        <f>(AJ411 - AK411 - DI411*1E3/(8.314*(DK411+273.15)) * AM411/DH411 * AL411) * DH411/(100*CV411) * (1000 - DE411)/1000</f>
        <v>0</v>
      </c>
      <c r="AJ411">
        <v>644.4095604011623</v>
      </c>
      <c r="AK411">
        <v>664.8853030303031</v>
      </c>
      <c r="AL411">
        <v>-6.637793228284306</v>
      </c>
      <c r="AM411">
        <v>66.42233892500103</v>
      </c>
      <c r="AN411">
        <f>(AP411 - AO411 + DI411*1E3/(8.314*(DK411+273.15)) * AR411/DH411 * AQ411) * DH411/(100*CV411) * 1000/(1000 - AP411)</f>
        <v>0</v>
      </c>
      <c r="AO411">
        <v>25.78192961323494</v>
      </c>
      <c r="AP411">
        <v>28.48001151515151</v>
      </c>
      <c r="AQ411">
        <v>0.0002786833897066013</v>
      </c>
      <c r="AR411">
        <v>79.01917542628415</v>
      </c>
      <c r="AS411">
        <v>0</v>
      </c>
      <c r="AT411">
        <v>0</v>
      </c>
      <c r="AU411">
        <f>IF(AS411*$H$13&gt;=AW411,1.0,(AW411/(AW411-AS411*$H$13)))</f>
        <v>0</v>
      </c>
      <c r="AV411">
        <f>(AU411-1)*100</f>
        <v>0</v>
      </c>
      <c r="AW411">
        <f>MAX(0,($B$13+$C$13*DP411)/(1+$D$13*DP411)*DI411/(DK411+273)*$E$13)</f>
        <v>0</v>
      </c>
      <c r="AX411" t="s">
        <v>421</v>
      </c>
      <c r="AY411" t="s">
        <v>421</v>
      </c>
      <c r="AZ411">
        <v>0</v>
      </c>
      <c r="BA411">
        <v>0</v>
      </c>
      <c r="BB411">
        <f>1-AZ411/BA411</f>
        <v>0</v>
      </c>
      <c r="BC411">
        <v>0</v>
      </c>
      <c r="BD411" t="s">
        <v>421</v>
      </c>
      <c r="BE411" t="s">
        <v>421</v>
      </c>
      <c r="BF411">
        <v>0</v>
      </c>
      <c r="BG411">
        <v>0</v>
      </c>
      <c r="BH411">
        <f>1-BF411/BG411</f>
        <v>0</v>
      </c>
      <c r="BI411">
        <v>0.5</v>
      </c>
      <c r="BJ411">
        <f>CS411</f>
        <v>0</v>
      </c>
      <c r="BK411">
        <f>L411</f>
        <v>0</v>
      </c>
      <c r="BL411">
        <f>BH411*BI411*BJ411</f>
        <v>0</v>
      </c>
      <c r="BM411">
        <f>(BK411-BC411)/BJ411</f>
        <v>0</v>
      </c>
      <c r="BN411">
        <f>(BA411-BG411)/BG411</f>
        <v>0</v>
      </c>
      <c r="BO411">
        <f>AZ411/(BB411+AZ411/BG411)</f>
        <v>0</v>
      </c>
      <c r="BP411" t="s">
        <v>421</v>
      </c>
      <c r="BQ411">
        <v>0</v>
      </c>
      <c r="BR411">
        <f>IF(BQ411&lt;&gt;0, BQ411, BO411)</f>
        <v>0</v>
      </c>
      <c r="BS411">
        <f>1-BR411/BG411</f>
        <v>0</v>
      </c>
      <c r="BT411">
        <f>(BG411-BF411)/(BG411-BR411)</f>
        <v>0</v>
      </c>
      <c r="BU411">
        <f>(BA411-BG411)/(BA411-BR411)</f>
        <v>0</v>
      </c>
      <c r="BV411">
        <f>(BG411-BF411)/(BG411-AZ411)</f>
        <v>0</v>
      </c>
      <c r="BW411">
        <f>(BA411-BG411)/(BA411-AZ411)</f>
        <v>0</v>
      </c>
      <c r="BX411">
        <f>(BT411*BR411/BF411)</f>
        <v>0</v>
      </c>
      <c r="BY411">
        <f>(1-BX411)</f>
        <v>0</v>
      </c>
      <c r="BZ411">
        <v>1358</v>
      </c>
      <c r="CA411">
        <v>300</v>
      </c>
      <c r="CB411">
        <v>300</v>
      </c>
      <c r="CC411">
        <v>300</v>
      </c>
      <c r="CD411">
        <v>10372.1</v>
      </c>
      <c r="CE411">
        <v>1824.64</v>
      </c>
      <c r="CF411">
        <v>-0.00730157</v>
      </c>
      <c r="CG411">
        <v>0.9</v>
      </c>
      <c r="CH411" t="s">
        <v>421</v>
      </c>
      <c r="CI411" t="s">
        <v>421</v>
      </c>
      <c r="CJ411" t="s">
        <v>421</v>
      </c>
      <c r="CK411" t="s">
        <v>421</v>
      </c>
      <c r="CL411" t="s">
        <v>421</v>
      </c>
      <c r="CM411" t="s">
        <v>421</v>
      </c>
      <c r="CN411" t="s">
        <v>421</v>
      </c>
      <c r="CO411" t="s">
        <v>421</v>
      </c>
      <c r="CP411" t="s">
        <v>421</v>
      </c>
      <c r="CQ411" t="s">
        <v>421</v>
      </c>
      <c r="CR411">
        <f>$B$11*DQ411+$C$11*DR411+$F$11*EC411*(1-EF411)</f>
        <v>0</v>
      </c>
      <c r="CS411">
        <f>CR411*CT411</f>
        <v>0</v>
      </c>
      <c r="CT411">
        <f>($B$11*$D$9+$C$11*$D$9+$F$11*((EP411+EH411)/MAX(EP411+EH411+EQ411, 0.1)*$I$9+EQ411/MAX(EP411+EH411+EQ411, 0.1)*$J$9))/($B$11+$C$11+$F$11)</f>
        <v>0</v>
      </c>
      <c r="CU411">
        <f>($B$11*$K$9+$C$11*$K$9+$F$11*((EP411+EH411)/MAX(EP411+EH411+EQ411, 0.1)*$P$9+EQ411/MAX(EP411+EH411+EQ411, 0.1)*$Q$9))/($B$11+$C$11+$F$11)</f>
        <v>0</v>
      </c>
      <c r="CV411">
        <v>6</v>
      </c>
      <c r="CW411">
        <v>0.5</v>
      </c>
      <c r="CX411" t="s">
        <v>422</v>
      </c>
      <c r="CY411">
        <v>2</v>
      </c>
      <c r="CZ411" t="b">
        <v>1</v>
      </c>
      <c r="DA411">
        <v>1652290179.125</v>
      </c>
      <c r="DB411">
        <v>651.56675</v>
      </c>
      <c r="DC411">
        <v>613.62925</v>
      </c>
      <c r="DD411">
        <v>28.474075</v>
      </c>
      <c r="DE411">
        <v>25.789725</v>
      </c>
      <c r="DF411">
        <v>652.093</v>
      </c>
      <c r="DG411">
        <v>28.36085</v>
      </c>
      <c r="DH411">
        <v>400.109</v>
      </c>
      <c r="DI411">
        <v>90.63679999999999</v>
      </c>
      <c r="DJ411">
        <v>0.1000454</v>
      </c>
      <c r="DK411">
        <v>33.396225</v>
      </c>
      <c r="DL411">
        <v>32.719625</v>
      </c>
      <c r="DM411">
        <v>999.9</v>
      </c>
      <c r="DN411">
        <v>0</v>
      </c>
      <c r="DO411">
        <v>0</v>
      </c>
      <c r="DP411">
        <v>10000.305</v>
      </c>
      <c r="DQ411">
        <v>0</v>
      </c>
      <c r="DR411">
        <v>255.83625</v>
      </c>
      <c r="DS411">
        <v>37.93749999999999</v>
      </c>
      <c r="DT411">
        <v>670.6635</v>
      </c>
      <c r="DU411">
        <v>629.8735</v>
      </c>
      <c r="DV411">
        <v>2.6843775</v>
      </c>
      <c r="DW411">
        <v>613.62925</v>
      </c>
      <c r="DX411">
        <v>25.789725</v>
      </c>
      <c r="DY411">
        <v>2.5808025</v>
      </c>
      <c r="DZ411">
        <v>2.3375</v>
      </c>
      <c r="EA411">
        <v>21.545225</v>
      </c>
      <c r="EB411">
        <v>19.937175</v>
      </c>
      <c r="EC411">
        <v>1499.9475</v>
      </c>
      <c r="ED411">
        <v>0.972992</v>
      </c>
      <c r="EE411">
        <v>0.0270084</v>
      </c>
      <c r="EF411">
        <v>0</v>
      </c>
      <c r="EG411">
        <v>1372.1925</v>
      </c>
      <c r="EH411">
        <v>5.00097</v>
      </c>
      <c r="EI411">
        <v>21294.925</v>
      </c>
      <c r="EJ411">
        <v>12491.075</v>
      </c>
      <c r="EK411">
        <v>41.625</v>
      </c>
      <c r="EL411">
        <v>43</v>
      </c>
      <c r="EM411">
        <v>41.812</v>
      </c>
      <c r="EN411">
        <v>42.812</v>
      </c>
      <c r="EO411">
        <v>42.812</v>
      </c>
      <c r="EP411">
        <v>1454.5675</v>
      </c>
      <c r="EQ411">
        <v>40.38</v>
      </c>
      <c r="ER411">
        <v>0</v>
      </c>
      <c r="ES411">
        <v>2866.400000095367</v>
      </c>
      <c r="ET411">
        <v>0</v>
      </c>
      <c r="EU411">
        <v>1376.5264</v>
      </c>
      <c r="EV411">
        <v>-40.20769223210161</v>
      </c>
      <c r="EW411">
        <v>-594.6999990832517</v>
      </c>
      <c r="EX411">
        <v>21351.296</v>
      </c>
      <c r="EY411">
        <v>15</v>
      </c>
      <c r="EZ411">
        <v>1652287342.6</v>
      </c>
      <c r="FA411" t="s">
        <v>727</v>
      </c>
      <c r="FB411">
        <v>1652287342.6</v>
      </c>
      <c r="FC411">
        <v>1652287335.6</v>
      </c>
      <c r="FD411">
        <v>27</v>
      </c>
      <c r="FE411">
        <v>0.206</v>
      </c>
      <c r="FF411">
        <v>-0.006</v>
      </c>
      <c r="FG411">
        <v>-1.806</v>
      </c>
      <c r="FH411">
        <v>0.04</v>
      </c>
      <c r="FI411">
        <v>1600</v>
      </c>
      <c r="FJ411">
        <v>24</v>
      </c>
      <c r="FK411">
        <v>0.06</v>
      </c>
      <c r="FL411">
        <v>0.04</v>
      </c>
      <c r="FM411">
        <v>36.6948756097561</v>
      </c>
      <c r="FN411">
        <v>10.77784599303138</v>
      </c>
      <c r="FO411">
        <v>1.07507328503019</v>
      </c>
      <c r="FP411">
        <v>-1</v>
      </c>
      <c r="FQ411">
        <v>2.71867512195122</v>
      </c>
      <c r="FR411">
        <v>-0.1696300348432101</v>
      </c>
      <c r="FS411">
        <v>0.0224245353566298</v>
      </c>
      <c r="FT411">
        <v>1</v>
      </c>
      <c r="FU411">
        <v>0</v>
      </c>
      <c r="FV411">
        <v>0</v>
      </c>
      <c r="FW411">
        <v>0</v>
      </c>
      <c r="FX411">
        <v>-1</v>
      </c>
      <c r="FY411">
        <v>1</v>
      </c>
      <c r="FZ411">
        <v>1</v>
      </c>
      <c r="GA411" t="s">
        <v>719</v>
      </c>
      <c r="GB411">
        <v>2.69367</v>
      </c>
      <c r="GC411">
        <v>2.70509</v>
      </c>
      <c r="GD411">
        <v>0.127335</v>
      </c>
      <c r="GE411">
        <v>0.120832</v>
      </c>
      <c r="GF411">
        <v>0.119146</v>
      </c>
      <c r="GG411">
        <v>0.109624</v>
      </c>
      <c r="GH411">
        <v>27355.7</v>
      </c>
      <c r="GI411">
        <v>27670.3</v>
      </c>
      <c r="GJ411">
        <v>29170.8</v>
      </c>
      <c r="GK411">
        <v>29131.5</v>
      </c>
      <c r="GL411">
        <v>34017.3</v>
      </c>
      <c r="GM411">
        <v>34524.5</v>
      </c>
      <c r="GN411">
        <v>41052.4</v>
      </c>
      <c r="GO411">
        <v>41568.9</v>
      </c>
      <c r="GP411">
        <v>1.71413</v>
      </c>
      <c r="GQ411">
        <v>2.00577</v>
      </c>
      <c r="GR411">
        <v>0.127442</v>
      </c>
      <c r="GS411">
        <v>0</v>
      </c>
      <c r="GT411">
        <v>30.6567</v>
      </c>
      <c r="GU411">
        <v>999.9</v>
      </c>
      <c r="GV411">
        <v>43.9</v>
      </c>
      <c r="GW411">
        <v>36.9</v>
      </c>
      <c r="GX411">
        <v>30.3718</v>
      </c>
      <c r="GY411">
        <v>62.8238</v>
      </c>
      <c r="GZ411">
        <v>28.9944</v>
      </c>
      <c r="HA411">
        <v>1</v>
      </c>
      <c r="HB411">
        <v>0.370013</v>
      </c>
      <c r="HC411">
        <v>0</v>
      </c>
      <c r="HD411">
        <v>20.3919</v>
      </c>
      <c r="HE411">
        <v>5.21444</v>
      </c>
      <c r="HF411">
        <v>12.0099</v>
      </c>
      <c r="HG411">
        <v>4.98695</v>
      </c>
      <c r="HH411">
        <v>3.28838</v>
      </c>
      <c r="HI411">
        <v>2448.3</v>
      </c>
      <c r="HJ411">
        <v>9999</v>
      </c>
      <c r="HK411">
        <v>9999</v>
      </c>
      <c r="HL411">
        <v>46.2</v>
      </c>
      <c r="HM411">
        <v>1.86736</v>
      </c>
      <c r="HN411">
        <v>1.8663</v>
      </c>
      <c r="HO411">
        <v>1.86585</v>
      </c>
      <c r="HP411">
        <v>1.8657</v>
      </c>
      <c r="HQ411">
        <v>1.86752</v>
      </c>
      <c r="HR411">
        <v>1.87006</v>
      </c>
      <c r="HS411">
        <v>1.86874</v>
      </c>
      <c r="HT411">
        <v>1.8701</v>
      </c>
      <c r="HU411">
        <v>0</v>
      </c>
      <c r="HV411">
        <v>0</v>
      </c>
      <c r="HW411">
        <v>0</v>
      </c>
      <c r="HX411">
        <v>0</v>
      </c>
      <c r="HY411" t="s">
        <v>425</v>
      </c>
      <c r="HZ411" t="s">
        <v>426</v>
      </c>
      <c r="IA411" t="s">
        <v>427</v>
      </c>
      <c r="IB411" t="s">
        <v>427</v>
      </c>
      <c r="IC411" t="s">
        <v>427</v>
      </c>
      <c r="ID411" t="s">
        <v>427</v>
      </c>
      <c r="IE411">
        <v>0</v>
      </c>
      <c r="IF411">
        <v>100</v>
      </c>
      <c r="IG411">
        <v>100</v>
      </c>
      <c r="IH411">
        <v>-0.516</v>
      </c>
      <c r="II411">
        <v>0.1134</v>
      </c>
      <c r="IJ411">
        <v>0.04464184116076175</v>
      </c>
      <c r="IK411">
        <v>-0.0004613869835165773</v>
      </c>
      <c r="IL411">
        <v>-7.733014719846753E-07</v>
      </c>
      <c r="IM411">
        <v>2.12217718631011E-10</v>
      </c>
      <c r="IN411">
        <v>-0.1662484685589008</v>
      </c>
      <c r="IO411">
        <v>0.000886434048502425</v>
      </c>
      <c r="IP411">
        <v>0.0004187276611132993</v>
      </c>
      <c r="IQ411">
        <v>-3.612086840460417E-06</v>
      </c>
      <c r="IR411">
        <v>19</v>
      </c>
      <c r="IS411">
        <v>2204</v>
      </c>
      <c r="IT411">
        <v>1</v>
      </c>
      <c r="IU411">
        <v>37</v>
      </c>
      <c r="IV411">
        <v>47.3</v>
      </c>
      <c r="IW411">
        <v>47.4</v>
      </c>
      <c r="IX411">
        <v>1.36597</v>
      </c>
      <c r="IY411">
        <v>2.22168</v>
      </c>
      <c r="IZ411">
        <v>1.39648</v>
      </c>
      <c r="JA411">
        <v>2.34253</v>
      </c>
      <c r="JB411">
        <v>1.49536</v>
      </c>
      <c r="JC411">
        <v>2.35718</v>
      </c>
      <c r="JD411">
        <v>39.1924</v>
      </c>
      <c r="JE411">
        <v>14.6136</v>
      </c>
      <c r="JF411">
        <v>18</v>
      </c>
      <c r="JG411">
        <v>391.543</v>
      </c>
      <c r="JH411">
        <v>562.206</v>
      </c>
      <c r="JI411">
        <v>32.6508</v>
      </c>
      <c r="JJ411">
        <v>32.231</v>
      </c>
      <c r="JK411">
        <v>30.0001</v>
      </c>
      <c r="JL411">
        <v>32.1184</v>
      </c>
      <c r="JM411">
        <v>32.0174</v>
      </c>
      <c r="JN411">
        <v>27.353</v>
      </c>
      <c r="JO411">
        <v>21.511</v>
      </c>
      <c r="JP411">
        <v>31.1229</v>
      </c>
      <c r="JQ411">
        <v>-999.9</v>
      </c>
      <c r="JR411">
        <v>565.053</v>
      </c>
      <c r="JS411">
        <v>25.7081</v>
      </c>
      <c r="JT411">
        <v>99.7022</v>
      </c>
      <c r="JU411">
        <v>99.77889999999999</v>
      </c>
    </row>
    <row r="412" spans="1:281">
      <c r="A412">
        <v>396</v>
      </c>
      <c r="B412">
        <v>1652290182.5</v>
      </c>
      <c r="C412">
        <v>8126</v>
      </c>
      <c r="D412" t="s">
        <v>1277</v>
      </c>
      <c r="E412" t="s">
        <v>1278</v>
      </c>
      <c r="F412">
        <v>2</v>
      </c>
      <c r="G412" t="s">
        <v>1120</v>
      </c>
      <c r="H412" t="s">
        <v>418</v>
      </c>
      <c r="I412">
        <v>1652290181.5</v>
      </c>
      <c r="J412">
        <f>(K412)/1000</f>
        <v>0</v>
      </c>
      <c r="K412">
        <f>IF(CZ412, AN412, AH412)</f>
        <v>0</v>
      </c>
      <c r="L412">
        <f>IF(CZ412, AI412, AG412)</f>
        <v>0</v>
      </c>
      <c r="M412">
        <f>DB412 - IF(AU412&gt;1, L412*CV412*100.0/(AW412*DP412), 0)</f>
        <v>0</v>
      </c>
      <c r="N412">
        <f>((T412-J412/2)*M412-L412)/(T412+J412/2)</f>
        <v>0</v>
      </c>
      <c r="O412">
        <f>N412*(DI412+DJ412)/1000.0</f>
        <v>0</v>
      </c>
      <c r="P412">
        <f>(DB412 - IF(AU412&gt;1, L412*CV412*100.0/(AW412*DP412), 0))*(DI412+DJ412)/1000.0</f>
        <v>0</v>
      </c>
      <c r="Q412">
        <f>2.0/((1/S412-1/R412)+SIGN(S412)*SQRT((1/S412-1/R412)*(1/S412-1/R412) + 4*CW412/((CW412+1)*(CW412+1))*(2*1/S412*1/R412-1/R412*1/R412)))</f>
        <v>0</v>
      </c>
      <c r="R412">
        <f>IF(LEFT(CX412,1)&lt;&gt;"0",IF(LEFT(CX412,1)="1",3.0,CY412),$D$5+$E$5*(DP412*DI412/($K$5*1000))+$F$5*(DP412*DI412/($K$5*1000))*MAX(MIN(CV412,$J$5),$I$5)*MAX(MIN(CV412,$J$5),$I$5)+$G$5*MAX(MIN(CV412,$J$5),$I$5)*(DP412*DI412/($K$5*1000))+$H$5*(DP412*DI412/($K$5*1000))*(DP412*DI412/($K$5*1000)))</f>
        <v>0</v>
      </c>
      <c r="S412">
        <f>J412*(1000-(1000*0.61365*exp(17.502*W412/(240.97+W412))/(DI412+DJ412)+DD412)/2)/(1000*0.61365*exp(17.502*W412/(240.97+W412))/(DI412+DJ412)-DD412)</f>
        <v>0</v>
      </c>
      <c r="T412">
        <f>1/((CW412+1)/(Q412/1.6)+1/(R412/1.37)) + CW412/((CW412+1)/(Q412/1.6) + CW412/(R412/1.37))</f>
        <v>0</v>
      </c>
      <c r="U412">
        <f>(CR412*CU412)</f>
        <v>0</v>
      </c>
      <c r="V412">
        <f>(DK412+(U412+2*0.95*5.67E-8*(((DK412+$B$7)+273)^4-(DK412+273)^4)-44100*J412)/(1.84*29.3*R412+8*0.95*5.67E-8*(DK412+273)^3))</f>
        <v>0</v>
      </c>
      <c r="W412">
        <f>($C$7*DL412+$D$7*DM412+$E$7*V412)</f>
        <v>0</v>
      </c>
      <c r="X412">
        <f>0.61365*exp(17.502*W412/(240.97+W412))</f>
        <v>0</v>
      </c>
      <c r="Y412">
        <f>(Z412/AA412*100)</f>
        <v>0</v>
      </c>
      <c r="Z412">
        <f>DD412*(DI412+DJ412)/1000</f>
        <v>0</v>
      </c>
      <c r="AA412">
        <f>0.61365*exp(17.502*DK412/(240.97+DK412))</f>
        <v>0</v>
      </c>
      <c r="AB412">
        <f>(X412-DD412*(DI412+DJ412)/1000)</f>
        <v>0</v>
      </c>
      <c r="AC412">
        <f>(-J412*44100)</f>
        <v>0</v>
      </c>
      <c r="AD412">
        <f>2*29.3*R412*0.92*(DK412-W412)</f>
        <v>0</v>
      </c>
      <c r="AE412">
        <f>2*0.95*5.67E-8*(((DK412+$B$7)+273)^4-(W412+273)^4)</f>
        <v>0</v>
      </c>
      <c r="AF412">
        <f>U412+AE412+AC412+AD412</f>
        <v>0</v>
      </c>
      <c r="AG412">
        <f>DH412*AU412*(DC412-DB412*(1000-AU412*DE412)/(1000-AU412*DD412))/(100*CV412)</f>
        <v>0</v>
      </c>
      <c r="AH412">
        <f>1000*DH412*AU412*(DD412-DE412)/(100*CV412*(1000-AU412*DD412))</f>
        <v>0</v>
      </c>
      <c r="AI412">
        <f>(AJ412 - AK412 - DI412*1E3/(8.314*(DK412+273.15)) * AM412/DH412 * AL412) * DH412/(100*CV412) * (1000 - DE412)/1000</f>
        <v>0</v>
      </c>
      <c r="AJ412">
        <v>631.447821153567</v>
      </c>
      <c r="AK412">
        <v>651.8781818181818</v>
      </c>
      <c r="AL412">
        <v>-6.564294138687012</v>
      </c>
      <c r="AM412">
        <v>66.42233892500103</v>
      </c>
      <c r="AN412">
        <f>(AP412 - AO412 + DI412*1E3/(8.314*(DK412+273.15)) * AR412/DH412 * AQ412) * DH412/(100*CV412) * 1000/(1000 - AP412)</f>
        <v>0</v>
      </c>
      <c r="AO412">
        <v>25.78989280661257</v>
      </c>
      <c r="AP412">
        <v>28.48999757575758</v>
      </c>
      <c r="AQ412">
        <v>0.006714752985772851</v>
      </c>
      <c r="AR412">
        <v>79.01917542628415</v>
      </c>
      <c r="AS412">
        <v>0</v>
      </c>
      <c r="AT412">
        <v>0</v>
      </c>
      <c r="AU412">
        <f>IF(AS412*$H$13&gt;=AW412,1.0,(AW412/(AW412-AS412*$H$13)))</f>
        <v>0</v>
      </c>
      <c r="AV412">
        <f>(AU412-1)*100</f>
        <v>0</v>
      </c>
      <c r="AW412">
        <f>MAX(0,($B$13+$C$13*DP412)/(1+$D$13*DP412)*DI412/(DK412+273)*$E$13)</f>
        <v>0</v>
      </c>
      <c r="AX412" t="s">
        <v>421</v>
      </c>
      <c r="AY412" t="s">
        <v>421</v>
      </c>
      <c r="AZ412">
        <v>0</v>
      </c>
      <c r="BA412">
        <v>0</v>
      </c>
      <c r="BB412">
        <f>1-AZ412/BA412</f>
        <v>0</v>
      </c>
      <c r="BC412">
        <v>0</v>
      </c>
      <c r="BD412" t="s">
        <v>421</v>
      </c>
      <c r="BE412" t="s">
        <v>421</v>
      </c>
      <c r="BF412">
        <v>0</v>
      </c>
      <c r="BG412">
        <v>0</v>
      </c>
      <c r="BH412">
        <f>1-BF412/BG412</f>
        <v>0</v>
      </c>
      <c r="BI412">
        <v>0.5</v>
      </c>
      <c r="BJ412">
        <f>CS412</f>
        <v>0</v>
      </c>
      <c r="BK412">
        <f>L412</f>
        <v>0</v>
      </c>
      <c r="BL412">
        <f>BH412*BI412*BJ412</f>
        <v>0</v>
      </c>
      <c r="BM412">
        <f>(BK412-BC412)/BJ412</f>
        <v>0</v>
      </c>
      <c r="BN412">
        <f>(BA412-BG412)/BG412</f>
        <v>0</v>
      </c>
      <c r="BO412">
        <f>AZ412/(BB412+AZ412/BG412)</f>
        <v>0</v>
      </c>
      <c r="BP412" t="s">
        <v>421</v>
      </c>
      <c r="BQ412">
        <v>0</v>
      </c>
      <c r="BR412">
        <f>IF(BQ412&lt;&gt;0, BQ412, BO412)</f>
        <v>0</v>
      </c>
      <c r="BS412">
        <f>1-BR412/BG412</f>
        <v>0</v>
      </c>
      <c r="BT412">
        <f>(BG412-BF412)/(BG412-BR412)</f>
        <v>0</v>
      </c>
      <c r="BU412">
        <f>(BA412-BG412)/(BA412-BR412)</f>
        <v>0</v>
      </c>
      <c r="BV412">
        <f>(BG412-BF412)/(BG412-AZ412)</f>
        <v>0</v>
      </c>
      <c r="BW412">
        <f>(BA412-BG412)/(BA412-AZ412)</f>
        <v>0</v>
      </c>
      <c r="BX412">
        <f>(BT412*BR412/BF412)</f>
        <v>0</v>
      </c>
      <c r="BY412">
        <f>(1-BX412)</f>
        <v>0</v>
      </c>
      <c r="BZ412">
        <v>1358</v>
      </c>
      <c r="CA412">
        <v>300</v>
      </c>
      <c r="CB412">
        <v>300</v>
      </c>
      <c r="CC412">
        <v>300</v>
      </c>
      <c r="CD412">
        <v>10372.1</v>
      </c>
      <c r="CE412">
        <v>1824.64</v>
      </c>
      <c r="CF412">
        <v>-0.00730157</v>
      </c>
      <c r="CG412">
        <v>0.9</v>
      </c>
      <c r="CH412" t="s">
        <v>421</v>
      </c>
      <c r="CI412" t="s">
        <v>421</v>
      </c>
      <c r="CJ412" t="s">
        <v>421</v>
      </c>
      <c r="CK412" t="s">
        <v>421</v>
      </c>
      <c r="CL412" t="s">
        <v>421</v>
      </c>
      <c r="CM412" t="s">
        <v>421</v>
      </c>
      <c r="CN412" t="s">
        <v>421</v>
      </c>
      <c r="CO412" t="s">
        <v>421</v>
      </c>
      <c r="CP412" t="s">
        <v>421</v>
      </c>
      <c r="CQ412" t="s">
        <v>421</v>
      </c>
      <c r="CR412">
        <f>$B$11*DQ412+$C$11*DR412+$F$11*EC412*(1-EF412)</f>
        <v>0</v>
      </c>
      <c r="CS412">
        <f>CR412*CT412</f>
        <v>0</v>
      </c>
      <c r="CT412">
        <f>($B$11*$D$9+$C$11*$D$9+$F$11*((EP412+EH412)/MAX(EP412+EH412+EQ412, 0.1)*$I$9+EQ412/MAX(EP412+EH412+EQ412, 0.1)*$J$9))/($B$11+$C$11+$F$11)</f>
        <v>0</v>
      </c>
      <c r="CU412">
        <f>($B$11*$K$9+$C$11*$K$9+$F$11*((EP412+EH412)/MAX(EP412+EH412+EQ412, 0.1)*$P$9+EQ412/MAX(EP412+EH412+EQ412, 0.1)*$Q$9))/($B$11+$C$11+$F$11)</f>
        <v>0</v>
      </c>
      <c r="CV412">
        <v>6</v>
      </c>
      <c r="CW412">
        <v>0.5</v>
      </c>
      <c r="CX412" t="s">
        <v>422</v>
      </c>
      <c r="CY412">
        <v>2</v>
      </c>
      <c r="CZ412" t="b">
        <v>1</v>
      </c>
      <c r="DA412">
        <v>1652290181.5</v>
      </c>
      <c r="DB412">
        <v>636.4483333333333</v>
      </c>
      <c r="DC412">
        <v>598.949</v>
      </c>
      <c r="DD412">
        <v>28.48746666666667</v>
      </c>
      <c r="DE412">
        <v>25.78896666666667</v>
      </c>
      <c r="DF412">
        <v>636.9563333333333</v>
      </c>
      <c r="DG412">
        <v>28.37396666666666</v>
      </c>
      <c r="DH412">
        <v>400.081</v>
      </c>
      <c r="DI412">
        <v>90.63703333333335</v>
      </c>
      <c r="DJ412">
        <v>0.099983</v>
      </c>
      <c r="DK412">
        <v>33.39693333333333</v>
      </c>
      <c r="DL412">
        <v>32.72393333333334</v>
      </c>
      <c r="DM412">
        <v>999.9</v>
      </c>
      <c r="DN412">
        <v>0</v>
      </c>
      <c r="DO412">
        <v>0</v>
      </c>
      <c r="DP412">
        <v>9999.973333333333</v>
      </c>
      <c r="DQ412">
        <v>0</v>
      </c>
      <c r="DR412">
        <v>256.432</v>
      </c>
      <c r="DS412">
        <v>37.49883333333333</v>
      </c>
      <c r="DT412">
        <v>655.1106666666666</v>
      </c>
      <c r="DU412">
        <v>614.8043333333334</v>
      </c>
      <c r="DV412">
        <v>2.698503333333333</v>
      </c>
      <c r="DW412">
        <v>598.949</v>
      </c>
      <c r="DX412">
        <v>25.78896666666667</v>
      </c>
      <c r="DY412">
        <v>2.58202</v>
      </c>
      <c r="DZ412">
        <v>2.337436666666667</v>
      </c>
      <c r="EA412">
        <v>21.553</v>
      </c>
      <c r="EB412">
        <v>19.93673333333334</v>
      </c>
      <c r="EC412">
        <v>1500.033333333334</v>
      </c>
      <c r="ED412">
        <v>0.9729936666666666</v>
      </c>
      <c r="EE412">
        <v>0.02700663333333333</v>
      </c>
      <c r="EF412">
        <v>0</v>
      </c>
      <c r="EG412">
        <v>1370.14</v>
      </c>
      <c r="EH412">
        <v>5.00097</v>
      </c>
      <c r="EI412">
        <v>21244.23333333333</v>
      </c>
      <c r="EJ412">
        <v>12491.83333333333</v>
      </c>
      <c r="EK412">
        <v>41.625</v>
      </c>
      <c r="EL412">
        <v>42.97900000000001</v>
      </c>
      <c r="EM412">
        <v>41.812</v>
      </c>
      <c r="EN412">
        <v>42.81199999999999</v>
      </c>
      <c r="EO412">
        <v>42.81199999999999</v>
      </c>
      <c r="EP412">
        <v>1454.653333333333</v>
      </c>
      <c r="EQ412">
        <v>40.38</v>
      </c>
      <c r="ER412">
        <v>0</v>
      </c>
      <c r="ES412">
        <v>2868.200000047684</v>
      </c>
      <c r="ET412">
        <v>0</v>
      </c>
      <c r="EU412">
        <v>1375.473461538461</v>
      </c>
      <c r="EV412">
        <v>-42.97538463482357</v>
      </c>
      <c r="EW412">
        <v>-662.7145303085499</v>
      </c>
      <c r="EX412">
        <v>21334.13076923077</v>
      </c>
      <c r="EY412">
        <v>15</v>
      </c>
      <c r="EZ412">
        <v>1652287342.6</v>
      </c>
      <c r="FA412" t="s">
        <v>727</v>
      </c>
      <c r="FB412">
        <v>1652287342.6</v>
      </c>
      <c r="FC412">
        <v>1652287335.6</v>
      </c>
      <c r="FD412">
        <v>27</v>
      </c>
      <c r="FE412">
        <v>0.206</v>
      </c>
      <c r="FF412">
        <v>-0.006</v>
      </c>
      <c r="FG412">
        <v>-1.806</v>
      </c>
      <c r="FH412">
        <v>0.04</v>
      </c>
      <c r="FI412">
        <v>1600</v>
      </c>
      <c r="FJ412">
        <v>24</v>
      </c>
      <c r="FK412">
        <v>0.06</v>
      </c>
      <c r="FL412">
        <v>0.04</v>
      </c>
      <c r="FM412">
        <v>37.0308975</v>
      </c>
      <c r="FN412">
        <v>8.503048030018729</v>
      </c>
      <c r="FO412">
        <v>0.9003897740666263</v>
      </c>
      <c r="FP412">
        <v>-1</v>
      </c>
      <c r="FQ412">
        <v>2.71425275</v>
      </c>
      <c r="FR412">
        <v>-0.1944536960600443</v>
      </c>
      <c r="FS412">
        <v>0.02337324142983816</v>
      </c>
      <c r="FT412">
        <v>1</v>
      </c>
      <c r="FU412">
        <v>0</v>
      </c>
      <c r="FV412">
        <v>0</v>
      </c>
      <c r="FW412">
        <v>0</v>
      </c>
      <c r="FX412">
        <v>-1</v>
      </c>
      <c r="FY412">
        <v>1</v>
      </c>
      <c r="FZ412">
        <v>1</v>
      </c>
      <c r="GA412" t="s">
        <v>719</v>
      </c>
      <c r="GB412">
        <v>2.69371</v>
      </c>
      <c r="GC412">
        <v>2.70513</v>
      </c>
      <c r="GD412">
        <v>0.125594</v>
      </c>
      <c r="GE412">
        <v>0.119052</v>
      </c>
      <c r="GF412">
        <v>0.119176</v>
      </c>
      <c r="GG412">
        <v>0.109623</v>
      </c>
      <c r="GH412">
        <v>27410.6</v>
      </c>
      <c r="GI412">
        <v>27726.6</v>
      </c>
      <c r="GJ412">
        <v>29171</v>
      </c>
      <c r="GK412">
        <v>29131.7</v>
      </c>
      <c r="GL412">
        <v>34016.3</v>
      </c>
      <c r="GM412">
        <v>34524.8</v>
      </c>
      <c r="GN412">
        <v>41052.6</v>
      </c>
      <c r="GO412">
        <v>41569.3</v>
      </c>
      <c r="GP412">
        <v>1.7144</v>
      </c>
      <c r="GQ412">
        <v>2.00563</v>
      </c>
      <c r="GR412">
        <v>0.127494</v>
      </c>
      <c r="GS412">
        <v>0</v>
      </c>
      <c r="GT412">
        <v>30.6567</v>
      </c>
      <c r="GU412">
        <v>999.9</v>
      </c>
      <c r="GV412">
        <v>43.9</v>
      </c>
      <c r="GW412">
        <v>36.9</v>
      </c>
      <c r="GX412">
        <v>30.3739</v>
      </c>
      <c r="GY412">
        <v>62.7738</v>
      </c>
      <c r="GZ412">
        <v>29.0705</v>
      </c>
      <c r="HA412">
        <v>1</v>
      </c>
      <c r="HB412">
        <v>0.370114</v>
      </c>
      <c r="HC412">
        <v>0</v>
      </c>
      <c r="HD412">
        <v>20.3919</v>
      </c>
      <c r="HE412">
        <v>5.21429</v>
      </c>
      <c r="HF412">
        <v>12.0099</v>
      </c>
      <c r="HG412">
        <v>4.9867</v>
      </c>
      <c r="HH412">
        <v>3.28838</v>
      </c>
      <c r="HI412">
        <v>2448.3</v>
      </c>
      <c r="HJ412">
        <v>9999</v>
      </c>
      <c r="HK412">
        <v>9999</v>
      </c>
      <c r="HL412">
        <v>46.2</v>
      </c>
      <c r="HM412">
        <v>1.86735</v>
      </c>
      <c r="HN412">
        <v>1.8663</v>
      </c>
      <c r="HO412">
        <v>1.86584</v>
      </c>
      <c r="HP412">
        <v>1.8657</v>
      </c>
      <c r="HQ412">
        <v>1.86752</v>
      </c>
      <c r="HR412">
        <v>1.87005</v>
      </c>
      <c r="HS412">
        <v>1.86873</v>
      </c>
      <c r="HT412">
        <v>1.8701</v>
      </c>
      <c r="HU412">
        <v>0</v>
      </c>
      <c r="HV412">
        <v>0</v>
      </c>
      <c r="HW412">
        <v>0</v>
      </c>
      <c r="HX412">
        <v>0</v>
      </c>
      <c r="HY412" t="s">
        <v>425</v>
      </c>
      <c r="HZ412" t="s">
        <v>426</v>
      </c>
      <c r="IA412" t="s">
        <v>427</v>
      </c>
      <c r="IB412" t="s">
        <v>427</v>
      </c>
      <c r="IC412" t="s">
        <v>427</v>
      </c>
      <c r="ID412" t="s">
        <v>427</v>
      </c>
      <c r="IE412">
        <v>0</v>
      </c>
      <c r="IF412">
        <v>100</v>
      </c>
      <c r="IG412">
        <v>100</v>
      </c>
      <c r="IH412">
        <v>-0.5</v>
      </c>
      <c r="II412">
        <v>0.1136</v>
      </c>
      <c r="IJ412">
        <v>0.04464184116076175</v>
      </c>
      <c r="IK412">
        <v>-0.0004613869835165773</v>
      </c>
      <c r="IL412">
        <v>-7.733014719846753E-07</v>
      </c>
      <c r="IM412">
        <v>2.12217718631011E-10</v>
      </c>
      <c r="IN412">
        <v>-0.1662484685589008</v>
      </c>
      <c r="IO412">
        <v>0.000886434048502425</v>
      </c>
      <c r="IP412">
        <v>0.0004187276611132993</v>
      </c>
      <c r="IQ412">
        <v>-3.612086840460417E-06</v>
      </c>
      <c r="IR412">
        <v>19</v>
      </c>
      <c r="IS412">
        <v>2204</v>
      </c>
      <c r="IT412">
        <v>1</v>
      </c>
      <c r="IU412">
        <v>37</v>
      </c>
      <c r="IV412">
        <v>47.3</v>
      </c>
      <c r="IW412">
        <v>47.4</v>
      </c>
      <c r="IX412">
        <v>1.34644</v>
      </c>
      <c r="IY412">
        <v>2.22778</v>
      </c>
      <c r="IZ412">
        <v>1.39648</v>
      </c>
      <c r="JA412">
        <v>2.34253</v>
      </c>
      <c r="JB412">
        <v>1.49536</v>
      </c>
      <c r="JC412">
        <v>2.33032</v>
      </c>
      <c r="JD412">
        <v>39.1924</v>
      </c>
      <c r="JE412">
        <v>14.6049</v>
      </c>
      <c r="JF412">
        <v>18</v>
      </c>
      <c r="JG412">
        <v>391.697</v>
      </c>
      <c r="JH412">
        <v>562.106</v>
      </c>
      <c r="JI412">
        <v>32.6505</v>
      </c>
      <c r="JJ412">
        <v>32.2312</v>
      </c>
      <c r="JK412">
        <v>30.0001</v>
      </c>
      <c r="JL412">
        <v>32.1192</v>
      </c>
      <c r="JM412">
        <v>32.0188</v>
      </c>
      <c r="JN412">
        <v>26.8633</v>
      </c>
      <c r="JO412">
        <v>21.511</v>
      </c>
      <c r="JP412">
        <v>31.1229</v>
      </c>
      <c r="JQ412">
        <v>-999.9</v>
      </c>
      <c r="JR412">
        <v>551.688</v>
      </c>
      <c r="JS412">
        <v>25.7081</v>
      </c>
      <c r="JT412">
        <v>99.70269999999999</v>
      </c>
      <c r="JU412">
        <v>99.77979999999999</v>
      </c>
    </row>
    <row r="413" spans="1:281">
      <c r="A413">
        <v>397</v>
      </c>
      <c r="B413">
        <v>1652290184.5</v>
      </c>
      <c r="C413">
        <v>8128</v>
      </c>
      <c r="D413" t="s">
        <v>1279</v>
      </c>
      <c r="E413" t="s">
        <v>1280</v>
      </c>
      <c r="F413">
        <v>2</v>
      </c>
      <c r="G413" t="s">
        <v>1120</v>
      </c>
      <c r="H413" t="s">
        <v>418</v>
      </c>
      <c r="I413">
        <v>1652290183.125</v>
      </c>
      <c r="J413">
        <f>(K413)/1000</f>
        <v>0</v>
      </c>
      <c r="K413">
        <f>IF(CZ413, AN413, AH413)</f>
        <v>0</v>
      </c>
      <c r="L413">
        <f>IF(CZ413, AI413, AG413)</f>
        <v>0</v>
      </c>
      <c r="M413">
        <f>DB413 - IF(AU413&gt;1, L413*CV413*100.0/(AW413*DP413), 0)</f>
        <v>0</v>
      </c>
      <c r="N413">
        <f>((T413-J413/2)*M413-L413)/(T413+J413/2)</f>
        <v>0</v>
      </c>
      <c r="O413">
        <f>N413*(DI413+DJ413)/1000.0</f>
        <v>0</v>
      </c>
      <c r="P413">
        <f>(DB413 - IF(AU413&gt;1, L413*CV413*100.0/(AW413*DP413), 0))*(DI413+DJ413)/1000.0</f>
        <v>0</v>
      </c>
      <c r="Q413">
        <f>2.0/((1/S413-1/R413)+SIGN(S413)*SQRT((1/S413-1/R413)*(1/S413-1/R413) + 4*CW413/((CW413+1)*(CW413+1))*(2*1/S413*1/R413-1/R413*1/R413)))</f>
        <v>0</v>
      </c>
      <c r="R413">
        <f>IF(LEFT(CX413,1)&lt;&gt;"0",IF(LEFT(CX413,1)="1",3.0,CY413),$D$5+$E$5*(DP413*DI413/($K$5*1000))+$F$5*(DP413*DI413/($K$5*1000))*MAX(MIN(CV413,$J$5),$I$5)*MAX(MIN(CV413,$J$5),$I$5)+$G$5*MAX(MIN(CV413,$J$5),$I$5)*(DP413*DI413/($K$5*1000))+$H$5*(DP413*DI413/($K$5*1000))*(DP413*DI413/($K$5*1000)))</f>
        <v>0</v>
      </c>
      <c r="S413">
        <f>J413*(1000-(1000*0.61365*exp(17.502*W413/(240.97+W413))/(DI413+DJ413)+DD413)/2)/(1000*0.61365*exp(17.502*W413/(240.97+W413))/(DI413+DJ413)-DD413)</f>
        <v>0</v>
      </c>
      <c r="T413">
        <f>1/((CW413+1)/(Q413/1.6)+1/(R413/1.37)) + CW413/((CW413+1)/(Q413/1.6) + CW413/(R413/1.37))</f>
        <v>0</v>
      </c>
      <c r="U413">
        <f>(CR413*CU413)</f>
        <v>0</v>
      </c>
      <c r="V413">
        <f>(DK413+(U413+2*0.95*5.67E-8*(((DK413+$B$7)+273)^4-(DK413+273)^4)-44100*J413)/(1.84*29.3*R413+8*0.95*5.67E-8*(DK413+273)^3))</f>
        <v>0</v>
      </c>
      <c r="W413">
        <f>($C$7*DL413+$D$7*DM413+$E$7*V413)</f>
        <v>0</v>
      </c>
      <c r="X413">
        <f>0.61365*exp(17.502*W413/(240.97+W413))</f>
        <v>0</v>
      </c>
      <c r="Y413">
        <f>(Z413/AA413*100)</f>
        <v>0</v>
      </c>
      <c r="Z413">
        <f>DD413*(DI413+DJ413)/1000</f>
        <v>0</v>
      </c>
      <c r="AA413">
        <f>0.61365*exp(17.502*DK413/(240.97+DK413))</f>
        <v>0</v>
      </c>
      <c r="AB413">
        <f>(X413-DD413*(DI413+DJ413)/1000)</f>
        <v>0</v>
      </c>
      <c r="AC413">
        <f>(-J413*44100)</f>
        <v>0</v>
      </c>
      <c r="AD413">
        <f>2*29.3*R413*0.92*(DK413-W413)</f>
        <v>0</v>
      </c>
      <c r="AE413">
        <f>2*0.95*5.67E-8*(((DK413+$B$7)+273)^4-(W413+273)^4)</f>
        <v>0</v>
      </c>
      <c r="AF413">
        <f>U413+AE413+AC413+AD413</f>
        <v>0</v>
      </c>
      <c r="AG413">
        <f>DH413*AU413*(DC413-DB413*(1000-AU413*DE413)/(1000-AU413*DD413))/(100*CV413)</f>
        <v>0</v>
      </c>
      <c r="AH413">
        <f>1000*DH413*AU413*(DD413-DE413)/(100*CV413*(1000-AU413*DD413))</f>
        <v>0</v>
      </c>
      <c r="AI413">
        <f>(AJ413 - AK413 - DI413*1E3/(8.314*(DK413+273.15)) * AM413/DH413 * AL413) * DH413/(100*CV413) * (1000 - DE413)/1000</f>
        <v>0</v>
      </c>
      <c r="AJ413">
        <v>618.7910101709275</v>
      </c>
      <c r="AK413">
        <v>639.0330606060605</v>
      </c>
      <c r="AL413">
        <v>-6.4636002314041</v>
      </c>
      <c r="AM413">
        <v>66.42233892500103</v>
      </c>
      <c r="AN413">
        <f>(AP413 - AO413 + DI413*1E3/(8.314*(DK413+273.15)) * AR413/DH413 * AQ413) * DH413/(100*CV413) * 1000/(1000 - AP413)</f>
        <v>0</v>
      </c>
      <c r="AO413">
        <v>25.78919554280152</v>
      </c>
      <c r="AP413">
        <v>28.49924121212119</v>
      </c>
      <c r="AQ413">
        <v>0.005653399732666622</v>
      </c>
      <c r="AR413">
        <v>79.01917542628415</v>
      </c>
      <c r="AS413">
        <v>0</v>
      </c>
      <c r="AT413">
        <v>0</v>
      </c>
      <c r="AU413">
        <f>IF(AS413*$H$13&gt;=AW413,1.0,(AW413/(AW413-AS413*$H$13)))</f>
        <v>0</v>
      </c>
      <c r="AV413">
        <f>(AU413-1)*100</f>
        <v>0</v>
      </c>
      <c r="AW413">
        <f>MAX(0,($B$13+$C$13*DP413)/(1+$D$13*DP413)*DI413/(DK413+273)*$E$13)</f>
        <v>0</v>
      </c>
      <c r="AX413" t="s">
        <v>421</v>
      </c>
      <c r="AY413" t="s">
        <v>421</v>
      </c>
      <c r="AZ413">
        <v>0</v>
      </c>
      <c r="BA413">
        <v>0</v>
      </c>
      <c r="BB413">
        <f>1-AZ413/BA413</f>
        <v>0</v>
      </c>
      <c r="BC413">
        <v>0</v>
      </c>
      <c r="BD413" t="s">
        <v>421</v>
      </c>
      <c r="BE413" t="s">
        <v>421</v>
      </c>
      <c r="BF413">
        <v>0</v>
      </c>
      <c r="BG413">
        <v>0</v>
      </c>
      <c r="BH413">
        <f>1-BF413/BG413</f>
        <v>0</v>
      </c>
      <c r="BI413">
        <v>0.5</v>
      </c>
      <c r="BJ413">
        <f>CS413</f>
        <v>0</v>
      </c>
      <c r="BK413">
        <f>L413</f>
        <v>0</v>
      </c>
      <c r="BL413">
        <f>BH413*BI413*BJ413</f>
        <v>0</v>
      </c>
      <c r="BM413">
        <f>(BK413-BC413)/BJ413</f>
        <v>0</v>
      </c>
      <c r="BN413">
        <f>(BA413-BG413)/BG413</f>
        <v>0</v>
      </c>
      <c r="BO413">
        <f>AZ413/(BB413+AZ413/BG413)</f>
        <v>0</v>
      </c>
      <c r="BP413" t="s">
        <v>421</v>
      </c>
      <c r="BQ413">
        <v>0</v>
      </c>
      <c r="BR413">
        <f>IF(BQ413&lt;&gt;0, BQ413, BO413)</f>
        <v>0</v>
      </c>
      <c r="BS413">
        <f>1-BR413/BG413</f>
        <v>0</v>
      </c>
      <c r="BT413">
        <f>(BG413-BF413)/(BG413-BR413)</f>
        <v>0</v>
      </c>
      <c r="BU413">
        <f>(BA413-BG413)/(BA413-BR413)</f>
        <v>0</v>
      </c>
      <c r="BV413">
        <f>(BG413-BF413)/(BG413-AZ413)</f>
        <v>0</v>
      </c>
      <c r="BW413">
        <f>(BA413-BG413)/(BA413-AZ413)</f>
        <v>0</v>
      </c>
      <c r="BX413">
        <f>(BT413*BR413/BF413)</f>
        <v>0</v>
      </c>
      <c r="BY413">
        <f>(1-BX413)</f>
        <v>0</v>
      </c>
      <c r="BZ413">
        <v>1358</v>
      </c>
      <c r="CA413">
        <v>300</v>
      </c>
      <c r="CB413">
        <v>300</v>
      </c>
      <c r="CC413">
        <v>300</v>
      </c>
      <c r="CD413">
        <v>10372.1</v>
      </c>
      <c r="CE413">
        <v>1824.64</v>
      </c>
      <c r="CF413">
        <v>-0.00730157</v>
      </c>
      <c r="CG413">
        <v>0.9</v>
      </c>
      <c r="CH413" t="s">
        <v>421</v>
      </c>
      <c r="CI413" t="s">
        <v>421</v>
      </c>
      <c r="CJ413" t="s">
        <v>421</v>
      </c>
      <c r="CK413" t="s">
        <v>421</v>
      </c>
      <c r="CL413" t="s">
        <v>421</v>
      </c>
      <c r="CM413" t="s">
        <v>421</v>
      </c>
      <c r="CN413" t="s">
        <v>421</v>
      </c>
      <c r="CO413" t="s">
        <v>421</v>
      </c>
      <c r="CP413" t="s">
        <v>421</v>
      </c>
      <c r="CQ413" t="s">
        <v>421</v>
      </c>
      <c r="CR413">
        <f>$B$11*DQ413+$C$11*DR413+$F$11*EC413*(1-EF413)</f>
        <v>0</v>
      </c>
      <c r="CS413">
        <f>CR413*CT413</f>
        <v>0</v>
      </c>
      <c r="CT413">
        <f>($B$11*$D$9+$C$11*$D$9+$F$11*((EP413+EH413)/MAX(EP413+EH413+EQ413, 0.1)*$I$9+EQ413/MAX(EP413+EH413+EQ413, 0.1)*$J$9))/($B$11+$C$11+$F$11)</f>
        <v>0</v>
      </c>
      <c r="CU413">
        <f>($B$11*$K$9+$C$11*$K$9+$F$11*((EP413+EH413)/MAX(EP413+EH413+EQ413, 0.1)*$P$9+EQ413/MAX(EP413+EH413+EQ413, 0.1)*$Q$9))/($B$11+$C$11+$F$11)</f>
        <v>0</v>
      </c>
      <c r="CV413">
        <v>6</v>
      </c>
      <c r="CW413">
        <v>0.5</v>
      </c>
      <c r="CX413" t="s">
        <v>422</v>
      </c>
      <c r="CY413">
        <v>2</v>
      </c>
      <c r="CZ413" t="b">
        <v>1</v>
      </c>
      <c r="DA413">
        <v>1652290183.125</v>
      </c>
      <c r="DB413">
        <v>626.2787500000001</v>
      </c>
      <c r="DC413">
        <v>588.614</v>
      </c>
      <c r="DD413">
        <v>28.49535</v>
      </c>
      <c r="DE413">
        <v>25.787825</v>
      </c>
      <c r="DF413">
        <v>626.775</v>
      </c>
      <c r="DG413">
        <v>28.38175</v>
      </c>
      <c r="DH413">
        <v>400.06675</v>
      </c>
      <c r="DI413">
        <v>90.63679999999999</v>
      </c>
      <c r="DJ413">
        <v>0.09999814999999998</v>
      </c>
      <c r="DK413">
        <v>33.3967</v>
      </c>
      <c r="DL413">
        <v>32.723025</v>
      </c>
      <c r="DM413">
        <v>999.9</v>
      </c>
      <c r="DN413">
        <v>0</v>
      </c>
      <c r="DO413">
        <v>0</v>
      </c>
      <c r="DP413">
        <v>9998.8925</v>
      </c>
      <c r="DQ413">
        <v>0</v>
      </c>
      <c r="DR413">
        <v>255.901</v>
      </c>
      <c r="DS413">
        <v>37.664775</v>
      </c>
      <c r="DT413">
        <v>644.6485</v>
      </c>
      <c r="DU413">
        <v>604.1949999999999</v>
      </c>
      <c r="DV413">
        <v>2.707545</v>
      </c>
      <c r="DW413">
        <v>588.614</v>
      </c>
      <c r="DX413">
        <v>25.787825</v>
      </c>
      <c r="DY413">
        <v>2.5827275</v>
      </c>
      <c r="DZ413">
        <v>2.3373275</v>
      </c>
      <c r="EA413">
        <v>21.55745</v>
      </c>
      <c r="EB413">
        <v>19.93595</v>
      </c>
      <c r="EC413">
        <v>1500.005</v>
      </c>
      <c r="ED413">
        <v>0.9729932499999999</v>
      </c>
      <c r="EE413">
        <v>0.027007075</v>
      </c>
      <c r="EF413">
        <v>0</v>
      </c>
      <c r="EG413">
        <v>1369.1375</v>
      </c>
      <c r="EH413">
        <v>5.00097</v>
      </c>
      <c r="EI413">
        <v>21237.575</v>
      </c>
      <c r="EJ413">
        <v>12491.575</v>
      </c>
      <c r="EK413">
        <v>41.625</v>
      </c>
      <c r="EL413">
        <v>42.95274999999999</v>
      </c>
      <c r="EM413">
        <v>41.812</v>
      </c>
      <c r="EN413">
        <v>42.812</v>
      </c>
      <c r="EO413">
        <v>42.812</v>
      </c>
      <c r="EP413">
        <v>1454.625</v>
      </c>
      <c r="EQ413">
        <v>40.38</v>
      </c>
      <c r="ER413">
        <v>0</v>
      </c>
      <c r="ES413">
        <v>2870.599999904633</v>
      </c>
      <c r="ET413">
        <v>0</v>
      </c>
      <c r="EU413">
        <v>1373.708076923077</v>
      </c>
      <c r="EV413">
        <v>-45.38769229173972</v>
      </c>
      <c r="EW413">
        <v>-729.1008545397494</v>
      </c>
      <c r="EX413">
        <v>21309.23076923077</v>
      </c>
      <c r="EY413">
        <v>15</v>
      </c>
      <c r="EZ413">
        <v>1652287342.6</v>
      </c>
      <c r="FA413" t="s">
        <v>727</v>
      </c>
      <c r="FB413">
        <v>1652287342.6</v>
      </c>
      <c r="FC413">
        <v>1652287335.6</v>
      </c>
      <c r="FD413">
        <v>27</v>
      </c>
      <c r="FE413">
        <v>0.206</v>
      </c>
      <c r="FF413">
        <v>-0.006</v>
      </c>
      <c r="FG413">
        <v>-1.806</v>
      </c>
      <c r="FH413">
        <v>0.04</v>
      </c>
      <c r="FI413">
        <v>1600</v>
      </c>
      <c r="FJ413">
        <v>24</v>
      </c>
      <c r="FK413">
        <v>0.06</v>
      </c>
      <c r="FL413">
        <v>0.04</v>
      </c>
      <c r="FM413">
        <v>37.15165853658537</v>
      </c>
      <c r="FN413">
        <v>7.208163763066239</v>
      </c>
      <c r="FO413">
        <v>0.8265717854932313</v>
      </c>
      <c r="FP413">
        <v>-1</v>
      </c>
      <c r="FQ413">
        <v>2.712964634146342</v>
      </c>
      <c r="FR413">
        <v>-0.1749399303135931</v>
      </c>
      <c r="FS413">
        <v>0.02288182579462186</v>
      </c>
      <c r="FT413">
        <v>1</v>
      </c>
      <c r="FU413">
        <v>0</v>
      </c>
      <c r="FV413">
        <v>0</v>
      </c>
      <c r="FW413">
        <v>0</v>
      </c>
      <c r="FX413">
        <v>-1</v>
      </c>
      <c r="FY413">
        <v>1</v>
      </c>
      <c r="FZ413">
        <v>1</v>
      </c>
      <c r="GA413" t="s">
        <v>719</v>
      </c>
      <c r="GB413">
        <v>2.69376</v>
      </c>
      <c r="GC413">
        <v>2.70514</v>
      </c>
      <c r="GD413">
        <v>0.123842</v>
      </c>
      <c r="GE413">
        <v>0.117216</v>
      </c>
      <c r="GF413">
        <v>0.119197</v>
      </c>
      <c r="GG413">
        <v>0.109615</v>
      </c>
      <c r="GH413">
        <v>27465.5</v>
      </c>
      <c r="GI413">
        <v>27784.7</v>
      </c>
      <c r="GJ413">
        <v>29170.9</v>
      </c>
      <c r="GK413">
        <v>29131.9</v>
      </c>
      <c r="GL413">
        <v>34015.4</v>
      </c>
      <c r="GM413">
        <v>34525.4</v>
      </c>
      <c r="GN413">
        <v>41052.6</v>
      </c>
      <c r="GO413">
        <v>41569.6</v>
      </c>
      <c r="GP413">
        <v>1.71448</v>
      </c>
      <c r="GQ413">
        <v>2.00553</v>
      </c>
      <c r="GR413">
        <v>0.127003</v>
      </c>
      <c r="GS413">
        <v>0</v>
      </c>
      <c r="GT413">
        <v>30.6567</v>
      </c>
      <c r="GU413">
        <v>999.9</v>
      </c>
      <c r="GV413">
        <v>43.9</v>
      </c>
      <c r="GW413">
        <v>36.9</v>
      </c>
      <c r="GX413">
        <v>30.3711</v>
      </c>
      <c r="GY413">
        <v>62.9338</v>
      </c>
      <c r="GZ413">
        <v>29.2388</v>
      </c>
      <c r="HA413">
        <v>1</v>
      </c>
      <c r="HB413">
        <v>0.370107</v>
      </c>
      <c r="HC413">
        <v>0</v>
      </c>
      <c r="HD413">
        <v>20.3919</v>
      </c>
      <c r="HE413">
        <v>5.2137</v>
      </c>
      <c r="HF413">
        <v>12.0099</v>
      </c>
      <c r="HG413">
        <v>4.98655</v>
      </c>
      <c r="HH413">
        <v>3.28838</v>
      </c>
      <c r="HI413">
        <v>2448.3</v>
      </c>
      <c r="HJ413">
        <v>9999</v>
      </c>
      <c r="HK413">
        <v>9999</v>
      </c>
      <c r="HL413">
        <v>46.2</v>
      </c>
      <c r="HM413">
        <v>1.86734</v>
      </c>
      <c r="HN413">
        <v>1.8663</v>
      </c>
      <c r="HO413">
        <v>1.86584</v>
      </c>
      <c r="HP413">
        <v>1.8657</v>
      </c>
      <c r="HQ413">
        <v>1.86752</v>
      </c>
      <c r="HR413">
        <v>1.87004</v>
      </c>
      <c r="HS413">
        <v>1.86873</v>
      </c>
      <c r="HT413">
        <v>1.8701</v>
      </c>
      <c r="HU413">
        <v>0</v>
      </c>
      <c r="HV413">
        <v>0</v>
      </c>
      <c r="HW413">
        <v>0</v>
      </c>
      <c r="HX413">
        <v>0</v>
      </c>
      <c r="HY413" t="s">
        <v>425</v>
      </c>
      <c r="HZ413" t="s">
        <v>426</v>
      </c>
      <c r="IA413" t="s">
        <v>427</v>
      </c>
      <c r="IB413" t="s">
        <v>427</v>
      </c>
      <c r="IC413" t="s">
        <v>427</v>
      </c>
      <c r="ID413" t="s">
        <v>427</v>
      </c>
      <c r="IE413">
        <v>0</v>
      </c>
      <c r="IF413">
        <v>100</v>
      </c>
      <c r="IG413">
        <v>100</v>
      </c>
      <c r="IH413">
        <v>-0.486</v>
      </c>
      <c r="II413">
        <v>0.1137</v>
      </c>
      <c r="IJ413">
        <v>0.04464184116076175</v>
      </c>
      <c r="IK413">
        <v>-0.0004613869835165773</v>
      </c>
      <c r="IL413">
        <v>-7.733014719846753E-07</v>
      </c>
      <c r="IM413">
        <v>2.12217718631011E-10</v>
      </c>
      <c r="IN413">
        <v>-0.1662484685589008</v>
      </c>
      <c r="IO413">
        <v>0.000886434048502425</v>
      </c>
      <c r="IP413">
        <v>0.0004187276611132993</v>
      </c>
      <c r="IQ413">
        <v>-3.612086840460417E-06</v>
      </c>
      <c r="IR413">
        <v>19</v>
      </c>
      <c r="IS413">
        <v>2204</v>
      </c>
      <c r="IT413">
        <v>1</v>
      </c>
      <c r="IU413">
        <v>37</v>
      </c>
      <c r="IV413">
        <v>47.4</v>
      </c>
      <c r="IW413">
        <v>47.5</v>
      </c>
      <c r="IX413">
        <v>1.31714</v>
      </c>
      <c r="IY413">
        <v>2.22778</v>
      </c>
      <c r="IZ413">
        <v>1.39648</v>
      </c>
      <c r="JA413">
        <v>2.34253</v>
      </c>
      <c r="JB413">
        <v>1.49536</v>
      </c>
      <c r="JC413">
        <v>2.30469</v>
      </c>
      <c r="JD413">
        <v>39.1924</v>
      </c>
      <c r="JE413">
        <v>14.6049</v>
      </c>
      <c r="JF413">
        <v>18</v>
      </c>
      <c r="JG413">
        <v>391.746</v>
      </c>
      <c r="JH413">
        <v>562.037</v>
      </c>
      <c r="JI413">
        <v>32.6501</v>
      </c>
      <c r="JJ413">
        <v>32.2326</v>
      </c>
      <c r="JK413">
        <v>30.0001</v>
      </c>
      <c r="JL413">
        <v>32.1206</v>
      </c>
      <c r="JM413">
        <v>32.0195</v>
      </c>
      <c r="JN413">
        <v>26.3646</v>
      </c>
      <c r="JO413">
        <v>21.511</v>
      </c>
      <c r="JP413">
        <v>31.1229</v>
      </c>
      <c r="JQ413">
        <v>-999.9</v>
      </c>
      <c r="JR413">
        <v>538.329</v>
      </c>
      <c r="JS413">
        <v>25.7077</v>
      </c>
      <c r="JT413">
        <v>99.70269999999999</v>
      </c>
      <c r="JU413">
        <v>99.78060000000001</v>
      </c>
    </row>
    <row r="414" spans="1:281">
      <c r="A414">
        <v>398</v>
      </c>
      <c r="B414">
        <v>1652290186.5</v>
      </c>
      <c r="C414">
        <v>8130</v>
      </c>
      <c r="D414" t="s">
        <v>1281</v>
      </c>
      <c r="E414" t="s">
        <v>1282</v>
      </c>
      <c r="F414">
        <v>2</v>
      </c>
      <c r="G414" t="s">
        <v>1120</v>
      </c>
      <c r="H414" t="s">
        <v>418</v>
      </c>
      <c r="I414">
        <v>1652290185.5</v>
      </c>
      <c r="J414">
        <f>(K414)/1000</f>
        <v>0</v>
      </c>
      <c r="K414">
        <f>IF(CZ414, AN414, AH414)</f>
        <v>0</v>
      </c>
      <c r="L414">
        <f>IF(CZ414, AI414, AG414)</f>
        <v>0</v>
      </c>
      <c r="M414">
        <f>DB414 - IF(AU414&gt;1, L414*CV414*100.0/(AW414*DP414), 0)</f>
        <v>0</v>
      </c>
      <c r="N414">
        <f>((T414-J414/2)*M414-L414)/(T414+J414/2)</f>
        <v>0</v>
      </c>
      <c r="O414">
        <f>N414*(DI414+DJ414)/1000.0</f>
        <v>0</v>
      </c>
      <c r="P414">
        <f>(DB414 - IF(AU414&gt;1, L414*CV414*100.0/(AW414*DP414), 0))*(DI414+DJ414)/1000.0</f>
        <v>0</v>
      </c>
      <c r="Q414">
        <f>2.0/((1/S414-1/R414)+SIGN(S414)*SQRT((1/S414-1/R414)*(1/S414-1/R414) + 4*CW414/((CW414+1)*(CW414+1))*(2*1/S414*1/R414-1/R414*1/R414)))</f>
        <v>0</v>
      </c>
      <c r="R414">
        <f>IF(LEFT(CX414,1)&lt;&gt;"0",IF(LEFT(CX414,1)="1",3.0,CY414),$D$5+$E$5*(DP414*DI414/($K$5*1000))+$F$5*(DP414*DI414/($K$5*1000))*MAX(MIN(CV414,$J$5),$I$5)*MAX(MIN(CV414,$J$5),$I$5)+$G$5*MAX(MIN(CV414,$J$5),$I$5)*(DP414*DI414/($K$5*1000))+$H$5*(DP414*DI414/($K$5*1000))*(DP414*DI414/($K$5*1000)))</f>
        <v>0</v>
      </c>
      <c r="S414">
        <f>J414*(1000-(1000*0.61365*exp(17.502*W414/(240.97+W414))/(DI414+DJ414)+DD414)/2)/(1000*0.61365*exp(17.502*W414/(240.97+W414))/(DI414+DJ414)-DD414)</f>
        <v>0</v>
      </c>
      <c r="T414">
        <f>1/((CW414+1)/(Q414/1.6)+1/(R414/1.37)) + CW414/((CW414+1)/(Q414/1.6) + CW414/(R414/1.37))</f>
        <v>0</v>
      </c>
      <c r="U414">
        <f>(CR414*CU414)</f>
        <v>0</v>
      </c>
      <c r="V414">
        <f>(DK414+(U414+2*0.95*5.67E-8*(((DK414+$B$7)+273)^4-(DK414+273)^4)-44100*J414)/(1.84*29.3*R414+8*0.95*5.67E-8*(DK414+273)^3))</f>
        <v>0</v>
      </c>
      <c r="W414">
        <f>($C$7*DL414+$D$7*DM414+$E$7*V414)</f>
        <v>0</v>
      </c>
      <c r="X414">
        <f>0.61365*exp(17.502*W414/(240.97+W414))</f>
        <v>0</v>
      </c>
      <c r="Y414">
        <f>(Z414/AA414*100)</f>
        <v>0</v>
      </c>
      <c r="Z414">
        <f>DD414*(DI414+DJ414)/1000</f>
        <v>0</v>
      </c>
      <c r="AA414">
        <f>0.61365*exp(17.502*DK414/(240.97+DK414))</f>
        <v>0</v>
      </c>
      <c r="AB414">
        <f>(X414-DD414*(DI414+DJ414)/1000)</f>
        <v>0</v>
      </c>
      <c r="AC414">
        <f>(-J414*44100)</f>
        <v>0</v>
      </c>
      <c r="AD414">
        <f>2*29.3*R414*0.92*(DK414-W414)</f>
        <v>0</v>
      </c>
      <c r="AE414">
        <f>2*0.95*5.67E-8*(((DK414+$B$7)+273)^4-(W414+273)^4)</f>
        <v>0</v>
      </c>
      <c r="AF414">
        <f>U414+AE414+AC414+AD414</f>
        <v>0</v>
      </c>
      <c r="AG414">
        <f>DH414*AU414*(DC414-DB414*(1000-AU414*DE414)/(1000-AU414*DD414))/(100*CV414)</f>
        <v>0</v>
      </c>
      <c r="AH414">
        <f>1000*DH414*AU414*(DD414-DE414)/(100*CV414*(1000-AU414*DD414))</f>
        <v>0</v>
      </c>
      <c r="AI414">
        <f>(AJ414 - AK414 - DI414*1E3/(8.314*(DK414+273.15)) * AM414/DH414 * AL414) * DH414/(100*CV414) * (1000 - DE414)/1000</f>
        <v>0</v>
      </c>
      <c r="AJ414">
        <v>605.8191499882766</v>
      </c>
      <c r="AK414">
        <v>626.1199575757578</v>
      </c>
      <c r="AL414">
        <v>-6.43978624571914</v>
      </c>
      <c r="AM414">
        <v>66.42233892500103</v>
      </c>
      <c r="AN414">
        <f>(AP414 - AO414 + DI414*1E3/(8.314*(DK414+273.15)) * AR414/DH414 * AQ414) * DH414/(100*CV414) * 1000/(1000 - AP414)</f>
        <v>0</v>
      </c>
      <c r="AO414">
        <v>25.78865808002926</v>
      </c>
      <c r="AP414">
        <v>28.50528545454545</v>
      </c>
      <c r="AQ414">
        <v>0.005394683463983317</v>
      </c>
      <c r="AR414">
        <v>79.01917542628415</v>
      </c>
      <c r="AS414">
        <v>0</v>
      </c>
      <c r="AT414">
        <v>0</v>
      </c>
      <c r="AU414">
        <f>IF(AS414*$H$13&gt;=AW414,1.0,(AW414/(AW414-AS414*$H$13)))</f>
        <v>0</v>
      </c>
      <c r="AV414">
        <f>(AU414-1)*100</f>
        <v>0</v>
      </c>
      <c r="AW414">
        <f>MAX(0,($B$13+$C$13*DP414)/(1+$D$13*DP414)*DI414/(DK414+273)*$E$13)</f>
        <v>0</v>
      </c>
      <c r="AX414" t="s">
        <v>421</v>
      </c>
      <c r="AY414" t="s">
        <v>421</v>
      </c>
      <c r="AZ414">
        <v>0</v>
      </c>
      <c r="BA414">
        <v>0</v>
      </c>
      <c r="BB414">
        <f>1-AZ414/BA414</f>
        <v>0</v>
      </c>
      <c r="BC414">
        <v>0</v>
      </c>
      <c r="BD414" t="s">
        <v>421</v>
      </c>
      <c r="BE414" t="s">
        <v>421</v>
      </c>
      <c r="BF414">
        <v>0</v>
      </c>
      <c r="BG414">
        <v>0</v>
      </c>
      <c r="BH414">
        <f>1-BF414/BG414</f>
        <v>0</v>
      </c>
      <c r="BI414">
        <v>0.5</v>
      </c>
      <c r="BJ414">
        <f>CS414</f>
        <v>0</v>
      </c>
      <c r="BK414">
        <f>L414</f>
        <v>0</v>
      </c>
      <c r="BL414">
        <f>BH414*BI414*BJ414</f>
        <v>0</v>
      </c>
      <c r="BM414">
        <f>(BK414-BC414)/BJ414</f>
        <v>0</v>
      </c>
      <c r="BN414">
        <f>(BA414-BG414)/BG414</f>
        <v>0</v>
      </c>
      <c r="BO414">
        <f>AZ414/(BB414+AZ414/BG414)</f>
        <v>0</v>
      </c>
      <c r="BP414" t="s">
        <v>421</v>
      </c>
      <c r="BQ414">
        <v>0</v>
      </c>
      <c r="BR414">
        <f>IF(BQ414&lt;&gt;0, BQ414, BO414)</f>
        <v>0</v>
      </c>
      <c r="BS414">
        <f>1-BR414/BG414</f>
        <v>0</v>
      </c>
      <c r="BT414">
        <f>(BG414-BF414)/(BG414-BR414)</f>
        <v>0</v>
      </c>
      <c r="BU414">
        <f>(BA414-BG414)/(BA414-BR414)</f>
        <v>0</v>
      </c>
      <c r="BV414">
        <f>(BG414-BF414)/(BG414-AZ414)</f>
        <v>0</v>
      </c>
      <c r="BW414">
        <f>(BA414-BG414)/(BA414-AZ414)</f>
        <v>0</v>
      </c>
      <c r="BX414">
        <f>(BT414*BR414/BF414)</f>
        <v>0</v>
      </c>
      <c r="BY414">
        <f>(1-BX414)</f>
        <v>0</v>
      </c>
      <c r="BZ414">
        <v>1358</v>
      </c>
      <c r="CA414">
        <v>300</v>
      </c>
      <c r="CB414">
        <v>300</v>
      </c>
      <c r="CC414">
        <v>300</v>
      </c>
      <c r="CD414">
        <v>10372.1</v>
      </c>
      <c r="CE414">
        <v>1824.64</v>
      </c>
      <c r="CF414">
        <v>-0.00730157</v>
      </c>
      <c r="CG414">
        <v>0.9</v>
      </c>
      <c r="CH414" t="s">
        <v>421</v>
      </c>
      <c r="CI414" t="s">
        <v>421</v>
      </c>
      <c r="CJ414" t="s">
        <v>421</v>
      </c>
      <c r="CK414" t="s">
        <v>421</v>
      </c>
      <c r="CL414" t="s">
        <v>421</v>
      </c>
      <c r="CM414" t="s">
        <v>421</v>
      </c>
      <c r="CN414" t="s">
        <v>421</v>
      </c>
      <c r="CO414" t="s">
        <v>421</v>
      </c>
      <c r="CP414" t="s">
        <v>421</v>
      </c>
      <c r="CQ414" t="s">
        <v>421</v>
      </c>
      <c r="CR414">
        <f>$B$11*DQ414+$C$11*DR414+$F$11*EC414*(1-EF414)</f>
        <v>0</v>
      </c>
      <c r="CS414">
        <f>CR414*CT414</f>
        <v>0</v>
      </c>
      <c r="CT414">
        <f>($B$11*$D$9+$C$11*$D$9+$F$11*((EP414+EH414)/MAX(EP414+EH414+EQ414, 0.1)*$I$9+EQ414/MAX(EP414+EH414+EQ414, 0.1)*$J$9))/($B$11+$C$11+$F$11)</f>
        <v>0</v>
      </c>
      <c r="CU414">
        <f>($B$11*$K$9+$C$11*$K$9+$F$11*((EP414+EH414)/MAX(EP414+EH414+EQ414, 0.1)*$P$9+EQ414/MAX(EP414+EH414+EQ414, 0.1)*$Q$9))/($B$11+$C$11+$F$11)</f>
        <v>0</v>
      </c>
      <c r="CV414">
        <v>6</v>
      </c>
      <c r="CW414">
        <v>0.5</v>
      </c>
      <c r="CX414" t="s">
        <v>422</v>
      </c>
      <c r="CY414">
        <v>2</v>
      </c>
      <c r="CZ414" t="b">
        <v>1</v>
      </c>
      <c r="DA414">
        <v>1652290185.5</v>
      </c>
      <c r="DB414">
        <v>611.4123333333333</v>
      </c>
      <c r="DC414">
        <v>573.2986666666667</v>
      </c>
      <c r="DD414">
        <v>28.504</v>
      </c>
      <c r="DE414">
        <v>25.78443333333334</v>
      </c>
      <c r="DF414">
        <v>611.8913333333334</v>
      </c>
      <c r="DG414">
        <v>28.39026666666667</v>
      </c>
      <c r="DH414">
        <v>400.0803333333333</v>
      </c>
      <c r="DI414">
        <v>90.6354</v>
      </c>
      <c r="DJ414">
        <v>0.1000067</v>
      </c>
      <c r="DK414">
        <v>33.39746666666667</v>
      </c>
      <c r="DL414">
        <v>32.71826666666666</v>
      </c>
      <c r="DM414">
        <v>999.9</v>
      </c>
      <c r="DN414">
        <v>0</v>
      </c>
      <c r="DO414">
        <v>0</v>
      </c>
      <c r="DP414">
        <v>9999.993333333332</v>
      </c>
      <c r="DQ414">
        <v>0</v>
      </c>
      <c r="DR414">
        <v>253.749</v>
      </c>
      <c r="DS414">
        <v>38.11403333333333</v>
      </c>
      <c r="DT414">
        <v>629.3513333333334</v>
      </c>
      <c r="DU414">
        <v>588.4720000000001</v>
      </c>
      <c r="DV414">
        <v>2.71959</v>
      </c>
      <c r="DW414">
        <v>573.2986666666667</v>
      </c>
      <c r="DX414">
        <v>25.78443333333334</v>
      </c>
      <c r="DY414">
        <v>2.583473333333334</v>
      </c>
      <c r="DZ414">
        <v>2.336983333333333</v>
      </c>
      <c r="EA414">
        <v>21.56216666666667</v>
      </c>
      <c r="EB414">
        <v>19.9336</v>
      </c>
      <c r="EC414">
        <v>1499.92</v>
      </c>
      <c r="ED414">
        <v>0.972992</v>
      </c>
      <c r="EE414">
        <v>0.0270084</v>
      </c>
      <c r="EF414">
        <v>0</v>
      </c>
      <c r="EG414">
        <v>1367.126666666667</v>
      </c>
      <c r="EH414">
        <v>5.00097</v>
      </c>
      <c r="EI414">
        <v>21201</v>
      </c>
      <c r="EJ414">
        <v>12490.9</v>
      </c>
      <c r="EK414">
        <v>41.625</v>
      </c>
      <c r="EL414">
        <v>42.958</v>
      </c>
      <c r="EM414">
        <v>41.812</v>
      </c>
      <c r="EN414">
        <v>42.81199999999999</v>
      </c>
      <c r="EO414">
        <v>42.81199999999999</v>
      </c>
      <c r="EP414">
        <v>1454.54</v>
      </c>
      <c r="EQ414">
        <v>40.38</v>
      </c>
      <c r="ER414">
        <v>0</v>
      </c>
      <c r="ES414">
        <v>2872.400000095367</v>
      </c>
      <c r="ET414">
        <v>0</v>
      </c>
      <c r="EU414">
        <v>1372.104</v>
      </c>
      <c r="EV414">
        <v>-47.39461530264734</v>
      </c>
      <c r="EW414">
        <v>-764.5999990468752</v>
      </c>
      <c r="EX414">
        <v>21283.12</v>
      </c>
      <c r="EY414">
        <v>15</v>
      </c>
      <c r="EZ414">
        <v>1652287342.6</v>
      </c>
      <c r="FA414" t="s">
        <v>727</v>
      </c>
      <c r="FB414">
        <v>1652287342.6</v>
      </c>
      <c r="FC414">
        <v>1652287335.6</v>
      </c>
      <c r="FD414">
        <v>27</v>
      </c>
      <c r="FE414">
        <v>0.206</v>
      </c>
      <c r="FF414">
        <v>-0.006</v>
      </c>
      <c r="FG414">
        <v>-1.806</v>
      </c>
      <c r="FH414">
        <v>0.04</v>
      </c>
      <c r="FI414">
        <v>1600</v>
      </c>
      <c r="FJ414">
        <v>24</v>
      </c>
      <c r="FK414">
        <v>0.06</v>
      </c>
      <c r="FL414">
        <v>0.04</v>
      </c>
      <c r="FM414">
        <v>37.46694</v>
      </c>
      <c r="FN414">
        <v>5.139687804878045</v>
      </c>
      <c r="FO414">
        <v>0.6361644872986861</v>
      </c>
      <c r="FP414">
        <v>-1</v>
      </c>
      <c r="FQ414">
        <v>2.71045975</v>
      </c>
      <c r="FR414">
        <v>-0.1177061538461606</v>
      </c>
      <c r="FS414">
        <v>0.02175739385674449</v>
      </c>
      <c r="FT414">
        <v>1</v>
      </c>
      <c r="FU414">
        <v>0</v>
      </c>
      <c r="FV414">
        <v>0</v>
      </c>
      <c r="FW414">
        <v>0</v>
      </c>
      <c r="FX414">
        <v>-1</v>
      </c>
      <c r="FY414">
        <v>1</v>
      </c>
      <c r="FZ414">
        <v>1</v>
      </c>
      <c r="GA414" t="s">
        <v>719</v>
      </c>
      <c r="GB414">
        <v>2.69358</v>
      </c>
      <c r="GC414">
        <v>2.70512</v>
      </c>
      <c r="GD414">
        <v>0.122064</v>
      </c>
      <c r="GE414">
        <v>0.115338</v>
      </c>
      <c r="GF414">
        <v>0.119214</v>
      </c>
      <c r="GG414">
        <v>0.109602</v>
      </c>
      <c r="GH414">
        <v>27521.4</v>
      </c>
      <c r="GI414">
        <v>27843.5</v>
      </c>
      <c r="GJ414">
        <v>29171.1</v>
      </c>
      <c r="GK414">
        <v>29131.6</v>
      </c>
      <c r="GL414">
        <v>34014.7</v>
      </c>
      <c r="GM414">
        <v>34525.5</v>
      </c>
      <c r="GN414">
        <v>41052.6</v>
      </c>
      <c r="GO414">
        <v>41569.1</v>
      </c>
      <c r="GP414">
        <v>1.7143</v>
      </c>
      <c r="GQ414">
        <v>2.00545</v>
      </c>
      <c r="GR414">
        <v>0.127099</v>
      </c>
      <c r="GS414">
        <v>0</v>
      </c>
      <c r="GT414">
        <v>30.6567</v>
      </c>
      <c r="GU414">
        <v>999.9</v>
      </c>
      <c r="GV414">
        <v>43.9</v>
      </c>
      <c r="GW414">
        <v>36.9</v>
      </c>
      <c r="GX414">
        <v>30.3729</v>
      </c>
      <c r="GY414">
        <v>62.7338</v>
      </c>
      <c r="GZ414">
        <v>29.5312</v>
      </c>
      <c r="HA414">
        <v>1</v>
      </c>
      <c r="HB414">
        <v>0.370173</v>
      </c>
      <c r="HC414">
        <v>0</v>
      </c>
      <c r="HD414">
        <v>20.3919</v>
      </c>
      <c r="HE414">
        <v>5.21385</v>
      </c>
      <c r="HF414">
        <v>12.0099</v>
      </c>
      <c r="HG414">
        <v>4.9867</v>
      </c>
      <c r="HH414">
        <v>3.2884</v>
      </c>
      <c r="HI414">
        <v>2448.3</v>
      </c>
      <c r="HJ414">
        <v>9999</v>
      </c>
      <c r="HK414">
        <v>9999</v>
      </c>
      <c r="HL414">
        <v>46.2</v>
      </c>
      <c r="HM414">
        <v>1.86734</v>
      </c>
      <c r="HN414">
        <v>1.8663</v>
      </c>
      <c r="HO414">
        <v>1.86585</v>
      </c>
      <c r="HP414">
        <v>1.8657</v>
      </c>
      <c r="HQ414">
        <v>1.86752</v>
      </c>
      <c r="HR414">
        <v>1.87005</v>
      </c>
      <c r="HS414">
        <v>1.86873</v>
      </c>
      <c r="HT414">
        <v>1.8701</v>
      </c>
      <c r="HU414">
        <v>0</v>
      </c>
      <c r="HV414">
        <v>0</v>
      </c>
      <c r="HW414">
        <v>0</v>
      </c>
      <c r="HX414">
        <v>0</v>
      </c>
      <c r="HY414" t="s">
        <v>425</v>
      </c>
      <c r="HZ414" t="s">
        <v>426</v>
      </c>
      <c r="IA414" t="s">
        <v>427</v>
      </c>
      <c r="IB414" t="s">
        <v>427</v>
      </c>
      <c r="IC414" t="s">
        <v>427</v>
      </c>
      <c r="ID414" t="s">
        <v>427</v>
      </c>
      <c r="IE414">
        <v>0</v>
      </c>
      <c r="IF414">
        <v>100</v>
      </c>
      <c r="IG414">
        <v>100</v>
      </c>
      <c r="IH414">
        <v>-0.471</v>
      </c>
      <c r="II414">
        <v>0.1138</v>
      </c>
      <c r="IJ414">
        <v>0.04464184116076175</v>
      </c>
      <c r="IK414">
        <v>-0.0004613869835165773</v>
      </c>
      <c r="IL414">
        <v>-7.733014719846753E-07</v>
      </c>
      <c r="IM414">
        <v>2.12217718631011E-10</v>
      </c>
      <c r="IN414">
        <v>-0.1662484685589008</v>
      </c>
      <c r="IO414">
        <v>0.000886434048502425</v>
      </c>
      <c r="IP414">
        <v>0.0004187276611132993</v>
      </c>
      <c r="IQ414">
        <v>-3.612086840460417E-06</v>
      </c>
      <c r="IR414">
        <v>19</v>
      </c>
      <c r="IS414">
        <v>2204</v>
      </c>
      <c r="IT414">
        <v>1</v>
      </c>
      <c r="IU414">
        <v>37</v>
      </c>
      <c r="IV414">
        <v>47.4</v>
      </c>
      <c r="IW414">
        <v>47.5</v>
      </c>
      <c r="IX414">
        <v>1.2915</v>
      </c>
      <c r="IY414">
        <v>2.23389</v>
      </c>
      <c r="IZ414">
        <v>1.39648</v>
      </c>
      <c r="JA414">
        <v>2.34253</v>
      </c>
      <c r="JB414">
        <v>1.49536</v>
      </c>
      <c r="JC414">
        <v>2.29126</v>
      </c>
      <c r="JD414">
        <v>39.1924</v>
      </c>
      <c r="JE414">
        <v>14.6049</v>
      </c>
      <c r="JF414">
        <v>18</v>
      </c>
      <c r="JG414">
        <v>391.654</v>
      </c>
      <c r="JH414">
        <v>561.981</v>
      </c>
      <c r="JI414">
        <v>32.6495</v>
      </c>
      <c r="JJ414">
        <v>32.2339</v>
      </c>
      <c r="JK414">
        <v>30.0002</v>
      </c>
      <c r="JL414">
        <v>32.1212</v>
      </c>
      <c r="JM414">
        <v>32.0195</v>
      </c>
      <c r="JN414">
        <v>25.8633</v>
      </c>
      <c r="JO414">
        <v>21.7957</v>
      </c>
      <c r="JP414">
        <v>31.1229</v>
      </c>
      <c r="JQ414">
        <v>-999.9</v>
      </c>
      <c r="JR414">
        <v>524.971</v>
      </c>
      <c r="JS414">
        <v>25.7038</v>
      </c>
      <c r="JT414">
        <v>99.7028</v>
      </c>
      <c r="JU414">
        <v>99.7794</v>
      </c>
    </row>
    <row r="415" spans="1:281">
      <c r="A415">
        <v>399</v>
      </c>
      <c r="B415">
        <v>1652290188.5</v>
      </c>
      <c r="C415">
        <v>8132</v>
      </c>
      <c r="D415" t="s">
        <v>1283</v>
      </c>
      <c r="E415" t="s">
        <v>1284</v>
      </c>
      <c r="F415">
        <v>2</v>
      </c>
      <c r="G415" t="s">
        <v>1120</v>
      </c>
      <c r="H415" t="s">
        <v>418</v>
      </c>
      <c r="I415">
        <v>1652290187.125</v>
      </c>
      <c r="J415">
        <f>(K415)/1000</f>
        <v>0</v>
      </c>
      <c r="K415">
        <f>IF(CZ415, AN415, AH415)</f>
        <v>0</v>
      </c>
      <c r="L415">
        <f>IF(CZ415, AI415, AG415)</f>
        <v>0</v>
      </c>
      <c r="M415">
        <f>DB415 - IF(AU415&gt;1, L415*CV415*100.0/(AW415*DP415), 0)</f>
        <v>0</v>
      </c>
      <c r="N415">
        <f>((T415-J415/2)*M415-L415)/(T415+J415/2)</f>
        <v>0</v>
      </c>
      <c r="O415">
        <f>N415*(DI415+DJ415)/1000.0</f>
        <v>0</v>
      </c>
      <c r="P415">
        <f>(DB415 - IF(AU415&gt;1, L415*CV415*100.0/(AW415*DP415), 0))*(DI415+DJ415)/1000.0</f>
        <v>0</v>
      </c>
      <c r="Q415">
        <f>2.0/((1/S415-1/R415)+SIGN(S415)*SQRT((1/S415-1/R415)*(1/S415-1/R415) + 4*CW415/((CW415+1)*(CW415+1))*(2*1/S415*1/R415-1/R415*1/R415)))</f>
        <v>0</v>
      </c>
      <c r="R415">
        <f>IF(LEFT(CX415,1)&lt;&gt;"0",IF(LEFT(CX415,1)="1",3.0,CY415),$D$5+$E$5*(DP415*DI415/($K$5*1000))+$F$5*(DP415*DI415/($K$5*1000))*MAX(MIN(CV415,$J$5),$I$5)*MAX(MIN(CV415,$J$5),$I$5)+$G$5*MAX(MIN(CV415,$J$5),$I$5)*(DP415*DI415/($K$5*1000))+$H$5*(DP415*DI415/($K$5*1000))*(DP415*DI415/($K$5*1000)))</f>
        <v>0</v>
      </c>
      <c r="S415">
        <f>J415*(1000-(1000*0.61365*exp(17.502*W415/(240.97+W415))/(DI415+DJ415)+DD415)/2)/(1000*0.61365*exp(17.502*W415/(240.97+W415))/(DI415+DJ415)-DD415)</f>
        <v>0</v>
      </c>
      <c r="T415">
        <f>1/((CW415+1)/(Q415/1.6)+1/(R415/1.37)) + CW415/((CW415+1)/(Q415/1.6) + CW415/(R415/1.37))</f>
        <v>0</v>
      </c>
      <c r="U415">
        <f>(CR415*CU415)</f>
        <v>0</v>
      </c>
      <c r="V415">
        <f>(DK415+(U415+2*0.95*5.67E-8*(((DK415+$B$7)+273)^4-(DK415+273)^4)-44100*J415)/(1.84*29.3*R415+8*0.95*5.67E-8*(DK415+273)^3))</f>
        <v>0</v>
      </c>
      <c r="W415">
        <f>($C$7*DL415+$D$7*DM415+$E$7*V415)</f>
        <v>0</v>
      </c>
      <c r="X415">
        <f>0.61365*exp(17.502*W415/(240.97+W415))</f>
        <v>0</v>
      </c>
      <c r="Y415">
        <f>(Z415/AA415*100)</f>
        <v>0</v>
      </c>
      <c r="Z415">
        <f>DD415*(DI415+DJ415)/1000</f>
        <v>0</v>
      </c>
      <c r="AA415">
        <f>0.61365*exp(17.502*DK415/(240.97+DK415))</f>
        <v>0</v>
      </c>
      <c r="AB415">
        <f>(X415-DD415*(DI415+DJ415)/1000)</f>
        <v>0</v>
      </c>
      <c r="AC415">
        <f>(-J415*44100)</f>
        <v>0</v>
      </c>
      <c r="AD415">
        <f>2*29.3*R415*0.92*(DK415-W415)</f>
        <v>0</v>
      </c>
      <c r="AE415">
        <f>2*0.95*5.67E-8*(((DK415+$B$7)+273)^4-(W415+273)^4)</f>
        <v>0</v>
      </c>
      <c r="AF415">
        <f>U415+AE415+AC415+AD415</f>
        <v>0</v>
      </c>
      <c r="AG415">
        <f>DH415*AU415*(DC415-DB415*(1000-AU415*DE415)/(1000-AU415*DD415))/(100*CV415)</f>
        <v>0</v>
      </c>
      <c r="AH415">
        <f>1000*DH415*AU415*(DD415-DE415)/(100*CV415*(1000-AU415*DD415))</f>
        <v>0</v>
      </c>
      <c r="AI415">
        <f>(AJ415 - AK415 - DI415*1E3/(8.314*(DK415+273.15)) * AM415/DH415 * AL415) * DH415/(100*CV415) * (1000 - DE415)/1000</f>
        <v>0</v>
      </c>
      <c r="AJ415">
        <v>592.6136324209573</v>
      </c>
      <c r="AK415">
        <v>613.196412121212</v>
      </c>
      <c r="AL415">
        <v>-6.459086911014853</v>
      </c>
      <c r="AM415">
        <v>66.42233892500103</v>
      </c>
      <c r="AN415">
        <f>(AP415 - AO415 + DI415*1E3/(8.314*(DK415+273.15)) * AR415/DH415 * AQ415) * DH415/(100*CV415) * 1000/(1000 - AP415)</f>
        <v>0</v>
      </c>
      <c r="AO415">
        <v>25.78669491326092</v>
      </c>
      <c r="AP415">
        <v>28.50998666666666</v>
      </c>
      <c r="AQ415">
        <v>0.001865286171937264</v>
      </c>
      <c r="AR415">
        <v>79.01917542628415</v>
      </c>
      <c r="AS415">
        <v>0</v>
      </c>
      <c r="AT415">
        <v>0</v>
      </c>
      <c r="AU415">
        <f>IF(AS415*$H$13&gt;=AW415,1.0,(AW415/(AW415-AS415*$H$13)))</f>
        <v>0</v>
      </c>
      <c r="AV415">
        <f>(AU415-1)*100</f>
        <v>0</v>
      </c>
      <c r="AW415">
        <f>MAX(0,($B$13+$C$13*DP415)/(1+$D$13*DP415)*DI415/(DK415+273)*$E$13)</f>
        <v>0</v>
      </c>
      <c r="AX415" t="s">
        <v>421</v>
      </c>
      <c r="AY415" t="s">
        <v>421</v>
      </c>
      <c r="AZ415">
        <v>0</v>
      </c>
      <c r="BA415">
        <v>0</v>
      </c>
      <c r="BB415">
        <f>1-AZ415/BA415</f>
        <v>0</v>
      </c>
      <c r="BC415">
        <v>0</v>
      </c>
      <c r="BD415" t="s">
        <v>421</v>
      </c>
      <c r="BE415" t="s">
        <v>421</v>
      </c>
      <c r="BF415">
        <v>0</v>
      </c>
      <c r="BG415">
        <v>0</v>
      </c>
      <c r="BH415">
        <f>1-BF415/BG415</f>
        <v>0</v>
      </c>
      <c r="BI415">
        <v>0.5</v>
      </c>
      <c r="BJ415">
        <f>CS415</f>
        <v>0</v>
      </c>
      <c r="BK415">
        <f>L415</f>
        <v>0</v>
      </c>
      <c r="BL415">
        <f>BH415*BI415*BJ415</f>
        <v>0</v>
      </c>
      <c r="BM415">
        <f>(BK415-BC415)/BJ415</f>
        <v>0</v>
      </c>
      <c r="BN415">
        <f>(BA415-BG415)/BG415</f>
        <v>0</v>
      </c>
      <c r="BO415">
        <f>AZ415/(BB415+AZ415/BG415)</f>
        <v>0</v>
      </c>
      <c r="BP415" t="s">
        <v>421</v>
      </c>
      <c r="BQ415">
        <v>0</v>
      </c>
      <c r="BR415">
        <f>IF(BQ415&lt;&gt;0, BQ415, BO415)</f>
        <v>0</v>
      </c>
      <c r="BS415">
        <f>1-BR415/BG415</f>
        <v>0</v>
      </c>
      <c r="BT415">
        <f>(BG415-BF415)/(BG415-BR415)</f>
        <v>0</v>
      </c>
      <c r="BU415">
        <f>(BA415-BG415)/(BA415-BR415)</f>
        <v>0</v>
      </c>
      <c r="BV415">
        <f>(BG415-BF415)/(BG415-AZ415)</f>
        <v>0</v>
      </c>
      <c r="BW415">
        <f>(BA415-BG415)/(BA415-AZ415)</f>
        <v>0</v>
      </c>
      <c r="BX415">
        <f>(BT415*BR415/BF415)</f>
        <v>0</v>
      </c>
      <c r="BY415">
        <f>(1-BX415)</f>
        <v>0</v>
      </c>
      <c r="BZ415">
        <v>1358</v>
      </c>
      <c r="CA415">
        <v>300</v>
      </c>
      <c r="CB415">
        <v>300</v>
      </c>
      <c r="CC415">
        <v>300</v>
      </c>
      <c r="CD415">
        <v>10372.1</v>
      </c>
      <c r="CE415">
        <v>1824.64</v>
      </c>
      <c r="CF415">
        <v>-0.00730157</v>
      </c>
      <c r="CG415">
        <v>0.9</v>
      </c>
      <c r="CH415" t="s">
        <v>421</v>
      </c>
      <c r="CI415" t="s">
        <v>421</v>
      </c>
      <c r="CJ415" t="s">
        <v>421</v>
      </c>
      <c r="CK415" t="s">
        <v>421</v>
      </c>
      <c r="CL415" t="s">
        <v>421</v>
      </c>
      <c r="CM415" t="s">
        <v>421</v>
      </c>
      <c r="CN415" t="s">
        <v>421</v>
      </c>
      <c r="CO415" t="s">
        <v>421</v>
      </c>
      <c r="CP415" t="s">
        <v>421</v>
      </c>
      <c r="CQ415" t="s">
        <v>421</v>
      </c>
      <c r="CR415">
        <f>$B$11*DQ415+$C$11*DR415+$F$11*EC415*(1-EF415)</f>
        <v>0</v>
      </c>
      <c r="CS415">
        <f>CR415*CT415</f>
        <v>0</v>
      </c>
      <c r="CT415">
        <f>($B$11*$D$9+$C$11*$D$9+$F$11*((EP415+EH415)/MAX(EP415+EH415+EQ415, 0.1)*$I$9+EQ415/MAX(EP415+EH415+EQ415, 0.1)*$J$9))/($B$11+$C$11+$F$11)</f>
        <v>0</v>
      </c>
      <c r="CU415">
        <f>($B$11*$K$9+$C$11*$K$9+$F$11*((EP415+EH415)/MAX(EP415+EH415+EQ415, 0.1)*$P$9+EQ415/MAX(EP415+EH415+EQ415, 0.1)*$Q$9))/($B$11+$C$11+$F$11)</f>
        <v>0</v>
      </c>
      <c r="CV415">
        <v>6</v>
      </c>
      <c r="CW415">
        <v>0.5</v>
      </c>
      <c r="CX415" t="s">
        <v>422</v>
      </c>
      <c r="CY415">
        <v>2</v>
      </c>
      <c r="CZ415" t="b">
        <v>1</v>
      </c>
      <c r="DA415">
        <v>1652290187.125</v>
      </c>
      <c r="DB415">
        <v>601.2055</v>
      </c>
      <c r="DC415">
        <v>562.6595</v>
      </c>
      <c r="DD415">
        <v>28.508175</v>
      </c>
      <c r="DE415">
        <v>25.7807</v>
      </c>
      <c r="DF415">
        <v>601.67225</v>
      </c>
      <c r="DG415">
        <v>28.39435</v>
      </c>
      <c r="DH415">
        <v>400.06125</v>
      </c>
      <c r="DI415">
        <v>90.634525</v>
      </c>
      <c r="DJ415">
        <v>0.0999457</v>
      </c>
      <c r="DK415">
        <v>33.39865</v>
      </c>
      <c r="DL415">
        <v>32.723925</v>
      </c>
      <c r="DM415">
        <v>999.9</v>
      </c>
      <c r="DN415">
        <v>0</v>
      </c>
      <c r="DO415">
        <v>0</v>
      </c>
      <c r="DP415">
        <v>10007.35</v>
      </c>
      <c r="DQ415">
        <v>0</v>
      </c>
      <c r="DR415">
        <v>255.048</v>
      </c>
      <c r="DS415">
        <v>38.546075</v>
      </c>
      <c r="DT415">
        <v>618.84775</v>
      </c>
      <c r="DU415">
        <v>577.549</v>
      </c>
      <c r="DV415">
        <v>2.7274925</v>
      </c>
      <c r="DW415">
        <v>562.6595</v>
      </c>
      <c r="DX415">
        <v>25.7807</v>
      </c>
      <c r="DY415">
        <v>2.583825</v>
      </c>
      <c r="DZ415">
        <v>2.33662</v>
      </c>
      <c r="EA415">
        <v>21.564375</v>
      </c>
      <c r="EB415">
        <v>19.931125</v>
      </c>
      <c r="EC415">
        <v>1500.065</v>
      </c>
      <c r="ED415">
        <v>0.97299325</v>
      </c>
      <c r="EE415">
        <v>0.027007075</v>
      </c>
      <c r="EF415">
        <v>0</v>
      </c>
      <c r="EG415">
        <v>1365.47</v>
      </c>
      <c r="EH415">
        <v>5.00097</v>
      </c>
      <c r="EI415">
        <v>21179.925</v>
      </c>
      <c r="EJ415">
        <v>12492.1</v>
      </c>
      <c r="EK415">
        <v>41.625</v>
      </c>
      <c r="EL415">
        <v>43</v>
      </c>
      <c r="EM415">
        <v>41.812</v>
      </c>
      <c r="EN415">
        <v>42.812</v>
      </c>
      <c r="EO415">
        <v>42.812</v>
      </c>
      <c r="EP415">
        <v>1454.685</v>
      </c>
      <c r="EQ415">
        <v>40.38</v>
      </c>
      <c r="ER415">
        <v>0</v>
      </c>
      <c r="ES415">
        <v>2874.200000047684</v>
      </c>
      <c r="ET415">
        <v>0</v>
      </c>
      <c r="EU415">
        <v>1370.905</v>
      </c>
      <c r="EV415">
        <v>-49.70290601546004</v>
      </c>
      <c r="EW415">
        <v>-723.0564108371473</v>
      </c>
      <c r="EX415">
        <v>21262.1</v>
      </c>
      <c r="EY415">
        <v>15</v>
      </c>
      <c r="EZ415">
        <v>1652287342.6</v>
      </c>
      <c r="FA415" t="s">
        <v>727</v>
      </c>
      <c r="FB415">
        <v>1652287342.6</v>
      </c>
      <c r="FC415">
        <v>1652287335.6</v>
      </c>
      <c r="FD415">
        <v>27</v>
      </c>
      <c r="FE415">
        <v>0.206</v>
      </c>
      <c r="FF415">
        <v>-0.006</v>
      </c>
      <c r="FG415">
        <v>-1.806</v>
      </c>
      <c r="FH415">
        <v>0.04</v>
      </c>
      <c r="FI415">
        <v>1600</v>
      </c>
      <c r="FJ415">
        <v>24</v>
      </c>
      <c r="FK415">
        <v>0.06</v>
      </c>
      <c r="FL415">
        <v>0.04</v>
      </c>
      <c r="FM415">
        <v>37.60849756097561</v>
      </c>
      <c r="FN415">
        <v>4.80768292682926</v>
      </c>
      <c r="FO415">
        <v>0.6056018451690022</v>
      </c>
      <c r="FP415">
        <v>-1</v>
      </c>
      <c r="FQ415">
        <v>2.710506829268292</v>
      </c>
      <c r="FR415">
        <v>-0.06866675958188251</v>
      </c>
      <c r="FS415">
        <v>0.02132036384156487</v>
      </c>
      <c r="FT415">
        <v>1</v>
      </c>
      <c r="FU415">
        <v>0</v>
      </c>
      <c r="FV415">
        <v>0</v>
      </c>
      <c r="FW415">
        <v>0</v>
      </c>
      <c r="FX415">
        <v>-1</v>
      </c>
      <c r="FY415">
        <v>1</v>
      </c>
      <c r="FZ415">
        <v>1</v>
      </c>
      <c r="GA415" t="s">
        <v>719</v>
      </c>
      <c r="GB415">
        <v>2.69365</v>
      </c>
      <c r="GC415">
        <v>2.70519</v>
      </c>
      <c r="GD415">
        <v>0.120274</v>
      </c>
      <c r="GE415">
        <v>0.113417</v>
      </c>
      <c r="GF415">
        <v>0.119225</v>
      </c>
      <c r="GG415">
        <v>0.109563</v>
      </c>
      <c r="GH415">
        <v>27577.6</v>
      </c>
      <c r="GI415">
        <v>27903.8</v>
      </c>
      <c r="GJ415">
        <v>29171</v>
      </c>
      <c r="GK415">
        <v>29131.4</v>
      </c>
      <c r="GL415">
        <v>34014.3</v>
      </c>
      <c r="GM415">
        <v>34526.6</v>
      </c>
      <c r="GN415">
        <v>41052.6</v>
      </c>
      <c r="GO415">
        <v>41568.7</v>
      </c>
      <c r="GP415">
        <v>1.71423</v>
      </c>
      <c r="GQ415">
        <v>2.00532</v>
      </c>
      <c r="GR415">
        <v>0.127882</v>
      </c>
      <c r="GS415">
        <v>0</v>
      </c>
      <c r="GT415">
        <v>30.6567</v>
      </c>
      <c r="GU415">
        <v>999.9</v>
      </c>
      <c r="GV415">
        <v>43.9</v>
      </c>
      <c r="GW415">
        <v>36.9</v>
      </c>
      <c r="GX415">
        <v>30.3726</v>
      </c>
      <c r="GY415">
        <v>62.8338</v>
      </c>
      <c r="GZ415">
        <v>29.6034</v>
      </c>
      <c r="HA415">
        <v>1</v>
      </c>
      <c r="HB415">
        <v>0.370315</v>
      </c>
      <c r="HC415">
        <v>0</v>
      </c>
      <c r="HD415">
        <v>20.3919</v>
      </c>
      <c r="HE415">
        <v>5.21429</v>
      </c>
      <c r="HF415">
        <v>12.0099</v>
      </c>
      <c r="HG415">
        <v>4.98685</v>
      </c>
      <c r="HH415">
        <v>3.2885</v>
      </c>
      <c r="HI415">
        <v>2448.5</v>
      </c>
      <c r="HJ415">
        <v>9999</v>
      </c>
      <c r="HK415">
        <v>9999</v>
      </c>
      <c r="HL415">
        <v>46.2</v>
      </c>
      <c r="HM415">
        <v>1.86735</v>
      </c>
      <c r="HN415">
        <v>1.8663</v>
      </c>
      <c r="HO415">
        <v>1.86584</v>
      </c>
      <c r="HP415">
        <v>1.8657</v>
      </c>
      <c r="HQ415">
        <v>1.86752</v>
      </c>
      <c r="HR415">
        <v>1.87005</v>
      </c>
      <c r="HS415">
        <v>1.86873</v>
      </c>
      <c r="HT415">
        <v>1.87009</v>
      </c>
      <c r="HU415">
        <v>0</v>
      </c>
      <c r="HV415">
        <v>0</v>
      </c>
      <c r="HW415">
        <v>0</v>
      </c>
      <c r="HX415">
        <v>0</v>
      </c>
      <c r="HY415" t="s">
        <v>425</v>
      </c>
      <c r="HZ415" t="s">
        <v>426</v>
      </c>
      <c r="IA415" t="s">
        <v>427</v>
      </c>
      <c r="IB415" t="s">
        <v>427</v>
      </c>
      <c r="IC415" t="s">
        <v>427</v>
      </c>
      <c r="ID415" t="s">
        <v>427</v>
      </c>
      <c r="IE415">
        <v>0</v>
      </c>
      <c r="IF415">
        <v>100</v>
      </c>
      <c r="IG415">
        <v>100</v>
      </c>
      <c r="IH415">
        <v>-0.456</v>
      </c>
      <c r="II415">
        <v>0.1139</v>
      </c>
      <c r="IJ415">
        <v>0.04464184116076175</v>
      </c>
      <c r="IK415">
        <v>-0.0004613869835165773</v>
      </c>
      <c r="IL415">
        <v>-7.733014719846753E-07</v>
      </c>
      <c r="IM415">
        <v>2.12217718631011E-10</v>
      </c>
      <c r="IN415">
        <v>-0.1662484685589008</v>
      </c>
      <c r="IO415">
        <v>0.000886434048502425</v>
      </c>
      <c r="IP415">
        <v>0.0004187276611132993</v>
      </c>
      <c r="IQ415">
        <v>-3.612086840460417E-06</v>
      </c>
      <c r="IR415">
        <v>19</v>
      </c>
      <c r="IS415">
        <v>2204</v>
      </c>
      <c r="IT415">
        <v>1</v>
      </c>
      <c r="IU415">
        <v>37</v>
      </c>
      <c r="IV415">
        <v>47.4</v>
      </c>
      <c r="IW415">
        <v>47.5</v>
      </c>
      <c r="IX415">
        <v>1.27197</v>
      </c>
      <c r="IY415">
        <v>2.23511</v>
      </c>
      <c r="IZ415">
        <v>1.39648</v>
      </c>
      <c r="JA415">
        <v>2.34253</v>
      </c>
      <c r="JB415">
        <v>1.49536</v>
      </c>
      <c r="JC415">
        <v>2.29614</v>
      </c>
      <c r="JD415">
        <v>39.1924</v>
      </c>
      <c r="JE415">
        <v>14.5961</v>
      </c>
      <c r="JF415">
        <v>18</v>
      </c>
      <c r="JG415">
        <v>391.613</v>
      </c>
      <c r="JH415">
        <v>561.886</v>
      </c>
      <c r="JI415">
        <v>32.6491</v>
      </c>
      <c r="JJ415">
        <v>32.2339</v>
      </c>
      <c r="JK415">
        <v>30.0001</v>
      </c>
      <c r="JL415">
        <v>32.1212</v>
      </c>
      <c r="JM415">
        <v>32.0195</v>
      </c>
      <c r="JN415">
        <v>25.3561</v>
      </c>
      <c r="JO415">
        <v>21.7957</v>
      </c>
      <c r="JP415">
        <v>31.1229</v>
      </c>
      <c r="JQ415">
        <v>-999.9</v>
      </c>
      <c r="JR415">
        <v>511.547</v>
      </c>
      <c r="JS415">
        <v>25.7037</v>
      </c>
      <c r="JT415">
        <v>99.7028</v>
      </c>
      <c r="JU415">
        <v>99.77849999999999</v>
      </c>
    </row>
    <row r="416" spans="1:281">
      <c r="A416">
        <v>400</v>
      </c>
      <c r="B416">
        <v>1652290190</v>
      </c>
      <c r="C416">
        <v>8133.5</v>
      </c>
      <c r="D416" t="s">
        <v>1285</v>
      </c>
      <c r="E416" t="s">
        <v>1286</v>
      </c>
      <c r="F416">
        <v>2</v>
      </c>
      <c r="G416" t="s">
        <v>1120</v>
      </c>
      <c r="H416" t="s">
        <v>418</v>
      </c>
      <c r="I416">
        <v>1652290188.5</v>
      </c>
      <c r="J416">
        <f>(K416)/1000</f>
        <v>0</v>
      </c>
      <c r="K416">
        <f>IF(CZ416, AN416, AH416)</f>
        <v>0</v>
      </c>
      <c r="L416">
        <f>IF(CZ416, AI416, AG416)</f>
        <v>0</v>
      </c>
      <c r="M416">
        <f>DB416 - IF(AU416&gt;1, L416*CV416*100.0/(AW416*DP416), 0)</f>
        <v>0</v>
      </c>
      <c r="N416">
        <f>((T416-J416/2)*M416-L416)/(T416+J416/2)</f>
        <v>0</v>
      </c>
      <c r="O416">
        <f>N416*(DI416+DJ416)/1000.0</f>
        <v>0</v>
      </c>
      <c r="P416">
        <f>(DB416 - IF(AU416&gt;1, L416*CV416*100.0/(AW416*DP416), 0))*(DI416+DJ416)/1000.0</f>
        <v>0</v>
      </c>
      <c r="Q416">
        <f>2.0/((1/S416-1/R416)+SIGN(S416)*SQRT((1/S416-1/R416)*(1/S416-1/R416) + 4*CW416/((CW416+1)*(CW416+1))*(2*1/S416*1/R416-1/R416*1/R416)))</f>
        <v>0</v>
      </c>
      <c r="R416">
        <f>IF(LEFT(CX416,1)&lt;&gt;"0",IF(LEFT(CX416,1)="1",3.0,CY416),$D$5+$E$5*(DP416*DI416/($K$5*1000))+$F$5*(DP416*DI416/($K$5*1000))*MAX(MIN(CV416,$J$5),$I$5)*MAX(MIN(CV416,$J$5),$I$5)+$G$5*MAX(MIN(CV416,$J$5),$I$5)*(DP416*DI416/($K$5*1000))+$H$5*(DP416*DI416/($K$5*1000))*(DP416*DI416/($K$5*1000)))</f>
        <v>0</v>
      </c>
      <c r="S416">
        <f>J416*(1000-(1000*0.61365*exp(17.502*W416/(240.97+W416))/(DI416+DJ416)+DD416)/2)/(1000*0.61365*exp(17.502*W416/(240.97+W416))/(DI416+DJ416)-DD416)</f>
        <v>0</v>
      </c>
      <c r="T416">
        <f>1/((CW416+1)/(Q416/1.6)+1/(R416/1.37)) + CW416/((CW416+1)/(Q416/1.6) + CW416/(R416/1.37))</f>
        <v>0</v>
      </c>
      <c r="U416">
        <f>(CR416*CU416)</f>
        <v>0</v>
      </c>
      <c r="V416">
        <f>(DK416+(U416+2*0.95*5.67E-8*(((DK416+$B$7)+273)^4-(DK416+273)^4)-44100*J416)/(1.84*29.3*R416+8*0.95*5.67E-8*(DK416+273)^3))</f>
        <v>0</v>
      </c>
      <c r="W416">
        <f>($C$7*DL416+$D$7*DM416+$E$7*V416)</f>
        <v>0</v>
      </c>
      <c r="X416">
        <f>0.61365*exp(17.502*W416/(240.97+W416))</f>
        <v>0</v>
      </c>
      <c r="Y416">
        <f>(Z416/AA416*100)</f>
        <v>0</v>
      </c>
      <c r="Z416">
        <f>DD416*(DI416+DJ416)/1000</f>
        <v>0</v>
      </c>
      <c r="AA416">
        <f>0.61365*exp(17.502*DK416/(240.97+DK416))</f>
        <v>0</v>
      </c>
      <c r="AB416">
        <f>(X416-DD416*(DI416+DJ416)/1000)</f>
        <v>0</v>
      </c>
      <c r="AC416">
        <f>(-J416*44100)</f>
        <v>0</v>
      </c>
      <c r="AD416">
        <f>2*29.3*R416*0.92*(DK416-W416)</f>
        <v>0</v>
      </c>
      <c r="AE416">
        <f>2*0.95*5.67E-8*(((DK416+$B$7)+273)^4-(W416+273)^4)</f>
        <v>0</v>
      </c>
      <c r="AF416">
        <f>U416+AE416+AC416+AD416</f>
        <v>0</v>
      </c>
      <c r="AG416">
        <f>DH416*AU416*(DC416-DB416*(1000-AU416*DE416)/(1000-AU416*DD416))/(100*CV416)</f>
        <v>0</v>
      </c>
      <c r="AH416">
        <f>1000*DH416*AU416*(DD416-DE416)/(100*CV416*(1000-AU416*DD416))</f>
        <v>0</v>
      </c>
      <c r="AI416">
        <f>(AJ416 - AK416 - DI416*1E3/(8.314*(DK416+273.15)) * AM416/DH416 * AL416) * DH416/(100*CV416) * (1000 - DE416)/1000</f>
        <v>0</v>
      </c>
      <c r="AJ416">
        <v>582.5855830376495</v>
      </c>
      <c r="AK416">
        <v>603.556921212121</v>
      </c>
      <c r="AL416">
        <v>-6.449670431604177</v>
      </c>
      <c r="AM416">
        <v>66.42233892500103</v>
      </c>
      <c r="AN416">
        <f>(AP416 - AO416 + DI416*1E3/(8.314*(DK416+273.15)) * AR416/DH416 * AQ416) * DH416/(100*CV416) * 1000/(1000 - AP416)</f>
        <v>0</v>
      </c>
      <c r="AO416">
        <v>25.78366853112478</v>
      </c>
      <c r="AP416">
        <v>28.51332181818181</v>
      </c>
      <c r="AQ416">
        <v>0.00101694606732175</v>
      </c>
      <c r="AR416">
        <v>79.01917542628415</v>
      </c>
      <c r="AS416">
        <v>0</v>
      </c>
      <c r="AT416">
        <v>0</v>
      </c>
      <c r="AU416">
        <f>IF(AS416*$H$13&gt;=AW416,1.0,(AW416/(AW416-AS416*$H$13)))</f>
        <v>0</v>
      </c>
      <c r="AV416">
        <f>(AU416-1)*100</f>
        <v>0</v>
      </c>
      <c r="AW416">
        <f>MAX(0,($B$13+$C$13*DP416)/(1+$D$13*DP416)*DI416/(DK416+273)*$E$13)</f>
        <v>0</v>
      </c>
      <c r="AX416" t="s">
        <v>421</v>
      </c>
      <c r="AY416" t="s">
        <v>421</v>
      </c>
      <c r="AZ416">
        <v>0</v>
      </c>
      <c r="BA416">
        <v>0</v>
      </c>
      <c r="BB416">
        <f>1-AZ416/BA416</f>
        <v>0</v>
      </c>
      <c r="BC416">
        <v>0</v>
      </c>
      <c r="BD416" t="s">
        <v>421</v>
      </c>
      <c r="BE416" t="s">
        <v>421</v>
      </c>
      <c r="BF416">
        <v>0</v>
      </c>
      <c r="BG416">
        <v>0</v>
      </c>
      <c r="BH416">
        <f>1-BF416/BG416</f>
        <v>0</v>
      </c>
      <c r="BI416">
        <v>0.5</v>
      </c>
      <c r="BJ416">
        <f>CS416</f>
        <v>0</v>
      </c>
      <c r="BK416">
        <f>L416</f>
        <v>0</v>
      </c>
      <c r="BL416">
        <f>BH416*BI416*BJ416</f>
        <v>0</v>
      </c>
      <c r="BM416">
        <f>(BK416-BC416)/BJ416</f>
        <v>0</v>
      </c>
      <c r="BN416">
        <f>(BA416-BG416)/BG416</f>
        <v>0</v>
      </c>
      <c r="BO416">
        <f>AZ416/(BB416+AZ416/BG416)</f>
        <v>0</v>
      </c>
      <c r="BP416" t="s">
        <v>421</v>
      </c>
      <c r="BQ416">
        <v>0</v>
      </c>
      <c r="BR416">
        <f>IF(BQ416&lt;&gt;0, BQ416, BO416)</f>
        <v>0</v>
      </c>
      <c r="BS416">
        <f>1-BR416/BG416</f>
        <v>0</v>
      </c>
      <c r="BT416">
        <f>(BG416-BF416)/(BG416-BR416)</f>
        <v>0</v>
      </c>
      <c r="BU416">
        <f>(BA416-BG416)/(BA416-BR416)</f>
        <v>0</v>
      </c>
      <c r="BV416">
        <f>(BG416-BF416)/(BG416-AZ416)</f>
        <v>0</v>
      </c>
      <c r="BW416">
        <f>(BA416-BG416)/(BA416-AZ416)</f>
        <v>0</v>
      </c>
      <c r="BX416">
        <f>(BT416*BR416/BF416)</f>
        <v>0</v>
      </c>
      <c r="BY416">
        <f>(1-BX416)</f>
        <v>0</v>
      </c>
      <c r="BZ416">
        <v>1358</v>
      </c>
      <c r="CA416">
        <v>300</v>
      </c>
      <c r="CB416">
        <v>300</v>
      </c>
      <c r="CC416">
        <v>300</v>
      </c>
      <c r="CD416">
        <v>10372.1</v>
      </c>
      <c r="CE416">
        <v>1824.64</v>
      </c>
      <c r="CF416">
        <v>-0.00730157</v>
      </c>
      <c r="CG416">
        <v>0.9</v>
      </c>
      <c r="CH416" t="s">
        <v>421</v>
      </c>
      <c r="CI416" t="s">
        <v>421</v>
      </c>
      <c r="CJ416" t="s">
        <v>421</v>
      </c>
      <c r="CK416" t="s">
        <v>421</v>
      </c>
      <c r="CL416" t="s">
        <v>421</v>
      </c>
      <c r="CM416" t="s">
        <v>421</v>
      </c>
      <c r="CN416" t="s">
        <v>421</v>
      </c>
      <c r="CO416" t="s">
        <v>421</v>
      </c>
      <c r="CP416" t="s">
        <v>421</v>
      </c>
      <c r="CQ416" t="s">
        <v>421</v>
      </c>
      <c r="CR416">
        <f>$B$11*DQ416+$C$11*DR416+$F$11*EC416*(1-EF416)</f>
        <v>0</v>
      </c>
      <c r="CS416">
        <f>CR416*CT416</f>
        <v>0</v>
      </c>
      <c r="CT416">
        <f>($B$11*$D$9+$C$11*$D$9+$F$11*((EP416+EH416)/MAX(EP416+EH416+EQ416, 0.1)*$I$9+EQ416/MAX(EP416+EH416+EQ416, 0.1)*$J$9))/($B$11+$C$11+$F$11)</f>
        <v>0</v>
      </c>
      <c r="CU416">
        <f>($B$11*$K$9+$C$11*$K$9+$F$11*((EP416+EH416)/MAX(EP416+EH416+EQ416, 0.1)*$P$9+EQ416/MAX(EP416+EH416+EQ416, 0.1)*$Q$9))/($B$11+$C$11+$F$11)</f>
        <v>0</v>
      </c>
      <c r="CV416">
        <v>6</v>
      </c>
      <c r="CW416">
        <v>0.5</v>
      </c>
      <c r="CX416" t="s">
        <v>422</v>
      </c>
      <c r="CY416">
        <v>2</v>
      </c>
      <c r="CZ416" t="b">
        <v>1</v>
      </c>
      <c r="DA416">
        <v>1652290188.5</v>
      </c>
      <c r="DB416">
        <v>592.59575</v>
      </c>
      <c r="DC416">
        <v>553.6185</v>
      </c>
      <c r="DD416">
        <v>28.5112</v>
      </c>
      <c r="DE416">
        <v>25.765575</v>
      </c>
      <c r="DF416">
        <v>593.0525</v>
      </c>
      <c r="DG416">
        <v>28.397325</v>
      </c>
      <c r="DH416">
        <v>400.06375</v>
      </c>
      <c r="DI416">
        <v>90.63357499999999</v>
      </c>
      <c r="DJ416">
        <v>0.09999322499999999</v>
      </c>
      <c r="DK416">
        <v>33.3993</v>
      </c>
      <c r="DL416">
        <v>32.731825</v>
      </c>
      <c r="DM416">
        <v>999.9</v>
      </c>
      <c r="DN416">
        <v>0</v>
      </c>
      <c r="DO416">
        <v>0</v>
      </c>
      <c r="DP416">
        <v>10003.125</v>
      </c>
      <c r="DQ416">
        <v>0</v>
      </c>
      <c r="DR416">
        <v>256.41375</v>
      </c>
      <c r="DS416">
        <v>38.977375</v>
      </c>
      <c r="DT416">
        <v>609.98725</v>
      </c>
      <c r="DU416">
        <v>568.2597499999999</v>
      </c>
      <c r="DV416">
        <v>2.7456</v>
      </c>
      <c r="DW416">
        <v>553.6185</v>
      </c>
      <c r="DX416">
        <v>25.765575</v>
      </c>
      <c r="DY416">
        <v>2.58407</v>
      </c>
      <c r="DZ416">
        <v>2.3352275</v>
      </c>
      <c r="EA416">
        <v>21.565925</v>
      </c>
      <c r="EB416">
        <v>19.9215</v>
      </c>
      <c r="EC416">
        <v>1500.07</v>
      </c>
      <c r="ED416">
        <v>0.97299325</v>
      </c>
      <c r="EE416">
        <v>0.027007075</v>
      </c>
      <c r="EF416">
        <v>0</v>
      </c>
      <c r="EG416">
        <v>1363.94</v>
      </c>
      <c r="EH416">
        <v>5.00097</v>
      </c>
      <c r="EI416">
        <v>21161.55</v>
      </c>
      <c r="EJ416">
        <v>12492.1</v>
      </c>
      <c r="EK416">
        <v>41.625</v>
      </c>
      <c r="EL416">
        <v>42.96850000000001</v>
      </c>
      <c r="EM416">
        <v>41.812</v>
      </c>
      <c r="EN416">
        <v>42.812</v>
      </c>
      <c r="EO416">
        <v>42.781</v>
      </c>
      <c r="EP416">
        <v>1454.69</v>
      </c>
      <c r="EQ416">
        <v>40.38</v>
      </c>
      <c r="ER416">
        <v>0</v>
      </c>
      <c r="ES416">
        <v>2876</v>
      </c>
      <c r="ET416">
        <v>0</v>
      </c>
      <c r="EU416">
        <v>1369.116</v>
      </c>
      <c r="EV416">
        <v>-51.3784614627881</v>
      </c>
      <c r="EW416">
        <v>-782.8384602271203</v>
      </c>
      <c r="EX416">
        <v>21238.468</v>
      </c>
      <c r="EY416">
        <v>15</v>
      </c>
      <c r="EZ416">
        <v>1652287342.6</v>
      </c>
      <c r="FA416" t="s">
        <v>727</v>
      </c>
      <c r="FB416">
        <v>1652287342.6</v>
      </c>
      <c r="FC416">
        <v>1652287335.6</v>
      </c>
      <c r="FD416">
        <v>27</v>
      </c>
      <c r="FE416">
        <v>0.206</v>
      </c>
      <c r="FF416">
        <v>-0.006</v>
      </c>
      <c r="FG416">
        <v>-1.806</v>
      </c>
      <c r="FH416">
        <v>0.04</v>
      </c>
      <c r="FI416">
        <v>1600</v>
      </c>
      <c r="FJ416">
        <v>24</v>
      </c>
      <c r="FK416">
        <v>0.06</v>
      </c>
      <c r="FL416">
        <v>0.04</v>
      </c>
      <c r="FM416">
        <v>37.73281951219513</v>
      </c>
      <c r="FN416">
        <v>4.6959449477351</v>
      </c>
      <c r="FO416">
        <v>0.592147246939728</v>
      </c>
      <c r="FP416">
        <v>-1</v>
      </c>
      <c r="FQ416">
        <v>2.710693902439024</v>
      </c>
      <c r="FR416">
        <v>-0.02634334494773383</v>
      </c>
      <c r="FS416">
        <v>0.02156063654407276</v>
      </c>
      <c r="FT416">
        <v>1</v>
      </c>
      <c r="FU416">
        <v>0</v>
      </c>
      <c r="FV416">
        <v>0</v>
      </c>
      <c r="FW416">
        <v>0</v>
      </c>
      <c r="FX416">
        <v>-1</v>
      </c>
      <c r="FY416">
        <v>1</v>
      </c>
      <c r="FZ416">
        <v>1</v>
      </c>
      <c r="GA416" t="s">
        <v>719</v>
      </c>
      <c r="GB416">
        <v>2.69359</v>
      </c>
      <c r="GC416">
        <v>2.70504</v>
      </c>
      <c r="GD416">
        <v>0.118922</v>
      </c>
      <c r="GE416">
        <v>0.111952</v>
      </c>
      <c r="GF416">
        <v>0.11923</v>
      </c>
      <c r="GG416">
        <v>0.109454</v>
      </c>
      <c r="GH416">
        <v>27619.9</v>
      </c>
      <c r="GI416">
        <v>27949.8</v>
      </c>
      <c r="GJ416">
        <v>29170.9</v>
      </c>
      <c r="GK416">
        <v>29131.2</v>
      </c>
      <c r="GL416">
        <v>34014</v>
      </c>
      <c r="GM416">
        <v>34530.6</v>
      </c>
      <c r="GN416">
        <v>41052.5</v>
      </c>
      <c r="GO416">
        <v>41568.4</v>
      </c>
      <c r="GP416">
        <v>1.71425</v>
      </c>
      <c r="GQ416">
        <v>2.00525</v>
      </c>
      <c r="GR416">
        <v>0.128359</v>
      </c>
      <c r="GS416">
        <v>0</v>
      </c>
      <c r="GT416">
        <v>30.6567</v>
      </c>
      <c r="GU416">
        <v>999.9</v>
      </c>
      <c r="GV416">
        <v>43.9</v>
      </c>
      <c r="GW416">
        <v>36.9</v>
      </c>
      <c r="GX416">
        <v>30.3722</v>
      </c>
      <c r="GY416">
        <v>62.7238</v>
      </c>
      <c r="GZ416">
        <v>29.6995</v>
      </c>
      <c r="HA416">
        <v>1</v>
      </c>
      <c r="HB416">
        <v>0.370244</v>
      </c>
      <c r="HC416">
        <v>0</v>
      </c>
      <c r="HD416">
        <v>20.3919</v>
      </c>
      <c r="HE416">
        <v>5.21444</v>
      </c>
      <c r="HF416">
        <v>12.0099</v>
      </c>
      <c r="HG416">
        <v>4.98655</v>
      </c>
      <c r="HH416">
        <v>3.2886</v>
      </c>
      <c r="HI416">
        <v>2448.5</v>
      </c>
      <c r="HJ416">
        <v>9999</v>
      </c>
      <c r="HK416">
        <v>9999</v>
      </c>
      <c r="HL416">
        <v>46.2</v>
      </c>
      <c r="HM416">
        <v>1.86737</v>
      </c>
      <c r="HN416">
        <v>1.8663</v>
      </c>
      <c r="HO416">
        <v>1.86586</v>
      </c>
      <c r="HP416">
        <v>1.8657</v>
      </c>
      <c r="HQ416">
        <v>1.86752</v>
      </c>
      <c r="HR416">
        <v>1.87005</v>
      </c>
      <c r="HS416">
        <v>1.86873</v>
      </c>
      <c r="HT416">
        <v>1.87009</v>
      </c>
      <c r="HU416">
        <v>0</v>
      </c>
      <c r="HV416">
        <v>0</v>
      </c>
      <c r="HW416">
        <v>0</v>
      </c>
      <c r="HX416">
        <v>0</v>
      </c>
      <c r="HY416" t="s">
        <v>425</v>
      </c>
      <c r="HZ416" t="s">
        <v>426</v>
      </c>
      <c r="IA416" t="s">
        <v>427</v>
      </c>
      <c r="IB416" t="s">
        <v>427</v>
      </c>
      <c r="IC416" t="s">
        <v>427</v>
      </c>
      <c r="ID416" t="s">
        <v>427</v>
      </c>
      <c r="IE416">
        <v>0</v>
      </c>
      <c r="IF416">
        <v>100</v>
      </c>
      <c r="IG416">
        <v>100</v>
      </c>
      <c r="IH416">
        <v>-0.446</v>
      </c>
      <c r="II416">
        <v>0.1139</v>
      </c>
      <c r="IJ416">
        <v>0.04464184116076175</v>
      </c>
      <c r="IK416">
        <v>-0.0004613869835165773</v>
      </c>
      <c r="IL416">
        <v>-7.733014719846753E-07</v>
      </c>
      <c r="IM416">
        <v>2.12217718631011E-10</v>
      </c>
      <c r="IN416">
        <v>-0.1662484685589008</v>
      </c>
      <c r="IO416">
        <v>0.000886434048502425</v>
      </c>
      <c r="IP416">
        <v>0.0004187276611132993</v>
      </c>
      <c r="IQ416">
        <v>-3.612086840460417E-06</v>
      </c>
      <c r="IR416">
        <v>19</v>
      </c>
      <c r="IS416">
        <v>2204</v>
      </c>
      <c r="IT416">
        <v>1</v>
      </c>
      <c r="IU416">
        <v>37</v>
      </c>
      <c r="IV416">
        <v>47.5</v>
      </c>
      <c r="IW416">
        <v>47.6</v>
      </c>
      <c r="IX416">
        <v>1.25732</v>
      </c>
      <c r="IY416">
        <v>2.23267</v>
      </c>
      <c r="IZ416">
        <v>1.39648</v>
      </c>
      <c r="JA416">
        <v>2.34131</v>
      </c>
      <c r="JB416">
        <v>1.49536</v>
      </c>
      <c r="JC416">
        <v>2.31201</v>
      </c>
      <c r="JD416">
        <v>39.1924</v>
      </c>
      <c r="JE416">
        <v>14.5961</v>
      </c>
      <c r="JF416">
        <v>18</v>
      </c>
      <c r="JG416">
        <v>391.627</v>
      </c>
      <c r="JH416">
        <v>561.83</v>
      </c>
      <c r="JI416">
        <v>32.649</v>
      </c>
      <c r="JJ416">
        <v>32.2339</v>
      </c>
      <c r="JK416">
        <v>30.0001</v>
      </c>
      <c r="JL416">
        <v>32.1212</v>
      </c>
      <c r="JM416">
        <v>32.0195</v>
      </c>
      <c r="JN416">
        <v>24.9541</v>
      </c>
      <c r="JO416">
        <v>21.7957</v>
      </c>
      <c r="JP416">
        <v>31.1229</v>
      </c>
      <c r="JQ416">
        <v>-999.9</v>
      </c>
      <c r="JR416">
        <v>498.175</v>
      </c>
      <c r="JS416">
        <v>25.6985</v>
      </c>
      <c r="JT416">
        <v>99.7025</v>
      </c>
      <c r="JU416">
        <v>99.7779</v>
      </c>
    </row>
    <row r="417" spans="1:281">
      <c r="A417">
        <v>401</v>
      </c>
      <c r="B417">
        <v>1652290192.5</v>
      </c>
      <c r="C417">
        <v>8136</v>
      </c>
      <c r="D417" t="s">
        <v>1287</v>
      </c>
      <c r="E417" t="s">
        <v>1288</v>
      </c>
      <c r="F417">
        <v>2</v>
      </c>
      <c r="G417" t="s">
        <v>1120</v>
      </c>
      <c r="H417" t="s">
        <v>418</v>
      </c>
      <c r="I417">
        <v>1652290191.25</v>
      </c>
      <c r="J417">
        <f>(K417)/1000</f>
        <v>0</v>
      </c>
      <c r="K417">
        <f>IF(CZ417, AN417, AH417)</f>
        <v>0</v>
      </c>
      <c r="L417">
        <f>IF(CZ417, AI417, AG417)</f>
        <v>0</v>
      </c>
      <c r="M417">
        <f>DB417 - IF(AU417&gt;1, L417*CV417*100.0/(AW417*DP417), 0)</f>
        <v>0</v>
      </c>
      <c r="N417">
        <f>((T417-J417/2)*M417-L417)/(T417+J417/2)</f>
        <v>0</v>
      </c>
      <c r="O417">
        <f>N417*(DI417+DJ417)/1000.0</f>
        <v>0</v>
      </c>
      <c r="P417">
        <f>(DB417 - IF(AU417&gt;1, L417*CV417*100.0/(AW417*DP417), 0))*(DI417+DJ417)/1000.0</f>
        <v>0</v>
      </c>
      <c r="Q417">
        <f>2.0/((1/S417-1/R417)+SIGN(S417)*SQRT((1/S417-1/R417)*(1/S417-1/R417) + 4*CW417/((CW417+1)*(CW417+1))*(2*1/S417*1/R417-1/R417*1/R417)))</f>
        <v>0</v>
      </c>
      <c r="R417">
        <f>IF(LEFT(CX417,1)&lt;&gt;"0",IF(LEFT(CX417,1)="1",3.0,CY417),$D$5+$E$5*(DP417*DI417/($K$5*1000))+$F$5*(DP417*DI417/($K$5*1000))*MAX(MIN(CV417,$J$5),$I$5)*MAX(MIN(CV417,$J$5),$I$5)+$G$5*MAX(MIN(CV417,$J$5),$I$5)*(DP417*DI417/($K$5*1000))+$H$5*(DP417*DI417/($K$5*1000))*(DP417*DI417/($K$5*1000)))</f>
        <v>0</v>
      </c>
      <c r="S417">
        <f>J417*(1000-(1000*0.61365*exp(17.502*W417/(240.97+W417))/(DI417+DJ417)+DD417)/2)/(1000*0.61365*exp(17.502*W417/(240.97+W417))/(DI417+DJ417)-DD417)</f>
        <v>0</v>
      </c>
      <c r="T417">
        <f>1/((CW417+1)/(Q417/1.6)+1/(R417/1.37)) + CW417/((CW417+1)/(Q417/1.6) + CW417/(R417/1.37))</f>
        <v>0</v>
      </c>
      <c r="U417">
        <f>(CR417*CU417)</f>
        <v>0</v>
      </c>
      <c r="V417">
        <f>(DK417+(U417+2*0.95*5.67E-8*(((DK417+$B$7)+273)^4-(DK417+273)^4)-44100*J417)/(1.84*29.3*R417+8*0.95*5.67E-8*(DK417+273)^3))</f>
        <v>0</v>
      </c>
      <c r="W417">
        <f>($C$7*DL417+$D$7*DM417+$E$7*V417)</f>
        <v>0</v>
      </c>
      <c r="X417">
        <f>0.61365*exp(17.502*W417/(240.97+W417))</f>
        <v>0</v>
      </c>
      <c r="Y417">
        <f>(Z417/AA417*100)</f>
        <v>0</v>
      </c>
      <c r="Z417">
        <f>DD417*(DI417+DJ417)/1000</f>
        <v>0</v>
      </c>
      <c r="AA417">
        <f>0.61365*exp(17.502*DK417/(240.97+DK417))</f>
        <v>0</v>
      </c>
      <c r="AB417">
        <f>(X417-DD417*(DI417+DJ417)/1000)</f>
        <v>0</v>
      </c>
      <c r="AC417">
        <f>(-J417*44100)</f>
        <v>0</v>
      </c>
      <c r="AD417">
        <f>2*29.3*R417*0.92*(DK417-W417)</f>
        <v>0</v>
      </c>
      <c r="AE417">
        <f>2*0.95*5.67E-8*(((DK417+$B$7)+273)^4-(W417+273)^4)</f>
        <v>0</v>
      </c>
      <c r="AF417">
        <f>U417+AE417+AC417+AD417</f>
        <v>0</v>
      </c>
      <c r="AG417">
        <f>DH417*AU417*(DC417-DB417*(1000-AU417*DE417)/(1000-AU417*DD417))/(100*CV417)</f>
        <v>0</v>
      </c>
      <c r="AH417">
        <f>1000*DH417*AU417*(DD417-DE417)/(100*CV417*(1000-AU417*DD417))</f>
        <v>0</v>
      </c>
      <c r="AI417">
        <f>(AJ417 - AK417 - DI417*1E3/(8.314*(DK417+273.15)) * AM417/DH417 * AL417) * DH417/(100*CV417) * (1000 - DE417)/1000</f>
        <v>0</v>
      </c>
      <c r="AJ417">
        <v>565.7141409128733</v>
      </c>
      <c r="AK417">
        <v>587.4180727272725</v>
      </c>
      <c r="AL417">
        <v>-6.442610007614089</v>
      </c>
      <c r="AM417">
        <v>66.42233892500103</v>
      </c>
      <c r="AN417">
        <f>(AP417 - AO417 + DI417*1E3/(8.314*(DK417+273.15)) * AR417/DH417 * AQ417) * DH417/(100*CV417) * 1000/(1000 - AP417)</f>
        <v>0</v>
      </c>
      <c r="AO417">
        <v>25.77261773048329</v>
      </c>
      <c r="AP417">
        <v>28.5103206060606</v>
      </c>
      <c r="AQ417">
        <v>0.0008669754682137056</v>
      </c>
      <c r="AR417">
        <v>79.01917542628415</v>
      </c>
      <c r="AS417">
        <v>0</v>
      </c>
      <c r="AT417">
        <v>0</v>
      </c>
      <c r="AU417">
        <f>IF(AS417*$H$13&gt;=AW417,1.0,(AW417/(AW417-AS417*$H$13)))</f>
        <v>0</v>
      </c>
      <c r="AV417">
        <f>(AU417-1)*100</f>
        <v>0</v>
      </c>
      <c r="AW417">
        <f>MAX(0,($B$13+$C$13*DP417)/(1+$D$13*DP417)*DI417/(DK417+273)*$E$13)</f>
        <v>0</v>
      </c>
      <c r="AX417" t="s">
        <v>421</v>
      </c>
      <c r="AY417" t="s">
        <v>421</v>
      </c>
      <c r="AZ417">
        <v>0</v>
      </c>
      <c r="BA417">
        <v>0</v>
      </c>
      <c r="BB417">
        <f>1-AZ417/BA417</f>
        <v>0</v>
      </c>
      <c r="BC417">
        <v>0</v>
      </c>
      <c r="BD417" t="s">
        <v>421</v>
      </c>
      <c r="BE417" t="s">
        <v>421</v>
      </c>
      <c r="BF417">
        <v>0</v>
      </c>
      <c r="BG417">
        <v>0</v>
      </c>
      <c r="BH417">
        <f>1-BF417/BG417</f>
        <v>0</v>
      </c>
      <c r="BI417">
        <v>0.5</v>
      </c>
      <c r="BJ417">
        <f>CS417</f>
        <v>0</v>
      </c>
      <c r="BK417">
        <f>L417</f>
        <v>0</v>
      </c>
      <c r="BL417">
        <f>BH417*BI417*BJ417</f>
        <v>0</v>
      </c>
      <c r="BM417">
        <f>(BK417-BC417)/BJ417</f>
        <v>0</v>
      </c>
      <c r="BN417">
        <f>(BA417-BG417)/BG417</f>
        <v>0</v>
      </c>
      <c r="BO417">
        <f>AZ417/(BB417+AZ417/BG417)</f>
        <v>0</v>
      </c>
      <c r="BP417" t="s">
        <v>421</v>
      </c>
      <c r="BQ417">
        <v>0</v>
      </c>
      <c r="BR417">
        <f>IF(BQ417&lt;&gt;0, BQ417, BO417)</f>
        <v>0</v>
      </c>
      <c r="BS417">
        <f>1-BR417/BG417</f>
        <v>0</v>
      </c>
      <c r="BT417">
        <f>(BG417-BF417)/(BG417-BR417)</f>
        <v>0</v>
      </c>
      <c r="BU417">
        <f>(BA417-BG417)/(BA417-BR417)</f>
        <v>0</v>
      </c>
      <c r="BV417">
        <f>(BG417-BF417)/(BG417-AZ417)</f>
        <v>0</v>
      </c>
      <c r="BW417">
        <f>(BA417-BG417)/(BA417-AZ417)</f>
        <v>0</v>
      </c>
      <c r="BX417">
        <f>(BT417*BR417/BF417)</f>
        <v>0</v>
      </c>
      <c r="BY417">
        <f>(1-BX417)</f>
        <v>0</v>
      </c>
      <c r="BZ417">
        <v>1358</v>
      </c>
      <c r="CA417">
        <v>300</v>
      </c>
      <c r="CB417">
        <v>300</v>
      </c>
      <c r="CC417">
        <v>300</v>
      </c>
      <c r="CD417">
        <v>10372.1</v>
      </c>
      <c r="CE417">
        <v>1824.64</v>
      </c>
      <c r="CF417">
        <v>-0.00730157</v>
      </c>
      <c r="CG417">
        <v>0.9</v>
      </c>
      <c r="CH417" t="s">
        <v>421</v>
      </c>
      <c r="CI417" t="s">
        <v>421</v>
      </c>
      <c r="CJ417" t="s">
        <v>421</v>
      </c>
      <c r="CK417" t="s">
        <v>421</v>
      </c>
      <c r="CL417" t="s">
        <v>421</v>
      </c>
      <c r="CM417" t="s">
        <v>421</v>
      </c>
      <c r="CN417" t="s">
        <v>421</v>
      </c>
      <c r="CO417" t="s">
        <v>421</v>
      </c>
      <c r="CP417" t="s">
        <v>421</v>
      </c>
      <c r="CQ417" t="s">
        <v>421</v>
      </c>
      <c r="CR417">
        <f>$B$11*DQ417+$C$11*DR417+$F$11*EC417*(1-EF417)</f>
        <v>0</v>
      </c>
      <c r="CS417">
        <f>CR417*CT417</f>
        <v>0</v>
      </c>
      <c r="CT417">
        <f>($B$11*$D$9+$C$11*$D$9+$F$11*((EP417+EH417)/MAX(EP417+EH417+EQ417, 0.1)*$I$9+EQ417/MAX(EP417+EH417+EQ417, 0.1)*$J$9))/($B$11+$C$11+$F$11)</f>
        <v>0</v>
      </c>
      <c r="CU417">
        <f>($B$11*$K$9+$C$11*$K$9+$F$11*((EP417+EH417)/MAX(EP417+EH417+EQ417, 0.1)*$P$9+EQ417/MAX(EP417+EH417+EQ417, 0.1)*$Q$9))/($B$11+$C$11+$F$11)</f>
        <v>0</v>
      </c>
      <c r="CV417">
        <v>6</v>
      </c>
      <c r="CW417">
        <v>0.5</v>
      </c>
      <c r="CX417" t="s">
        <v>422</v>
      </c>
      <c r="CY417">
        <v>2</v>
      </c>
      <c r="CZ417" t="b">
        <v>1</v>
      </c>
      <c r="DA417">
        <v>1652290191.25</v>
      </c>
      <c r="DB417">
        <v>575.38725</v>
      </c>
      <c r="DC417">
        <v>535.46825</v>
      </c>
      <c r="DD417">
        <v>28.511925</v>
      </c>
      <c r="DE417">
        <v>25.698025</v>
      </c>
      <c r="DF417">
        <v>575.82425</v>
      </c>
      <c r="DG417">
        <v>28.39805</v>
      </c>
      <c r="DH417">
        <v>400.06575</v>
      </c>
      <c r="DI417">
        <v>90.631975</v>
      </c>
      <c r="DJ417">
        <v>0.10002925</v>
      </c>
      <c r="DK417">
        <v>33.398725</v>
      </c>
      <c r="DL417">
        <v>32.739575</v>
      </c>
      <c r="DM417">
        <v>999.9</v>
      </c>
      <c r="DN417">
        <v>0</v>
      </c>
      <c r="DO417">
        <v>0</v>
      </c>
      <c r="DP417">
        <v>9977.8125</v>
      </c>
      <c r="DQ417">
        <v>0</v>
      </c>
      <c r="DR417">
        <v>257.31275</v>
      </c>
      <c r="DS417">
        <v>39.919125</v>
      </c>
      <c r="DT417">
        <v>592.2745</v>
      </c>
      <c r="DU417">
        <v>549.592</v>
      </c>
      <c r="DV417">
        <v>2.8139275</v>
      </c>
      <c r="DW417">
        <v>535.46825</v>
      </c>
      <c r="DX417">
        <v>25.698025</v>
      </c>
      <c r="DY417">
        <v>2.584095</v>
      </c>
      <c r="DZ417">
        <v>2.32906</v>
      </c>
      <c r="EA417">
        <v>21.56605</v>
      </c>
      <c r="EB417">
        <v>19.8788</v>
      </c>
      <c r="EC417">
        <v>1499.9875</v>
      </c>
      <c r="ED417">
        <v>0.97300325</v>
      </c>
      <c r="EE417">
        <v>0.02699685</v>
      </c>
      <c r="EF417">
        <v>0</v>
      </c>
      <c r="EG417">
        <v>1361.255</v>
      </c>
      <c r="EH417">
        <v>5.00097</v>
      </c>
      <c r="EI417">
        <v>21151.3</v>
      </c>
      <c r="EJ417">
        <v>12491.475</v>
      </c>
      <c r="EK417">
        <v>41.625</v>
      </c>
      <c r="EL417">
        <v>42.937</v>
      </c>
      <c r="EM417">
        <v>41.812</v>
      </c>
      <c r="EN417">
        <v>42.812</v>
      </c>
      <c r="EO417">
        <v>42.79649999999999</v>
      </c>
      <c r="EP417">
        <v>1454.6225</v>
      </c>
      <c r="EQ417">
        <v>40.3575</v>
      </c>
      <c r="ER417">
        <v>0</v>
      </c>
      <c r="ES417">
        <v>2878.400000095367</v>
      </c>
      <c r="ET417">
        <v>0</v>
      </c>
      <c r="EU417">
        <v>1366.9772</v>
      </c>
      <c r="EV417">
        <v>-55.10153837643379</v>
      </c>
      <c r="EW417">
        <v>-744.7538448200013</v>
      </c>
      <c r="EX417">
        <v>21208.908</v>
      </c>
      <c r="EY417">
        <v>15</v>
      </c>
      <c r="EZ417">
        <v>1652287342.6</v>
      </c>
      <c r="FA417" t="s">
        <v>727</v>
      </c>
      <c r="FB417">
        <v>1652287342.6</v>
      </c>
      <c r="FC417">
        <v>1652287335.6</v>
      </c>
      <c r="FD417">
        <v>27</v>
      </c>
      <c r="FE417">
        <v>0.206</v>
      </c>
      <c r="FF417">
        <v>-0.006</v>
      </c>
      <c r="FG417">
        <v>-1.806</v>
      </c>
      <c r="FH417">
        <v>0.04</v>
      </c>
      <c r="FI417">
        <v>1600</v>
      </c>
      <c r="FJ417">
        <v>24</v>
      </c>
      <c r="FK417">
        <v>0.06</v>
      </c>
      <c r="FL417">
        <v>0.04</v>
      </c>
      <c r="FM417">
        <v>38.15052195121951</v>
      </c>
      <c r="FN417">
        <v>5.779078745644599</v>
      </c>
      <c r="FO417">
        <v>0.7287660049741265</v>
      </c>
      <c r="FP417">
        <v>-1</v>
      </c>
      <c r="FQ417">
        <v>2.718475853658537</v>
      </c>
      <c r="FR417">
        <v>0.2170358885017438</v>
      </c>
      <c r="FS417">
        <v>0.03555769553944895</v>
      </c>
      <c r="FT417">
        <v>1</v>
      </c>
      <c r="FU417">
        <v>0</v>
      </c>
      <c r="FV417">
        <v>0</v>
      </c>
      <c r="FW417">
        <v>0</v>
      </c>
      <c r="FX417">
        <v>-1</v>
      </c>
      <c r="FY417">
        <v>1</v>
      </c>
      <c r="FZ417">
        <v>1</v>
      </c>
      <c r="GA417" t="s">
        <v>719</v>
      </c>
      <c r="GB417">
        <v>2.69369</v>
      </c>
      <c r="GC417">
        <v>2.70485</v>
      </c>
      <c r="GD417">
        <v>0.116627</v>
      </c>
      <c r="GE417">
        <v>0.109471</v>
      </c>
      <c r="GF417">
        <v>0.119212</v>
      </c>
      <c r="GG417">
        <v>0.109269</v>
      </c>
      <c r="GH417">
        <v>27691.8</v>
      </c>
      <c r="GI417">
        <v>28027.8</v>
      </c>
      <c r="GJ417">
        <v>29170.8</v>
      </c>
      <c r="GK417">
        <v>29131</v>
      </c>
      <c r="GL417">
        <v>34014.5</v>
      </c>
      <c r="GM417">
        <v>34537.8</v>
      </c>
      <c r="GN417">
        <v>41052.4</v>
      </c>
      <c r="GO417">
        <v>41568.4</v>
      </c>
      <c r="GP417">
        <v>1.7142</v>
      </c>
      <c r="GQ417">
        <v>2.00528</v>
      </c>
      <c r="GR417">
        <v>0.128143</v>
      </c>
      <c r="GS417">
        <v>0</v>
      </c>
      <c r="GT417">
        <v>30.6567</v>
      </c>
      <c r="GU417">
        <v>999.9</v>
      </c>
      <c r="GV417">
        <v>44</v>
      </c>
      <c r="GW417">
        <v>36.9</v>
      </c>
      <c r="GX417">
        <v>30.4436</v>
      </c>
      <c r="GY417">
        <v>63.0638</v>
      </c>
      <c r="GZ417">
        <v>29.4872</v>
      </c>
      <c r="HA417">
        <v>1</v>
      </c>
      <c r="HB417">
        <v>0.370239</v>
      </c>
      <c r="HC417">
        <v>0</v>
      </c>
      <c r="HD417">
        <v>20.3917</v>
      </c>
      <c r="HE417">
        <v>5.21429</v>
      </c>
      <c r="HF417">
        <v>12.0099</v>
      </c>
      <c r="HG417">
        <v>4.98645</v>
      </c>
      <c r="HH417">
        <v>3.28858</v>
      </c>
      <c r="HI417">
        <v>2448.5</v>
      </c>
      <c r="HJ417">
        <v>9999</v>
      </c>
      <c r="HK417">
        <v>9999</v>
      </c>
      <c r="HL417">
        <v>46.2</v>
      </c>
      <c r="HM417">
        <v>1.86736</v>
      </c>
      <c r="HN417">
        <v>1.8663</v>
      </c>
      <c r="HO417">
        <v>1.86588</v>
      </c>
      <c r="HP417">
        <v>1.8657</v>
      </c>
      <c r="HQ417">
        <v>1.86752</v>
      </c>
      <c r="HR417">
        <v>1.87008</v>
      </c>
      <c r="HS417">
        <v>1.86874</v>
      </c>
      <c r="HT417">
        <v>1.87008</v>
      </c>
      <c r="HU417">
        <v>0</v>
      </c>
      <c r="HV417">
        <v>0</v>
      </c>
      <c r="HW417">
        <v>0</v>
      </c>
      <c r="HX417">
        <v>0</v>
      </c>
      <c r="HY417" t="s">
        <v>425</v>
      </c>
      <c r="HZ417" t="s">
        <v>426</v>
      </c>
      <c r="IA417" t="s">
        <v>427</v>
      </c>
      <c r="IB417" t="s">
        <v>427</v>
      </c>
      <c r="IC417" t="s">
        <v>427</v>
      </c>
      <c r="ID417" t="s">
        <v>427</v>
      </c>
      <c r="IE417">
        <v>0</v>
      </c>
      <c r="IF417">
        <v>100</v>
      </c>
      <c r="IG417">
        <v>100</v>
      </c>
      <c r="IH417">
        <v>-0.428</v>
      </c>
      <c r="II417">
        <v>0.1138</v>
      </c>
      <c r="IJ417">
        <v>0.04464184116076175</v>
      </c>
      <c r="IK417">
        <v>-0.0004613869835165773</v>
      </c>
      <c r="IL417">
        <v>-7.733014719846753E-07</v>
      </c>
      <c r="IM417">
        <v>2.12217718631011E-10</v>
      </c>
      <c r="IN417">
        <v>-0.1662484685589008</v>
      </c>
      <c r="IO417">
        <v>0.000886434048502425</v>
      </c>
      <c r="IP417">
        <v>0.0004187276611132993</v>
      </c>
      <c r="IQ417">
        <v>-3.612086840460417E-06</v>
      </c>
      <c r="IR417">
        <v>19</v>
      </c>
      <c r="IS417">
        <v>2204</v>
      </c>
      <c r="IT417">
        <v>1</v>
      </c>
      <c r="IU417">
        <v>37</v>
      </c>
      <c r="IV417">
        <v>47.5</v>
      </c>
      <c r="IW417">
        <v>47.6</v>
      </c>
      <c r="IX417">
        <v>1.21582</v>
      </c>
      <c r="IY417">
        <v>2.229</v>
      </c>
      <c r="IZ417">
        <v>1.39648</v>
      </c>
      <c r="JA417">
        <v>2.34253</v>
      </c>
      <c r="JB417">
        <v>1.49536</v>
      </c>
      <c r="JC417">
        <v>2.37061</v>
      </c>
      <c r="JD417">
        <v>39.1924</v>
      </c>
      <c r="JE417">
        <v>14.6049</v>
      </c>
      <c r="JF417">
        <v>18</v>
      </c>
      <c r="JG417">
        <v>391.605</v>
      </c>
      <c r="JH417">
        <v>561.861</v>
      </c>
      <c r="JI417">
        <v>32.6488</v>
      </c>
      <c r="JJ417">
        <v>32.2339</v>
      </c>
      <c r="JK417">
        <v>30</v>
      </c>
      <c r="JL417">
        <v>32.122</v>
      </c>
      <c r="JM417">
        <v>32.0209</v>
      </c>
      <c r="JN417">
        <v>24.3404</v>
      </c>
      <c r="JO417">
        <v>21.7957</v>
      </c>
      <c r="JP417">
        <v>31.1229</v>
      </c>
      <c r="JQ417">
        <v>-999.9</v>
      </c>
      <c r="JR417">
        <v>484.616</v>
      </c>
      <c r="JS417">
        <v>25.7066</v>
      </c>
      <c r="JT417">
        <v>99.7022</v>
      </c>
      <c r="JU417">
        <v>99.77760000000001</v>
      </c>
    </row>
    <row r="418" spans="1:281">
      <c r="A418">
        <v>402</v>
      </c>
      <c r="B418">
        <v>1652290194</v>
      </c>
      <c r="C418">
        <v>8137.5</v>
      </c>
      <c r="D418" t="s">
        <v>1289</v>
      </c>
      <c r="E418" t="s">
        <v>1290</v>
      </c>
      <c r="F418">
        <v>2</v>
      </c>
      <c r="G418" t="s">
        <v>1120</v>
      </c>
      <c r="H418" t="s">
        <v>418</v>
      </c>
      <c r="I418">
        <v>1652290192.5</v>
      </c>
      <c r="J418">
        <f>(K418)/1000</f>
        <v>0</v>
      </c>
      <c r="K418">
        <f>IF(CZ418, AN418, AH418)</f>
        <v>0</v>
      </c>
      <c r="L418">
        <f>IF(CZ418, AI418, AG418)</f>
        <v>0</v>
      </c>
      <c r="M418">
        <f>DB418 - IF(AU418&gt;1, L418*CV418*100.0/(AW418*DP418), 0)</f>
        <v>0</v>
      </c>
      <c r="N418">
        <f>((T418-J418/2)*M418-L418)/(T418+J418/2)</f>
        <v>0</v>
      </c>
      <c r="O418">
        <f>N418*(DI418+DJ418)/1000.0</f>
        <v>0</v>
      </c>
      <c r="P418">
        <f>(DB418 - IF(AU418&gt;1, L418*CV418*100.0/(AW418*DP418), 0))*(DI418+DJ418)/1000.0</f>
        <v>0</v>
      </c>
      <c r="Q418">
        <f>2.0/((1/S418-1/R418)+SIGN(S418)*SQRT((1/S418-1/R418)*(1/S418-1/R418) + 4*CW418/((CW418+1)*(CW418+1))*(2*1/S418*1/R418-1/R418*1/R418)))</f>
        <v>0</v>
      </c>
      <c r="R418">
        <f>IF(LEFT(CX418,1)&lt;&gt;"0",IF(LEFT(CX418,1)="1",3.0,CY418),$D$5+$E$5*(DP418*DI418/($K$5*1000))+$F$5*(DP418*DI418/($K$5*1000))*MAX(MIN(CV418,$J$5),$I$5)*MAX(MIN(CV418,$J$5),$I$5)+$G$5*MAX(MIN(CV418,$J$5),$I$5)*(DP418*DI418/($K$5*1000))+$H$5*(DP418*DI418/($K$5*1000))*(DP418*DI418/($K$5*1000)))</f>
        <v>0</v>
      </c>
      <c r="S418">
        <f>J418*(1000-(1000*0.61365*exp(17.502*W418/(240.97+W418))/(DI418+DJ418)+DD418)/2)/(1000*0.61365*exp(17.502*W418/(240.97+W418))/(DI418+DJ418)-DD418)</f>
        <v>0</v>
      </c>
      <c r="T418">
        <f>1/((CW418+1)/(Q418/1.6)+1/(R418/1.37)) + CW418/((CW418+1)/(Q418/1.6) + CW418/(R418/1.37))</f>
        <v>0</v>
      </c>
      <c r="U418">
        <f>(CR418*CU418)</f>
        <v>0</v>
      </c>
      <c r="V418">
        <f>(DK418+(U418+2*0.95*5.67E-8*(((DK418+$B$7)+273)^4-(DK418+273)^4)-44100*J418)/(1.84*29.3*R418+8*0.95*5.67E-8*(DK418+273)^3))</f>
        <v>0</v>
      </c>
      <c r="W418">
        <f>($C$7*DL418+$D$7*DM418+$E$7*V418)</f>
        <v>0</v>
      </c>
      <c r="X418">
        <f>0.61365*exp(17.502*W418/(240.97+W418))</f>
        <v>0</v>
      </c>
      <c r="Y418">
        <f>(Z418/AA418*100)</f>
        <v>0</v>
      </c>
      <c r="Z418">
        <f>DD418*(DI418+DJ418)/1000</f>
        <v>0</v>
      </c>
      <c r="AA418">
        <f>0.61365*exp(17.502*DK418/(240.97+DK418))</f>
        <v>0</v>
      </c>
      <c r="AB418">
        <f>(X418-DD418*(DI418+DJ418)/1000)</f>
        <v>0</v>
      </c>
      <c r="AC418">
        <f>(-J418*44100)</f>
        <v>0</v>
      </c>
      <c r="AD418">
        <f>2*29.3*R418*0.92*(DK418-W418)</f>
        <v>0</v>
      </c>
      <c r="AE418">
        <f>2*0.95*5.67E-8*(((DK418+$B$7)+273)^4-(W418+273)^4)</f>
        <v>0</v>
      </c>
      <c r="AF418">
        <f>U418+AE418+AC418+AD418</f>
        <v>0</v>
      </c>
      <c r="AG418">
        <f>DH418*AU418*(DC418-DB418*(1000-AU418*DE418)/(1000-AU418*DD418))/(100*CV418)</f>
        <v>0</v>
      </c>
      <c r="AH418">
        <f>1000*DH418*AU418*(DD418-DE418)/(100*CV418*(1000-AU418*DD418))</f>
        <v>0</v>
      </c>
      <c r="AI418">
        <f>(AJ418 - AK418 - DI418*1E3/(8.314*(DK418+273.15)) * AM418/DH418 * AL418) * DH418/(100*CV418) * (1000 - DE418)/1000</f>
        <v>0</v>
      </c>
      <c r="AJ418">
        <v>555.520197124831</v>
      </c>
      <c r="AK418">
        <v>577.6461696969697</v>
      </c>
      <c r="AL418">
        <v>-6.475706642310687</v>
      </c>
      <c r="AM418">
        <v>66.42233892500103</v>
      </c>
      <c r="AN418">
        <f>(AP418 - AO418 + DI418*1E3/(8.314*(DK418+273.15)) * AR418/DH418 * AQ418) * DH418/(100*CV418) * 1000/(1000 - AP418)</f>
        <v>0</v>
      </c>
      <c r="AO418">
        <v>25.73801084921095</v>
      </c>
      <c r="AP418">
        <v>28.50255151515151</v>
      </c>
      <c r="AQ418">
        <v>0.000169618461127009</v>
      </c>
      <c r="AR418">
        <v>79.01917542628415</v>
      </c>
      <c r="AS418">
        <v>0</v>
      </c>
      <c r="AT418">
        <v>0</v>
      </c>
      <c r="AU418">
        <f>IF(AS418*$H$13&gt;=AW418,1.0,(AW418/(AW418-AS418*$H$13)))</f>
        <v>0</v>
      </c>
      <c r="AV418">
        <f>(AU418-1)*100</f>
        <v>0</v>
      </c>
      <c r="AW418">
        <f>MAX(0,($B$13+$C$13*DP418)/(1+$D$13*DP418)*DI418/(DK418+273)*$E$13)</f>
        <v>0</v>
      </c>
      <c r="AX418" t="s">
        <v>421</v>
      </c>
      <c r="AY418" t="s">
        <v>421</v>
      </c>
      <c r="AZ418">
        <v>0</v>
      </c>
      <c r="BA418">
        <v>0</v>
      </c>
      <c r="BB418">
        <f>1-AZ418/BA418</f>
        <v>0</v>
      </c>
      <c r="BC418">
        <v>0</v>
      </c>
      <c r="BD418" t="s">
        <v>421</v>
      </c>
      <c r="BE418" t="s">
        <v>421</v>
      </c>
      <c r="BF418">
        <v>0</v>
      </c>
      <c r="BG418">
        <v>0</v>
      </c>
      <c r="BH418">
        <f>1-BF418/BG418</f>
        <v>0</v>
      </c>
      <c r="BI418">
        <v>0.5</v>
      </c>
      <c r="BJ418">
        <f>CS418</f>
        <v>0</v>
      </c>
      <c r="BK418">
        <f>L418</f>
        <v>0</v>
      </c>
      <c r="BL418">
        <f>BH418*BI418*BJ418</f>
        <v>0</v>
      </c>
      <c r="BM418">
        <f>(BK418-BC418)/BJ418</f>
        <v>0</v>
      </c>
      <c r="BN418">
        <f>(BA418-BG418)/BG418</f>
        <v>0</v>
      </c>
      <c r="BO418">
        <f>AZ418/(BB418+AZ418/BG418)</f>
        <v>0</v>
      </c>
      <c r="BP418" t="s">
        <v>421</v>
      </c>
      <c r="BQ418">
        <v>0</v>
      </c>
      <c r="BR418">
        <f>IF(BQ418&lt;&gt;0, BQ418, BO418)</f>
        <v>0</v>
      </c>
      <c r="BS418">
        <f>1-BR418/BG418</f>
        <v>0</v>
      </c>
      <c r="BT418">
        <f>(BG418-BF418)/(BG418-BR418)</f>
        <v>0</v>
      </c>
      <c r="BU418">
        <f>(BA418-BG418)/(BA418-BR418)</f>
        <v>0</v>
      </c>
      <c r="BV418">
        <f>(BG418-BF418)/(BG418-AZ418)</f>
        <v>0</v>
      </c>
      <c r="BW418">
        <f>(BA418-BG418)/(BA418-AZ418)</f>
        <v>0</v>
      </c>
      <c r="BX418">
        <f>(BT418*BR418/BF418)</f>
        <v>0</v>
      </c>
      <c r="BY418">
        <f>(1-BX418)</f>
        <v>0</v>
      </c>
      <c r="BZ418">
        <v>1358</v>
      </c>
      <c r="CA418">
        <v>300</v>
      </c>
      <c r="CB418">
        <v>300</v>
      </c>
      <c r="CC418">
        <v>300</v>
      </c>
      <c r="CD418">
        <v>10372.1</v>
      </c>
      <c r="CE418">
        <v>1824.64</v>
      </c>
      <c r="CF418">
        <v>-0.00730157</v>
      </c>
      <c r="CG418">
        <v>0.9</v>
      </c>
      <c r="CH418" t="s">
        <v>421</v>
      </c>
      <c r="CI418" t="s">
        <v>421</v>
      </c>
      <c r="CJ418" t="s">
        <v>421</v>
      </c>
      <c r="CK418" t="s">
        <v>421</v>
      </c>
      <c r="CL418" t="s">
        <v>421</v>
      </c>
      <c r="CM418" t="s">
        <v>421</v>
      </c>
      <c r="CN418" t="s">
        <v>421</v>
      </c>
      <c r="CO418" t="s">
        <v>421</v>
      </c>
      <c r="CP418" t="s">
        <v>421</v>
      </c>
      <c r="CQ418" t="s">
        <v>421</v>
      </c>
      <c r="CR418">
        <f>$B$11*DQ418+$C$11*DR418+$F$11*EC418*(1-EF418)</f>
        <v>0</v>
      </c>
      <c r="CS418">
        <f>CR418*CT418</f>
        <v>0</v>
      </c>
      <c r="CT418">
        <f>($B$11*$D$9+$C$11*$D$9+$F$11*((EP418+EH418)/MAX(EP418+EH418+EQ418, 0.1)*$I$9+EQ418/MAX(EP418+EH418+EQ418, 0.1)*$J$9))/($B$11+$C$11+$F$11)</f>
        <v>0</v>
      </c>
      <c r="CU418">
        <f>($B$11*$K$9+$C$11*$K$9+$F$11*((EP418+EH418)/MAX(EP418+EH418+EQ418, 0.1)*$P$9+EQ418/MAX(EP418+EH418+EQ418, 0.1)*$Q$9))/($B$11+$C$11+$F$11)</f>
        <v>0</v>
      </c>
      <c r="CV418">
        <v>6</v>
      </c>
      <c r="CW418">
        <v>0.5</v>
      </c>
      <c r="CX418" t="s">
        <v>422</v>
      </c>
      <c r="CY418">
        <v>2</v>
      </c>
      <c r="CZ418" t="b">
        <v>1</v>
      </c>
      <c r="DA418">
        <v>1652290192.5</v>
      </c>
      <c r="DB418">
        <v>567.5047500000001</v>
      </c>
      <c r="DC418">
        <v>527.1705000000001</v>
      </c>
      <c r="DD418">
        <v>28.5076</v>
      </c>
      <c r="DE418">
        <v>25.6739</v>
      </c>
      <c r="DF418">
        <v>567.9327499999999</v>
      </c>
      <c r="DG418">
        <v>28.393825</v>
      </c>
      <c r="DH418">
        <v>400.066</v>
      </c>
      <c r="DI418">
        <v>90.63170000000001</v>
      </c>
      <c r="DJ418">
        <v>0.099952125</v>
      </c>
      <c r="DK418">
        <v>33.398175</v>
      </c>
      <c r="DL418">
        <v>32.736975</v>
      </c>
      <c r="DM418">
        <v>999.9</v>
      </c>
      <c r="DN418">
        <v>0</v>
      </c>
      <c r="DO418">
        <v>0</v>
      </c>
      <c r="DP418">
        <v>9980.622500000001</v>
      </c>
      <c r="DQ418">
        <v>0</v>
      </c>
      <c r="DR418">
        <v>255.8075</v>
      </c>
      <c r="DS418">
        <v>40.334175</v>
      </c>
      <c r="DT418">
        <v>584.1577500000001</v>
      </c>
      <c r="DU418">
        <v>541.062</v>
      </c>
      <c r="DV418">
        <v>2.833695</v>
      </c>
      <c r="DW418">
        <v>527.1705000000001</v>
      </c>
      <c r="DX418">
        <v>25.6739</v>
      </c>
      <c r="DY418">
        <v>2.583695</v>
      </c>
      <c r="DZ418">
        <v>2.32687</v>
      </c>
      <c r="EA418">
        <v>21.563525</v>
      </c>
      <c r="EB418">
        <v>19.863625</v>
      </c>
      <c r="EC418">
        <v>1499.925</v>
      </c>
      <c r="ED418">
        <v>0.972997</v>
      </c>
      <c r="EE418">
        <v>0.0270032</v>
      </c>
      <c r="EF418">
        <v>0</v>
      </c>
      <c r="EG418">
        <v>1359.8025</v>
      </c>
      <c r="EH418">
        <v>5.00097</v>
      </c>
      <c r="EI418">
        <v>21122.025</v>
      </c>
      <c r="EJ418">
        <v>12490.95</v>
      </c>
      <c r="EK418">
        <v>41.625</v>
      </c>
      <c r="EL418">
        <v>42.937</v>
      </c>
      <c r="EM418">
        <v>41.812</v>
      </c>
      <c r="EN418">
        <v>42.812</v>
      </c>
      <c r="EO418">
        <v>42.7655</v>
      </c>
      <c r="EP418">
        <v>1454.5525</v>
      </c>
      <c r="EQ418">
        <v>40.3675</v>
      </c>
      <c r="ER418">
        <v>0</v>
      </c>
      <c r="ES418">
        <v>2880.200000047684</v>
      </c>
      <c r="ET418">
        <v>0</v>
      </c>
      <c r="EU418">
        <v>1365.507307692308</v>
      </c>
      <c r="EV418">
        <v>-57.95931627706481</v>
      </c>
      <c r="EW418">
        <v>-775.015384953836</v>
      </c>
      <c r="EX418">
        <v>21190.73076923077</v>
      </c>
      <c r="EY418">
        <v>15</v>
      </c>
      <c r="EZ418">
        <v>1652287342.6</v>
      </c>
      <c r="FA418" t="s">
        <v>727</v>
      </c>
      <c r="FB418">
        <v>1652287342.6</v>
      </c>
      <c r="FC418">
        <v>1652287335.6</v>
      </c>
      <c r="FD418">
        <v>27</v>
      </c>
      <c r="FE418">
        <v>0.206</v>
      </c>
      <c r="FF418">
        <v>-0.006</v>
      </c>
      <c r="FG418">
        <v>-1.806</v>
      </c>
      <c r="FH418">
        <v>0.04</v>
      </c>
      <c r="FI418">
        <v>1600</v>
      </c>
      <c r="FJ418">
        <v>24</v>
      </c>
      <c r="FK418">
        <v>0.06</v>
      </c>
      <c r="FL418">
        <v>0.04</v>
      </c>
      <c r="FM418">
        <v>38.30554634146341</v>
      </c>
      <c r="FN418">
        <v>6.553590940766629</v>
      </c>
      <c r="FO418">
        <v>0.8193398791762584</v>
      </c>
      <c r="FP418">
        <v>-1</v>
      </c>
      <c r="FQ418">
        <v>2.723219268292683</v>
      </c>
      <c r="FR418">
        <v>0.329914494773518</v>
      </c>
      <c r="FS418">
        <v>0.04346309443094668</v>
      </c>
      <c r="FT418">
        <v>1</v>
      </c>
      <c r="FU418">
        <v>0</v>
      </c>
      <c r="FV418">
        <v>0</v>
      </c>
      <c r="FW418">
        <v>0</v>
      </c>
      <c r="FX418">
        <v>-1</v>
      </c>
      <c r="FY418">
        <v>1</v>
      </c>
      <c r="FZ418">
        <v>1</v>
      </c>
      <c r="GA418" t="s">
        <v>719</v>
      </c>
      <c r="GB418">
        <v>2.69351</v>
      </c>
      <c r="GC418">
        <v>2.70504</v>
      </c>
      <c r="GD418">
        <v>0.115227</v>
      </c>
      <c r="GE418">
        <v>0.107964</v>
      </c>
      <c r="GF418">
        <v>0.119187</v>
      </c>
      <c r="GG418">
        <v>0.109237</v>
      </c>
      <c r="GH418">
        <v>27735.8</v>
      </c>
      <c r="GI418">
        <v>28075.3</v>
      </c>
      <c r="GJ418">
        <v>29170.9</v>
      </c>
      <c r="GK418">
        <v>29131</v>
      </c>
      <c r="GL418">
        <v>34015.6</v>
      </c>
      <c r="GM418">
        <v>34539.2</v>
      </c>
      <c r="GN418">
        <v>41052.5</v>
      </c>
      <c r="GO418">
        <v>41568.6</v>
      </c>
      <c r="GP418">
        <v>1.71403</v>
      </c>
      <c r="GQ418">
        <v>2.0053</v>
      </c>
      <c r="GR418">
        <v>0.127874</v>
      </c>
      <c r="GS418">
        <v>0</v>
      </c>
      <c r="GT418">
        <v>30.6567</v>
      </c>
      <c r="GU418">
        <v>999.9</v>
      </c>
      <c r="GV418">
        <v>44</v>
      </c>
      <c r="GW418">
        <v>36.9</v>
      </c>
      <c r="GX418">
        <v>30.4462</v>
      </c>
      <c r="GY418">
        <v>63.0438</v>
      </c>
      <c r="GZ418">
        <v>29.5633</v>
      </c>
      <c r="HA418">
        <v>1</v>
      </c>
      <c r="HB418">
        <v>0.370234</v>
      </c>
      <c r="HC418">
        <v>0</v>
      </c>
      <c r="HD418">
        <v>20.3916</v>
      </c>
      <c r="HE418">
        <v>5.21444</v>
      </c>
      <c r="HF418">
        <v>12.0099</v>
      </c>
      <c r="HG418">
        <v>4.987</v>
      </c>
      <c r="HH418">
        <v>3.2886</v>
      </c>
      <c r="HI418">
        <v>2448.5</v>
      </c>
      <c r="HJ418">
        <v>9999</v>
      </c>
      <c r="HK418">
        <v>9999</v>
      </c>
      <c r="HL418">
        <v>46.2</v>
      </c>
      <c r="HM418">
        <v>1.86736</v>
      </c>
      <c r="HN418">
        <v>1.8663</v>
      </c>
      <c r="HO418">
        <v>1.86586</v>
      </c>
      <c r="HP418">
        <v>1.8657</v>
      </c>
      <c r="HQ418">
        <v>1.86752</v>
      </c>
      <c r="HR418">
        <v>1.87009</v>
      </c>
      <c r="HS418">
        <v>1.86874</v>
      </c>
      <c r="HT418">
        <v>1.87008</v>
      </c>
      <c r="HU418">
        <v>0</v>
      </c>
      <c r="HV418">
        <v>0</v>
      </c>
      <c r="HW418">
        <v>0</v>
      </c>
      <c r="HX418">
        <v>0</v>
      </c>
      <c r="HY418" t="s">
        <v>425</v>
      </c>
      <c r="HZ418" t="s">
        <v>426</v>
      </c>
      <c r="IA418" t="s">
        <v>427</v>
      </c>
      <c r="IB418" t="s">
        <v>427</v>
      </c>
      <c r="IC418" t="s">
        <v>427</v>
      </c>
      <c r="ID418" t="s">
        <v>427</v>
      </c>
      <c r="IE418">
        <v>0</v>
      </c>
      <c r="IF418">
        <v>100</v>
      </c>
      <c r="IG418">
        <v>100</v>
      </c>
      <c r="IH418">
        <v>-0.417</v>
      </c>
      <c r="II418">
        <v>0.1137</v>
      </c>
      <c r="IJ418">
        <v>0.04464184116076175</v>
      </c>
      <c r="IK418">
        <v>-0.0004613869835165773</v>
      </c>
      <c r="IL418">
        <v>-7.733014719846753E-07</v>
      </c>
      <c r="IM418">
        <v>2.12217718631011E-10</v>
      </c>
      <c r="IN418">
        <v>-0.1662484685589008</v>
      </c>
      <c r="IO418">
        <v>0.000886434048502425</v>
      </c>
      <c r="IP418">
        <v>0.0004187276611132993</v>
      </c>
      <c r="IQ418">
        <v>-3.612086840460417E-06</v>
      </c>
      <c r="IR418">
        <v>19</v>
      </c>
      <c r="IS418">
        <v>2204</v>
      </c>
      <c r="IT418">
        <v>1</v>
      </c>
      <c r="IU418">
        <v>37</v>
      </c>
      <c r="IV418">
        <v>47.5</v>
      </c>
      <c r="IW418">
        <v>47.6</v>
      </c>
      <c r="IX418">
        <v>1.19507</v>
      </c>
      <c r="IY418">
        <v>2.23267</v>
      </c>
      <c r="IZ418">
        <v>1.39648</v>
      </c>
      <c r="JA418">
        <v>2.34131</v>
      </c>
      <c r="JB418">
        <v>1.49536</v>
      </c>
      <c r="JC418">
        <v>2.39136</v>
      </c>
      <c r="JD418">
        <v>39.1924</v>
      </c>
      <c r="JE418">
        <v>14.6049</v>
      </c>
      <c r="JF418">
        <v>18</v>
      </c>
      <c r="JG418">
        <v>391.516</v>
      </c>
      <c r="JH418">
        <v>561.89</v>
      </c>
      <c r="JI418">
        <v>32.6485</v>
      </c>
      <c r="JJ418">
        <v>32.2339</v>
      </c>
      <c r="JK418">
        <v>30</v>
      </c>
      <c r="JL418">
        <v>32.1232</v>
      </c>
      <c r="JM418">
        <v>32.022</v>
      </c>
      <c r="JN418">
        <v>23.9315</v>
      </c>
      <c r="JO418">
        <v>21.7957</v>
      </c>
      <c r="JP418">
        <v>31.1229</v>
      </c>
      <c r="JQ418">
        <v>-999.9</v>
      </c>
      <c r="JR418">
        <v>471.226</v>
      </c>
      <c r="JS418">
        <v>25.7066</v>
      </c>
      <c r="JT418">
        <v>99.7024</v>
      </c>
      <c r="JU418">
        <v>99.77800000000001</v>
      </c>
    </row>
    <row r="419" spans="1:281">
      <c r="A419">
        <v>403</v>
      </c>
      <c r="B419">
        <v>1652290196.5</v>
      </c>
      <c r="C419">
        <v>8140</v>
      </c>
      <c r="D419" t="s">
        <v>1291</v>
      </c>
      <c r="E419" t="s">
        <v>1292</v>
      </c>
      <c r="F419">
        <v>2</v>
      </c>
      <c r="G419" t="s">
        <v>1120</v>
      </c>
      <c r="H419" t="s">
        <v>418</v>
      </c>
      <c r="I419">
        <v>1652290195.25</v>
      </c>
      <c r="J419">
        <f>(K419)/1000</f>
        <v>0</v>
      </c>
      <c r="K419">
        <f>IF(CZ419, AN419, AH419)</f>
        <v>0</v>
      </c>
      <c r="L419">
        <f>IF(CZ419, AI419, AG419)</f>
        <v>0</v>
      </c>
      <c r="M419">
        <f>DB419 - IF(AU419&gt;1, L419*CV419*100.0/(AW419*DP419), 0)</f>
        <v>0</v>
      </c>
      <c r="N419">
        <f>((T419-J419/2)*M419-L419)/(T419+J419/2)</f>
        <v>0</v>
      </c>
      <c r="O419">
        <f>N419*(DI419+DJ419)/1000.0</f>
        <v>0</v>
      </c>
      <c r="P419">
        <f>(DB419 - IF(AU419&gt;1, L419*CV419*100.0/(AW419*DP419), 0))*(DI419+DJ419)/1000.0</f>
        <v>0</v>
      </c>
      <c r="Q419">
        <f>2.0/((1/S419-1/R419)+SIGN(S419)*SQRT((1/S419-1/R419)*(1/S419-1/R419) + 4*CW419/((CW419+1)*(CW419+1))*(2*1/S419*1/R419-1/R419*1/R419)))</f>
        <v>0</v>
      </c>
      <c r="R419">
        <f>IF(LEFT(CX419,1)&lt;&gt;"0",IF(LEFT(CX419,1)="1",3.0,CY419),$D$5+$E$5*(DP419*DI419/($K$5*1000))+$F$5*(DP419*DI419/($K$5*1000))*MAX(MIN(CV419,$J$5),$I$5)*MAX(MIN(CV419,$J$5),$I$5)+$G$5*MAX(MIN(CV419,$J$5),$I$5)*(DP419*DI419/($K$5*1000))+$H$5*(DP419*DI419/($K$5*1000))*(DP419*DI419/($K$5*1000)))</f>
        <v>0</v>
      </c>
      <c r="S419">
        <f>J419*(1000-(1000*0.61365*exp(17.502*W419/(240.97+W419))/(DI419+DJ419)+DD419)/2)/(1000*0.61365*exp(17.502*W419/(240.97+W419))/(DI419+DJ419)-DD419)</f>
        <v>0</v>
      </c>
      <c r="T419">
        <f>1/((CW419+1)/(Q419/1.6)+1/(R419/1.37)) + CW419/((CW419+1)/(Q419/1.6) + CW419/(R419/1.37))</f>
        <v>0</v>
      </c>
      <c r="U419">
        <f>(CR419*CU419)</f>
        <v>0</v>
      </c>
      <c r="V419">
        <f>(DK419+(U419+2*0.95*5.67E-8*(((DK419+$B$7)+273)^4-(DK419+273)^4)-44100*J419)/(1.84*29.3*R419+8*0.95*5.67E-8*(DK419+273)^3))</f>
        <v>0</v>
      </c>
      <c r="W419">
        <f>($C$7*DL419+$D$7*DM419+$E$7*V419)</f>
        <v>0</v>
      </c>
      <c r="X419">
        <f>0.61365*exp(17.502*W419/(240.97+W419))</f>
        <v>0</v>
      </c>
      <c r="Y419">
        <f>(Z419/AA419*100)</f>
        <v>0</v>
      </c>
      <c r="Z419">
        <f>DD419*(DI419+DJ419)/1000</f>
        <v>0</v>
      </c>
      <c r="AA419">
        <f>0.61365*exp(17.502*DK419/(240.97+DK419))</f>
        <v>0</v>
      </c>
      <c r="AB419">
        <f>(X419-DD419*(DI419+DJ419)/1000)</f>
        <v>0</v>
      </c>
      <c r="AC419">
        <f>(-J419*44100)</f>
        <v>0</v>
      </c>
      <c r="AD419">
        <f>2*29.3*R419*0.92*(DK419-W419)</f>
        <v>0</v>
      </c>
      <c r="AE419">
        <f>2*0.95*5.67E-8*(((DK419+$B$7)+273)^4-(W419+273)^4)</f>
        <v>0</v>
      </c>
      <c r="AF419">
        <f>U419+AE419+AC419+AD419</f>
        <v>0</v>
      </c>
      <c r="AG419">
        <f>DH419*AU419*(DC419-DB419*(1000-AU419*DE419)/(1000-AU419*DD419))/(100*CV419)</f>
        <v>0</v>
      </c>
      <c r="AH419">
        <f>1000*DH419*AU419*(DD419-DE419)/(100*CV419*(1000-AU419*DD419))</f>
        <v>0</v>
      </c>
      <c r="AI419">
        <f>(AJ419 - AK419 - DI419*1E3/(8.314*(DK419+273.15)) * AM419/DH419 * AL419) * DH419/(100*CV419) * (1000 - DE419)/1000</f>
        <v>0</v>
      </c>
      <c r="AJ419">
        <v>538.4676444425319</v>
      </c>
      <c r="AK419">
        <v>561.3209696969694</v>
      </c>
      <c r="AL419">
        <v>-6.519397318262913</v>
      </c>
      <c r="AM419">
        <v>66.42233892500103</v>
      </c>
      <c r="AN419">
        <f>(AP419 - AO419 + DI419*1E3/(8.314*(DK419+273.15)) * AR419/DH419 * AQ419) * DH419/(100*CV419) * 1000/(1000 - AP419)</f>
        <v>0</v>
      </c>
      <c r="AO419">
        <v>25.67313111581868</v>
      </c>
      <c r="AP419">
        <v>28.48816121212121</v>
      </c>
      <c r="AQ419">
        <v>-0.005072508726090833</v>
      </c>
      <c r="AR419">
        <v>79.01917542628415</v>
      </c>
      <c r="AS419">
        <v>0</v>
      </c>
      <c r="AT419">
        <v>0</v>
      </c>
      <c r="AU419">
        <f>IF(AS419*$H$13&gt;=AW419,1.0,(AW419/(AW419-AS419*$H$13)))</f>
        <v>0</v>
      </c>
      <c r="AV419">
        <f>(AU419-1)*100</f>
        <v>0</v>
      </c>
      <c r="AW419">
        <f>MAX(0,($B$13+$C$13*DP419)/(1+$D$13*DP419)*DI419/(DK419+273)*$E$13)</f>
        <v>0</v>
      </c>
      <c r="AX419" t="s">
        <v>421</v>
      </c>
      <c r="AY419" t="s">
        <v>421</v>
      </c>
      <c r="AZ419">
        <v>0</v>
      </c>
      <c r="BA419">
        <v>0</v>
      </c>
      <c r="BB419">
        <f>1-AZ419/BA419</f>
        <v>0</v>
      </c>
      <c r="BC419">
        <v>0</v>
      </c>
      <c r="BD419" t="s">
        <v>421</v>
      </c>
      <c r="BE419" t="s">
        <v>421</v>
      </c>
      <c r="BF419">
        <v>0</v>
      </c>
      <c r="BG419">
        <v>0</v>
      </c>
      <c r="BH419">
        <f>1-BF419/BG419</f>
        <v>0</v>
      </c>
      <c r="BI419">
        <v>0.5</v>
      </c>
      <c r="BJ419">
        <f>CS419</f>
        <v>0</v>
      </c>
      <c r="BK419">
        <f>L419</f>
        <v>0</v>
      </c>
      <c r="BL419">
        <f>BH419*BI419*BJ419</f>
        <v>0</v>
      </c>
      <c r="BM419">
        <f>(BK419-BC419)/BJ419</f>
        <v>0</v>
      </c>
      <c r="BN419">
        <f>(BA419-BG419)/BG419</f>
        <v>0</v>
      </c>
      <c r="BO419">
        <f>AZ419/(BB419+AZ419/BG419)</f>
        <v>0</v>
      </c>
      <c r="BP419" t="s">
        <v>421</v>
      </c>
      <c r="BQ419">
        <v>0</v>
      </c>
      <c r="BR419">
        <f>IF(BQ419&lt;&gt;0, BQ419, BO419)</f>
        <v>0</v>
      </c>
      <c r="BS419">
        <f>1-BR419/BG419</f>
        <v>0</v>
      </c>
      <c r="BT419">
        <f>(BG419-BF419)/(BG419-BR419)</f>
        <v>0</v>
      </c>
      <c r="BU419">
        <f>(BA419-BG419)/(BA419-BR419)</f>
        <v>0</v>
      </c>
      <c r="BV419">
        <f>(BG419-BF419)/(BG419-AZ419)</f>
        <v>0</v>
      </c>
      <c r="BW419">
        <f>(BA419-BG419)/(BA419-AZ419)</f>
        <v>0</v>
      </c>
      <c r="BX419">
        <f>(BT419*BR419/BF419)</f>
        <v>0</v>
      </c>
      <c r="BY419">
        <f>(1-BX419)</f>
        <v>0</v>
      </c>
      <c r="BZ419">
        <v>1358</v>
      </c>
      <c r="CA419">
        <v>300</v>
      </c>
      <c r="CB419">
        <v>300</v>
      </c>
      <c r="CC419">
        <v>300</v>
      </c>
      <c r="CD419">
        <v>10372.1</v>
      </c>
      <c r="CE419">
        <v>1824.64</v>
      </c>
      <c r="CF419">
        <v>-0.00730157</v>
      </c>
      <c r="CG419">
        <v>0.9</v>
      </c>
      <c r="CH419" t="s">
        <v>421</v>
      </c>
      <c r="CI419" t="s">
        <v>421</v>
      </c>
      <c r="CJ419" t="s">
        <v>421</v>
      </c>
      <c r="CK419" t="s">
        <v>421</v>
      </c>
      <c r="CL419" t="s">
        <v>421</v>
      </c>
      <c r="CM419" t="s">
        <v>421</v>
      </c>
      <c r="CN419" t="s">
        <v>421</v>
      </c>
      <c r="CO419" t="s">
        <v>421</v>
      </c>
      <c r="CP419" t="s">
        <v>421</v>
      </c>
      <c r="CQ419" t="s">
        <v>421</v>
      </c>
      <c r="CR419">
        <f>$B$11*DQ419+$C$11*DR419+$F$11*EC419*(1-EF419)</f>
        <v>0</v>
      </c>
      <c r="CS419">
        <f>CR419*CT419</f>
        <v>0</v>
      </c>
      <c r="CT419">
        <f>($B$11*$D$9+$C$11*$D$9+$F$11*((EP419+EH419)/MAX(EP419+EH419+EQ419, 0.1)*$I$9+EQ419/MAX(EP419+EH419+EQ419, 0.1)*$J$9))/($B$11+$C$11+$F$11)</f>
        <v>0</v>
      </c>
      <c r="CU419">
        <f>($B$11*$K$9+$C$11*$K$9+$F$11*((EP419+EH419)/MAX(EP419+EH419+EQ419, 0.1)*$P$9+EQ419/MAX(EP419+EH419+EQ419, 0.1)*$Q$9))/($B$11+$C$11+$F$11)</f>
        <v>0</v>
      </c>
      <c r="CV419">
        <v>6</v>
      </c>
      <c r="CW419">
        <v>0.5</v>
      </c>
      <c r="CX419" t="s">
        <v>422</v>
      </c>
      <c r="CY419">
        <v>2</v>
      </c>
      <c r="CZ419" t="b">
        <v>1</v>
      </c>
      <c r="DA419">
        <v>1652290195.25</v>
      </c>
      <c r="DB419">
        <v>550.09725</v>
      </c>
      <c r="DC419">
        <v>508.8819999999999</v>
      </c>
      <c r="DD419">
        <v>28.4927</v>
      </c>
      <c r="DE419">
        <v>25.65545</v>
      </c>
      <c r="DF419">
        <v>550.5055</v>
      </c>
      <c r="DG419">
        <v>28.3791</v>
      </c>
      <c r="DH419">
        <v>400.106</v>
      </c>
      <c r="DI419">
        <v>90.6296</v>
      </c>
      <c r="DJ419">
        <v>0.100008725</v>
      </c>
      <c r="DK419">
        <v>33.398</v>
      </c>
      <c r="DL419">
        <v>32.7295</v>
      </c>
      <c r="DM419">
        <v>999.9</v>
      </c>
      <c r="DN419">
        <v>0</v>
      </c>
      <c r="DO419">
        <v>0</v>
      </c>
      <c r="DP419">
        <v>9997.799999999999</v>
      </c>
      <c r="DQ419">
        <v>0</v>
      </c>
      <c r="DR419">
        <v>253.4785</v>
      </c>
      <c r="DS419">
        <v>41.214875</v>
      </c>
      <c r="DT419">
        <v>566.2304999999999</v>
      </c>
      <c r="DU419">
        <v>522.2815000000001</v>
      </c>
      <c r="DV419">
        <v>2.837225</v>
      </c>
      <c r="DW419">
        <v>508.8819999999999</v>
      </c>
      <c r="DX419">
        <v>25.65545</v>
      </c>
      <c r="DY419">
        <v>2.58228</v>
      </c>
      <c r="DZ419">
        <v>2.325145</v>
      </c>
      <c r="EA419">
        <v>21.554625</v>
      </c>
      <c r="EB419">
        <v>19.8517</v>
      </c>
      <c r="EC419">
        <v>1499.9425</v>
      </c>
      <c r="ED419">
        <v>0.972992</v>
      </c>
      <c r="EE419">
        <v>0.0270084</v>
      </c>
      <c r="EF419">
        <v>0</v>
      </c>
      <c r="EG419">
        <v>1356.66</v>
      </c>
      <c r="EH419">
        <v>5.00097</v>
      </c>
      <c r="EI419">
        <v>21074.1</v>
      </c>
      <c r="EJ419">
        <v>12491.075</v>
      </c>
      <c r="EK419">
        <v>41.625</v>
      </c>
      <c r="EL419">
        <v>42.96850000000001</v>
      </c>
      <c r="EM419">
        <v>41.812</v>
      </c>
      <c r="EN419">
        <v>42.812</v>
      </c>
      <c r="EO419">
        <v>42.78100000000001</v>
      </c>
      <c r="EP419">
        <v>1454.5625</v>
      </c>
      <c r="EQ419">
        <v>40.38</v>
      </c>
      <c r="ER419">
        <v>0</v>
      </c>
      <c r="ES419">
        <v>2882.599999904633</v>
      </c>
      <c r="ET419">
        <v>0</v>
      </c>
      <c r="EU419">
        <v>1363.135</v>
      </c>
      <c r="EV419">
        <v>-61.46358974299709</v>
      </c>
      <c r="EW419">
        <v>-789.4290596579726</v>
      </c>
      <c r="EX419">
        <v>21156.24615384615</v>
      </c>
      <c r="EY419">
        <v>15</v>
      </c>
      <c r="EZ419">
        <v>1652287342.6</v>
      </c>
      <c r="FA419" t="s">
        <v>727</v>
      </c>
      <c r="FB419">
        <v>1652287342.6</v>
      </c>
      <c r="FC419">
        <v>1652287335.6</v>
      </c>
      <c r="FD419">
        <v>27</v>
      </c>
      <c r="FE419">
        <v>0.206</v>
      </c>
      <c r="FF419">
        <v>-0.006</v>
      </c>
      <c r="FG419">
        <v>-1.806</v>
      </c>
      <c r="FH419">
        <v>0.04</v>
      </c>
      <c r="FI419">
        <v>1600</v>
      </c>
      <c r="FJ419">
        <v>24</v>
      </c>
      <c r="FK419">
        <v>0.06</v>
      </c>
      <c r="FL419">
        <v>0.04</v>
      </c>
      <c r="FM419">
        <v>38.7935731707317</v>
      </c>
      <c r="FN419">
        <v>10.08623414634154</v>
      </c>
      <c r="FO419">
        <v>1.159102603262518</v>
      </c>
      <c r="FP419">
        <v>-1</v>
      </c>
      <c r="FQ419">
        <v>2.74111</v>
      </c>
      <c r="FR419">
        <v>0.5685114982578365</v>
      </c>
      <c r="FS419">
        <v>0.05917703208871895</v>
      </c>
      <c r="FT419">
        <v>0</v>
      </c>
      <c r="FU419">
        <v>0</v>
      </c>
      <c r="FV419">
        <v>0</v>
      </c>
      <c r="FW419">
        <v>0</v>
      </c>
      <c r="FX419">
        <v>-1</v>
      </c>
      <c r="FY419">
        <v>0</v>
      </c>
      <c r="FZ419">
        <v>1</v>
      </c>
      <c r="GA419" t="s">
        <v>710</v>
      </c>
      <c r="GB419">
        <v>2.69377</v>
      </c>
      <c r="GC419">
        <v>2.7052</v>
      </c>
      <c r="GD419">
        <v>0.11286</v>
      </c>
      <c r="GE419">
        <v>0.105418</v>
      </c>
      <c r="GF419">
        <v>0.119145</v>
      </c>
      <c r="GG419">
        <v>0.109212</v>
      </c>
      <c r="GH419">
        <v>27810.1</v>
      </c>
      <c r="GI419">
        <v>28155.8</v>
      </c>
      <c r="GJ419">
        <v>29170.9</v>
      </c>
      <c r="GK419">
        <v>29131.4</v>
      </c>
      <c r="GL419">
        <v>34017.2</v>
      </c>
      <c r="GM419">
        <v>34540.4</v>
      </c>
      <c r="GN419">
        <v>41052.6</v>
      </c>
      <c r="GO419">
        <v>41569</v>
      </c>
      <c r="GP419">
        <v>1.71423</v>
      </c>
      <c r="GQ419">
        <v>2.00505</v>
      </c>
      <c r="GR419">
        <v>0.127606</v>
      </c>
      <c r="GS419">
        <v>0</v>
      </c>
      <c r="GT419">
        <v>30.656</v>
      </c>
      <c r="GU419">
        <v>999.9</v>
      </c>
      <c r="GV419">
        <v>44</v>
      </c>
      <c r="GW419">
        <v>36.9</v>
      </c>
      <c r="GX419">
        <v>30.4428</v>
      </c>
      <c r="GY419">
        <v>62.9338</v>
      </c>
      <c r="GZ419">
        <v>29.2388</v>
      </c>
      <c r="HA419">
        <v>1</v>
      </c>
      <c r="HB419">
        <v>0.370028</v>
      </c>
      <c r="HC419">
        <v>0</v>
      </c>
      <c r="HD419">
        <v>20.3918</v>
      </c>
      <c r="HE419">
        <v>5.21444</v>
      </c>
      <c r="HF419">
        <v>12.0099</v>
      </c>
      <c r="HG419">
        <v>4.9871</v>
      </c>
      <c r="HH419">
        <v>3.28842</v>
      </c>
      <c r="HI419">
        <v>2448.5</v>
      </c>
      <c r="HJ419">
        <v>9999</v>
      </c>
      <c r="HK419">
        <v>9999</v>
      </c>
      <c r="HL419">
        <v>46.2</v>
      </c>
      <c r="HM419">
        <v>1.86736</v>
      </c>
      <c r="HN419">
        <v>1.8663</v>
      </c>
      <c r="HO419">
        <v>1.86586</v>
      </c>
      <c r="HP419">
        <v>1.86569</v>
      </c>
      <c r="HQ419">
        <v>1.86752</v>
      </c>
      <c r="HR419">
        <v>1.8701</v>
      </c>
      <c r="HS419">
        <v>1.86874</v>
      </c>
      <c r="HT419">
        <v>1.8701</v>
      </c>
      <c r="HU419">
        <v>0</v>
      </c>
      <c r="HV419">
        <v>0</v>
      </c>
      <c r="HW419">
        <v>0</v>
      </c>
      <c r="HX419">
        <v>0</v>
      </c>
      <c r="HY419" t="s">
        <v>425</v>
      </c>
      <c r="HZ419" t="s">
        <v>426</v>
      </c>
      <c r="IA419" t="s">
        <v>427</v>
      </c>
      <c r="IB419" t="s">
        <v>427</v>
      </c>
      <c r="IC419" t="s">
        <v>427</v>
      </c>
      <c r="ID419" t="s">
        <v>427</v>
      </c>
      <c r="IE419">
        <v>0</v>
      </c>
      <c r="IF419">
        <v>100</v>
      </c>
      <c r="IG419">
        <v>100</v>
      </c>
      <c r="IH419">
        <v>-0.399</v>
      </c>
      <c r="II419">
        <v>0.1135</v>
      </c>
      <c r="IJ419">
        <v>0.04464184116076175</v>
      </c>
      <c r="IK419">
        <v>-0.0004613869835165773</v>
      </c>
      <c r="IL419">
        <v>-7.733014719846753E-07</v>
      </c>
      <c r="IM419">
        <v>2.12217718631011E-10</v>
      </c>
      <c r="IN419">
        <v>-0.1662484685589008</v>
      </c>
      <c r="IO419">
        <v>0.000886434048502425</v>
      </c>
      <c r="IP419">
        <v>0.0004187276611132993</v>
      </c>
      <c r="IQ419">
        <v>-3.612086840460417E-06</v>
      </c>
      <c r="IR419">
        <v>19</v>
      </c>
      <c r="IS419">
        <v>2204</v>
      </c>
      <c r="IT419">
        <v>1</v>
      </c>
      <c r="IU419">
        <v>37</v>
      </c>
      <c r="IV419">
        <v>47.6</v>
      </c>
      <c r="IW419">
        <v>47.7</v>
      </c>
      <c r="IX419">
        <v>1.16455</v>
      </c>
      <c r="IY419">
        <v>2.23022</v>
      </c>
      <c r="IZ419">
        <v>1.39648</v>
      </c>
      <c r="JA419">
        <v>2.34253</v>
      </c>
      <c r="JB419">
        <v>1.49536</v>
      </c>
      <c r="JC419">
        <v>2.40112</v>
      </c>
      <c r="JD419">
        <v>39.1924</v>
      </c>
      <c r="JE419">
        <v>14.6136</v>
      </c>
      <c r="JF419">
        <v>18</v>
      </c>
      <c r="JG419">
        <v>391.63</v>
      </c>
      <c r="JH419">
        <v>561.704</v>
      </c>
      <c r="JI419">
        <v>32.6478</v>
      </c>
      <c r="JJ419">
        <v>32.2339</v>
      </c>
      <c r="JK419">
        <v>30.0001</v>
      </c>
      <c r="JL419">
        <v>32.124</v>
      </c>
      <c r="JM419">
        <v>32.0223</v>
      </c>
      <c r="JN419">
        <v>23.3154</v>
      </c>
      <c r="JO419">
        <v>21.7957</v>
      </c>
      <c r="JP419">
        <v>31.1229</v>
      </c>
      <c r="JQ419">
        <v>-999.9</v>
      </c>
      <c r="JR419">
        <v>457.836</v>
      </c>
      <c r="JS419">
        <v>25.7066</v>
      </c>
      <c r="JT419">
        <v>99.7026</v>
      </c>
      <c r="JU419">
        <v>99.779</v>
      </c>
    </row>
    <row r="420" spans="1:281">
      <c r="A420">
        <v>404</v>
      </c>
      <c r="B420">
        <v>1652290198</v>
      </c>
      <c r="C420">
        <v>8141.5</v>
      </c>
      <c r="D420" t="s">
        <v>1293</v>
      </c>
      <c r="E420" t="s">
        <v>1294</v>
      </c>
      <c r="F420">
        <v>2</v>
      </c>
      <c r="G420" t="s">
        <v>1120</v>
      </c>
      <c r="H420" t="s">
        <v>418</v>
      </c>
      <c r="I420">
        <v>1652290196.5</v>
      </c>
      <c r="J420">
        <f>(K420)/1000</f>
        <v>0</v>
      </c>
      <c r="K420">
        <f>IF(CZ420, AN420, AH420)</f>
        <v>0</v>
      </c>
      <c r="L420">
        <f>IF(CZ420, AI420, AG420)</f>
        <v>0</v>
      </c>
      <c r="M420">
        <f>DB420 - IF(AU420&gt;1, L420*CV420*100.0/(AW420*DP420), 0)</f>
        <v>0</v>
      </c>
      <c r="N420">
        <f>((T420-J420/2)*M420-L420)/(T420+J420/2)</f>
        <v>0</v>
      </c>
      <c r="O420">
        <f>N420*(DI420+DJ420)/1000.0</f>
        <v>0</v>
      </c>
      <c r="P420">
        <f>(DB420 - IF(AU420&gt;1, L420*CV420*100.0/(AW420*DP420), 0))*(DI420+DJ420)/1000.0</f>
        <v>0</v>
      </c>
      <c r="Q420">
        <f>2.0/((1/S420-1/R420)+SIGN(S420)*SQRT((1/S420-1/R420)*(1/S420-1/R420) + 4*CW420/((CW420+1)*(CW420+1))*(2*1/S420*1/R420-1/R420*1/R420)))</f>
        <v>0</v>
      </c>
      <c r="R420">
        <f>IF(LEFT(CX420,1)&lt;&gt;"0",IF(LEFT(CX420,1)="1",3.0,CY420),$D$5+$E$5*(DP420*DI420/($K$5*1000))+$F$5*(DP420*DI420/($K$5*1000))*MAX(MIN(CV420,$J$5),$I$5)*MAX(MIN(CV420,$J$5),$I$5)+$G$5*MAX(MIN(CV420,$J$5),$I$5)*(DP420*DI420/($K$5*1000))+$H$5*(DP420*DI420/($K$5*1000))*(DP420*DI420/($K$5*1000)))</f>
        <v>0</v>
      </c>
      <c r="S420">
        <f>J420*(1000-(1000*0.61365*exp(17.502*W420/(240.97+W420))/(DI420+DJ420)+DD420)/2)/(1000*0.61365*exp(17.502*W420/(240.97+W420))/(DI420+DJ420)-DD420)</f>
        <v>0</v>
      </c>
      <c r="T420">
        <f>1/((CW420+1)/(Q420/1.6)+1/(R420/1.37)) + CW420/((CW420+1)/(Q420/1.6) + CW420/(R420/1.37))</f>
        <v>0</v>
      </c>
      <c r="U420">
        <f>(CR420*CU420)</f>
        <v>0</v>
      </c>
      <c r="V420">
        <f>(DK420+(U420+2*0.95*5.67E-8*(((DK420+$B$7)+273)^4-(DK420+273)^4)-44100*J420)/(1.84*29.3*R420+8*0.95*5.67E-8*(DK420+273)^3))</f>
        <v>0</v>
      </c>
      <c r="W420">
        <f>($C$7*DL420+$D$7*DM420+$E$7*V420)</f>
        <v>0</v>
      </c>
      <c r="X420">
        <f>0.61365*exp(17.502*W420/(240.97+W420))</f>
        <v>0</v>
      </c>
      <c r="Y420">
        <f>(Z420/AA420*100)</f>
        <v>0</v>
      </c>
      <c r="Z420">
        <f>DD420*(DI420+DJ420)/1000</f>
        <v>0</v>
      </c>
      <c r="AA420">
        <f>0.61365*exp(17.502*DK420/(240.97+DK420))</f>
        <v>0</v>
      </c>
      <c r="AB420">
        <f>(X420-DD420*(DI420+DJ420)/1000)</f>
        <v>0</v>
      </c>
      <c r="AC420">
        <f>(-J420*44100)</f>
        <v>0</v>
      </c>
      <c r="AD420">
        <f>2*29.3*R420*0.92*(DK420-W420)</f>
        <v>0</v>
      </c>
      <c r="AE420">
        <f>2*0.95*5.67E-8*(((DK420+$B$7)+273)^4-(W420+273)^4)</f>
        <v>0</v>
      </c>
      <c r="AF420">
        <f>U420+AE420+AC420+AD420</f>
        <v>0</v>
      </c>
      <c r="AG420">
        <f>DH420*AU420*(DC420-DB420*(1000-AU420*DE420)/(1000-AU420*DD420))/(100*CV420)</f>
        <v>0</v>
      </c>
      <c r="AH420">
        <f>1000*DH420*AU420*(DD420-DE420)/(100*CV420*(1000-AU420*DD420))</f>
        <v>0</v>
      </c>
      <c r="AI420">
        <f>(AJ420 - AK420 - DI420*1E3/(8.314*(DK420+273.15)) * AM420/DH420 * AL420) * DH420/(100*CV420) * (1000 - DE420)/1000</f>
        <v>0</v>
      </c>
      <c r="AJ420">
        <v>528.2325503302018</v>
      </c>
      <c r="AK420">
        <v>551.4897575757576</v>
      </c>
      <c r="AL420">
        <v>-6.541115259953685</v>
      </c>
      <c r="AM420">
        <v>66.42233892500103</v>
      </c>
      <c r="AN420">
        <f>(AP420 - AO420 + DI420*1E3/(8.314*(DK420+273.15)) * AR420/DH420 * AQ420) * DH420/(100*CV420) * 1000/(1000 - AP420)</f>
        <v>0</v>
      </c>
      <c r="AO420">
        <v>25.66063814724856</v>
      </c>
      <c r="AP420">
        <v>28.48075939393938</v>
      </c>
      <c r="AQ420">
        <v>-0.005929654095674114</v>
      </c>
      <c r="AR420">
        <v>79.01917542628415</v>
      </c>
      <c r="AS420">
        <v>0</v>
      </c>
      <c r="AT420">
        <v>0</v>
      </c>
      <c r="AU420">
        <f>IF(AS420*$H$13&gt;=AW420,1.0,(AW420/(AW420-AS420*$H$13)))</f>
        <v>0</v>
      </c>
      <c r="AV420">
        <f>(AU420-1)*100</f>
        <v>0</v>
      </c>
      <c r="AW420">
        <f>MAX(0,($B$13+$C$13*DP420)/(1+$D$13*DP420)*DI420/(DK420+273)*$E$13)</f>
        <v>0</v>
      </c>
      <c r="AX420" t="s">
        <v>421</v>
      </c>
      <c r="AY420" t="s">
        <v>421</v>
      </c>
      <c r="AZ420">
        <v>0</v>
      </c>
      <c r="BA420">
        <v>0</v>
      </c>
      <c r="BB420">
        <f>1-AZ420/BA420</f>
        <v>0</v>
      </c>
      <c r="BC420">
        <v>0</v>
      </c>
      <c r="BD420" t="s">
        <v>421</v>
      </c>
      <c r="BE420" t="s">
        <v>421</v>
      </c>
      <c r="BF420">
        <v>0</v>
      </c>
      <c r="BG420">
        <v>0</v>
      </c>
      <c r="BH420">
        <f>1-BF420/BG420</f>
        <v>0</v>
      </c>
      <c r="BI420">
        <v>0.5</v>
      </c>
      <c r="BJ420">
        <f>CS420</f>
        <v>0</v>
      </c>
      <c r="BK420">
        <f>L420</f>
        <v>0</v>
      </c>
      <c r="BL420">
        <f>BH420*BI420*BJ420</f>
        <v>0</v>
      </c>
      <c r="BM420">
        <f>(BK420-BC420)/BJ420</f>
        <v>0</v>
      </c>
      <c r="BN420">
        <f>(BA420-BG420)/BG420</f>
        <v>0</v>
      </c>
      <c r="BO420">
        <f>AZ420/(BB420+AZ420/BG420)</f>
        <v>0</v>
      </c>
      <c r="BP420" t="s">
        <v>421</v>
      </c>
      <c r="BQ420">
        <v>0</v>
      </c>
      <c r="BR420">
        <f>IF(BQ420&lt;&gt;0, BQ420, BO420)</f>
        <v>0</v>
      </c>
      <c r="BS420">
        <f>1-BR420/BG420</f>
        <v>0</v>
      </c>
      <c r="BT420">
        <f>(BG420-BF420)/(BG420-BR420)</f>
        <v>0</v>
      </c>
      <c r="BU420">
        <f>(BA420-BG420)/(BA420-BR420)</f>
        <v>0</v>
      </c>
      <c r="BV420">
        <f>(BG420-BF420)/(BG420-AZ420)</f>
        <v>0</v>
      </c>
      <c r="BW420">
        <f>(BA420-BG420)/(BA420-AZ420)</f>
        <v>0</v>
      </c>
      <c r="BX420">
        <f>(BT420*BR420/BF420)</f>
        <v>0</v>
      </c>
      <c r="BY420">
        <f>(1-BX420)</f>
        <v>0</v>
      </c>
      <c r="BZ420">
        <v>1358</v>
      </c>
      <c r="CA420">
        <v>300</v>
      </c>
      <c r="CB420">
        <v>300</v>
      </c>
      <c r="CC420">
        <v>300</v>
      </c>
      <c r="CD420">
        <v>10372.1</v>
      </c>
      <c r="CE420">
        <v>1824.64</v>
      </c>
      <c r="CF420">
        <v>-0.00730157</v>
      </c>
      <c r="CG420">
        <v>0.9</v>
      </c>
      <c r="CH420" t="s">
        <v>421</v>
      </c>
      <c r="CI420" t="s">
        <v>421</v>
      </c>
      <c r="CJ420" t="s">
        <v>421</v>
      </c>
      <c r="CK420" t="s">
        <v>421</v>
      </c>
      <c r="CL420" t="s">
        <v>421</v>
      </c>
      <c r="CM420" t="s">
        <v>421</v>
      </c>
      <c r="CN420" t="s">
        <v>421</v>
      </c>
      <c r="CO420" t="s">
        <v>421</v>
      </c>
      <c r="CP420" t="s">
        <v>421</v>
      </c>
      <c r="CQ420" t="s">
        <v>421</v>
      </c>
      <c r="CR420">
        <f>$B$11*DQ420+$C$11*DR420+$F$11*EC420*(1-EF420)</f>
        <v>0</v>
      </c>
      <c r="CS420">
        <f>CR420*CT420</f>
        <v>0</v>
      </c>
      <c r="CT420">
        <f>($B$11*$D$9+$C$11*$D$9+$F$11*((EP420+EH420)/MAX(EP420+EH420+EQ420, 0.1)*$I$9+EQ420/MAX(EP420+EH420+EQ420, 0.1)*$J$9))/($B$11+$C$11+$F$11)</f>
        <v>0</v>
      </c>
      <c r="CU420">
        <f>($B$11*$K$9+$C$11*$K$9+$F$11*((EP420+EH420)/MAX(EP420+EH420+EQ420, 0.1)*$P$9+EQ420/MAX(EP420+EH420+EQ420, 0.1)*$Q$9))/($B$11+$C$11+$F$11)</f>
        <v>0</v>
      </c>
      <c r="CV420">
        <v>6</v>
      </c>
      <c r="CW420">
        <v>0.5</v>
      </c>
      <c r="CX420" t="s">
        <v>422</v>
      </c>
      <c r="CY420">
        <v>2</v>
      </c>
      <c r="CZ420" t="b">
        <v>1</v>
      </c>
      <c r="DA420">
        <v>1652290196.5</v>
      </c>
      <c r="DB420">
        <v>542.148</v>
      </c>
      <c r="DC420">
        <v>500.57825</v>
      </c>
      <c r="DD420">
        <v>28.485925</v>
      </c>
      <c r="DE420">
        <v>25.65215</v>
      </c>
      <c r="DF420">
        <v>542.5475</v>
      </c>
      <c r="DG420">
        <v>28.372425</v>
      </c>
      <c r="DH420">
        <v>400.11325</v>
      </c>
      <c r="DI420">
        <v>90.6294</v>
      </c>
      <c r="DJ420">
        <v>0.100020725</v>
      </c>
      <c r="DK420">
        <v>33.39765</v>
      </c>
      <c r="DL420">
        <v>32.7269</v>
      </c>
      <c r="DM420">
        <v>999.9</v>
      </c>
      <c r="DN420">
        <v>0</v>
      </c>
      <c r="DO420">
        <v>0</v>
      </c>
      <c r="DP420">
        <v>10002.17</v>
      </c>
      <c r="DQ420">
        <v>0</v>
      </c>
      <c r="DR420">
        <v>254.16225</v>
      </c>
      <c r="DS420">
        <v>41.56955</v>
      </c>
      <c r="DT420">
        <v>558.04425</v>
      </c>
      <c r="DU420">
        <v>513.75725</v>
      </c>
      <c r="DV420">
        <v>2.833745</v>
      </c>
      <c r="DW420">
        <v>500.57825</v>
      </c>
      <c r="DX420">
        <v>25.65215</v>
      </c>
      <c r="DY420">
        <v>2.5816575</v>
      </c>
      <c r="DZ420">
        <v>2.3248375</v>
      </c>
      <c r="EA420">
        <v>21.5507</v>
      </c>
      <c r="EB420">
        <v>19.849575</v>
      </c>
      <c r="EC420">
        <v>1500.0925</v>
      </c>
      <c r="ED420">
        <v>0.9729945</v>
      </c>
      <c r="EE420">
        <v>0.02700575</v>
      </c>
      <c r="EF420">
        <v>0</v>
      </c>
      <c r="EG420">
        <v>1355.625</v>
      </c>
      <c r="EH420">
        <v>5.00097</v>
      </c>
      <c r="EI420">
        <v>21047.05</v>
      </c>
      <c r="EJ420">
        <v>12492.35</v>
      </c>
      <c r="EK420">
        <v>41.625</v>
      </c>
      <c r="EL420">
        <v>42.95274999999999</v>
      </c>
      <c r="EM420">
        <v>41.812</v>
      </c>
      <c r="EN420">
        <v>42.812</v>
      </c>
      <c r="EO420">
        <v>42.7655</v>
      </c>
      <c r="EP420">
        <v>1454.7125</v>
      </c>
      <c r="EQ420">
        <v>40.38</v>
      </c>
      <c r="ER420">
        <v>0</v>
      </c>
      <c r="ES420">
        <v>2883.799999952316</v>
      </c>
      <c r="ET420">
        <v>0</v>
      </c>
      <c r="EU420">
        <v>1361.938846153846</v>
      </c>
      <c r="EV420">
        <v>-62.80512824899571</v>
      </c>
      <c r="EW420">
        <v>-842.1230774081644</v>
      </c>
      <c r="EX420">
        <v>21140.17307692308</v>
      </c>
      <c r="EY420">
        <v>15</v>
      </c>
      <c r="EZ420">
        <v>1652287342.6</v>
      </c>
      <c r="FA420" t="s">
        <v>727</v>
      </c>
      <c r="FB420">
        <v>1652287342.6</v>
      </c>
      <c r="FC420">
        <v>1652287335.6</v>
      </c>
      <c r="FD420">
        <v>27</v>
      </c>
      <c r="FE420">
        <v>0.206</v>
      </c>
      <c r="FF420">
        <v>-0.006</v>
      </c>
      <c r="FG420">
        <v>-1.806</v>
      </c>
      <c r="FH420">
        <v>0.04</v>
      </c>
      <c r="FI420">
        <v>1600</v>
      </c>
      <c r="FJ420">
        <v>24</v>
      </c>
      <c r="FK420">
        <v>0.06</v>
      </c>
      <c r="FL420">
        <v>0.04</v>
      </c>
      <c r="FM420">
        <v>38.95981219512195</v>
      </c>
      <c r="FN420">
        <v>11.6552571428572</v>
      </c>
      <c r="FO420">
        <v>1.283679910181077</v>
      </c>
      <c r="FP420">
        <v>-1</v>
      </c>
      <c r="FQ420">
        <v>2.748517804878049</v>
      </c>
      <c r="FR420">
        <v>0.5922480836236951</v>
      </c>
      <c r="FS420">
        <v>0.06087518019253928</v>
      </c>
      <c r="FT420">
        <v>0</v>
      </c>
      <c r="FU420">
        <v>0</v>
      </c>
      <c r="FV420">
        <v>0</v>
      </c>
      <c r="FW420">
        <v>0</v>
      </c>
      <c r="FX420">
        <v>-1</v>
      </c>
      <c r="FY420">
        <v>0</v>
      </c>
      <c r="FZ420">
        <v>1</v>
      </c>
      <c r="GA420" t="s">
        <v>710</v>
      </c>
      <c r="GB420">
        <v>2.69413</v>
      </c>
      <c r="GC420">
        <v>2.70519</v>
      </c>
      <c r="GD420">
        <v>0.111423</v>
      </c>
      <c r="GE420">
        <v>0.103878</v>
      </c>
      <c r="GF420">
        <v>0.119124</v>
      </c>
      <c r="GG420">
        <v>0.109204</v>
      </c>
      <c r="GH420">
        <v>27855.3</v>
      </c>
      <c r="GI420">
        <v>28204.5</v>
      </c>
      <c r="GJ420">
        <v>29171</v>
      </c>
      <c r="GK420">
        <v>29131.6</v>
      </c>
      <c r="GL420">
        <v>34018</v>
      </c>
      <c r="GM420">
        <v>34540.8</v>
      </c>
      <c r="GN420">
        <v>41052.6</v>
      </c>
      <c r="GO420">
        <v>41569.1</v>
      </c>
      <c r="GP420">
        <v>1.7144</v>
      </c>
      <c r="GQ420">
        <v>2.0049</v>
      </c>
      <c r="GR420">
        <v>0.127517</v>
      </c>
      <c r="GS420">
        <v>0</v>
      </c>
      <c r="GT420">
        <v>30.6549</v>
      </c>
      <c r="GU420">
        <v>999.9</v>
      </c>
      <c r="GV420">
        <v>44</v>
      </c>
      <c r="GW420">
        <v>36.9</v>
      </c>
      <c r="GX420">
        <v>30.4418</v>
      </c>
      <c r="GY420">
        <v>62.8838</v>
      </c>
      <c r="GZ420">
        <v>29.0545</v>
      </c>
      <c r="HA420">
        <v>1</v>
      </c>
      <c r="HB420">
        <v>0.370074</v>
      </c>
      <c r="HC420">
        <v>0</v>
      </c>
      <c r="HD420">
        <v>20.3918</v>
      </c>
      <c r="HE420">
        <v>5.21429</v>
      </c>
      <c r="HF420">
        <v>12.0099</v>
      </c>
      <c r="HG420">
        <v>4.98685</v>
      </c>
      <c r="HH420">
        <v>3.28835</v>
      </c>
      <c r="HI420">
        <v>2448.5</v>
      </c>
      <c r="HJ420">
        <v>9999</v>
      </c>
      <c r="HK420">
        <v>9999</v>
      </c>
      <c r="HL420">
        <v>46.2</v>
      </c>
      <c r="HM420">
        <v>1.86736</v>
      </c>
      <c r="HN420">
        <v>1.8663</v>
      </c>
      <c r="HO420">
        <v>1.86587</v>
      </c>
      <c r="HP420">
        <v>1.86569</v>
      </c>
      <c r="HQ420">
        <v>1.86752</v>
      </c>
      <c r="HR420">
        <v>1.8701</v>
      </c>
      <c r="HS420">
        <v>1.86874</v>
      </c>
      <c r="HT420">
        <v>1.8701</v>
      </c>
      <c r="HU420">
        <v>0</v>
      </c>
      <c r="HV420">
        <v>0</v>
      </c>
      <c r="HW420">
        <v>0</v>
      </c>
      <c r="HX420">
        <v>0</v>
      </c>
      <c r="HY420" t="s">
        <v>425</v>
      </c>
      <c r="HZ420" t="s">
        <v>426</v>
      </c>
      <c r="IA420" t="s">
        <v>427</v>
      </c>
      <c r="IB420" t="s">
        <v>427</v>
      </c>
      <c r="IC420" t="s">
        <v>427</v>
      </c>
      <c r="ID420" t="s">
        <v>427</v>
      </c>
      <c r="IE420">
        <v>0</v>
      </c>
      <c r="IF420">
        <v>100</v>
      </c>
      <c r="IG420">
        <v>100</v>
      </c>
      <c r="IH420">
        <v>-0.389</v>
      </c>
      <c r="II420">
        <v>0.1133</v>
      </c>
      <c r="IJ420">
        <v>0.04464184116076175</v>
      </c>
      <c r="IK420">
        <v>-0.0004613869835165773</v>
      </c>
      <c r="IL420">
        <v>-7.733014719846753E-07</v>
      </c>
      <c r="IM420">
        <v>2.12217718631011E-10</v>
      </c>
      <c r="IN420">
        <v>-0.1662484685589008</v>
      </c>
      <c r="IO420">
        <v>0.000886434048502425</v>
      </c>
      <c r="IP420">
        <v>0.0004187276611132993</v>
      </c>
      <c r="IQ420">
        <v>-3.612086840460417E-06</v>
      </c>
      <c r="IR420">
        <v>19</v>
      </c>
      <c r="IS420">
        <v>2204</v>
      </c>
      <c r="IT420">
        <v>1</v>
      </c>
      <c r="IU420">
        <v>37</v>
      </c>
      <c r="IV420">
        <v>47.6</v>
      </c>
      <c r="IW420">
        <v>47.7</v>
      </c>
      <c r="IX420">
        <v>1.1438</v>
      </c>
      <c r="IY420">
        <v>2.229</v>
      </c>
      <c r="IZ420">
        <v>1.39648</v>
      </c>
      <c r="JA420">
        <v>2.34131</v>
      </c>
      <c r="JB420">
        <v>1.49536</v>
      </c>
      <c r="JC420">
        <v>2.40967</v>
      </c>
      <c r="JD420">
        <v>39.1924</v>
      </c>
      <c r="JE420">
        <v>14.6136</v>
      </c>
      <c r="JF420">
        <v>18</v>
      </c>
      <c r="JG420">
        <v>391.725</v>
      </c>
      <c r="JH420">
        <v>561.591</v>
      </c>
      <c r="JI420">
        <v>32.6476</v>
      </c>
      <c r="JJ420">
        <v>32.2339</v>
      </c>
      <c r="JK420">
        <v>30.0002</v>
      </c>
      <c r="JL420">
        <v>32.124</v>
      </c>
      <c r="JM420">
        <v>32.0223</v>
      </c>
      <c r="JN420">
        <v>22.9008</v>
      </c>
      <c r="JO420">
        <v>21.7957</v>
      </c>
      <c r="JP420">
        <v>31.1229</v>
      </c>
      <c r="JQ420">
        <v>-999.9</v>
      </c>
      <c r="JR420">
        <v>444.347</v>
      </c>
      <c r="JS420">
        <v>25.7066</v>
      </c>
      <c r="JT420">
        <v>99.70269999999999</v>
      </c>
      <c r="JU420">
        <v>99.7795</v>
      </c>
    </row>
    <row r="421" spans="1:281">
      <c r="A421">
        <v>405</v>
      </c>
      <c r="B421">
        <v>1652290200</v>
      </c>
      <c r="C421">
        <v>8143.5</v>
      </c>
      <c r="D421" t="s">
        <v>1295</v>
      </c>
      <c r="E421" t="s">
        <v>1296</v>
      </c>
      <c r="F421">
        <v>2</v>
      </c>
      <c r="G421" t="s">
        <v>1120</v>
      </c>
      <c r="H421" t="s">
        <v>418</v>
      </c>
      <c r="I421">
        <v>1652290199</v>
      </c>
      <c r="J421">
        <f>(K421)/1000</f>
        <v>0</v>
      </c>
      <c r="K421">
        <f>IF(CZ421, AN421, AH421)</f>
        <v>0</v>
      </c>
      <c r="L421">
        <f>IF(CZ421, AI421, AG421)</f>
        <v>0</v>
      </c>
      <c r="M421">
        <f>DB421 - IF(AU421&gt;1, L421*CV421*100.0/(AW421*DP421), 0)</f>
        <v>0</v>
      </c>
      <c r="N421">
        <f>((T421-J421/2)*M421-L421)/(T421+J421/2)</f>
        <v>0</v>
      </c>
      <c r="O421">
        <f>N421*(DI421+DJ421)/1000.0</f>
        <v>0</v>
      </c>
      <c r="P421">
        <f>(DB421 - IF(AU421&gt;1, L421*CV421*100.0/(AW421*DP421), 0))*(DI421+DJ421)/1000.0</f>
        <v>0</v>
      </c>
      <c r="Q421">
        <f>2.0/((1/S421-1/R421)+SIGN(S421)*SQRT((1/S421-1/R421)*(1/S421-1/R421) + 4*CW421/((CW421+1)*(CW421+1))*(2*1/S421*1/R421-1/R421*1/R421)))</f>
        <v>0</v>
      </c>
      <c r="R421">
        <f>IF(LEFT(CX421,1)&lt;&gt;"0",IF(LEFT(CX421,1)="1",3.0,CY421),$D$5+$E$5*(DP421*DI421/($K$5*1000))+$F$5*(DP421*DI421/($K$5*1000))*MAX(MIN(CV421,$J$5),$I$5)*MAX(MIN(CV421,$J$5),$I$5)+$G$5*MAX(MIN(CV421,$J$5),$I$5)*(DP421*DI421/($K$5*1000))+$H$5*(DP421*DI421/($K$5*1000))*(DP421*DI421/($K$5*1000)))</f>
        <v>0</v>
      </c>
      <c r="S421">
        <f>J421*(1000-(1000*0.61365*exp(17.502*W421/(240.97+W421))/(DI421+DJ421)+DD421)/2)/(1000*0.61365*exp(17.502*W421/(240.97+W421))/(DI421+DJ421)-DD421)</f>
        <v>0</v>
      </c>
      <c r="T421">
        <f>1/((CW421+1)/(Q421/1.6)+1/(R421/1.37)) + CW421/((CW421+1)/(Q421/1.6) + CW421/(R421/1.37))</f>
        <v>0</v>
      </c>
      <c r="U421">
        <f>(CR421*CU421)</f>
        <v>0</v>
      </c>
      <c r="V421">
        <f>(DK421+(U421+2*0.95*5.67E-8*(((DK421+$B$7)+273)^4-(DK421+273)^4)-44100*J421)/(1.84*29.3*R421+8*0.95*5.67E-8*(DK421+273)^3))</f>
        <v>0</v>
      </c>
      <c r="W421">
        <f>($C$7*DL421+$D$7*DM421+$E$7*V421)</f>
        <v>0</v>
      </c>
      <c r="X421">
        <f>0.61365*exp(17.502*W421/(240.97+W421))</f>
        <v>0</v>
      </c>
      <c r="Y421">
        <f>(Z421/AA421*100)</f>
        <v>0</v>
      </c>
      <c r="Z421">
        <f>DD421*(DI421+DJ421)/1000</f>
        <v>0</v>
      </c>
      <c r="AA421">
        <f>0.61365*exp(17.502*DK421/(240.97+DK421))</f>
        <v>0</v>
      </c>
      <c r="AB421">
        <f>(X421-DD421*(DI421+DJ421)/1000)</f>
        <v>0</v>
      </c>
      <c r="AC421">
        <f>(-J421*44100)</f>
        <v>0</v>
      </c>
      <c r="AD421">
        <f>2*29.3*R421*0.92*(DK421-W421)</f>
        <v>0</v>
      </c>
      <c r="AE421">
        <f>2*0.95*5.67E-8*(((DK421+$B$7)+273)^4-(W421+273)^4)</f>
        <v>0</v>
      </c>
      <c r="AF421">
        <f>U421+AE421+AC421+AD421</f>
        <v>0</v>
      </c>
      <c r="AG421">
        <f>DH421*AU421*(DC421-DB421*(1000-AU421*DE421)/(1000-AU421*DD421))/(100*CV421)</f>
        <v>0</v>
      </c>
      <c r="AH421">
        <f>1000*DH421*AU421*(DD421-DE421)/(100*CV421*(1000-AU421*DD421))</f>
        <v>0</v>
      </c>
      <c r="AI421">
        <f>(AJ421 - AK421 - DI421*1E3/(8.314*(DK421+273.15)) * AM421/DH421 * AL421) * DH421/(100*CV421) * (1000 - DE421)/1000</f>
        <v>0</v>
      </c>
      <c r="AJ421">
        <v>514.5829416361523</v>
      </c>
      <c r="AK421">
        <v>538.3622969696968</v>
      </c>
      <c r="AL421">
        <v>-6.556881517850866</v>
      </c>
      <c r="AM421">
        <v>66.42233892500103</v>
      </c>
      <c r="AN421">
        <f>(AP421 - AO421 + DI421*1E3/(8.314*(DK421+273.15)) * AR421/DH421 * AQ421) * DH421/(100*CV421) * 1000/(1000 - AP421)</f>
        <v>0</v>
      </c>
      <c r="AO421">
        <v>25.65370274813167</v>
      </c>
      <c r="AP421">
        <v>28.47234</v>
      </c>
      <c r="AQ421">
        <v>-0.005721087368953526</v>
      </c>
      <c r="AR421">
        <v>79.01917542628415</v>
      </c>
      <c r="AS421">
        <v>0</v>
      </c>
      <c r="AT421">
        <v>0</v>
      </c>
      <c r="AU421">
        <f>IF(AS421*$H$13&gt;=AW421,1.0,(AW421/(AW421-AS421*$H$13)))</f>
        <v>0</v>
      </c>
      <c r="AV421">
        <f>(AU421-1)*100</f>
        <v>0</v>
      </c>
      <c r="AW421">
        <f>MAX(0,($B$13+$C$13*DP421)/(1+$D$13*DP421)*DI421/(DK421+273)*$E$13)</f>
        <v>0</v>
      </c>
      <c r="AX421" t="s">
        <v>421</v>
      </c>
      <c r="AY421" t="s">
        <v>421</v>
      </c>
      <c r="AZ421">
        <v>0</v>
      </c>
      <c r="BA421">
        <v>0</v>
      </c>
      <c r="BB421">
        <f>1-AZ421/BA421</f>
        <v>0</v>
      </c>
      <c r="BC421">
        <v>0</v>
      </c>
      <c r="BD421" t="s">
        <v>421</v>
      </c>
      <c r="BE421" t="s">
        <v>421</v>
      </c>
      <c r="BF421">
        <v>0</v>
      </c>
      <c r="BG421">
        <v>0</v>
      </c>
      <c r="BH421">
        <f>1-BF421/BG421</f>
        <v>0</v>
      </c>
      <c r="BI421">
        <v>0.5</v>
      </c>
      <c r="BJ421">
        <f>CS421</f>
        <v>0</v>
      </c>
      <c r="BK421">
        <f>L421</f>
        <v>0</v>
      </c>
      <c r="BL421">
        <f>BH421*BI421*BJ421</f>
        <v>0</v>
      </c>
      <c r="BM421">
        <f>(BK421-BC421)/BJ421</f>
        <v>0</v>
      </c>
      <c r="BN421">
        <f>(BA421-BG421)/BG421</f>
        <v>0</v>
      </c>
      <c r="BO421">
        <f>AZ421/(BB421+AZ421/BG421)</f>
        <v>0</v>
      </c>
      <c r="BP421" t="s">
        <v>421</v>
      </c>
      <c r="BQ421">
        <v>0</v>
      </c>
      <c r="BR421">
        <f>IF(BQ421&lt;&gt;0, BQ421, BO421)</f>
        <v>0</v>
      </c>
      <c r="BS421">
        <f>1-BR421/BG421</f>
        <v>0</v>
      </c>
      <c r="BT421">
        <f>(BG421-BF421)/(BG421-BR421)</f>
        <v>0</v>
      </c>
      <c r="BU421">
        <f>(BA421-BG421)/(BA421-BR421)</f>
        <v>0</v>
      </c>
      <c r="BV421">
        <f>(BG421-BF421)/(BG421-AZ421)</f>
        <v>0</v>
      </c>
      <c r="BW421">
        <f>(BA421-BG421)/(BA421-AZ421)</f>
        <v>0</v>
      </c>
      <c r="BX421">
        <f>(BT421*BR421/BF421)</f>
        <v>0</v>
      </c>
      <c r="BY421">
        <f>(1-BX421)</f>
        <v>0</v>
      </c>
      <c r="BZ421">
        <v>1358</v>
      </c>
      <c r="CA421">
        <v>300</v>
      </c>
      <c r="CB421">
        <v>300</v>
      </c>
      <c r="CC421">
        <v>300</v>
      </c>
      <c r="CD421">
        <v>10372.1</v>
      </c>
      <c r="CE421">
        <v>1824.64</v>
      </c>
      <c r="CF421">
        <v>-0.00730157</v>
      </c>
      <c r="CG421">
        <v>0.9</v>
      </c>
      <c r="CH421" t="s">
        <v>421</v>
      </c>
      <c r="CI421" t="s">
        <v>421</v>
      </c>
      <c r="CJ421" t="s">
        <v>421</v>
      </c>
      <c r="CK421" t="s">
        <v>421</v>
      </c>
      <c r="CL421" t="s">
        <v>421</v>
      </c>
      <c r="CM421" t="s">
        <v>421</v>
      </c>
      <c r="CN421" t="s">
        <v>421</v>
      </c>
      <c r="CO421" t="s">
        <v>421</v>
      </c>
      <c r="CP421" t="s">
        <v>421</v>
      </c>
      <c r="CQ421" t="s">
        <v>421</v>
      </c>
      <c r="CR421">
        <f>$B$11*DQ421+$C$11*DR421+$F$11*EC421*(1-EF421)</f>
        <v>0</v>
      </c>
      <c r="CS421">
        <f>CR421*CT421</f>
        <v>0</v>
      </c>
      <c r="CT421">
        <f>($B$11*$D$9+$C$11*$D$9+$F$11*((EP421+EH421)/MAX(EP421+EH421+EQ421, 0.1)*$I$9+EQ421/MAX(EP421+EH421+EQ421, 0.1)*$J$9))/($B$11+$C$11+$F$11)</f>
        <v>0</v>
      </c>
      <c r="CU421">
        <f>($B$11*$K$9+$C$11*$K$9+$F$11*((EP421+EH421)/MAX(EP421+EH421+EQ421, 0.1)*$P$9+EQ421/MAX(EP421+EH421+EQ421, 0.1)*$Q$9))/($B$11+$C$11+$F$11)</f>
        <v>0</v>
      </c>
      <c r="CV421">
        <v>6</v>
      </c>
      <c r="CW421">
        <v>0.5</v>
      </c>
      <c r="CX421" t="s">
        <v>422</v>
      </c>
      <c r="CY421">
        <v>2</v>
      </c>
      <c r="CZ421" t="b">
        <v>1</v>
      </c>
      <c r="DA421">
        <v>1652290199</v>
      </c>
      <c r="DB421">
        <v>526.2216666666667</v>
      </c>
      <c r="DC421">
        <v>484.026</v>
      </c>
      <c r="DD421">
        <v>28.47423333333333</v>
      </c>
      <c r="DE421">
        <v>25.64566666666667</v>
      </c>
      <c r="DF421">
        <v>526.6036666666666</v>
      </c>
      <c r="DG421">
        <v>28.36093333333334</v>
      </c>
      <c r="DH421">
        <v>400.1243333333334</v>
      </c>
      <c r="DI421">
        <v>90.63103333333333</v>
      </c>
      <c r="DJ421">
        <v>0.0999022</v>
      </c>
      <c r="DK421">
        <v>33.3972</v>
      </c>
      <c r="DL421">
        <v>32.72063333333333</v>
      </c>
      <c r="DM421">
        <v>999.9</v>
      </c>
      <c r="DN421">
        <v>0</v>
      </c>
      <c r="DO421">
        <v>0</v>
      </c>
      <c r="DP421">
        <v>10011.26666666667</v>
      </c>
      <c r="DQ421">
        <v>0</v>
      </c>
      <c r="DR421">
        <v>254.8113333333333</v>
      </c>
      <c r="DS421">
        <v>42.19596666666667</v>
      </c>
      <c r="DT421">
        <v>541.6446666666667</v>
      </c>
      <c r="DU421">
        <v>496.7656666666667</v>
      </c>
      <c r="DV421">
        <v>2.828546666666667</v>
      </c>
      <c r="DW421">
        <v>484.026</v>
      </c>
      <c r="DX421">
        <v>25.64566666666667</v>
      </c>
      <c r="DY421">
        <v>2.58065</v>
      </c>
      <c r="DZ421">
        <v>2.324293333333333</v>
      </c>
      <c r="EA421">
        <v>21.54426666666667</v>
      </c>
      <c r="EB421">
        <v>19.84576666666667</v>
      </c>
      <c r="EC421">
        <v>1499.94</v>
      </c>
      <c r="ED421">
        <v>0.972992</v>
      </c>
      <c r="EE421">
        <v>0.0270084</v>
      </c>
      <c r="EF421">
        <v>0</v>
      </c>
      <c r="EG421">
        <v>1352.486666666667</v>
      </c>
      <c r="EH421">
        <v>5.00097</v>
      </c>
      <c r="EI421">
        <v>21002.3</v>
      </c>
      <c r="EJ421">
        <v>12491.06666666667</v>
      </c>
      <c r="EK421">
        <v>41.625</v>
      </c>
      <c r="EL421">
        <v>42.93699999999999</v>
      </c>
      <c r="EM421">
        <v>41.812</v>
      </c>
      <c r="EN421">
        <v>42.81199999999999</v>
      </c>
      <c r="EO421">
        <v>42.77066666666667</v>
      </c>
      <c r="EP421">
        <v>1454.56</v>
      </c>
      <c r="EQ421">
        <v>40.38</v>
      </c>
      <c r="ER421">
        <v>0</v>
      </c>
      <c r="ES421">
        <v>2886.200000047684</v>
      </c>
      <c r="ET421">
        <v>0</v>
      </c>
      <c r="EU421">
        <v>1359.402307692308</v>
      </c>
      <c r="EV421">
        <v>-65.54803424182695</v>
      </c>
      <c r="EW421">
        <v>-894.5435903812954</v>
      </c>
      <c r="EX421">
        <v>21104.01538461538</v>
      </c>
      <c r="EY421">
        <v>15</v>
      </c>
      <c r="EZ421">
        <v>1652287342.6</v>
      </c>
      <c r="FA421" t="s">
        <v>727</v>
      </c>
      <c r="FB421">
        <v>1652287342.6</v>
      </c>
      <c r="FC421">
        <v>1652287335.6</v>
      </c>
      <c r="FD421">
        <v>27</v>
      </c>
      <c r="FE421">
        <v>0.206</v>
      </c>
      <c r="FF421">
        <v>-0.006</v>
      </c>
      <c r="FG421">
        <v>-1.806</v>
      </c>
      <c r="FH421">
        <v>0.04</v>
      </c>
      <c r="FI421">
        <v>1600</v>
      </c>
      <c r="FJ421">
        <v>24</v>
      </c>
      <c r="FK421">
        <v>0.06</v>
      </c>
      <c r="FL421">
        <v>0.04</v>
      </c>
      <c r="FM421">
        <v>39.52059756097561</v>
      </c>
      <c r="FN421">
        <v>16.15252055749135</v>
      </c>
      <c r="FO421">
        <v>1.61837840060816</v>
      </c>
      <c r="FP421">
        <v>-1</v>
      </c>
      <c r="FQ421">
        <v>2.770877073170732</v>
      </c>
      <c r="FR421">
        <v>0.5589106620209052</v>
      </c>
      <c r="FS421">
        <v>0.05851104578828303</v>
      </c>
      <c r="FT421">
        <v>0</v>
      </c>
      <c r="FU421">
        <v>0</v>
      </c>
      <c r="FV421">
        <v>0</v>
      </c>
      <c r="FW421">
        <v>0</v>
      </c>
      <c r="FX421">
        <v>-1</v>
      </c>
      <c r="FY421">
        <v>0</v>
      </c>
      <c r="FZ421">
        <v>1</v>
      </c>
      <c r="GA421" t="s">
        <v>710</v>
      </c>
      <c r="GB421">
        <v>2.69377</v>
      </c>
      <c r="GC421">
        <v>2.70517</v>
      </c>
      <c r="GD421">
        <v>0.109488</v>
      </c>
      <c r="GE421">
        <v>0.101804</v>
      </c>
      <c r="GF421">
        <v>0.119107</v>
      </c>
      <c r="GG421">
        <v>0.109192</v>
      </c>
      <c r="GH421">
        <v>27916.3</v>
      </c>
      <c r="GI421">
        <v>28269.8</v>
      </c>
      <c r="GJ421">
        <v>29171.3</v>
      </c>
      <c r="GK421">
        <v>29131.5</v>
      </c>
      <c r="GL421">
        <v>34018.7</v>
      </c>
      <c r="GM421">
        <v>34541.2</v>
      </c>
      <c r="GN421">
        <v>41052.7</v>
      </c>
      <c r="GO421">
        <v>41569</v>
      </c>
      <c r="GP421">
        <v>1.71405</v>
      </c>
      <c r="GQ421">
        <v>2.00513</v>
      </c>
      <c r="GR421">
        <v>0.127159</v>
      </c>
      <c r="GS421">
        <v>0</v>
      </c>
      <c r="GT421">
        <v>30.654</v>
      </c>
      <c r="GU421">
        <v>999.9</v>
      </c>
      <c r="GV421">
        <v>44</v>
      </c>
      <c r="GW421">
        <v>36.9</v>
      </c>
      <c r="GX421">
        <v>30.4397</v>
      </c>
      <c r="GY421">
        <v>62.7738</v>
      </c>
      <c r="GZ421">
        <v>28.9824</v>
      </c>
      <c r="HA421">
        <v>1</v>
      </c>
      <c r="HB421">
        <v>0.370333</v>
      </c>
      <c r="HC421">
        <v>0</v>
      </c>
      <c r="HD421">
        <v>20.3918</v>
      </c>
      <c r="HE421">
        <v>5.214</v>
      </c>
      <c r="HF421">
        <v>12.0099</v>
      </c>
      <c r="HG421">
        <v>4.98675</v>
      </c>
      <c r="HH421">
        <v>3.28838</v>
      </c>
      <c r="HI421">
        <v>2448.7</v>
      </c>
      <c r="HJ421">
        <v>9999</v>
      </c>
      <c r="HK421">
        <v>9999</v>
      </c>
      <c r="HL421">
        <v>46.2</v>
      </c>
      <c r="HM421">
        <v>1.86736</v>
      </c>
      <c r="HN421">
        <v>1.8663</v>
      </c>
      <c r="HO421">
        <v>1.86587</v>
      </c>
      <c r="HP421">
        <v>1.86569</v>
      </c>
      <c r="HQ421">
        <v>1.86752</v>
      </c>
      <c r="HR421">
        <v>1.87009</v>
      </c>
      <c r="HS421">
        <v>1.86873</v>
      </c>
      <c r="HT421">
        <v>1.87008</v>
      </c>
      <c r="HU421">
        <v>0</v>
      </c>
      <c r="HV421">
        <v>0</v>
      </c>
      <c r="HW421">
        <v>0</v>
      </c>
      <c r="HX421">
        <v>0</v>
      </c>
      <c r="HY421" t="s">
        <v>425</v>
      </c>
      <c r="HZ421" t="s">
        <v>426</v>
      </c>
      <c r="IA421" t="s">
        <v>427</v>
      </c>
      <c r="IB421" t="s">
        <v>427</v>
      </c>
      <c r="IC421" t="s">
        <v>427</v>
      </c>
      <c r="ID421" t="s">
        <v>427</v>
      </c>
      <c r="IE421">
        <v>0</v>
      </c>
      <c r="IF421">
        <v>100</v>
      </c>
      <c r="IG421">
        <v>100</v>
      </c>
      <c r="IH421">
        <v>-0.375</v>
      </c>
      <c r="II421">
        <v>0.1132</v>
      </c>
      <c r="IJ421">
        <v>0.04464184116076175</v>
      </c>
      <c r="IK421">
        <v>-0.0004613869835165773</v>
      </c>
      <c r="IL421">
        <v>-7.733014719846753E-07</v>
      </c>
      <c r="IM421">
        <v>2.12217718631011E-10</v>
      </c>
      <c r="IN421">
        <v>-0.1662484685589008</v>
      </c>
      <c r="IO421">
        <v>0.000886434048502425</v>
      </c>
      <c r="IP421">
        <v>0.0004187276611132993</v>
      </c>
      <c r="IQ421">
        <v>-3.612086840460417E-06</v>
      </c>
      <c r="IR421">
        <v>19</v>
      </c>
      <c r="IS421">
        <v>2204</v>
      </c>
      <c r="IT421">
        <v>1</v>
      </c>
      <c r="IU421">
        <v>37</v>
      </c>
      <c r="IV421">
        <v>47.6</v>
      </c>
      <c r="IW421">
        <v>47.7</v>
      </c>
      <c r="IX421">
        <v>1.11816</v>
      </c>
      <c r="IY421">
        <v>2.23145</v>
      </c>
      <c r="IZ421">
        <v>1.39648</v>
      </c>
      <c r="JA421">
        <v>2.34253</v>
      </c>
      <c r="JB421">
        <v>1.49536</v>
      </c>
      <c r="JC421">
        <v>2.3877</v>
      </c>
      <c r="JD421">
        <v>39.1924</v>
      </c>
      <c r="JE421">
        <v>14.6136</v>
      </c>
      <c r="JF421">
        <v>18</v>
      </c>
      <c r="JG421">
        <v>391.535</v>
      </c>
      <c r="JH421">
        <v>561.761</v>
      </c>
      <c r="JI421">
        <v>32.6473</v>
      </c>
      <c r="JJ421">
        <v>32.2339</v>
      </c>
      <c r="JK421">
        <v>30.0002</v>
      </c>
      <c r="JL421">
        <v>32.124</v>
      </c>
      <c r="JM421">
        <v>32.0223</v>
      </c>
      <c r="JN421">
        <v>22.381</v>
      </c>
      <c r="JO421">
        <v>21.7957</v>
      </c>
      <c r="JP421">
        <v>31.1229</v>
      </c>
      <c r="JQ421">
        <v>-999.9</v>
      </c>
      <c r="JR421">
        <v>430.955</v>
      </c>
      <c r="JS421">
        <v>25.7066</v>
      </c>
      <c r="JT421">
        <v>99.7033</v>
      </c>
      <c r="JU421">
        <v>99.7792</v>
      </c>
    </row>
    <row r="422" spans="1:281">
      <c r="A422">
        <v>406</v>
      </c>
      <c r="B422">
        <v>1652290202.5</v>
      </c>
      <c r="C422">
        <v>8146</v>
      </c>
      <c r="D422" t="s">
        <v>1297</v>
      </c>
      <c r="E422" t="s">
        <v>1298</v>
      </c>
      <c r="F422">
        <v>2</v>
      </c>
      <c r="G422" t="s">
        <v>1120</v>
      </c>
      <c r="H422" t="s">
        <v>418</v>
      </c>
      <c r="I422">
        <v>1652290201.25</v>
      </c>
      <c r="J422">
        <f>(K422)/1000</f>
        <v>0</v>
      </c>
      <c r="K422">
        <f>IF(CZ422, AN422, AH422)</f>
        <v>0</v>
      </c>
      <c r="L422">
        <f>IF(CZ422, AI422, AG422)</f>
        <v>0</v>
      </c>
      <c r="M422">
        <f>DB422 - IF(AU422&gt;1, L422*CV422*100.0/(AW422*DP422), 0)</f>
        <v>0</v>
      </c>
      <c r="N422">
        <f>((T422-J422/2)*M422-L422)/(T422+J422/2)</f>
        <v>0</v>
      </c>
      <c r="O422">
        <f>N422*(DI422+DJ422)/1000.0</f>
        <v>0</v>
      </c>
      <c r="P422">
        <f>(DB422 - IF(AU422&gt;1, L422*CV422*100.0/(AW422*DP422), 0))*(DI422+DJ422)/1000.0</f>
        <v>0</v>
      </c>
      <c r="Q422">
        <f>2.0/((1/S422-1/R422)+SIGN(S422)*SQRT((1/S422-1/R422)*(1/S422-1/R422) + 4*CW422/((CW422+1)*(CW422+1))*(2*1/S422*1/R422-1/R422*1/R422)))</f>
        <v>0</v>
      </c>
      <c r="R422">
        <f>IF(LEFT(CX422,1)&lt;&gt;"0",IF(LEFT(CX422,1)="1",3.0,CY422),$D$5+$E$5*(DP422*DI422/($K$5*1000))+$F$5*(DP422*DI422/($K$5*1000))*MAX(MIN(CV422,$J$5),$I$5)*MAX(MIN(CV422,$J$5),$I$5)+$G$5*MAX(MIN(CV422,$J$5),$I$5)*(DP422*DI422/($K$5*1000))+$H$5*(DP422*DI422/($K$5*1000))*(DP422*DI422/($K$5*1000)))</f>
        <v>0</v>
      </c>
      <c r="S422">
        <f>J422*(1000-(1000*0.61365*exp(17.502*W422/(240.97+W422))/(DI422+DJ422)+DD422)/2)/(1000*0.61365*exp(17.502*W422/(240.97+W422))/(DI422+DJ422)-DD422)</f>
        <v>0</v>
      </c>
      <c r="T422">
        <f>1/((CW422+1)/(Q422/1.6)+1/(R422/1.37)) + CW422/((CW422+1)/(Q422/1.6) + CW422/(R422/1.37))</f>
        <v>0</v>
      </c>
      <c r="U422">
        <f>(CR422*CU422)</f>
        <v>0</v>
      </c>
      <c r="V422">
        <f>(DK422+(U422+2*0.95*5.67E-8*(((DK422+$B$7)+273)^4-(DK422+273)^4)-44100*J422)/(1.84*29.3*R422+8*0.95*5.67E-8*(DK422+273)^3))</f>
        <v>0</v>
      </c>
      <c r="W422">
        <f>($C$7*DL422+$D$7*DM422+$E$7*V422)</f>
        <v>0</v>
      </c>
      <c r="X422">
        <f>0.61365*exp(17.502*W422/(240.97+W422))</f>
        <v>0</v>
      </c>
      <c r="Y422">
        <f>(Z422/AA422*100)</f>
        <v>0</v>
      </c>
      <c r="Z422">
        <f>DD422*(DI422+DJ422)/1000</f>
        <v>0</v>
      </c>
      <c r="AA422">
        <f>0.61365*exp(17.502*DK422/(240.97+DK422))</f>
        <v>0</v>
      </c>
      <c r="AB422">
        <f>(X422-DD422*(DI422+DJ422)/1000)</f>
        <v>0</v>
      </c>
      <c r="AC422">
        <f>(-J422*44100)</f>
        <v>0</v>
      </c>
      <c r="AD422">
        <f>2*29.3*R422*0.92*(DK422-W422)</f>
        <v>0</v>
      </c>
      <c r="AE422">
        <f>2*0.95*5.67E-8*(((DK422+$B$7)+273)^4-(W422+273)^4)</f>
        <v>0</v>
      </c>
      <c r="AF422">
        <f>U422+AE422+AC422+AD422</f>
        <v>0</v>
      </c>
      <c r="AG422">
        <f>DH422*AU422*(DC422-DB422*(1000-AU422*DE422)/(1000-AU422*DD422))/(100*CV422)</f>
        <v>0</v>
      </c>
      <c r="AH422">
        <f>1000*DH422*AU422*(DD422-DE422)/(100*CV422*(1000-AU422*DD422))</f>
        <v>0</v>
      </c>
      <c r="AI422">
        <f>(AJ422 - AK422 - DI422*1E3/(8.314*(DK422+273.15)) * AM422/DH422 * AL422) * DH422/(100*CV422) * (1000 - DE422)/1000</f>
        <v>0</v>
      </c>
      <c r="AJ422">
        <v>497.5948960351851</v>
      </c>
      <c r="AK422">
        <v>521.9936181818181</v>
      </c>
      <c r="AL422">
        <v>-6.551219708457531</v>
      </c>
      <c r="AM422">
        <v>66.42233892500103</v>
      </c>
      <c r="AN422">
        <f>(AP422 - AO422 + DI422*1E3/(8.314*(DK422+273.15)) * AR422/DH422 * AQ422) * DH422/(100*CV422) * 1000/(1000 - AP422)</f>
        <v>0</v>
      </c>
      <c r="AO422">
        <v>25.64742570968674</v>
      </c>
      <c r="AP422">
        <v>28.46605818181818</v>
      </c>
      <c r="AQ422">
        <v>-0.002309532267972621</v>
      </c>
      <c r="AR422">
        <v>79.01917542628415</v>
      </c>
      <c r="AS422">
        <v>0</v>
      </c>
      <c r="AT422">
        <v>0</v>
      </c>
      <c r="AU422">
        <f>IF(AS422*$H$13&gt;=AW422,1.0,(AW422/(AW422-AS422*$H$13)))</f>
        <v>0</v>
      </c>
      <c r="AV422">
        <f>(AU422-1)*100</f>
        <v>0</v>
      </c>
      <c r="AW422">
        <f>MAX(0,($B$13+$C$13*DP422)/(1+$D$13*DP422)*DI422/(DK422+273)*$E$13)</f>
        <v>0</v>
      </c>
      <c r="AX422" t="s">
        <v>421</v>
      </c>
      <c r="AY422" t="s">
        <v>421</v>
      </c>
      <c r="AZ422">
        <v>0</v>
      </c>
      <c r="BA422">
        <v>0</v>
      </c>
      <c r="BB422">
        <f>1-AZ422/BA422</f>
        <v>0</v>
      </c>
      <c r="BC422">
        <v>0</v>
      </c>
      <c r="BD422" t="s">
        <v>421</v>
      </c>
      <c r="BE422" t="s">
        <v>421</v>
      </c>
      <c r="BF422">
        <v>0</v>
      </c>
      <c r="BG422">
        <v>0</v>
      </c>
      <c r="BH422">
        <f>1-BF422/BG422</f>
        <v>0</v>
      </c>
      <c r="BI422">
        <v>0.5</v>
      </c>
      <c r="BJ422">
        <f>CS422</f>
        <v>0</v>
      </c>
      <c r="BK422">
        <f>L422</f>
        <v>0</v>
      </c>
      <c r="BL422">
        <f>BH422*BI422*BJ422</f>
        <v>0</v>
      </c>
      <c r="BM422">
        <f>(BK422-BC422)/BJ422</f>
        <v>0</v>
      </c>
      <c r="BN422">
        <f>(BA422-BG422)/BG422</f>
        <v>0</v>
      </c>
      <c r="BO422">
        <f>AZ422/(BB422+AZ422/BG422)</f>
        <v>0</v>
      </c>
      <c r="BP422" t="s">
        <v>421</v>
      </c>
      <c r="BQ422">
        <v>0</v>
      </c>
      <c r="BR422">
        <f>IF(BQ422&lt;&gt;0, BQ422, BO422)</f>
        <v>0</v>
      </c>
      <c r="BS422">
        <f>1-BR422/BG422</f>
        <v>0</v>
      </c>
      <c r="BT422">
        <f>(BG422-BF422)/(BG422-BR422)</f>
        <v>0</v>
      </c>
      <c r="BU422">
        <f>(BA422-BG422)/(BA422-BR422)</f>
        <v>0</v>
      </c>
      <c r="BV422">
        <f>(BG422-BF422)/(BG422-AZ422)</f>
        <v>0</v>
      </c>
      <c r="BW422">
        <f>(BA422-BG422)/(BA422-AZ422)</f>
        <v>0</v>
      </c>
      <c r="BX422">
        <f>(BT422*BR422/BF422)</f>
        <v>0</v>
      </c>
      <c r="BY422">
        <f>(1-BX422)</f>
        <v>0</v>
      </c>
      <c r="BZ422">
        <v>1358</v>
      </c>
      <c r="CA422">
        <v>300</v>
      </c>
      <c r="CB422">
        <v>300</v>
      </c>
      <c r="CC422">
        <v>300</v>
      </c>
      <c r="CD422">
        <v>10372.1</v>
      </c>
      <c r="CE422">
        <v>1824.64</v>
      </c>
      <c r="CF422">
        <v>-0.00730157</v>
      </c>
      <c r="CG422">
        <v>0.9</v>
      </c>
      <c r="CH422" t="s">
        <v>421</v>
      </c>
      <c r="CI422" t="s">
        <v>421</v>
      </c>
      <c r="CJ422" t="s">
        <v>421</v>
      </c>
      <c r="CK422" t="s">
        <v>421</v>
      </c>
      <c r="CL422" t="s">
        <v>421</v>
      </c>
      <c r="CM422" t="s">
        <v>421</v>
      </c>
      <c r="CN422" t="s">
        <v>421</v>
      </c>
      <c r="CO422" t="s">
        <v>421</v>
      </c>
      <c r="CP422" t="s">
        <v>421</v>
      </c>
      <c r="CQ422" t="s">
        <v>421</v>
      </c>
      <c r="CR422">
        <f>$B$11*DQ422+$C$11*DR422+$F$11*EC422*(1-EF422)</f>
        <v>0</v>
      </c>
      <c r="CS422">
        <f>CR422*CT422</f>
        <v>0</v>
      </c>
      <c r="CT422">
        <f>($B$11*$D$9+$C$11*$D$9+$F$11*((EP422+EH422)/MAX(EP422+EH422+EQ422, 0.1)*$I$9+EQ422/MAX(EP422+EH422+EQ422, 0.1)*$J$9))/($B$11+$C$11+$F$11)</f>
        <v>0</v>
      </c>
      <c r="CU422">
        <f>($B$11*$K$9+$C$11*$K$9+$F$11*((EP422+EH422)/MAX(EP422+EH422+EQ422, 0.1)*$P$9+EQ422/MAX(EP422+EH422+EQ422, 0.1)*$Q$9))/($B$11+$C$11+$F$11)</f>
        <v>0</v>
      </c>
      <c r="CV422">
        <v>6</v>
      </c>
      <c r="CW422">
        <v>0.5</v>
      </c>
      <c r="CX422" t="s">
        <v>422</v>
      </c>
      <c r="CY422">
        <v>2</v>
      </c>
      <c r="CZ422" t="b">
        <v>1</v>
      </c>
      <c r="DA422">
        <v>1652290201.25</v>
      </c>
      <c r="DB422">
        <v>511.9155</v>
      </c>
      <c r="DC422">
        <v>469.10725</v>
      </c>
      <c r="DD422">
        <v>28.46805</v>
      </c>
      <c r="DE422">
        <v>25.6411</v>
      </c>
      <c r="DF422">
        <v>512.28175</v>
      </c>
      <c r="DG422">
        <v>28.3549</v>
      </c>
      <c r="DH422">
        <v>400.0955</v>
      </c>
      <c r="DI422">
        <v>90.6337</v>
      </c>
      <c r="DJ422">
        <v>0.10007325</v>
      </c>
      <c r="DK422">
        <v>33.3972</v>
      </c>
      <c r="DL422">
        <v>32.716325</v>
      </c>
      <c r="DM422">
        <v>999.9</v>
      </c>
      <c r="DN422">
        <v>0</v>
      </c>
      <c r="DO422">
        <v>0</v>
      </c>
      <c r="DP422">
        <v>9997.355</v>
      </c>
      <c r="DQ422">
        <v>0</v>
      </c>
      <c r="DR422">
        <v>255.01375</v>
      </c>
      <c r="DS422">
        <v>42.808375</v>
      </c>
      <c r="DT422">
        <v>526.9157499999999</v>
      </c>
      <c r="DU422">
        <v>481.45225</v>
      </c>
      <c r="DV422">
        <v>2.82694</v>
      </c>
      <c r="DW422">
        <v>469.10725</v>
      </c>
      <c r="DX422">
        <v>25.6411</v>
      </c>
      <c r="DY422">
        <v>2.580165</v>
      </c>
      <c r="DZ422">
        <v>2.3239475</v>
      </c>
      <c r="EA422">
        <v>21.541225</v>
      </c>
      <c r="EB422">
        <v>19.84335</v>
      </c>
      <c r="EC422">
        <v>1500.0075</v>
      </c>
      <c r="ED422">
        <v>0.97299325</v>
      </c>
      <c r="EE422">
        <v>0.027007075</v>
      </c>
      <c r="EF422">
        <v>0</v>
      </c>
      <c r="EG422">
        <v>1349.815</v>
      </c>
      <c r="EH422">
        <v>5.00097</v>
      </c>
      <c r="EI422">
        <v>20956.4</v>
      </c>
      <c r="EJ422">
        <v>12491.625</v>
      </c>
      <c r="EK422">
        <v>41.625</v>
      </c>
      <c r="EL422">
        <v>42.937</v>
      </c>
      <c r="EM422">
        <v>41.812</v>
      </c>
      <c r="EN422">
        <v>42.812</v>
      </c>
      <c r="EO422">
        <v>42.75</v>
      </c>
      <c r="EP422">
        <v>1454.6275</v>
      </c>
      <c r="EQ422">
        <v>40.38</v>
      </c>
      <c r="ER422">
        <v>0</v>
      </c>
      <c r="ES422">
        <v>2888.599999904633</v>
      </c>
      <c r="ET422">
        <v>0</v>
      </c>
      <c r="EU422">
        <v>1356.729230769231</v>
      </c>
      <c r="EV422">
        <v>-67.09606838151292</v>
      </c>
      <c r="EW422">
        <v>-1011.924786298092</v>
      </c>
      <c r="EX422">
        <v>21065.90769230769</v>
      </c>
      <c r="EY422">
        <v>15</v>
      </c>
      <c r="EZ422">
        <v>1652287342.6</v>
      </c>
      <c r="FA422" t="s">
        <v>727</v>
      </c>
      <c r="FB422">
        <v>1652287342.6</v>
      </c>
      <c r="FC422">
        <v>1652287335.6</v>
      </c>
      <c r="FD422">
        <v>27</v>
      </c>
      <c r="FE422">
        <v>0.206</v>
      </c>
      <c r="FF422">
        <v>-0.006</v>
      </c>
      <c r="FG422">
        <v>-1.806</v>
      </c>
      <c r="FH422">
        <v>0.04</v>
      </c>
      <c r="FI422">
        <v>1600</v>
      </c>
      <c r="FJ422">
        <v>24</v>
      </c>
      <c r="FK422">
        <v>0.06</v>
      </c>
      <c r="FL422">
        <v>0.04</v>
      </c>
      <c r="FM422">
        <v>39.9389475</v>
      </c>
      <c r="FN422">
        <v>17.5690322701687</v>
      </c>
      <c r="FO422">
        <v>1.695108344028118</v>
      </c>
      <c r="FP422">
        <v>-1</v>
      </c>
      <c r="FQ422">
        <v>2.78304875</v>
      </c>
      <c r="FR422">
        <v>0.5147312195121941</v>
      </c>
      <c r="FS422">
        <v>0.05448053010881506</v>
      </c>
      <c r="FT422">
        <v>0</v>
      </c>
      <c r="FU422">
        <v>0</v>
      </c>
      <c r="FV422">
        <v>0</v>
      </c>
      <c r="FW422">
        <v>0</v>
      </c>
      <c r="FX422">
        <v>-1</v>
      </c>
      <c r="FY422">
        <v>0</v>
      </c>
      <c r="FZ422">
        <v>1</v>
      </c>
      <c r="GA422" t="s">
        <v>710</v>
      </c>
      <c r="GB422">
        <v>2.6937</v>
      </c>
      <c r="GC422">
        <v>2.70508</v>
      </c>
      <c r="GD422">
        <v>0.107026</v>
      </c>
      <c r="GE422">
        <v>0.09915980000000001</v>
      </c>
      <c r="GF422">
        <v>0.119094</v>
      </c>
      <c r="GG422">
        <v>0.10918</v>
      </c>
      <c r="GH422">
        <v>27993.4</v>
      </c>
      <c r="GI422">
        <v>28352.9</v>
      </c>
      <c r="GJ422">
        <v>29171.2</v>
      </c>
      <c r="GK422">
        <v>29131.3</v>
      </c>
      <c r="GL422">
        <v>34019.4</v>
      </c>
      <c r="GM422">
        <v>34541.5</v>
      </c>
      <c r="GN422">
        <v>41052.9</v>
      </c>
      <c r="GO422">
        <v>41568.9</v>
      </c>
      <c r="GP422">
        <v>1.71402</v>
      </c>
      <c r="GQ422">
        <v>2.0052</v>
      </c>
      <c r="GR422">
        <v>0.126816</v>
      </c>
      <c r="GS422">
        <v>0</v>
      </c>
      <c r="GT422">
        <v>30.654</v>
      </c>
      <c r="GU422">
        <v>999.9</v>
      </c>
      <c r="GV422">
        <v>44</v>
      </c>
      <c r="GW422">
        <v>36.9</v>
      </c>
      <c r="GX422">
        <v>30.44</v>
      </c>
      <c r="GY422">
        <v>62.9938</v>
      </c>
      <c r="GZ422">
        <v>28.9343</v>
      </c>
      <c r="HA422">
        <v>1</v>
      </c>
      <c r="HB422">
        <v>0.370285</v>
      </c>
      <c r="HC422">
        <v>0</v>
      </c>
      <c r="HD422">
        <v>20.3917</v>
      </c>
      <c r="HE422">
        <v>5.21429</v>
      </c>
      <c r="HF422">
        <v>12.0099</v>
      </c>
      <c r="HG422">
        <v>4.98715</v>
      </c>
      <c r="HH422">
        <v>3.2885</v>
      </c>
      <c r="HI422">
        <v>2448.7</v>
      </c>
      <c r="HJ422">
        <v>9999</v>
      </c>
      <c r="HK422">
        <v>9999</v>
      </c>
      <c r="HL422">
        <v>46.2</v>
      </c>
      <c r="HM422">
        <v>1.86735</v>
      </c>
      <c r="HN422">
        <v>1.8663</v>
      </c>
      <c r="HO422">
        <v>1.86589</v>
      </c>
      <c r="HP422">
        <v>1.86569</v>
      </c>
      <c r="HQ422">
        <v>1.86752</v>
      </c>
      <c r="HR422">
        <v>1.87009</v>
      </c>
      <c r="HS422">
        <v>1.86873</v>
      </c>
      <c r="HT422">
        <v>1.87008</v>
      </c>
      <c r="HU422">
        <v>0</v>
      </c>
      <c r="HV422">
        <v>0</v>
      </c>
      <c r="HW422">
        <v>0</v>
      </c>
      <c r="HX422">
        <v>0</v>
      </c>
      <c r="HY422" t="s">
        <v>425</v>
      </c>
      <c r="HZ422" t="s">
        <v>426</v>
      </c>
      <c r="IA422" t="s">
        <v>427</v>
      </c>
      <c r="IB422" t="s">
        <v>427</v>
      </c>
      <c r="IC422" t="s">
        <v>427</v>
      </c>
      <c r="ID422" t="s">
        <v>427</v>
      </c>
      <c r="IE422">
        <v>0</v>
      </c>
      <c r="IF422">
        <v>100</v>
      </c>
      <c r="IG422">
        <v>100</v>
      </c>
      <c r="IH422">
        <v>-0.357</v>
      </c>
      <c r="II422">
        <v>0.1132</v>
      </c>
      <c r="IJ422">
        <v>0.04464184116076175</v>
      </c>
      <c r="IK422">
        <v>-0.0004613869835165773</v>
      </c>
      <c r="IL422">
        <v>-7.733014719846753E-07</v>
      </c>
      <c r="IM422">
        <v>2.12217718631011E-10</v>
      </c>
      <c r="IN422">
        <v>-0.1662484685589008</v>
      </c>
      <c r="IO422">
        <v>0.000886434048502425</v>
      </c>
      <c r="IP422">
        <v>0.0004187276611132993</v>
      </c>
      <c r="IQ422">
        <v>-3.612086840460417E-06</v>
      </c>
      <c r="IR422">
        <v>19</v>
      </c>
      <c r="IS422">
        <v>2204</v>
      </c>
      <c r="IT422">
        <v>1</v>
      </c>
      <c r="IU422">
        <v>37</v>
      </c>
      <c r="IV422">
        <v>47.7</v>
      </c>
      <c r="IW422">
        <v>47.8</v>
      </c>
      <c r="IX422">
        <v>1.08643</v>
      </c>
      <c r="IY422">
        <v>2.23267</v>
      </c>
      <c r="IZ422">
        <v>1.39648</v>
      </c>
      <c r="JA422">
        <v>2.34253</v>
      </c>
      <c r="JB422">
        <v>1.49536</v>
      </c>
      <c r="JC422">
        <v>2.3938</v>
      </c>
      <c r="JD422">
        <v>39.1924</v>
      </c>
      <c r="JE422">
        <v>14.6136</v>
      </c>
      <c r="JF422">
        <v>18</v>
      </c>
      <c r="JG422">
        <v>391.521</v>
      </c>
      <c r="JH422">
        <v>561.818</v>
      </c>
      <c r="JI422">
        <v>32.6466</v>
      </c>
      <c r="JJ422">
        <v>32.2339</v>
      </c>
      <c r="JK422">
        <v>30.0001</v>
      </c>
      <c r="JL422">
        <v>32.124</v>
      </c>
      <c r="JM422">
        <v>32.0223</v>
      </c>
      <c r="JN422">
        <v>21.7544</v>
      </c>
      <c r="JO422">
        <v>21.7957</v>
      </c>
      <c r="JP422">
        <v>31.1229</v>
      </c>
      <c r="JQ422">
        <v>-999.9</v>
      </c>
      <c r="JR422">
        <v>417.501</v>
      </c>
      <c r="JS422">
        <v>25.7066</v>
      </c>
      <c r="JT422">
        <v>99.70350000000001</v>
      </c>
      <c r="JU422">
        <v>99.7787</v>
      </c>
    </row>
    <row r="423" spans="1:281">
      <c r="A423">
        <v>407</v>
      </c>
      <c r="B423">
        <v>1652290204</v>
      </c>
      <c r="C423">
        <v>8147.5</v>
      </c>
      <c r="D423" t="s">
        <v>1299</v>
      </c>
      <c r="E423" t="s">
        <v>1300</v>
      </c>
      <c r="F423">
        <v>2</v>
      </c>
      <c r="G423" t="s">
        <v>1120</v>
      </c>
      <c r="H423" t="s">
        <v>418</v>
      </c>
      <c r="I423">
        <v>1652290202.5</v>
      </c>
      <c r="J423">
        <f>(K423)/1000</f>
        <v>0</v>
      </c>
      <c r="K423">
        <f>IF(CZ423, AN423, AH423)</f>
        <v>0</v>
      </c>
      <c r="L423">
        <f>IF(CZ423, AI423, AG423)</f>
        <v>0</v>
      </c>
      <c r="M423">
        <f>DB423 - IF(AU423&gt;1, L423*CV423*100.0/(AW423*DP423), 0)</f>
        <v>0</v>
      </c>
      <c r="N423">
        <f>((T423-J423/2)*M423-L423)/(T423+J423/2)</f>
        <v>0</v>
      </c>
      <c r="O423">
        <f>N423*(DI423+DJ423)/1000.0</f>
        <v>0</v>
      </c>
      <c r="P423">
        <f>(DB423 - IF(AU423&gt;1, L423*CV423*100.0/(AW423*DP423), 0))*(DI423+DJ423)/1000.0</f>
        <v>0</v>
      </c>
      <c r="Q423">
        <f>2.0/((1/S423-1/R423)+SIGN(S423)*SQRT((1/S423-1/R423)*(1/S423-1/R423) + 4*CW423/((CW423+1)*(CW423+1))*(2*1/S423*1/R423-1/R423*1/R423)))</f>
        <v>0</v>
      </c>
      <c r="R423">
        <f>IF(LEFT(CX423,1)&lt;&gt;"0",IF(LEFT(CX423,1)="1",3.0,CY423),$D$5+$E$5*(DP423*DI423/($K$5*1000))+$F$5*(DP423*DI423/($K$5*1000))*MAX(MIN(CV423,$J$5),$I$5)*MAX(MIN(CV423,$J$5),$I$5)+$G$5*MAX(MIN(CV423,$J$5),$I$5)*(DP423*DI423/($K$5*1000))+$H$5*(DP423*DI423/($K$5*1000))*(DP423*DI423/($K$5*1000)))</f>
        <v>0</v>
      </c>
      <c r="S423">
        <f>J423*(1000-(1000*0.61365*exp(17.502*W423/(240.97+W423))/(DI423+DJ423)+DD423)/2)/(1000*0.61365*exp(17.502*W423/(240.97+W423))/(DI423+DJ423)-DD423)</f>
        <v>0</v>
      </c>
      <c r="T423">
        <f>1/((CW423+1)/(Q423/1.6)+1/(R423/1.37)) + CW423/((CW423+1)/(Q423/1.6) + CW423/(R423/1.37))</f>
        <v>0</v>
      </c>
      <c r="U423">
        <f>(CR423*CU423)</f>
        <v>0</v>
      </c>
      <c r="V423">
        <f>(DK423+(U423+2*0.95*5.67E-8*(((DK423+$B$7)+273)^4-(DK423+273)^4)-44100*J423)/(1.84*29.3*R423+8*0.95*5.67E-8*(DK423+273)^3))</f>
        <v>0</v>
      </c>
      <c r="W423">
        <f>($C$7*DL423+$D$7*DM423+$E$7*V423)</f>
        <v>0</v>
      </c>
      <c r="X423">
        <f>0.61365*exp(17.502*W423/(240.97+W423))</f>
        <v>0</v>
      </c>
      <c r="Y423">
        <f>(Z423/AA423*100)</f>
        <v>0</v>
      </c>
      <c r="Z423">
        <f>DD423*(DI423+DJ423)/1000</f>
        <v>0</v>
      </c>
      <c r="AA423">
        <f>0.61365*exp(17.502*DK423/(240.97+DK423))</f>
        <v>0</v>
      </c>
      <c r="AB423">
        <f>(X423-DD423*(DI423+DJ423)/1000)</f>
        <v>0</v>
      </c>
      <c r="AC423">
        <f>(-J423*44100)</f>
        <v>0</v>
      </c>
      <c r="AD423">
        <f>2*29.3*R423*0.92*(DK423-W423)</f>
        <v>0</v>
      </c>
      <c r="AE423">
        <f>2*0.95*5.67E-8*(((DK423+$B$7)+273)^4-(W423+273)^4)</f>
        <v>0</v>
      </c>
      <c r="AF423">
        <f>U423+AE423+AC423+AD423</f>
        <v>0</v>
      </c>
      <c r="AG423">
        <f>DH423*AU423*(DC423-DB423*(1000-AU423*DE423)/(1000-AU423*DD423))/(100*CV423)</f>
        <v>0</v>
      </c>
      <c r="AH423">
        <f>1000*DH423*AU423*(DD423-DE423)/(100*CV423*(1000-AU423*DD423))</f>
        <v>0</v>
      </c>
      <c r="AI423">
        <f>(AJ423 - AK423 - DI423*1E3/(8.314*(DK423+273.15)) * AM423/DH423 * AL423) * DH423/(100*CV423) * (1000 - DE423)/1000</f>
        <v>0</v>
      </c>
      <c r="AJ423">
        <v>487.3891041825511</v>
      </c>
      <c r="AK423">
        <v>512.0757030303027</v>
      </c>
      <c r="AL423">
        <v>-6.571887206366065</v>
      </c>
      <c r="AM423">
        <v>66.42233892500103</v>
      </c>
      <c r="AN423">
        <f>(AP423 - AO423 + DI423*1E3/(8.314*(DK423+273.15)) * AR423/DH423 * AQ423) * DH423/(100*CV423) * 1000/(1000 - AP423)</f>
        <v>0</v>
      </c>
      <c r="AO423">
        <v>25.64407876537757</v>
      </c>
      <c r="AP423">
        <v>28.46329212121212</v>
      </c>
      <c r="AQ423">
        <v>-0.001338830969995418</v>
      </c>
      <c r="AR423">
        <v>79.01917542628415</v>
      </c>
      <c r="AS423">
        <v>0</v>
      </c>
      <c r="AT423">
        <v>0</v>
      </c>
      <c r="AU423">
        <f>IF(AS423*$H$13&gt;=AW423,1.0,(AW423/(AW423-AS423*$H$13)))</f>
        <v>0</v>
      </c>
      <c r="AV423">
        <f>(AU423-1)*100</f>
        <v>0</v>
      </c>
      <c r="AW423">
        <f>MAX(0,($B$13+$C$13*DP423)/(1+$D$13*DP423)*DI423/(DK423+273)*$E$13)</f>
        <v>0</v>
      </c>
      <c r="AX423" t="s">
        <v>421</v>
      </c>
      <c r="AY423" t="s">
        <v>421</v>
      </c>
      <c r="AZ423">
        <v>0</v>
      </c>
      <c r="BA423">
        <v>0</v>
      </c>
      <c r="BB423">
        <f>1-AZ423/BA423</f>
        <v>0</v>
      </c>
      <c r="BC423">
        <v>0</v>
      </c>
      <c r="BD423" t="s">
        <v>421</v>
      </c>
      <c r="BE423" t="s">
        <v>421</v>
      </c>
      <c r="BF423">
        <v>0</v>
      </c>
      <c r="BG423">
        <v>0</v>
      </c>
      <c r="BH423">
        <f>1-BF423/BG423</f>
        <v>0</v>
      </c>
      <c r="BI423">
        <v>0.5</v>
      </c>
      <c r="BJ423">
        <f>CS423</f>
        <v>0</v>
      </c>
      <c r="BK423">
        <f>L423</f>
        <v>0</v>
      </c>
      <c r="BL423">
        <f>BH423*BI423*BJ423</f>
        <v>0</v>
      </c>
      <c r="BM423">
        <f>(BK423-BC423)/BJ423</f>
        <v>0</v>
      </c>
      <c r="BN423">
        <f>(BA423-BG423)/BG423</f>
        <v>0</v>
      </c>
      <c r="BO423">
        <f>AZ423/(BB423+AZ423/BG423)</f>
        <v>0</v>
      </c>
      <c r="BP423" t="s">
        <v>421</v>
      </c>
      <c r="BQ423">
        <v>0</v>
      </c>
      <c r="BR423">
        <f>IF(BQ423&lt;&gt;0, BQ423, BO423)</f>
        <v>0</v>
      </c>
      <c r="BS423">
        <f>1-BR423/BG423</f>
        <v>0</v>
      </c>
      <c r="BT423">
        <f>(BG423-BF423)/(BG423-BR423)</f>
        <v>0</v>
      </c>
      <c r="BU423">
        <f>(BA423-BG423)/(BA423-BR423)</f>
        <v>0</v>
      </c>
      <c r="BV423">
        <f>(BG423-BF423)/(BG423-AZ423)</f>
        <v>0</v>
      </c>
      <c r="BW423">
        <f>(BA423-BG423)/(BA423-AZ423)</f>
        <v>0</v>
      </c>
      <c r="BX423">
        <f>(BT423*BR423/BF423)</f>
        <v>0</v>
      </c>
      <c r="BY423">
        <f>(1-BX423)</f>
        <v>0</v>
      </c>
      <c r="BZ423">
        <v>1358</v>
      </c>
      <c r="CA423">
        <v>300</v>
      </c>
      <c r="CB423">
        <v>300</v>
      </c>
      <c r="CC423">
        <v>300</v>
      </c>
      <c r="CD423">
        <v>10372.1</v>
      </c>
      <c r="CE423">
        <v>1824.64</v>
      </c>
      <c r="CF423">
        <v>-0.00730157</v>
      </c>
      <c r="CG423">
        <v>0.9</v>
      </c>
      <c r="CH423" t="s">
        <v>421</v>
      </c>
      <c r="CI423" t="s">
        <v>421</v>
      </c>
      <c r="CJ423" t="s">
        <v>421</v>
      </c>
      <c r="CK423" t="s">
        <v>421</v>
      </c>
      <c r="CL423" t="s">
        <v>421</v>
      </c>
      <c r="CM423" t="s">
        <v>421</v>
      </c>
      <c r="CN423" t="s">
        <v>421</v>
      </c>
      <c r="CO423" t="s">
        <v>421</v>
      </c>
      <c r="CP423" t="s">
        <v>421</v>
      </c>
      <c r="CQ423" t="s">
        <v>421</v>
      </c>
      <c r="CR423">
        <f>$B$11*DQ423+$C$11*DR423+$F$11*EC423*(1-EF423)</f>
        <v>0</v>
      </c>
      <c r="CS423">
        <f>CR423*CT423</f>
        <v>0</v>
      </c>
      <c r="CT423">
        <f>($B$11*$D$9+$C$11*$D$9+$F$11*((EP423+EH423)/MAX(EP423+EH423+EQ423, 0.1)*$I$9+EQ423/MAX(EP423+EH423+EQ423, 0.1)*$J$9))/($B$11+$C$11+$F$11)</f>
        <v>0</v>
      </c>
      <c r="CU423">
        <f>($B$11*$K$9+$C$11*$K$9+$F$11*((EP423+EH423)/MAX(EP423+EH423+EQ423, 0.1)*$P$9+EQ423/MAX(EP423+EH423+EQ423, 0.1)*$Q$9))/($B$11+$C$11+$F$11)</f>
        <v>0</v>
      </c>
      <c r="CV423">
        <v>6</v>
      </c>
      <c r="CW423">
        <v>0.5</v>
      </c>
      <c r="CX423" t="s">
        <v>422</v>
      </c>
      <c r="CY423">
        <v>2</v>
      </c>
      <c r="CZ423" t="b">
        <v>1</v>
      </c>
      <c r="DA423">
        <v>1652290202.5</v>
      </c>
      <c r="DB423">
        <v>503.91675</v>
      </c>
      <c r="DC423">
        <v>460.813</v>
      </c>
      <c r="DD423">
        <v>28.4652</v>
      </c>
      <c r="DE423">
        <v>25.6381</v>
      </c>
      <c r="DF423">
        <v>504.2745</v>
      </c>
      <c r="DG423">
        <v>28.3521</v>
      </c>
      <c r="DH423">
        <v>400.0875</v>
      </c>
      <c r="DI423">
        <v>90.635525</v>
      </c>
      <c r="DJ423">
        <v>0.10004615</v>
      </c>
      <c r="DK423">
        <v>33.396875</v>
      </c>
      <c r="DL423">
        <v>32.71367499999999</v>
      </c>
      <c r="DM423">
        <v>999.9</v>
      </c>
      <c r="DN423">
        <v>0</v>
      </c>
      <c r="DO423">
        <v>0</v>
      </c>
      <c r="DP423">
        <v>9991.717500000001</v>
      </c>
      <c r="DQ423">
        <v>0</v>
      </c>
      <c r="DR423">
        <v>254.32975</v>
      </c>
      <c r="DS423">
        <v>43.10385</v>
      </c>
      <c r="DT423">
        <v>518.68125</v>
      </c>
      <c r="DU423">
        <v>472.9385</v>
      </c>
      <c r="DV423">
        <v>2.827125</v>
      </c>
      <c r="DW423">
        <v>460.813</v>
      </c>
      <c r="DX423">
        <v>25.6381</v>
      </c>
      <c r="DY423">
        <v>2.5799625</v>
      </c>
      <c r="DZ423">
        <v>2.3237225</v>
      </c>
      <c r="EA423">
        <v>21.539925</v>
      </c>
      <c r="EB423">
        <v>19.841775</v>
      </c>
      <c r="EC423">
        <v>1499.995</v>
      </c>
      <c r="ED423">
        <v>0.972992</v>
      </c>
      <c r="EE423">
        <v>0.0270084</v>
      </c>
      <c r="EF423">
        <v>0</v>
      </c>
      <c r="EG423">
        <v>1347.9725</v>
      </c>
      <c r="EH423">
        <v>5.00097</v>
      </c>
      <c r="EI423">
        <v>20929.225</v>
      </c>
      <c r="EJ423">
        <v>12491.525</v>
      </c>
      <c r="EK423">
        <v>41.625</v>
      </c>
      <c r="EL423">
        <v>42.937</v>
      </c>
      <c r="EM423">
        <v>41.812</v>
      </c>
      <c r="EN423">
        <v>42.812</v>
      </c>
      <c r="EO423">
        <v>42.78100000000001</v>
      </c>
      <c r="EP423">
        <v>1454.615</v>
      </c>
      <c r="EQ423">
        <v>40.38</v>
      </c>
      <c r="ER423">
        <v>0</v>
      </c>
      <c r="ES423">
        <v>2889.799999952316</v>
      </c>
      <c r="ET423">
        <v>0</v>
      </c>
      <c r="EU423">
        <v>1355.376153846154</v>
      </c>
      <c r="EV423">
        <v>-68.5032479132929</v>
      </c>
      <c r="EW423">
        <v>-1050.591453789004</v>
      </c>
      <c r="EX423">
        <v>21046.67692307693</v>
      </c>
      <c r="EY423">
        <v>15</v>
      </c>
      <c r="EZ423">
        <v>1652287342.6</v>
      </c>
      <c r="FA423" t="s">
        <v>727</v>
      </c>
      <c r="FB423">
        <v>1652287342.6</v>
      </c>
      <c r="FC423">
        <v>1652287335.6</v>
      </c>
      <c r="FD423">
        <v>27</v>
      </c>
      <c r="FE423">
        <v>0.206</v>
      </c>
      <c r="FF423">
        <v>-0.006</v>
      </c>
      <c r="FG423">
        <v>-1.806</v>
      </c>
      <c r="FH423">
        <v>0.04</v>
      </c>
      <c r="FI423">
        <v>1600</v>
      </c>
      <c r="FJ423">
        <v>24</v>
      </c>
      <c r="FK423">
        <v>0.06</v>
      </c>
      <c r="FL423">
        <v>0.04</v>
      </c>
      <c r="FM423">
        <v>40.28140487804878</v>
      </c>
      <c r="FN423">
        <v>17.77743972125442</v>
      </c>
      <c r="FO423">
        <v>1.755799986379805</v>
      </c>
      <c r="FP423">
        <v>-1</v>
      </c>
      <c r="FQ423">
        <v>2.790302682926829</v>
      </c>
      <c r="FR423">
        <v>0.4555379790940817</v>
      </c>
      <c r="FS423">
        <v>0.05145345085606045</v>
      </c>
      <c r="FT423">
        <v>1</v>
      </c>
      <c r="FU423">
        <v>0</v>
      </c>
      <c r="FV423">
        <v>0</v>
      </c>
      <c r="FW423">
        <v>0</v>
      </c>
      <c r="FX423">
        <v>-1</v>
      </c>
      <c r="FY423">
        <v>1</v>
      </c>
      <c r="FZ423">
        <v>1</v>
      </c>
      <c r="GA423" t="s">
        <v>719</v>
      </c>
      <c r="GB423">
        <v>2.69375</v>
      </c>
      <c r="GC423">
        <v>2.70506</v>
      </c>
      <c r="GD423">
        <v>0.105524</v>
      </c>
      <c r="GE423">
        <v>0.0975608</v>
      </c>
      <c r="GF423">
        <v>0.119088</v>
      </c>
      <c r="GG423">
        <v>0.10917</v>
      </c>
      <c r="GH423">
        <v>28040.3</v>
      </c>
      <c r="GI423">
        <v>28403.2</v>
      </c>
      <c r="GJ423">
        <v>29170.9</v>
      </c>
      <c r="GK423">
        <v>29131.3</v>
      </c>
      <c r="GL423">
        <v>34019.5</v>
      </c>
      <c r="GM423">
        <v>34541.9</v>
      </c>
      <c r="GN423">
        <v>41052.8</v>
      </c>
      <c r="GO423">
        <v>41568.9</v>
      </c>
      <c r="GP423">
        <v>1.71425</v>
      </c>
      <c r="GQ423">
        <v>2.00513</v>
      </c>
      <c r="GR423">
        <v>0.126816</v>
      </c>
      <c r="GS423">
        <v>0</v>
      </c>
      <c r="GT423">
        <v>30.6529</v>
      </c>
      <c r="GU423">
        <v>999.9</v>
      </c>
      <c r="GV423">
        <v>44</v>
      </c>
      <c r="GW423">
        <v>36.9</v>
      </c>
      <c r="GX423">
        <v>30.4405</v>
      </c>
      <c r="GY423">
        <v>63.0038</v>
      </c>
      <c r="GZ423">
        <v>28.9503</v>
      </c>
      <c r="HA423">
        <v>1</v>
      </c>
      <c r="HB423">
        <v>0.370305</v>
      </c>
      <c r="HC423">
        <v>0</v>
      </c>
      <c r="HD423">
        <v>20.3916</v>
      </c>
      <c r="HE423">
        <v>5.21459</v>
      </c>
      <c r="HF423">
        <v>12.0099</v>
      </c>
      <c r="HG423">
        <v>4.9875</v>
      </c>
      <c r="HH423">
        <v>3.2886</v>
      </c>
      <c r="HI423">
        <v>2448.7</v>
      </c>
      <c r="HJ423">
        <v>9999</v>
      </c>
      <c r="HK423">
        <v>9999</v>
      </c>
      <c r="HL423">
        <v>46.2</v>
      </c>
      <c r="HM423">
        <v>1.86735</v>
      </c>
      <c r="HN423">
        <v>1.8663</v>
      </c>
      <c r="HO423">
        <v>1.86588</v>
      </c>
      <c r="HP423">
        <v>1.8657</v>
      </c>
      <c r="HQ423">
        <v>1.86752</v>
      </c>
      <c r="HR423">
        <v>1.87008</v>
      </c>
      <c r="HS423">
        <v>1.86873</v>
      </c>
      <c r="HT423">
        <v>1.87008</v>
      </c>
      <c r="HU423">
        <v>0</v>
      </c>
      <c r="HV423">
        <v>0</v>
      </c>
      <c r="HW423">
        <v>0</v>
      </c>
      <c r="HX423">
        <v>0</v>
      </c>
      <c r="HY423" t="s">
        <v>425</v>
      </c>
      <c r="HZ423" t="s">
        <v>426</v>
      </c>
      <c r="IA423" t="s">
        <v>427</v>
      </c>
      <c r="IB423" t="s">
        <v>427</v>
      </c>
      <c r="IC423" t="s">
        <v>427</v>
      </c>
      <c r="ID423" t="s">
        <v>427</v>
      </c>
      <c r="IE423">
        <v>0</v>
      </c>
      <c r="IF423">
        <v>100</v>
      </c>
      <c r="IG423">
        <v>100</v>
      </c>
      <c r="IH423">
        <v>-0.347</v>
      </c>
      <c r="II423">
        <v>0.1131</v>
      </c>
      <c r="IJ423">
        <v>0.04464184116076175</v>
      </c>
      <c r="IK423">
        <v>-0.0004613869835165773</v>
      </c>
      <c r="IL423">
        <v>-7.733014719846753E-07</v>
      </c>
      <c r="IM423">
        <v>2.12217718631011E-10</v>
      </c>
      <c r="IN423">
        <v>-0.1662484685589008</v>
      </c>
      <c r="IO423">
        <v>0.000886434048502425</v>
      </c>
      <c r="IP423">
        <v>0.0004187276611132993</v>
      </c>
      <c r="IQ423">
        <v>-3.612086840460417E-06</v>
      </c>
      <c r="IR423">
        <v>19</v>
      </c>
      <c r="IS423">
        <v>2204</v>
      </c>
      <c r="IT423">
        <v>1</v>
      </c>
      <c r="IU423">
        <v>37</v>
      </c>
      <c r="IV423">
        <v>47.7</v>
      </c>
      <c r="IW423">
        <v>47.8</v>
      </c>
      <c r="IX423">
        <v>1.06567</v>
      </c>
      <c r="IY423">
        <v>2.23511</v>
      </c>
      <c r="IZ423">
        <v>1.39648</v>
      </c>
      <c r="JA423">
        <v>2.34253</v>
      </c>
      <c r="JB423">
        <v>1.49536</v>
      </c>
      <c r="JC423">
        <v>2.38159</v>
      </c>
      <c r="JD423">
        <v>39.1924</v>
      </c>
      <c r="JE423">
        <v>14.6049</v>
      </c>
      <c r="JF423">
        <v>18</v>
      </c>
      <c r="JG423">
        <v>391.643</v>
      </c>
      <c r="JH423">
        <v>561.77</v>
      </c>
      <c r="JI423">
        <v>32.6462</v>
      </c>
      <c r="JJ423">
        <v>32.2339</v>
      </c>
      <c r="JK423">
        <v>30.0001</v>
      </c>
      <c r="JL423">
        <v>32.124</v>
      </c>
      <c r="JM423">
        <v>32.0234</v>
      </c>
      <c r="JN423">
        <v>21.3323</v>
      </c>
      <c r="JO423">
        <v>21.7957</v>
      </c>
      <c r="JP423">
        <v>31.1229</v>
      </c>
      <c r="JQ423">
        <v>-999.9</v>
      </c>
      <c r="JR423">
        <v>404.141</v>
      </c>
      <c r="JS423">
        <v>25.7066</v>
      </c>
      <c r="JT423">
        <v>99.7029</v>
      </c>
      <c r="JU423">
        <v>99.7787</v>
      </c>
    </row>
    <row r="424" spans="1:281">
      <c r="A424">
        <v>408</v>
      </c>
      <c r="B424">
        <v>1652290206</v>
      </c>
      <c r="C424">
        <v>8149.5</v>
      </c>
      <c r="D424" t="s">
        <v>1301</v>
      </c>
      <c r="E424" t="s">
        <v>1302</v>
      </c>
      <c r="F424">
        <v>2</v>
      </c>
      <c r="G424" t="s">
        <v>1120</v>
      </c>
      <c r="H424" t="s">
        <v>418</v>
      </c>
      <c r="I424">
        <v>1652290205</v>
      </c>
      <c r="J424">
        <f>(K424)/1000</f>
        <v>0</v>
      </c>
      <c r="K424">
        <f>IF(CZ424, AN424, AH424)</f>
        <v>0</v>
      </c>
      <c r="L424">
        <f>IF(CZ424, AI424, AG424)</f>
        <v>0</v>
      </c>
      <c r="M424">
        <f>DB424 - IF(AU424&gt;1, L424*CV424*100.0/(AW424*DP424), 0)</f>
        <v>0</v>
      </c>
      <c r="N424">
        <f>((T424-J424/2)*M424-L424)/(T424+J424/2)</f>
        <v>0</v>
      </c>
      <c r="O424">
        <f>N424*(DI424+DJ424)/1000.0</f>
        <v>0</v>
      </c>
      <c r="P424">
        <f>(DB424 - IF(AU424&gt;1, L424*CV424*100.0/(AW424*DP424), 0))*(DI424+DJ424)/1000.0</f>
        <v>0</v>
      </c>
      <c r="Q424">
        <f>2.0/((1/S424-1/R424)+SIGN(S424)*SQRT((1/S424-1/R424)*(1/S424-1/R424) + 4*CW424/((CW424+1)*(CW424+1))*(2*1/S424*1/R424-1/R424*1/R424)))</f>
        <v>0</v>
      </c>
      <c r="R424">
        <f>IF(LEFT(CX424,1)&lt;&gt;"0",IF(LEFT(CX424,1)="1",3.0,CY424),$D$5+$E$5*(DP424*DI424/($K$5*1000))+$F$5*(DP424*DI424/($K$5*1000))*MAX(MIN(CV424,$J$5),$I$5)*MAX(MIN(CV424,$J$5),$I$5)+$G$5*MAX(MIN(CV424,$J$5),$I$5)*(DP424*DI424/($K$5*1000))+$H$5*(DP424*DI424/($K$5*1000))*(DP424*DI424/($K$5*1000)))</f>
        <v>0</v>
      </c>
      <c r="S424">
        <f>J424*(1000-(1000*0.61365*exp(17.502*W424/(240.97+W424))/(DI424+DJ424)+DD424)/2)/(1000*0.61365*exp(17.502*W424/(240.97+W424))/(DI424+DJ424)-DD424)</f>
        <v>0</v>
      </c>
      <c r="T424">
        <f>1/((CW424+1)/(Q424/1.6)+1/(R424/1.37)) + CW424/((CW424+1)/(Q424/1.6) + CW424/(R424/1.37))</f>
        <v>0</v>
      </c>
      <c r="U424">
        <f>(CR424*CU424)</f>
        <v>0</v>
      </c>
      <c r="V424">
        <f>(DK424+(U424+2*0.95*5.67E-8*(((DK424+$B$7)+273)^4-(DK424+273)^4)-44100*J424)/(1.84*29.3*R424+8*0.95*5.67E-8*(DK424+273)^3))</f>
        <v>0</v>
      </c>
      <c r="W424">
        <f>($C$7*DL424+$D$7*DM424+$E$7*V424)</f>
        <v>0</v>
      </c>
      <c r="X424">
        <f>0.61365*exp(17.502*W424/(240.97+W424))</f>
        <v>0</v>
      </c>
      <c r="Y424">
        <f>(Z424/AA424*100)</f>
        <v>0</v>
      </c>
      <c r="Z424">
        <f>DD424*(DI424+DJ424)/1000</f>
        <v>0</v>
      </c>
      <c r="AA424">
        <f>0.61365*exp(17.502*DK424/(240.97+DK424))</f>
        <v>0</v>
      </c>
      <c r="AB424">
        <f>(X424-DD424*(DI424+DJ424)/1000)</f>
        <v>0</v>
      </c>
      <c r="AC424">
        <f>(-J424*44100)</f>
        <v>0</v>
      </c>
      <c r="AD424">
        <f>2*29.3*R424*0.92*(DK424-W424)</f>
        <v>0</v>
      </c>
      <c r="AE424">
        <f>2*0.95*5.67E-8*(((DK424+$B$7)+273)^4-(W424+273)^4)</f>
        <v>0</v>
      </c>
      <c r="AF424">
        <f>U424+AE424+AC424+AD424</f>
        <v>0</v>
      </c>
      <c r="AG424">
        <f>DH424*AU424*(DC424-DB424*(1000-AU424*DE424)/(1000-AU424*DD424))/(100*CV424)</f>
        <v>0</v>
      </c>
      <c r="AH424">
        <f>1000*DH424*AU424*(DD424-DE424)/(100*CV424*(1000-AU424*DD424))</f>
        <v>0</v>
      </c>
      <c r="AI424">
        <f>(AJ424 - AK424 - DI424*1E3/(8.314*(DK424+273.15)) * AM424/DH424 * AL424) * DH424/(100*CV424) * (1000 - DE424)/1000</f>
        <v>0</v>
      </c>
      <c r="AJ424">
        <v>473.7567278063249</v>
      </c>
      <c r="AK424">
        <v>498.8417696969696</v>
      </c>
      <c r="AL424">
        <v>-6.607412155744213</v>
      </c>
      <c r="AM424">
        <v>66.42233892500103</v>
      </c>
      <c r="AN424">
        <f>(AP424 - AO424 + DI424*1E3/(8.314*(DK424+273.15)) * AR424/DH424 * AQ424) * DH424/(100*CV424) * 1000/(1000 - AP424)</f>
        <v>0</v>
      </c>
      <c r="AO424">
        <v>25.63975173362433</v>
      </c>
      <c r="AP424">
        <v>28.45927939393939</v>
      </c>
      <c r="AQ424">
        <v>-0.0006581129933433333</v>
      </c>
      <c r="AR424">
        <v>79.01917542628415</v>
      </c>
      <c r="AS424">
        <v>0</v>
      </c>
      <c r="AT424">
        <v>0</v>
      </c>
      <c r="AU424">
        <f>IF(AS424*$H$13&gt;=AW424,1.0,(AW424/(AW424-AS424*$H$13)))</f>
        <v>0</v>
      </c>
      <c r="AV424">
        <f>(AU424-1)*100</f>
        <v>0</v>
      </c>
      <c r="AW424">
        <f>MAX(0,($B$13+$C$13*DP424)/(1+$D$13*DP424)*DI424/(DK424+273)*$E$13)</f>
        <v>0</v>
      </c>
      <c r="AX424" t="s">
        <v>421</v>
      </c>
      <c r="AY424" t="s">
        <v>421</v>
      </c>
      <c r="AZ424">
        <v>0</v>
      </c>
      <c r="BA424">
        <v>0</v>
      </c>
      <c r="BB424">
        <f>1-AZ424/BA424</f>
        <v>0</v>
      </c>
      <c r="BC424">
        <v>0</v>
      </c>
      <c r="BD424" t="s">
        <v>421</v>
      </c>
      <c r="BE424" t="s">
        <v>421</v>
      </c>
      <c r="BF424">
        <v>0</v>
      </c>
      <c r="BG424">
        <v>0</v>
      </c>
      <c r="BH424">
        <f>1-BF424/BG424</f>
        <v>0</v>
      </c>
      <c r="BI424">
        <v>0.5</v>
      </c>
      <c r="BJ424">
        <f>CS424</f>
        <v>0</v>
      </c>
      <c r="BK424">
        <f>L424</f>
        <v>0</v>
      </c>
      <c r="BL424">
        <f>BH424*BI424*BJ424</f>
        <v>0</v>
      </c>
      <c r="BM424">
        <f>(BK424-BC424)/BJ424</f>
        <v>0</v>
      </c>
      <c r="BN424">
        <f>(BA424-BG424)/BG424</f>
        <v>0</v>
      </c>
      <c r="BO424">
        <f>AZ424/(BB424+AZ424/BG424)</f>
        <v>0</v>
      </c>
      <c r="BP424" t="s">
        <v>421</v>
      </c>
      <c r="BQ424">
        <v>0</v>
      </c>
      <c r="BR424">
        <f>IF(BQ424&lt;&gt;0, BQ424, BO424)</f>
        <v>0</v>
      </c>
      <c r="BS424">
        <f>1-BR424/BG424</f>
        <v>0</v>
      </c>
      <c r="BT424">
        <f>(BG424-BF424)/(BG424-BR424)</f>
        <v>0</v>
      </c>
      <c r="BU424">
        <f>(BA424-BG424)/(BA424-BR424)</f>
        <v>0</v>
      </c>
      <c r="BV424">
        <f>(BG424-BF424)/(BG424-AZ424)</f>
        <v>0</v>
      </c>
      <c r="BW424">
        <f>(BA424-BG424)/(BA424-AZ424)</f>
        <v>0</v>
      </c>
      <c r="BX424">
        <f>(BT424*BR424/BF424)</f>
        <v>0</v>
      </c>
      <c r="BY424">
        <f>(1-BX424)</f>
        <v>0</v>
      </c>
      <c r="BZ424">
        <v>1358</v>
      </c>
      <c r="CA424">
        <v>300</v>
      </c>
      <c r="CB424">
        <v>300</v>
      </c>
      <c r="CC424">
        <v>300</v>
      </c>
      <c r="CD424">
        <v>10372.1</v>
      </c>
      <c r="CE424">
        <v>1824.64</v>
      </c>
      <c r="CF424">
        <v>-0.00730157</v>
      </c>
      <c r="CG424">
        <v>0.9</v>
      </c>
      <c r="CH424" t="s">
        <v>421</v>
      </c>
      <c r="CI424" t="s">
        <v>421</v>
      </c>
      <c r="CJ424" t="s">
        <v>421</v>
      </c>
      <c r="CK424" t="s">
        <v>421</v>
      </c>
      <c r="CL424" t="s">
        <v>421</v>
      </c>
      <c r="CM424" t="s">
        <v>421</v>
      </c>
      <c r="CN424" t="s">
        <v>421</v>
      </c>
      <c r="CO424" t="s">
        <v>421</v>
      </c>
      <c r="CP424" t="s">
        <v>421</v>
      </c>
      <c r="CQ424" t="s">
        <v>421</v>
      </c>
      <c r="CR424">
        <f>$B$11*DQ424+$C$11*DR424+$F$11*EC424*(1-EF424)</f>
        <v>0</v>
      </c>
      <c r="CS424">
        <f>CR424*CT424</f>
        <v>0</v>
      </c>
      <c r="CT424">
        <f>($B$11*$D$9+$C$11*$D$9+$F$11*((EP424+EH424)/MAX(EP424+EH424+EQ424, 0.1)*$I$9+EQ424/MAX(EP424+EH424+EQ424, 0.1)*$J$9))/($B$11+$C$11+$F$11)</f>
        <v>0</v>
      </c>
      <c r="CU424">
        <f>($B$11*$K$9+$C$11*$K$9+$F$11*((EP424+EH424)/MAX(EP424+EH424+EQ424, 0.1)*$P$9+EQ424/MAX(EP424+EH424+EQ424, 0.1)*$Q$9))/($B$11+$C$11+$F$11)</f>
        <v>0</v>
      </c>
      <c r="CV424">
        <v>6</v>
      </c>
      <c r="CW424">
        <v>0.5</v>
      </c>
      <c r="CX424" t="s">
        <v>422</v>
      </c>
      <c r="CY424">
        <v>2</v>
      </c>
      <c r="CZ424" t="b">
        <v>1</v>
      </c>
      <c r="DA424">
        <v>1652290205</v>
      </c>
      <c r="DB424">
        <v>487.862</v>
      </c>
      <c r="DC424">
        <v>444.3083333333333</v>
      </c>
      <c r="DD424">
        <v>28.46006666666667</v>
      </c>
      <c r="DE424">
        <v>25.63053333333334</v>
      </c>
      <c r="DF424">
        <v>488.2023333333333</v>
      </c>
      <c r="DG424">
        <v>28.347</v>
      </c>
      <c r="DH424">
        <v>400.0676666666666</v>
      </c>
      <c r="DI424">
        <v>90.6373</v>
      </c>
      <c r="DJ424">
        <v>0.09997716666666667</v>
      </c>
      <c r="DK424">
        <v>33.39623333333333</v>
      </c>
      <c r="DL424">
        <v>32.70953333333333</v>
      </c>
      <c r="DM424">
        <v>999.9</v>
      </c>
      <c r="DN424">
        <v>0</v>
      </c>
      <c r="DO424">
        <v>0</v>
      </c>
      <c r="DP424">
        <v>9991.25</v>
      </c>
      <c r="DQ424">
        <v>0</v>
      </c>
      <c r="DR424">
        <v>254.1266666666667</v>
      </c>
      <c r="DS424">
        <v>43.55386666666667</v>
      </c>
      <c r="DT424">
        <v>502.1533333333334</v>
      </c>
      <c r="DU424">
        <v>455.9956666666666</v>
      </c>
      <c r="DV424">
        <v>2.829533333333333</v>
      </c>
      <c r="DW424">
        <v>444.3083333333333</v>
      </c>
      <c r="DX424">
        <v>25.63053333333334</v>
      </c>
      <c r="DY424">
        <v>2.579543333333333</v>
      </c>
      <c r="DZ424">
        <v>2.32308</v>
      </c>
      <c r="EA424">
        <v>21.53723333333333</v>
      </c>
      <c r="EB424">
        <v>19.83736666666667</v>
      </c>
      <c r="EC424">
        <v>1500.02</v>
      </c>
      <c r="ED424">
        <v>0.9729936666666666</v>
      </c>
      <c r="EE424">
        <v>0.02700663333333333</v>
      </c>
      <c r="EF424">
        <v>0</v>
      </c>
      <c r="EG424">
        <v>1344.966666666667</v>
      </c>
      <c r="EH424">
        <v>5.00097</v>
      </c>
      <c r="EI424">
        <v>20891.7</v>
      </c>
      <c r="EJ424">
        <v>12491.73333333333</v>
      </c>
      <c r="EK424">
        <v>41.625</v>
      </c>
      <c r="EL424">
        <v>42.93699999999999</v>
      </c>
      <c r="EM424">
        <v>41.812</v>
      </c>
      <c r="EN424">
        <v>42.77066666666667</v>
      </c>
      <c r="EO424">
        <v>42.75</v>
      </c>
      <c r="EP424">
        <v>1454.64</v>
      </c>
      <c r="EQ424">
        <v>40.38</v>
      </c>
      <c r="ER424">
        <v>0</v>
      </c>
      <c r="ES424">
        <v>2892.200000047684</v>
      </c>
      <c r="ET424">
        <v>0</v>
      </c>
      <c r="EU424">
        <v>1352.562307692308</v>
      </c>
      <c r="EV424">
        <v>-70.73230774721883</v>
      </c>
      <c r="EW424">
        <v>-1102.71453068666</v>
      </c>
      <c r="EX424">
        <v>21005.80769230769</v>
      </c>
      <c r="EY424">
        <v>15</v>
      </c>
      <c r="EZ424">
        <v>1652287342.6</v>
      </c>
      <c r="FA424" t="s">
        <v>727</v>
      </c>
      <c r="FB424">
        <v>1652287342.6</v>
      </c>
      <c r="FC424">
        <v>1652287335.6</v>
      </c>
      <c r="FD424">
        <v>27</v>
      </c>
      <c r="FE424">
        <v>0.206</v>
      </c>
      <c r="FF424">
        <v>-0.006</v>
      </c>
      <c r="FG424">
        <v>-1.806</v>
      </c>
      <c r="FH424">
        <v>0.04</v>
      </c>
      <c r="FI424">
        <v>1600</v>
      </c>
      <c r="FJ424">
        <v>24</v>
      </c>
      <c r="FK424">
        <v>0.06</v>
      </c>
      <c r="FL424">
        <v>0.04</v>
      </c>
      <c r="FM424">
        <v>41.10941219512195</v>
      </c>
      <c r="FN424">
        <v>17.30009059233442</v>
      </c>
      <c r="FO424">
        <v>1.711550865863076</v>
      </c>
      <c r="FP424">
        <v>-1</v>
      </c>
      <c r="FQ424">
        <v>2.807545365853659</v>
      </c>
      <c r="FR424">
        <v>0.3046156097561012</v>
      </c>
      <c r="FS424">
        <v>0.04046460567793822</v>
      </c>
      <c r="FT424">
        <v>1</v>
      </c>
      <c r="FU424">
        <v>0</v>
      </c>
      <c r="FV424">
        <v>0</v>
      </c>
      <c r="FW424">
        <v>0</v>
      </c>
      <c r="FX424">
        <v>-1</v>
      </c>
      <c r="FY424">
        <v>1</v>
      </c>
      <c r="FZ424">
        <v>1</v>
      </c>
      <c r="GA424" t="s">
        <v>719</v>
      </c>
      <c r="GB424">
        <v>2.69366</v>
      </c>
      <c r="GC424">
        <v>2.70516</v>
      </c>
      <c r="GD424">
        <v>0.103495</v>
      </c>
      <c r="GE424">
        <v>0.0954091</v>
      </c>
      <c r="GF424">
        <v>0.119082</v>
      </c>
      <c r="GG424">
        <v>0.10915</v>
      </c>
      <c r="GH424">
        <v>28103.6</v>
      </c>
      <c r="GI424">
        <v>28471.1</v>
      </c>
      <c r="GJ424">
        <v>29170.6</v>
      </c>
      <c r="GK424">
        <v>29131.4</v>
      </c>
      <c r="GL424">
        <v>34019.4</v>
      </c>
      <c r="GM424">
        <v>34542.5</v>
      </c>
      <c r="GN424">
        <v>41052.4</v>
      </c>
      <c r="GO424">
        <v>41568.8</v>
      </c>
      <c r="GP424">
        <v>1.71428</v>
      </c>
      <c r="GQ424">
        <v>2.00503</v>
      </c>
      <c r="GR424">
        <v>0.126883</v>
      </c>
      <c r="GS424">
        <v>0</v>
      </c>
      <c r="GT424">
        <v>30.6516</v>
      </c>
      <c r="GU424">
        <v>999.9</v>
      </c>
      <c r="GV424">
        <v>44</v>
      </c>
      <c r="GW424">
        <v>36.9</v>
      </c>
      <c r="GX424">
        <v>30.4428</v>
      </c>
      <c r="GY424">
        <v>62.9538</v>
      </c>
      <c r="GZ424">
        <v>28.9984</v>
      </c>
      <c r="HA424">
        <v>1</v>
      </c>
      <c r="HB424">
        <v>0.370285</v>
      </c>
      <c r="HC424">
        <v>0</v>
      </c>
      <c r="HD424">
        <v>20.3918</v>
      </c>
      <c r="HE424">
        <v>5.21474</v>
      </c>
      <c r="HF424">
        <v>12.0099</v>
      </c>
      <c r="HG424">
        <v>4.9873</v>
      </c>
      <c r="HH424">
        <v>3.28863</v>
      </c>
      <c r="HI424">
        <v>2448.7</v>
      </c>
      <c r="HJ424">
        <v>9999</v>
      </c>
      <c r="HK424">
        <v>9999</v>
      </c>
      <c r="HL424">
        <v>46.2</v>
      </c>
      <c r="HM424">
        <v>1.86736</v>
      </c>
      <c r="HN424">
        <v>1.8663</v>
      </c>
      <c r="HO424">
        <v>1.86586</v>
      </c>
      <c r="HP424">
        <v>1.8657</v>
      </c>
      <c r="HQ424">
        <v>1.86752</v>
      </c>
      <c r="HR424">
        <v>1.8701</v>
      </c>
      <c r="HS424">
        <v>1.86874</v>
      </c>
      <c r="HT424">
        <v>1.87011</v>
      </c>
      <c r="HU424">
        <v>0</v>
      </c>
      <c r="HV424">
        <v>0</v>
      </c>
      <c r="HW424">
        <v>0</v>
      </c>
      <c r="HX424">
        <v>0</v>
      </c>
      <c r="HY424" t="s">
        <v>425</v>
      </c>
      <c r="HZ424" t="s">
        <v>426</v>
      </c>
      <c r="IA424" t="s">
        <v>427</v>
      </c>
      <c r="IB424" t="s">
        <v>427</v>
      </c>
      <c r="IC424" t="s">
        <v>427</v>
      </c>
      <c r="ID424" t="s">
        <v>427</v>
      </c>
      <c r="IE424">
        <v>0</v>
      </c>
      <c r="IF424">
        <v>100</v>
      </c>
      <c r="IG424">
        <v>100</v>
      </c>
      <c r="IH424">
        <v>-0.333</v>
      </c>
      <c r="II424">
        <v>0.113</v>
      </c>
      <c r="IJ424">
        <v>0.04464184116076175</v>
      </c>
      <c r="IK424">
        <v>-0.0004613869835165773</v>
      </c>
      <c r="IL424">
        <v>-7.733014719846753E-07</v>
      </c>
      <c r="IM424">
        <v>2.12217718631011E-10</v>
      </c>
      <c r="IN424">
        <v>-0.1662484685589008</v>
      </c>
      <c r="IO424">
        <v>0.000886434048502425</v>
      </c>
      <c r="IP424">
        <v>0.0004187276611132993</v>
      </c>
      <c r="IQ424">
        <v>-3.612086840460417E-06</v>
      </c>
      <c r="IR424">
        <v>19</v>
      </c>
      <c r="IS424">
        <v>2204</v>
      </c>
      <c r="IT424">
        <v>1</v>
      </c>
      <c r="IU424">
        <v>37</v>
      </c>
      <c r="IV424">
        <v>47.7</v>
      </c>
      <c r="IW424">
        <v>47.8</v>
      </c>
      <c r="IX424">
        <v>1.03882</v>
      </c>
      <c r="IY424">
        <v>2.23755</v>
      </c>
      <c r="IZ424">
        <v>1.39648</v>
      </c>
      <c r="JA424">
        <v>2.34131</v>
      </c>
      <c r="JB424">
        <v>1.49536</v>
      </c>
      <c r="JC424">
        <v>2.33154</v>
      </c>
      <c r="JD424">
        <v>39.1924</v>
      </c>
      <c r="JE424">
        <v>14.6049</v>
      </c>
      <c r="JF424">
        <v>18</v>
      </c>
      <c r="JG424">
        <v>391.66</v>
      </c>
      <c r="JH424">
        <v>561.708</v>
      </c>
      <c r="JI424">
        <v>32.6459</v>
      </c>
      <c r="JJ424">
        <v>32.2339</v>
      </c>
      <c r="JK424">
        <v>30.0001</v>
      </c>
      <c r="JL424">
        <v>32.1246</v>
      </c>
      <c r="JM424">
        <v>32.0248</v>
      </c>
      <c r="JN424">
        <v>20.8022</v>
      </c>
      <c r="JO424">
        <v>21.7957</v>
      </c>
      <c r="JP424">
        <v>31.1229</v>
      </c>
      <c r="JQ424">
        <v>-999.9</v>
      </c>
      <c r="JR424">
        <v>390.628</v>
      </c>
      <c r="JS424">
        <v>25.7066</v>
      </c>
      <c r="JT424">
        <v>99.70189999999999</v>
      </c>
      <c r="JU424">
        <v>99.7788</v>
      </c>
    </row>
    <row r="425" spans="1:281">
      <c r="A425">
        <v>409</v>
      </c>
      <c r="B425">
        <v>1652290208</v>
      </c>
      <c r="C425">
        <v>8151.5</v>
      </c>
      <c r="D425" t="s">
        <v>1303</v>
      </c>
      <c r="E425" t="s">
        <v>1304</v>
      </c>
      <c r="F425">
        <v>2</v>
      </c>
      <c r="G425" t="s">
        <v>1120</v>
      </c>
      <c r="H425" t="s">
        <v>418</v>
      </c>
      <c r="I425">
        <v>1652290206.625</v>
      </c>
      <c r="J425">
        <f>(K425)/1000</f>
        <v>0</v>
      </c>
      <c r="K425">
        <f>IF(CZ425, AN425, AH425)</f>
        <v>0</v>
      </c>
      <c r="L425">
        <f>IF(CZ425, AI425, AG425)</f>
        <v>0</v>
      </c>
      <c r="M425">
        <f>DB425 - IF(AU425&gt;1, L425*CV425*100.0/(AW425*DP425), 0)</f>
        <v>0</v>
      </c>
      <c r="N425">
        <f>((T425-J425/2)*M425-L425)/(T425+J425/2)</f>
        <v>0</v>
      </c>
      <c r="O425">
        <f>N425*(DI425+DJ425)/1000.0</f>
        <v>0</v>
      </c>
      <c r="P425">
        <f>(DB425 - IF(AU425&gt;1, L425*CV425*100.0/(AW425*DP425), 0))*(DI425+DJ425)/1000.0</f>
        <v>0</v>
      </c>
      <c r="Q425">
        <f>2.0/((1/S425-1/R425)+SIGN(S425)*SQRT((1/S425-1/R425)*(1/S425-1/R425) + 4*CW425/((CW425+1)*(CW425+1))*(2*1/S425*1/R425-1/R425*1/R425)))</f>
        <v>0</v>
      </c>
      <c r="R425">
        <f>IF(LEFT(CX425,1)&lt;&gt;"0",IF(LEFT(CX425,1)="1",3.0,CY425),$D$5+$E$5*(DP425*DI425/($K$5*1000))+$F$5*(DP425*DI425/($K$5*1000))*MAX(MIN(CV425,$J$5),$I$5)*MAX(MIN(CV425,$J$5),$I$5)+$G$5*MAX(MIN(CV425,$J$5),$I$5)*(DP425*DI425/($K$5*1000))+$H$5*(DP425*DI425/($K$5*1000))*(DP425*DI425/($K$5*1000)))</f>
        <v>0</v>
      </c>
      <c r="S425">
        <f>J425*(1000-(1000*0.61365*exp(17.502*W425/(240.97+W425))/(DI425+DJ425)+DD425)/2)/(1000*0.61365*exp(17.502*W425/(240.97+W425))/(DI425+DJ425)-DD425)</f>
        <v>0</v>
      </c>
      <c r="T425">
        <f>1/((CW425+1)/(Q425/1.6)+1/(R425/1.37)) + CW425/((CW425+1)/(Q425/1.6) + CW425/(R425/1.37))</f>
        <v>0</v>
      </c>
      <c r="U425">
        <f>(CR425*CU425)</f>
        <v>0</v>
      </c>
      <c r="V425">
        <f>(DK425+(U425+2*0.95*5.67E-8*(((DK425+$B$7)+273)^4-(DK425+273)^4)-44100*J425)/(1.84*29.3*R425+8*0.95*5.67E-8*(DK425+273)^3))</f>
        <v>0</v>
      </c>
      <c r="W425">
        <f>($C$7*DL425+$D$7*DM425+$E$7*V425)</f>
        <v>0</v>
      </c>
      <c r="X425">
        <f>0.61365*exp(17.502*W425/(240.97+W425))</f>
        <v>0</v>
      </c>
      <c r="Y425">
        <f>(Z425/AA425*100)</f>
        <v>0</v>
      </c>
      <c r="Z425">
        <f>DD425*(DI425+DJ425)/1000</f>
        <v>0</v>
      </c>
      <c r="AA425">
        <f>0.61365*exp(17.502*DK425/(240.97+DK425))</f>
        <v>0</v>
      </c>
      <c r="AB425">
        <f>(X425-DD425*(DI425+DJ425)/1000)</f>
        <v>0</v>
      </c>
      <c r="AC425">
        <f>(-J425*44100)</f>
        <v>0</v>
      </c>
      <c r="AD425">
        <f>2*29.3*R425*0.92*(DK425-W425)</f>
        <v>0</v>
      </c>
      <c r="AE425">
        <f>2*0.95*5.67E-8*(((DK425+$B$7)+273)^4-(W425+273)^4)</f>
        <v>0</v>
      </c>
      <c r="AF425">
        <f>U425+AE425+AC425+AD425</f>
        <v>0</v>
      </c>
      <c r="AG425">
        <f>DH425*AU425*(DC425-DB425*(1000-AU425*DE425)/(1000-AU425*DD425))/(100*CV425)</f>
        <v>0</v>
      </c>
      <c r="AH425">
        <f>1000*DH425*AU425*(DD425-DE425)/(100*CV425*(1000-AU425*DD425))</f>
        <v>0</v>
      </c>
      <c r="AI425">
        <f>(AJ425 - AK425 - DI425*1E3/(8.314*(DK425+273.15)) * AM425/DH425 * AL425) * DH425/(100*CV425) * (1000 - DE425)/1000</f>
        <v>0</v>
      </c>
      <c r="AJ425">
        <v>460.2005746518554</v>
      </c>
      <c r="AK425">
        <v>485.6984303030303</v>
      </c>
      <c r="AL425">
        <v>-6.599046939938512</v>
      </c>
      <c r="AM425">
        <v>66.42233892500103</v>
      </c>
      <c r="AN425">
        <f>(AP425 - AO425 + DI425*1E3/(8.314*(DK425+273.15)) * AR425/DH425 * AQ425) * DH425/(100*CV425) * 1000/(1000 - AP425)</f>
        <v>0</v>
      </c>
      <c r="AO425">
        <v>25.63455187599681</v>
      </c>
      <c r="AP425">
        <v>28.45844363636361</v>
      </c>
      <c r="AQ425">
        <v>-0.0005381287502179448</v>
      </c>
      <c r="AR425">
        <v>79.01917542628415</v>
      </c>
      <c r="AS425">
        <v>0</v>
      </c>
      <c r="AT425">
        <v>0</v>
      </c>
      <c r="AU425">
        <f>IF(AS425*$H$13&gt;=AW425,1.0,(AW425/(AW425-AS425*$H$13)))</f>
        <v>0</v>
      </c>
      <c r="AV425">
        <f>(AU425-1)*100</f>
        <v>0</v>
      </c>
      <c r="AW425">
        <f>MAX(0,($B$13+$C$13*DP425)/(1+$D$13*DP425)*DI425/(DK425+273)*$E$13)</f>
        <v>0</v>
      </c>
      <c r="AX425" t="s">
        <v>421</v>
      </c>
      <c r="AY425" t="s">
        <v>421</v>
      </c>
      <c r="AZ425">
        <v>0</v>
      </c>
      <c r="BA425">
        <v>0</v>
      </c>
      <c r="BB425">
        <f>1-AZ425/BA425</f>
        <v>0</v>
      </c>
      <c r="BC425">
        <v>0</v>
      </c>
      <c r="BD425" t="s">
        <v>421</v>
      </c>
      <c r="BE425" t="s">
        <v>421</v>
      </c>
      <c r="BF425">
        <v>0</v>
      </c>
      <c r="BG425">
        <v>0</v>
      </c>
      <c r="BH425">
        <f>1-BF425/BG425</f>
        <v>0</v>
      </c>
      <c r="BI425">
        <v>0.5</v>
      </c>
      <c r="BJ425">
        <f>CS425</f>
        <v>0</v>
      </c>
      <c r="BK425">
        <f>L425</f>
        <v>0</v>
      </c>
      <c r="BL425">
        <f>BH425*BI425*BJ425</f>
        <v>0</v>
      </c>
      <c r="BM425">
        <f>(BK425-BC425)/BJ425</f>
        <v>0</v>
      </c>
      <c r="BN425">
        <f>(BA425-BG425)/BG425</f>
        <v>0</v>
      </c>
      <c r="BO425">
        <f>AZ425/(BB425+AZ425/BG425)</f>
        <v>0</v>
      </c>
      <c r="BP425" t="s">
        <v>421</v>
      </c>
      <c r="BQ425">
        <v>0</v>
      </c>
      <c r="BR425">
        <f>IF(BQ425&lt;&gt;0, BQ425, BO425)</f>
        <v>0</v>
      </c>
      <c r="BS425">
        <f>1-BR425/BG425</f>
        <v>0</v>
      </c>
      <c r="BT425">
        <f>(BG425-BF425)/(BG425-BR425)</f>
        <v>0</v>
      </c>
      <c r="BU425">
        <f>(BA425-BG425)/(BA425-BR425)</f>
        <v>0</v>
      </c>
      <c r="BV425">
        <f>(BG425-BF425)/(BG425-AZ425)</f>
        <v>0</v>
      </c>
      <c r="BW425">
        <f>(BA425-BG425)/(BA425-AZ425)</f>
        <v>0</v>
      </c>
      <c r="BX425">
        <f>(BT425*BR425/BF425)</f>
        <v>0</v>
      </c>
      <c r="BY425">
        <f>(1-BX425)</f>
        <v>0</v>
      </c>
      <c r="BZ425">
        <v>1358</v>
      </c>
      <c r="CA425">
        <v>300</v>
      </c>
      <c r="CB425">
        <v>300</v>
      </c>
      <c r="CC425">
        <v>300</v>
      </c>
      <c r="CD425">
        <v>10372.1</v>
      </c>
      <c r="CE425">
        <v>1824.64</v>
      </c>
      <c r="CF425">
        <v>-0.00730157</v>
      </c>
      <c r="CG425">
        <v>0.9</v>
      </c>
      <c r="CH425" t="s">
        <v>421</v>
      </c>
      <c r="CI425" t="s">
        <v>421</v>
      </c>
      <c r="CJ425" t="s">
        <v>421</v>
      </c>
      <c r="CK425" t="s">
        <v>421</v>
      </c>
      <c r="CL425" t="s">
        <v>421</v>
      </c>
      <c r="CM425" t="s">
        <v>421</v>
      </c>
      <c r="CN425" t="s">
        <v>421</v>
      </c>
      <c r="CO425" t="s">
        <v>421</v>
      </c>
      <c r="CP425" t="s">
        <v>421</v>
      </c>
      <c r="CQ425" t="s">
        <v>421</v>
      </c>
      <c r="CR425">
        <f>$B$11*DQ425+$C$11*DR425+$F$11*EC425*(1-EF425)</f>
        <v>0</v>
      </c>
      <c r="CS425">
        <f>CR425*CT425</f>
        <v>0</v>
      </c>
      <c r="CT425">
        <f>($B$11*$D$9+$C$11*$D$9+$F$11*((EP425+EH425)/MAX(EP425+EH425+EQ425, 0.1)*$I$9+EQ425/MAX(EP425+EH425+EQ425, 0.1)*$J$9))/($B$11+$C$11+$F$11)</f>
        <v>0</v>
      </c>
      <c r="CU425">
        <f>($B$11*$K$9+$C$11*$K$9+$F$11*((EP425+EH425)/MAX(EP425+EH425+EQ425, 0.1)*$P$9+EQ425/MAX(EP425+EH425+EQ425, 0.1)*$Q$9))/($B$11+$C$11+$F$11)</f>
        <v>0</v>
      </c>
      <c r="CV425">
        <v>6</v>
      </c>
      <c r="CW425">
        <v>0.5</v>
      </c>
      <c r="CX425" t="s">
        <v>422</v>
      </c>
      <c r="CY425">
        <v>2</v>
      </c>
      <c r="CZ425" t="b">
        <v>1</v>
      </c>
      <c r="DA425">
        <v>1652290206.625</v>
      </c>
      <c r="DB425">
        <v>477.4589999999999</v>
      </c>
      <c r="DC425">
        <v>433.58525</v>
      </c>
      <c r="DD425">
        <v>28.458825</v>
      </c>
      <c r="DE425">
        <v>25.62585</v>
      </c>
      <c r="DF425">
        <v>477.78825</v>
      </c>
      <c r="DG425">
        <v>28.345775</v>
      </c>
      <c r="DH425">
        <v>400.101</v>
      </c>
      <c r="DI425">
        <v>90.637225</v>
      </c>
      <c r="DJ425">
        <v>0.1000465</v>
      </c>
      <c r="DK425">
        <v>33.39685</v>
      </c>
      <c r="DL425">
        <v>32.7127</v>
      </c>
      <c r="DM425">
        <v>999.9</v>
      </c>
      <c r="DN425">
        <v>0</v>
      </c>
      <c r="DO425">
        <v>0</v>
      </c>
      <c r="DP425">
        <v>9997.9575</v>
      </c>
      <c r="DQ425">
        <v>0</v>
      </c>
      <c r="DR425">
        <v>255.46775</v>
      </c>
      <c r="DS425">
        <v>43.873975</v>
      </c>
      <c r="DT425">
        <v>491.44525</v>
      </c>
      <c r="DU425">
        <v>444.9885</v>
      </c>
      <c r="DV425">
        <v>2.83298</v>
      </c>
      <c r="DW425">
        <v>433.58525</v>
      </c>
      <c r="DX425">
        <v>25.62585</v>
      </c>
      <c r="DY425">
        <v>2.57943</v>
      </c>
      <c r="DZ425">
        <v>2.3226525</v>
      </c>
      <c r="EA425">
        <v>21.536525</v>
      </c>
      <c r="EB425">
        <v>19.834375</v>
      </c>
      <c r="EC425">
        <v>1500.0675</v>
      </c>
      <c r="ED425">
        <v>0.97299325</v>
      </c>
      <c r="EE425">
        <v>0.027007075</v>
      </c>
      <c r="EF425">
        <v>0</v>
      </c>
      <c r="EG425">
        <v>1342.7425</v>
      </c>
      <c r="EH425">
        <v>5.00097</v>
      </c>
      <c r="EI425">
        <v>20860.3</v>
      </c>
      <c r="EJ425">
        <v>12492.125</v>
      </c>
      <c r="EK425">
        <v>41.625</v>
      </c>
      <c r="EL425">
        <v>42.937</v>
      </c>
      <c r="EM425">
        <v>41.812</v>
      </c>
      <c r="EN425">
        <v>42.75</v>
      </c>
      <c r="EO425">
        <v>42.7655</v>
      </c>
      <c r="EP425">
        <v>1454.6875</v>
      </c>
      <c r="EQ425">
        <v>40.38</v>
      </c>
      <c r="ER425">
        <v>0</v>
      </c>
      <c r="ES425">
        <v>2894</v>
      </c>
      <c r="ET425">
        <v>0</v>
      </c>
      <c r="EU425">
        <v>1349.9976</v>
      </c>
      <c r="EV425">
        <v>-73.79846143686655</v>
      </c>
      <c r="EW425">
        <v>-1138.607690723911</v>
      </c>
      <c r="EX425">
        <v>20966.14</v>
      </c>
      <c r="EY425">
        <v>15</v>
      </c>
      <c r="EZ425">
        <v>1652287342.6</v>
      </c>
      <c r="FA425" t="s">
        <v>727</v>
      </c>
      <c r="FB425">
        <v>1652287342.6</v>
      </c>
      <c r="FC425">
        <v>1652287335.6</v>
      </c>
      <c r="FD425">
        <v>27</v>
      </c>
      <c r="FE425">
        <v>0.206</v>
      </c>
      <c r="FF425">
        <v>-0.006</v>
      </c>
      <c r="FG425">
        <v>-1.806</v>
      </c>
      <c r="FH425">
        <v>0.04</v>
      </c>
      <c r="FI425">
        <v>1600</v>
      </c>
      <c r="FJ425">
        <v>24</v>
      </c>
      <c r="FK425">
        <v>0.06</v>
      </c>
      <c r="FL425">
        <v>0.04</v>
      </c>
      <c r="FM425">
        <v>41.59549</v>
      </c>
      <c r="FN425">
        <v>16.43701463414625</v>
      </c>
      <c r="FO425">
        <v>1.589264429036276</v>
      </c>
      <c r="FP425">
        <v>-1</v>
      </c>
      <c r="FQ425">
        <v>2.81789175</v>
      </c>
      <c r="FR425">
        <v>0.1927282176360179</v>
      </c>
      <c r="FS425">
        <v>0.03014849398290898</v>
      </c>
      <c r="FT425">
        <v>1</v>
      </c>
      <c r="FU425">
        <v>0</v>
      </c>
      <c r="FV425">
        <v>0</v>
      </c>
      <c r="FW425">
        <v>0</v>
      </c>
      <c r="FX425">
        <v>-1</v>
      </c>
      <c r="FY425">
        <v>1</v>
      </c>
      <c r="FZ425">
        <v>1</v>
      </c>
      <c r="GA425" t="s">
        <v>719</v>
      </c>
      <c r="GB425">
        <v>2.69373</v>
      </c>
      <c r="GC425">
        <v>2.70524</v>
      </c>
      <c r="GD425">
        <v>0.101455</v>
      </c>
      <c r="GE425">
        <v>0.0932096</v>
      </c>
      <c r="GF425">
        <v>0.119076</v>
      </c>
      <c r="GG425">
        <v>0.109138</v>
      </c>
      <c r="GH425">
        <v>28167.5</v>
      </c>
      <c r="GI425">
        <v>28540.6</v>
      </c>
      <c r="GJ425">
        <v>29170.5</v>
      </c>
      <c r="GK425">
        <v>29131.7</v>
      </c>
      <c r="GL425">
        <v>34019.1</v>
      </c>
      <c r="GM425">
        <v>34543.2</v>
      </c>
      <c r="GN425">
        <v>41051.9</v>
      </c>
      <c r="GO425">
        <v>41569.1</v>
      </c>
      <c r="GP425">
        <v>1.71448</v>
      </c>
      <c r="GQ425">
        <v>2.00483</v>
      </c>
      <c r="GR425">
        <v>0.127301</v>
      </c>
      <c r="GS425">
        <v>0</v>
      </c>
      <c r="GT425">
        <v>30.6513</v>
      </c>
      <c r="GU425">
        <v>999.9</v>
      </c>
      <c r="GV425">
        <v>44</v>
      </c>
      <c r="GW425">
        <v>36.9</v>
      </c>
      <c r="GX425">
        <v>30.4412</v>
      </c>
      <c r="GY425">
        <v>62.9938</v>
      </c>
      <c r="GZ425">
        <v>29.1627</v>
      </c>
      <c r="HA425">
        <v>1</v>
      </c>
      <c r="HB425">
        <v>0.370254</v>
      </c>
      <c r="HC425">
        <v>0</v>
      </c>
      <c r="HD425">
        <v>20.3919</v>
      </c>
      <c r="HE425">
        <v>5.21504</v>
      </c>
      <c r="HF425">
        <v>12.0099</v>
      </c>
      <c r="HG425">
        <v>4.98715</v>
      </c>
      <c r="HH425">
        <v>3.2886</v>
      </c>
      <c r="HI425">
        <v>2448.7</v>
      </c>
      <c r="HJ425">
        <v>9999</v>
      </c>
      <c r="HK425">
        <v>9999</v>
      </c>
      <c r="HL425">
        <v>46.2</v>
      </c>
      <c r="HM425">
        <v>1.86736</v>
      </c>
      <c r="HN425">
        <v>1.8663</v>
      </c>
      <c r="HO425">
        <v>1.86586</v>
      </c>
      <c r="HP425">
        <v>1.8657</v>
      </c>
      <c r="HQ425">
        <v>1.86752</v>
      </c>
      <c r="HR425">
        <v>1.8701</v>
      </c>
      <c r="HS425">
        <v>1.86873</v>
      </c>
      <c r="HT425">
        <v>1.87012</v>
      </c>
      <c r="HU425">
        <v>0</v>
      </c>
      <c r="HV425">
        <v>0</v>
      </c>
      <c r="HW425">
        <v>0</v>
      </c>
      <c r="HX425">
        <v>0</v>
      </c>
      <c r="HY425" t="s">
        <v>425</v>
      </c>
      <c r="HZ425" t="s">
        <v>426</v>
      </c>
      <c r="IA425" t="s">
        <v>427</v>
      </c>
      <c r="IB425" t="s">
        <v>427</v>
      </c>
      <c r="IC425" t="s">
        <v>427</v>
      </c>
      <c r="ID425" t="s">
        <v>427</v>
      </c>
      <c r="IE425">
        <v>0</v>
      </c>
      <c r="IF425">
        <v>100</v>
      </c>
      <c r="IG425">
        <v>100</v>
      </c>
      <c r="IH425">
        <v>-0.32</v>
      </c>
      <c r="II425">
        <v>0.1131</v>
      </c>
      <c r="IJ425">
        <v>0.04464184116076175</v>
      </c>
      <c r="IK425">
        <v>-0.0004613869835165773</v>
      </c>
      <c r="IL425">
        <v>-7.733014719846753E-07</v>
      </c>
      <c r="IM425">
        <v>2.12217718631011E-10</v>
      </c>
      <c r="IN425">
        <v>-0.1662484685589008</v>
      </c>
      <c r="IO425">
        <v>0.000886434048502425</v>
      </c>
      <c r="IP425">
        <v>0.0004187276611132993</v>
      </c>
      <c r="IQ425">
        <v>-3.612086840460417E-06</v>
      </c>
      <c r="IR425">
        <v>19</v>
      </c>
      <c r="IS425">
        <v>2204</v>
      </c>
      <c r="IT425">
        <v>1</v>
      </c>
      <c r="IU425">
        <v>37</v>
      </c>
      <c r="IV425">
        <v>47.8</v>
      </c>
      <c r="IW425">
        <v>47.9</v>
      </c>
      <c r="IX425">
        <v>1.02417</v>
      </c>
      <c r="IY425">
        <v>2.23633</v>
      </c>
      <c r="IZ425">
        <v>1.39648</v>
      </c>
      <c r="JA425">
        <v>2.34131</v>
      </c>
      <c r="JB425">
        <v>1.49536</v>
      </c>
      <c r="JC425">
        <v>2.31323</v>
      </c>
      <c r="JD425">
        <v>39.1924</v>
      </c>
      <c r="JE425">
        <v>14.6049</v>
      </c>
      <c r="JF425">
        <v>18</v>
      </c>
      <c r="JG425">
        <v>391.777</v>
      </c>
      <c r="JH425">
        <v>561.5599999999999</v>
      </c>
      <c r="JI425">
        <v>32.6455</v>
      </c>
      <c r="JJ425">
        <v>32.2339</v>
      </c>
      <c r="JK425">
        <v>30.0001</v>
      </c>
      <c r="JL425">
        <v>32.126</v>
      </c>
      <c r="JM425">
        <v>32.0251</v>
      </c>
      <c r="JN425">
        <v>20.271</v>
      </c>
      <c r="JO425">
        <v>21.7957</v>
      </c>
      <c r="JP425">
        <v>31.1229</v>
      </c>
      <c r="JQ425">
        <v>-999.9</v>
      </c>
      <c r="JR425">
        <v>377.269</v>
      </c>
      <c r="JS425">
        <v>25.7066</v>
      </c>
      <c r="JT425">
        <v>99.70099999999999</v>
      </c>
      <c r="JU425">
        <v>99.7796</v>
      </c>
    </row>
    <row r="426" spans="1:281">
      <c r="A426">
        <v>410</v>
      </c>
      <c r="B426">
        <v>1652290210.5</v>
      </c>
      <c r="C426">
        <v>8154</v>
      </c>
      <c r="D426" t="s">
        <v>1305</v>
      </c>
      <c r="E426" t="s">
        <v>1306</v>
      </c>
      <c r="F426">
        <v>2</v>
      </c>
      <c r="G426" t="s">
        <v>1120</v>
      </c>
      <c r="H426" t="s">
        <v>418</v>
      </c>
      <c r="I426">
        <v>1652290209.25</v>
      </c>
      <c r="J426">
        <f>(K426)/1000</f>
        <v>0</v>
      </c>
      <c r="K426">
        <f>IF(CZ426, AN426, AH426)</f>
        <v>0</v>
      </c>
      <c r="L426">
        <f>IF(CZ426, AI426, AG426)</f>
        <v>0</v>
      </c>
      <c r="M426">
        <f>DB426 - IF(AU426&gt;1, L426*CV426*100.0/(AW426*DP426), 0)</f>
        <v>0</v>
      </c>
      <c r="N426">
        <f>((T426-J426/2)*M426-L426)/(T426+J426/2)</f>
        <v>0</v>
      </c>
      <c r="O426">
        <f>N426*(DI426+DJ426)/1000.0</f>
        <v>0</v>
      </c>
      <c r="P426">
        <f>(DB426 - IF(AU426&gt;1, L426*CV426*100.0/(AW426*DP426), 0))*(DI426+DJ426)/1000.0</f>
        <v>0</v>
      </c>
      <c r="Q426">
        <f>2.0/((1/S426-1/R426)+SIGN(S426)*SQRT((1/S426-1/R426)*(1/S426-1/R426) + 4*CW426/((CW426+1)*(CW426+1))*(2*1/S426*1/R426-1/R426*1/R426)))</f>
        <v>0</v>
      </c>
      <c r="R426">
        <f>IF(LEFT(CX426,1)&lt;&gt;"0",IF(LEFT(CX426,1)="1",3.0,CY426),$D$5+$E$5*(DP426*DI426/($K$5*1000))+$F$5*(DP426*DI426/($K$5*1000))*MAX(MIN(CV426,$J$5),$I$5)*MAX(MIN(CV426,$J$5),$I$5)+$G$5*MAX(MIN(CV426,$J$5),$I$5)*(DP426*DI426/($K$5*1000))+$H$5*(DP426*DI426/($K$5*1000))*(DP426*DI426/($K$5*1000)))</f>
        <v>0</v>
      </c>
      <c r="S426">
        <f>J426*(1000-(1000*0.61365*exp(17.502*W426/(240.97+W426))/(DI426+DJ426)+DD426)/2)/(1000*0.61365*exp(17.502*W426/(240.97+W426))/(DI426+DJ426)-DD426)</f>
        <v>0</v>
      </c>
      <c r="T426">
        <f>1/((CW426+1)/(Q426/1.6)+1/(R426/1.37)) + CW426/((CW426+1)/(Q426/1.6) + CW426/(R426/1.37))</f>
        <v>0</v>
      </c>
      <c r="U426">
        <f>(CR426*CU426)</f>
        <v>0</v>
      </c>
      <c r="V426">
        <f>(DK426+(U426+2*0.95*5.67E-8*(((DK426+$B$7)+273)^4-(DK426+273)^4)-44100*J426)/(1.84*29.3*R426+8*0.95*5.67E-8*(DK426+273)^3))</f>
        <v>0</v>
      </c>
      <c r="W426">
        <f>($C$7*DL426+$D$7*DM426+$E$7*V426)</f>
        <v>0</v>
      </c>
      <c r="X426">
        <f>0.61365*exp(17.502*W426/(240.97+W426))</f>
        <v>0</v>
      </c>
      <c r="Y426">
        <f>(Z426/AA426*100)</f>
        <v>0</v>
      </c>
      <c r="Z426">
        <f>DD426*(DI426+DJ426)/1000</f>
        <v>0</v>
      </c>
      <c r="AA426">
        <f>0.61365*exp(17.502*DK426/(240.97+DK426))</f>
        <v>0</v>
      </c>
      <c r="AB426">
        <f>(X426-DD426*(DI426+DJ426)/1000)</f>
        <v>0</v>
      </c>
      <c r="AC426">
        <f>(-J426*44100)</f>
        <v>0</v>
      </c>
      <c r="AD426">
        <f>2*29.3*R426*0.92*(DK426-W426)</f>
        <v>0</v>
      </c>
      <c r="AE426">
        <f>2*0.95*5.67E-8*(((DK426+$B$7)+273)^4-(W426+273)^4)</f>
        <v>0</v>
      </c>
      <c r="AF426">
        <f>U426+AE426+AC426+AD426</f>
        <v>0</v>
      </c>
      <c r="AG426">
        <f>DH426*AU426*(DC426-DB426*(1000-AU426*DE426)/(1000-AU426*DD426))/(100*CV426)</f>
        <v>0</v>
      </c>
      <c r="AH426">
        <f>1000*DH426*AU426*(DD426-DE426)/(100*CV426*(1000-AU426*DD426))</f>
        <v>0</v>
      </c>
      <c r="AI426">
        <f>(AJ426 - AK426 - DI426*1E3/(8.314*(DK426+273.15)) * AM426/DH426 * AL426) * DH426/(100*CV426) * (1000 - DE426)/1000</f>
        <v>0</v>
      </c>
      <c r="AJ426">
        <v>443.2650633018555</v>
      </c>
      <c r="AK426">
        <v>469.308418181818</v>
      </c>
      <c r="AL426">
        <v>-6.558162213595213</v>
      </c>
      <c r="AM426">
        <v>66.42233892500103</v>
      </c>
      <c r="AN426">
        <f>(AP426 - AO426 + DI426*1E3/(8.314*(DK426+273.15)) * AR426/DH426 * AQ426) * DH426/(100*CV426) * 1000/(1000 - AP426)</f>
        <v>0</v>
      </c>
      <c r="AO426">
        <v>25.62638804887556</v>
      </c>
      <c r="AP426">
        <v>28.45668727272727</v>
      </c>
      <c r="AQ426">
        <v>-0.0001564564517851472</v>
      </c>
      <c r="AR426">
        <v>79.01917542628415</v>
      </c>
      <c r="AS426">
        <v>0</v>
      </c>
      <c r="AT426">
        <v>0</v>
      </c>
      <c r="AU426">
        <f>IF(AS426*$H$13&gt;=AW426,1.0,(AW426/(AW426-AS426*$H$13)))</f>
        <v>0</v>
      </c>
      <c r="AV426">
        <f>(AU426-1)*100</f>
        <v>0</v>
      </c>
      <c r="AW426">
        <f>MAX(0,($B$13+$C$13*DP426)/(1+$D$13*DP426)*DI426/(DK426+273)*$E$13)</f>
        <v>0</v>
      </c>
      <c r="AX426" t="s">
        <v>421</v>
      </c>
      <c r="AY426" t="s">
        <v>421</v>
      </c>
      <c r="AZ426">
        <v>0</v>
      </c>
      <c r="BA426">
        <v>0</v>
      </c>
      <c r="BB426">
        <f>1-AZ426/BA426</f>
        <v>0</v>
      </c>
      <c r="BC426">
        <v>0</v>
      </c>
      <c r="BD426" t="s">
        <v>421</v>
      </c>
      <c r="BE426" t="s">
        <v>421</v>
      </c>
      <c r="BF426">
        <v>0</v>
      </c>
      <c r="BG426">
        <v>0</v>
      </c>
      <c r="BH426">
        <f>1-BF426/BG426</f>
        <v>0</v>
      </c>
      <c r="BI426">
        <v>0.5</v>
      </c>
      <c r="BJ426">
        <f>CS426</f>
        <v>0</v>
      </c>
      <c r="BK426">
        <f>L426</f>
        <v>0</v>
      </c>
      <c r="BL426">
        <f>BH426*BI426*BJ426</f>
        <v>0</v>
      </c>
      <c r="BM426">
        <f>(BK426-BC426)/BJ426</f>
        <v>0</v>
      </c>
      <c r="BN426">
        <f>(BA426-BG426)/BG426</f>
        <v>0</v>
      </c>
      <c r="BO426">
        <f>AZ426/(BB426+AZ426/BG426)</f>
        <v>0</v>
      </c>
      <c r="BP426" t="s">
        <v>421</v>
      </c>
      <c r="BQ426">
        <v>0</v>
      </c>
      <c r="BR426">
        <f>IF(BQ426&lt;&gt;0, BQ426, BO426)</f>
        <v>0</v>
      </c>
      <c r="BS426">
        <f>1-BR426/BG426</f>
        <v>0</v>
      </c>
      <c r="BT426">
        <f>(BG426-BF426)/(BG426-BR426)</f>
        <v>0</v>
      </c>
      <c r="BU426">
        <f>(BA426-BG426)/(BA426-BR426)</f>
        <v>0</v>
      </c>
      <c r="BV426">
        <f>(BG426-BF426)/(BG426-AZ426)</f>
        <v>0</v>
      </c>
      <c r="BW426">
        <f>(BA426-BG426)/(BA426-AZ426)</f>
        <v>0</v>
      </c>
      <c r="BX426">
        <f>(BT426*BR426/BF426)</f>
        <v>0</v>
      </c>
      <c r="BY426">
        <f>(1-BX426)</f>
        <v>0</v>
      </c>
      <c r="BZ426">
        <v>1358</v>
      </c>
      <c r="CA426">
        <v>300</v>
      </c>
      <c r="CB426">
        <v>300</v>
      </c>
      <c r="CC426">
        <v>300</v>
      </c>
      <c r="CD426">
        <v>10372.1</v>
      </c>
      <c r="CE426">
        <v>1824.64</v>
      </c>
      <c r="CF426">
        <v>-0.00730157</v>
      </c>
      <c r="CG426">
        <v>0.9</v>
      </c>
      <c r="CH426" t="s">
        <v>421</v>
      </c>
      <c r="CI426" t="s">
        <v>421</v>
      </c>
      <c r="CJ426" t="s">
        <v>421</v>
      </c>
      <c r="CK426" t="s">
        <v>421</v>
      </c>
      <c r="CL426" t="s">
        <v>421</v>
      </c>
      <c r="CM426" t="s">
        <v>421</v>
      </c>
      <c r="CN426" t="s">
        <v>421</v>
      </c>
      <c r="CO426" t="s">
        <v>421</v>
      </c>
      <c r="CP426" t="s">
        <v>421</v>
      </c>
      <c r="CQ426" t="s">
        <v>421</v>
      </c>
      <c r="CR426">
        <f>$B$11*DQ426+$C$11*DR426+$F$11*EC426*(1-EF426)</f>
        <v>0</v>
      </c>
      <c r="CS426">
        <f>CR426*CT426</f>
        <v>0</v>
      </c>
      <c r="CT426">
        <f>($B$11*$D$9+$C$11*$D$9+$F$11*((EP426+EH426)/MAX(EP426+EH426+EQ426, 0.1)*$I$9+EQ426/MAX(EP426+EH426+EQ426, 0.1)*$J$9))/($B$11+$C$11+$F$11)</f>
        <v>0</v>
      </c>
      <c r="CU426">
        <f>($B$11*$K$9+$C$11*$K$9+$F$11*((EP426+EH426)/MAX(EP426+EH426+EQ426, 0.1)*$P$9+EQ426/MAX(EP426+EH426+EQ426, 0.1)*$Q$9))/($B$11+$C$11+$F$11)</f>
        <v>0</v>
      </c>
      <c r="CV426">
        <v>6</v>
      </c>
      <c r="CW426">
        <v>0.5</v>
      </c>
      <c r="CX426" t="s">
        <v>422</v>
      </c>
      <c r="CY426">
        <v>2</v>
      </c>
      <c r="CZ426" t="b">
        <v>1</v>
      </c>
      <c r="DA426">
        <v>1652290209.25</v>
      </c>
      <c r="DB426">
        <v>460.73225</v>
      </c>
      <c r="DC426">
        <v>416.17725</v>
      </c>
      <c r="DD426">
        <v>28.457175</v>
      </c>
      <c r="DE426">
        <v>25.621975</v>
      </c>
      <c r="DF426">
        <v>461.04425</v>
      </c>
      <c r="DG426">
        <v>28.34415</v>
      </c>
      <c r="DH426">
        <v>400.0925</v>
      </c>
      <c r="DI426">
        <v>90.637175</v>
      </c>
      <c r="DJ426">
        <v>0.099881425</v>
      </c>
      <c r="DK426">
        <v>33.39625</v>
      </c>
      <c r="DL426">
        <v>32.71917500000001</v>
      </c>
      <c r="DM426">
        <v>999.9</v>
      </c>
      <c r="DN426">
        <v>0</v>
      </c>
      <c r="DO426">
        <v>0</v>
      </c>
      <c r="DP426">
        <v>10020.025</v>
      </c>
      <c r="DQ426">
        <v>0</v>
      </c>
      <c r="DR426">
        <v>254.28625</v>
      </c>
      <c r="DS426">
        <v>44.55525</v>
      </c>
      <c r="DT426">
        <v>474.22775</v>
      </c>
      <c r="DU426">
        <v>427.12075</v>
      </c>
      <c r="DV426">
        <v>2.8352025</v>
      </c>
      <c r="DW426">
        <v>416.17725</v>
      </c>
      <c r="DX426">
        <v>25.621975</v>
      </c>
      <c r="DY426">
        <v>2.5792775</v>
      </c>
      <c r="DZ426">
        <v>2.3223025</v>
      </c>
      <c r="EA426">
        <v>21.5356</v>
      </c>
      <c r="EB426">
        <v>19.831925</v>
      </c>
      <c r="EC426">
        <v>1500.0575</v>
      </c>
      <c r="ED426">
        <v>0.9729945</v>
      </c>
      <c r="EE426">
        <v>0.02700575</v>
      </c>
      <c r="EF426">
        <v>0</v>
      </c>
      <c r="EG426">
        <v>1338.48</v>
      </c>
      <c r="EH426">
        <v>5.00097</v>
      </c>
      <c r="EI426">
        <v>20776.675</v>
      </c>
      <c r="EJ426">
        <v>12492.025</v>
      </c>
      <c r="EK426">
        <v>41.625</v>
      </c>
      <c r="EL426">
        <v>42.937</v>
      </c>
      <c r="EM426">
        <v>41.812</v>
      </c>
      <c r="EN426">
        <v>42.79649999999999</v>
      </c>
      <c r="EO426">
        <v>42.75</v>
      </c>
      <c r="EP426">
        <v>1454.6775</v>
      </c>
      <c r="EQ426">
        <v>40.3775</v>
      </c>
      <c r="ER426">
        <v>0</v>
      </c>
      <c r="ES426">
        <v>2896.400000095367</v>
      </c>
      <c r="ET426">
        <v>0</v>
      </c>
      <c r="EU426">
        <v>1346.9696</v>
      </c>
      <c r="EV426">
        <v>-79.82307681180322</v>
      </c>
      <c r="EW426">
        <v>-1241.799998321875</v>
      </c>
      <c r="EX426">
        <v>20915.832</v>
      </c>
      <c r="EY426">
        <v>15</v>
      </c>
      <c r="EZ426">
        <v>1652287342.6</v>
      </c>
      <c r="FA426" t="s">
        <v>727</v>
      </c>
      <c r="FB426">
        <v>1652287342.6</v>
      </c>
      <c r="FC426">
        <v>1652287335.6</v>
      </c>
      <c r="FD426">
        <v>27</v>
      </c>
      <c r="FE426">
        <v>0.206</v>
      </c>
      <c r="FF426">
        <v>-0.006</v>
      </c>
      <c r="FG426">
        <v>-1.806</v>
      </c>
      <c r="FH426">
        <v>0.04</v>
      </c>
      <c r="FI426">
        <v>1600</v>
      </c>
      <c r="FJ426">
        <v>24</v>
      </c>
      <c r="FK426">
        <v>0.06</v>
      </c>
      <c r="FL426">
        <v>0.04</v>
      </c>
      <c r="FM426">
        <v>42.19709512195122</v>
      </c>
      <c r="FN426">
        <v>15.38840696864122</v>
      </c>
      <c r="FO426">
        <v>1.524061561868958</v>
      </c>
      <c r="FP426">
        <v>-1</v>
      </c>
      <c r="FQ426">
        <v>2.827621463414634</v>
      </c>
      <c r="FR426">
        <v>0.06171616724739024</v>
      </c>
      <c r="FS426">
        <v>0.01460996645477453</v>
      </c>
      <c r="FT426">
        <v>1</v>
      </c>
      <c r="FU426">
        <v>0</v>
      </c>
      <c r="FV426">
        <v>0</v>
      </c>
      <c r="FW426">
        <v>0</v>
      </c>
      <c r="FX426">
        <v>-1</v>
      </c>
      <c r="FY426">
        <v>1</v>
      </c>
      <c r="FZ426">
        <v>1</v>
      </c>
      <c r="GA426" t="s">
        <v>719</v>
      </c>
      <c r="GB426">
        <v>2.69367</v>
      </c>
      <c r="GC426">
        <v>2.70519</v>
      </c>
      <c r="GD426">
        <v>0.0988648</v>
      </c>
      <c r="GE426">
        <v>0.0904196</v>
      </c>
      <c r="GF426">
        <v>0.119072</v>
      </c>
      <c r="GG426">
        <v>0.109127</v>
      </c>
      <c r="GH426">
        <v>28249.2</v>
      </c>
      <c r="GI426">
        <v>28628.2</v>
      </c>
      <c r="GJ426">
        <v>29170.9</v>
      </c>
      <c r="GK426">
        <v>29131.4</v>
      </c>
      <c r="GL426">
        <v>34019.7</v>
      </c>
      <c r="GM426">
        <v>34543.5</v>
      </c>
      <c r="GN426">
        <v>41052.4</v>
      </c>
      <c r="GO426">
        <v>41569</v>
      </c>
      <c r="GP426">
        <v>1.71458</v>
      </c>
      <c r="GQ426">
        <v>2.00507</v>
      </c>
      <c r="GR426">
        <v>0.127487</v>
      </c>
      <c r="GS426">
        <v>0</v>
      </c>
      <c r="GT426">
        <v>30.6526</v>
      </c>
      <c r="GU426">
        <v>999.9</v>
      </c>
      <c r="GV426">
        <v>44</v>
      </c>
      <c r="GW426">
        <v>36.9</v>
      </c>
      <c r="GX426">
        <v>30.4427</v>
      </c>
      <c r="GY426">
        <v>62.8538</v>
      </c>
      <c r="GZ426">
        <v>29.399</v>
      </c>
      <c r="HA426">
        <v>1</v>
      </c>
      <c r="HB426">
        <v>0.370259</v>
      </c>
      <c r="HC426">
        <v>0</v>
      </c>
      <c r="HD426">
        <v>20.3919</v>
      </c>
      <c r="HE426">
        <v>5.21444</v>
      </c>
      <c r="HF426">
        <v>12.0099</v>
      </c>
      <c r="HG426">
        <v>4.98695</v>
      </c>
      <c r="HH426">
        <v>3.2885</v>
      </c>
      <c r="HI426">
        <v>2448.9</v>
      </c>
      <c r="HJ426">
        <v>9999</v>
      </c>
      <c r="HK426">
        <v>9999</v>
      </c>
      <c r="HL426">
        <v>46.2</v>
      </c>
      <c r="HM426">
        <v>1.86736</v>
      </c>
      <c r="HN426">
        <v>1.8663</v>
      </c>
      <c r="HO426">
        <v>1.86585</v>
      </c>
      <c r="HP426">
        <v>1.8657</v>
      </c>
      <c r="HQ426">
        <v>1.86752</v>
      </c>
      <c r="HR426">
        <v>1.87008</v>
      </c>
      <c r="HS426">
        <v>1.86872</v>
      </c>
      <c r="HT426">
        <v>1.87012</v>
      </c>
      <c r="HU426">
        <v>0</v>
      </c>
      <c r="HV426">
        <v>0</v>
      </c>
      <c r="HW426">
        <v>0</v>
      </c>
      <c r="HX426">
        <v>0</v>
      </c>
      <c r="HY426" t="s">
        <v>425</v>
      </c>
      <c r="HZ426" t="s">
        <v>426</v>
      </c>
      <c r="IA426" t="s">
        <v>427</v>
      </c>
      <c r="IB426" t="s">
        <v>427</v>
      </c>
      <c r="IC426" t="s">
        <v>427</v>
      </c>
      <c r="ID426" t="s">
        <v>427</v>
      </c>
      <c r="IE426">
        <v>0</v>
      </c>
      <c r="IF426">
        <v>100</v>
      </c>
      <c r="IG426">
        <v>100</v>
      </c>
      <c r="IH426">
        <v>-0.303</v>
      </c>
      <c r="II426">
        <v>0.113</v>
      </c>
      <c r="IJ426">
        <v>0.04464184116076175</v>
      </c>
      <c r="IK426">
        <v>-0.0004613869835165773</v>
      </c>
      <c r="IL426">
        <v>-7.733014719846753E-07</v>
      </c>
      <c r="IM426">
        <v>2.12217718631011E-10</v>
      </c>
      <c r="IN426">
        <v>-0.1662484685589008</v>
      </c>
      <c r="IO426">
        <v>0.000886434048502425</v>
      </c>
      <c r="IP426">
        <v>0.0004187276611132993</v>
      </c>
      <c r="IQ426">
        <v>-3.612086840460417E-06</v>
      </c>
      <c r="IR426">
        <v>19</v>
      </c>
      <c r="IS426">
        <v>2204</v>
      </c>
      <c r="IT426">
        <v>1</v>
      </c>
      <c r="IU426">
        <v>37</v>
      </c>
      <c r="IV426">
        <v>47.8</v>
      </c>
      <c r="IW426">
        <v>47.9</v>
      </c>
      <c r="IX426">
        <v>0.980225</v>
      </c>
      <c r="IY426">
        <v>2.23877</v>
      </c>
      <c r="IZ426">
        <v>1.39648</v>
      </c>
      <c r="JA426">
        <v>2.34131</v>
      </c>
      <c r="JB426">
        <v>1.49536</v>
      </c>
      <c r="JC426">
        <v>2.28394</v>
      </c>
      <c r="JD426">
        <v>39.1924</v>
      </c>
      <c r="JE426">
        <v>14.5961</v>
      </c>
      <c r="JF426">
        <v>18</v>
      </c>
      <c r="JG426">
        <v>391.837</v>
      </c>
      <c r="JH426">
        <v>561.749</v>
      </c>
      <c r="JI426">
        <v>32.6448</v>
      </c>
      <c r="JJ426">
        <v>32.2339</v>
      </c>
      <c r="JK426">
        <v>30.0001</v>
      </c>
      <c r="JL426">
        <v>32.1268</v>
      </c>
      <c r="JM426">
        <v>32.0251</v>
      </c>
      <c r="JN426">
        <v>19.6262</v>
      </c>
      <c r="JO426">
        <v>21.5118</v>
      </c>
      <c r="JP426">
        <v>31.1229</v>
      </c>
      <c r="JQ426">
        <v>-999.9</v>
      </c>
      <c r="JR426">
        <v>363.906</v>
      </c>
      <c r="JS426">
        <v>25.7066</v>
      </c>
      <c r="JT426">
        <v>99.70229999999999</v>
      </c>
      <c r="JU426">
        <v>99.77889999999999</v>
      </c>
    </row>
    <row r="427" spans="1:281">
      <c r="A427">
        <v>411</v>
      </c>
      <c r="B427">
        <v>1652290212</v>
      </c>
      <c r="C427">
        <v>8155.5</v>
      </c>
      <c r="D427" t="s">
        <v>1307</v>
      </c>
      <c r="E427" t="s">
        <v>1308</v>
      </c>
      <c r="F427">
        <v>2</v>
      </c>
      <c r="G427" t="s">
        <v>1120</v>
      </c>
      <c r="H427" t="s">
        <v>418</v>
      </c>
      <c r="I427">
        <v>1652290210.5</v>
      </c>
      <c r="J427">
        <f>(K427)/1000</f>
        <v>0</v>
      </c>
      <c r="K427">
        <f>IF(CZ427, AN427, AH427)</f>
        <v>0</v>
      </c>
      <c r="L427">
        <f>IF(CZ427, AI427, AG427)</f>
        <v>0</v>
      </c>
      <c r="M427">
        <f>DB427 - IF(AU427&gt;1, L427*CV427*100.0/(AW427*DP427), 0)</f>
        <v>0</v>
      </c>
      <c r="N427">
        <f>((T427-J427/2)*M427-L427)/(T427+J427/2)</f>
        <v>0</v>
      </c>
      <c r="O427">
        <f>N427*(DI427+DJ427)/1000.0</f>
        <v>0</v>
      </c>
      <c r="P427">
        <f>(DB427 - IF(AU427&gt;1, L427*CV427*100.0/(AW427*DP427), 0))*(DI427+DJ427)/1000.0</f>
        <v>0</v>
      </c>
      <c r="Q427">
        <f>2.0/((1/S427-1/R427)+SIGN(S427)*SQRT((1/S427-1/R427)*(1/S427-1/R427) + 4*CW427/((CW427+1)*(CW427+1))*(2*1/S427*1/R427-1/R427*1/R427)))</f>
        <v>0</v>
      </c>
      <c r="R427">
        <f>IF(LEFT(CX427,1)&lt;&gt;"0",IF(LEFT(CX427,1)="1",3.0,CY427),$D$5+$E$5*(DP427*DI427/($K$5*1000))+$F$5*(DP427*DI427/($K$5*1000))*MAX(MIN(CV427,$J$5),$I$5)*MAX(MIN(CV427,$J$5),$I$5)+$G$5*MAX(MIN(CV427,$J$5),$I$5)*(DP427*DI427/($K$5*1000))+$H$5*(DP427*DI427/($K$5*1000))*(DP427*DI427/($K$5*1000)))</f>
        <v>0</v>
      </c>
      <c r="S427">
        <f>J427*(1000-(1000*0.61365*exp(17.502*W427/(240.97+W427))/(DI427+DJ427)+DD427)/2)/(1000*0.61365*exp(17.502*W427/(240.97+W427))/(DI427+DJ427)-DD427)</f>
        <v>0</v>
      </c>
      <c r="T427">
        <f>1/((CW427+1)/(Q427/1.6)+1/(R427/1.37)) + CW427/((CW427+1)/(Q427/1.6) + CW427/(R427/1.37))</f>
        <v>0</v>
      </c>
      <c r="U427">
        <f>(CR427*CU427)</f>
        <v>0</v>
      </c>
      <c r="V427">
        <f>(DK427+(U427+2*0.95*5.67E-8*(((DK427+$B$7)+273)^4-(DK427+273)^4)-44100*J427)/(1.84*29.3*R427+8*0.95*5.67E-8*(DK427+273)^3))</f>
        <v>0</v>
      </c>
      <c r="W427">
        <f>($C$7*DL427+$D$7*DM427+$E$7*V427)</f>
        <v>0</v>
      </c>
      <c r="X427">
        <f>0.61365*exp(17.502*W427/(240.97+W427))</f>
        <v>0</v>
      </c>
      <c r="Y427">
        <f>(Z427/AA427*100)</f>
        <v>0</v>
      </c>
      <c r="Z427">
        <f>DD427*(DI427+DJ427)/1000</f>
        <v>0</v>
      </c>
      <c r="AA427">
        <f>0.61365*exp(17.502*DK427/(240.97+DK427))</f>
        <v>0</v>
      </c>
      <c r="AB427">
        <f>(X427-DD427*(DI427+DJ427)/1000)</f>
        <v>0</v>
      </c>
      <c r="AC427">
        <f>(-J427*44100)</f>
        <v>0</v>
      </c>
      <c r="AD427">
        <f>2*29.3*R427*0.92*(DK427-W427)</f>
        <v>0</v>
      </c>
      <c r="AE427">
        <f>2*0.95*5.67E-8*(((DK427+$B$7)+273)^4-(W427+273)^4)</f>
        <v>0</v>
      </c>
      <c r="AF427">
        <f>U427+AE427+AC427+AD427</f>
        <v>0</v>
      </c>
      <c r="AG427">
        <f>DH427*AU427*(DC427-DB427*(1000-AU427*DE427)/(1000-AU427*DD427))/(100*CV427)</f>
        <v>0</v>
      </c>
      <c r="AH427">
        <f>1000*DH427*AU427*(DD427-DE427)/(100*CV427*(1000-AU427*DD427))</f>
        <v>0</v>
      </c>
      <c r="AI427">
        <f>(AJ427 - AK427 - DI427*1E3/(8.314*(DK427+273.15)) * AM427/DH427 * AL427) * DH427/(100*CV427) * (1000 - DE427)/1000</f>
        <v>0</v>
      </c>
      <c r="AJ427">
        <v>433.0487436111142</v>
      </c>
      <c r="AK427">
        <v>459.4668121212121</v>
      </c>
      <c r="AL427">
        <v>-6.559397302276158</v>
      </c>
      <c r="AM427">
        <v>66.42233892500103</v>
      </c>
      <c r="AN427">
        <f>(AP427 - AO427 + DI427*1E3/(8.314*(DK427+273.15)) * AR427/DH427 * AQ427) * DH427/(100*CV427) * 1000/(1000 - AP427)</f>
        <v>0</v>
      </c>
      <c r="AO427">
        <v>25.62373154403433</v>
      </c>
      <c r="AP427">
        <v>28.45753333333334</v>
      </c>
      <c r="AQ427">
        <v>-0.000174777696314178</v>
      </c>
      <c r="AR427">
        <v>79.01917542628415</v>
      </c>
      <c r="AS427">
        <v>0</v>
      </c>
      <c r="AT427">
        <v>0</v>
      </c>
      <c r="AU427">
        <f>IF(AS427*$H$13&gt;=AW427,1.0,(AW427/(AW427-AS427*$H$13)))</f>
        <v>0</v>
      </c>
      <c r="AV427">
        <f>(AU427-1)*100</f>
        <v>0</v>
      </c>
      <c r="AW427">
        <f>MAX(0,($B$13+$C$13*DP427)/(1+$D$13*DP427)*DI427/(DK427+273)*$E$13)</f>
        <v>0</v>
      </c>
      <c r="AX427" t="s">
        <v>421</v>
      </c>
      <c r="AY427" t="s">
        <v>421</v>
      </c>
      <c r="AZ427">
        <v>0</v>
      </c>
      <c r="BA427">
        <v>0</v>
      </c>
      <c r="BB427">
        <f>1-AZ427/BA427</f>
        <v>0</v>
      </c>
      <c r="BC427">
        <v>0</v>
      </c>
      <c r="BD427" t="s">
        <v>421</v>
      </c>
      <c r="BE427" t="s">
        <v>421</v>
      </c>
      <c r="BF427">
        <v>0</v>
      </c>
      <c r="BG427">
        <v>0</v>
      </c>
      <c r="BH427">
        <f>1-BF427/BG427</f>
        <v>0</v>
      </c>
      <c r="BI427">
        <v>0.5</v>
      </c>
      <c r="BJ427">
        <f>CS427</f>
        <v>0</v>
      </c>
      <c r="BK427">
        <f>L427</f>
        <v>0</v>
      </c>
      <c r="BL427">
        <f>BH427*BI427*BJ427</f>
        <v>0</v>
      </c>
      <c r="BM427">
        <f>(BK427-BC427)/BJ427</f>
        <v>0</v>
      </c>
      <c r="BN427">
        <f>(BA427-BG427)/BG427</f>
        <v>0</v>
      </c>
      <c r="BO427">
        <f>AZ427/(BB427+AZ427/BG427)</f>
        <v>0</v>
      </c>
      <c r="BP427" t="s">
        <v>421</v>
      </c>
      <c r="BQ427">
        <v>0</v>
      </c>
      <c r="BR427">
        <f>IF(BQ427&lt;&gt;0, BQ427, BO427)</f>
        <v>0</v>
      </c>
      <c r="BS427">
        <f>1-BR427/BG427</f>
        <v>0</v>
      </c>
      <c r="BT427">
        <f>(BG427-BF427)/(BG427-BR427)</f>
        <v>0</v>
      </c>
      <c r="BU427">
        <f>(BA427-BG427)/(BA427-BR427)</f>
        <v>0</v>
      </c>
      <c r="BV427">
        <f>(BG427-BF427)/(BG427-AZ427)</f>
        <v>0</v>
      </c>
      <c r="BW427">
        <f>(BA427-BG427)/(BA427-AZ427)</f>
        <v>0</v>
      </c>
      <c r="BX427">
        <f>(BT427*BR427/BF427)</f>
        <v>0</v>
      </c>
      <c r="BY427">
        <f>(1-BX427)</f>
        <v>0</v>
      </c>
      <c r="BZ427">
        <v>1358</v>
      </c>
      <c r="CA427">
        <v>300</v>
      </c>
      <c r="CB427">
        <v>300</v>
      </c>
      <c r="CC427">
        <v>300</v>
      </c>
      <c r="CD427">
        <v>10372.1</v>
      </c>
      <c r="CE427">
        <v>1824.64</v>
      </c>
      <c r="CF427">
        <v>-0.00730157</v>
      </c>
      <c r="CG427">
        <v>0.9</v>
      </c>
      <c r="CH427" t="s">
        <v>421</v>
      </c>
      <c r="CI427" t="s">
        <v>421</v>
      </c>
      <c r="CJ427" t="s">
        <v>421</v>
      </c>
      <c r="CK427" t="s">
        <v>421</v>
      </c>
      <c r="CL427" t="s">
        <v>421</v>
      </c>
      <c r="CM427" t="s">
        <v>421</v>
      </c>
      <c r="CN427" t="s">
        <v>421</v>
      </c>
      <c r="CO427" t="s">
        <v>421</v>
      </c>
      <c r="CP427" t="s">
        <v>421</v>
      </c>
      <c r="CQ427" t="s">
        <v>421</v>
      </c>
      <c r="CR427">
        <f>$B$11*DQ427+$C$11*DR427+$F$11*EC427*(1-EF427)</f>
        <v>0</v>
      </c>
      <c r="CS427">
        <f>CR427*CT427</f>
        <v>0</v>
      </c>
      <c r="CT427">
        <f>($B$11*$D$9+$C$11*$D$9+$F$11*((EP427+EH427)/MAX(EP427+EH427+EQ427, 0.1)*$I$9+EQ427/MAX(EP427+EH427+EQ427, 0.1)*$J$9))/($B$11+$C$11+$F$11)</f>
        <v>0</v>
      </c>
      <c r="CU427">
        <f>($B$11*$K$9+$C$11*$K$9+$F$11*((EP427+EH427)/MAX(EP427+EH427+EQ427, 0.1)*$P$9+EQ427/MAX(EP427+EH427+EQ427, 0.1)*$Q$9))/($B$11+$C$11+$F$11)</f>
        <v>0</v>
      </c>
      <c r="CV427">
        <v>6</v>
      </c>
      <c r="CW427">
        <v>0.5</v>
      </c>
      <c r="CX427" t="s">
        <v>422</v>
      </c>
      <c r="CY427">
        <v>2</v>
      </c>
      <c r="CZ427" t="b">
        <v>1</v>
      </c>
      <c r="DA427">
        <v>1652290210.5</v>
      </c>
      <c r="DB427">
        <v>452.7675</v>
      </c>
      <c r="DC427">
        <v>407.91925</v>
      </c>
      <c r="DD427">
        <v>28.45715</v>
      </c>
      <c r="DE427">
        <v>25.62105</v>
      </c>
      <c r="DF427">
        <v>453.071</v>
      </c>
      <c r="DG427">
        <v>28.3441</v>
      </c>
      <c r="DH427">
        <v>400.06575</v>
      </c>
      <c r="DI427">
        <v>90.63672500000001</v>
      </c>
      <c r="DJ427">
        <v>0.0998274</v>
      </c>
      <c r="DK427">
        <v>33.39465</v>
      </c>
      <c r="DL427">
        <v>32.7204</v>
      </c>
      <c r="DM427">
        <v>999.9</v>
      </c>
      <c r="DN427">
        <v>0</v>
      </c>
      <c r="DO427">
        <v>0</v>
      </c>
      <c r="DP427">
        <v>10022.675</v>
      </c>
      <c r="DQ427">
        <v>0</v>
      </c>
      <c r="DR427">
        <v>254.1005</v>
      </c>
      <c r="DS427">
        <v>44.84845</v>
      </c>
      <c r="DT427">
        <v>466.02975</v>
      </c>
      <c r="DU427">
        <v>418.6455</v>
      </c>
      <c r="DV427">
        <v>2.8360775</v>
      </c>
      <c r="DW427">
        <v>407.91925</v>
      </c>
      <c r="DX427">
        <v>25.62105</v>
      </c>
      <c r="DY427">
        <v>2.5792625</v>
      </c>
      <c r="DZ427">
        <v>2.3222075</v>
      </c>
      <c r="EA427">
        <v>21.5355</v>
      </c>
      <c r="EB427">
        <v>19.831275</v>
      </c>
      <c r="EC427">
        <v>1500.0625</v>
      </c>
      <c r="ED427">
        <v>0.9729945</v>
      </c>
      <c r="EE427">
        <v>0.02700575</v>
      </c>
      <c r="EF427">
        <v>0</v>
      </c>
      <c r="EG427">
        <v>1336.4975</v>
      </c>
      <c r="EH427">
        <v>5.00097</v>
      </c>
      <c r="EI427">
        <v>20750.85</v>
      </c>
      <c r="EJ427">
        <v>12492.075</v>
      </c>
      <c r="EK427">
        <v>41.625</v>
      </c>
      <c r="EL427">
        <v>42.937</v>
      </c>
      <c r="EM427">
        <v>41.812</v>
      </c>
      <c r="EN427">
        <v>42.781</v>
      </c>
      <c r="EO427">
        <v>42.75</v>
      </c>
      <c r="EP427">
        <v>1454.6825</v>
      </c>
      <c r="EQ427">
        <v>40.38</v>
      </c>
      <c r="ER427">
        <v>0</v>
      </c>
      <c r="ES427">
        <v>2898.200000047684</v>
      </c>
      <c r="ET427">
        <v>0</v>
      </c>
      <c r="EU427">
        <v>1344.910769230769</v>
      </c>
      <c r="EV427">
        <v>-82.16683766874343</v>
      </c>
      <c r="EW427">
        <v>-1303.856411309429</v>
      </c>
      <c r="EX427">
        <v>20883.21538461539</v>
      </c>
      <c r="EY427">
        <v>15</v>
      </c>
      <c r="EZ427">
        <v>1652287342.6</v>
      </c>
      <c r="FA427" t="s">
        <v>727</v>
      </c>
      <c r="FB427">
        <v>1652287342.6</v>
      </c>
      <c r="FC427">
        <v>1652287335.6</v>
      </c>
      <c r="FD427">
        <v>27</v>
      </c>
      <c r="FE427">
        <v>0.206</v>
      </c>
      <c r="FF427">
        <v>-0.006</v>
      </c>
      <c r="FG427">
        <v>-1.806</v>
      </c>
      <c r="FH427">
        <v>0.04</v>
      </c>
      <c r="FI427">
        <v>1600</v>
      </c>
      <c r="FJ427">
        <v>24</v>
      </c>
      <c r="FK427">
        <v>0.06</v>
      </c>
      <c r="FL427">
        <v>0.04</v>
      </c>
      <c r="FM427">
        <v>42.45917073170731</v>
      </c>
      <c r="FN427">
        <v>14.98711777003473</v>
      </c>
      <c r="FO427">
        <v>1.483247577354749</v>
      </c>
      <c r="FP427">
        <v>-1</v>
      </c>
      <c r="FQ427">
        <v>2.830652195121951</v>
      </c>
      <c r="FR427">
        <v>0.02107296167247293</v>
      </c>
      <c r="FS427">
        <v>0.008238860184070306</v>
      </c>
      <c r="FT427">
        <v>1</v>
      </c>
      <c r="FU427">
        <v>0</v>
      </c>
      <c r="FV427">
        <v>0</v>
      </c>
      <c r="FW427">
        <v>0</v>
      </c>
      <c r="FX427">
        <v>-1</v>
      </c>
      <c r="FY427">
        <v>1</v>
      </c>
      <c r="FZ427">
        <v>1</v>
      </c>
      <c r="GA427" t="s">
        <v>719</v>
      </c>
      <c r="GB427">
        <v>2.69351</v>
      </c>
      <c r="GC427">
        <v>2.70517</v>
      </c>
      <c r="GD427">
        <v>0.0972837</v>
      </c>
      <c r="GE427">
        <v>0.08872620000000001</v>
      </c>
      <c r="GF427">
        <v>0.119075</v>
      </c>
      <c r="GG427">
        <v>0.109141</v>
      </c>
      <c r="GH427">
        <v>28298.9</v>
      </c>
      <c r="GI427">
        <v>28681.3</v>
      </c>
      <c r="GJ427">
        <v>29171.1</v>
      </c>
      <c r="GK427">
        <v>29131.2</v>
      </c>
      <c r="GL427">
        <v>34019.8</v>
      </c>
      <c r="GM427">
        <v>34542.6</v>
      </c>
      <c r="GN427">
        <v>41052.7</v>
      </c>
      <c r="GO427">
        <v>41568.6</v>
      </c>
      <c r="GP427">
        <v>1.71443</v>
      </c>
      <c r="GQ427">
        <v>2.00533</v>
      </c>
      <c r="GR427">
        <v>0.127278</v>
      </c>
      <c r="GS427">
        <v>0</v>
      </c>
      <c r="GT427">
        <v>30.6537</v>
      </c>
      <c r="GU427">
        <v>999.9</v>
      </c>
      <c r="GV427">
        <v>44</v>
      </c>
      <c r="GW427">
        <v>36.9</v>
      </c>
      <c r="GX427">
        <v>30.4406</v>
      </c>
      <c r="GY427">
        <v>62.9238</v>
      </c>
      <c r="GZ427">
        <v>29.5232</v>
      </c>
      <c r="HA427">
        <v>1</v>
      </c>
      <c r="HB427">
        <v>0.37029</v>
      </c>
      <c r="HC427">
        <v>0</v>
      </c>
      <c r="HD427">
        <v>20.3919</v>
      </c>
      <c r="HE427">
        <v>5.21429</v>
      </c>
      <c r="HF427">
        <v>12.0099</v>
      </c>
      <c r="HG427">
        <v>4.98725</v>
      </c>
      <c r="HH427">
        <v>3.2885</v>
      </c>
      <c r="HI427">
        <v>2448.9</v>
      </c>
      <c r="HJ427">
        <v>9999</v>
      </c>
      <c r="HK427">
        <v>9999</v>
      </c>
      <c r="HL427">
        <v>46.2</v>
      </c>
      <c r="HM427">
        <v>1.86737</v>
      </c>
      <c r="HN427">
        <v>1.8663</v>
      </c>
      <c r="HO427">
        <v>1.86584</v>
      </c>
      <c r="HP427">
        <v>1.8657</v>
      </c>
      <c r="HQ427">
        <v>1.86752</v>
      </c>
      <c r="HR427">
        <v>1.87008</v>
      </c>
      <c r="HS427">
        <v>1.86874</v>
      </c>
      <c r="HT427">
        <v>1.87012</v>
      </c>
      <c r="HU427">
        <v>0</v>
      </c>
      <c r="HV427">
        <v>0</v>
      </c>
      <c r="HW427">
        <v>0</v>
      </c>
      <c r="HX427">
        <v>0</v>
      </c>
      <c r="HY427" t="s">
        <v>425</v>
      </c>
      <c r="HZ427" t="s">
        <v>426</v>
      </c>
      <c r="IA427" t="s">
        <v>427</v>
      </c>
      <c r="IB427" t="s">
        <v>427</v>
      </c>
      <c r="IC427" t="s">
        <v>427</v>
      </c>
      <c r="ID427" t="s">
        <v>427</v>
      </c>
      <c r="IE427">
        <v>0</v>
      </c>
      <c r="IF427">
        <v>100</v>
      </c>
      <c r="IG427">
        <v>100</v>
      </c>
      <c r="IH427">
        <v>-0.293</v>
      </c>
      <c r="II427">
        <v>0.1131</v>
      </c>
      <c r="IJ427">
        <v>0.04464184116076175</v>
      </c>
      <c r="IK427">
        <v>-0.0004613869835165773</v>
      </c>
      <c r="IL427">
        <v>-7.733014719846753E-07</v>
      </c>
      <c r="IM427">
        <v>2.12217718631011E-10</v>
      </c>
      <c r="IN427">
        <v>-0.1662484685589008</v>
      </c>
      <c r="IO427">
        <v>0.000886434048502425</v>
      </c>
      <c r="IP427">
        <v>0.0004187276611132993</v>
      </c>
      <c r="IQ427">
        <v>-3.612086840460417E-06</v>
      </c>
      <c r="IR427">
        <v>19</v>
      </c>
      <c r="IS427">
        <v>2204</v>
      </c>
      <c r="IT427">
        <v>1</v>
      </c>
      <c r="IU427">
        <v>37</v>
      </c>
      <c r="IV427">
        <v>47.8</v>
      </c>
      <c r="IW427">
        <v>47.9</v>
      </c>
      <c r="IX427">
        <v>0.958252</v>
      </c>
      <c r="IY427">
        <v>2.24609</v>
      </c>
      <c r="IZ427">
        <v>1.39648</v>
      </c>
      <c r="JA427">
        <v>2.34131</v>
      </c>
      <c r="JB427">
        <v>1.49536</v>
      </c>
      <c r="JC427">
        <v>2.26807</v>
      </c>
      <c r="JD427">
        <v>39.1924</v>
      </c>
      <c r="JE427">
        <v>14.5961</v>
      </c>
      <c r="JF427">
        <v>18</v>
      </c>
      <c r="JG427">
        <v>391.755</v>
      </c>
      <c r="JH427">
        <v>561.938</v>
      </c>
      <c r="JI427">
        <v>32.6445</v>
      </c>
      <c r="JJ427">
        <v>32.2339</v>
      </c>
      <c r="JK427">
        <v>30.0001</v>
      </c>
      <c r="JL427">
        <v>32.1268</v>
      </c>
      <c r="JM427">
        <v>32.0251</v>
      </c>
      <c r="JN427">
        <v>19.1991</v>
      </c>
      <c r="JO427">
        <v>21.5118</v>
      </c>
      <c r="JP427">
        <v>31.1229</v>
      </c>
      <c r="JQ427">
        <v>-999.9</v>
      </c>
      <c r="JR427">
        <v>350.548</v>
      </c>
      <c r="JS427">
        <v>25.7066</v>
      </c>
      <c r="JT427">
        <v>99.7029</v>
      </c>
      <c r="JU427">
        <v>99.7782</v>
      </c>
    </row>
    <row r="428" spans="1:281">
      <c r="A428">
        <v>412</v>
      </c>
      <c r="B428">
        <v>1652290214</v>
      </c>
      <c r="C428">
        <v>8157.5</v>
      </c>
      <c r="D428" t="s">
        <v>1309</v>
      </c>
      <c r="E428" t="s">
        <v>1310</v>
      </c>
      <c r="F428">
        <v>2</v>
      </c>
      <c r="G428" t="s">
        <v>1120</v>
      </c>
      <c r="H428" t="s">
        <v>418</v>
      </c>
      <c r="I428">
        <v>1652290213</v>
      </c>
      <c r="J428">
        <f>(K428)/1000</f>
        <v>0</v>
      </c>
      <c r="K428">
        <f>IF(CZ428, AN428, AH428)</f>
        <v>0</v>
      </c>
      <c r="L428">
        <f>IF(CZ428, AI428, AG428)</f>
        <v>0</v>
      </c>
      <c r="M428">
        <f>DB428 - IF(AU428&gt;1, L428*CV428*100.0/(AW428*DP428), 0)</f>
        <v>0</v>
      </c>
      <c r="N428">
        <f>((T428-J428/2)*M428-L428)/(T428+J428/2)</f>
        <v>0</v>
      </c>
      <c r="O428">
        <f>N428*(DI428+DJ428)/1000.0</f>
        <v>0</v>
      </c>
      <c r="P428">
        <f>(DB428 - IF(AU428&gt;1, L428*CV428*100.0/(AW428*DP428), 0))*(DI428+DJ428)/1000.0</f>
        <v>0</v>
      </c>
      <c r="Q428">
        <f>2.0/((1/S428-1/R428)+SIGN(S428)*SQRT((1/S428-1/R428)*(1/S428-1/R428) + 4*CW428/((CW428+1)*(CW428+1))*(2*1/S428*1/R428-1/R428*1/R428)))</f>
        <v>0</v>
      </c>
      <c r="R428">
        <f>IF(LEFT(CX428,1)&lt;&gt;"0",IF(LEFT(CX428,1)="1",3.0,CY428),$D$5+$E$5*(DP428*DI428/($K$5*1000))+$F$5*(DP428*DI428/($K$5*1000))*MAX(MIN(CV428,$J$5),$I$5)*MAX(MIN(CV428,$J$5),$I$5)+$G$5*MAX(MIN(CV428,$J$5),$I$5)*(DP428*DI428/($K$5*1000))+$H$5*(DP428*DI428/($K$5*1000))*(DP428*DI428/($K$5*1000)))</f>
        <v>0</v>
      </c>
      <c r="S428">
        <f>J428*(1000-(1000*0.61365*exp(17.502*W428/(240.97+W428))/(DI428+DJ428)+DD428)/2)/(1000*0.61365*exp(17.502*W428/(240.97+W428))/(DI428+DJ428)-DD428)</f>
        <v>0</v>
      </c>
      <c r="T428">
        <f>1/((CW428+1)/(Q428/1.6)+1/(R428/1.37)) + CW428/((CW428+1)/(Q428/1.6) + CW428/(R428/1.37))</f>
        <v>0</v>
      </c>
      <c r="U428">
        <f>(CR428*CU428)</f>
        <v>0</v>
      </c>
      <c r="V428">
        <f>(DK428+(U428+2*0.95*5.67E-8*(((DK428+$B$7)+273)^4-(DK428+273)^4)-44100*J428)/(1.84*29.3*R428+8*0.95*5.67E-8*(DK428+273)^3))</f>
        <v>0</v>
      </c>
      <c r="W428">
        <f>($C$7*DL428+$D$7*DM428+$E$7*V428)</f>
        <v>0</v>
      </c>
      <c r="X428">
        <f>0.61365*exp(17.502*W428/(240.97+W428))</f>
        <v>0</v>
      </c>
      <c r="Y428">
        <f>(Z428/AA428*100)</f>
        <v>0</v>
      </c>
      <c r="Z428">
        <f>DD428*(DI428+DJ428)/1000</f>
        <v>0</v>
      </c>
      <c r="AA428">
        <f>0.61365*exp(17.502*DK428/(240.97+DK428))</f>
        <v>0</v>
      </c>
      <c r="AB428">
        <f>(X428-DD428*(DI428+DJ428)/1000)</f>
        <v>0</v>
      </c>
      <c r="AC428">
        <f>(-J428*44100)</f>
        <v>0</v>
      </c>
      <c r="AD428">
        <f>2*29.3*R428*0.92*(DK428-W428)</f>
        <v>0</v>
      </c>
      <c r="AE428">
        <f>2*0.95*5.67E-8*(((DK428+$B$7)+273)^4-(W428+273)^4)</f>
        <v>0</v>
      </c>
      <c r="AF428">
        <f>U428+AE428+AC428+AD428</f>
        <v>0</v>
      </c>
      <c r="AG428">
        <f>DH428*AU428*(DC428-DB428*(1000-AU428*DE428)/(1000-AU428*DD428))/(100*CV428)</f>
        <v>0</v>
      </c>
      <c r="AH428">
        <f>1000*DH428*AU428*(DD428-DE428)/(100*CV428*(1000-AU428*DD428))</f>
        <v>0</v>
      </c>
      <c r="AI428">
        <f>(AJ428 - AK428 - DI428*1E3/(8.314*(DK428+273.15)) * AM428/DH428 * AL428) * DH428/(100*CV428) * (1000 - DE428)/1000</f>
        <v>0</v>
      </c>
      <c r="AJ428">
        <v>419.4686689404731</v>
      </c>
      <c r="AK428">
        <v>446.2543030303029</v>
      </c>
      <c r="AL428">
        <v>-6.582459665830809</v>
      </c>
      <c r="AM428">
        <v>66.42233892500103</v>
      </c>
      <c r="AN428">
        <f>(AP428 - AO428 + DI428*1E3/(8.314*(DK428+273.15)) * AR428/DH428 * AQ428) * DH428/(100*CV428) * 1000/(1000 - AP428)</f>
        <v>0</v>
      </c>
      <c r="AO428">
        <v>25.62084345304089</v>
      </c>
      <c r="AP428">
        <v>28.46267030303029</v>
      </c>
      <c r="AQ428">
        <v>-6.782221704171614E-05</v>
      </c>
      <c r="AR428">
        <v>79.01917542628415</v>
      </c>
      <c r="AS428">
        <v>0</v>
      </c>
      <c r="AT428">
        <v>0</v>
      </c>
      <c r="AU428">
        <f>IF(AS428*$H$13&gt;=AW428,1.0,(AW428/(AW428-AS428*$H$13)))</f>
        <v>0</v>
      </c>
      <c r="AV428">
        <f>(AU428-1)*100</f>
        <v>0</v>
      </c>
      <c r="AW428">
        <f>MAX(0,($B$13+$C$13*DP428)/(1+$D$13*DP428)*DI428/(DK428+273)*$E$13)</f>
        <v>0</v>
      </c>
      <c r="AX428" t="s">
        <v>421</v>
      </c>
      <c r="AY428" t="s">
        <v>421</v>
      </c>
      <c r="AZ428">
        <v>0</v>
      </c>
      <c r="BA428">
        <v>0</v>
      </c>
      <c r="BB428">
        <f>1-AZ428/BA428</f>
        <v>0</v>
      </c>
      <c r="BC428">
        <v>0</v>
      </c>
      <c r="BD428" t="s">
        <v>421</v>
      </c>
      <c r="BE428" t="s">
        <v>421</v>
      </c>
      <c r="BF428">
        <v>0</v>
      </c>
      <c r="BG428">
        <v>0</v>
      </c>
      <c r="BH428">
        <f>1-BF428/BG428</f>
        <v>0</v>
      </c>
      <c r="BI428">
        <v>0.5</v>
      </c>
      <c r="BJ428">
        <f>CS428</f>
        <v>0</v>
      </c>
      <c r="BK428">
        <f>L428</f>
        <v>0</v>
      </c>
      <c r="BL428">
        <f>BH428*BI428*BJ428</f>
        <v>0</v>
      </c>
      <c r="BM428">
        <f>(BK428-BC428)/BJ428</f>
        <v>0</v>
      </c>
      <c r="BN428">
        <f>(BA428-BG428)/BG428</f>
        <v>0</v>
      </c>
      <c r="BO428">
        <f>AZ428/(BB428+AZ428/BG428)</f>
        <v>0</v>
      </c>
      <c r="BP428" t="s">
        <v>421</v>
      </c>
      <c r="BQ428">
        <v>0</v>
      </c>
      <c r="BR428">
        <f>IF(BQ428&lt;&gt;0, BQ428, BO428)</f>
        <v>0</v>
      </c>
      <c r="BS428">
        <f>1-BR428/BG428</f>
        <v>0</v>
      </c>
      <c r="BT428">
        <f>(BG428-BF428)/(BG428-BR428)</f>
        <v>0</v>
      </c>
      <c r="BU428">
        <f>(BA428-BG428)/(BA428-BR428)</f>
        <v>0</v>
      </c>
      <c r="BV428">
        <f>(BG428-BF428)/(BG428-AZ428)</f>
        <v>0</v>
      </c>
      <c r="BW428">
        <f>(BA428-BG428)/(BA428-AZ428)</f>
        <v>0</v>
      </c>
      <c r="BX428">
        <f>(BT428*BR428/BF428)</f>
        <v>0</v>
      </c>
      <c r="BY428">
        <f>(1-BX428)</f>
        <v>0</v>
      </c>
      <c r="BZ428">
        <v>1358</v>
      </c>
      <c r="CA428">
        <v>300</v>
      </c>
      <c r="CB428">
        <v>300</v>
      </c>
      <c r="CC428">
        <v>300</v>
      </c>
      <c r="CD428">
        <v>10372.1</v>
      </c>
      <c r="CE428">
        <v>1824.64</v>
      </c>
      <c r="CF428">
        <v>-0.00730157</v>
      </c>
      <c r="CG428">
        <v>0.9</v>
      </c>
      <c r="CH428" t="s">
        <v>421</v>
      </c>
      <c r="CI428" t="s">
        <v>421</v>
      </c>
      <c r="CJ428" t="s">
        <v>421</v>
      </c>
      <c r="CK428" t="s">
        <v>421</v>
      </c>
      <c r="CL428" t="s">
        <v>421</v>
      </c>
      <c r="CM428" t="s">
        <v>421</v>
      </c>
      <c r="CN428" t="s">
        <v>421</v>
      </c>
      <c r="CO428" t="s">
        <v>421</v>
      </c>
      <c r="CP428" t="s">
        <v>421</v>
      </c>
      <c r="CQ428" t="s">
        <v>421</v>
      </c>
      <c r="CR428">
        <f>$B$11*DQ428+$C$11*DR428+$F$11*EC428*(1-EF428)</f>
        <v>0</v>
      </c>
      <c r="CS428">
        <f>CR428*CT428</f>
        <v>0</v>
      </c>
      <c r="CT428">
        <f>($B$11*$D$9+$C$11*$D$9+$F$11*((EP428+EH428)/MAX(EP428+EH428+EQ428, 0.1)*$I$9+EQ428/MAX(EP428+EH428+EQ428, 0.1)*$J$9))/($B$11+$C$11+$F$11)</f>
        <v>0</v>
      </c>
      <c r="CU428">
        <f>($B$11*$K$9+$C$11*$K$9+$F$11*((EP428+EH428)/MAX(EP428+EH428+EQ428, 0.1)*$P$9+EQ428/MAX(EP428+EH428+EQ428, 0.1)*$Q$9))/($B$11+$C$11+$F$11)</f>
        <v>0</v>
      </c>
      <c r="CV428">
        <v>6</v>
      </c>
      <c r="CW428">
        <v>0.5</v>
      </c>
      <c r="CX428" t="s">
        <v>422</v>
      </c>
      <c r="CY428">
        <v>2</v>
      </c>
      <c r="CZ428" t="b">
        <v>1</v>
      </c>
      <c r="DA428">
        <v>1652290213</v>
      </c>
      <c r="DB428">
        <v>436.7623333333333</v>
      </c>
      <c r="DC428">
        <v>391.455</v>
      </c>
      <c r="DD428">
        <v>28.4611</v>
      </c>
      <c r="DE428">
        <v>25.63436666666666</v>
      </c>
      <c r="DF428">
        <v>437.0493333333334</v>
      </c>
      <c r="DG428">
        <v>28.348</v>
      </c>
      <c r="DH428">
        <v>400.0226666666667</v>
      </c>
      <c r="DI428">
        <v>90.63386666666668</v>
      </c>
      <c r="DJ428">
        <v>0.1000047</v>
      </c>
      <c r="DK428">
        <v>33.3928</v>
      </c>
      <c r="DL428">
        <v>32.71793333333333</v>
      </c>
      <c r="DM428">
        <v>999.9</v>
      </c>
      <c r="DN428">
        <v>0</v>
      </c>
      <c r="DO428">
        <v>0</v>
      </c>
      <c r="DP428">
        <v>10013.73333333333</v>
      </c>
      <c r="DQ428">
        <v>0</v>
      </c>
      <c r="DR428">
        <v>256.468</v>
      </c>
      <c r="DS428">
        <v>45.30696666666667</v>
      </c>
      <c r="DT428">
        <v>449.5573333333334</v>
      </c>
      <c r="DU428">
        <v>401.754</v>
      </c>
      <c r="DV428">
        <v>2.826713333333334</v>
      </c>
      <c r="DW428">
        <v>391.455</v>
      </c>
      <c r="DX428">
        <v>25.63436666666666</v>
      </c>
      <c r="DY428">
        <v>2.57954</v>
      </c>
      <c r="DZ428">
        <v>2.323343333333333</v>
      </c>
      <c r="EA428">
        <v>21.53723333333333</v>
      </c>
      <c r="EB428">
        <v>19.83916666666667</v>
      </c>
      <c r="EC428">
        <v>1499.993333333334</v>
      </c>
      <c r="ED428">
        <v>0.9729936666666666</v>
      </c>
      <c r="EE428">
        <v>0.02700663333333333</v>
      </c>
      <c r="EF428">
        <v>0</v>
      </c>
      <c r="EG428">
        <v>1333.526666666667</v>
      </c>
      <c r="EH428">
        <v>5.00097</v>
      </c>
      <c r="EI428">
        <v>20698.8</v>
      </c>
      <c r="EJ428">
        <v>12491.46666666667</v>
      </c>
      <c r="EK428">
        <v>41.625</v>
      </c>
      <c r="EL428">
        <v>42.93699999999999</v>
      </c>
      <c r="EM428">
        <v>41.812</v>
      </c>
      <c r="EN428">
        <v>42.75</v>
      </c>
      <c r="EO428">
        <v>42.75</v>
      </c>
      <c r="EP428">
        <v>1454.62</v>
      </c>
      <c r="EQ428">
        <v>40.37333333333333</v>
      </c>
      <c r="ER428">
        <v>0</v>
      </c>
      <c r="ES428">
        <v>2900</v>
      </c>
      <c r="ET428">
        <v>0</v>
      </c>
      <c r="EU428">
        <v>1342.024</v>
      </c>
      <c r="EV428">
        <v>-84.99769218397122</v>
      </c>
      <c r="EW428">
        <v>-1364.13076711468</v>
      </c>
      <c r="EX428">
        <v>20838.032</v>
      </c>
      <c r="EY428">
        <v>15</v>
      </c>
      <c r="EZ428">
        <v>1652287342.6</v>
      </c>
      <c r="FA428" t="s">
        <v>727</v>
      </c>
      <c r="FB428">
        <v>1652287342.6</v>
      </c>
      <c r="FC428">
        <v>1652287335.6</v>
      </c>
      <c r="FD428">
        <v>27</v>
      </c>
      <c r="FE428">
        <v>0.206</v>
      </c>
      <c r="FF428">
        <v>-0.006</v>
      </c>
      <c r="FG428">
        <v>-1.806</v>
      </c>
      <c r="FH428">
        <v>0.04</v>
      </c>
      <c r="FI428">
        <v>1600</v>
      </c>
      <c r="FJ428">
        <v>24</v>
      </c>
      <c r="FK428">
        <v>0.06</v>
      </c>
      <c r="FL428">
        <v>0.04</v>
      </c>
      <c r="FM428">
        <v>43.20431951219512</v>
      </c>
      <c r="FN428">
        <v>13.94955470383278</v>
      </c>
      <c r="FO428">
        <v>1.378088896778489</v>
      </c>
      <c r="FP428">
        <v>-1</v>
      </c>
      <c r="FQ428">
        <v>2.831949268292683</v>
      </c>
      <c r="FR428">
        <v>-0.006679442508710973</v>
      </c>
      <c r="FS428">
        <v>0.004341578554241915</v>
      </c>
      <c r="FT428">
        <v>1</v>
      </c>
      <c r="FU428">
        <v>0</v>
      </c>
      <c r="FV428">
        <v>0</v>
      </c>
      <c r="FW428">
        <v>0</v>
      </c>
      <c r="FX428">
        <v>-1</v>
      </c>
      <c r="FY428">
        <v>1</v>
      </c>
      <c r="FZ428">
        <v>1</v>
      </c>
      <c r="GA428" t="s">
        <v>719</v>
      </c>
      <c r="GB428">
        <v>2.69359</v>
      </c>
      <c r="GC428">
        <v>2.70528</v>
      </c>
      <c r="GD428">
        <v>0.095148</v>
      </c>
      <c r="GE428">
        <v>0.0864317</v>
      </c>
      <c r="GF428">
        <v>0.119087</v>
      </c>
      <c r="GG428">
        <v>0.109196</v>
      </c>
      <c r="GH428">
        <v>28366</v>
      </c>
      <c r="GI428">
        <v>28753.5</v>
      </c>
      <c r="GJ428">
        <v>29171.2</v>
      </c>
      <c r="GK428">
        <v>29131.1</v>
      </c>
      <c r="GL428">
        <v>34019.3</v>
      </c>
      <c r="GM428">
        <v>34540.3</v>
      </c>
      <c r="GN428">
        <v>41052.8</v>
      </c>
      <c r="GO428">
        <v>41568.5</v>
      </c>
      <c r="GP428">
        <v>1.71437</v>
      </c>
      <c r="GQ428">
        <v>2.0053</v>
      </c>
      <c r="GR428">
        <v>0.126995</v>
      </c>
      <c r="GS428">
        <v>0</v>
      </c>
      <c r="GT428">
        <v>30.654</v>
      </c>
      <c r="GU428">
        <v>999.9</v>
      </c>
      <c r="GV428">
        <v>44</v>
      </c>
      <c r="GW428">
        <v>36.9</v>
      </c>
      <c r="GX428">
        <v>30.4411</v>
      </c>
      <c r="GY428">
        <v>62.9338</v>
      </c>
      <c r="GZ428">
        <v>29.6755</v>
      </c>
      <c r="HA428">
        <v>1</v>
      </c>
      <c r="HB428">
        <v>0.370254</v>
      </c>
      <c r="HC428">
        <v>0</v>
      </c>
      <c r="HD428">
        <v>20.3919</v>
      </c>
      <c r="HE428">
        <v>5.21429</v>
      </c>
      <c r="HF428">
        <v>12.0099</v>
      </c>
      <c r="HG428">
        <v>4.9872</v>
      </c>
      <c r="HH428">
        <v>3.28848</v>
      </c>
      <c r="HI428">
        <v>2448.9</v>
      </c>
      <c r="HJ428">
        <v>9999</v>
      </c>
      <c r="HK428">
        <v>9999</v>
      </c>
      <c r="HL428">
        <v>46.2</v>
      </c>
      <c r="HM428">
        <v>1.86737</v>
      </c>
      <c r="HN428">
        <v>1.8663</v>
      </c>
      <c r="HO428">
        <v>1.86585</v>
      </c>
      <c r="HP428">
        <v>1.86569</v>
      </c>
      <c r="HQ428">
        <v>1.86752</v>
      </c>
      <c r="HR428">
        <v>1.87008</v>
      </c>
      <c r="HS428">
        <v>1.86873</v>
      </c>
      <c r="HT428">
        <v>1.87012</v>
      </c>
      <c r="HU428">
        <v>0</v>
      </c>
      <c r="HV428">
        <v>0</v>
      </c>
      <c r="HW428">
        <v>0</v>
      </c>
      <c r="HX428">
        <v>0</v>
      </c>
      <c r="HY428" t="s">
        <v>425</v>
      </c>
      <c r="HZ428" t="s">
        <v>426</v>
      </c>
      <c r="IA428" t="s">
        <v>427</v>
      </c>
      <c r="IB428" t="s">
        <v>427</v>
      </c>
      <c r="IC428" t="s">
        <v>427</v>
      </c>
      <c r="ID428" t="s">
        <v>427</v>
      </c>
      <c r="IE428">
        <v>0</v>
      </c>
      <c r="IF428">
        <v>100</v>
      </c>
      <c r="IG428">
        <v>100</v>
      </c>
      <c r="IH428">
        <v>-0.281</v>
      </c>
      <c r="II428">
        <v>0.1131</v>
      </c>
      <c r="IJ428">
        <v>0.04464184116076175</v>
      </c>
      <c r="IK428">
        <v>-0.0004613869835165773</v>
      </c>
      <c r="IL428">
        <v>-7.733014719846753E-07</v>
      </c>
      <c r="IM428">
        <v>2.12217718631011E-10</v>
      </c>
      <c r="IN428">
        <v>-0.1662484685589008</v>
      </c>
      <c r="IO428">
        <v>0.000886434048502425</v>
      </c>
      <c r="IP428">
        <v>0.0004187276611132993</v>
      </c>
      <c r="IQ428">
        <v>-3.612086840460417E-06</v>
      </c>
      <c r="IR428">
        <v>19</v>
      </c>
      <c r="IS428">
        <v>2204</v>
      </c>
      <c r="IT428">
        <v>1</v>
      </c>
      <c r="IU428">
        <v>37</v>
      </c>
      <c r="IV428">
        <v>47.9</v>
      </c>
      <c r="IW428">
        <v>48</v>
      </c>
      <c r="IX428">
        <v>0.943604</v>
      </c>
      <c r="IY428">
        <v>2.24121</v>
      </c>
      <c r="IZ428">
        <v>1.39648</v>
      </c>
      <c r="JA428">
        <v>2.34131</v>
      </c>
      <c r="JB428">
        <v>1.49536</v>
      </c>
      <c r="JC428">
        <v>2.28271</v>
      </c>
      <c r="JD428">
        <v>39.1924</v>
      </c>
      <c r="JE428">
        <v>14.5961</v>
      </c>
      <c r="JF428">
        <v>18</v>
      </c>
      <c r="JG428">
        <v>391.728</v>
      </c>
      <c r="JH428">
        <v>561.928</v>
      </c>
      <c r="JI428">
        <v>32.6441</v>
      </c>
      <c r="JJ428">
        <v>32.2351</v>
      </c>
      <c r="JK428">
        <v>30.0001</v>
      </c>
      <c r="JL428">
        <v>32.1268</v>
      </c>
      <c r="JM428">
        <v>32.0262</v>
      </c>
      <c r="JN428">
        <v>18.6586</v>
      </c>
      <c r="JO428">
        <v>21.5118</v>
      </c>
      <c r="JP428">
        <v>31.1229</v>
      </c>
      <c r="JQ428">
        <v>-999.9</v>
      </c>
      <c r="JR428">
        <v>337.188</v>
      </c>
      <c r="JS428">
        <v>25.7066</v>
      </c>
      <c r="JT428">
        <v>99.7032</v>
      </c>
      <c r="JU428">
        <v>99.7779</v>
      </c>
    </row>
    <row r="429" spans="1:281">
      <c r="A429">
        <v>413</v>
      </c>
      <c r="B429">
        <v>1652290216</v>
      </c>
      <c r="C429">
        <v>8159.5</v>
      </c>
      <c r="D429" t="s">
        <v>1311</v>
      </c>
      <c r="E429" t="s">
        <v>1312</v>
      </c>
      <c r="F429">
        <v>2</v>
      </c>
      <c r="G429" t="s">
        <v>1120</v>
      </c>
      <c r="H429" t="s">
        <v>418</v>
      </c>
      <c r="I429">
        <v>1652290214.625</v>
      </c>
      <c r="J429">
        <f>(K429)/1000</f>
        <v>0</v>
      </c>
      <c r="K429">
        <f>IF(CZ429, AN429, AH429)</f>
        <v>0</v>
      </c>
      <c r="L429">
        <f>IF(CZ429, AI429, AG429)</f>
        <v>0</v>
      </c>
      <c r="M429">
        <f>DB429 - IF(AU429&gt;1, L429*CV429*100.0/(AW429*DP429), 0)</f>
        <v>0</v>
      </c>
      <c r="N429">
        <f>((T429-J429/2)*M429-L429)/(T429+J429/2)</f>
        <v>0</v>
      </c>
      <c r="O429">
        <f>N429*(DI429+DJ429)/1000.0</f>
        <v>0</v>
      </c>
      <c r="P429">
        <f>(DB429 - IF(AU429&gt;1, L429*CV429*100.0/(AW429*DP429), 0))*(DI429+DJ429)/1000.0</f>
        <v>0</v>
      </c>
      <c r="Q429">
        <f>2.0/((1/S429-1/R429)+SIGN(S429)*SQRT((1/S429-1/R429)*(1/S429-1/R429) + 4*CW429/((CW429+1)*(CW429+1))*(2*1/S429*1/R429-1/R429*1/R429)))</f>
        <v>0</v>
      </c>
      <c r="R429">
        <f>IF(LEFT(CX429,1)&lt;&gt;"0",IF(LEFT(CX429,1)="1",3.0,CY429),$D$5+$E$5*(DP429*DI429/($K$5*1000))+$F$5*(DP429*DI429/($K$5*1000))*MAX(MIN(CV429,$J$5),$I$5)*MAX(MIN(CV429,$J$5),$I$5)+$G$5*MAX(MIN(CV429,$J$5),$I$5)*(DP429*DI429/($K$5*1000))+$H$5*(DP429*DI429/($K$5*1000))*(DP429*DI429/($K$5*1000)))</f>
        <v>0</v>
      </c>
      <c r="S429">
        <f>J429*(1000-(1000*0.61365*exp(17.502*W429/(240.97+W429))/(DI429+DJ429)+DD429)/2)/(1000*0.61365*exp(17.502*W429/(240.97+W429))/(DI429+DJ429)-DD429)</f>
        <v>0</v>
      </c>
      <c r="T429">
        <f>1/((CW429+1)/(Q429/1.6)+1/(R429/1.37)) + CW429/((CW429+1)/(Q429/1.6) + CW429/(R429/1.37))</f>
        <v>0</v>
      </c>
      <c r="U429">
        <f>(CR429*CU429)</f>
        <v>0</v>
      </c>
      <c r="V429">
        <f>(DK429+(U429+2*0.95*5.67E-8*(((DK429+$B$7)+273)^4-(DK429+273)^4)-44100*J429)/(1.84*29.3*R429+8*0.95*5.67E-8*(DK429+273)^3))</f>
        <v>0</v>
      </c>
      <c r="W429">
        <f>($C$7*DL429+$D$7*DM429+$E$7*V429)</f>
        <v>0</v>
      </c>
      <c r="X429">
        <f>0.61365*exp(17.502*W429/(240.97+W429))</f>
        <v>0</v>
      </c>
      <c r="Y429">
        <f>(Z429/AA429*100)</f>
        <v>0</v>
      </c>
      <c r="Z429">
        <f>DD429*(DI429+DJ429)/1000</f>
        <v>0</v>
      </c>
      <c r="AA429">
        <f>0.61365*exp(17.502*DK429/(240.97+DK429))</f>
        <v>0</v>
      </c>
      <c r="AB429">
        <f>(X429-DD429*(DI429+DJ429)/1000)</f>
        <v>0</v>
      </c>
      <c r="AC429">
        <f>(-J429*44100)</f>
        <v>0</v>
      </c>
      <c r="AD429">
        <f>2*29.3*R429*0.92*(DK429-W429)</f>
        <v>0</v>
      </c>
      <c r="AE429">
        <f>2*0.95*5.67E-8*(((DK429+$B$7)+273)^4-(W429+273)^4)</f>
        <v>0</v>
      </c>
      <c r="AF429">
        <f>U429+AE429+AC429+AD429</f>
        <v>0</v>
      </c>
      <c r="AG429">
        <f>DH429*AU429*(DC429-DB429*(1000-AU429*DE429)/(1000-AU429*DD429))/(100*CV429)</f>
        <v>0</v>
      </c>
      <c r="AH429">
        <f>1000*DH429*AU429*(DD429-DE429)/(100*CV429*(1000-AU429*DD429))</f>
        <v>0</v>
      </c>
      <c r="AI429">
        <f>(AJ429 - AK429 - DI429*1E3/(8.314*(DK429+273.15)) * AM429/DH429 * AL429) * DH429/(100*CV429) * (1000 - DE429)/1000</f>
        <v>0</v>
      </c>
      <c r="AJ429">
        <v>405.9473582549133</v>
      </c>
      <c r="AK429">
        <v>433.0963393939396</v>
      </c>
      <c r="AL429">
        <v>-6.590626445915718</v>
      </c>
      <c r="AM429">
        <v>66.42233892500103</v>
      </c>
      <c r="AN429">
        <f>(AP429 - AO429 + DI429*1E3/(8.314*(DK429+273.15)) * AR429/DH429 * AQ429) * DH429/(100*CV429) * 1000/(1000 - AP429)</f>
        <v>0</v>
      </c>
      <c r="AO429">
        <v>25.62362695334657</v>
      </c>
      <c r="AP429">
        <v>28.46963333333333</v>
      </c>
      <c r="AQ429">
        <v>0.000264251951799128</v>
      </c>
      <c r="AR429">
        <v>79.01917542628415</v>
      </c>
      <c r="AS429">
        <v>0</v>
      </c>
      <c r="AT429">
        <v>0</v>
      </c>
      <c r="AU429">
        <f>IF(AS429*$H$13&gt;=AW429,1.0,(AW429/(AW429-AS429*$H$13)))</f>
        <v>0</v>
      </c>
      <c r="AV429">
        <f>(AU429-1)*100</f>
        <v>0</v>
      </c>
      <c r="AW429">
        <f>MAX(0,($B$13+$C$13*DP429)/(1+$D$13*DP429)*DI429/(DK429+273)*$E$13)</f>
        <v>0</v>
      </c>
      <c r="AX429" t="s">
        <v>421</v>
      </c>
      <c r="AY429" t="s">
        <v>421</v>
      </c>
      <c r="AZ429">
        <v>0</v>
      </c>
      <c r="BA429">
        <v>0</v>
      </c>
      <c r="BB429">
        <f>1-AZ429/BA429</f>
        <v>0</v>
      </c>
      <c r="BC429">
        <v>0</v>
      </c>
      <c r="BD429" t="s">
        <v>421</v>
      </c>
      <c r="BE429" t="s">
        <v>421</v>
      </c>
      <c r="BF429">
        <v>0</v>
      </c>
      <c r="BG429">
        <v>0</v>
      </c>
      <c r="BH429">
        <f>1-BF429/BG429</f>
        <v>0</v>
      </c>
      <c r="BI429">
        <v>0.5</v>
      </c>
      <c r="BJ429">
        <f>CS429</f>
        <v>0</v>
      </c>
      <c r="BK429">
        <f>L429</f>
        <v>0</v>
      </c>
      <c r="BL429">
        <f>BH429*BI429*BJ429</f>
        <v>0</v>
      </c>
      <c r="BM429">
        <f>(BK429-BC429)/BJ429</f>
        <v>0</v>
      </c>
      <c r="BN429">
        <f>(BA429-BG429)/BG429</f>
        <v>0</v>
      </c>
      <c r="BO429">
        <f>AZ429/(BB429+AZ429/BG429)</f>
        <v>0</v>
      </c>
      <c r="BP429" t="s">
        <v>421</v>
      </c>
      <c r="BQ429">
        <v>0</v>
      </c>
      <c r="BR429">
        <f>IF(BQ429&lt;&gt;0, BQ429, BO429)</f>
        <v>0</v>
      </c>
      <c r="BS429">
        <f>1-BR429/BG429</f>
        <v>0</v>
      </c>
      <c r="BT429">
        <f>(BG429-BF429)/(BG429-BR429)</f>
        <v>0</v>
      </c>
      <c r="BU429">
        <f>(BA429-BG429)/(BA429-BR429)</f>
        <v>0</v>
      </c>
      <c r="BV429">
        <f>(BG429-BF429)/(BG429-AZ429)</f>
        <v>0</v>
      </c>
      <c r="BW429">
        <f>(BA429-BG429)/(BA429-AZ429)</f>
        <v>0</v>
      </c>
      <c r="BX429">
        <f>(BT429*BR429/BF429)</f>
        <v>0</v>
      </c>
      <c r="BY429">
        <f>(1-BX429)</f>
        <v>0</v>
      </c>
      <c r="BZ429">
        <v>1358</v>
      </c>
      <c r="CA429">
        <v>300</v>
      </c>
      <c r="CB429">
        <v>300</v>
      </c>
      <c r="CC429">
        <v>300</v>
      </c>
      <c r="CD429">
        <v>10372.1</v>
      </c>
      <c r="CE429">
        <v>1824.64</v>
      </c>
      <c r="CF429">
        <v>-0.00730157</v>
      </c>
      <c r="CG429">
        <v>0.9</v>
      </c>
      <c r="CH429" t="s">
        <v>421</v>
      </c>
      <c r="CI429" t="s">
        <v>421</v>
      </c>
      <c r="CJ429" t="s">
        <v>421</v>
      </c>
      <c r="CK429" t="s">
        <v>421</v>
      </c>
      <c r="CL429" t="s">
        <v>421</v>
      </c>
      <c r="CM429" t="s">
        <v>421</v>
      </c>
      <c r="CN429" t="s">
        <v>421</v>
      </c>
      <c r="CO429" t="s">
        <v>421</v>
      </c>
      <c r="CP429" t="s">
        <v>421</v>
      </c>
      <c r="CQ429" t="s">
        <v>421</v>
      </c>
      <c r="CR429">
        <f>$B$11*DQ429+$C$11*DR429+$F$11*EC429*(1-EF429)</f>
        <v>0</v>
      </c>
      <c r="CS429">
        <f>CR429*CT429</f>
        <v>0</v>
      </c>
      <c r="CT429">
        <f>($B$11*$D$9+$C$11*$D$9+$F$11*((EP429+EH429)/MAX(EP429+EH429+EQ429, 0.1)*$I$9+EQ429/MAX(EP429+EH429+EQ429, 0.1)*$J$9))/($B$11+$C$11+$F$11)</f>
        <v>0</v>
      </c>
      <c r="CU429">
        <f>($B$11*$K$9+$C$11*$K$9+$F$11*((EP429+EH429)/MAX(EP429+EH429+EQ429, 0.1)*$P$9+EQ429/MAX(EP429+EH429+EQ429, 0.1)*$Q$9))/($B$11+$C$11+$F$11)</f>
        <v>0</v>
      </c>
      <c r="CV429">
        <v>6</v>
      </c>
      <c r="CW429">
        <v>0.5</v>
      </c>
      <c r="CX429" t="s">
        <v>422</v>
      </c>
      <c r="CY429">
        <v>2</v>
      </c>
      <c r="CZ429" t="b">
        <v>1</v>
      </c>
      <c r="DA429">
        <v>1652290214.625</v>
      </c>
      <c r="DB429">
        <v>426.36425</v>
      </c>
      <c r="DC429">
        <v>380.72025</v>
      </c>
      <c r="DD429">
        <v>28.466525</v>
      </c>
      <c r="DE429">
        <v>25.6508</v>
      </c>
      <c r="DF429">
        <v>426.6405</v>
      </c>
      <c r="DG429">
        <v>28.353325</v>
      </c>
      <c r="DH429">
        <v>400.08025</v>
      </c>
      <c r="DI429">
        <v>90.63235</v>
      </c>
      <c r="DJ429">
        <v>0.100069</v>
      </c>
      <c r="DK429">
        <v>33.392825</v>
      </c>
      <c r="DL429">
        <v>32.7163</v>
      </c>
      <c r="DM429">
        <v>999.9</v>
      </c>
      <c r="DN429">
        <v>0</v>
      </c>
      <c r="DO429">
        <v>0</v>
      </c>
      <c r="DP429">
        <v>10014.225</v>
      </c>
      <c r="DQ429">
        <v>0</v>
      </c>
      <c r="DR429">
        <v>256.16725</v>
      </c>
      <c r="DS429">
        <v>45.6437</v>
      </c>
      <c r="DT429">
        <v>438.85675</v>
      </c>
      <c r="DU429">
        <v>390.743</v>
      </c>
      <c r="DV429">
        <v>2.8157025</v>
      </c>
      <c r="DW429">
        <v>380.72025</v>
      </c>
      <c r="DX429">
        <v>25.6508</v>
      </c>
      <c r="DY429">
        <v>2.5799875</v>
      </c>
      <c r="DZ429">
        <v>2.3247925</v>
      </c>
      <c r="EA429">
        <v>21.540075</v>
      </c>
      <c r="EB429">
        <v>19.849225</v>
      </c>
      <c r="EC429">
        <v>1499.97</v>
      </c>
      <c r="ED429">
        <v>0.97299325</v>
      </c>
      <c r="EE429">
        <v>0.027007075</v>
      </c>
      <c r="EF429">
        <v>0</v>
      </c>
      <c r="EG429">
        <v>1330.1</v>
      </c>
      <c r="EH429">
        <v>5.00097</v>
      </c>
      <c r="EI429">
        <v>20655.725</v>
      </c>
      <c r="EJ429">
        <v>12491.275</v>
      </c>
      <c r="EK429">
        <v>41.625</v>
      </c>
      <c r="EL429">
        <v>42.937</v>
      </c>
      <c r="EM429">
        <v>41.812</v>
      </c>
      <c r="EN429">
        <v>42.7655</v>
      </c>
      <c r="EO429">
        <v>42.75</v>
      </c>
      <c r="EP429">
        <v>1454.5925</v>
      </c>
      <c r="EQ429">
        <v>40.37</v>
      </c>
      <c r="ER429">
        <v>0</v>
      </c>
      <c r="ES429">
        <v>2901.799999952316</v>
      </c>
      <c r="ET429">
        <v>0</v>
      </c>
      <c r="EU429">
        <v>1339.846153846154</v>
      </c>
      <c r="EV429">
        <v>-87.99521373440747</v>
      </c>
      <c r="EW429">
        <v>-1385.16239414864</v>
      </c>
      <c r="EX429">
        <v>20804.20769230769</v>
      </c>
      <c r="EY429">
        <v>15</v>
      </c>
      <c r="EZ429">
        <v>1652287342.6</v>
      </c>
      <c r="FA429" t="s">
        <v>727</v>
      </c>
      <c r="FB429">
        <v>1652287342.6</v>
      </c>
      <c r="FC429">
        <v>1652287335.6</v>
      </c>
      <c r="FD429">
        <v>27</v>
      </c>
      <c r="FE429">
        <v>0.206</v>
      </c>
      <c r="FF429">
        <v>-0.006</v>
      </c>
      <c r="FG429">
        <v>-1.806</v>
      </c>
      <c r="FH429">
        <v>0.04</v>
      </c>
      <c r="FI429">
        <v>1600</v>
      </c>
      <c r="FJ429">
        <v>24</v>
      </c>
      <c r="FK429">
        <v>0.06</v>
      </c>
      <c r="FL429">
        <v>0.04</v>
      </c>
      <c r="FM429">
        <v>43.61631999999999</v>
      </c>
      <c r="FN429">
        <v>13.48833320825512</v>
      </c>
      <c r="FO429">
        <v>1.299149032674851</v>
      </c>
      <c r="FP429">
        <v>-1</v>
      </c>
      <c r="FQ429">
        <v>2.829965</v>
      </c>
      <c r="FR429">
        <v>-0.01263422138836856</v>
      </c>
      <c r="FS429">
        <v>0.005493704578879378</v>
      </c>
      <c r="FT429">
        <v>1</v>
      </c>
      <c r="FU429">
        <v>0</v>
      </c>
      <c r="FV429">
        <v>0</v>
      </c>
      <c r="FW429">
        <v>0</v>
      </c>
      <c r="FX429">
        <v>-1</v>
      </c>
      <c r="FY429">
        <v>1</v>
      </c>
      <c r="FZ429">
        <v>1</v>
      </c>
      <c r="GA429" t="s">
        <v>719</v>
      </c>
      <c r="GB429">
        <v>2.69376</v>
      </c>
      <c r="GC429">
        <v>2.70529</v>
      </c>
      <c r="GD429">
        <v>0.0929812</v>
      </c>
      <c r="GE429">
        <v>0.08410339999999999</v>
      </c>
      <c r="GF429">
        <v>0.119105</v>
      </c>
      <c r="GG429">
        <v>0.109232</v>
      </c>
      <c r="GH429">
        <v>28434.1</v>
      </c>
      <c r="GI429">
        <v>28827</v>
      </c>
      <c r="GJ429">
        <v>29171.3</v>
      </c>
      <c r="GK429">
        <v>29131.3</v>
      </c>
      <c r="GL429">
        <v>34018.8</v>
      </c>
      <c r="GM429">
        <v>34539</v>
      </c>
      <c r="GN429">
        <v>41053.1</v>
      </c>
      <c r="GO429">
        <v>41568.7</v>
      </c>
      <c r="GP429">
        <v>1.7144</v>
      </c>
      <c r="GQ429">
        <v>2.0051</v>
      </c>
      <c r="GR429">
        <v>0.127107</v>
      </c>
      <c r="GS429">
        <v>0</v>
      </c>
      <c r="GT429">
        <v>30.654</v>
      </c>
      <c r="GU429">
        <v>999.9</v>
      </c>
      <c r="GV429">
        <v>44</v>
      </c>
      <c r="GW429">
        <v>36.9</v>
      </c>
      <c r="GX429">
        <v>30.4425</v>
      </c>
      <c r="GY429">
        <v>62.6738</v>
      </c>
      <c r="GZ429">
        <v>29.6955</v>
      </c>
      <c r="HA429">
        <v>1</v>
      </c>
      <c r="HB429">
        <v>0.370234</v>
      </c>
      <c r="HC429">
        <v>0</v>
      </c>
      <c r="HD429">
        <v>20.3918</v>
      </c>
      <c r="HE429">
        <v>5.21429</v>
      </c>
      <c r="HF429">
        <v>12.0099</v>
      </c>
      <c r="HG429">
        <v>4.98695</v>
      </c>
      <c r="HH429">
        <v>3.28848</v>
      </c>
      <c r="HI429">
        <v>2448.9</v>
      </c>
      <c r="HJ429">
        <v>9999</v>
      </c>
      <c r="HK429">
        <v>9999</v>
      </c>
      <c r="HL429">
        <v>46.2</v>
      </c>
      <c r="HM429">
        <v>1.86737</v>
      </c>
      <c r="HN429">
        <v>1.8663</v>
      </c>
      <c r="HO429">
        <v>1.86584</v>
      </c>
      <c r="HP429">
        <v>1.86569</v>
      </c>
      <c r="HQ429">
        <v>1.86752</v>
      </c>
      <c r="HR429">
        <v>1.8701</v>
      </c>
      <c r="HS429">
        <v>1.86873</v>
      </c>
      <c r="HT429">
        <v>1.87011</v>
      </c>
      <c r="HU429">
        <v>0</v>
      </c>
      <c r="HV429">
        <v>0</v>
      </c>
      <c r="HW429">
        <v>0</v>
      </c>
      <c r="HX429">
        <v>0</v>
      </c>
      <c r="HY429" t="s">
        <v>425</v>
      </c>
      <c r="HZ429" t="s">
        <v>426</v>
      </c>
      <c r="IA429" t="s">
        <v>427</v>
      </c>
      <c r="IB429" t="s">
        <v>427</v>
      </c>
      <c r="IC429" t="s">
        <v>427</v>
      </c>
      <c r="ID429" t="s">
        <v>427</v>
      </c>
      <c r="IE429">
        <v>0</v>
      </c>
      <c r="IF429">
        <v>100</v>
      </c>
      <c r="IG429">
        <v>100</v>
      </c>
      <c r="IH429">
        <v>-0.268</v>
      </c>
      <c r="II429">
        <v>0.1133</v>
      </c>
      <c r="IJ429">
        <v>0.04464184116076175</v>
      </c>
      <c r="IK429">
        <v>-0.0004613869835165773</v>
      </c>
      <c r="IL429">
        <v>-7.733014719846753E-07</v>
      </c>
      <c r="IM429">
        <v>2.12217718631011E-10</v>
      </c>
      <c r="IN429">
        <v>-0.1662484685589008</v>
      </c>
      <c r="IO429">
        <v>0.000886434048502425</v>
      </c>
      <c r="IP429">
        <v>0.0004187276611132993</v>
      </c>
      <c r="IQ429">
        <v>-3.612086840460417E-06</v>
      </c>
      <c r="IR429">
        <v>19</v>
      </c>
      <c r="IS429">
        <v>2204</v>
      </c>
      <c r="IT429">
        <v>1</v>
      </c>
      <c r="IU429">
        <v>37</v>
      </c>
      <c r="IV429">
        <v>47.9</v>
      </c>
      <c r="IW429">
        <v>48</v>
      </c>
      <c r="IX429">
        <v>0.904541</v>
      </c>
      <c r="IY429">
        <v>2.24487</v>
      </c>
      <c r="IZ429">
        <v>1.39648</v>
      </c>
      <c r="JA429">
        <v>2.34131</v>
      </c>
      <c r="JB429">
        <v>1.49536</v>
      </c>
      <c r="JC429">
        <v>2.32056</v>
      </c>
      <c r="JD429">
        <v>39.1924</v>
      </c>
      <c r="JE429">
        <v>14.5961</v>
      </c>
      <c r="JF429">
        <v>18</v>
      </c>
      <c r="JG429">
        <v>391.741</v>
      </c>
      <c r="JH429">
        <v>561.79</v>
      </c>
      <c r="JI429">
        <v>32.6435</v>
      </c>
      <c r="JJ429">
        <v>32.2366</v>
      </c>
      <c r="JK429">
        <v>30</v>
      </c>
      <c r="JL429">
        <v>32.1268</v>
      </c>
      <c r="JM429">
        <v>32.0276</v>
      </c>
      <c r="JN429">
        <v>18.1171</v>
      </c>
      <c r="JO429">
        <v>21.5118</v>
      </c>
      <c r="JP429">
        <v>31.1229</v>
      </c>
      <c r="JQ429">
        <v>-999.9</v>
      </c>
      <c r="JR429">
        <v>323.828</v>
      </c>
      <c r="JS429">
        <v>25.7066</v>
      </c>
      <c r="JT429">
        <v>99.7038</v>
      </c>
      <c r="JU429">
        <v>99.7784</v>
      </c>
    </row>
    <row r="430" spans="1:281">
      <c r="A430">
        <v>414</v>
      </c>
      <c r="B430">
        <v>1652290218</v>
      </c>
      <c r="C430">
        <v>8161.5</v>
      </c>
      <c r="D430" t="s">
        <v>1313</v>
      </c>
      <c r="E430" t="s">
        <v>1314</v>
      </c>
      <c r="F430">
        <v>2</v>
      </c>
      <c r="G430" t="s">
        <v>1120</v>
      </c>
      <c r="H430" t="s">
        <v>418</v>
      </c>
      <c r="I430">
        <v>1652290217</v>
      </c>
      <c r="J430">
        <f>(K430)/1000</f>
        <v>0</v>
      </c>
      <c r="K430">
        <f>IF(CZ430, AN430, AH430)</f>
        <v>0</v>
      </c>
      <c r="L430">
        <f>IF(CZ430, AI430, AG430)</f>
        <v>0</v>
      </c>
      <c r="M430">
        <f>DB430 - IF(AU430&gt;1, L430*CV430*100.0/(AW430*DP430), 0)</f>
        <v>0</v>
      </c>
      <c r="N430">
        <f>((T430-J430/2)*M430-L430)/(T430+J430/2)</f>
        <v>0</v>
      </c>
      <c r="O430">
        <f>N430*(DI430+DJ430)/1000.0</f>
        <v>0</v>
      </c>
      <c r="P430">
        <f>(DB430 - IF(AU430&gt;1, L430*CV430*100.0/(AW430*DP430), 0))*(DI430+DJ430)/1000.0</f>
        <v>0</v>
      </c>
      <c r="Q430">
        <f>2.0/((1/S430-1/R430)+SIGN(S430)*SQRT((1/S430-1/R430)*(1/S430-1/R430) + 4*CW430/((CW430+1)*(CW430+1))*(2*1/S430*1/R430-1/R430*1/R430)))</f>
        <v>0</v>
      </c>
      <c r="R430">
        <f>IF(LEFT(CX430,1)&lt;&gt;"0",IF(LEFT(CX430,1)="1",3.0,CY430),$D$5+$E$5*(DP430*DI430/($K$5*1000))+$F$5*(DP430*DI430/($K$5*1000))*MAX(MIN(CV430,$J$5),$I$5)*MAX(MIN(CV430,$J$5),$I$5)+$G$5*MAX(MIN(CV430,$J$5),$I$5)*(DP430*DI430/($K$5*1000))+$H$5*(DP430*DI430/($K$5*1000))*(DP430*DI430/($K$5*1000)))</f>
        <v>0</v>
      </c>
      <c r="S430">
        <f>J430*(1000-(1000*0.61365*exp(17.502*W430/(240.97+W430))/(DI430+DJ430)+DD430)/2)/(1000*0.61365*exp(17.502*W430/(240.97+W430))/(DI430+DJ430)-DD430)</f>
        <v>0</v>
      </c>
      <c r="T430">
        <f>1/((CW430+1)/(Q430/1.6)+1/(R430/1.37)) + CW430/((CW430+1)/(Q430/1.6) + CW430/(R430/1.37))</f>
        <v>0</v>
      </c>
      <c r="U430">
        <f>(CR430*CU430)</f>
        <v>0</v>
      </c>
      <c r="V430">
        <f>(DK430+(U430+2*0.95*5.67E-8*(((DK430+$B$7)+273)^4-(DK430+273)^4)-44100*J430)/(1.84*29.3*R430+8*0.95*5.67E-8*(DK430+273)^3))</f>
        <v>0</v>
      </c>
      <c r="W430">
        <f>($C$7*DL430+$D$7*DM430+$E$7*V430)</f>
        <v>0</v>
      </c>
      <c r="X430">
        <f>0.61365*exp(17.502*W430/(240.97+W430))</f>
        <v>0</v>
      </c>
      <c r="Y430">
        <f>(Z430/AA430*100)</f>
        <v>0</v>
      </c>
      <c r="Z430">
        <f>DD430*(DI430+DJ430)/1000</f>
        <v>0</v>
      </c>
      <c r="AA430">
        <f>0.61365*exp(17.502*DK430/(240.97+DK430))</f>
        <v>0</v>
      </c>
      <c r="AB430">
        <f>(X430-DD430*(DI430+DJ430)/1000)</f>
        <v>0</v>
      </c>
      <c r="AC430">
        <f>(-J430*44100)</f>
        <v>0</v>
      </c>
      <c r="AD430">
        <f>2*29.3*R430*0.92*(DK430-W430)</f>
        <v>0</v>
      </c>
      <c r="AE430">
        <f>2*0.95*5.67E-8*(((DK430+$B$7)+273)^4-(W430+273)^4)</f>
        <v>0</v>
      </c>
      <c r="AF430">
        <f>U430+AE430+AC430+AD430</f>
        <v>0</v>
      </c>
      <c r="AG430">
        <f>DH430*AU430*(DC430-DB430*(1000-AU430*DE430)/(1000-AU430*DD430))/(100*CV430)</f>
        <v>0</v>
      </c>
      <c r="AH430">
        <f>1000*DH430*AU430*(DD430-DE430)/(100*CV430*(1000-AU430*DD430))</f>
        <v>0</v>
      </c>
      <c r="AI430">
        <f>(AJ430 - AK430 - DI430*1E3/(8.314*(DK430+273.15)) * AM430/DH430 * AL430) * DH430/(100*CV430) * (1000 - DE430)/1000</f>
        <v>0</v>
      </c>
      <c r="AJ430">
        <v>392.4100941256886</v>
      </c>
      <c r="AK430">
        <v>419.9127393939393</v>
      </c>
      <c r="AL430">
        <v>-6.589635897084511</v>
      </c>
      <c r="AM430">
        <v>66.42233892500103</v>
      </c>
      <c r="AN430">
        <f>(AP430 - AO430 + DI430*1E3/(8.314*(DK430+273.15)) * AR430/DH430 * AQ430) * DH430/(100*CV430) * 1000/(1000 - AP430)</f>
        <v>0</v>
      </c>
      <c r="AO430">
        <v>25.64347756608496</v>
      </c>
      <c r="AP430">
        <v>28.47848545454546</v>
      </c>
      <c r="AQ430">
        <v>0.0003134769468593962</v>
      </c>
      <c r="AR430">
        <v>79.01917542628415</v>
      </c>
      <c r="AS430">
        <v>0</v>
      </c>
      <c r="AT430">
        <v>0</v>
      </c>
      <c r="AU430">
        <f>IF(AS430*$H$13&gt;=AW430,1.0,(AW430/(AW430-AS430*$H$13)))</f>
        <v>0</v>
      </c>
      <c r="AV430">
        <f>(AU430-1)*100</f>
        <v>0</v>
      </c>
      <c r="AW430">
        <f>MAX(0,($B$13+$C$13*DP430)/(1+$D$13*DP430)*DI430/(DK430+273)*$E$13)</f>
        <v>0</v>
      </c>
      <c r="AX430" t="s">
        <v>421</v>
      </c>
      <c r="AY430" t="s">
        <v>421</v>
      </c>
      <c r="AZ430">
        <v>0</v>
      </c>
      <c r="BA430">
        <v>0</v>
      </c>
      <c r="BB430">
        <f>1-AZ430/BA430</f>
        <v>0</v>
      </c>
      <c r="BC430">
        <v>0</v>
      </c>
      <c r="BD430" t="s">
        <v>421</v>
      </c>
      <c r="BE430" t="s">
        <v>421</v>
      </c>
      <c r="BF430">
        <v>0</v>
      </c>
      <c r="BG430">
        <v>0</v>
      </c>
      <c r="BH430">
        <f>1-BF430/BG430</f>
        <v>0</v>
      </c>
      <c r="BI430">
        <v>0.5</v>
      </c>
      <c r="BJ430">
        <f>CS430</f>
        <v>0</v>
      </c>
      <c r="BK430">
        <f>L430</f>
        <v>0</v>
      </c>
      <c r="BL430">
        <f>BH430*BI430*BJ430</f>
        <v>0</v>
      </c>
      <c r="BM430">
        <f>(BK430-BC430)/BJ430</f>
        <v>0</v>
      </c>
      <c r="BN430">
        <f>(BA430-BG430)/BG430</f>
        <v>0</v>
      </c>
      <c r="BO430">
        <f>AZ430/(BB430+AZ430/BG430)</f>
        <v>0</v>
      </c>
      <c r="BP430" t="s">
        <v>421</v>
      </c>
      <c r="BQ430">
        <v>0</v>
      </c>
      <c r="BR430">
        <f>IF(BQ430&lt;&gt;0, BQ430, BO430)</f>
        <v>0</v>
      </c>
      <c r="BS430">
        <f>1-BR430/BG430</f>
        <v>0</v>
      </c>
      <c r="BT430">
        <f>(BG430-BF430)/(BG430-BR430)</f>
        <v>0</v>
      </c>
      <c r="BU430">
        <f>(BA430-BG430)/(BA430-BR430)</f>
        <v>0</v>
      </c>
      <c r="BV430">
        <f>(BG430-BF430)/(BG430-AZ430)</f>
        <v>0</v>
      </c>
      <c r="BW430">
        <f>(BA430-BG430)/(BA430-AZ430)</f>
        <v>0</v>
      </c>
      <c r="BX430">
        <f>(BT430*BR430/BF430)</f>
        <v>0</v>
      </c>
      <c r="BY430">
        <f>(1-BX430)</f>
        <v>0</v>
      </c>
      <c r="BZ430">
        <v>1358</v>
      </c>
      <c r="CA430">
        <v>300</v>
      </c>
      <c r="CB430">
        <v>300</v>
      </c>
      <c r="CC430">
        <v>300</v>
      </c>
      <c r="CD430">
        <v>10372.1</v>
      </c>
      <c r="CE430">
        <v>1824.64</v>
      </c>
      <c r="CF430">
        <v>-0.00730157</v>
      </c>
      <c r="CG430">
        <v>0.9</v>
      </c>
      <c r="CH430" t="s">
        <v>421</v>
      </c>
      <c r="CI430" t="s">
        <v>421</v>
      </c>
      <c r="CJ430" t="s">
        <v>421</v>
      </c>
      <c r="CK430" t="s">
        <v>421</v>
      </c>
      <c r="CL430" t="s">
        <v>421</v>
      </c>
      <c r="CM430" t="s">
        <v>421</v>
      </c>
      <c r="CN430" t="s">
        <v>421</v>
      </c>
      <c r="CO430" t="s">
        <v>421</v>
      </c>
      <c r="CP430" t="s">
        <v>421</v>
      </c>
      <c r="CQ430" t="s">
        <v>421</v>
      </c>
      <c r="CR430">
        <f>$B$11*DQ430+$C$11*DR430+$F$11*EC430*(1-EF430)</f>
        <v>0</v>
      </c>
      <c r="CS430">
        <f>CR430*CT430</f>
        <v>0</v>
      </c>
      <c r="CT430">
        <f>($B$11*$D$9+$C$11*$D$9+$F$11*((EP430+EH430)/MAX(EP430+EH430+EQ430, 0.1)*$I$9+EQ430/MAX(EP430+EH430+EQ430, 0.1)*$J$9))/($B$11+$C$11+$F$11)</f>
        <v>0</v>
      </c>
      <c r="CU430">
        <f>($B$11*$K$9+$C$11*$K$9+$F$11*((EP430+EH430)/MAX(EP430+EH430+EQ430, 0.1)*$P$9+EQ430/MAX(EP430+EH430+EQ430, 0.1)*$Q$9))/($B$11+$C$11+$F$11)</f>
        <v>0</v>
      </c>
      <c r="CV430">
        <v>6</v>
      </c>
      <c r="CW430">
        <v>0.5</v>
      </c>
      <c r="CX430" t="s">
        <v>422</v>
      </c>
      <c r="CY430">
        <v>2</v>
      </c>
      <c r="CZ430" t="b">
        <v>1</v>
      </c>
      <c r="DA430">
        <v>1652290217</v>
      </c>
      <c r="DB430">
        <v>411.1546666666666</v>
      </c>
      <c r="DC430">
        <v>364.975</v>
      </c>
      <c r="DD430">
        <v>28.4762</v>
      </c>
      <c r="DE430">
        <v>25.65816666666667</v>
      </c>
      <c r="DF430">
        <v>411.4163333333333</v>
      </c>
      <c r="DG430">
        <v>28.3629</v>
      </c>
      <c r="DH430">
        <v>400.104</v>
      </c>
      <c r="DI430">
        <v>90.63123333333334</v>
      </c>
      <c r="DJ430">
        <v>0.1000548333333333</v>
      </c>
      <c r="DK430">
        <v>33.39253333333333</v>
      </c>
      <c r="DL430">
        <v>32.7177</v>
      </c>
      <c r="DM430">
        <v>999.9</v>
      </c>
      <c r="DN430">
        <v>0</v>
      </c>
      <c r="DO430">
        <v>0</v>
      </c>
      <c r="DP430">
        <v>10001.86</v>
      </c>
      <c r="DQ430">
        <v>0</v>
      </c>
      <c r="DR430">
        <v>253.6786666666667</v>
      </c>
      <c r="DS430">
        <v>46.17993333333334</v>
      </c>
      <c r="DT430">
        <v>423.206</v>
      </c>
      <c r="DU430">
        <v>374.586</v>
      </c>
      <c r="DV430">
        <v>2.81806</v>
      </c>
      <c r="DW430">
        <v>364.975</v>
      </c>
      <c r="DX430">
        <v>25.65816666666667</v>
      </c>
      <c r="DY430">
        <v>2.580836666666667</v>
      </c>
      <c r="DZ430">
        <v>2.32543</v>
      </c>
      <c r="EA430">
        <v>21.54546666666667</v>
      </c>
      <c r="EB430">
        <v>19.85363333333333</v>
      </c>
      <c r="EC430">
        <v>1499.99</v>
      </c>
      <c r="ED430">
        <v>0.9729936666666666</v>
      </c>
      <c r="EE430">
        <v>0.02700663333333333</v>
      </c>
      <c r="EF430">
        <v>0</v>
      </c>
      <c r="EG430">
        <v>1326.056666666667</v>
      </c>
      <c r="EH430">
        <v>5.00097</v>
      </c>
      <c r="EI430">
        <v>20598.1</v>
      </c>
      <c r="EJ430">
        <v>12491.5</v>
      </c>
      <c r="EK430">
        <v>41.625</v>
      </c>
      <c r="EL430">
        <v>42.93699999999999</v>
      </c>
      <c r="EM430">
        <v>41.812</v>
      </c>
      <c r="EN430">
        <v>42.81199999999999</v>
      </c>
      <c r="EO430">
        <v>42.75</v>
      </c>
      <c r="EP430">
        <v>1454.613333333333</v>
      </c>
      <c r="EQ430">
        <v>40.37</v>
      </c>
      <c r="ER430">
        <v>0</v>
      </c>
      <c r="ES430">
        <v>2904.200000047684</v>
      </c>
      <c r="ET430">
        <v>0</v>
      </c>
      <c r="EU430">
        <v>1336.234230769231</v>
      </c>
      <c r="EV430">
        <v>-92.38803424422805</v>
      </c>
      <c r="EW430">
        <v>-1455.917949654426</v>
      </c>
      <c r="EX430">
        <v>20749.56153846154</v>
      </c>
      <c r="EY430">
        <v>15</v>
      </c>
      <c r="EZ430">
        <v>1652287342.6</v>
      </c>
      <c r="FA430" t="s">
        <v>727</v>
      </c>
      <c r="FB430">
        <v>1652287342.6</v>
      </c>
      <c r="FC430">
        <v>1652287335.6</v>
      </c>
      <c r="FD430">
        <v>27</v>
      </c>
      <c r="FE430">
        <v>0.206</v>
      </c>
      <c r="FF430">
        <v>-0.006</v>
      </c>
      <c r="FG430">
        <v>-1.806</v>
      </c>
      <c r="FH430">
        <v>0.04</v>
      </c>
      <c r="FI430">
        <v>1600</v>
      </c>
      <c r="FJ430">
        <v>24</v>
      </c>
      <c r="FK430">
        <v>0.06</v>
      </c>
      <c r="FL430">
        <v>0.04</v>
      </c>
      <c r="FM430">
        <v>44.12086341463414</v>
      </c>
      <c r="FN430">
        <v>13.14462648083625</v>
      </c>
      <c r="FO430">
        <v>1.297208463183229</v>
      </c>
      <c r="FP430">
        <v>-1</v>
      </c>
      <c r="FQ430">
        <v>2.827795609756098</v>
      </c>
      <c r="FR430">
        <v>-0.0290721951219535</v>
      </c>
      <c r="FS430">
        <v>0.006930874385685325</v>
      </c>
      <c r="FT430">
        <v>1</v>
      </c>
      <c r="FU430">
        <v>0</v>
      </c>
      <c r="FV430">
        <v>0</v>
      </c>
      <c r="FW430">
        <v>0</v>
      </c>
      <c r="FX430">
        <v>-1</v>
      </c>
      <c r="FY430">
        <v>1</v>
      </c>
      <c r="FZ430">
        <v>1</v>
      </c>
      <c r="GA430" t="s">
        <v>719</v>
      </c>
      <c r="GB430">
        <v>2.69369</v>
      </c>
      <c r="GC430">
        <v>2.70521</v>
      </c>
      <c r="GD430">
        <v>0.0907882</v>
      </c>
      <c r="GE430">
        <v>0.0817353</v>
      </c>
      <c r="GF430">
        <v>0.119129</v>
      </c>
      <c r="GG430">
        <v>0.109226</v>
      </c>
      <c r="GH430">
        <v>28502.7</v>
      </c>
      <c r="GI430">
        <v>28901.6</v>
      </c>
      <c r="GJ430">
        <v>29171.1</v>
      </c>
      <c r="GK430">
        <v>29131.3</v>
      </c>
      <c r="GL430">
        <v>34017.5</v>
      </c>
      <c r="GM430">
        <v>34539.2</v>
      </c>
      <c r="GN430">
        <v>41052.6</v>
      </c>
      <c r="GO430">
        <v>41568.6</v>
      </c>
      <c r="GP430">
        <v>1.71437</v>
      </c>
      <c r="GQ430">
        <v>2.00513</v>
      </c>
      <c r="GR430">
        <v>0.127241</v>
      </c>
      <c r="GS430">
        <v>0</v>
      </c>
      <c r="GT430">
        <v>30.654</v>
      </c>
      <c r="GU430">
        <v>999.9</v>
      </c>
      <c r="GV430">
        <v>44</v>
      </c>
      <c r="GW430">
        <v>36.9</v>
      </c>
      <c r="GX430">
        <v>30.4437</v>
      </c>
      <c r="GY430">
        <v>62.8938</v>
      </c>
      <c r="GZ430">
        <v>29.6835</v>
      </c>
      <c r="HA430">
        <v>1</v>
      </c>
      <c r="HB430">
        <v>0.370259</v>
      </c>
      <c r="HC430">
        <v>0</v>
      </c>
      <c r="HD430">
        <v>20.3919</v>
      </c>
      <c r="HE430">
        <v>5.21444</v>
      </c>
      <c r="HF430">
        <v>12.0099</v>
      </c>
      <c r="HG430">
        <v>4.987</v>
      </c>
      <c r="HH430">
        <v>3.28845</v>
      </c>
      <c r="HI430">
        <v>2448.9</v>
      </c>
      <c r="HJ430">
        <v>9999</v>
      </c>
      <c r="HK430">
        <v>9999</v>
      </c>
      <c r="HL430">
        <v>46.2</v>
      </c>
      <c r="HM430">
        <v>1.86737</v>
      </c>
      <c r="HN430">
        <v>1.8663</v>
      </c>
      <c r="HO430">
        <v>1.86584</v>
      </c>
      <c r="HP430">
        <v>1.8657</v>
      </c>
      <c r="HQ430">
        <v>1.86752</v>
      </c>
      <c r="HR430">
        <v>1.87011</v>
      </c>
      <c r="HS430">
        <v>1.86874</v>
      </c>
      <c r="HT430">
        <v>1.8701</v>
      </c>
      <c r="HU430">
        <v>0</v>
      </c>
      <c r="HV430">
        <v>0</v>
      </c>
      <c r="HW430">
        <v>0</v>
      </c>
      <c r="HX430">
        <v>0</v>
      </c>
      <c r="HY430" t="s">
        <v>425</v>
      </c>
      <c r="HZ430" t="s">
        <v>426</v>
      </c>
      <c r="IA430" t="s">
        <v>427</v>
      </c>
      <c r="IB430" t="s">
        <v>427</v>
      </c>
      <c r="IC430" t="s">
        <v>427</v>
      </c>
      <c r="ID430" t="s">
        <v>427</v>
      </c>
      <c r="IE430">
        <v>0</v>
      </c>
      <c r="IF430">
        <v>100</v>
      </c>
      <c r="IG430">
        <v>100</v>
      </c>
      <c r="IH430">
        <v>-0.255</v>
      </c>
      <c r="II430">
        <v>0.1133</v>
      </c>
      <c r="IJ430">
        <v>0.04464184116076175</v>
      </c>
      <c r="IK430">
        <v>-0.0004613869835165773</v>
      </c>
      <c r="IL430">
        <v>-7.733014719846753E-07</v>
      </c>
      <c r="IM430">
        <v>2.12217718631011E-10</v>
      </c>
      <c r="IN430">
        <v>-0.1662484685589008</v>
      </c>
      <c r="IO430">
        <v>0.000886434048502425</v>
      </c>
      <c r="IP430">
        <v>0.0004187276611132993</v>
      </c>
      <c r="IQ430">
        <v>-3.612086840460417E-06</v>
      </c>
      <c r="IR430">
        <v>19</v>
      </c>
      <c r="IS430">
        <v>2204</v>
      </c>
      <c r="IT430">
        <v>1</v>
      </c>
      <c r="IU430">
        <v>37</v>
      </c>
      <c r="IV430">
        <v>47.9</v>
      </c>
      <c r="IW430">
        <v>48</v>
      </c>
      <c r="IX430">
        <v>0.877686</v>
      </c>
      <c r="IY430">
        <v>2.24609</v>
      </c>
      <c r="IZ430">
        <v>1.39648</v>
      </c>
      <c r="JA430">
        <v>2.34131</v>
      </c>
      <c r="JB430">
        <v>1.49536</v>
      </c>
      <c r="JC430">
        <v>2.35229</v>
      </c>
      <c r="JD430">
        <v>39.1924</v>
      </c>
      <c r="JE430">
        <v>14.5961</v>
      </c>
      <c r="JF430">
        <v>18</v>
      </c>
      <c r="JG430">
        <v>391.731</v>
      </c>
      <c r="JH430">
        <v>561.812</v>
      </c>
      <c r="JI430">
        <v>32.6431</v>
      </c>
      <c r="JJ430">
        <v>32.2367</v>
      </c>
      <c r="JK430">
        <v>30.0001</v>
      </c>
      <c r="JL430">
        <v>32.1274</v>
      </c>
      <c r="JM430">
        <v>32.0279</v>
      </c>
      <c r="JN430">
        <v>17.5737</v>
      </c>
      <c r="JO430">
        <v>21.5118</v>
      </c>
      <c r="JP430">
        <v>31.1229</v>
      </c>
      <c r="JQ430">
        <v>-999.9</v>
      </c>
      <c r="JR430">
        <v>310.469</v>
      </c>
      <c r="JS430">
        <v>25.7066</v>
      </c>
      <c r="JT430">
        <v>99.7028</v>
      </c>
      <c r="JU430">
        <v>99.7784</v>
      </c>
    </row>
    <row r="431" spans="1:281">
      <c r="A431">
        <v>415</v>
      </c>
      <c r="B431">
        <v>1652290220</v>
      </c>
      <c r="C431">
        <v>8163.5</v>
      </c>
      <c r="D431" t="s">
        <v>1315</v>
      </c>
      <c r="E431" t="s">
        <v>1316</v>
      </c>
      <c r="F431">
        <v>2</v>
      </c>
      <c r="G431" t="s">
        <v>1120</v>
      </c>
      <c r="H431" t="s">
        <v>418</v>
      </c>
      <c r="I431">
        <v>1652290218.625</v>
      </c>
      <c r="J431">
        <f>(K431)/1000</f>
        <v>0</v>
      </c>
      <c r="K431">
        <f>IF(CZ431, AN431, AH431)</f>
        <v>0</v>
      </c>
      <c r="L431">
        <f>IF(CZ431, AI431, AG431)</f>
        <v>0</v>
      </c>
      <c r="M431">
        <f>DB431 - IF(AU431&gt;1, L431*CV431*100.0/(AW431*DP431), 0)</f>
        <v>0</v>
      </c>
      <c r="N431">
        <f>((T431-J431/2)*M431-L431)/(T431+J431/2)</f>
        <v>0</v>
      </c>
      <c r="O431">
        <f>N431*(DI431+DJ431)/1000.0</f>
        <v>0</v>
      </c>
      <c r="P431">
        <f>(DB431 - IF(AU431&gt;1, L431*CV431*100.0/(AW431*DP431), 0))*(DI431+DJ431)/1000.0</f>
        <v>0</v>
      </c>
      <c r="Q431">
        <f>2.0/((1/S431-1/R431)+SIGN(S431)*SQRT((1/S431-1/R431)*(1/S431-1/R431) + 4*CW431/((CW431+1)*(CW431+1))*(2*1/S431*1/R431-1/R431*1/R431)))</f>
        <v>0</v>
      </c>
      <c r="R431">
        <f>IF(LEFT(CX431,1)&lt;&gt;"0",IF(LEFT(CX431,1)="1",3.0,CY431),$D$5+$E$5*(DP431*DI431/($K$5*1000))+$F$5*(DP431*DI431/($K$5*1000))*MAX(MIN(CV431,$J$5),$I$5)*MAX(MIN(CV431,$J$5),$I$5)+$G$5*MAX(MIN(CV431,$J$5),$I$5)*(DP431*DI431/($K$5*1000))+$H$5*(DP431*DI431/($K$5*1000))*(DP431*DI431/($K$5*1000)))</f>
        <v>0</v>
      </c>
      <c r="S431">
        <f>J431*(1000-(1000*0.61365*exp(17.502*W431/(240.97+W431))/(DI431+DJ431)+DD431)/2)/(1000*0.61365*exp(17.502*W431/(240.97+W431))/(DI431+DJ431)-DD431)</f>
        <v>0</v>
      </c>
      <c r="T431">
        <f>1/((CW431+1)/(Q431/1.6)+1/(R431/1.37)) + CW431/((CW431+1)/(Q431/1.6) + CW431/(R431/1.37))</f>
        <v>0</v>
      </c>
      <c r="U431">
        <f>(CR431*CU431)</f>
        <v>0</v>
      </c>
      <c r="V431">
        <f>(DK431+(U431+2*0.95*5.67E-8*(((DK431+$B$7)+273)^4-(DK431+273)^4)-44100*J431)/(1.84*29.3*R431+8*0.95*5.67E-8*(DK431+273)^3))</f>
        <v>0</v>
      </c>
      <c r="W431">
        <f>($C$7*DL431+$D$7*DM431+$E$7*V431)</f>
        <v>0</v>
      </c>
      <c r="X431">
        <f>0.61365*exp(17.502*W431/(240.97+W431))</f>
        <v>0</v>
      </c>
      <c r="Y431">
        <f>(Z431/AA431*100)</f>
        <v>0</v>
      </c>
      <c r="Z431">
        <f>DD431*(DI431+DJ431)/1000</f>
        <v>0</v>
      </c>
      <c r="AA431">
        <f>0.61365*exp(17.502*DK431/(240.97+DK431))</f>
        <v>0</v>
      </c>
      <c r="AB431">
        <f>(X431-DD431*(DI431+DJ431)/1000)</f>
        <v>0</v>
      </c>
      <c r="AC431">
        <f>(-J431*44100)</f>
        <v>0</v>
      </c>
      <c r="AD431">
        <f>2*29.3*R431*0.92*(DK431-W431)</f>
        <v>0</v>
      </c>
      <c r="AE431">
        <f>2*0.95*5.67E-8*(((DK431+$B$7)+273)^4-(W431+273)^4)</f>
        <v>0</v>
      </c>
      <c r="AF431">
        <f>U431+AE431+AC431+AD431</f>
        <v>0</v>
      </c>
      <c r="AG431">
        <f>DH431*AU431*(DC431-DB431*(1000-AU431*DE431)/(1000-AU431*DD431))/(100*CV431)</f>
        <v>0</v>
      </c>
      <c r="AH431">
        <f>1000*DH431*AU431*(DD431-DE431)/(100*CV431*(1000-AU431*DD431))</f>
        <v>0</v>
      </c>
      <c r="AI431">
        <f>(AJ431 - AK431 - DI431*1E3/(8.314*(DK431+273.15)) * AM431/DH431 * AL431) * DH431/(100*CV431) * (1000 - DE431)/1000</f>
        <v>0</v>
      </c>
      <c r="AJ431">
        <v>378.8183877757107</v>
      </c>
      <c r="AK431">
        <v>406.7653151515149</v>
      </c>
      <c r="AL431">
        <v>-6.580782451091924</v>
      </c>
      <c r="AM431">
        <v>66.42233892500103</v>
      </c>
      <c r="AN431">
        <f>(AP431 - AO431 + DI431*1E3/(8.314*(DK431+273.15)) * AR431/DH431 * AQ431) * DH431/(100*CV431) * 1000/(1000 - AP431)</f>
        <v>0</v>
      </c>
      <c r="AO431">
        <v>25.65819233792752</v>
      </c>
      <c r="AP431">
        <v>28.48839030303031</v>
      </c>
      <c r="AQ431">
        <v>0.0003542599564382029</v>
      </c>
      <c r="AR431">
        <v>79.01917542628415</v>
      </c>
      <c r="AS431">
        <v>0</v>
      </c>
      <c r="AT431">
        <v>0</v>
      </c>
      <c r="AU431">
        <f>IF(AS431*$H$13&gt;=AW431,1.0,(AW431/(AW431-AS431*$H$13)))</f>
        <v>0</v>
      </c>
      <c r="AV431">
        <f>(AU431-1)*100</f>
        <v>0</v>
      </c>
      <c r="AW431">
        <f>MAX(0,($B$13+$C$13*DP431)/(1+$D$13*DP431)*DI431/(DK431+273)*$E$13)</f>
        <v>0</v>
      </c>
      <c r="AX431" t="s">
        <v>421</v>
      </c>
      <c r="AY431" t="s">
        <v>421</v>
      </c>
      <c r="AZ431">
        <v>0</v>
      </c>
      <c r="BA431">
        <v>0</v>
      </c>
      <c r="BB431">
        <f>1-AZ431/BA431</f>
        <v>0</v>
      </c>
      <c r="BC431">
        <v>0</v>
      </c>
      <c r="BD431" t="s">
        <v>421</v>
      </c>
      <c r="BE431" t="s">
        <v>421</v>
      </c>
      <c r="BF431">
        <v>0</v>
      </c>
      <c r="BG431">
        <v>0</v>
      </c>
      <c r="BH431">
        <f>1-BF431/BG431</f>
        <v>0</v>
      </c>
      <c r="BI431">
        <v>0.5</v>
      </c>
      <c r="BJ431">
        <f>CS431</f>
        <v>0</v>
      </c>
      <c r="BK431">
        <f>L431</f>
        <v>0</v>
      </c>
      <c r="BL431">
        <f>BH431*BI431*BJ431</f>
        <v>0</v>
      </c>
      <c r="BM431">
        <f>(BK431-BC431)/BJ431</f>
        <v>0</v>
      </c>
      <c r="BN431">
        <f>(BA431-BG431)/BG431</f>
        <v>0</v>
      </c>
      <c r="BO431">
        <f>AZ431/(BB431+AZ431/BG431)</f>
        <v>0</v>
      </c>
      <c r="BP431" t="s">
        <v>421</v>
      </c>
      <c r="BQ431">
        <v>0</v>
      </c>
      <c r="BR431">
        <f>IF(BQ431&lt;&gt;0, BQ431, BO431)</f>
        <v>0</v>
      </c>
      <c r="BS431">
        <f>1-BR431/BG431</f>
        <v>0</v>
      </c>
      <c r="BT431">
        <f>(BG431-BF431)/(BG431-BR431)</f>
        <v>0</v>
      </c>
      <c r="BU431">
        <f>(BA431-BG431)/(BA431-BR431)</f>
        <v>0</v>
      </c>
      <c r="BV431">
        <f>(BG431-BF431)/(BG431-AZ431)</f>
        <v>0</v>
      </c>
      <c r="BW431">
        <f>(BA431-BG431)/(BA431-AZ431)</f>
        <v>0</v>
      </c>
      <c r="BX431">
        <f>(BT431*BR431/BF431)</f>
        <v>0</v>
      </c>
      <c r="BY431">
        <f>(1-BX431)</f>
        <v>0</v>
      </c>
      <c r="BZ431">
        <v>1358</v>
      </c>
      <c r="CA431">
        <v>300</v>
      </c>
      <c r="CB431">
        <v>300</v>
      </c>
      <c r="CC431">
        <v>300</v>
      </c>
      <c r="CD431">
        <v>10372.1</v>
      </c>
      <c r="CE431">
        <v>1824.64</v>
      </c>
      <c r="CF431">
        <v>-0.00730157</v>
      </c>
      <c r="CG431">
        <v>0.9</v>
      </c>
      <c r="CH431" t="s">
        <v>421</v>
      </c>
      <c r="CI431" t="s">
        <v>421</v>
      </c>
      <c r="CJ431" t="s">
        <v>421</v>
      </c>
      <c r="CK431" t="s">
        <v>421</v>
      </c>
      <c r="CL431" t="s">
        <v>421</v>
      </c>
      <c r="CM431" t="s">
        <v>421</v>
      </c>
      <c r="CN431" t="s">
        <v>421</v>
      </c>
      <c r="CO431" t="s">
        <v>421</v>
      </c>
      <c r="CP431" t="s">
        <v>421</v>
      </c>
      <c r="CQ431" t="s">
        <v>421</v>
      </c>
      <c r="CR431">
        <f>$B$11*DQ431+$C$11*DR431+$F$11*EC431*(1-EF431)</f>
        <v>0</v>
      </c>
      <c r="CS431">
        <f>CR431*CT431</f>
        <v>0</v>
      </c>
      <c r="CT431">
        <f>($B$11*$D$9+$C$11*$D$9+$F$11*((EP431+EH431)/MAX(EP431+EH431+EQ431, 0.1)*$I$9+EQ431/MAX(EP431+EH431+EQ431, 0.1)*$J$9))/($B$11+$C$11+$F$11)</f>
        <v>0</v>
      </c>
      <c r="CU431">
        <f>($B$11*$K$9+$C$11*$K$9+$F$11*((EP431+EH431)/MAX(EP431+EH431+EQ431, 0.1)*$P$9+EQ431/MAX(EP431+EH431+EQ431, 0.1)*$Q$9))/($B$11+$C$11+$F$11)</f>
        <v>0</v>
      </c>
      <c r="CV431">
        <v>6</v>
      </c>
      <c r="CW431">
        <v>0.5</v>
      </c>
      <c r="CX431" t="s">
        <v>422</v>
      </c>
      <c r="CY431">
        <v>2</v>
      </c>
      <c r="CZ431" t="b">
        <v>1</v>
      </c>
      <c r="DA431">
        <v>1652290218.625</v>
      </c>
      <c r="DB431">
        <v>400.768</v>
      </c>
      <c r="DC431">
        <v>354.2695</v>
      </c>
      <c r="DD431">
        <v>28.483775</v>
      </c>
      <c r="DE431">
        <v>25.65585</v>
      </c>
      <c r="DF431">
        <v>401.01875</v>
      </c>
      <c r="DG431">
        <v>28.370325</v>
      </c>
      <c r="DH431">
        <v>400.08925</v>
      </c>
      <c r="DI431">
        <v>90.6301</v>
      </c>
      <c r="DJ431">
        <v>0.100040575</v>
      </c>
      <c r="DK431">
        <v>33.392975</v>
      </c>
      <c r="DL431">
        <v>32.717175</v>
      </c>
      <c r="DM431">
        <v>999.9</v>
      </c>
      <c r="DN431">
        <v>0</v>
      </c>
      <c r="DO431">
        <v>0</v>
      </c>
      <c r="DP431">
        <v>9996.549999999999</v>
      </c>
      <c r="DQ431">
        <v>0</v>
      </c>
      <c r="DR431">
        <v>253.25675</v>
      </c>
      <c r="DS431">
        <v>46.49815</v>
      </c>
      <c r="DT431">
        <v>412.51775</v>
      </c>
      <c r="DU431">
        <v>363.59825</v>
      </c>
      <c r="DV431">
        <v>2.8279125</v>
      </c>
      <c r="DW431">
        <v>354.2695</v>
      </c>
      <c r="DX431">
        <v>25.65585</v>
      </c>
      <c r="DY431">
        <v>2.581485</v>
      </c>
      <c r="DZ431">
        <v>2.3251925</v>
      </c>
      <c r="EA431">
        <v>21.549575</v>
      </c>
      <c r="EB431">
        <v>19.852</v>
      </c>
      <c r="EC431">
        <v>1499.9625</v>
      </c>
      <c r="ED431">
        <v>0.9729932499999999</v>
      </c>
      <c r="EE431">
        <v>0.027007075</v>
      </c>
      <c r="EF431">
        <v>0</v>
      </c>
      <c r="EG431">
        <v>1323.4125</v>
      </c>
      <c r="EH431">
        <v>5.00097</v>
      </c>
      <c r="EI431">
        <v>20558.525</v>
      </c>
      <c r="EJ431">
        <v>12491.25</v>
      </c>
      <c r="EK431">
        <v>41.625</v>
      </c>
      <c r="EL431">
        <v>42.937</v>
      </c>
      <c r="EM431">
        <v>41.812</v>
      </c>
      <c r="EN431">
        <v>42.7655</v>
      </c>
      <c r="EO431">
        <v>42.75</v>
      </c>
      <c r="EP431">
        <v>1454.59</v>
      </c>
      <c r="EQ431">
        <v>40.37</v>
      </c>
      <c r="ER431">
        <v>0</v>
      </c>
      <c r="ES431">
        <v>2906</v>
      </c>
      <c r="ET431">
        <v>0</v>
      </c>
      <c r="EU431">
        <v>1332.9188</v>
      </c>
      <c r="EV431">
        <v>-96.78307677219782</v>
      </c>
      <c r="EW431">
        <v>-1466.553843791281</v>
      </c>
      <c r="EX431">
        <v>20698.308</v>
      </c>
      <c r="EY431">
        <v>15</v>
      </c>
      <c r="EZ431">
        <v>1652287342.6</v>
      </c>
      <c r="FA431" t="s">
        <v>727</v>
      </c>
      <c r="FB431">
        <v>1652287342.6</v>
      </c>
      <c r="FC431">
        <v>1652287335.6</v>
      </c>
      <c r="FD431">
        <v>27</v>
      </c>
      <c r="FE431">
        <v>0.206</v>
      </c>
      <c r="FF431">
        <v>-0.006</v>
      </c>
      <c r="FG431">
        <v>-1.806</v>
      </c>
      <c r="FH431">
        <v>0.04</v>
      </c>
      <c r="FI431">
        <v>1600</v>
      </c>
      <c r="FJ431">
        <v>24</v>
      </c>
      <c r="FK431">
        <v>0.06</v>
      </c>
      <c r="FL431">
        <v>0.04</v>
      </c>
      <c r="FM431">
        <v>44.50715</v>
      </c>
      <c r="FN431">
        <v>12.91600975609755</v>
      </c>
      <c r="FO431">
        <v>1.243356981924339</v>
      </c>
      <c r="FP431">
        <v>-1</v>
      </c>
      <c r="FQ431">
        <v>2.8275485</v>
      </c>
      <c r="FR431">
        <v>-0.02890153846154171</v>
      </c>
      <c r="FS431">
        <v>0.007030110436543669</v>
      </c>
      <c r="FT431">
        <v>1</v>
      </c>
      <c r="FU431">
        <v>0</v>
      </c>
      <c r="FV431">
        <v>0</v>
      </c>
      <c r="FW431">
        <v>0</v>
      </c>
      <c r="FX431">
        <v>-1</v>
      </c>
      <c r="FY431">
        <v>1</v>
      </c>
      <c r="FZ431">
        <v>1</v>
      </c>
      <c r="GA431" t="s">
        <v>719</v>
      </c>
      <c r="GB431">
        <v>2.69384</v>
      </c>
      <c r="GC431">
        <v>2.70518</v>
      </c>
      <c r="GD431">
        <v>0.0885683</v>
      </c>
      <c r="GE431">
        <v>0.07934380000000001</v>
      </c>
      <c r="GF431">
        <v>0.119158</v>
      </c>
      <c r="GG431">
        <v>0.109219</v>
      </c>
      <c r="GH431">
        <v>28572.2</v>
      </c>
      <c r="GI431">
        <v>28976.7</v>
      </c>
      <c r="GJ431">
        <v>29170.9</v>
      </c>
      <c r="GK431">
        <v>29131</v>
      </c>
      <c r="GL431">
        <v>34016</v>
      </c>
      <c r="GM431">
        <v>34539.2</v>
      </c>
      <c r="GN431">
        <v>41052.2</v>
      </c>
      <c r="GO431">
        <v>41568.4</v>
      </c>
      <c r="GP431">
        <v>1.71445</v>
      </c>
      <c r="GQ431">
        <v>2.00503</v>
      </c>
      <c r="GR431">
        <v>0.127047</v>
      </c>
      <c r="GS431">
        <v>0</v>
      </c>
      <c r="GT431">
        <v>30.655</v>
      </c>
      <c r="GU431">
        <v>999.9</v>
      </c>
      <c r="GV431">
        <v>44</v>
      </c>
      <c r="GW431">
        <v>36.9</v>
      </c>
      <c r="GX431">
        <v>30.4443</v>
      </c>
      <c r="GY431">
        <v>62.8738</v>
      </c>
      <c r="GZ431">
        <v>29.5793</v>
      </c>
      <c r="HA431">
        <v>1</v>
      </c>
      <c r="HB431">
        <v>0.370175</v>
      </c>
      <c r="HC431">
        <v>0</v>
      </c>
      <c r="HD431">
        <v>20.3919</v>
      </c>
      <c r="HE431">
        <v>5.21504</v>
      </c>
      <c r="HF431">
        <v>12.0099</v>
      </c>
      <c r="HG431">
        <v>4.9872</v>
      </c>
      <c r="HH431">
        <v>3.28848</v>
      </c>
      <c r="HI431">
        <v>2449.1</v>
      </c>
      <c r="HJ431">
        <v>9999</v>
      </c>
      <c r="HK431">
        <v>9999</v>
      </c>
      <c r="HL431">
        <v>46.2</v>
      </c>
      <c r="HM431">
        <v>1.86736</v>
      </c>
      <c r="HN431">
        <v>1.8663</v>
      </c>
      <c r="HO431">
        <v>1.86584</v>
      </c>
      <c r="HP431">
        <v>1.8657</v>
      </c>
      <c r="HQ431">
        <v>1.86752</v>
      </c>
      <c r="HR431">
        <v>1.87012</v>
      </c>
      <c r="HS431">
        <v>1.86874</v>
      </c>
      <c r="HT431">
        <v>1.8701</v>
      </c>
      <c r="HU431">
        <v>0</v>
      </c>
      <c r="HV431">
        <v>0</v>
      </c>
      <c r="HW431">
        <v>0</v>
      </c>
      <c r="HX431">
        <v>0</v>
      </c>
      <c r="HY431" t="s">
        <v>425</v>
      </c>
      <c r="HZ431" t="s">
        <v>426</v>
      </c>
      <c r="IA431" t="s">
        <v>427</v>
      </c>
      <c r="IB431" t="s">
        <v>427</v>
      </c>
      <c r="IC431" t="s">
        <v>427</v>
      </c>
      <c r="ID431" t="s">
        <v>427</v>
      </c>
      <c r="IE431">
        <v>0</v>
      </c>
      <c r="IF431">
        <v>100</v>
      </c>
      <c r="IG431">
        <v>100</v>
      </c>
      <c r="IH431">
        <v>-0.243</v>
      </c>
      <c r="II431">
        <v>0.1136</v>
      </c>
      <c r="IJ431">
        <v>0.04464184116076175</v>
      </c>
      <c r="IK431">
        <v>-0.0004613869835165773</v>
      </c>
      <c r="IL431">
        <v>-7.733014719846753E-07</v>
      </c>
      <c r="IM431">
        <v>2.12217718631011E-10</v>
      </c>
      <c r="IN431">
        <v>-0.1662484685589008</v>
      </c>
      <c r="IO431">
        <v>0.000886434048502425</v>
      </c>
      <c r="IP431">
        <v>0.0004187276611132993</v>
      </c>
      <c r="IQ431">
        <v>-3.612086840460417E-06</v>
      </c>
      <c r="IR431">
        <v>19</v>
      </c>
      <c r="IS431">
        <v>2204</v>
      </c>
      <c r="IT431">
        <v>1</v>
      </c>
      <c r="IU431">
        <v>37</v>
      </c>
      <c r="IV431">
        <v>48</v>
      </c>
      <c r="IW431">
        <v>48.1</v>
      </c>
      <c r="IX431">
        <v>0.861816</v>
      </c>
      <c r="IY431">
        <v>2.24854</v>
      </c>
      <c r="IZ431">
        <v>1.39648</v>
      </c>
      <c r="JA431">
        <v>2.34131</v>
      </c>
      <c r="JB431">
        <v>1.49536</v>
      </c>
      <c r="JC431">
        <v>2.36694</v>
      </c>
      <c r="JD431">
        <v>39.1924</v>
      </c>
      <c r="JE431">
        <v>14.5873</v>
      </c>
      <c r="JF431">
        <v>18</v>
      </c>
      <c r="JG431">
        <v>391.779</v>
      </c>
      <c r="JH431">
        <v>561.737</v>
      </c>
      <c r="JI431">
        <v>32.6427</v>
      </c>
      <c r="JJ431">
        <v>32.2367</v>
      </c>
      <c r="JK431">
        <v>30</v>
      </c>
      <c r="JL431">
        <v>32.1288</v>
      </c>
      <c r="JM431">
        <v>32.0279</v>
      </c>
      <c r="JN431">
        <v>17.0243</v>
      </c>
      <c r="JO431">
        <v>21.5118</v>
      </c>
      <c r="JP431">
        <v>31.1229</v>
      </c>
      <c r="JQ431">
        <v>-999.9</v>
      </c>
      <c r="JR431">
        <v>297.11</v>
      </c>
      <c r="JS431">
        <v>25.7066</v>
      </c>
      <c r="JT431">
        <v>99.7021</v>
      </c>
      <c r="JU431">
        <v>99.77760000000001</v>
      </c>
    </row>
    <row r="432" spans="1:281">
      <c r="A432">
        <v>416</v>
      </c>
      <c r="B432">
        <v>1652290222</v>
      </c>
      <c r="C432">
        <v>8165.5</v>
      </c>
      <c r="D432" t="s">
        <v>1317</v>
      </c>
      <c r="E432" t="s">
        <v>1318</v>
      </c>
      <c r="F432">
        <v>2</v>
      </c>
      <c r="G432" t="s">
        <v>1120</v>
      </c>
      <c r="H432" t="s">
        <v>418</v>
      </c>
      <c r="I432">
        <v>1652290221</v>
      </c>
      <c r="J432">
        <f>(K432)/1000</f>
        <v>0</v>
      </c>
      <c r="K432">
        <f>IF(CZ432, AN432, AH432)</f>
        <v>0</v>
      </c>
      <c r="L432">
        <f>IF(CZ432, AI432, AG432)</f>
        <v>0</v>
      </c>
      <c r="M432">
        <f>DB432 - IF(AU432&gt;1, L432*CV432*100.0/(AW432*DP432), 0)</f>
        <v>0</v>
      </c>
      <c r="N432">
        <f>((T432-J432/2)*M432-L432)/(T432+J432/2)</f>
        <v>0</v>
      </c>
      <c r="O432">
        <f>N432*(DI432+DJ432)/1000.0</f>
        <v>0</v>
      </c>
      <c r="P432">
        <f>(DB432 - IF(AU432&gt;1, L432*CV432*100.0/(AW432*DP432), 0))*(DI432+DJ432)/1000.0</f>
        <v>0</v>
      </c>
      <c r="Q432">
        <f>2.0/((1/S432-1/R432)+SIGN(S432)*SQRT((1/S432-1/R432)*(1/S432-1/R432) + 4*CW432/((CW432+1)*(CW432+1))*(2*1/S432*1/R432-1/R432*1/R432)))</f>
        <v>0</v>
      </c>
      <c r="R432">
        <f>IF(LEFT(CX432,1)&lt;&gt;"0",IF(LEFT(CX432,1)="1",3.0,CY432),$D$5+$E$5*(DP432*DI432/($K$5*1000))+$F$5*(DP432*DI432/($K$5*1000))*MAX(MIN(CV432,$J$5),$I$5)*MAX(MIN(CV432,$J$5),$I$5)+$G$5*MAX(MIN(CV432,$J$5),$I$5)*(DP432*DI432/($K$5*1000))+$H$5*(DP432*DI432/($K$5*1000))*(DP432*DI432/($K$5*1000)))</f>
        <v>0</v>
      </c>
      <c r="S432">
        <f>J432*(1000-(1000*0.61365*exp(17.502*W432/(240.97+W432))/(DI432+DJ432)+DD432)/2)/(1000*0.61365*exp(17.502*W432/(240.97+W432))/(DI432+DJ432)-DD432)</f>
        <v>0</v>
      </c>
      <c r="T432">
        <f>1/((CW432+1)/(Q432/1.6)+1/(R432/1.37)) + CW432/((CW432+1)/(Q432/1.6) + CW432/(R432/1.37))</f>
        <v>0</v>
      </c>
      <c r="U432">
        <f>(CR432*CU432)</f>
        <v>0</v>
      </c>
      <c r="V432">
        <f>(DK432+(U432+2*0.95*5.67E-8*(((DK432+$B$7)+273)^4-(DK432+273)^4)-44100*J432)/(1.84*29.3*R432+8*0.95*5.67E-8*(DK432+273)^3))</f>
        <v>0</v>
      </c>
      <c r="W432">
        <f>($C$7*DL432+$D$7*DM432+$E$7*V432)</f>
        <v>0</v>
      </c>
      <c r="X432">
        <f>0.61365*exp(17.502*W432/(240.97+W432))</f>
        <v>0</v>
      </c>
      <c r="Y432">
        <f>(Z432/AA432*100)</f>
        <v>0</v>
      </c>
      <c r="Z432">
        <f>DD432*(DI432+DJ432)/1000</f>
        <v>0</v>
      </c>
      <c r="AA432">
        <f>0.61365*exp(17.502*DK432/(240.97+DK432))</f>
        <v>0</v>
      </c>
      <c r="AB432">
        <f>(X432-DD432*(DI432+DJ432)/1000)</f>
        <v>0</v>
      </c>
      <c r="AC432">
        <f>(-J432*44100)</f>
        <v>0</v>
      </c>
      <c r="AD432">
        <f>2*29.3*R432*0.92*(DK432-W432)</f>
        <v>0</v>
      </c>
      <c r="AE432">
        <f>2*0.95*5.67E-8*(((DK432+$B$7)+273)^4-(W432+273)^4)</f>
        <v>0</v>
      </c>
      <c r="AF432">
        <f>U432+AE432+AC432+AD432</f>
        <v>0</v>
      </c>
      <c r="AG432">
        <f>DH432*AU432*(DC432-DB432*(1000-AU432*DE432)/(1000-AU432*DD432))/(100*CV432)</f>
        <v>0</v>
      </c>
      <c r="AH432">
        <f>1000*DH432*AU432*(DD432-DE432)/(100*CV432*(1000-AU432*DD432))</f>
        <v>0</v>
      </c>
      <c r="AI432">
        <f>(AJ432 - AK432 - DI432*1E3/(8.314*(DK432+273.15)) * AM432/DH432 * AL432) * DH432/(100*CV432) * (1000 - DE432)/1000</f>
        <v>0</v>
      </c>
      <c r="AJ432">
        <v>365.2583027338699</v>
      </c>
      <c r="AK432">
        <v>393.6744727272726</v>
      </c>
      <c r="AL432">
        <v>-6.561776776279729</v>
      </c>
      <c r="AM432">
        <v>66.42233892500103</v>
      </c>
      <c r="AN432">
        <f>(AP432 - AO432 + DI432*1E3/(8.314*(DK432+273.15)) * AR432/DH432 * AQ432) * DH432/(100*CV432) * 1000/(1000 - AP432)</f>
        <v>0</v>
      </c>
      <c r="AO432">
        <v>25.65707931854397</v>
      </c>
      <c r="AP432">
        <v>28.49995393939394</v>
      </c>
      <c r="AQ432">
        <v>0.0004055575419458784</v>
      </c>
      <c r="AR432">
        <v>79.01917542628415</v>
      </c>
      <c r="AS432">
        <v>0</v>
      </c>
      <c r="AT432">
        <v>0</v>
      </c>
      <c r="AU432">
        <f>IF(AS432*$H$13&gt;=AW432,1.0,(AW432/(AW432-AS432*$H$13)))</f>
        <v>0</v>
      </c>
      <c r="AV432">
        <f>(AU432-1)*100</f>
        <v>0</v>
      </c>
      <c r="AW432">
        <f>MAX(0,($B$13+$C$13*DP432)/(1+$D$13*DP432)*DI432/(DK432+273)*$E$13)</f>
        <v>0</v>
      </c>
      <c r="AX432" t="s">
        <v>421</v>
      </c>
      <c r="AY432" t="s">
        <v>421</v>
      </c>
      <c r="AZ432">
        <v>0</v>
      </c>
      <c r="BA432">
        <v>0</v>
      </c>
      <c r="BB432">
        <f>1-AZ432/BA432</f>
        <v>0</v>
      </c>
      <c r="BC432">
        <v>0</v>
      </c>
      <c r="BD432" t="s">
        <v>421</v>
      </c>
      <c r="BE432" t="s">
        <v>421</v>
      </c>
      <c r="BF432">
        <v>0</v>
      </c>
      <c r="BG432">
        <v>0</v>
      </c>
      <c r="BH432">
        <f>1-BF432/BG432</f>
        <v>0</v>
      </c>
      <c r="BI432">
        <v>0.5</v>
      </c>
      <c r="BJ432">
        <f>CS432</f>
        <v>0</v>
      </c>
      <c r="BK432">
        <f>L432</f>
        <v>0</v>
      </c>
      <c r="BL432">
        <f>BH432*BI432*BJ432</f>
        <v>0</v>
      </c>
      <c r="BM432">
        <f>(BK432-BC432)/BJ432</f>
        <v>0</v>
      </c>
      <c r="BN432">
        <f>(BA432-BG432)/BG432</f>
        <v>0</v>
      </c>
      <c r="BO432">
        <f>AZ432/(BB432+AZ432/BG432)</f>
        <v>0</v>
      </c>
      <c r="BP432" t="s">
        <v>421</v>
      </c>
      <c r="BQ432">
        <v>0</v>
      </c>
      <c r="BR432">
        <f>IF(BQ432&lt;&gt;0, BQ432, BO432)</f>
        <v>0</v>
      </c>
      <c r="BS432">
        <f>1-BR432/BG432</f>
        <v>0</v>
      </c>
      <c r="BT432">
        <f>(BG432-BF432)/(BG432-BR432)</f>
        <v>0</v>
      </c>
      <c r="BU432">
        <f>(BA432-BG432)/(BA432-BR432)</f>
        <v>0</v>
      </c>
      <c r="BV432">
        <f>(BG432-BF432)/(BG432-AZ432)</f>
        <v>0</v>
      </c>
      <c r="BW432">
        <f>(BA432-BG432)/(BA432-AZ432)</f>
        <v>0</v>
      </c>
      <c r="BX432">
        <f>(BT432*BR432/BF432)</f>
        <v>0</v>
      </c>
      <c r="BY432">
        <f>(1-BX432)</f>
        <v>0</v>
      </c>
      <c r="BZ432">
        <v>1358</v>
      </c>
      <c r="CA432">
        <v>300</v>
      </c>
      <c r="CB432">
        <v>300</v>
      </c>
      <c r="CC432">
        <v>300</v>
      </c>
      <c r="CD432">
        <v>10372.1</v>
      </c>
      <c r="CE432">
        <v>1824.64</v>
      </c>
      <c r="CF432">
        <v>-0.00730157</v>
      </c>
      <c r="CG432">
        <v>0.9</v>
      </c>
      <c r="CH432" t="s">
        <v>421</v>
      </c>
      <c r="CI432" t="s">
        <v>421</v>
      </c>
      <c r="CJ432" t="s">
        <v>421</v>
      </c>
      <c r="CK432" t="s">
        <v>421</v>
      </c>
      <c r="CL432" t="s">
        <v>421</v>
      </c>
      <c r="CM432" t="s">
        <v>421</v>
      </c>
      <c r="CN432" t="s">
        <v>421</v>
      </c>
      <c r="CO432" t="s">
        <v>421</v>
      </c>
      <c r="CP432" t="s">
        <v>421</v>
      </c>
      <c r="CQ432" t="s">
        <v>421</v>
      </c>
      <c r="CR432">
        <f>$B$11*DQ432+$C$11*DR432+$F$11*EC432*(1-EF432)</f>
        <v>0</v>
      </c>
      <c r="CS432">
        <f>CR432*CT432</f>
        <v>0</v>
      </c>
      <c r="CT432">
        <f>($B$11*$D$9+$C$11*$D$9+$F$11*((EP432+EH432)/MAX(EP432+EH432+EQ432, 0.1)*$I$9+EQ432/MAX(EP432+EH432+EQ432, 0.1)*$J$9))/($B$11+$C$11+$F$11)</f>
        <v>0</v>
      </c>
      <c r="CU432">
        <f>($B$11*$K$9+$C$11*$K$9+$F$11*((EP432+EH432)/MAX(EP432+EH432+EQ432, 0.1)*$P$9+EQ432/MAX(EP432+EH432+EQ432, 0.1)*$Q$9))/($B$11+$C$11+$F$11)</f>
        <v>0</v>
      </c>
      <c r="CV432">
        <v>6</v>
      </c>
      <c r="CW432">
        <v>0.5</v>
      </c>
      <c r="CX432" t="s">
        <v>422</v>
      </c>
      <c r="CY432">
        <v>2</v>
      </c>
      <c r="CZ432" t="b">
        <v>1</v>
      </c>
      <c r="DA432">
        <v>1652290221</v>
      </c>
      <c r="DB432">
        <v>385.6373333333333</v>
      </c>
      <c r="DC432">
        <v>338.7223333333333</v>
      </c>
      <c r="DD432">
        <v>28.49686666666667</v>
      </c>
      <c r="DE432">
        <v>25.6522</v>
      </c>
      <c r="DF432">
        <v>385.8736666666667</v>
      </c>
      <c r="DG432">
        <v>28.38323333333333</v>
      </c>
      <c r="DH432">
        <v>400.0726666666667</v>
      </c>
      <c r="DI432">
        <v>90.62906666666667</v>
      </c>
      <c r="DJ432">
        <v>0.09993576666666666</v>
      </c>
      <c r="DK432">
        <v>33.394</v>
      </c>
      <c r="DL432">
        <v>32.72006666666667</v>
      </c>
      <c r="DM432">
        <v>999.9</v>
      </c>
      <c r="DN432">
        <v>0</v>
      </c>
      <c r="DO432">
        <v>0</v>
      </c>
      <c r="DP432">
        <v>10005.23333333333</v>
      </c>
      <c r="DQ432">
        <v>0</v>
      </c>
      <c r="DR432">
        <v>253.419</v>
      </c>
      <c r="DS432">
        <v>46.915</v>
      </c>
      <c r="DT432">
        <v>396.949</v>
      </c>
      <c r="DU432">
        <v>347.64</v>
      </c>
      <c r="DV432">
        <v>2.84466</v>
      </c>
      <c r="DW432">
        <v>338.7223333333333</v>
      </c>
      <c r="DX432">
        <v>25.6522</v>
      </c>
      <c r="DY432">
        <v>2.582643333333333</v>
      </c>
      <c r="DZ432">
        <v>2.324836666666667</v>
      </c>
      <c r="EA432">
        <v>21.55693333333333</v>
      </c>
      <c r="EB432">
        <v>19.84953333333333</v>
      </c>
      <c r="EC432">
        <v>1500.073333333333</v>
      </c>
      <c r="ED432">
        <v>0.9729936666666666</v>
      </c>
      <c r="EE432">
        <v>0.02700663333333333</v>
      </c>
      <c r="EF432">
        <v>0</v>
      </c>
      <c r="EG432">
        <v>1318.29</v>
      </c>
      <c r="EH432">
        <v>5.00097</v>
      </c>
      <c r="EI432">
        <v>20483.23333333333</v>
      </c>
      <c r="EJ432">
        <v>12492.2</v>
      </c>
      <c r="EK432">
        <v>41.625</v>
      </c>
      <c r="EL432">
        <v>42.93699999999999</v>
      </c>
      <c r="EM432">
        <v>41.812</v>
      </c>
      <c r="EN432">
        <v>42.75</v>
      </c>
      <c r="EO432">
        <v>42.77066666666667</v>
      </c>
      <c r="EP432">
        <v>1454.696666666667</v>
      </c>
      <c r="EQ432">
        <v>40.37333333333333</v>
      </c>
      <c r="ER432">
        <v>0</v>
      </c>
      <c r="ES432">
        <v>2907.799999952316</v>
      </c>
      <c r="ET432">
        <v>0</v>
      </c>
      <c r="EU432">
        <v>1330.395384615385</v>
      </c>
      <c r="EV432">
        <v>-99.86324792085111</v>
      </c>
      <c r="EW432">
        <v>-1475.654701680709</v>
      </c>
      <c r="EX432">
        <v>20659.91923076923</v>
      </c>
      <c r="EY432">
        <v>15</v>
      </c>
      <c r="EZ432">
        <v>1652287342.6</v>
      </c>
      <c r="FA432" t="s">
        <v>727</v>
      </c>
      <c r="FB432">
        <v>1652287342.6</v>
      </c>
      <c r="FC432">
        <v>1652287335.6</v>
      </c>
      <c r="FD432">
        <v>27</v>
      </c>
      <c r="FE432">
        <v>0.206</v>
      </c>
      <c r="FF432">
        <v>-0.006</v>
      </c>
      <c r="FG432">
        <v>-1.806</v>
      </c>
      <c r="FH432">
        <v>0.04</v>
      </c>
      <c r="FI432">
        <v>1600</v>
      </c>
      <c r="FJ432">
        <v>24</v>
      </c>
      <c r="FK432">
        <v>0.06</v>
      </c>
      <c r="FL432">
        <v>0.04</v>
      </c>
      <c r="FM432">
        <v>44.98338780487805</v>
      </c>
      <c r="FN432">
        <v>12.66267804878053</v>
      </c>
      <c r="FO432">
        <v>1.249560956300178</v>
      </c>
      <c r="FP432">
        <v>-1</v>
      </c>
      <c r="FQ432">
        <v>2.829183170731707</v>
      </c>
      <c r="FR432">
        <v>-0.001156933797909675</v>
      </c>
      <c r="FS432">
        <v>0.008398977707544331</v>
      </c>
      <c r="FT432">
        <v>1</v>
      </c>
      <c r="FU432">
        <v>0</v>
      </c>
      <c r="FV432">
        <v>0</v>
      </c>
      <c r="FW432">
        <v>0</v>
      </c>
      <c r="FX432">
        <v>-1</v>
      </c>
      <c r="FY432">
        <v>1</v>
      </c>
      <c r="FZ432">
        <v>1</v>
      </c>
      <c r="GA432" t="s">
        <v>719</v>
      </c>
      <c r="GB432">
        <v>2.69379</v>
      </c>
      <c r="GC432">
        <v>2.70509</v>
      </c>
      <c r="GD432">
        <v>0.08631659999999999</v>
      </c>
      <c r="GE432">
        <v>0.076927</v>
      </c>
      <c r="GF432">
        <v>0.11919</v>
      </c>
      <c r="GG432">
        <v>0.109208</v>
      </c>
      <c r="GH432">
        <v>28642.8</v>
      </c>
      <c r="GI432">
        <v>29052.8</v>
      </c>
      <c r="GJ432">
        <v>29170.9</v>
      </c>
      <c r="GK432">
        <v>29131</v>
      </c>
      <c r="GL432">
        <v>34014.9</v>
      </c>
      <c r="GM432">
        <v>34539.7</v>
      </c>
      <c r="GN432">
        <v>41052.5</v>
      </c>
      <c r="GO432">
        <v>41568.5</v>
      </c>
      <c r="GP432">
        <v>1.71443</v>
      </c>
      <c r="GQ432">
        <v>2.0048</v>
      </c>
      <c r="GR432">
        <v>0.127435</v>
      </c>
      <c r="GS432">
        <v>0</v>
      </c>
      <c r="GT432">
        <v>30.6564</v>
      </c>
      <c r="GU432">
        <v>999.9</v>
      </c>
      <c r="GV432">
        <v>44</v>
      </c>
      <c r="GW432">
        <v>36.9</v>
      </c>
      <c r="GX432">
        <v>30.4443</v>
      </c>
      <c r="GY432">
        <v>62.8538</v>
      </c>
      <c r="GZ432">
        <v>29.4231</v>
      </c>
      <c r="HA432">
        <v>1</v>
      </c>
      <c r="HB432">
        <v>0.370163</v>
      </c>
      <c r="HC432">
        <v>0</v>
      </c>
      <c r="HD432">
        <v>20.3918</v>
      </c>
      <c r="HE432">
        <v>5.21459</v>
      </c>
      <c r="HF432">
        <v>12.0098</v>
      </c>
      <c r="HG432">
        <v>4.9868</v>
      </c>
      <c r="HH432">
        <v>3.28845</v>
      </c>
      <c r="HI432">
        <v>2449.1</v>
      </c>
      <c r="HJ432">
        <v>9999</v>
      </c>
      <c r="HK432">
        <v>9999</v>
      </c>
      <c r="HL432">
        <v>46.2</v>
      </c>
      <c r="HM432">
        <v>1.86735</v>
      </c>
      <c r="HN432">
        <v>1.8663</v>
      </c>
      <c r="HO432">
        <v>1.86584</v>
      </c>
      <c r="HP432">
        <v>1.8657</v>
      </c>
      <c r="HQ432">
        <v>1.86752</v>
      </c>
      <c r="HR432">
        <v>1.87011</v>
      </c>
      <c r="HS432">
        <v>1.86874</v>
      </c>
      <c r="HT432">
        <v>1.8701</v>
      </c>
      <c r="HU432">
        <v>0</v>
      </c>
      <c r="HV432">
        <v>0</v>
      </c>
      <c r="HW432">
        <v>0</v>
      </c>
      <c r="HX432">
        <v>0</v>
      </c>
      <c r="HY432" t="s">
        <v>425</v>
      </c>
      <c r="HZ432" t="s">
        <v>426</v>
      </c>
      <c r="IA432" t="s">
        <v>427</v>
      </c>
      <c r="IB432" t="s">
        <v>427</v>
      </c>
      <c r="IC432" t="s">
        <v>427</v>
      </c>
      <c r="ID432" t="s">
        <v>427</v>
      </c>
      <c r="IE432">
        <v>0</v>
      </c>
      <c r="IF432">
        <v>100</v>
      </c>
      <c r="IG432">
        <v>100</v>
      </c>
      <c r="IH432">
        <v>-0.23</v>
      </c>
      <c r="II432">
        <v>0.1137</v>
      </c>
      <c r="IJ432">
        <v>0.04464184116076175</v>
      </c>
      <c r="IK432">
        <v>-0.0004613869835165773</v>
      </c>
      <c r="IL432">
        <v>-7.733014719846753E-07</v>
      </c>
      <c r="IM432">
        <v>2.12217718631011E-10</v>
      </c>
      <c r="IN432">
        <v>-0.1662484685589008</v>
      </c>
      <c r="IO432">
        <v>0.000886434048502425</v>
      </c>
      <c r="IP432">
        <v>0.0004187276611132993</v>
      </c>
      <c r="IQ432">
        <v>-3.612086840460417E-06</v>
      </c>
      <c r="IR432">
        <v>19</v>
      </c>
      <c r="IS432">
        <v>2204</v>
      </c>
      <c r="IT432">
        <v>1</v>
      </c>
      <c r="IU432">
        <v>37</v>
      </c>
      <c r="IV432">
        <v>48</v>
      </c>
      <c r="IW432">
        <v>48.1</v>
      </c>
      <c r="IX432">
        <v>0.821533</v>
      </c>
      <c r="IY432">
        <v>2.24731</v>
      </c>
      <c r="IZ432">
        <v>1.39648</v>
      </c>
      <c r="JA432">
        <v>2.34253</v>
      </c>
      <c r="JB432">
        <v>1.49536</v>
      </c>
      <c r="JC432">
        <v>2.37305</v>
      </c>
      <c r="JD432">
        <v>39.1924</v>
      </c>
      <c r="JE432">
        <v>14.5961</v>
      </c>
      <c r="JF432">
        <v>18</v>
      </c>
      <c r="JG432">
        <v>391.771</v>
      </c>
      <c r="JH432">
        <v>561.5700000000001</v>
      </c>
      <c r="JI432">
        <v>32.6422</v>
      </c>
      <c r="JJ432">
        <v>32.2367</v>
      </c>
      <c r="JK432">
        <v>30.0001</v>
      </c>
      <c r="JL432">
        <v>32.1297</v>
      </c>
      <c r="JM432">
        <v>32.0283</v>
      </c>
      <c r="JN432">
        <v>16.4687</v>
      </c>
      <c r="JO432">
        <v>21.5118</v>
      </c>
      <c r="JP432">
        <v>31.1229</v>
      </c>
      <c r="JQ432">
        <v>-999.9</v>
      </c>
      <c r="JR432">
        <v>283.749</v>
      </c>
      <c r="JS432">
        <v>25.7065</v>
      </c>
      <c r="JT432">
        <v>99.7024</v>
      </c>
      <c r="JU432">
        <v>99.7777</v>
      </c>
    </row>
    <row r="433" spans="1:281">
      <c r="A433">
        <v>417</v>
      </c>
      <c r="B433">
        <v>1652290224</v>
      </c>
      <c r="C433">
        <v>8167.5</v>
      </c>
      <c r="D433" t="s">
        <v>1319</v>
      </c>
      <c r="E433" t="s">
        <v>1320</v>
      </c>
      <c r="F433">
        <v>2</v>
      </c>
      <c r="G433" t="s">
        <v>1120</v>
      </c>
      <c r="H433" t="s">
        <v>418</v>
      </c>
      <c r="I433">
        <v>1652290222.625</v>
      </c>
      <c r="J433">
        <f>(K433)/1000</f>
        <v>0</v>
      </c>
      <c r="K433">
        <f>IF(CZ433, AN433, AH433)</f>
        <v>0</v>
      </c>
      <c r="L433">
        <f>IF(CZ433, AI433, AG433)</f>
        <v>0</v>
      </c>
      <c r="M433">
        <f>DB433 - IF(AU433&gt;1, L433*CV433*100.0/(AW433*DP433), 0)</f>
        <v>0</v>
      </c>
      <c r="N433">
        <f>((T433-J433/2)*M433-L433)/(T433+J433/2)</f>
        <v>0</v>
      </c>
      <c r="O433">
        <f>N433*(DI433+DJ433)/1000.0</f>
        <v>0</v>
      </c>
      <c r="P433">
        <f>(DB433 - IF(AU433&gt;1, L433*CV433*100.0/(AW433*DP433), 0))*(DI433+DJ433)/1000.0</f>
        <v>0</v>
      </c>
      <c r="Q433">
        <f>2.0/((1/S433-1/R433)+SIGN(S433)*SQRT((1/S433-1/R433)*(1/S433-1/R433) + 4*CW433/((CW433+1)*(CW433+1))*(2*1/S433*1/R433-1/R433*1/R433)))</f>
        <v>0</v>
      </c>
      <c r="R433">
        <f>IF(LEFT(CX433,1)&lt;&gt;"0",IF(LEFT(CX433,1)="1",3.0,CY433),$D$5+$E$5*(DP433*DI433/($K$5*1000))+$F$5*(DP433*DI433/($K$5*1000))*MAX(MIN(CV433,$J$5),$I$5)*MAX(MIN(CV433,$J$5),$I$5)+$G$5*MAX(MIN(CV433,$J$5),$I$5)*(DP433*DI433/($K$5*1000))+$H$5*(DP433*DI433/($K$5*1000))*(DP433*DI433/($K$5*1000)))</f>
        <v>0</v>
      </c>
      <c r="S433">
        <f>J433*(1000-(1000*0.61365*exp(17.502*W433/(240.97+W433))/(DI433+DJ433)+DD433)/2)/(1000*0.61365*exp(17.502*W433/(240.97+W433))/(DI433+DJ433)-DD433)</f>
        <v>0</v>
      </c>
      <c r="T433">
        <f>1/((CW433+1)/(Q433/1.6)+1/(R433/1.37)) + CW433/((CW433+1)/(Q433/1.6) + CW433/(R433/1.37))</f>
        <v>0</v>
      </c>
      <c r="U433">
        <f>(CR433*CU433)</f>
        <v>0</v>
      </c>
      <c r="V433">
        <f>(DK433+(U433+2*0.95*5.67E-8*(((DK433+$B$7)+273)^4-(DK433+273)^4)-44100*J433)/(1.84*29.3*R433+8*0.95*5.67E-8*(DK433+273)^3))</f>
        <v>0</v>
      </c>
      <c r="W433">
        <f>($C$7*DL433+$D$7*DM433+$E$7*V433)</f>
        <v>0</v>
      </c>
      <c r="X433">
        <f>0.61365*exp(17.502*W433/(240.97+W433))</f>
        <v>0</v>
      </c>
      <c r="Y433">
        <f>(Z433/AA433*100)</f>
        <v>0</v>
      </c>
      <c r="Z433">
        <f>DD433*(DI433+DJ433)/1000</f>
        <v>0</v>
      </c>
      <c r="AA433">
        <f>0.61365*exp(17.502*DK433/(240.97+DK433))</f>
        <v>0</v>
      </c>
      <c r="AB433">
        <f>(X433-DD433*(DI433+DJ433)/1000)</f>
        <v>0</v>
      </c>
      <c r="AC433">
        <f>(-J433*44100)</f>
        <v>0</v>
      </c>
      <c r="AD433">
        <f>2*29.3*R433*0.92*(DK433-W433)</f>
        <v>0</v>
      </c>
      <c r="AE433">
        <f>2*0.95*5.67E-8*(((DK433+$B$7)+273)^4-(W433+273)^4)</f>
        <v>0</v>
      </c>
      <c r="AF433">
        <f>U433+AE433+AC433+AD433</f>
        <v>0</v>
      </c>
      <c r="AG433">
        <f>DH433*AU433*(DC433-DB433*(1000-AU433*DE433)/(1000-AU433*DD433))/(100*CV433)</f>
        <v>0</v>
      </c>
      <c r="AH433">
        <f>1000*DH433*AU433*(DD433-DE433)/(100*CV433*(1000-AU433*DD433))</f>
        <v>0</v>
      </c>
      <c r="AI433">
        <f>(AJ433 - AK433 - DI433*1E3/(8.314*(DK433+273.15)) * AM433/DH433 * AL433) * DH433/(100*CV433) * (1000 - DE433)/1000</f>
        <v>0</v>
      </c>
      <c r="AJ433">
        <v>351.8070407194481</v>
      </c>
      <c r="AK433">
        <v>380.508690909091</v>
      </c>
      <c r="AL433">
        <v>-6.56463860851139</v>
      </c>
      <c r="AM433">
        <v>66.42233892500103</v>
      </c>
      <c r="AN433">
        <f>(AP433 - AO433 + DI433*1E3/(8.314*(DK433+273.15)) * AR433/DH433 * AQ433) * DH433/(100*CV433) * 1000/(1000 - AP433)</f>
        <v>0</v>
      </c>
      <c r="AO433">
        <v>25.65428732007993</v>
      </c>
      <c r="AP433">
        <v>28.51001939393938</v>
      </c>
      <c r="AQ433">
        <v>0.005950403223081049</v>
      </c>
      <c r="AR433">
        <v>79.01917542628415</v>
      </c>
      <c r="AS433">
        <v>0</v>
      </c>
      <c r="AT433">
        <v>0</v>
      </c>
      <c r="AU433">
        <f>IF(AS433*$H$13&gt;=AW433,1.0,(AW433/(AW433-AS433*$H$13)))</f>
        <v>0</v>
      </c>
      <c r="AV433">
        <f>(AU433-1)*100</f>
        <v>0</v>
      </c>
      <c r="AW433">
        <f>MAX(0,($B$13+$C$13*DP433)/(1+$D$13*DP433)*DI433/(DK433+273)*$E$13)</f>
        <v>0</v>
      </c>
      <c r="AX433" t="s">
        <v>421</v>
      </c>
      <c r="AY433" t="s">
        <v>421</v>
      </c>
      <c r="AZ433">
        <v>0</v>
      </c>
      <c r="BA433">
        <v>0</v>
      </c>
      <c r="BB433">
        <f>1-AZ433/BA433</f>
        <v>0</v>
      </c>
      <c r="BC433">
        <v>0</v>
      </c>
      <c r="BD433" t="s">
        <v>421</v>
      </c>
      <c r="BE433" t="s">
        <v>421</v>
      </c>
      <c r="BF433">
        <v>0</v>
      </c>
      <c r="BG433">
        <v>0</v>
      </c>
      <c r="BH433">
        <f>1-BF433/BG433</f>
        <v>0</v>
      </c>
      <c r="BI433">
        <v>0.5</v>
      </c>
      <c r="BJ433">
        <f>CS433</f>
        <v>0</v>
      </c>
      <c r="BK433">
        <f>L433</f>
        <v>0</v>
      </c>
      <c r="BL433">
        <f>BH433*BI433*BJ433</f>
        <v>0</v>
      </c>
      <c r="BM433">
        <f>(BK433-BC433)/BJ433</f>
        <v>0</v>
      </c>
      <c r="BN433">
        <f>(BA433-BG433)/BG433</f>
        <v>0</v>
      </c>
      <c r="BO433">
        <f>AZ433/(BB433+AZ433/BG433)</f>
        <v>0</v>
      </c>
      <c r="BP433" t="s">
        <v>421</v>
      </c>
      <c r="BQ433">
        <v>0</v>
      </c>
      <c r="BR433">
        <f>IF(BQ433&lt;&gt;0, BQ433, BO433)</f>
        <v>0</v>
      </c>
      <c r="BS433">
        <f>1-BR433/BG433</f>
        <v>0</v>
      </c>
      <c r="BT433">
        <f>(BG433-BF433)/(BG433-BR433)</f>
        <v>0</v>
      </c>
      <c r="BU433">
        <f>(BA433-BG433)/(BA433-BR433)</f>
        <v>0</v>
      </c>
      <c r="BV433">
        <f>(BG433-BF433)/(BG433-AZ433)</f>
        <v>0</v>
      </c>
      <c r="BW433">
        <f>(BA433-BG433)/(BA433-AZ433)</f>
        <v>0</v>
      </c>
      <c r="BX433">
        <f>(BT433*BR433/BF433)</f>
        <v>0</v>
      </c>
      <c r="BY433">
        <f>(1-BX433)</f>
        <v>0</v>
      </c>
      <c r="BZ433">
        <v>1358</v>
      </c>
      <c r="CA433">
        <v>300</v>
      </c>
      <c r="CB433">
        <v>300</v>
      </c>
      <c r="CC433">
        <v>300</v>
      </c>
      <c r="CD433">
        <v>10372.1</v>
      </c>
      <c r="CE433">
        <v>1824.64</v>
      </c>
      <c r="CF433">
        <v>-0.00730157</v>
      </c>
      <c r="CG433">
        <v>0.9</v>
      </c>
      <c r="CH433" t="s">
        <v>421</v>
      </c>
      <c r="CI433" t="s">
        <v>421</v>
      </c>
      <c r="CJ433" t="s">
        <v>421</v>
      </c>
      <c r="CK433" t="s">
        <v>421</v>
      </c>
      <c r="CL433" t="s">
        <v>421</v>
      </c>
      <c r="CM433" t="s">
        <v>421</v>
      </c>
      <c r="CN433" t="s">
        <v>421</v>
      </c>
      <c r="CO433" t="s">
        <v>421</v>
      </c>
      <c r="CP433" t="s">
        <v>421</v>
      </c>
      <c r="CQ433" t="s">
        <v>421</v>
      </c>
      <c r="CR433">
        <f>$B$11*DQ433+$C$11*DR433+$F$11*EC433*(1-EF433)</f>
        <v>0</v>
      </c>
      <c r="CS433">
        <f>CR433*CT433</f>
        <v>0</v>
      </c>
      <c r="CT433">
        <f>($B$11*$D$9+$C$11*$D$9+$F$11*((EP433+EH433)/MAX(EP433+EH433+EQ433, 0.1)*$I$9+EQ433/MAX(EP433+EH433+EQ433, 0.1)*$J$9))/($B$11+$C$11+$F$11)</f>
        <v>0</v>
      </c>
      <c r="CU433">
        <f>($B$11*$K$9+$C$11*$K$9+$F$11*((EP433+EH433)/MAX(EP433+EH433+EQ433, 0.1)*$P$9+EQ433/MAX(EP433+EH433+EQ433, 0.1)*$Q$9))/($B$11+$C$11+$F$11)</f>
        <v>0</v>
      </c>
      <c r="CV433">
        <v>6</v>
      </c>
      <c r="CW433">
        <v>0.5</v>
      </c>
      <c r="CX433" t="s">
        <v>422</v>
      </c>
      <c r="CY433">
        <v>2</v>
      </c>
      <c r="CZ433" t="b">
        <v>1</v>
      </c>
      <c r="DA433">
        <v>1652290222.625</v>
      </c>
      <c r="DB433">
        <v>375.2545</v>
      </c>
      <c r="DC433">
        <v>328.05925</v>
      </c>
      <c r="DD433">
        <v>28.50555</v>
      </c>
      <c r="DE433">
        <v>25.650325</v>
      </c>
      <c r="DF433">
        <v>375.48075</v>
      </c>
      <c r="DG433">
        <v>28.391775</v>
      </c>
      <c r="DH433">
        <v>400.0685</v>
      </c>
      <c r="DI433">
        <v>90.62810000000002</v>
      </c>
      <c r="DJ433">
        <v>0.09997157499999999</v>
      </c>
      <c r="DK433">
        <v>33.392925</v>
      </c>
      <c r="DL433">
        <v>32.72735</v>
      </c>
      <c r="DM433">
        <v>999.9</v>
      </c>
      <c r="DN433">
        <v>0</v>
      </c>
      <c r="DO433">
        <v>0</v>
      </c>
      <c r="DP433">
        <v>9999.532499999999</v>
      </c>
      <c r="DQ433">
        <v>0</v>
      </c>
      <c r="DR433">
        <v>253.4205</v>
      </c>
      <c r="DS433">
        <v>47.1953</v>
      </c>
      <c r="DT433">
        <v>386.265</v>
      </c>
      <c r="DU433">
        <v>336.69575</v>
      </c>
      <c r="DV433">
        <v>2.855265</v>
      </c>
      <c r="DW433">
        <v>328.05925</v>
      </c>
      <c r="DX433">
        <v>25.650325</v>
      </c>
      <c r="DY433">
        <v>2.5834075</v>
      </c>
      <c r="DZ433">
        <v>2.3246375</v>
      </c>
      <c r="EA433">
        <v>21.5617</v>
      </c>
      <c r="EB433">
        <v>19.848175</v>
      </c>
      <c r="EC433">
        <v>1500.0275</v>
      </c>
      <c r="ED433">
        <v>0.9729932499999999</v>
      </c>
      <c r="EE433">
        <v>0.027007075</v>
      </c>
      <c r="EF433">
        <v>0</v>
      </c>
      <c r="EG433">
        <v>1315.475</v>
      </c>
      <c r="EH433">
        <v>5.00097</v>
      </c>
      <c r="EI433">
        <v>20443.475</v>
      </c>
      <c r="EJ433">
        <v>12491.825</v>
      </c>
      <c r="EK433">
        <v>41.625</v>
      </c>
      <c r="EL433">
        <v>42.937</v>
      </c>
      <c r="EM433">
        <v>41.812</v>
      </c>
      <c r="EN433">
        <v>42.75</v>
      </c>
      <c r="EO433">
        <v>42.75</v>
      </c>
      <c r="EP433">
        <v>1454.6525</v>
      </c>
      <c r="EQ433">
        <v>40.3725</v>
      </c>
      <c r="ER433">
        <v>0</v>
      </c>
      <c r="ES433">
        <v>2910.200000047684</v>
      </c>
      <c r="ET433">
        <v>0</v>
      </c>
      <c r="EU433">
        <v>1326.286538461538</v>
      </c>
      <c r="EV433">
        <v>-105.2960684388327</v>
      </c>
      <c r="EW433">
        <v>-1505.367522607587</v>
      </c>
      <c r="EX433">
        <v>20599.34615384615</v>
      </c>
      <c r="EY433">
        <v>15</v>
      </c>
      <c r="EZ433">
        <v>1652287342.6</v>
      </c>
      <c r="FA433" t="s">
        <v>727</v>
      </c>
      <c r="FB433">
        <v>1652287342.6</v>
      </c>
      <c r="FC433">
        <v>1652287335.6</v>
      </c>
      <c r="FD433">
        <v>27</v>
      </c>
      <c r="FE433">
        <v>0.206</v>
      </c>
      <c r="FF433">
        <v>-0.006</v>
      </c>
      <c r="FG433">
        <v>-1.806</v>
      </c>
      <c r="FH433">
        <v>0.04</v>
      </c>
      <c r="FI433">
        <v>1600</v>
      </c>
      <c r="FJ433">
        <v>24</v>
      </c>
      <c r="FK433">
        <v>0.06</v>
      </c>
      <c r="FL433">
        <v>0.04</v>
      </c>
      <c r="FM433">
        <v>45.340265</v>
      </c>
      <c r="FN433">
        <v>12.5334821763601</v>
      </c>
      <c r="FO433">
        <v>1.207152553025093</v>
      </c>
      <c r="FP433">
        <v>-1</v>
      </c>
      <c r="FQ433">
        <v>2.83133525</v>
      </c>
      <c r="FR433">
        <v>0.02627651031893828</v>
      </c>
      <c r="FS433">
        <v>0.01080639509445682</v>
      </c>
      <c r="FT433">
        <v>1</v>
      </c>
      <c r="FU433">
        <v>0</v>
      </c>
      <c r="FV433">
        <v>0</v>
      </c>
      <c r="FW433">
        <v>0</v>
      </c>
      <c r="FX433">
        <v>-1</v>
      </c>
      <c r="FY433">
        <v>1</v>
      </c>
      <c r="FZ433">
        <v>1</v>
      </c>
      <c r="GA433" t="s">
        <v>719</v>
      </c>
      <c r="GB433">
        <v>2.69369</v>
      </c>
      <c r="GC433">
        <v>2.7051</v>
      </c>
      <c r="GD433">
        <v>0.08402660000000001</v>
      </c>
      <c r="GE433">
        <v>0.0744466</v>
      </c>
      <c r="GF433">
        <v>0.119216</v>
      </c>
      <c r="GG433">
        <v>0.109198</v>
      </c>
      <c r="GH433">
        <v>28714.4</v>
      </c>
      <c r="GI433">
        <v>29131</v>
      </c>
      <c r="GJ433">
        <v>29170.7</v>
      </c>
      <c r="GK433">
        <v>29131.2</v>
      </c>
      <c r="GL433">
        <v>34013.9</v>
      </c>
      <c r="GM433">
        <v>34540.1</v>
      </c>
      <c r="GN433">
        <v>41052.5</v>
      </c>
      <c r="GO433">
        <v>41568.6</v>
      </c>
      <c r="GP433">
        <v>1.71423</v>
      </c>
      <c r="GQ433">
        <v>2.0049</v>
      </c>
      <c r="GR433">
        <v>0.127994</v>
      </c>
      <c r="GS433">
        <v>0</v>
      </c>
      <c r="GT433">
        <v>30.6567</v>
      </c>
      <c r="GU433">
        <v>999.9</v>
      </c>
      <c r="GV433">
        <v>44</v>
      </c>
      <c r="GW433">
        <v>36.9</v>
      </c>
      <c r="GX433">
        <v>30.4428</v>
      </c>
      <c r="GY433">
        <v>62.9538</v>
      </c>
      <c r="GZ433">
        <v>29.2788</v>
      </c>
      <c r="HA433">
        <v>1</v>
      </c>
      <c r="HB433">
        <v>0.370292</v>
      </c>
      <c r="HC433">
        <v>0</v>
      </c>
      <c r="HD433">
        <v>20.3918</v>
      </c>
      <c r="HE433">
        <v>5.21444</v>
      </c>
      <c r="HF433">
        <v>12.0098</v>
      </c>
      <c r="HG433">
        <v>4.98675</v>
      </c>
      <c r="HH433">
        <v>3.28842</v>
      </c>
      <c r="HI433">
        <v>2449.1</v>
      </c>
      <c r="HJ433">
        <v>9999</v>
      </c>
      <c r="HK433">
        <v>9999</v>
      </c>
      <c r="HL433">
        <v>46.2</v>
      </c>
      <c r="HM433">
        <v>1.86736</v>
      </c>
      <c r="HN433">
        <v>1.8663</v>
      </c>
      <c r="HO433">
        <v>1.86585</v>
      </c>
      <c r="HP433">
        <v>1.8657</v>
      </c>
      <c r="HQ433">
        <v>1.86752</v>
      </c>
      <c r="HR433">
        <v>1.8701</v>
      </c>
      <c r="HS433">
        <v>1.86874</v>
      </c>
      <c r="HT433">
        <v>1.87011</v>
      </c>
      <c r="HU433">
        <v>0</v>
      </c>
      <c r="HV433">
        <v>0</v>
      </c>
      <c r="HW433">
        <v>0</v>
      </c>
      <c r="HX433">
        <v>0</v>
      </c>
      <c r="HY433" t="s">
        <v>425</v>
      </c>
      <c r="HZ433" t="s">
        <v>426</v>
      </c>
      <c r="IA433" t="s">
        <v>427</v>
      </c>
      <c r="IB433" t="s">
        <v>427</v>
      </c>
      <c r="IC433" t="s">
        <v>427</v>
      </c>
      <c r="ID433" t="s">
        <v>427</v>
      </c>
      <c r="IE433">
        <v>0</v>
      </c>
      <c r="IF433">
        <v>100</v>
      </c>
      <c r="IG433">
        <v>100</v>
      </c>
      <c r="IH433">
        <v>-0.218</v>
      </c>
      <c r="II433">
        <v>0.1139</v>
      </c>
      <c r="IJ433">
        <v>0.04464184116076175</v>
      </c>
      <c r="IK433">
        <v>-0.0004613869835165773</v>
      </c>
      <c r="IL433">
        <v>-7.733014719846753E-07</v>
      </c>
      <c r="IM433">
        <v>2.12217718631011E-10</v>
      </c>
      <c r="IN433">
        <v>-0.1662484685589008</v>
      </c>
      <c r="IO433">
        <v>0.000886434048502425</v>
      </c>
      <c r="IP433">
        <v>0.0004187276611132993</v>
      </c>
      <c r="IQ433">
        <v>-3.612086840460417E-06</v>
      </c>
      <c r="IR433">
        <v>19</v>
      </c>
      <c r="IS433">
        <v>2204</v>
      </c>
      <c r="IT433">
        <v>1</v>
      </c>
      <c r="IU433">
        <v>37</v>
      </c>
      <c r="IV433">
        <v>48</v>
      </c>
      <c r="IW433">
        <v>48.1</v>
      </c>
      <c r="IX433">
        <v>0.794678</v>
      </c>
      <c r="IY433">
        <v>2.24609</v>
      </c>
      <c r="IZ433">
        <v>1.39648</v>
      </c>
      <c r="JA433">
        <v>2.34253</v>
      </c>
      <c r="JB433">
        <v>1.49536</v>
      </c>
      <c r="JC433">
        <v>2.3938</v>
      </c>
      <c r="JD433">
        <v>39.1924</v>
      </c>
      <c r="JE433">
        <v>14.5961</v>
      </c>
      <c r="JF433">
        <v>18</v>
      </c>
      <c r="JG433">
        <v>391.663</v>
      </c>
      <c r="JH433">
        <v>561.658</v>
      </c>
      <c r="JI433">
        <v>32.6417</v>
      </c>
      <c r="JJ433">
        <v>32.2367</v>
      </c>
      <c r="JK433">
        <v>30.0002</v>
      </c>
      <c r="JL433">
        <v>32.1297</v>
      </c>
      <c r="JM433">
        <v>32.0297</v>
      </c>
      <c r="JN433">
        <v>15.9144</v>
      </c>
      <c r="JO433">
        <v>21.5118</v>
      </c>
      <c r="JP433">
        <v>31.1229</v>
      </c>
      <c r="JQ433">
        <v>-999.9</v>
      </c>
      <c r="JR433">
        <v>270.393</v>
      </c>
      <c r="JS433">
        <v>25.6991</v>
      </c>
      <c r="JT433">
        <v>99.7022</v>
      </c>
      <c r="JU433">
        <v>99.77809999999999</v>
      </c>
    </row>
    <row r="434" spans="1:281">
      <c r="A434">
        <v>418</v>
      </c>
      <c r="B434">
        <v>1652290226</v>
      </c>
      <c r="C434">
        <v>8169.5</v>
      </c>
      <c r="D434" t="s">
        <v>1321</v>
      </c>
      <c r="E434" t="s">
        <v>1322</v>
      </c>
      <c r="F434">
        <v>2</v>
      </c>
      <c r="G434" t="s">
        <v>1120</v>
      </c>
      <c r="H434" t="s">
        <v>418</v>
      </c>
      <c r="I434">
        <v>1652290225</v>
      </c>
      <c r="J434">
        <f>(K434)/1000</f>
        <v>0</v>
      </c>
      <c r="K434">
        <f>IF(CZ434, AN434, AH434)</f>
        <v>0</v>
      </c>
      <c r="L434">
        <f>IF(CZ434, AI434, AG434)</f>
        <v>0</v>
      </c>
      <c r="M434">
        <f>DB434 - IF(AU434&gt;1, L434*CV434*100.0/(AW434*DP434), 0)</f>
        <v>0</v>
      </c>
      <c r="N434">
        <f>((T434-J434/2)*M434-L434)/(T434+J434/2)</f>
        <v>0</v>
      </c>
      <c r="O434">
        <f>N434*(DI434+DJ434)/1000.0</f>
        <v>0</v>
      </c>
      <c r="P434">
        <f>(DB434 - IF(AU434&gt;1, L434*CV434*100.0/(AW434*DP434), 0))*(DI434+DJ434)/1000.0</f>
        <v>0</v>
      </c>
      <c r="Q434">
        <f>2.0/((1/S434-1/R434)+SIGN(S434)*SQRT((1/S434-1/R434)*(1/S434-1/R434) + 4*CW434/((CW434+1)*(CW434+1))*(2*1/S434*1/R434-1/R434*1/R434)))</f>
        <v>0</v>
      </c>
      <c r="R434">
        <f>IF(LEFT(CX434,1)&lt;&gt;"0",IF(LEFT(CX434,1)="1",3.0,CY434),$D$5+$E$5*(DP434*DI434/($K$5*1000))+$F$5*(DP434*DI434/($K$5*1000))*MAX(MIN(CV434,$J$5),$I$5)*MAX(MIN(CV434,$J$5),$I$5)+$G$5*MAX(MIN(CV434,$J$5),$I$5)*(DP434*DI434/($K$5*1000))+$H$5*(DP434*DI434/($K$5*1000))*(DP434*DI434/($K$5*1000)))</f>
        <v>0</v>
      </c>
      <c r="S434">
        <f>J434*(1000-(1000*0.61365*exp(17.502*W434/(240.97+W434))/(DI434+DJ434)+DD434)/2)/(1000*0.61365*exp(17.502*W434/(240.97+W434))/(DI434+DJ434)-DD434)</f>
        <v>0</v>
      </c>
      <c r="T434">
        <f>1/((CW434+1)/(Q434/1.6)+1/(R434/1.37)) + CW434/((CW434+1)/(Q434/1.6) + CW434/(R434/1.37))</f>
        <v>0</v>
      </c>
      <c r="U434">
        <f>(CR434*CU434)</f>
        <v>0</v>
      </c>
      <c r="V434">
        <f>(DK434+(U434+2*0.95*5.67E-8*(((DK434+$B$7)+273)^4-(DK434+273)^4)-44100*J434)/(1.84*29.3*R434+8*0.95*5.67E-8*(DK434+273)^3))</f>
        <v>0</v>
      </c>
      <c r="W434">
        <f>($C$7*DL434+$D$7*DM434+$E$7*V434)</f>
        <v>0</v>
      </c>
      <c r="X434">
        <f>0.61365*exp(17.502*W434/(240.97+W434))</f>
        <v>0</v>
      </c>
      <c r="Y434">
        <f>(Z434/AA434*100)</f>
        <v>0</v>
      </c>
      <c r="Z434">
        <f>DD434*(DI434+DJ434)/1000</f>
        <v>0</v>
      </c>
      <c r="AA434">
        <f>0.61365*exp(17.502*DK434/(240.97+DK434))</f>
        <v>0</v>
      </c>
      <c r="AB434">
        <f>(X434-DD434*(DI434+DJ434)/1000)</f>
        <v>0</v>
      </c>
      <c r="AC434">
        <f>(-J434*44100)</f>
        <v>0</v>
      </c>
      <c r="AD434">
        <f>2*29.3*R434*0.92*(DK434-W434)</f>
        <v>0</v>
      </c>
      <c r="AE434">
        <f>2*0.95*5.67E-8*(((DK434+$B$7)+273)^4-(W434+273)^4)</f>
        <v>0</v>
      </c>
      <c r="AF434">
        <f>U434+AE434+AC434+AD434</f>
        <v>0</v>
      </c>
      <c r="AG434">
        <f>DH434*AU434*(DC434-DB434*(1000-AU434*DE434)/(1000-AU434*DD434))/(100*CV434)</f>
        <v>0</v>
      </c>
      <c r="AH434">
        <f>1000*DH434*AU434*(DD434-DE434)/(100*CV434*(1000-AU434*DD434))</f>
        <v>0</v>
      </c>
      <c r="AI434">
        <f>(AJ434 - AK434 - DI434*1E3/(8.314*(DK434+273.15)) * AM434/DH434 * AL434) * DH434/(100*CV434) * (1000 - DE434)/1000</f>
        <v>0</v>
      </c>
      <c r="AJ434">
        <v>338.363162548597</v>
      </c>
      <c r="AK434">
        <v>367.4128606060605</v>
      </c>
      <c r="AL434">
        <v>-6.564581633552963</v>
      </c>
      <c r="AM434">
        <v>66.42233892500103</v>
      </c>
      <c r="AN434">
        <f>(AP434 - AO434 + DI434*1E3/(8.314*(DK434+273.15)) * AR434/DH434 * AQ434) * DH434/(100*CV434) * 1000/(1000 - AP434)</f>
        <v>0</v>
      </c>
      <c r="AO434">
        <v>25.65119367072851</v>
      </c>
      <c r="AP434">
        <v>28.51812484848485</v>
      </c>
      <c r="AQ434">
        <v>0.005667847676542446</v>
      </c>
      <c r="AR434">
        <v>79.01917542628415</v>
      </c>
      <c r="AS434">
        <v>0</v>
      </c>
      <c r="AT434">
        <v>0</v>
      </c>
      <c r="AU434">
        <f>IF(AS434*$H$13&gt;=AW434,1.0,(AW434/(AW434-AS434*$H$13)))</f>
        <v>0</v>
      </c>
      <c r="AV434">
        <f>(AU434-1)*100</f>
        <v>0</v>
      </c>
      <c r="AW434">
        <f>MAX(0,($B$13+$C$13*DP434)/(1+$D$13*DP434)*DI434/(DK434+273)*$E$13)</f>
        <v>0</v>
      </c>
      <c r="AX434" t="s">
        <v>421</v>
      </c>
      <c r="AY434" t="s">
        <v>421</v>
      </c>
      <c r="AZ434">
        <v>0</v>
      </c>
      <c r="BA434">
        <v>0</v>
      </c>
      <c r="BB434">
        <f>1-AZ434/BA434</f>
        <v>0</v>
      </c>
      <c r="BC434">
        <v>0</v>
      </c>
      <c r="BD434" t="s">
        <v>421</v>
      </c>
      <c r="BE434" t="s">
        <v>421</v>
      </c>
      <c r="BF434">
        <v>0</v>
      </c>
      <c r="BG434">
        <v>0</v>
      </c>
      <c r="BH434">
        <f>1-BF434/BG434</f>
        <v>0</v>
      </c>
      <c r="BI434">
        <v>0.5</v>
      </c>
      <c r="BJ434">
        <f>CS434</f>
        <v>0</v>
      </c>
      <c r="BK434">
        <f>L434</f>
        <v>0</v>
      </c>
      <c r="BL434">
        <f>BH434*BI434*BJ434</f>
        <v>0</v>
      </c>
      <c r="BM434">
        <f>(BK434-BC434)/BJ434</f>
        <v>0</v>
      </c>
      <c r="BN434">
        <f>(BA434-BG434)/BG434</f>
        <v>0</v>
      </c>
      <c r="BO434">
        <f>AZ434/(BB434+AZ434/BG434)</f>
        <v>0</v>
      </c>
      <c r="BP434" t="s">
        <v>421</v>
      </c>
      <c r="BQ434">
        <v>0</v>
      </c>
      <c r="BR434">
        <f>IF(BQ434&lt;&gt;0, BQ434, BO434)</f>
        <v>0</v>
      </c>
      <c r="BS434">
        <f>1-BR434/BG434</f>
        <v>0</v>
      </c>
      <c r="BT434">
        <f>(BG434-BF434)/(BG434-BR434)</f>
        <v>0</v>
      </c>
      <c r="BU434">
        <f>(BA434-BG434)/(BA434-BR434)</f>
        <v>0</v>
      </c>
      <c r="BV434">
        <f>(BG434-BF434)/(BG434-AZ434)</f>
        <v>0</v>
      </c>
      <c r="BW434">
        <f>(BA434-BG434)/(BA434-AZ434)</f>
        <v>0</v>
      </c>
      <c r="BX434">
        <f>(BT434*BR434/BF434)</f>
        <v>0</v>
      </c>
      <c r="BY434">
        <f>(1-BX434)</f>
        <v>0</v>
      </c>
      <c r="BZ434">
        <v>1358</v>
      </c>
      <c r="CA434">
        <v>300</v>
      </c>
      <c r="CB434">
        <v>300</v>
      </c>
      <c r="CC434">
        <v>300</v>
      </c>
      <c r="CD434">
        <v>10372.1</v>
      </c>
      <c r="CE434">
        <v>1824.64</v>
      </c>
      <c r="CF434">
        <v>-0.00730157</v>
      </c>
      <c r="CG434">
        <v>0.9</v>
      </c>
      <c r="CH434" t="s">
        <v>421</v>
      </c>
      <c r="CI434" t="s">
        <v>421</v>
      </c>
      <c r="CJ434" t="s">
        <v>421</v>
      </c>
      <c r="CK434" t="s">
        <v>421</v>
      </c>
      <c r="CL434" t="s">
        <v>421</v>
      </c>
      <c r="CM434" t="s">
        <v>421</v>
      </c>
      <c r="CN434" t="s">
        <v>421</v>
      </c>
      <c r="CO434" t="s">
        <v>421</v>
      </c>
      <c r="CP434" t="s">
        <v>421</v>
      </c>
      <c r="CQ434" t="s">
        <v>421</v>
      </c>
      <c r="CR434">
        <f>$B$11*DQ434+$C$11*DR434+$F$11*EC434*(1-EF434)</f>
        <v>0</v>
      </c>
      <c r="CS434">
        <f>CR434*CT434</f>
        <v>0</v>
      </c>
      <c r="CT434">
        <f>($B$11*$D$9+$C$11*$D$9+$F$11*((EP434+EH434)/MAX(EP434+EH434+EQ434, 0.1)*$I$9+EQ434/MAX(EP434+EH434+EQ434, 0.1)*$J$9))/($B$11+$C$11+$F$11)</f>
        <v>0</v>
      </c>
      <c r="CU434">
        <f>($B$11*$K$9+$C$11*$K$9+$F$11*((EP434+EH434)/MAX(EP434+EH434+EQ434, 0.1)*$P$9+EQ434/MAX(EP434+EH434+EQ434, 0.1)*$Q$9))/($B$11+$C$11+$F$11)</f>
        <v>0</v>
      </c>
      <c r="CV434">
        <v>6</v>
      </c>
      <c r="CW434">
        <v>0.5</v>
      </c>
      <c r="CX434" t="s">
        <v>422</v>
      </c>
      <c r="CY434">
        <v>2</v>
      </c>
      <c r="CZ434" t="b">
        <v>1</v>
      </c>
      <c r="DA434">
        <v>1652290225</v>
      </c>
      <c r="DB434">
        <v>360.114</v>
      </c>
      <c r="DC434">
        <v>312.393</v>
      </c>
      <c r="DD434">
        <v>28.5162</v>
      </c>
      <c r="DE434">
        <v>25.64783333333333</v>
      </c>
      <c r="DF434">
        <v>360.326</v>
      </c>
      <c r="DG434">
        <v>28.40226666666667</v>
      </c>
      <c r="DH434">
        <v>400.094</v>
      </c>
      <c r="DI434">
        <v>90.62733333333334</v>
      </c>
      <c r="DJ434">
        <v>0.09999799999999999</v>
      </c>
      <c r="DK434">
        <v>33.39126666666667</v>
      </c>
      <c r="DL434">
        <v>32.73086666666666</v>
      </c>
      <c r="DM434">
        <v>999.9</v>
      </c>
      <c r="DN434">
        <v>0</v>
      </c>
      <c r="DO434">
        <v>0</v>
      </c>
      <c r="DP434">
        <v>9999.566666666668</v>
      </c>
      <c r="DQ434">
        <v>0</v>
      </c>
      <c r="DR434">
        <v>254.0793333333334</v>
      </c>
      <c r="DS434">
        <v>47.72133333333334</v>
      </c>
      <c r="DT434">
        <v>370.6846666666667</v>
      </c>
      <c r="DU434">
        <v>320.616</v>
      </c>
      <c r="DV434">
        <v>2.86834</v>
      </c>
      <c r="DW434">
        <v>312.393</v>
      </c>
      <c r="DX434">
        <v>25.64783333333333</v>
      </c>
      <c r="DY434">
        <v>2.58435</v>
      </c>
      <c r="DZ434">
        <v>2.3244</v>
      </c>
      <c r="EA434">
        <v>21.5677</v>
      </c>
      <c r="EB434">
        <v>19.8465</v>
      </c>
      <c r="EC434">
        <v>1499.976666666667</v>
      </c>
      <c r="ED434">
        <v>0.9729936666666666</v>
      </c>
      <c r="EE434">
        <v>0.02700663333333333</v>
      </c>
      <c r="EF434">
        <v>0</v>
      </c>
      <c r="EG434">
        <v>1310.68</v>
      </c>
      <c r="EH434">
        <v>5.00097</v>
      </c>
      <c r="EI434">
        <v>20377.83333333334</v>
      </c>
      <c r="EJ434">
        <v>12491.4</v>
      </c>
      <c r="EK434">
        <v>41.625</v>
      </c>
      <c r="EL434">
        <v>42.93699999999999</v>
      </c>
      <c r="EM434">
        <v>41.812</v>
      </c>
      <c r="EN434">
        <v>42.75</v>
      </c>
      <c r="EO434">
        <v>42.75</v>
      </c>
      <c r="EP434">
        <v>1454.603333333333</v>
      </c>
      <c r="EQ434">
        <v>40.37</v>
      </c>
      <c r="ER434">
        <v>0</v>
      </c>
      <c r="ES434">
        <v>2912</v>
      </c>
      <c r="ET434">
        <v>0</v>
      </c>
      <c r="EU434">
        <v>1322.5192</v>
      </c>
      <c r="EV434">
        <v>-111.9492305847692</v>
      </c>
      <c r="EW434">
        <v>-1597.23076692543</v>
      </c>
      <c r="EX434">
        <v>20545.2</v>
      </c>
      <c r="EY434">
        <v>15</v>
      </c>
      <c r="EZ434">
        <v>1652287342.6</v>
      </c>
      <c r="FA434" t="s">
        <v>727</v>
      </c>
      <c r="FB434">
        <v>1652287342.6</v>
      </c>
      <c r="FC434">
        <v>1652287335.6</v>
      </c>
      <c r="FD434">
        <v>27</v>
      </c>
      <c r="FE434">
        <v>0.206</v>
      </c>
      <c r="FF434">
        <v>-0.006</v>
      </c>
      <c r="FG434">
        <v>-1.806</v>
      </c>
      <c r="FH434">
        <v>0.04</v>
      </c>
      <c r="FI434">
        <v>1600</v>
      </c>
      <c r="FJ434">
        <v>24</v>
      </c>
      <c r="FK434">
        <v>0.06</v>
      </c>
      <c r="FL434">
        <v>0.04</v>
      </c>
      <c r="FM434">
        <v>45.80195853658537</v>
      </c>
      <c r="FN434">
        <v>12.32602369337992</v>
      </c>
      <c r="FO434">
        <v>1.216965766593816</v>
      </c>
      <c r="FP434">
        <v>-1</v>
      </c>
      <c r="FQ434">
        <v>2.835827317073171</v>
      </c>
      <c r="FR434">
        <v>0.0844969337979104</v>
      </c>
      <c r="FS434">
        <v>0.01549463699893396</v>
      </c>
      <c r="FT434">
        <v>1</v>
      </c>
      <c r="FU434">
        <v>0</v>
      </c>
      <c r="FV434">
        <v>0</v>
      </c>
      <c r="FW434">
        <v>0</v>
      </c>
      <c r="FX434">
        <v>-1</v>
      </c>
      <c r="FY434">
        <v>1</v>
      </c>
      <c r="FZ434">
        <v>1</v>
      </c>
      <c r="GA434" t="s">
        <v>719</v>
      </c>
      <c r="GB434">
        <v>2.6938</v>
      </c>
      <c r="GC434">
        <v>2.70517</v>
      </c>
      <c r="GD434">
        <v>0.0817124</v>
      </c>
      <c r="GE434">
        <v>0.0719229</v>
      </c>
      <c r="GF434">
        <v>0.119241</v>
      </c>
      <c r="GG434">
        <v>0.109194</v>
      </c>
      <c r="GH434">
        <v>28787</v>
      </c>
      <c r="GI434">
        <v>29210.3</v>
      </c>
      <c r="GJ434">
        <v>29170.7</v>
      </c>
      <c r="GK434">
        <v>29131</v>
      </c>
      <c r="GL434">
        <v>34012.8</v>
      </c>
      <c r="GM434">
        <v>34540.3</v>
      </c>
      <c r="GN434">
        <v>41052.4</v>
      </c>
      <c r="GO434">
        <v>41568.6</v>
      </c>
      <c r="GP434">
        <v>1.71415</v>
      </c>
      <c r="GQ434">
        <v>2.00495</v>
      </c>
      <c r="GR434">
        <v>0.127524</v>
      </c>
      <c r="GS434">
        <v>0</v>
      </c>
      <c r="GT434">
        <v>30.6567</v>
      </c>
      <c r="GU434">
        <v>999.9</v>
      </c>
      <c r="GV434">
        <v>44</v>
      </c>
      <c r="GW434">
        <v>36.9</v>
      </c>
      <c r="GX434">
        <v>30.4458</v>
      </c>
      <c r="GY434">
        <v>62.9938</v>
      </c>
      <c r="GZ434">
        <v>29.1667</v>
      </c>
      <c r="HA434">
        <v>1</v>
      </c>
      <c r="HB434">
        <v>0.370366</v>
      </c>
      <c r="HC434">
        <v>0</v>
      </c>
      <c r="HD434">
        <v>20.3917</v>
      </c>
      <c r="HE434">
        <v>5.21534</v>
      </c>
      <c r="HF434">
        <v>12.0099</v>
      </c>
      <c r="HG434">
        <v>4.9869</v>
      </c>
      <c r="HH434">
        <v>3.28845</v>
      </c>
      <c r="HI434">
        <v>2449.1</v>
      </c>
      <c r="HJ434">
        <v>9999</v>
      </c>
      <c r="HK434">
        <v>9999</v>
      </c>
      <c r="HL434">
        <v>46.2</v>
      </c>
      <c r="HM434">
        <v>1.86737</v>
      </c>
      <c r="HN434">
        <v>1.8663</v>
      </c>
      <c r="HO434">
        <v>1.86584</v>
      </c>
      <c r="HP434">
        <v>1.8657</v>
      </c>
      <c r="HQ434">
        <v>1.86752</v>
      </c>
      <c r="HR434">
        <v>1.8701</v>
      </c>
      <c r="HS434">
        <v>1.86874</v>
      </c>
      <c r="HT434">
        <v>1.87011</v>
      </c>
      <c r="HU434">
        <v>0</v>
      </c>
      <c r="HV434">
        <v>0</v>
      </c>
      <c r="HW434">
        <v>0</v>
      </c>
      <c r="HX434">
        <v>0</v>
      </c>
      <c r="HY434" t="s">
        <v>425</v>
      </c>
      <c r="HZ434" t="s">
        <v>426</v>
      </c>
      <c r="IA434" t="s">
        <v>427</v>
      </c>
      <c r="IB434" t="s">
        <v>427</v>
      </c>
      <c r="IC434" t="s">
        <v>427</v>
      </c>
      <c r="ID434" t="s">
        <v>427</v>
      </c>
      <c r="IE434">
        <v>0</v>
      </c>
      <c r="IF434">
        <v>100</v>
      </c>
      <c r="IG434">
        <v>100</v>
      </c>
      <c r="IH434">
        <v>-0.206</v>
      </c>
      <c r="II434">
        <v>0.114</v>
      </c>
      <c r="IJ434">
        <v>0.04464184116076175</v>
      </c>
      <c r="IK434">
        <v>-0.0004613869835165773</v>
      </c>
      <c r="IL434">
        <v>-7.733014719846753E-07</v>
      </c>
      <c r="IM434">
        <v>2.12217718631011E-10</v>
      </c>
      <c r="IN434">
        <v>-0.1662484685589008</v>
      </c>
      <c r="IO434">
        <v>0.000886434048502425</v>
      </c>
      <c r="IP434">
        <v>0.0004187276611132993</v>
      </c>
      <c r="IQ434">
        <v>-3.612086840460417E-06</v>
      </c>
      <c r="IR434">
        <v>19</v>
      </c>
      <c r="IS434">
        <v>2204</v>
      </c>
      <c r="IT434">
        <v>1</v>
      </c>
      <c r="IU434">
        <v>37</v>
      </c>
      <c r="IV434">
        <v>48.1</v>
      </c>
      <c r="IW434">
        <v>48.2</v>
      </c>
      <c r="IX434">
        <v>0.778809</v>
      </c>
      <c r="IY434">
        <v>2.24487</v>
      </c>
      <c r="IZ434">
        <v>1.39648</v>
      </c>
      <c r="JA434">
        <v>2.34253</v>
      </c>
      <c r="JB434">
        <v>1.49536</v>
      </c>
      <c r="JC434">
        <v>2.40479</v>
      </c>
      <c r="JD434">
        <v>39.1924</v>
      </c>
      <c r="JE434">
        <v>14.6049</v>
      </c>
      <c r="JF434">
        <v>18</v>
      </c>
      <c r="JG434">
        <v>391.622</v>
      </c>
      <c r="JH434">
        <v>561.706</v>
      </c>
      <c r="JI434">
        <v>32.6414</v>
      </c>
      <c r="JJ434">
        <v>32.2367</v>
      </c>
      <c r="JK434">
        <v>30.0002</v>
      </c>
      <c r="JL434">
        <v>32.1297</v>
      </c>
      <c r="JM434">
        <v>32.0307</v>
      </c>
      <c r="JN434">
        <v>15.3557</v>
      </c>
      <c r="JO434">
        <v>21.5118</v>
      </c>
      <c r="JP434">
        <v>31.1229</v>
      </c>
      <c r="JQ434">
        <v>-999.9</v>
      </c>
      <c r="JR434">
        <v>257.035</v>
      </c>
      <c r="JS434">
        <v>25.6934</v>
      </c>
      <c r="JT434">
        <v>99.702</v>
      </c>
      <c r="JU434">
        <v>99.7779</v>
      </c>
    </row>
    <row r="435" spans="1:281">
      <c r="A435">
        <v>419</v>
      </c>
      <c r="B435">
        <v>1652290228</v>
      </c>
      <c r="C435">
        <v>8171.5</v>
      </c>
      <c r="D435" t="s">
        <v>1323</v>
      </c>
      <c r="E435" t="s">
        <v>1324</v>
      </c>
      <c r="F435">
        <v>2</v>
      </c>
      <c r="G435" t="s">
        <v>1120</v>
      </c>
      <c r="H435" t="s">
        <v>418</v>
      </c>
      <c r="I435">
        <v>1652290226.625</v>
      </c>
      <c r="J435">
        <f>(K435)/1000</f>
        <v>0</v>
      </c>
      <c r="K435">
        <f>IF(CZ435, AN435, AH435)</f>
        <v>0</v>
      </c>
      <c r="L435">
        <f>IF(CZ435, AI435, AG435)</f>
        <v>0</v>
      </c>
      <c r="M435">
        <f>DB435 - IF(AU435&gt;1, L435*CV435*100.0/(AW435*DP435), 0)</f>
        <v>0</v>
      </c>
      <c r="N435">
        <f>((T435-J435/2)*M435-L435)/(T435+J435/2)</f>
        <v>0</v>
      </c>
      <c r="O435">
        <f>N435*(DI435+DJ435)/1000.0</f>
        <v>0</v>
      </c>
      <c r="P435">
        <f>(DB435 - IF(AU435&gt;1, L435*CV435*100.0/(AW435*DP435), 0))*(DI435+DJ435)/1000.0</f>
        <v>0</v>
      </c>
      <c r="Q435">
        <f>2.0/((1/S435-1/R435)+SIGN(S435)*SQRT((1/S435-1/R435)*(1/S435-1/R435) + 4*CW435/((CW435+1)*(CW435+1))*(2*1/S435*1/R435-1/R435*1/R435)))</f>
        <v>0</v>
      </c>
      <c r="R435">
        <f>IF(LEFT(CX435,1)&lt;&gt;"0",IF(LEFT(CX435,1)="1",3.0,CY435),$D$5+$E$5*(DP435*DI435/($K$5*1000))+$F$5*(DP435*DI435/($K$5*1000))*MAX(MIN(CV435,$J$5),$I$5)*MAX(MIN(CV435,$J$5),$I$5)+$G$5*MAX(MIN(CV435,$J$5),$I$5)*(DP435*DI435/($K$5*1000))+$H$5*(DP435*DI435/($K$5*1000))*(DP435*DI435/($K$5*1000)))</f>
        <v>0</v>
      </c>
      <c r="S435">
        <f>J435*(1000-(1000*0.61365*exp(17.502*W435/(240.97+W435))/(DI435+DJ435)+DD435)/2)/(1000*0.61365*exp(17.502*W435/(240.97+W435))/(DI435+DJ435)-DD435)</f>
        <v>0</v>
      </c>
      <c r="T435">
        <f>1/((CW435+1)/(Q435/1.6)+1/(R435/1.37)) + CW435/((CW435+1)/(Q435/1.6) + CW435/(R435/1.37))</f>
        <v>0</v>
      </c>
      <c r="U435">
        <f>(CR435*CU435)</f>
        <v>0</v>
      </c>
      <c r="V435">
        <f>(DK435+(U435+2*0.95*5.67E-8*(((DK435+$B$7)+273)^4-(DK435+273)^4)-44100*J435)/(1.84*29.3*R435+8*0.95*5.67E-8*(DK435+273)^3))</f>
        <v>0</v>
      </c>
      <c r="W435">
        <f>($C$7*DL435+$D$7*DM435+$E$7*V435)</f>
        <v>0</v>
      </c>
      <c r="X435">
        <f>0.61365*exp(17.502*W435/(240.97+W435))</f>
        <v>0</v>
      </c>
      <c r="Y435">
        <f>(Z435/AA435*100)</f>
        <v>0</v>
      </c>
      <c r="Z435">
        <f>DD435*(DI435+DJ435)/1000</f>
        <v>0</v>
      </c>
      <c r="AA435">
        <f>0.61365*exp(17.502*DK435/(240.97+DK435))</f>
        <v>0</v>
      </c>
      <c r="AB435">
        <f>(X435-DD435*(DI435+DJ435)/1000)</f>
        <v>0</v>
      </c>
      <c r="AC435">
        <f>(-J435*44100)</f>
        <v>0</v>
      </c>
      <c r="AD435">
        <f>2*29.3*R435*0.92*(DK435-W435)</f>
        <v>0</v>
      </c>
      <c r="AE435">
        <f>2*0.95*5.67E-8*(((DK435+$B$7)+273)^4-(W435+273)^4)</f>
        <v>0</v>
      </c>
      <c r="AF435">
        <f>U435+AE435+AC435+AD435</f>
        <v>0</v>
      </c>
      <c r="AG435">
        <f>DH435*AU435*(DC435-DB435*(1000-AU435*DE435)/(1000-AU435*DD435))/(100*CV435)</f>
        <v>0</v>
      </c>
      <c r="AH435">
        <f>1000*DH435*AU435*(DD435-DE435)/(100*CV435*(1000-AU435*DD435))</f>
        <v>0</v>
      </c>
      <c r="AI435">
        <f>(AJ435 - AK435 - DI435*1E3/(8.314*(DK435+273.15)) * AM435/DH435 * AL435) * DH435/(100*CV435) * (1000 - DE435)/1000</f>
        <v>0</v>
      </c>
      <c r="AJ435">
        <v>324.8270486281193</v>
      </c>
      <c r="AK435">
        <v>354.3600303030303</v>
      </c>
      <c r="AL435">
        <v>-6.540197829031431</v>
      </c>
      <c r="AM435">
        <v>66.42233892500103</v>
      </c>
      <c r="AN435">
        <f>(AP435 - AO435 + DI435*1E3/(8.314*(DK435+273.15)) * AR435/DH435 * AQ435) * DH435/(100*CV435) * 1000/(1000 - AP435)</f>
        <v>0</v>
      </c>
      <c r="AO435">
        <v>25.64896954339541</v>
      </c>
      <c r="AP435">
        <v>28.5256703030303</v>
      </c>
      <c r="AQ435">
        <v>0.002759042835254343</v>
      </c>
      <c r="AR435">
        <v>79.01917542628415</v>
      </c>
      <c r="AS435">
        <v>0</v>
      </c>
      <c r="AT435">
        <v>0</v>
      </c>
      <c r="AU435">
        <f>IF(AS435*$H$13&gt;=AW435,1.0,(AW435/(AW435-AS435*$H$13)))</f>
        <v>0</v>
      </c>
      <c r="AV435">
        <f>(AU435-1)*100</f>
        <v>0</v>
      </c>
      <c r="AW435">
        <f>MAX(0,($B$13+$C$13*DP435)/(1+$D$13*DP435)*DI435/(DK435+273)*$E$13)</f>
        <v>0</v>
      </c>
      <c r="AX435" t="s">
        <v>421</v>
      </c>
      <c r="AY435" t="s">
        <v>421</v>
      </c>
      <c r="AZ435">
        <v>0</v>
      </c>
      <c r="BA435">
        <v>0</v>
      </c>
      <c r="BB435">
        <f>1-AZ435/BA435</f>
        <v>0</v>
      </c>
      <c r="BC435">
        <v>0</v>
      </c>
      <c r="BD435" t="s">
        <v>421</v>
      </c>
      <c r="BE435" t="s">
        <v>421</v>
      </c>
      <c r="BF435">
        <v>0</v>
      </c>
      <c r="BG435">
        <v>0</v>
      </c>
      <c r="BH435">
        <f>1-BF435/BG435</f>
        <v>0</v>
      </c>
      <c r="BI435">
        <v>0.5</v>
      </c>
      <c r="BJ435">
        <f>CS435</f>
        <v>0</v>
      </c>
      <c r="BK435">
        <f>L435</f>
        <v>0</v>
      </c>
      <c r="BL435">
        <f>BH435*BI435*BJ435</f>
        <v>0</v>
      </c>
      <c r="BM435">
        <f>(BK435-BC435)/BJ435</f>
        <v>0</v>
      </c>
      <c r="BN435">
        <f>(BA435-BG435)/BG435</f>
        <v>0</v>
      </c>
      <c r="BO435">
        <f>AZ435/(BB435+AZ435/BG435)</f>
        <v>0</v>
      </c>
      <c r="BP435" t="s">
        <v>421</v>
      </c>
      <c r="BQ435">
        <v>0</v>
      </c>
      <c r="BR435">
        <f>IF(BQ435&lt;&gt;0, BQ435, BO435)</f>
        <v>0</v>
      </c>
      <c r="BS435">
        <f>1-BR435/BG435</f>
        <v>0</v>
      </c>
      <c r="BT435">
        <f>(BG435-BF435)/(BG435-BR435)</f>
        <v>0</v>
      </c>
      <c r="BU435">
        <f>(BA435-BG435)/(BA435-BR435)</f>
        <v>0</v>
      </c>
      <c r="BV435">
        <f>(BG435-BF435)/(BG435-AZ435)</f>
        <v>0</v>
      </c>
      <c r="BW435">
        <f>(BA435-BG435)/(BA435-AZ435)</f>
        <v>0</v>
      </c>
      <c r="BX435">
        <f>(BT435*BR435/BF435)</f>
        <v>0</v>
      </c>
      <c r="BY435">
        <f>(1-BX435)</f>
        <v>0</v>
      </c>
      <c r="BZ435">
        <v>1358</v>
      </c>
      <c r="CA435">
        <v>300</v>
      </c>
      <c r="CB435">
        <v>300</v>
      </c>
      <c r="CC435">
        <v>300</v>
      </c>
      <c r="CD435">
        <v>10372.1</v>
      </c>
      <c r="CE435">
        <v>1824.64</v>
      </c>
      <c r="CF435">
        <v>-0.00730157</v>
      </c>
      <c r="CG435">
        <v>0.9</v>
      </c>
      <c r="CH435" t="s">
        <v>421</v>
      </c>
      <c r="CI435" t="s">
        <v>421</v>
      </c>
      <c r="CJ435" t="s">
        <v>421</v>
      </c>
      <c r="CK435" t="s">
        <v>421</v>
      </c>
      <c r="CL435" t="s">
        <v>421</v>
      </c>
      <c r="CM435" t="s">
        <v>421</v>
      </c>
      <c r="CN435" t="s">
        <v>421</v>
      </c>
      <c r="CO435" t="s">
        <v>421</v>
      </c>
      <c r="CP435" t="s">
        <v>421</v>
      </c>
      <c r="CQ435" t="s">
        <v>421</v>
      </c>
      <c r="CR435">
        <f>$B$11*DQ435+$C$11*DR435+$F$11*EC435*(1-EF435)</f>
        <v>0</v>
      </c>
      <c r="CS435">
        <f>CR435*CT435</f>
        <v>0</v>
      </c>
      <c r="CT435">
        <f>($B$11*$D$9+$C$11*$D$9+$F$11*((EP435+EH435)/MAX(EP435+EH435+EQ435, 0.1)*$I$9+EQ435/MAX(EP435+EH435+EQ435, 0.1)*$J$9))/($B$11+$C$11+$F$11)</f>
        <v>0</v>
      </c>
      <c r="CU435">
        <f>($B$11*$K$9+$C$11*$K$9+$F$11*((EP435+EH435)/MAX(EP435+EH435+EQ435, 0.1)*$P$9+EQ435/MAX(EP435+EH435+EQ435, 0.1)*$Q$9))/($B$11+$C$11+$F$11)</f>
        <v>0</v>
      </c>
      <c r="CV435">
        <v>6</v>
      </c>
      <c r="CW435">
        <v>0.5</v>
      </c>
      <c r="CX435" t="s">
        <v>422</v>
      </c>
      <c r="CY435">
        <v>2</v>
      </c>
      <c r="CZ435" t="b">
        <v>1</v>
      </c>
      <c r="DA435">
        <v>1652290226.625</v>
      </c>
      <c r="DB435">
        <v>349.8000000000001</v>
      </c>
      <c r="DC435">
        <v>301.692</v>
      </c>
      <c r="DD435">
        <v>28.522675</v>
      </c>
      <c r="DE435">
        <v>25.645925</v>
      </c>
      <c r="DF435">
        <v>350.003</v>
      </c>
      <c r="DG435">
        <v>28.408625</v>
      </c>
      <c r="DH435">
        <v>400.087</v>
      </c>
      <c r="DI435">
        <v>90.6277</v>
      </c>
      <c r="DJ435">
        <v>0.09995580000000001</v>
      </c>
      <c r="DK435">
        <v>33.3911</v>
      </c>
      <c r="DL435">
        <v>32.7227</v>
      </c>
      <c r="DM435">
        <v>999.9</v>
      </c>
      <c r="DN435">
        <v>0</v>
      </c>
      <c r="DO435">
        <v>0</v>
      </c>
      <c r="DP435">
        <v>10007.805</v>
      </c>
      <c r="DQ435">
        <v>0</v>
      </c>
      <c r="DR435">
        <v>254.87</v>
      </c>
      <c r="DS435">
        <v>48.1086</v>
      </c>
      <c r="DT435">
        <v>360.0705</v>
      </c>
      <c r="DU435">
        <v>309.63275</v>
      </c>
      <c r="DV435">
        <v>2.8767325</v>
      </c>
      <c r="DW435">
        <v>301.692</v>
      </c>
      <c r="DX435">
        <v>25.645925</v>
      </c>
      <c r="DY435">
        <v>2.584945</v>
      </c>
      <c r="DZ435">
        <v>2.3242325</v>
      </c>
      <c r="EA435">
        <v>21.57145</v>
      </c>
      <c r="EB435">
        <v>19.845325</v>
      </c>
      <c r="EC435">
        <v>1499.95</v>
      </c>
      <c r="ED435">
        <v>0.97299325</v>
      </c>
      <c r="EE435">
        <v>0.027007075</v>
      </c>
      <c r="EF435">
        <v>0</v>
      </c>
      <c r="EG435">
        <v>1306.51</v>
      </c>
      <c r="EH435">
        <v>5.00097</v>
      </c>
      <c r="EI435">
        <v>20313.15</v>
      </c>
      <c r="EJ435">
        <v>12491.15</v>
      </c>
      <c r="EK435">
        <v>41.625</v>
      </c>
      <c r="EL435">
        <v>42.937</v>
      </c>
      <c r="EM435">
        <v>41.812</v>
      </c>
      <c r="EN435">
        <v>42.79649999999999</v>
      </c>
      <c r="EO435">
        <v>42.75</v>
      </c>
      <c r="EP435">
        <v>1454.5775</v>
      </c>
      <c r="EQ435">
        <v>40.37</v>
      </c>
      <c r="ER435">
        <v>0</v>
      </c>
      <c r="ES435">
        <v>2913.799999952316</v>
      </c>
      <c r="ET435">
        <v>0</v>
      </c>
      <c r="EU435">
        <v>1319.631538461538</v>
      </c>
      <c r="EV435">
        <v>-116.2618804103231</v>
      </c>
      <c r="EW435">
        <v>-1671.032479820799</v>
      </c>
      <c r="EX435">
        <v>20503.60384615384</v>
      </c>
      <c r="EY435">
        <v>15</v>
      </c>
      <c r="EZ435">
        <v>1652287342.6</v>
      </c>
      <c r="FA435" t="s">
        <v>727</v>
      </c>
      <c r="FB435">
        <v>1652287342.6</v>
      </c>
      <c r="FC435">
        <v>1652287335.6</v>
      </c>
      <c r="FD435">
        <v>27</v>
      </c>
      <c r="FE435">
        <v>0.206</v>
      </c>
      <c r="FF435">
        <v>-0.006</v>
      </c>
      <c r="FG435">
        <v>-1.806</v>
      </c>
      <c r="FH435">
        <v>0.04</v>
      </c>
      <c r="FI435">
        <v>1600</v>
      </c>
      <c r="FJ435">
        <v>24</v>
      </c>
      <c r="FK435">
        <v>0.06</v>
      </c>
      <c r="FL435">
        <v>0.04</v>
      </c>
      <c r="FM435">
        <v>46.1747575</v>
      </c>
      <c r="FN435">
        <v>12.11149756097562</v>
      </c>
      <c r="FO435">
        <v>1.165919113379548</v>
      </c>
      <c r="FP435">
        <v>-1</v>
      </c>
      <c r="FQ435">
        <v>2.83918425</v>
      </c>
      <c r="FR435">
        <v>0.1350091181988682</v>
      </c>
      <c r="FS435">
        <v>0.01887644588998415</v>
      </c>
      <c r="FT435">
        <v>1</v>
      </c>
      <c r="FU435">
        <v>0</v>
      </c>
      <c r="FV435">
        <v>0</v>
      </c>
      <c r="FW435">
        <v>0</v>
      </c>
      <c r="FX435">
        <v>-1</v>
      </c>
      <c r="FY435">
        <v>1</v>
      </c>
      <c r="FZ435">
        <v>1</v>
      </c>
      <c r="GA435" t="s">
        <v>719</v>
      </c>
      <c r="GB435">
        <v>2.69387</v>
      </c>
      <c r="GC435">
        <v>2.7052</v>
      </c>
      <c r="GD435">
        <v>0.0793664</v>
      </c>
      <c r="GE435">
        <v>0.0693656</v>
      </c>
      <c r="GF435">
        <v>0.11926</v>
      </c>
      <c r="GG435">
        <v>0.109188</v>
      </c>
      <c r="GH435">
        <v>28860.9</v>
      </c>
      <c r="GI435">
        <v>29290.9</v>
      </c>
      <c r="GJ435">
        <v>29171</v>
      </c>
      <c r="GK435">
        <v>29131.1</v>
      </c>
      <c r="GL435">
        <v>34012.3</v>
      </c>
      <c r="GM435">
        <v>34540.6</v>
      </c>
      <c r="GN435">
        <v>41052.7</v>
      </c>
      <c r="GO435">
        <v>41568.8</v>
      </c>
      <c r="GP435">
        <v>1.71413</v>
      </c>
      <c r="GQ435">
        <v>2.00472</v>
      </c>
      <c r="GR435">
        <v>0.126913</v>
      </c>
      <c r="GS435">
        <v>0</v>
      </c>
      <c r="GT435">
        <v>30.6567</v>
      </c>
      <c r="GU435">
        <v>999.9</v>
      </c>
      <c r="GV435">
        <v>44</v>
      </c>
      <c r="GW435">
        <v>36.9</v>
      </c>
      <c r="GX435">
        <v>30.4435</v>
      </c>
      <c r="GY435">
        <v>62.9138</v>
      </c>
      <c r="GZ435">
        <v>28.9543</v>
      </c>
      <c r="HA435">
        <v>1</v>
      </c>
      <c r="HB435">
        <v>0.370373</v>
      </c>
      <c r="HC435">
        <v>0</v>
      </c>
      <c r="HD435">
        <v>20.3917</v>
      </c>
      <c r="HE435">
        <v>5.21549</v>
      </c>
      <c r="HF435">
        <v>12.0099</v>
      </c>
      <c r="HG435">
        <v>4.98675</v>
      </c>
      <c r="HH435">
        <v>3.28842</v>
      </c>
      <c r="HI435">
        <v>2449.1</v>
      </c>
      <c r="HJ435">
        <v>9999</v>
      </c>
      <c r="HK435">
        <v>9999</v>
      </c>
      <c r="HL435">
        <v>46.2</v>
      </c>
      <c r="HM435">
        <v>1.86737</v>
      </c>
      <c r="HN435">
        <v>1.8663</v>
      </c>
      <c r="HO435">
        <v>1.86584</v>
      </c>
      <c r="HP435">
        <v>1.86571</v>
      </c>
      <c r="HQ435">
        <v>1.86752</v>
      </c>
      <c r="HR435">
        <v>1.87008</v>
      </c>
      <c r="HS435">
        <v>1.86873</v>
      </c>
      <c r="HT435">
        <v>1.87012</v>
      </c>
      <c r="HU435">
        <v>0</v>
      </c>
      <c r="HV435">
        <v>0</v>
      </c>
      <c r="HW435">
        <v>0</v>
      </c>
      <c r="HX435">
        <v>0</v>
      </c>
      <c r="HY435" t="s">
        <v>425</v>
      </c>
      <c r="HZ435" t="s">
        <v>426</v>
      </c>
      <c r="IA435" t="s">
        <v>427</v>
      </c>
      <c r="IB435" t="s">
        <v>427</v>
      </c>
      <c r="IC435" t="s">
        <v>427</v>
      </c>
      <c r="ID435" t="s">
        <v>427</v>
      </c>
      <c r="IE435">
        <v>0</v>
      </c>
      <c r="IF435">
        <v>100</v>
      </c>
      <c r="IG435">
        <v>100</v>
      </c>
      <c r="IH435">
        <v>-0.194</v>
      </c>
      <c r="II435">
        <v>0.1141</v>
      </c>
      <c r="IJ435">
        <v>0.04464184116076175</v>
      </c>
      <c r="IK435">
        <v>-0.0004613869835165773</v>
      </c>
      <c r="IL435">
        <v>-7.733014719846753E-07</v>
      </c>
      <c r="IM435">
        <v>2.12217718631011E-10</v>
      </c>
      <c r="IN435">
        <v>-0.1662484685589008</v>
      </c>
      <c r="IO435">
        <v>0.000886434048502425</v>
      </c>
      <c r="IP435">
        <v>0.0004187276611132993</v>
      </c>
      <c r="IQ435">
        <v>-3.612086840460417E-06</v>
      </c>
      <c r="IR435">
        <v>19</v>
      </c>
      <c r="IS435">
        <v>2204</v>
      </c>
      <c r="IT435">
        <v>1</v>
      </c>
      <c r="IU435">
        <v>37</v>
      </c>
      <c r="IV435">
        <v>48.1</v>
      </c>
      <c r="IW435">
        <v>48.2</v>
      </c>
      <c r="IX435">
        <v>0.738525</v>
      </c>
      <c r="IY435">
        <v>2.24976</v>
      </c>
      <c r="IZ435">
        <v>1.39648</v>
      </c>
      <c r="JA435">
        <v>2.34253</v>
      </c>
      <c r="JB435">
        <v>1.49536</v>
      </c>
      <c r="JC435">
        <v>2.3999</v>
      </c>
      <c r="JD435">
        <v>39.1924</v>
      </c>
      <c r="JE435">
        <v>14.5961</v>
      </c>
      <c r="JF435">
        <v>18</v>
      </c>
      <c r="JG435">
        <v>391.615</v>
      </c>
      <c r="JH435">
        <v>561.5359999999999</v>
      </c>
      <c r="JI435">
        <v>32.6412</v>
      </c>
      <c r="JJ435">
        <v>32.2367</v>
      </c>
      <c r="JK435">
        <v>30.0002</v>
      </c>
      <c r="JL435">
        <v>32.131</v>
      </c>
      <c r="JM435">
        <v>32.0307</v>
      </c>
      <c r="JN435">
        <v>14.7942</v>
      </c>
      <c r="JO435">
        <v>21.5118</v>
      </c>
      <c r="JP435">
        <v>31.499</v>
      </c>
      <c r="JQ435">
        <v>-999.9</v>
      </c>
      <c r="JR435">
        <v>243.677</v>
      </c>
      <c r="JS435">
        <v>25.6838</v>
      </c>
      <c r="JT435">
        <v>99.7029</v>
      </c>
      <c r="JU435">
        <v>99.7783</v>
      </c>
    </row>
    <row r="436" spans="1:281">
      <c r="A436">
        <v>420</v>
      </c>
      <c r="B436">
        <v>1652290230</v>
      </c>
      <c r="C436">
        <v>8173.5</v>
      </c>
      <c r="D436" t="s">
        <v>1325</v>
      </c>
      <c r="E436" t="s">
        <v>1326</v>
      </c>
      <c r="F436">
        <v>2</v>
      </c>
      <c r="G436" t="s">
        <v>1120</v>
      </c>
      <c r="H436" t="s">
        <v>418</v>
      </c>
      <c r="I436">
        <v>1652290229</v>
      </c>
      <c r="J436">
        <f>(K436)/1000</f>
        <v>0</v>
      </c>
      <c r="K436">
        <f>IF(CZ436, AN436, AH436)</f>
        <v>0</v>
      </c>
      <c r="L436">
        <f>IF(CZ436, AI436, AG436)</f>
        <v>0</v>
      </c>
      <c r="M436">
        <f>DB436 - IF(AU436&gt;1, L436*CV436*100.0/(AW436*DP436), 0)</f>
        <v>0</v>
      </c>
      <c r="N436">
        <f>((T436-J436/2)*M436-L436)/(T436+J436/2)</f>
        <v>0</v>
      </c>
      <c r="O436">
        <f>N436*(DI436+DJ436)/1000.0</f>
        <v>0</v>
      </c>
      <c r="P436">
        <f>(DB436 - IF(AU436&gt;1, L436*CV436*100.0/(AW436*DP436), 0))*(DI436+DJ436)/1000.0</f>
        <v>0</v>
      </c>
      <c r="Q436">
        <f>2.0/((1/S436-1/R436)+SIGN(S436)*SQRT((1/S436-1/R436)*(1/S436-1/R436) + 4*CW436/((CW436+1)*(CW436+1))*(2*1/S436*1/R436-1/R436*1/R436)))</f>
        <v>0</v>
      </c>
      <c r="R436">
        <f>IF(LEFT(CX436,1)&lt;&gt;"0",IF(LEFT(CX436,1)="1",3.0,CY436),$D$5+$E$5*(DP436*DI436/($K$5*1000))+$F$5*(DP436*DI436/($K$5*1000))*MAX(MIN(CV436,$J$5),$I$5)*MAX(MIN(CV436,$J$5),$I$5)+$G$5*MAX(MIN(CV436,$J$5),$I$5)*(DP436*DI436/($K$5*1000))+$H$5*(DP436*DI436/($K$5*1000))*(DP436*DI436/($K$5*1000)))</f>
        <v>0</v>
      </c>
      <c r="S436">
        <f>J436*(1000-(1000*0.61365*exp(17.502*W436/(240.97+W436))/(DI436+DJ436)+DD436)/2)/(1000*0.61365*exp(17.502*W436/(240.97+W436))/(DI436+DJ436)-DD436)</f>
        <v>0</v>
      </c>
      <c r="T436">
        <f>1/((CW436+1)/(Q436/1.6)+1/(R436/1.37)) + CW436/((CW436+1)/(Q436/1.6) + CW436/(R436/1.37))</f>
        <v>0</v>
      </c>
      <c r="U436">
        <f>(CR436*CU436)</f>
        <v>0</v>
      </c>
      <c r="V436">
        <f>(DK436+(U436+2*0.95*5.67E-8*(((DK436+$B$7)+273)^4-(DK436+273)^4)-44100*J436)/(1.84*29.3*R436+8*0.95*5.67E-8*(DK436+273)^3))</f>
        <v>0</v>
      </c>
      <c r="W436">
        <f>($C$7*DL436+$D$7*DM436+$E$7*V436)</f>
        <v>0</v>
      </c>
      <c r="X436">
        <f>0.61365*exp(17.502*W436/(240.97+W436))</f>
        <v>0</v>
      </c>
      <c r="Y436">
        <f>(Z436/AA436*100)</f>
        <v>0</v>
      </c>
      <c r="Z436">
        <f>DD436*(DI436+DJ436)/1000</f>
        <v>0</v>
      </c>
      <c r="AA436">
        <f>0.61365*exp(17.502*DK436/(240.97+DK436))</f>
        <v>0</v>
      </c>
      <c r="AB436">
        <f>(X436-DD436*(DI436+DJ436)/1000)</f>
        <v>0</v>
      </c>
      <c r="AC436">
        <f>(-J436*44100)</f>
        <v>0</v>
      </c>
      <c r="AD436">
        <f>2*29.3*R436*0.92*(DK436-W436)</f>
        <v>0</v>
      </c>
      <c r="AE436">
        <f>2*0.95*5.67E-8*(((DK436+$B$7)+273)^4-(W436+273)^4)</f>
        <v>0</v>
      </c>
      <c r="AF436">
        <f>U436+AE436+AC436+AD436</f>
        <v>0</v>
      </c>
      <c r="AG436">
        <f>DH436*AU436*(DC436-DB436*(1000-AU436*DE436)/(1000-AU436*DD436))/(100*CV436)</f>
        <v>0</v>
      </c>
      <c r="AH436">
        <f>1000*DH436*AU436*(DD436-DE436)/(100*CV436*(1000-AU436*DD436))</f>
        <v>0</v>
      </c>
      <c r="AI436">
        <f>(AJ436 - AK436 - DI436*1E3/(8.314*(DK436+273.15)) * AM436/DH436 * AL436) * DH436/(100*CV436) * (1000 - DE436)/1000</f>
        <v>0</v>
      </c>
      <c r="AJ436">
        <v>311.2928590565592</v>
      </c>
      <c r="AK436">
        <v>341.2457818181818</v>
      </c>
      <c r="AL436">
        <v>-6.539522821802262</v>
      </c>
      <c r="AM436">
        <v>66.42233892500103</v>
      </c>
      <c r="AN436">
        <f>(AP436 - AO436 + DI436*1E3/(8.314*(DK436+273.15)) * AR436/DH436 * AQ436) * DH436/(100*CV436) * 1000/(1000 - AP436)</f>
        <v>0</v>
      </c>
      <c r="AO436">
        <v>25.64698423457864</v>
      </c>
      <c r="AP436">
        <v>28.53291939393941</v>
      </c>
      <c r="AQ436">
        <v>0.001243723142751104</v>
      </c>
      <c r="AR436">
        <v>79.01917542628415</v>
      </c>
      <c r="AS436">
        <v>0</v>
      </c>
      <c r="AT436">
        <v>0</v>
      </c>
      <c r="AU436">
        <f>IF(AS436*$H$13&gt;=AW436,1.0,(AW436/(AW436-AS436*$H$13)))</f>
        <v>0</v>
      </c>
      <c r="AV436">
        <f>(AU436-1)*100</f>
        <v>0</v>
      </c>
      <c r="AW436">
        <f>MAX(0,($B$13+$C$13*DP436)/(1+$D$13*DP436)*DI436/(DK436+273)*$E$13)</f>
        <v>0</v>
      </c>
      <c r="AX436" t="s">
        <v>421</v>
      </c>
      <c r="AY436" t="s">
        <v>421</v>
      </c>
      <c r="AZ436">
        <v>0</v>
      </c>
      <c r="BA436">
        <v>0</v>
      </c>
      <c r="BB436">
        <f>1-AZ436/BA436</f>
        <v>0</v>
      </c>
      <c r="BC436">
        <v>0</v>
      </c>
      <c r="BD436" t="s">
        <v>421</v>
      </c>
      <c r="BE436" t="s">
        <v>421</v>
      </c>
      <c r="BF436">
        <v>0</v>
      </c>
      <c r="BG436">
        <v>0</v>
      </c>
      <c r="BH436">
        <f>1-BF436/BG436</f>
        <v>0</v>
      </c>
      <c r="BI436">
        <v>0.5</v>
      </c>
      <c r="BJ436">
        <f>CS436</f>
        <v>0</v>
      </c>
      <c r="BK436">
        <f>L436</f>
        <v>0</v>
      </c>
      <c r="BL436">
        <f>BH436*BI436*BJ436</f>
        <v>0</v>
      </c>
      <c r="BM436">
        <f>(BK436-BC436)/BJ436</f>
        <v>0</v>
      </c>
      <c r="BN436">
        <f>(BA436-BG436)/BG436</f>
        <v>0</v>
      </c>
      <c r="BO436">
        <f>AZ436/(BB436+AZ436/BG436)</f>
        <v>0</v>
      </c>
      <c r="BP436" t="s">
        <v>421</v>
      </c>
      <c r="BQ436">
        <v>0</v>
      </c>
      <c r="BR436">
        <f>IF(BQ436&lt;&gt;0, BQ436, BO436)</f>
        <v>0</v>
      </c>
      <c r="BS436">
        <f>1-BR436/BG436</f>
        <v>0</v>
      </c>
      <c r="BT436">
        <f>(BG436-BF436)/(BG436-BR436)</f>
        <v>0</v>
      </c>
      <c r="BU436">
        <f>(BA436-BG436)/(BA436-BR436)</f>
        <v>0</v>
      </c>
      <c r="BV436">
        <f>(BG436-BF436)/(BG436-AZ436)</f>
        <v>0</v>
      </c>
      <c r="BW436">
        <f>(BA436-BG436)/(BA436-AZ436)</f>
        <v>0</v>
      </c>
      <c r="BX436">
        <f>(BT436*BR436/BF436)</f>
        <v>0</v>
      </c>
      <c r="BY436">
        <f>(1-BX436)</f>
        <v>0</v>
      </c>
      <c r="BZ436">
        <v>1358</v>
      </c>
      <c r="CA436">
        <v>300</v>
      </c>
      <c r="CB436">
        <v>300</v>
      </c>
      <c r="CC436">
        <v>300</v>
      </c>
      <c r="CD436">
        <v>10372.1</v>
      </c>
      <c r="CE436">
        <v>1824.64</v>
      </c>
      <c r="CF436">
        <v>-0.00730157</v>
      </c>
      <c r="CG436">
        <v>0.9</v>
      </c>
      <c r="CH436" t="s">
        <v>421</v>
      </c>
      <c r="CI436" t="s">
        <v>421</v>
      </c>
      <c r="CJ436" t="s">
        <v>421</v>
      </c>
      <c r="CK436" t="s">
        <v>421</v>
      </c>
      <c r="CL436" t="s">
        <v>421</v>
      </c>
      <c r="CM436" t="s">
        <v>421</v>
      </c>
      <c r="CN436" t="s">
        <v>421</v>
      </c>
      <c r="CO436" t="s">
        <v>421</v>
      </c>
      <c r="CP436" t="s">
        <v>421</v>
      </c>
      <c r="CQ436" t="s">
        <v>421</v>
      </c>
      <c r="CR436">
        <f>$B$11*DQ436+$C$11*DR436+$F$11*EC436*(1-EF436)</f>
        <v>0</v>
      </c>
      <c r="CS436">
        <f>CR436*CT436</f>
        <v>0</v>
      </c>
      <c r="CT436">
        <f>($B$11*$D$9+$C$11*$D$9+$F$11*((EP436+EH436)/MAX(EP436+EH436+EQ436, 0.1)*$I$9+EQ436/MAX(EP436+EH436+EQ436, 0.1)*$J$9))/($B$11+$C$11+$F$11)</f>
        <v>0</v>
      </c>
      <c r="CU436">
        <f>($B$11*$K$9+$C$11*$K$9+$F$11*((EP436+EH436)/MAX(EP436+EH436+EQ436, 0.1)*$P$9+EQ436/MAX(EP436+EH436+EQ436, 0.1)*$Q$9))/($B$11+$C$11+$F$11)</f>
        <v>0</v>
      </c>
      <c r="CV436">
        <v>6</v>
      </c>
      <c r="CW436">
        <v>0.5</v>
      </c>
      <c r="CX436" t="s">
        <v>422</v>
      </c>
      <c r="CY436">
        <v>2</v>
      </c>
      <c r="CZ436" t="b">
        <v>1</v>
      </c>
      <c r="DA436">
        <v>1652290229</v>
      </c>
      <c r="DB436">
        <v>334.6986666666667</v>
      </c>
      <c r="DC436">
        <v>286.125</v>
      </c>
      <c r="DD436">
        <v>28.5312</v>
      </c>
      <c r="DE436">
        <v>25.6445</v>
      </c>
      <c r="DF436">
        <v>334.8873333333333</v>
      </c>
      <c r="DG436">
        <v>28.417</v>
      </c>
      <c r="DH436">
        <v>400.0936666666666</v>
      </c>
      <c r="DI436">
        <v>90.62863333333333</v>
      </c>
      <c r="DJ436">
        <v>0.1000386666666667</v>
      </c>
      <c r="DK436">
        <v>33.39183333333333</v>
      </c>
      <c r="DL436">
        <v>32.7175</v>
      </c>
      <c r="DM436">
        <v>999.9</v>
      </c>
      <c r="DN436">
        <v>0</v>
      </c>
      <c r="DO436">
        <v>0</v>
      </c>
      <c r="DP436">
        <v>9997.293333333333</v>
      </c>
      <c r="DQ436">
        <v>0</v>
      </c>
      <c r="DR436">
        <v>255.941</v>
      </c>
      <c r="DS436">
        <v>48.5735</v>
      </c>
      <c r="DT436">
        <v>344.5283333333334</v>
      </c>
      <c r="DU436">
        <v>293.6556666666667</v>
      </c>
      <c r="DV436">
        <v>2.886683333333333</v>
      </c>
      <c r="DW436">
        <v>286.125</v>
      </c>
      <c r="DX436">
        <v>25.6445</v>
      </c>
      <c r="DY436">
        <v>2.58574</v>
      </c>
      <c r="DZ436">
        <v>2.324126666666666</v>
      </c>
      <c r="EA436">
        <v>21.5765</v>
      </c>
      <c r="EB436">
        <v>19.8446</v>
      </c>
      <c r="EC436">
        <v>1499.97</v>
      </c>
      <c r="ED436">
        <v>0.9729936666666666</v>
      </c>
      <c r="EE436">
        <v>0.02700663333333333</v>
      </c>
      <c r="EF436">
        <v>0</v>
      </c>
      <c r="EG436">
        <v>1301.746666666667</v>
      </c>
      <c r="EH436">
        <v>5.00097</v>
      </c>
      <c r="EI436">
        <v>20238.5</v>
      </c>
      <c r="EJ436">
        <v>12491.33333333333</v>
      </c>
      <c r="EK436">
        <v>41.625</v>
      </c>
      <c r="EL436">
        <v>42.93699999999999</v>
      </c>
      <c r="EM436">
        <v>41.812</v>
      </c>
      <c r="EN436">
        <v>42.79133333333333</v>
      </c>
      <c r="EO436">
        <v>42.75</v>
      </c>
      <c r="EP436">
        <v>1454.596666666667</v>
      </c>
      <c r="EQ436">
        <v>40.37</v>
      </c>
      <c r="ER436">
        <v>0</v>
      </c>
      <c r="ES436">
        <v>2916.200000047684</v>
      </c>
      <c r="ET436">
        <v>0</v>
      </c>
      <c r="EU436">
        <v>1314.881923076923</v>
      </c>
      <c r="EV436">
        <v>-122.0311111985996</v>
      </c>
      <c r="EW436">
        <v>-1775.972650984184</v>
      </c>
      <c r="EX436">
        <v>20434.16153846154</v>
      </c>
      <c r="EY436">
        <v>15</v>
      </c>
      <c r="EZ436">
        <v>1652287342.6</v>
      </c>
      <c r="FA436" t="s">
        <v>727</v>
      </c>
      <c r="FB436">
        <v>1652287342.6</v>
      </c>
      <c r="FC436">
        <v>1652287335.6</v>
      </c>
      <c r="FD436">
        <v>27</v>
      </c>
      <c r="FE436">
        <v>0.206</v>
      </c>
      <c r="FF436">
        <v>-0.006</v>
      </c>
      <c r="FG436">
        <v>-1.806</v>
      </c>
      <c r="FH436">
        <v>0.04</v>
      </c>
      <c r="FI436">
        <v>1600</v>
      </c>
      <c r="FJ436">
        <v>24</v>
      </c>
      <c r="FK436">
        <v>0.06</v>
      </c>
      <c r="FL436">
        <v>0.04</v>
      </c>
      <c r="FM436">
        <v>46.6401</v>
      </c>
      <c r="FN436">
        <v>12.06578885017419</v>
      </c>
      <c r="FO436">
        <v>1.190342008856606</v>
      </c>
      <c r="FP436">
        <v>-1</v>
      </c>
      <c r="FQ436">
        <v>2.845183658536585</v>
      </c>
      <c r="FR436">
        <v>0.2029043205574935</v>
      </c>
      <c r="FS436">
        <v>0.0237425336922432</v>
      </c>
      <c r="FT436">
        <v>1</v>
      </c>
      <c r="FU436">
        <v>0</v>
      </c>
      <c r="FV436">
        <v>0</v>
      </c>
      <c r="FW436">
        <v>0</v>
      </c>
      <c r="FX436">
        <v>-1</v>
      </c>
      <c r="FY436">
        <v>1</v>
      </c>
      <c r="FZ436">
        <v>1</v>
      </c>
      <c r="GA436" t="s">
        <v>719</v>
      </c>
      <c r="GB436">
        <v>2.69375</v>
      </c>
      <c r="GC436">
        <v>2.70518</v>
      </c>
      <c r="GD436">
        <v>0.0769721</v>
      </c>
      <c r="GE436">
        <v>0.06677039999999999</v>
      </c>
      <c r="GF436">
        <v>0.11928</v>
      </c>
      <c r="GG436">
        <v>0.109211</v>
      </c>
      <c r="GH436">
        <v>28936.4</v>
      </c>
      <c r="GI436">
        <v>29372.8</v>
      </c>
      <c r="GJ436">
        <v>29171.4</v>
      </c>
      <c r="GK436">
        <v>29131.3</v>
      </c>
      <c r="GL436">
        <v>34012</v>
      </c>
      <c r="GM436">
        <v>34539.8</v>
      </c>
      <c r="GN436">
        <v>41053.4</v>
      </c>
      <c r="GO436">
        <v>41569</v>
      </c>
      <c r="GP436">
        <v>1.71405</v>
      </c>
      <c r="GQ436">
        <v>2.00468</v>
      </c>
      <c r="GR436">
        <v>0.127032</v>
      </c>
      <c r="GS436">
        <v>0</v>
      </c>
      <c r="GT436">
        <v>30.6571</v>
      </c>
      <c r="GU436">
        <v>999.9</v>
      </c>
      <c r="GV436">
        <v>44</v>
      </c>
      <c r="GW436">
        <v>36.9</v>
      </c>
      <c r="GX436">
        <v>30.4456</v>
      </c>
      <c r="GY436">
        <v>62.7438</v>
      </c>
      <c r="GZ436">
        <v>28.9303</v>
      </c>
      <c r="HA436">
        <v>1</v>
      </c>
      <c r="HB436">
        <v>0.370363</v>
      </c>
      <c r="HC436">
        <v>0</v>
      </c>
      <c r="HD436">
        <v>20.3918</v>
      </c>
      <c r="HE436">
        <v>5.21519</v>
      </c>
      <c r="HF436">
        <v>12.0099</v>
      </c>
      <c r="HG436">
        <v>4.9869</v>
      </c>
      <c r="HH436">
        <v>3.28835</v>
      </c>
      <c r="HI436">
        <v>2449.1</v>
      </c>
      <c r="HJ436">
        <v>9999</v>
      </c>
      <c r="HK436">
        <v>9999</v>
      </c>
      <c r="HL436">
        <v>46.2</v>
      </c>
      <c r="HM436">
        <v>1.86737</v>
      </c>
      <c r="HN436">
        <v>1.8663</v>
      </c>
      <c r="HO436">
        <v>1.86584</v>
      </c>
      <c r="HP436">
        <v>1.8657</v>
      </c>
      <c r="HQ436">
        <v>1.86752</v>
      </c>
      <c r="HR436">
        <v>1.87008</v>
      </c>
      <c r="HS436">
        <v>1.86873</v>
      </c>
      <c r="HT436">
        <v>1.87011</v>
      </c>
      <c r="HU436">
        <v>0</v>
      </c>
      <c r="HV436">
        <v>0</v>
      </c>
      <c r="HW436">
        <v>0</v>
      </c>
      <c r="HX436">
        <v>0</v>
      </c>
      <c r="HY436" t="s">
        <v>425</v>
      </c>
      <c r="HZ436" t="s">
        <v>426</v>
      </c>
      <c r="IA436" t="s">
        <v>427</v>
      </c>
      <c r="IB436" t="s">
        <v>427</v>
      </c>
      <c r="IC436" t="s">
        <v>427</v>
      </c>
      <c r="ID436" t="s">
        <v>427</v>
      </c>
      <c r="IE436">
        <v>0</v>
      </c>
      <c r="IF436">
        <v>100</v>
      </c>
      <c r="IG436">
        <v>100</v>
      </c>
      <c r="IH436">
        <v>-0.183</v>
      </c>
      <c r="II436">
        <v>0.1142</v>
      </c>
      <c r="IJ436">
        <v>0.04464184116076175</v>
      </c>
      <c r="IK436">
        <v>-0.0004613869835165773</v>
      </c>
      <c r="IL436">
        <v>-7.733014719846753E-07</v>
      </c>
      <c r="IM436">
        <v>2.12217718631011E-10</v>
      </c>
      <c r="IN436">
        <v>-0.1662484685589008</v>
      </c>
      <c r="IO436">
        <v>0.000886434048502425</v>
      </c>
      <c r="IP436">
        <v>0.0004187276611132993</v>
      </c>
      <c r="IQ436">
        <v>-3.612086840460417E-06</v>
      </c>
      <c r="IR436">
        <v>19</v>
      </c>
      <c r="IS436">
        <v>2204</v>
      </c>
      <c r="IT436">
        <v>1</v>
      </c>
      <c r="IU436">
        <v>37</v>
      </c>
      <c r="IV436">
        <v>48.1</v>
      </c>
      <c r="IW436">
        <v>48.2</v>
      </c>
      <c r="IX436">
        <v>0.710449</v>
      </c>
      <c r="IY436">
        <v>2.25098</v>
      </c>
      <c r="IZ436">
        <v>1.39648</v>
      </c>
      <c r="JA436">
        <v>2.34253</v>
      </c>
      <c r="JB436">
        <v>1.49536</v>
      </c>
      <c r="JC436">
        <v>2.39502</v>
      </c>
      <c r="JD436">
        <v>39.1924</v>
      </c>
      <c r="JE436">
        <v>14.5961</v>
      </c>
      <c r="JF436">
        <v>18</v>
      </c>
      <c r="JG436">
        <v>391.583</v>
      </c>
      <c r="JH436">
        <v>561.5069999999999</v>
      </c>
      <c r="JI436">
        <v>32.6408</v>
      </c>
      <c r="JJ436">
        <v>32.2367</v>
      </c>
      <c r="JK436">
        <v>30.0002</v>
      </c>
      <c r="JL436">
        <v>32.1324</v>
      </c>
      <c r="JM436">
        <v>32.0318</v>
      </c>
      <c r="JN436">
        <v>14.2265</v>
      </c>
      <c r="JO436">
        <v>21.5118</v>
      </c>
      <c r="JP436">
        <v>31.499</v>
      </c>
      <c r="JQ436">
        <v>-999.9</v>
      </c>
      <c r="JR436">
        <v>230.318</v>
      </c>
      <c r="JS436">
        <v>25.6758</v>
      </c>
      <c r="JT436">
        <v>99.70440000000001</v>
      </c>
      <c r="JU436">
        <v>99.77889999999999</v>
      </c>
    </row>
    <row r="437" spans="1:281">
      <c r="A437">
        <v>421</v>
      </c>
      <c r="B437">
        <v>1652290232</v>
      </c>
      <c r="C437">
        <v>8175.5</v>
      </c>
      <c r="D437" t="s">
        <v>1327</v>
      </c>
      <c r="E437" t="s">
        <v>1328</v>
      </c>
      <c r="F437">
        <v>2</v>
      </c>
      <c r="G437" t="s">
        <v>1120</v>
      </c>
      <c r="H437" t="s">
        <v>418</v>
      </c>
      <c r="I437">
        <v>1652290230.625</v>
      </c>
      <c r="J437">
        <f>(K437)/1000</f>
        <v>0</v>
      </c>
      <c r="K437">
        <f>IF(CZ437, AN437, AH437)</f>
        <v>0</v>
      </c>
      <c r="L437">
        <f>IF(CZ437, AI437, AG437)</f>
        <v>0</v>
      </c>
      <c r="M437">
        <f>DB437 - IF(AU437&gt;1, L437*CV437*100.0/(AW437*DP437), 0)</f>
        <v>0</v>
      </c>
      <c r="N437">
        <f>((T437-J437/2)*M437-L437)/(T437+J437/2)</f>
        <v>0</v>
      </c>
      <c r="O437">
        <f>N437*(DI437+DJ437)/1000.0</f>
        <v>0</v>
      </c>
      <c r="P437">
        <f>(DB437 - IF(AU437&gt;1, L437*CV437*100.0/(AW437*DP437), 0))*(DI437+DJ437)/1000.0</f>
        <v>0</v>
      </c>
      <c r="Q437">
        <f>2.0/((1/S437-1/R437)+SIGN(S437)*SQRT((1/S437-1/R437)*(1/S437-1/R437) + 4*CW437/((CW437+1)*(CW437+1))*(2*1/S437*1/R437-1/R437*1/R437)))</f>
        <v>0</v>
      </c>
      <c r="R437">
        <f>IF(LEFT(CX437,1)&lt;&gt;"0",IF(LEFT(CX437,1)="1",3.0,CY437),$D$5+$E$5*(DP437*DI437/($K$5*1000))+$F$5*(DP437*DI437/($K$5*1000))*MAX(MIN(CV437,$J$5),$I$5)*MAX(MIN(CV437,$J$5),$I$5)+$G$5*MAX(MIN(CV437,$J$5),$I$5)*(DP437*DI437/($K$5*1000))+$H$5*(DP437*DI437/($K$5*1000))*(DP437*DI437/($K$5*1000)))</f>
        <v>0</v>
      </c>
      <c r="S437">
        <f>J437*(1000-(1000*0.61365*exp(17.502*W437/(240.97+W437))/(DI437+DJ437)+DD437)/2)/(1000*0.61365*exp(17.502*W437/(240.97+W437))/(DI437+DJ437)-DD437)</f>
        <v>0</v>
      </c>
      <c r="T437">
        <f>1/((CW437+1)/(Q437/1.6)+1/(R437/1.37)) + CW437/((CW437+1)/(Q437/1.6) + CW437/(R437/1.37))</f>
        <v>0</v>
      </c>
      <c r="U437">
        <f>(CR437*CU437)</f>
        <v>0</v>
      </c>
      <c r="V437">
        <f>(DK437+(U437+2*0.95*5.67E-8*(((DK437+$B$7)+273)^4-(DK437+273)^4)-44100*J437)/(1.84*29.3*R437+8*0.95*5.67E-8*(DK437+273)^3))</f>
        <v>0</v>
      </c>
      <c r="W437">
        <f>($C$7*DL437+$D$7*DM437+$E$7*V437)</f>
        <v>0</v>
      </c>
      <c r="X437">
        <f>0.61365*exp(17.502*W437/(240.97+W437))</f>
        <v>0</v>
      </c>
      <c r="Y437">
        <f>(Z437/AA437*100)</f>
        <v>0</v>
      </c>
      <c r="Z437">
        <f>DD437*(DI437+DJ437)/1000</f>
        <v>0</v>
      </c>
      <c r="AA437">
        <f>0.61365*exp(17.502*DK437/(240.97+DK437))</f>
        <v>0</v>
      </c>
      <c r="AB437">
        <f>(X437-DD437*(DI437+DJ437)/1000)</f>
        <v>0</v>
      </c>
      <c r="AC437">
        <f>(-J437*44100)</f>
        <v>0</v>
      </c>
      <c r="AD437">
        <f>2*29.3*R437*0.92*(DK437-W437)</f>
        <v>0</v>
      </c>
      <c r="AE437">
        <f>2*0.95*5.67E-8*(((DK437+$B$7)+273)^4-(W437+273)^4)</f>
        <v>0</v>
      </c>
      <c r="AF437">
        <f>U437+AE437+AC437+AD437</f>
        <v>0</v>
      </c>
      <c r="AG437">
        <f>DH437*AU437*(DC437-DB437*(1000-AU437*DE437)/(1000-AU437*DD437))/(100*CV437)</f>
        <v>0</v>
      </c>
      <c r="AH437">
        <f>1000*DH437*AU437*(DD437-DE437)/(100*CV437*(1000-AU437*DD437))</f>
        <v>0</v>
      </c>
      <c r="AI437">
        <f>(AJ437 - AK437 - DI437*1E3/(8.314*(DK437+273.15)) * AM437/DH437 * AL437) * DH437/(100*CV437) * (1000 - DE437)/1000</f>
        <v>0</v>
      </c>
      <c r="AJ437">
        <v>297.8226377042398</v>
      </c>
      <c r="AK437">
        <v>328.1717151515151</v>
      </c>
      <c r="AL437">
        <v>-6.548393782445684</v>
      </c>
      <c r="AM437">
        <v>66.42233892500103</v>
      </c>
      <c r="AN437">
        <f>(AP437 - AO437 + DI437*1E3/(8.314*(DK437+273.15)) * AR437/DH437 * AQ437) * DH437/(100*CV437) * 1000/(1000 - AP437)</f>
        <v>0</v>
      </c>
      <c r="AO437">
        <v>25.64388719755971</v>
      </c>
      <c r="AP437">
        <v>28.54141999999999</v>
      </c>
      <c r="AQ437">
        <v>0.0008195765161812178</v>
      </c>
      <c r="AR437">
        <v>79.01917542628415</v>
      </c>
      <c r="AS437">
        <v>0</v>
      </c>
      <c r="AT437">
        <v>0</v>
      </c>
      <c r="AU437">
        <f>IF(AS437*$H$13&gt;=AW437,1.0,(AW437/(AW437-AS437*$H$13)))</f>
        <v>0</v>
      </c>
      <c r="AV437">
        <f>(AU437-1)*100</f>
        <v>0</v>
      </c>
      <c r="AW437">
        <f>MAX(0,($B$13+$C$13*DP437)/(1+$D$13*DP437)*DI437/(DK437+273)*$E$13)</f>
        <v>0</v>
      </c>
      <c r="AX437" t="s">
        <v>421</v>
      </c>
      <c r="AY437" t="s">
        <v>421</v>
      </c>
      <c r="AZ437">
        <v>0</v>
      </c>
      <c r="BA437">
        <v>0</v>
      </c>
      <c r="BB437">
        <f>1-AZ437/BA437</f>
        <v>0</v>
      </c>
      <c r="BC437">
        <v>0</v>
      </c>
      <c r="BD437" t="s">
        <v>421</v>
      </c>
      <c r="BE437" t="s">
        <v>421</v>
      </c>
      <c r="BF437">
        <v>0</v>
      </c>
      <c r="BG437">
        <v>0</v>
      </c>
      <c r="BH437">
        <f>1-BF437/BG437</f>
        <v>0</v>
      </c>
      <c r="BI437">
        <v>0.5</v>
      </c>
      <c r="BJ437">
        <f>CS437</f>
        <v>0</v>
      </c>
      <c r="BK437">
        <f>L437</f>
        <v>0</v>
      </c>
      <c r="BL437">
        <f>BH437*BI437*BJ437</f>
        <v>0</v>
      </c>
      <c r="BM437">
        <f>(BK437-BC437)/BJ437</f>
        <v>0</v>
      </c>
      <c r="BN437">
        <f>(BA437-BG437)/BG437</f>
        <v>0</v>
      </c>
      <c r="BO437">
        <f>AZ437/(BB437+AZ437/BG437)</f>
        <v>0</v>
      </c>
      <c r="BP437" t="s">
        <v>421</v>
      </c>
      <c r="BQ437">
        <v>0</v>
      </c>
      <c r="BR437">
        <f>IF(BQ437&lt;&gt;0, BQ437, BO437)</f>
        <v>0</v>
      </c>
      <c r="BS437">
        <f>1-BR437/BG437</f>
        <v>0</v>
      </c>
      <c r="BT437">
        <f>(BG437-BF437)/(BG437-BR437)</f>
        <v>0</v>
      </c>
      <c r="BU437">
        <f>(BA437-BG437)/(BA437-BR437)</f>
        <v>0</v>
      </c>
      <c r="BV437">
        <f>(BG437-BF437)/(BG437-AZ437)</f>
        <v>0</v>
      </c>
      <c r="BW437">
        <f>(BA437-BG437)/(BA437-AZ437)</f>
        <v>0</v>
      </c>
      <c r="BX437">
        <f>(BT437*BR437/BF437)</f>
        <v>0</v>
      </c>
      <c r="BY437">
        <f>(1-BX437)</f>
        <v>0</v>
      </c>
      <c r="BZ437">
        <v>1358</v>
      </c>
      <c r="CA437">
        <v>300</v>
      </c>
      <c r="CB437">
        <v>300</v>
      </c>
      <c r="CC437">
        <v>300</v>
      </c>
      <c r="CD437">
        <v>10372.1</v>
      </c>
      <c r="CE437">
        <v>1824.64</v>
      </c>
      <c r="CF437">
        <v>-0.00730157</v>
      </c>
      <c r="CG437">
        <v>0.9</v>
      </c>
      <c r="CH437" t="s">
        <v>421</v>
      </c>
      <c r="CI437" t="s">
        <v>421</v>
      </c>
      <c r="CJ437" t="s">
        <v>421</v>
      </c>
      <c r="CK437" t="s">
        <v>421</v>
      </c>
      <c r="CL437" t="s">
        <v>421</v>
      </c>
      <c r="CM437" t="s">
        <v>421</v>
      </c>
      <c r="CN437" t="s">
        <v>421</v>
      </c>
      <c r="CO437" t="s">
        <v>421</v>
      </c>
      <c r="CP437" t="s">
        <v>421</v>
      </c>
      <c r="CQ437" t="s">
        <v>421</v>
      </c>
      <c r="CR437">
        <f>$B$11*DQ437+$C$11*DR437+$F$11*EC437*(1-EF437)</f>
        <v>0</v>
      </c>
      <c r="CS437">
        <f>CR437*CT437</f>
        <v>0</v>
      </c>
      <c r="CT437">
        <f>($B$11*$D$9+$C$11*$D$9+$F$11*((EP437+EH437)/MAX(EP437+EH437+EQ437, 0.1)*$I$9+EQ437/MAX(EP437+EH437+EQ437, 0.1)*$J$9))/($B$11+$C$11+$F$11)</f>
        <v>0</v>
      </c>
      <c r="CU437">
        <f>($B$11*$K$9+$C$11*$K$9+$F$11*((EP437+EH437)/MAX(EP437+EH437+EQ437, 0.1)*$P$9+EQ437/MAX(EP437+EH437+EQ437, 0.1)*$Q$9))/($B$11+$C$11+$F$11)</f>
        <v>0</v>
      </c>
      <c r="CV437">
        <v>6</v>
      </c>
      <c r="CW437">
        <v>0.5</v>
      </c>
      <c r="CX437" t="s">
        <v>422</v>
      </c>
      <c r="CY437">
        <v>2</v>
      </c>
      <c r="CZ437" t="b">
        <v>1</v>
      </c>
      <c r="DA437">
        <v>1652290230.625</v>
      </c>
      <c r="DB437">
        <v>324.3625</v>
      </c>
      <c r="DC437">
        <v>275.481</v>
      </c>
      <c r="DD437">
        <v>28.5376</v>
      </c>
      <c r="DE437">
        <v>25.66205</v>
      </c>
      <c r="DF437">
        <v>324.54175</v>
      </c>
      <c r="DG437">
        <v>28.423325</v>
      </c>
      <c r="DH437">
        <v>400.085</v>
      </c>
      <c r="DI437">
        <v>90.62872499999999</v>
      </c>
      <c r="DJ437">
        <v>0.1000505</v>
      </c>
      <c r="DK437">
        <v>33.393575</v>
      </c>
      <c r="DL437">
        <v>32.7202</v>
      </c>
      <c r="DM437">
        <v>999.9</v>
      </c>
      <c r="DN437">
        <v>0</v>
      </c>
      <c r="DO437">
        <v>0</v>
      </c>
      <c r="DP437">
        <v>9994.064999999999</v>
      </c>
      <c r="DQ437">
        <v>0</v>
      </c>
      <c r="DR437">
        <v>256.36025</v>
      </c>
      <c r="DS437">
        <v>48.881425</v>
      </c>
      <c r="DT437">
        <v>333.891</v>
      </c>
      <c r="DU437">
        <v>282.7365</v>
      </c>
      <c r="DV437">
        <v>2.8755425</v>
      </c>
      <c r="DW437">
        <v>275.481</v>
      </c>
      <c r="DX437">
        <v>25.66205</v>
      </c>
      <c r="DY437">
        <v>2.586325</v>
      </c>
      <c r="DZ437">
        <v>2.32572</v>
      </c>
      <c r="EA437">
        <v>21.5802</v>
      </c>
      <c r="EB437">
        <v>19.855675</v>
      </c>
      <c r="EC437">
        <v>1500.015</v>
      </c>
      <c r="ED437">
        <v>0.97299325</v>
      </c>
      <c r="EE437">
        <v>0.027007075</v>
      </c>
      <c r="EF437">
        <v>0</v>
      </c>
      <c r="EG437">
        <v>1298.255</v>
      </c>
      <c r="EH437">
        <v>5.00097</v>
      </c>
      <c r="EI437">
        <v>20186.9</v>
      </c>
      <c r="EJ437">
        <v>12491.725</v>
      </c>
      <c r="EK437">
        <v>41.625</v>
      </c>
      <c r="EL437">
        <v>42.937</v>
      </c>
      <c r="EM437">
        <v>41.812</v>
      </c>
      <c r="EN437">
        <v>42.7655</v>
      </c>
      <c r="EO437">
        <v>42.75</v>
      </c>
      <c r="EP437">
        <v>1454.6425</v>
      </c>
      <c r="EQ437">
        <v>40.3725</v>
      </c>
      <c r="ER437">
        <v>0</v>
      </c>
      <c r="ES437">
        <v>2918</v>
      </c>
      <c r="ET437">
        <v>0</v>
      </c>
      <c r="EU437">
        <v>1310.556</v>
      </c>
      <c r="EV437">
        <v>-127.3853844230518</v>
      </c>
      <c r="EW437">
        <v>-1875.515381919789</v>
      </c>
      <c r="EX437">
        <v>20370.588</v>
      </c>
      <c r="EY437">
        <v>15</v>
      </c>
      <c r="EZ437">
        <v>1652287342.6</v>
      </c>
      <c r="FA437" t="s">
        <v>727</v>
      </c>
      <c r="FB437">
        <v>1652287342.6</v>
      </c>
      <c r="FC437">
        <v>1652287335.6</v>
      </c>
      <c r="FD437">
        <v>27</v>
      </c>
      <c r="FE437">
        <v>0.206</v>
      </c>
      <c r="FF437">
        <v>-0.006</v>
      </c>
      <c r="FG437">
        <v>-1.806</v>
      </c>
      <c r="FH437">
        <v>0.04</v>
      </c>
      <c r="FI437">
        <v>1600</v>
      </c>
      <c r="FJ437">
        <v>24</v>
      </c>
      <c r="FK437">
        <v>0.06</v>
      </c>
      <c r="FL437">
        <v>0.04</v>
      </c>
      <c r="FM437">
        <v>46.99149</v>
      </c>
      <c r="FN437">
        <v>12.09277598499044</v>
      </c>
      <c r="FO437">
        <v>1.163916692637407</v>
      </c>
      <c r="FP437">
        <v>-1</v>
      </c>
      <c r="FQ437">
        <v>2.84847025</v>
      </c>
      <c r="FR437">
        <v>0.2409256660412701</v>
      </c>
      <c r="FS437">
        <v>0.02525183166500003</v>
      </c>
      <c r="FT437">
        <v>1</v>
      </c>
      <c r="FU437">
        <v>0</v>
      </c>
      <c r="FV437">
        <v>0</v>
      </c>
      <c r="FW437">
        <v>0</v>
      </c>
      <c r="FX437">
        <v>-1</v>
      </c>
      <c r="FY437">
        <v>1</v>
      </c>
      <c r="FZ437">
        <v>1</v>
      </c>
      <c r="GA437" t="s">
        <v>719</v>
      </c>
      <c r="GB437">
        <v>2.69379</v>
      </c>
      <c r="GC437">
        <v>2.70514</v>
      </c>
      <c r="GD437">
        <v>0.0745488</v>
      </c>
      <c r="GE437">
        <v>0.0641326</v>
      </c>
      <c r="GF437">
        <v>0.11931</v>
      </c>
      <c r="GG437">
        <v>0.109306</v>
      </c>
      <c r="GH437">
        <v>29012.3</v>
      </c>
      <c r="GI437">
        <v>29455.8</v>
      </c>
      <c r="GJ437">
        <v>29171.4</v>
      </c>
      <c r="GK437">
        <v>29131.2</v>
      </c>
      <c r="GL437">
        <v>34010.8</v>
      </c>
      <c r="GM437">
        <v>34536</v>
      </c>
      <c r="GN437">
        <v>41053.4</v>
      </c>
      <c r="GO437">
        <v>41568.9</v>
      </c>
      <c r="GP437">
        <v>1.71425</v>
      </c>
      <c r="GQ437">
        <v>2.00458</v>
      </c>
      <c r="GR437">
        <v>0.127032</v>
      </c>
      <c r="GS437">
        <v>0</v>
      </c>
      <c r="GT437">
        <v>30.6584</v>
      </c>
      <c r="GU437">
        <v>999.9</v>
      </c>
      <c r="GV437">
        <v>44</v>
      </c>
      <c r="GW437">
        <v>36.9</v>
      </c>
      <c r="GX437">
        <v>30.4428</v>
      </c>
      <c r="GY437">
        <v>62.8738</v>
      </c>
      <c r="GZ437">
        <v>28.8822</v>
      </c>
      <c r="HA437">
        <v>1</v>
      </c>
      <c r="HB437">
        <v>0.370391</v>
      </c>
      <c r="HC437">
        <v>0</v>
      </c>
      <c r="HD437">
        <v>20.3918</v>
      </c>
      <c r="HE437">
        <v>5.21564</v>
      </c>
      <c r="HF437">
        <v>12.0099</v>
      </c>
      <c r="HG437">
        <v>4.9872</v>
      </c>
      <c r="HH437">
        <v>3.28842</v>
      </c>
      <c r="HI437">
        <v>2449.4</v>
      </c>
      <c r="HJ437">
        <v>9999</v>
      </c>
      <c r="HK437">
        <v>9999</v>
      </c>
      <c r="HL437">
        <v>46.2</v>
      </c>
      <c r="HM437">
        <v>1.86737</v>
      </c>
      <c r="HN437">
        <v>1.8663</v>
      </c>
      <c r="HO437">
        <v>1.86584</v>
      </c>
      <c r="HP437">
        <v>1.8657</v>
      </c>
      <c r="HQ437">
        <v>1.86752</v>
      </c>
      <c r="HR437">
        <v>1.87009</v>
      </c>
      <c r="HS437">
        <v>1.86873</v>
      </c>
      <c r="HT437">
        <v>1.87011</v>
      </c>
      <c r="HU437">
        <v>0</v>
      </c>
      <c r="HV437">
        <v>0</v>
      </c>
      <c r="HW437">
        <v>0</v>
      </c>
      <c r="HX437">
        <v>0</v>
      </c>
      <c r="HY437" t="s">
        <v>425</v>
      </c>
      <c r="HZ437" t="s">
        <v>426</v>
      </c>
      <c r="IA437" t="s">
        <v>427</v>
      </c>
      <c r="IB437" t="s">
        <v>427</v>
      </c>
      <c r="IC437" t="s">
        <v>427</v>
      </c>
      <c r="ID437" t="s">
        <v>427</v>
      </c>
      <c r="IE437">
        <v>0</v>
      </c>
      <c r="IF437">
        <v>100</v>
      </c>
      <c r="IG437">
        <v>100</v>
      </c>
      <c r="IH437">
        <v>-0.172</v>
      </c>
      <c r="II437">
        <v>0.1144</v>
      </c>
      <c r="IJ437">
        <v>0.04464184116076175</v>
      </c>
      <c r="IK437">
        <v>-0.0004613869835165773</v>
      </c>
      <c r="IL437">
        <v>-7.733014719846753E-07</v>
      </c>
      <c r="IM437">
        <v>2.12217718631011E-10</v>
      </c>
      <c r="IN437">
        <v>-0.1662484685589008</v>
      </c>
      <c r="IO437">
        <v>0.000886434048502425</v>
      </c>
      <c r="IP437">
        <v>0.0004187276611132993</v>
      </c>
      <c r="IQ437">
        <v>-3.612086840460417E-06</v>
      </c>
      <c r="IR437">
        <v>19</v>
      </c>
      <c r="IS437">
        <v>2204</v>
      </c>
      <c r="IT437">
        <v>1</v>
      </c>
      <c r="IU437">
        <v>37</v>
      </c>
      <c r="IV437">
        <v>48.2</v>
      </c>
      <c r="IW437">
        <v>48.3</v>
      </c>
      <c r="IX437">
        <v>0.6933589999999999</v>
      </c>
      <c r="IY437">
        <v>2.24976</v>
      </c>
      <c r="IZ437">
        <v>1.39648</v>
      </c>
      <c r="JA437">
        <v>2.34131</v>
      </c>
      <c r="JB437">
        <v>1.49536</v>
      </c>
      <c r="JC437">
        <v>2.36328</v>
      </c>
      <c r="JD437">
        <v>39.1924</v>
      </c>
      <c r="JE437">
        <v>14.6049</v>
      </c>
      <c r="JF437">
        <v>18</v>
      </c>
      <c r="JG437">
        <v>391.693</v>
      </c>
      <c r="JH437">
        <v>561.4450000000001</v>
      </c>
      <c r="JI437">
        <v>32.6403</v>
      </c>
      <c r="JJ437">
        <v>32.2367</v>
      </c>
      <c r="JK437">
        <v>30.0002</v>
      </c>
      <c r="JL437">
        <v>32.1325</v>
      </c>
      <c r="JM437">
        <v>32.0332</v>
      </c>
      <c r="JN437">
        <v>13.6553</v>
      </c>
      <c r="JO437">
        <v>21.5118</v>
      </c>
      <c r="JP437">
        <v>31.499</v>
      </c>
      <c r="JQ437">
        <v>-999.9</v>
      </c>
      <c r="JR437">
        <v>216.96</v>
      </c>
      <c r="JS437">
        <v>25.666</v>
      </c>
      <c r="JT437">
        <v>99.70440000000001</v>
      </c>
      <c r="JU437">
        <v>99.7786</v>
      </c>
    </row>
    <row r="438" spans="1:281">
      <c r="A438">
        <v>422</v>
      </c>
      <c r="B438">
        <v>1652290234</v>
      </c>
      <c r="C438">
        <v>8177.5</v>
      </c>
      <c r="D438" t="s">
        <v>1329</v>
      </c>
      <c r="E438" t="s">
        <v>1330</v>
      </c>
      <c r="F438">
        <v>2</v>
      </c>
      <c r="G438" t="s">
        <v>1120</v>
      </c>
      <c r="H438" t="s">
        <v>418</v>
      </c>
      <c r="I438">
        <v>1652290233</v>
      </c>
      <c r="J438">
        <f>(K438)/1000</f>
        <v>0</v>
      </c>
      <c r="K438">
        <f>IF(CZ438, AN438, AH438)</f>
        <v>0</v>
      </c>
      <c r="L438">
        <f>IF(CZ438, AI438, AG438)</f>
        <v>0</v>
      </c>
      <c r="M438">
        <f>DB438 - IF(AU438&gt;1, L438*CV438*100.0/(AW438*DP438), 0)</f>
        <v>0</v>
      </c>
      <c r="N438">
        <f>((T438-J438/2)*M438-L438)/(T438+J438/2)</f>
        <v>0</v>
      </c>
      <c r="O438">
        <f>N438*(DI438+DJ438)/1000.0</f>
        <v>0</v>
      </c>
      <c r="P438">
        <f>(DB438 - IF(AU438&gt;1, L438*CV438*100.0/(AW438*DP438), 0))*(DI438+DJ438)/1000.0</f>
        <v>0</v>
      </c>
      <c r="Q438">
        <f>2.0/((1/S438-1/R438)+SIGN(S438)*SQRT((1/S438-1/R438)*(1/S438-1/R438) + 4*CW438/((CW438+1)*(CW438+1))*(2*1/S438*1/R438-1/R438*1/R438)))</f>
        <v>0</v>
      </c>
      <c r="R438">
        <f>IF(LEFT(CX438,1)&lt;&gt;"0",IF(LEFT(CX438,1)="1",3.0,CY438),$D$5+$E$5*(DP438*DI438/($K$5*1000))+$F$5*(DP438*DI438/($K$5*1000))*MAX(MIN(CV438,$J$5),$I$5)*MAX(MIN(CV438,$J$5),$I$5)+$G$5*MAX(MIN(CV438,$J$5),$I$5)*(DP438*DI438/($K$5*1000))+$H$5*(DP438*DI438/($K$5*1000))*(DP438*DI438/($K$5*1000)))</f>
        <v>0</v>
      </c>
      <c r="S438">
        <f>J438*(1000-(1000*0.61365*exp(17.502*W438/(240.97+W438))/(DI438+DJ438)+DD438)/2)/(1000*0.61365*exp(17.502*W438/(240.97+W438))/(DI438+DJ438)-DD438)</f>
        <v>0</v>
      </c>
      <c r="T438">
        <f>1/((CW438+1)/(Q438/1.6)+1/(R438/1.37)) + CW438/((CW438+1)/(Q438/1.6) + CW438/(R438/1.37))</f>
        <v>0</v>
      </c>
      <c r="U438">
        <f>(CR438*CU438)</f>
        <v>0</v>
      </c>
      <c r="V438">
        <f>(DK438+(U438+2*0.95*5.67E-8*(((DK438+$B$7)+273)^4-(DK438+273)^4)-44100*J438)/(1.84*29.3*R438+8*0.95*5.67E-8*(DK438+273)^3))</f>
        <v>0</v>
      </c>
      <c r="W438">
        <f>($C$7*DL438+$D$7*DM438+$E$7*V438)</f>
        <v>0</v>
      </c>
      <c r="X438">
        <f>0.61365*exp(17.502*W438/(240.97+W438))</f>
        <v>0</v>
      </c>
      <c r="Y438">
        <f>(Z438/AA438*100)</f>
        <v>0</v>
      </c>
      <c r="Z438">
        <f>DD438*(DI438+DJ438)/1000</f>
        <v>0</v>
      </c>
      <c r="AA438">
        <f>0.61365*exp(17.502*DK438/(240.97+DK438))</f>
        <v>0</v>
      </c>
      <c r="AB438">
        <f>(X438-DD438*(DI438+DJ438)/1000)</f>
        <v>0</v>
      </c>
      <c r="AC438">
        <f>(-J438*44100)</f>
        <v>0</v>
      </c>
      <c r="AD438">
        <f>2*29.3*R438*0.92*(DK438-W438)</f>
        <v>0</v>
      </c>
      <c r="AE438">
        <f>2*0.95*5.67E-8*(((DK438+$B$7)+273)^4-(W438+273)^4)</f>
        <v>0</v>
      </c>
      <c r="AF438">
        <f>U438+AE438+AC438+AD438</f>
        <v>0</v>
      </c>
      <c r="AG438">
        <f>DH438*AU438*(DC438-DB438*(1000-AU438*DE438)/(1000-AU438*DD438))/(100*CV438)</f>
        <v>0</v>
      </c>
      <c r="AH438">
        <f>1000*DH438*AU438*(DD438-DE438)/(100*CV438*(1000-AU438*DD438))</f>
        <v>0</v>
      </c>
      <c r="AI438">
        <f>(AJ438 - AK438 - DI438*1E3/(8.314*(DK438+273.15)) * AM438/DH438 * AL438) * DH438/(100*CV438) * (1000 - DE438)/1000</f>
        <v>0</v>
      </c>
      <c r="AJ438">
        <v>284.390234160919</v>
      </c>
      <c r="AK438">
        <v>315.1840787878787</v>
      </c>
      <c r="AL438">
        <v>-6.518788638956477</v>
      </c>
      <c r="AM438">
        <v>66.42233892500103</v>
      </c>
      <c r="AN438">
        <f>(AP438 - AO438 + DI438*1E3/(8.314*(DK438+273.15)) * AR438/DH438 * AQ438) * DH438/(100*CV438) * 1000/(1000 - AP438)</f>
        <v>0</v>
      </c>
      <c r="AO438">
        <v>25.64981440303287</v>
      </c>
      <c r="AP438">
        <v>28.55445757575755</v>
      </c>
      <c r="AQ438">
        <v>0.0007282786351359152</v>
      </c>
      <c r="AR438">
        <v>79.01917542628415</v>
      </c>
      <c r="AS438">
        <v>0</v>
      </c>
      <c r="AT438">
        <v>0</v>
      </c>
      <c r="AU438">
        <f>IF(AS438*$H$13&gt;=AW438,1.0,(AW438/(AW438-AS438*$H$13)))</f>
        <v>0</v>
      </c>
      <c r="AV438">
        <f>(AU438-1)*100</f>
        <v>0</v>
      </c>
      <c r="AW438">
        <f>MAX(0,($B$13+$C$13*DP438)/(1+$D$13*DP438)*DI438/(DK438+273)*$E$13)</f>
        <v>0</v>
      </c>
      <c r="AX438" t="s">
        <v>421</v>
      </c>
      <c r="AY438" t="s">
        <v>421</v>
      </c>
      <c r="AZ438">
        <v>0</v>
      </c>
      <c r="BA438">
        <v>0</v>
      </c>
      <c r="BB438">
        <f>1-AZ438/BA438</f>
        <v>0</v>
      </c>
      <c r="BC438">
        <v>0</v>
      </c>
      <c r="BD438" t="s">
        <v>421</v>
      </c>
      <c r="BE438" t="s">
        <v>421</v>
      </c>
      <c r="BF438">
        <v>0</v>
      </c>
      <c r="BG438">
        <v>0</v>
      </c>
      <c r="BH438">
        <f>1-BF438/BG438</f>
        <v>0</v>
      </c>
      <c r="BI438">
        <v>0.5</v>
      </c>
      <c r="BJ438">
        <f>CS438</f>
        <v>0</v>
      </c>
      <c r="BK438">
        <f>L438</f>
        <v>0</v>
      </c>
      <c r="BL438">
        <f>BH438*BI438*BJ438</f>
        <v>0</v>
      </c>
      <c r="BM438">
        <f>(BK438-BC438)/BJ438</f>
        <v>0</v>
      </c>
      <c r="BN438">
        <f>(BA438-BG438)/BG438</f>
        <v>0</v>
      </c>
      <c r="BO438">
        <f>AZ438/(BB438+AZ438/BG438)</f>
        <v>0</v>
      </c>
      <c r="BP438" t="s">
        <v>421</v>
      </c>
      <c r="BQ438">
        <v>0</v>
      </c>
      <c r="BR438">
        <f>IF(BQ438&lt;&gt;0, BQ438, BO438)</f>
        <v>0</v>
      </c>
      <c r="BS438">
        <f>1-BR438/BG438</f>
        <v>0</v>
      </c>
      <c r="BT438">
        <f>(BG438-BF438)/(BG438-BR438)</f>
        <v>0</v>
      </c>
      <c r="BU438">
        <f>(BA438-BG438)/(BA438-BR438)</f>
        <v>0</v>
      </c>
      <c r="BV438">
        <f>(BG438-BF438)/(BG438-AZ438)</f>
        <v>0</v>
      </c>
      <c r="BW438">
        <f>(BA438-BG438)/(BA438-AZ438)</f>
        <v>0</v>
      </c>
      <c r="BX438">
        <f>(BT438*BR438/BF438)</f>
        <v>0</v>
      </c>
      <c r="BY438">
        <f>(1-BX438)</f>
        <v>0</v>
      </c>
      <c r="BZ438">
        <v>1358</v>
      </c>
      <c r="CA438">
        <v>300</v>
      </c>
      <c r="CB438">
        <v>300</v>
      </c>
      <c r="CC438">
        <v>300</v>
      </c>
      <c r="CD438">
        <v>10372.1</v>
      </c>
      <c r="CE438">
        <v>1824.64</v>
      </c>
      <c r="CF438">
        <v>-0.00730157</v>
      </c>
      <c r="CG438">
        <v>0.9</v>
      </c>
      <c r="CH438" t="s">
        <v>421</v>
      </c>
      <c r="CI438" t="s">
        <v>421</v>
      </c>
      <c r="CJ438" t="s">
        <v>421</v>
      </c>
      <c r="CK438" t="s">
        <v>421</v>
      </c>
      <c r="CL438" t="s">
        <v>421</v>
      </c>
      <c r="CM438" t="s">
        <v>421</v>
      </c>
      <c r="CN438" t="s">
        <v>421</v>
      </c>
      <c r="CO438" t="s">
        <v>421</v>
      </c>
      <c r="CP438" t="s">
        <v>421</v>
      </c>
      <c r="CQ438" t="s">
        <v>421</v>
      </c>
      <c r="CR438">
        <f>$B$11*DQ438+$C$11*DR438+$F$11*EC438*(1-EF438)</f>
        <v>0</v>
      </c>
      <c r="CS438">
        <f>CR438*CT438</f>
        <v>0</v>
      </c>
      <c r="CT438">
        <f>($B$11*$D$9+$C$11*$D$9+$F$11*((EP438+EH438)/MAX(EP438+EH438+EQ438, 0.1)*$I$9+EQ438/MAX(EP438+EH438+EQ438, 0.1)*$J$9))/($B$11+$C$11+$F$11)</f>
        <v>0</v>
      </c>
      <c r="CU438">
        <f>($B$11*$K$9+$C$11*$K$9+$F$11*((EP438+EH438)/MAX(EP438+EH438+EQ438, 0.1)*$P$9+EQ438/MAX(EP438+EH438+EQ438, 0.1)*$Q$9))/($B$11+$C$11+$F$11)</f>
        <v>0</v>
      </c>
      <c r="CV438">
        <v>6</v>
      </c>
      <c r="CW438">
        <v>0.5</v>
      </c>
      <c r="CX438" t="s">
        <v>422</v>
      </c>
      <c r="CY438">
        <v>2</v>
      </c>
      <c r="CZ438" t="b">
        <v>1</v>
      </c>
      <c r="DA438">
        <v>1652290233</v>
      </c>
      <c r="DB438">
        <v>309.3313333333334</v>
      </c>
      <c r="DC438">
        <v>259.911</v>
      </c>
      <c r="DD438">
        <v>28.55083333333333</v>
      </c>
      <c r="DE438">
        <v>25.7018</v>
      </c>
      <c r="DF438">
        <v>309.4973333333333</v>
      </c>
      <c r="DG438">
        <v>28.43636666666667</v>
      </c>
      <c r="DH438">
        <v>400.0926666666667</v>
      </c>
      <c r="DI438">
        <v>90.62863333333333</v>
      </c>
      <c r="DJ438">
        <v>0.100041</v>
      </c>
      <c r="DK438">
        <v>33.39496666666667</v>
      </c>
      <c r="DL438">
        <v>32.72086666666667</v>
      </c>
      <c r="DM438">
        <v>999.9</v>
      </c>
      <c r="DN438">
        <v>0</v>
      </c>
      <c r="DO438">
        <v>0</v>
      </c>
      <c r="DP438">
        <v>9995</v>
      </c>
      <c r="DQ438">
        <v>0</v>
      </c>
      <c r="DR438">
        <v>256.468</v>
      </c>
      <c r="DS438">
        <v>49.4203</v>
      </c>
      <c r="DT438">
        <v>318.4226666666667</v>
      </c>
      <c r="DU438">
        <v>266.7673333333333</v>
      </c>
      <c r="DV438">
        <v>2.84902</v>
      </c>
      <c r="DW438">
        <v>259.911</v>
      </c>
      <c r="DX438">
        <v>25.7018</v>
      </c>
      <c r="DY438">
        <v>2.587526666666667</v>
      </c>
      <c r="DZ438">
        <v>2.329323333333333</v>
      </c>
      <c r="EA438">
        <v>21.58773333333333</v>
      </c>
      <c r="EB438">
        <v>19.88063333333334</v>
      </c>
      <c r="EC438">
        <v>1500.06</v>
      </c>
      <c r="ED438">
        <v>0.9729936666666666</v>
      </c>
      <c r="EE438">
        <v>0.02700663333333333</v>
      </c>
      <c r="EF438">
        <v>0</v>
      </c>
      <c r="EG438">
        <v>1291.22</v>
      </c>
      <c r="EH438">
        <v>5.00097</v>
      </c>
      <c r="EI438">
        <v>20093.23333333333</v>
      </c>
      <c r="EJ438">
        <v>12492.06666666667</v>
      </c>
      <c r="EK438">
        <v>41.625</v>
      </c>
      <c r="EL438">
        <v>42.93699999999999</v>
      </c>
      <c r="EM438">
        <v>41.812</v>
      </c>
      <c r="EN438">
        <v>42.77066666666667</v>
      </c>
      <c r="EO438">
        <v>42.75</v>
      </c>
      <c r="EP438">
        <v>1454.683333333333</v>
      </c>
      <c r="EQ438">
        <v>40.37333333333333</v>
      </c>
      <c r="ER438">
        <v>0</v>
      </c>
      <c r="ES438">
        <v>2919.799999952316</v>
      </c>
      <c r="ET438">
        <v>0</v>
      </c>
      <c r="EU438">
        <v>1307.237692307692</v>
      </c>
      <c r="EV438">
        <v>-131.9651282915543</v>
      </c>
      <c r="EW438">
        <v>-1937.27521502981</v>
      </c>
      <c r="EX438">
        <v>20323.05</v>
      </c>
      <c r="EY438">
        <v>15</v>
      </c>
      <c r="EZ438">
        <v>1652287342.6</v>
      </c>
      <c r="FA438" t="s">
        <v>727</v>
      </c>
      <c r="FB438">
        <v>1652287342.6</v>
      </c>
      <c r="FC438">
        <v>1652287335.6</v>
      </c>
      <c r="FD438">
        <v>27</v>
      </c>
      <c r="FE438">
        <v>0.206</v>
      </c>
      <c r="FF438">
        <v>-0.006</v>
      </c>
      <c r="FG438">
        <v>-1.806</v>
      </c>
      <c r="FH438">
        <v>0.04</v>
      </c>
      <c r="FI438">
        <v>1600</v>
      </c>
      <c r="FJ438">
        <v>24</v>
      </c>
      <c r="FK438">
        <v>0.06</v>
      </c>
      <c r="FL438">
        <v>0.04</v>
      </c>
      <c r="FM438">
        <v>47.44854390243903</v>
      </c>
      <c r="FN438">
        <v>12.16409268292685</v>
      </c>
      <c r="FO438">
        <v>1.200096298381779</v>
      </c>
      <c r="FP438">
        <v>-1</v>
      </c>
      <c r="FQ438">
        <v>2.850870487804878</v>
      </c>
      <c r="FR438">
        <v>0.2029639024390275</v>
      </c>
      <c r="FS438">
        <v>0.02447905116836657</v>
      </c>
      <c r="FT438">
        <v>1</v>
      </c>
      <c r="FU438">
        <v>0</v>
      </c>
      <c r="FV438">
        <v>0</v>
      </c>
      <c r="FW438">
        <v>0</v>
      </c>
      <c r="FX438">
        <v>-1</v>
      </c>
      <c r="FY438">
        <v>1</v>
      </c>
      <c r="FZ438">
        <v>1</v>
      </c>
      <c r="GA438" t="s">
        <v>719</v>
      </c>
      <c r="GB438">
        <v>2.69376</v>
      </c>
      <c r="GC438">
        <v>2.70507</v>
      </c>
      <c r="GD438">
        <v>0.0721031</v>
      </c>
      <c r="GE438">
        <v>0.0614371</v>
      </c>
      <c r="GF438">
        <v>0.119355</v>
      </c>
      <c r="GG438">
        <v>0.109387</v>
      </c>
      <c r="GH438">
        <v>29089.5</v>
      </c>
      <c r="GI438">
        <v>29540.4</v>
      </c>
      <c r="GJ438">
        <v>29171.9</v>
      </c>
      <c r="GK438">
        <v>29131</v>
      </c>
      <c r="GL438">
        <v>34009.3</v>
      </c>
      <c r="GM438">
        <v>34532.7</v>
      </c>
      <c r="GN438">
        <v>41053.7</v>
      </c>
      <c r="GO438">
        <v>41568.8</v>
      </c>
      <c r="GP438">
        <v>1.71435</v>
      </c>
      <c r="GQ438">
        <v>2.00437</v>
      </c>
      <c r="GR438">
        <v>0.127099</v>
      </c>
      <c r="GS438">
        <v>0</v>
      </c>
      <c r="GT438">
        <v>30.6593</v>
      </c>
      <c r="GU438">
        <v>999.9</v>
      </c>
      <c r="GV438">
        <v>44.1</v>
      </c>
      <c r="GW438">
        <v>36.9</v>
      </c>
      <c r="GX438">
        <v>30.5115</v>
      </c>
      <c r="GY438">
        <v>62.7938</v>
      </c>
      <c r="GZ438">
        <v>29.0104</v>
      </c>
      <c r="HA438">
        <v>1</v>
      </c>
      <c r="HB438">
        <v>0.370539</v>
      </c>
      <c r="HC438">
        <v>0</v>
      </c>
      <c r="HD438">
        <v>20.3918</v>
      </c>
      <c r="HE438">
        <v>5.21579</v>
      </c>
      <c r="HF438">
        <v>12.0099</v>
      </c>
      <c r="HG438">
        <v>4.98705</v>
      </c>
      <c r="HH438">
        <v>3.28848</v>
      </c>
      <c r="HI438">
        <v>2449.4</v>
      </c>
      <c r="HJ438">
        <v>9999</v>
      </c>
      <c r="HK438">
        <v>9999</v>
      </c>
      <c r="HL438">
        <v>46.2</v>
      </c>
      <c r="HM438">
        <v>1.86737</v>
      </c>
      <c r="HN438">
        <v>1.8663</v>
      </c>
      <c r="HO438">
        <v>1.86585</v>
      </c>
      <c r="HP438">
        <v>1.8657</v>
      </c>
      <c r="HQ438">
        <v>1.86752</v>
      </c>
      <c r="HR438">
        <v>1.87009</v>
      </c>
      <c r="HS438">
        <v>1.86873</v>
      </c>
      <c r="HT438">
        <v>1.87012</v>
      </c>
      <c r="HU438">
        <v>0</v>
      </c>
      <c r="HV438">
        <v>0</v>
      </c>
      <c r="HW438">
        <v>0</v>
      </c>
      <c r="HX438">
        <v>0</v>
      </c>
      <c r="HY438" t="s">
        <v>425</v>
      </c>
      <c r="HZ438" t="s">
        <v>426</v>
      </c>
      <c r="IA438" t="s">
        <v>427</v>
      </c>
      <c r="IB438" t="s">
        <v>427</v>
      </c>
      <c r="IC438" t="s">
        <v>427</v>
      </c>
      <c r="ID438" t="s">
        <v>427</v>
      </c>
      <c r="IE438">
        <v>0</v>
      </c>
      <c r="IF438">
        <v>100</v>
      </c>
      <c r="IG438">
        <v>100</v>
      </c>
      <c r="IH438">
        <v>-0.16</v>
      </c>
      <c r="II438">
        <v>0.1146</v>
      </c>
      <c r="IJ438">
        <v>0.04464184116076175</v>
      </c>
      <c r="IK438">
        <v>-0.0004613869835165773</v>
      </c>
      <c r="IL438">
        <v>-7.733014719846753E-07</v>
      </c>
      <c r="IM438">
        <v>2.12217718631011E-10</v>
      </c>
      <c r="IN438">
        <v>-0.1662484685589008</v>
      </c>
      <c r="IO438">
        <v>0.000886434048502425</v>
      </c>
      <c r="IP438">
        <v>0.0004187276611132993</v>
      </c>
      <c r="IQ438">
        <v>-3.612086840460417E-06</v>
      </c>
      <c r="IR438">
        <v>19</v>
      </c>
      <c r="IS438">
        <v>2204</v>
      </c>
      <c r="IT438">
        <v>1</v>
      </c>
      <c r="IU438">
        <v>37</v>
      </c>
      <c r="IV438">
        <v>48.2</v>
      </c>
      <c r="IW438">
        <v>48.3</v>
      </c>
      <c r="IX438">
        <v>0.653076</v>
      </c>
      <c r="IY438">
        <v>2.25708</v>
      </c>
      <c r="IZ438">
        <v>1.39648</v>
      </c>
      <c r="JA438">
        <v>2.34131</v>
      </c>
      <c r="JB438">
        <v>1.49536</v>
      </c>
      <c r="JC438">
        <v>2.32056</v>
      </c>
      <c r="JD438">
        <v>39.1924</v>
      </c>
      <c r="JE438">
        <v>14.5873</v>
      </c>
      <c r="JF438">
        <v>18</v>
      </c>
      <c r="JG438">
        <v>391.747</v>
      </c>
      <c r="JH438">
        <v>561.297</v>
      </c>
      <c r="JI438">
        <v>32.64</v>
      </c>
      <c r="JJ438">
        <v>32.2367</v>
      </c>
      <c r="JK438">
        <v>30.0003</v>
      </c>
      <c r="JL438">
        <v>32.1325</v>
      </c>
      <c r="JM438">
        <v>32.0335</v>
      </c>
      <c r="JN438">
        <v>13.0802</v>
      </c>
      <c r="JO438">
        <v>21.5118</v>
      </c>
      <c r="JP438">
        <v>31.499</v>
      </c>
      <c r="JQ438">
        <v>-999.9</v>
      </c>
      <c r="JR438">
        <v>203.601</v>
      </c>
      <c r="JS438">
        <v>25.6424</v>
      </c>
      <c r="JT438">
        <v>99.7055</v>
      </c>
      <c r="JU438">
        <v>99.7782</v>
      </c>
    </row>
    <row r="439" spans="1:281">
      <c r="A439">
        <v>423</v>
      </c>
      <c r="B439">
        <v>1652290236</v>
      </c>
      <c r="C439">
        <v>8179.5</v>
      </c>
      <c r="D439" t="s">
        <v>1331</v>
      </c>
      <c r="E439" t="s">
        <v>1332</v>
      </c>
      <c r="F439">
        <v>2</v>
      </c>
      <c r="G439" t="s">
        <v>1120</v>
      </c>
      <c r="H439" t="s">
        <v>418</v>
      </c>
      <c r="I439">
        <v>1652290234.625</v>
      </c>
      <c r="J439">
        <f>(K439)/1000</f>
        <v>0</v>
      </c>
      <c r="K439">
        <f>IF(CZ439, AN439, AH439)</f>
        <v>0</v>
      </c>
      <c r="L439">
        <f>IF(CZ439, AI439, AG439)</f>
        <v>0</v>
      </c>
      <c r="M439">
        <f>DB439 - IF(AU439&gt;1, L439*CV439*100.0/(AW439*DP439), 0)</f>
        <v>0</v>
      </c>
      <c r="N439">
        <f>((T439-J439/2)*M439-L439)/(T439+J439/2)</f>
        <v>0</v>
      </c>
      <c r="O439">
        <f>N439*(DI439+DJ439)/1000.0</f>
        <v>0</v>
      </c>
      <c r="P439">
        <f>(DB439 - IF(AU439&gt;1, L439*CV439*100.0/(AW439*DP439), 0))*(DI439+DJ439)/1000.0</f>
        <v>0</v>
      </c>
      <c r="Q439">
        <f>2.0/((1/S439-1/R439)+SIGN(S439)*SQRT((1/S439-1/R439)*(1/S439-1/R439) + 4*CW439/((CW439+1)*(CW439+1))*(2*1/S439*1/R439-1/R439*1/R439)))</f>
        <v>0</v>
      </c>
      <c r="R439">
        <f>IF(LEFT(CX439,1)&lt;&gt;"0",IF(LEFT(CX439,1)="1",3.0,CY439),$D$5+$E$5*(DP439*DI439/($K$5*1000))+$F$5*(DP439*DI439/($K$5*1000))*MAX(MIN(CV439,$J$5),$I$5)*MAX(MIN(CV439,$J$5),$I$5)+$G$5*MAX(MIN(CV439,$J$5),$I$5)*(DP439*DI439/($K$5*1000))+$H$5*(DP439*DI439/($K$5*1000))*(DP439*DI439/($K$5*1000)))</f>
        <v>0</v>
      </c>
      <c r="S439">
        <f>J439*(1000-(1000*0.61365*exp(17.502*W439/(240.97+W439))/(DI439+DJ439)+DD439)/2)/(1000*0.61365*exp(17.502*W439/(240.97+W439))/(DI439+DJ439)-DD439)</f>
        <v>0</v>
      </c>
      <c r="T439">
        <f>1/((CW439+1)/(Q439/1.6)+1/(R439/1.37)) + CW439/((CW439+1)/(Q439/1.6) + CW439/(R439/1.37))</f>
        <v>0</v>
      </c>
      <c r="U439">
        <f>(CR439*CU439)</f>
        <v>0</v>
      </c>
      <c r="V439">
        <f>(DK439+(U439+2*0.95*5.67E-8*(((DK439+$B$7)+273)^4-(DK439+273)^4)-44100*J439)/(1.84*29.3*R439+8*0.95*5.67E-8*(DK439+273)^3))</f>
        <v>0</v>
      </c>
      <c r="W439">
        <f>($C$7*DL439+$D$7*DM439+$E$7*V439)</f>
        <v>0</v>
      </c>
      <c r="X439">
        <f>0.61365*exp(17.502*W439/(240.97+W439))</f>
        <v>0</v>
      </c>
      <c r="Y439">
        <f>(Z439/AA439*100)</f>
        <v>0</v>
      </c>
      <c r="Z439">
        <f>DD439*(DI439+DJ439)/1000</f>
        <v>0</v>
      </c>
      <c r="AA439">
        <f>0.61365*exp(17.502*DK439/(240.97+DK439))</f>
        <v>0</v>
      </c>
      <c r="AB439">
        <f>(X439-DD439*(DI439+DJ439)/1000)</f>
        <v>0</v>
      </c>
      <c r="AC439">
        <f>(-J439*44100)</f>
        <v>0</v>
      </c>
      <c r="AD439">
        <f>2*29.3*R439*0.92*(DK439-W439)</f>
        <v>0</v>
      </c>
      <c r="AE439">
        <f>2*0.95*5.67E-8*(((DK439+$B$7)+273)^4-(W439+273)^4)</f>
        <v>0</v>
      </c>
      <c r="AF439">
        <f>U439+AE439+AC439+AD439</f>
        <v>0</v>
      </c>
      <c r="AG439">
        <f>DH439*AU439*(DC439-DB439*(1000-AU439*DE439)/(1000-AU439*DD439))/(100*CV439)</f>
        <v>0</v>
      </c>
      <c r="AH439">
        <f>1000*DH439*AU439*(DD439-DE439)/(100*CV439*(1000-AU439*DD439))</f>
        <v>0</v>
      </c>
      <c r="AI439">
        <f>(AJ439 - AK439 - DI439*1E3/(8.314*(DK439+273.15)) * AM439/DH439 * AL439) * DH439/(100*CV439) * (1000 - DE439)/1000</f>
        <v>0</v>
      </c>
      <c r="AJ439">
        <v>270.9566746150647</v>
      </c>
      <c r="AK439">
        <v>302.1802181818181</v>
      </c>
      <c r="AL439">
        <v>-6.494304998097422</v>
      </c>
      <c r="AM439">
        <v>66.42233892500103</v>
      </c>
      <c r="AN439">
        <f>(AP439 - AO439 + DI439*1E3/(8.314*(DK439+273.15)) * AR439/DH439 * AQ439) * DH439/(100*CV439) * 1000/(1000 - AP439)</f>
        <v>0</v>
      </c>
      <c r="AO439">
        <v>25.68139745312638</v>
      </c>
      <c r="AP439">
        <v>28.57455757575758</v>
      </c>
      <c r="AQ439">
        <v>0.005251569481276668</v>
      </c>
      <c r="AR439">
        <v>79.01917542628415</v>
      </c>
      <c r="AS439">
        <v>0</v>
      </c>
      <c r="AT439">
        <v>0</v>
      </c>
      <c r="AU439">
        <f>IF(AS439*$H$13&gt;=AW439,1.0,(AW439/(AW439-AS439*$H$13)))</f>
        <v>0</v>
      </c>
      <c r="AV439">
        <f>(AU439-1)*100</f>
        <v>0</v>
      </c>
      <c r="AW439">
        <f>MAX(0,($B$13+$C$13*DP439)/(1+$D$13*DP439)*DI439/(DK439+273)*$E$13)</f>
        <v>0</v>
      </c>
      <c r="AX439" t="s">
        <v>421</v>
      </c>
      <c r="AY439" t="s">
        <v>421</v>
      </c>
      <c r="AZ439">
        <v>0</v>
      </c>
      <c r="BA439">
        <v>0</v>
      </c>
      <c r="BB439">
        <f>1-AZ439/BA439</f>
        <v>0</v>
      </c>
      <c r="BC439">
        <v>0</v>
      </c>
      <c r="BD439" t="s">
        <v>421</v>
      </c>
      <c r="BE439" t="s">
        <v>421</v>
      </c>
      <c r="BF439">
        <v>0</v>
      </c>
      <c r="BG439">
        <v>0</v>
      </c>
      <c r="BH439">
        <f>1-BF439/BG439</f>
        <v>0</v>
      </c>
      <c r="BI439">
        <v>0.5</v>
      </c>
      <c r="BJ439">
        <f>CS439</f>
        <v>0</v>
      </c>
      <c r="BK439">
        <f>L439</f>
        <v>0</v>
      </c>
      <c r="BL439">
        <f>BH439*BI439*BJ439</f>
        <v>0</v>
      </c>
      <c r="BM439">
        <f>(BK439-BC439)/BJ439</f>
        <v>0</v>
      </c>
      <c r="BN439">
        <f>(BA439-BG439)/BG439</f>
        <v>0</v>
      </c>
      <c r="BO439">
        <f>AZ439/(BB439+AZ439/BG439)</f>
        <v>0</v>
      </c>
      <c r="BP439" t="s">
        <v>421</v>
      </c>
      <c r="BQ439">
        <v>0</v>
      </c>
      <c r="BR439">
        <f>IF(BQ439&lt;&gt;0, BQ439, BO439)</f>
        <v>0</v>
      </c>
      <c r="BS439">
        <f>1-BR439/BG439</f>
        <v>0</v>
      </c>
      <c r="BT439">
        <f>(BG439-BF439)/(BG439-BR439)</f>
        <v>0</v>
      </c>
      <c r="BU439">
        <f>(BA439-BG439)/(BA439-BR439)</f>
        <v>0</v>
      </c>
      <c r="BV439">
        <f>(BG439-BF439)/(BG439-AZ439)</f>
        <v>0</v>
      </c>
      <c r="BW439">
        <f>(BA439-BG439)/(BA439-AZ439)</f>
        <v>0</v>
      </c>
      <c r="BX439">
        <f>(BT439*BR439/BF439)</f>
        <v>0</v>
      </c>
      <c r="BY439">
        <f>(1-BX439)</f>
        <v>0</v>
      </c>
      <c r="BZ439">
        <v>1358</v>
      </c>
      <c r="CA439">
        <v>300</v>
      </c>
      <c r="CB439">
        <v>300</v>
      </c>
      <c r="CC439">
        <v>300</v>
      </c>
      <c r="CD439">
        <v>10372.1</v>
      </c>
      <c r="CE439">
        <v>1824.64</v>
      </c>
      <c r="CF439">
        <v>-0.00730157</v>
      </c>
      <c r="CG439">
        <v>0.9</v>
      </c>
      <c r="CH439" t="s">
        <v>421</v>
      </c>
      <c r="CI439" t="s">
        <v>421</v>
      </c>
      <c r="CJ439" t="s">
        <v>421</v>
      </c>
      <c r="CK439" t="s">
        <v>421</v>
      </c>
      <c r="CL439" t="s">
        <v>421</v>
      </c>
      <c r="CM439" t="s">
        <v>421</v>
      </c>
      <c r="CN439" t="s">
        <v>421</v>
      </c>
      <c r="CO439" t="s">
        <v>421</v>
      </c>
      <c r="CP439" t="s">
        <v>421</v>
      </c>
      <c r="CQ439" t="s">
        <v>421</v>
      </c>
      <c r="CR439">
        <f>$B$11*DQ439+$C$11*DR439+$F$11*EC439*(1-EF439)</f>
        <v>0</v>
      </c>
      <c r="CS439">
        <f>CR439*CT439</f>
        <v>0</v>
      </c>
      <c r="CT439">
        <f>($B$11*$D$9+$C$11*$D$9+$F$11*((EP439+EH439)/MAX(EP439+EH439+EQ439, 0.1)*$I$9+EQ439/MAX(EP439+EH439+EQ439, 0.1)*$J$9))/($B$11+$C$11+$F$11)</f>
        <v>0</v>
      </c>
      <c r="CU439">
        <f>($B$11*$K$9+$C$11*$K$9+$F$11*((EP439+EH439)/MAX(EP439+EH439+EQ439, 0.1)*$P$9+EQ439/MAX(EP439+EH439+EQ439, 0.1)*$Q$9))/($B$11+$C$11+$F$11)</f>
        <v>0</v>
      </c>
      <c r="CV439">
        <v>6</v>
      </c>
      <c r="CW439">
        <v>0.5</v>
      </c>
      <c r="CX439" t="s">
        <v>422</v>
      </c>
      <c r="CY439">
        <v>2</v>
      </c>
      <c r="CZ439" t="b">
        <v>1</v>
      </c>
      <c r="DA439">
        <v>1652290234.625</v>
      </c>
      <c r="DB439">
        <v>299.07475</v>
      </c>
      <c r="DC439">
        <v>249.25</v>
      </c>
      <c r="DD439">
        <v>28.5656</v>
      </c>
      <c r="DE439">
        <v>25.71305</v>
      </c>
      <c r="DF439">
        <v>299.232</v>
      </c>
      <c r="DG439">
        <v>28.450925</v>
      </c>
      <c r="DH439">
        <v>400.09675</v>
      </c>
      <c r="DI439">
        <v>90.62975</v>
      </c>
      <c r="DJ439">
        <v>0.10001215</v>
      </c>
      <c r="DK439">
        <v>33.39405000000001</v>
      </c>
      <c r="DL439">
        <v>32.7209</v>
      </c>
      <c r="DM439">
        <v>999.9</v>
      </c>
      <c r="DN439">
        <v>0</v>
      </c>
      <c r="DO439">
        <v>0</v>
      </c>
      <c r="DP439">
        <v>9988.125</v>
      </c>
      <c r="DQ439">
        <v>0</v>
      </c>
      <c r="DR439">
        <v>257.0605</v>
      </c>
      <c r="DS439">
        <v>49.824575</v>
      </c>
      <c r="DT439">
        <v>307.8695</v>
      </c>
      <c r="DU439">
        <v>255.82825</v>
      </c>
      <c r="DV439">
        <v>2.852565</v>
      </c>
      <c r="DW439">
        <v>249.25</v>
      </c>
      <c r="DX439">
        <v>25.71305</v>
      </c>
      <c r="DY439">
        <v>2.5888975</v>
      </c>
      <c r="DZ439">
        <v>2.3303675</v>
      </c>
      <c r="EA439">
        <v>21.596425</v>
      </c>
      <c r="EB439">
        <v>19.887875</v>
      </c>
      <c r="EC439">
        <v>1499.9425</v>
      </c>
      <c r="ED439">
        <v>0.97299325</v>
      </c>
      <c r="EE439">
        <v>0.027007075</v>
      </c>
      <c r="EF439">
        <v>0</v>
      </c>
      <c r="EG439">
        <v>1287.6125</v>
      </c>
      <c r="EH439">
        <v>5.00097</v>
      </c>
      <c r="EI439">
        <v>20032.75</v>
      </c>
      <c r="EJ439">
        <v>12491.075</v>
      </c>
      <c r="EK439">
        <v>41.625</v>
      </c>
      <c r="EL439">
        <v>42.937</v>
      </c>
      <c r="EM439">
        <v>41.812</v>
      </c>
      <c r="EN439">
        <v>42.79649999999999</v>
      </c>
      <c r="EO439">
        <v>42.75</v>
      </c>
      <c r="EP439">
        <v>1454.5725</v>
      </c>
      <c r="EQ439">
        <v>40.37</v>
      </c>
      <c r="ER439">
        <v>0</v>
      </c>
      <c r="ES439">
        <v>2922.200000047684</v>
      </c>
      <c r="ET439">
        <v>0</v>
      </c>
      <c r="EU439">
        <v>1301.820769230769</v>
      </c>
      <c r="EV439">
        <v>-139.207521466221</v>
      </c>
      <c r="EW439">
        <v>-2046.088890462196</v>
      </c>
      <c r="EX439">
        <v>20243.39615384616</v>
      </c>
      <c r="EY439">
        <v>15</v>
      </c>
      <c r="EZ439">
        <v>1652287342.6</v>
      </c>
      <c r="FA439" t="s">
        <v>727</v>
      </c>
      <c r="FB439">
        <v>1652287342.6</v>
      </c>
      <c r="FC439">
        <v>1652287335.6</v>
      </c>
      <c r="FD439">
        <v>27</v>
      </c>
      <c r="FE439">
        <v>0.206</v>
      </c>
      <c r="FF439">
        <v>-0.006</v>
      </c>
      <c r="FG439">
        <v>-1.806</v>
      </c>
      <c r="FH439">
        <v>0.04</v>
      </c>
      <c r="FI439">
        <v>1600</v>
      </c>
      <c r="FJ439">
        <v>24</v>
      </c>
      <c r="FK439">
        <v>0.06</v>
      </c>
      <c r="FL439">
        <v>0.04</v>
      </c>
      <c r="FM439">
        <v>47.8115725</v>
      </c>
      <c r="FN439">
        <v>12.3114878048779</v>
      </c>
      <c r="FO439">
        <v>1.185327524987819</v>
      </c>
      <c r="FP439">
        <v>-1</v>
      </c>
      <c r="FQ439">
        <v>2.854203</v>
      </c>
      <c r="FR439">
        <v>0.1530571857410809</v>
      </c>
      <c r="FS439">
        <v>0.02215270437215282</v>
      </c>
      <c r="FT439">
        <v>1</v>
      </c>
      <c r="FU439">
        <v>0</v>
      </c>
      <c r="FV439">
        <v>0</v>
      </c>
      <c r="FW439">
        <v>0</v>
      </c>
      <c r="FX439">
        <v>-1</v>
      </c>
      <c r="FY439">
        <v>1</v>
      </c>
      <c r="FZ439">
        <v>1</v>
      </c>
      <c r="GA439" t="s">
        <v>719</v>
      </c>
      <c r="GB439">
        <v>2.69379</v>
      </c>
      <c r="GC439">
        <v>2.70497</v>
      </c>
      <c r="GD439">
        <v>0.06960860000000001</v>
      </c>
      <c r="GE439">
        <v>0.0586905</v>
      </c>
      <c r="GF439">
        <v>0.11941</v>
      </c>
      <c r="GG439">
        <v>0.109397</v>
      </c>
      <c r="GH439">
        <v>29168.1</v>
      </c>
      <c r="GI439">
        <v>29626.8</v>
      </c>
      <c r="GJ439">
        <v>29172.2</v>
      </c>
      <c r="GK439">
        <v>29131</v>
      </c>
      <c r="GL439">
        <v>34007.5</v>
      </c>
      <c r="GM439">
        <v>34532.2</v>
      </c>
      <c r="GN439">
        <v>41054.1</v>
      </c>
      <c r="GO439">
        <v>41568.7</v>
      </c>
      <c r="GP439">
        <v>1.71425</v>
      </c>
      <c r="GQ439">
        <v>2.00427</v>
      </c>
      <c r="GR439">
        <v>0.127137</v>
      </c>
      <c r="GS439">
        <v>0</v>
      </c>
      <c r="GT439">
        <v>30.6597</v>
      </c>
      <c r="GU439">
        <v>999.9</v>
      </c>
      <c r="GV439">
        <v>44.1</v>
      </c>
      <c r="GW439">
        <v>36.9</v>
      </c>
      <c r="GX439">
        <v>30.5113</v>
      </c>
      <c r="GY439">
        <v>62.7138</v>
      </c>
      <c r="GZ439">
        <v>29.1306</v>
      </c>
      <c r="HA439">
        <v>1</v>
      </c>
      <c r="HB439">
        <v>0.370579</v>
      </c>
      <c r="HC439">
        <v>0</v>
      </c>
      <c r="HD439">
        <v>20.3918</v>
      </c>
      <c r="HE439">
        <v>5.21549</v>
      </c>
      <c r="HF439">
        <v>12.0099</v>
      </c>
      <c r="HG439">
        <v>4.98675</v>
      </c>
      <c r="HH439">
        <v>3.28845</v>
      </c>
      <c r="HI439">
        <v>2449.4</v>
      </c>
      <c r="HJ439">
        <v>9999</v>
      </c>
      <c r="HK439">
        <v>9999</v>
      </c>
      <c r="HL439">
        <v>46.2</v>
      </c>
      <c r="HM439">
        <v>1.86737</v>
      </c>
      <c r="HN439">
        <v>1.8663</v>
      </c>
      <c r="HO439">
        <v>1.86586</v>
      </c>
      <c r="HP439">
        <v>1.8657</v>
      </c>
      <c r="HQ439">
        <v>1.86752</v>
      </c>
      <c r="HR439">
        <v>1.87009</v>
      </c>
      <c r="HS439">
        <v>1.86873</v>
      </c>
      <c r="HT439">
        <v>1.87012</v>
      </c>
      <c r="HU439">
        <v>0</v>
      </c>
      <c r="HV439">
        <v>0</v>
      </c>
      <c r="HW439">
        <v>0</v>
      </c>
      <c r="HX439">
        <v>0</v>
      </c>
      <c r="HY439" t="s">
        <v>425</v>
      </c>
      <c r="HZ439" t="s">
        <v>426</v>
      </c>
      <c r="IA439" t="s">
        <v>427</v>
      </c>
      <c r="IB439" t="s">
        <v>427</v>
      </c>
      <c r="IC439" t="s">
        <v>427</v>
      </c>
      <c r="ID439" t="s">
        <v>427</v>
      </c>
      <c r="IE439">
        <v>0</v>
      </c>
      <c r="IF439">
        <v>100</v>
      </c>
      <c r="IG439">
        <v>100</v>
      </c>
      <c r="IH439">
        <v>-0.149</v>
      </c>
      <c r="II439">
        <v>0.1149</v>
      </c>
      <c r="IJ439">
        <v>0.04464184116076175</v>
      </c>
      <c r="IK439">
        <v>-0.0004613869835165773</v>
      </c>
      <c r="IL439">
        <v>-7.733014719846753E-07</v>
      </c>
      <c r="IM439">
        <v>2.12217718631011E-10</v>
      </c>
      <c r="IN439">
        <v>-0.1662484685589008</v>
      </c>
      <c r="IO439">
        <v>0.000886434048502425</v>
      </c>
      <c r="IP439">
        <v>0.0004187276611132993</v>
      </c>
      <c r="IQ439">
        <v>-3.612086840460417E-06</v>
      </c>
      <c r="IR439">
        <v>19</v>
      </c>
      <c r="IS439">
        <v>2204</v>
      </c>
      <c r="IT439">
        <v>1</v>
      </c>
      <c r="IU439">
        <v>37</v>
      </c>
      <c r="IV439">
        <v>48.2</v>
      </c>
      <c r="IW439">
        <v>48.3</v>
      </c>
      <c r="IX439">
        <v>0.625</v>
      </c>
      <c r="IY439">
        <v>2.26196</v>
      </c>
      <c r="IZ439">
        <v>1.39648</v>
      </c>
      <c r="JA439">
        <v>2.34131</v>
      </c>
      <c r="JB439">
        <v>1.49536</v>
      </c>
      <c r="JC439">
        <v>2.31323</v>
      </c>
      <c r="JD439">
        <v>39.1924</v>
      </c>
      <c r="JE439">
        <v>14.5873</v>
      </c>
      <c r="JF439">
        <v>18</v>
      </c>
      <c r="JG439">
        <v>391.696</v>
      </c>
      <c r="JH439">
        <v>561.222</v>
      </c>
      <c r="JI439">
        <v>32.6398</v>
      </c>
      <c r="JJ439">
        <v>32.2373</v>
      </c>
      <c r="JK439">
        <v>30.0003</v>
      </c>
      <c r="JL439">
        <v>32.1331</v>
      </c>
      <c r="JM439">
        <v>32.0335</v>
      </c>
      <c r="JN439">
        <v>12.5023</v>
      </c>
      <c r="JO439">
        <v>21.5118</v>
      </c>
      <c r="JP439">
        <v>31.499</v>
      </c>
      <c r="JQ439">
        <v>-999.9</v>
      </c>
      <c r="JR439">
        <v>190.241</v>
      </c>
      <c r="JS439">
        <v>25.6228</v>
      </c>
      <c r="JT439">
        <v>99.70659999999999</v>
      </c>
      <c r="JU439">
        <v>99.77809999999999</v>
      </c>
    </row>
    <row r="440" spans="1:281">
      <c r="A440">
        <v>424</v>
      </c>
      <c r="B440">
        <v>1652290238</v>
      </c>
      <c r="C440">
        <v>8181.5</v>
      </c>
      <c r="D440" t="s">
        <v>1333</v>
      </c>
      <c r="E440" t="s">
        <v>1334</v>
      </c>
      <c r="F440">
        <v>2</v>
      </c>
      <c r="G440" t="s">
        <v>1120</v>
      </c>
      <c r="H440" t="s">
        <v>418</v>
      </c>
      <c r="I440">
        <v>1652290237</v>
      </c>
      <c r="J440">
        <f>(K440)/1000</f>
        <v>0</v>
      </c>
      <c r="K440">
        <f>IF(CZ440, AN440, AH440)</f>
        <v>0</v>
      </c>
      <c r="L440">
        <f>IF(CZ440, AI440, AG440)</f>
        <v>0</v>
      </c>
      <c r="M440">
        <f>DB440 - IF(AU440&gt;1, L440*CV440*100.0/(AW440*DP440), 0)</f>
        <v>0</v>
      </c>
      <c r="N440">
        <f>((T440-J440/2)*M440-L440)/(T440+J440/2)</f>
        <v>0</v>
      </c>
      <c r="O440">
        <f>N440*(DI440+DJ440)/1000.0</f>
        <v>0</v>
      </c>
      <c r="P440">
        <f>(DB440 - IF(AU440&gt;1, L440*CV440*100.0/(AW440*DP440), 0))*(DI440+DJ440)/1000.0</f>
        <v>0</v>
      </c>
      <c r="Q440">
        <f>2.0/((1/S440-1/R440)+SIGN(S440)*SQRT((1/S440-1/R440)*(1/S440-1/R440) + 4*CW440/((CW440+1)*(CW440+1))*(2*1/S440*1/R440-1/R440*1/R440)))</f>
        <v>0</v>
      </c>
      <c r="R440">
        <f>IF(LEFT(CX440,1)&lt;&gt;"0",IF(LEFT(CX440,1)="1",3.0,CY440),$D$5+$E$5*(DP440*DI440/($K$5*1000))+$F$5*(DP440*DI440/($K$5*1000))*MAX(MIN(CV440,$J$5),$I$5)*MAX(MIN(CV440,$J$5),$I$5)+$G$5*MAX(MIN(CV440,$J$5),$I$5)*(DP440*DI440/($K$5*1000))+$H$5*(DP440*DI440/($K$5*1000))*(DP440*DI440/($K$5*1000)))</f>
        <v>0</v>
      </c>
      <c r="S440">
        <f>J440*(1000-(1000*0.61365*exp(17.502*W440/(240.97+W440))/(DI440+DJ440)+DD440)/2)/(1000*0.61365*exp(17.502*W440/(240.97+W440))/(DI440+DJ440)-DD440)</f>
        <v>0</v>
      </c>
      <c r="T440">
        <f>1/((CW440+1)/(Q440/1.6)+1/(R440/1.37)) + CW440/((CW440+1)/(Q440/1.6) + CW440/(R440/1.37))</f>
        <v>0</v>
      </c>
      <c r="U440">
        <f>(CR440*CU440)</f>
        <v>0</v>
      </c>
      <c r="V440">
        <f>(DK440+(U440+2*0.95*5.67E-8*(((DK440+$B$7)+273)^4-(DK440+273)^4)-44100*J440)/(1.84*29.3*R440+8*0.95*5.67E-8*(DK440+273)^3))</f>
        <v>0</v>
      </c>
      <c r="W440">
        <f>($C$7*DL440+$D$7*DM440+$E$7*V440)</f>
        <v>0</v>
      </c>
      <c r="X440">
        <f>0.61365*exp(17.502*W440/(240.97+W440))</f>
        <v>0</v>
      </c>
      <c r="Y440">
        <f>(Z440/AA440*100)</f>
        <v>0</v>
      </c>
      <c r="Z440">
        <f>DD440*(DI440+DJ440)/1000</f>
        <v>0</v>
      </c>
      <c r="AA440">
        <f>0.61365*exp(17.502*DK440/(240.97+DK440))</f>
        <v>0</v>
      </c>
      <c r="AB440">
        <f>(X440-DD440*(DI440+DJ440)/1000)</f>
        <v>0</v>
      </c>
      <c r="AC440">
        <f>(-J440*44100)</f>
        <v>0</v>
      </c>
      <c r="AD440">
        <f>2*29.3*R440*0.92*(DK440-W440)</f>
        <v>0</v>
      </c>
      <c r="AE440">
        <f>2*0.95*5.67E-8*(((DK440+$B$7)+273)^4-(W440+273)^4)</f>
        <v>0</v>
      </c>
      <c r="AF440">
        <f>U440+AE440+AC440+AD440</f>
        <v>0</v>
      </c>
      <c r="AG440">
        <f>DH440*AU440*(DC440-DB440*(1000-AU440*DE440)/(1000-AU440*DD440))/(100*CV440)</f>
        <v>0</v>
      </c>
      <c r="AH440">
        <f>1000*DH440*AU440*(DD440-DE440)/(100*CV440*(1000-AU440*DD440))</f>
        <v>0</v>
      </c>
      <c r="AI440">
        <f>(AJ440 - AK440 - DI440*1E3/(8.314*(DK440+273.15)) * AM440/DH440 * AL440) * DH440/(100*CV440) * (1000 - DE440)/1000</f>
        <v>0</v>
      </c>
      <c r="AJ440">
        <v>257.4910645906044</v>
      </c>
      <c r="AK440">
        <v>289.1535515151515</v>
      </c>
      <c r="AL440">
        <v>-6.507492853772245</v>
      </c>
      <c r="AM440">
        <v>66.42233892500103</v>
      </c>
      <c r="AN440">
        <f>(AP440 - AO440 + DI440*1E3/(8.314*(DK440+273.15)) * AR440/DH440 * AQ440) * DH440/(100*CV440) * 1000/(1000 - AP440)</f>
        <v>0</v>
      </c>
      <c r="AO440">
        <v>25.71075466177496</v>
      </c>
      <c r="AP440">
        <v>28.59301939393939</v>
      </c>
      <c r="AQ440">
        <v>0.009676662126405786</v>
      </c>
      <c r="AR440">
        <v>79.01917542628415</v>
      </c>
      <c r="AS440">
        <v>0</v>
      </c>
      <c r="AT440">
        <v>0</v>
      </c>
      <c r="AU440">
        <f>IF(AS440*$H$13&gt;=AW440,1.0,(AW440/(AW440-AS440*$H$13)))</f>
        <v>0</v>
      </c>
      <c r="AV440">
        <f>(AU440-1)*100</f>
        <v>0</v>
      </c>
      <c r="AW440">
        <f>MAX(0,($B$13+$C$13*DP440)/(1+$D$13*DP440)*DI440/(DK440+273)*$E$13)</f>
        <v>0</v>
      </c>
      <c r="AX440" t="s">
        <v>421</v>
      </c>
      <c r="AY440" t="s">
        <v>421</v>
      </c>
      <c r="AZ440">
        <v>0</v>
      </c>
      <c r="BA440">
        <v>0</v>
      </c>
      <c r="BB440">
        <f>1-AZ440/BA440</f>
        <v>0</v>
      </c>
      <c r="BC440">
        <v>0</v>
      </c>
      <c r="BD440" t="s">
        <v>421</v>
      </c>
      <c r="BE440" t="s">
        <v>421</v>
      </c>
      <c r="BF440">
        <v>0</v>
      </c>
      <c r="BG440">
        <v>0</v>
      </c>
      <c r="BH440">
        <f>1-BF440/BG440</f>
        <v>0</v>
      </c>
      <c r="BI440">
        <v>0.5</v>
      </c>
      <c r="BJ440">
        <f>CS440</f>
        <v>0</v>
      </c>
      <c r="BK440">
        <f>L440</f>
        <v>0</v>
      </c>
      <c r="BL440">
        <f>BH440*BI440*BJ440</f>
        <v>0</v>
      </c>
      <c r="BM440">
        <f>(BK440-BC440)/BJ440</f>
        <v>0</v>
      </c>
      <c r="BN440">
        <f>(BA440-BG440)/BG440</f>
        <v>0</v>
      </c>
      <c r="BO440">
        <f>AZ440/(BB440+AZ440/BG440)</f>
        <v>0</v>
      </c>
      <c r="BP440" t="s">
        <v>421</v>
      </c>
      <c r="BQ440">
        <v>0</v>
      </c>
      <c r="BR440">
        <f>IF(BQ440&lt;&gt;0, BQ440, BO440)</f>
        <v>0</v>
      </c>
      <c r="BS440">
        <f>1-BR440/BG440</f>
        <v>0</v>
      </c>
      <c r="BT440">
        <f>(BG440-BF440)/(BG440-BR440)</f>
        <v>0</v>
      </c>
      <c r="BU440">
        <f>(BA440-BG440)/(BA440-BR440)</f>
        <v>0</v>
      </c>
      <c r="BV440">
        <f>(BG440-BF440)/(BG440-AZ440)</f>
        <v>0</v>
      </c>
      <c r="BW440">
        <f>(BA440-BG440)/(BA440-AZ440)</f>
        <v>0</v>
      </c>
      <c r="BX440">
        <f>(BT440*BR440/BF440)</f>
        <v>0</v>
      </c>
      <c r="BY440">
        <f>(1-BX440)</f>
        <v>0</v>
      </c>
      <c r="BZ440">
        <v>1358</v>
      </c>
      <c r="CA440">
        <v>300</v>
      </c>
      <c r="CB440">
        <v>300</v>
      </c>
      <c r="CC440">
        <v>300</v>
      </c>
      <c r="CD440">
        <v>10372.1</v>
      </c>
      <c r="CE440">
        <v>1824.64</v>
      </c>
      <c r="CF440">
        <v>-0.00730157</v>
      </c>
      <c r="CG440">
        <v>0.9</v>
      </c>
      <c r="CH440" t="s">
        <v>421</v>
      </c>
      <c r="CI440" t="s">
        <v>421</v>
      </c>
      <c r="CJ440" t="s">
        <v>421</v>
      </c>
      <c r="CK440" t="s">
        <v>421</v>
      </c>
      <c r="CL440" t="s">
        <v>421</v>
      </c>
      <c r="CM440" t="s">
        <v>421</v>
      </c>
      <c r="CN440" t="s">
        <v>421</v>
      </c>
      <c r="CO440" t="s">
        <v>421</v>
      </c>
      <c r="CP440" t="s">
        <v>421</v>
      </c>
      <c r="CQ440" t="s">
        <v>421</v>
      </c>
      <c r="CR440">
        <f>$B$11*DQ440+$C$11*DR440+$F$11*EC440*(1-EF440)</f>
        <v>0</v>
      </c>
      <c r="CS440">
        <f>CR440*CT440</f>
        <v>0</v>
      </c>
      <c r="CT440">
        <f>($B$11*$D$9+$C$11*$D$9+$F$11*((EP440+EH440)/MAX(EP440+EH440+EQ440, 0.1)*$I$9+EQ440/MAX(EP440+EH440+EQ440, 0.1)*$J$9))/($B$11+$C$11+$F$11)</f>
        <v>0</v>
      </c>
      <c r="CU440">
        <f>($B$11*$K$9+$C$11*$K$9+$F$11*((EP440+EH440)/MAX(EP440+EH440+EQ440, 0.1)*$P$9+EQ440/MAX(EP440+EH440+EQ440, 0.1)*$Q$9))/($B$11+$C$11+$F$11)</f>
        <v>0</v>
      </c>
      <c r="CV440">
        <v>6</v>
      </c>
      <c r="CW440">
        <v>0.5</v>
      </c>
      <c r="CX440" t="s">
        <v>422</v>
      </c>
      <c r="CY440">
        <v>2</v>
      </c>
      <c r="CZ440" t="b">
        <v>1</v>
      </c>
      <c r="DA440">
        <v>1652290237</v>
      </c>
      <c r="DB440">
        <v>284.0530000000001</v>
      </c>
      <c r="DC440">
        <v>233.6586666666667</v>
      </c>
      <c r="DD440">
        <v>28.58826666666667</v>
      </c>
      <c r="DE440">
        <v>25.7132</v>
      </c>
      <c r="DF440">
        <v>284.197</v>
      </c>
      <c r="DG440">
        <v>28.47316666666667</v>
      </c>
      <c r="DH440">
        <v>400.0313333333334</v>
      </c>
      <c r="DI440">
        <v>90.63326666666667</v>
      </c>
      <c r="DJ440">
        <v>0.09990159999999999</v>
      </c>
      <c r="DK440">
        <v>33.39283333333334</v>
      </c>
      <c r="DL440">
        <v>32.7219</v>
      </c>
      <c r="DM440">
        <v>999.9</v>
      </c>
      <c r="DN440">
        <v>0</v>
      </c>
      <c r="DO440">
        <v>0</v>
      </c>
      <c r="DP440">
        <v>9992.5</v>
      </c>
      <c r="DQ440">
        <v>0</v>
      </c>
      <c r="DR440">
        <v>257.9363333333334</v>
      </c>
      <c r="DS440">
        <v>50.39453333333334</v>
      </c>
      <c r="DT440">
        <v>292.4126666666667</v>
      </c>
      <c r="DU440">
        <v>239.825</v>
      </c>
      <c r="DV440">
        <v>2.875046666666667</v>
      </c>
      <c r="DW440">
        <v>233.6586666666667</v>
      </c>
      <c r="DX440">
        <v>25.7132</v>
      </c>
      <c r="DY440">
        <v>2.591046666666667</v>
      </c>
      <c r="DZ440">
        <v>2.33047</v>
      </c>
      <c r="EA440">
        <v>21.61</v>
      </c>
      <c r="EB440">
        <v>19.8886</v>
      </c>
      <c r="EC440">
        <v>1500.046666666667</v>
      </c>
      <c r="ED440">
        <v>0.9729936666666666</v>
      </c>
      <c r="EE440">
        <v>0.02700663333333333</v>
      </c>
      <c r="EF440">
        <v>0</v>
      </c>
      <c r="EG440">
        <v>1281.573333333333</v>
      </c>
      <c r="EH440">
        <v>5.00097</v>
      </c>
      <c r="EI440">
        <v>19946.6</v>
      </c>
      <c r="EJ440">
        <v>12491.93333333333</v>
      </c>
      <c r="EK440">
        <v>41.625</v>
      </c>
      <c r="EL440">
        <v>42.93699999999999</v>
      </c>
      <c r="EM440">
        <v>41.812</v>
      </c>
      <c r="EN440">
        <v>42.79133333333333</v>
      </c>
      <c r="EO440">
        <v>42.75</v>
      </c>
      <c r="EP440">
        <v>1454.673333333333</v>
      </c>
      <c r="EQ440">
        <v>40.37333333333333</v>
      </c>
      <c r="ER440">
        <v>0</v>
      </c>
      <c r="ES440">
        <v>2924</v>
      </c>
      <c r="ET440">
        <v>0</v>
      </c>
      <c r="EU440">
        <v>1296.832</v>
      </c>
      <c r="EV440">
        <v>-145.4499997742732</v>
      </c>
      <c r="EW440">
        <v>-2166.47691986001</v>
      </c>
      <c r="EX440">
        <v>20170.396</v>
      </c>
      <c r="EY440">
        <v>15</v>
      </c>
      <c r="EZ440">
        <v>1652287342.6</v>
      </c>
      <c r="FA440" t="s">
        <v>727</v>
      </c>
      <c r="FB440">
        <v>1652287342.6</v>
      </c>
      <c r="FC440">
        <v>1652287335.6</v>
      </c>
      <c r="FD440">
        <v>27</v>
      </c>
      <c r="FE440">
        <v>0.206</v>
      </c>
      <c r="FF440">
        <v>-0.006</v>
      </c>
      <c r="FG440">
        <v>-1.806</v>
      </c>
      <c r="FH440">
        <v>0.04</v>
      </c>
      <c r="FI440">
        <v>1600</v>
      </c>
      <c r="FJ440">
        <v>24</v>
      </c>
      <c r="FK440">
        <v>0.06</v>
      </c>
      <c r="FL440">
        <v>0.04</v>
      </c>
      <c r="FM440">
        <v>48.2889731707317</v>
      </c>
      <c r="FN440">
        <v>12.67607038327523</v>
      </c>
      <c r="FO440">
        <v>1.251368961991741</v>
      </c>
      <c r="FP440">
        <v>-1</v>
      </c>
      <c r="FQ440">
        <v>2.859956341463415</v>
      </c>
      <c r="FR440">
        <v>0.09775526132404883</v>
      </c>
      <c r="FS440">
        <v>0.01812790380521716</v>
      </c>
      <c r="FT440">
        <v>1</v>
      </c>
      <c r="FU440">
        <v>0</v>
      </c>
      <c r="FV440">
        <v>0</v>
      </c>
      <c r="FW440">
        <v>0</v>
      </c>
      <c r="FX440">
        <v>-1</v>
      </c>
      <c r="FY440">
        <v>1</v>
      </c>
      <c r="FZ440">
        <v>1</v>
      </c>
      <c r="GA440" t="s">
        <v>719</v>
      </c>
      <c r="GB440">
        <v>2.69361</v>
      </c>
      <c r="GC440">
        <v>2.70502</v>
      </c>
      <c r="GD440">
        <v>0.0670661</v>
      </c>
      <c r="GE440">
        <v>0.055889</v>
      </c>
      <c r="GF440">
        <v>0.119465</v>
      </c>
      <c r="GG440">
        <v>0.109392</v>
      </c>
      <c r="GH440">
        <v>29247.4</v>
      </c>
      <c r="GI440">
        <v>29715.1</v>
      </c>
      <c r="GJ440">
        <v>29171.8</v>
      </c>
      <c r="GK440">
        <v>29131.1</v>
      </c>
      <c r="GL440">
        <v>34005</v>
      </c>
      <c r="GM440">
        <v>34532.4</v>
      </c>
      <c r="GN440">
        <v>41053.8</v>
      </c>
      <c r="GO440">
        <v>41568.8</v>
      </c>
      <c r="GP440">
        <v>1.71415</v>
      </c>
      <c r="GQ440">
        <v>2.00435</v>
      </c>
      <c r="GR440">
        <v>0.126928</v>
      </c>
      <c r="GS440">
        <v>0</v>
      </c>
      <c r="GT440">
        <v>30.6611</v>
      </c>
      <c r="GU440">
        <v>999.9</v>
      </c>
      <c r="GV440">
        <v>44.1</v>
      </c>
      <c r="GW440">
        <v>36.9</v>
      </c>
      <c r="GX440">
        <v>30.5102</v>
      </c>
      <c r="GY440">
        <v>63.0238</v>
      </c>
      <c r="GZ440">
        <v>29.4591</v>
      </c>
      <c r="HA440">
        <v>1</v>
      </c>
      <c r="HB440">
        <v>0.370602</v>
      </c>
      <c r="HC440">
        <v>0</v>
      </c>
      <c r="HD440">
        <v>20.3918</v>
      </c>
      <c r="HE440">
        <v>5.21624</v>
      </c>
      <c r="HF440">
        <v>12.0099</v>
      </c>
      <c r="HG440">
        <v>4.9871</v>
      </c>
      <c r="HH440">
        <v>3.28855</v>
      </c>
      <c r="HI440">
        <v>2449.4</v>
      </c>
      <c r="HJ440">
        <v>9999</v>
      </c>
      <c r="HK440">
        <v>9999</v>
      </c>
      <c r="HL440">
        <v>46.2</v>
      </c>
      <c r="HM440">
        <v>1.86737</v>
      </c>
      <c r="HN440">
        <v>1.8663</v>
      </c>
      <c r="HO440">
        <v>1.86586</v>
      </c>
      <c r="HP440">
        <v>1.8657</v>
      </c>
      <c r="HQ440">
        <v>1.86752</v>
      </c>
      <c r="HR440">
        <v>1.8701</v>
      </c>
      <c r="HS440">
        <v>1.86874</v>
      </c>
      <c r="HT440">
        <v>1.87012</v>
      </c>
      <c r="HU440">
        <v>0</v>
      </c>
      <c r="HV440">
        <v>0</v>
      </c>
      <c r="HW440">
        <v>0</v>
      </c>
      <c r="HX440">
        <v>0</v>
      </c>
      <c r="HY440" t="s">
        <v>425</v>
      </c>
      <c r="HZ440" t="s">
        <v>426</v>
      </c>
      <c r="IA440" t="s">
        <v>427</v>
      </c>
      <c r="IB440" t="s">
        <v>427</v>
      </c>
      <c r="IC440" t="s">
        <v>427</v>
      </c>
      <c r="ID440" t="s">
        <v>427</v>
      </c>
      <c r="IE440">
        <v>0</v>
      </c>
      <c r="IF440">
        <v>100</v>
      </c>
      <c r="IG440">
        <v>100</v>
      </c>
      <c r="IH440">
        <v>-0.139</v>
      </c>
      <c r="II440">
        <v>0.1152</v>
      </c>
      <c r="IJ440">
        <v>0.04464184116076175</v>
      </c>
      <c r="IK440">
        <v>-0.0004613869835165773</v>
      </c>
      <c r="IL440">
        <v>-7.733014719846753E-07</v>
      </c>
      <c r="IM440">
        <v>2.12217718631011E-10</v>
      </c>
      <c r="IN440">
        <v>-0.1662484685589008</v>
      </c>
      <c r="IO440">
        <v>0.000886434048502425</v>
      </c>
      <c r="IP440">
        <v>0.0004187276611132993</v>
      </c>
      <c r="IQ440">
        <v>-3.612086840460417E-06</v>
      </c>
      <c r="IR440">
        <v>19</v>
      </c>
      <c r="IS440">
        <v>2204</v>
      </c>
      <c r="IT440">
        <v>1</v>
      </c>
      <c r="IU440">
        <v>37</v>
      </c>
      <c r="IV440">
        <v>48.3</v>
      </c>
      <c r="IW440">
        <v>48.4</v>
      </c>
      <c r="IX440">
        <v>0.60791</v>
      </c>
      <c r="IY440">
        <v>2.2644</v>
      </c>
      <c r="IZ440">
        <v>1.39648</v>
      </c>
      <c r="JA440">
        <v>2.34131</v>
      </c>
      <c r="JB440">
        <v>1.49536</v>
      </c>
      <c r="JC440">
        <v>2.28882</v>
      </c>
      <c r="JD440">
        <v>39.1924</v>
      </c>
      <c r="JE440">
        <v>14.5873</v>
      </c>
      <c r="JF440">
        <v>18</v>
      </c>
      <c r="JG440">
        <v>391.65</v>
      </c>
      <c r="JH440">
        <v>561.288</v>
      </c>
      <c r="JI440">
        <v>32.6394</v>
      </c>
      <c r="JJ440">
        <v>32.2387</v>
      </c>
      <c r="JK440">
        <v>30.0003</v>
      </c>
      <c r="JL440">
        <v>32.1345</v>
      </c>
      <c r="JM440">
        <v>32.0346</v>
      </c>
      <c r="JN440">
        <v>11.9209</v>
      </c>
      <c r="JO440">
        <v>21.5118</v>
      </c>
      <c r="JP440">
        <v>31.499</v>
      </c>
      <c r="JQ440">
        <v>-999.9</v>
      </c>
      <c r="JR440">
        <v>176.884</v>
      </c>
      <c r="JS440">
        <v>25.5969</v>
      </c>
      <c r="JT440">
        <v>99.7055</v>
      </c>
      <c r="JU440">
        <v>99.7782</v>
      </c>
    </row>
    <row r="441" spans="1:281">
      <c r="A441">
        <v>425</v>
      </c>
      <c r="B441">
        <v>1652290240</v>
      </c>
      <c r="C441">
        <v>8183.5</v>
      </c>
      <c r="D441" t="s">
        <v>1335</v>
      </c>
      <c r="E441" t="s">
        <v>1336</v>
      </c>
      <c r="F441">
        <v>2</v>
      </c>
      <c r="G441" t="s">
        <v>1120</v>
      </c>
      <c r="H441" t="s">
        <v>418</v>
      </c>
      <c r="I441">
        <v>1652290238.625</v>
      </c>
      <c r="J441">
        <f>(K441)/1000</f>
        <v>0</v>
      </c>
      <c r="K441">
        <f>IF(CZ441, AN441, AH441)</f>
        <v>0</v>
      </c>
      <c r="L441">
        <f>IF(CZ441, AI441, AG441)</f>
        <v>0</v>
      </c>
      <c r="M441">
        <f>DB441 - IF(AU441&gt;1, L441*CV441*100.0/(AW441*DP441), 0)</f>
        <v>0</v>
      </c>
      <c r="N441">
        <f>((T441-J441/2)*M441-L441)/(T441+J441/2)</f>
        <v>0</v>
      </c>
      <c r="O441">
        <f>N441*(DI441+DJ441)/1000.0</f>
        <v>0</v>
      </c>
      <c r="P441">
        <f>(DB441 - IF(AU441&gt;1, L441*CV441*100.0/(AW441*DP441), 0))*(DI441+DJ441)/1000.0</f>
        <v>0</v>
      </c>
      <c r="Q441">
        <f>2.0/((1/S441-1/R441)+SIGN(S441)*SQRT((1/S441-1/R441)*(1/S441-1/R441) + 4*CW441/((CW441+1)*(CW441+1))*(2*1/S441*1/R441-1/R441*1/R441)))</f>
        <v>0</v>
      </c>
      <c r="R441">
        <f>IF(LEFT(CX441,1)&lt;&gt;"0",IF(LEFT(CX441,1)="1",3.0,CY441),$D$5+$E$5*(DP441*DI441/($K$5*1000))+$F$5*(DP441*DI441/($K$5*1000))*MAX(MIN(CV441,$J$5),$I$5)*MAX(MIN(CV441,$J$5),$I$5)+$G$5*MAX(MIN(CV441,$J$5),$I$5)*(DP441*DI441/($K$5*1000))+$H$5*(DP441*DI441/($K$5*1000))*(DP441*DI441/($K$5*1000)))</f>
        <v>0</v>
      </c>
      <c r="S441">
        <f>J441*(1000-(1000*0.61365*exp(17.502*W441/(240.97+W441))/(DI441+DJ441)+DD441)/2)/(1000*0.61365*exp(17.502*W441/(240.97+W441))/(DI441+DJ441)-DD441)</f>
        <v>0</v>
      </c>
      <c r="T441">
        <f>1/((CW441+1)/(Q441/1.6)+1/(R441/1.37)) + CW441/((CW441+1)/(Q441/1.6) + CW441/(R441/1.37))</f>
        <v>0</v>
      </c>
      <c r="U441">
        <f>(CR441*CU441)</f>
        <v>0</v>
      </c>
      <c r="V441">
        <f>(DK441+(U441+2*0.95*5.67E-8*(((DK441+$B$7)+273)^4-(DK441+273)^4)-44100*J441)/(1.84*29.3*R441+8*0.95*5.67E-8*(DK441+273)^3))</f>
        <v>0</v>
      </c>
      <c r="W441">
        <f>($C$7*DL441+$D$7*DM441+$E$7*V441)</f>
        <v>0</v>
      </c>
      <c r="X441">
        <f>0.61365*exp(17.502*W441/(240.97+W441))</f>
        <v>0</v>
      </c>
      <c r="Y441">
        <f>(Z441/AA441*100)</f>
        <v>0</v>
      </c>
      <c r="Z441">
        <f>DD441*(DI441+DJ441)/1000</f>
        <v>0</v>
      </c>
      <c r="AA441">
        <f>0.61365*exp(17.502*DK441/(240.97+DK441))</f>
        <v>0</v>
      </c>
      <c r="AB441">
        <f>(X441-DD441*(DI441+DJ441)/1000)</f>
        <v>0</v>
      </c>
      <c r="AC441">
        <f>(-J441*44100)</f>
        <v>0</v>
      </c>
      <c r="AD441">
        <f>2*29.3*R441*0.92*(DK441-W441)</f>
        <v>0</v>
      </c>
      <c r="AE441">
        <f>2*0.95*5.67E-8*(((DK441+$B$7)+273)^4-(W441+273)^4)</f>
        <v>0</v>
      </c>
      <c r="AF441">
        <f>U441+AE441+AC441+AD441</f>
        <v>0</v>
      </c>
      <c r="AG441">
        <f>DH441*AU441*(DC441-DB441*(1000-AU441*DE441)/(1000-AU441*DD441))/(100*CV441)</f>
        <v>0</v>
      </c>
      <c r="AH441">
        <f>1000*DH441*AU441*(DD441-DE441)/(100*CV441*(1000-AU441*DD441))</f>
        <v>0</v>
      </c>
      <c r="AI441">
        <f>(AJ441 - AK441 - DI441*1E3/(8.314*(DK441+273.15)) * AM441/DH441 * AL441) * DH441/(100*CV441) * (1000 - DE441)/1000</f>
        <v>0</v>
      </c>
      <c r="AJ441">
        <v>244.0123439246227</v>
      </c>
      <c r="AK441">
        <v>276.1561151515151</v>
      </c>
      <c r="AL441">
        <v>-6.508360855597965</v>
      </c>
      <c r="AM441">
        <v>66.42233892500103</v>
      </c>
      <c r="AN441">
        <f>(AP441 - AO441 + DI441*1E3/(8.314*(DK441+273.15)) * AR441/DH441 * AQ441) * DH441/(100*CV441) * 1000/(1000 - AP441)</f>
        <v>0</v>
      </c>
      <c r="AO441">
        <v>25.71481887850143</v>
      </c>
      <c r="AP441">
        <v>28.61064909090908</v>
      </c>
      <c r="AQ441">
        <v>0.009131076870621067</v>
      </c>
      <c r="AR441">
        <v>79.01917542628415</v>
      </c>
      <c r="AS441">
        <v>0</v>
      </c>
      <c r="AT441">
        <v>0</v>
      </c>
      <c r="AU441">
        <f>IF(AS441*$H$13&gt;=AW441,1.0,(AW441/(AW441-AS441*$H$13)))</f>
        <v>0</v>
      </c>
      <c r="AV441">
        <f>(AU441-1)*100</f>
        <v>0</v>
      </c>
      <c r="AW441">
        <f>MAX(0,($B$13+$C$13*DP441)/(1+$D$13*DP441)*DI441/(DK441+273)*$E$13)</f>
        <v>0</v>
      </c>
      <c r="AX441" t="s">
        <v>421</v>
      </c>
      <c r="AY441" t="s">
        <v>421</v>
      </c>
      <c r="AZ441">
        <v>0</v>
      </c>
      <c r="BA441">
        <v>0</v>
      </c>
      <c r="BB441">
        <f>1-AZ441/BA441</f>
        <v>0</v>
      </c>
      <c r="BC441">
        <v>0</v>
      </c>
      <c r="BD441" t="s">
        <v>421</v>
      </c>
      <c r="BE441" t="s">
        <v>421</v>
      </c>
      <c r="BF441">
        <v>0</v>
      </c>
      <c r="BG441">
        <v>0</v>
      </c>
      <c r="BH441">
        <f>1-BF441/BG441</f>
        <v>0</v>
      </c>
      <c r="BI441">
        <v>0.5</v>
      </c>
      <c r="BJ441">
        <f>CS441</f>
        <v>0</v>
      </c>
      <c r="BK441">
        <f>L441</f>
        <v>0</v>
      </c>
      <c r="BL441">
        <f>BH441*BI441*BJ441</f>
        <v>0</v>
      </c>
      <c r="BM441">
        <f>(BK441-BC441)/BJ441</f>
        <v>0</v>
      </c>
      <c r="BN441">
        <f>(BA441-BG441)/BG441</f>
        <v>0</v>
      </c>
      <c r="BO441">
        <f>AZ441/(BB441+AZ441/BG441)</f>
        <v>0</v>
      </c>
      <c r="BP441" t="s">
        <v>421</v>
      </c>
      <c r="BQ441">
        <v>0</v>
      </c>
      <c r="BR441">
        <f>IF(BQ441&lt;&gt;0, BQ441, BO441)</f>
        <v>0</v>
      </c>
      <c r="BS441">
        <f>1-BR441/BG441</f>
        <v>0</v>
      </c>
      <c r="BT441">
        <f>(BG441-BF441)/(BG441-BR441)</f>
        <v>0</v>
      </c>
      <c r="BU441">
        <f>(BA441-BG441)/(BA441-BR441)</f>
        <v>0</v>
      </c>
      <c r="BV441">
        <f>(BG441-BF441)/(BG441-AZ441)</f>
        <v>0</v>
      </c>
      <c r="BW441">
        <f>(BA441-BG441)/(BA441-AZ441)</f>
        <v>0</v>
      </c>
      <c r="BX441">
        <f>(BT441*BR441/BF441)</f>
        <v>0</v>
      </c>
      <c r="BY441">
        <f>(1-BX441)</f>
        <v>0</v>
      </c>
      <c r="BZ441">
        <v>1358</v>
      </c>
      <c r="CA441">
        <v>300</v>
      </c>
      <c r="CB441">
        <v>300</v>
      </c>
      <c r="CC441">
        <v>300</v>
      </c>
      <c r="CD441">
        <v>10372.1</v>
      </c>
      <c r="CE441">
        <v>1824.64</v>
      </c>
      <c r="CF441">
        <v>-0.00730157</v>
      </c>
      <c r="CG441">
        <v>0.9</v>
      </c>
      <c r="CH441" t="s">
        <v>421</v>
      </c>
      <c r="CI441" t="s">
        <v>421</v>
      </c>
      <c r="CJ441" t="s">
        <v>421</v>
      </c>
      <c r="CK441" t="s">
        <v>421</v>
      </c>
      <c r="CL441" t="s">
        <v>421</v>
      </c>
      <c r="CM441" t="s">
        <v>421</v>
      </c>
      <c r="CN441" t="s">
        <v>421</v>
      </c>
      <c r="CO441" t="s">
        <v>421</v>
      </c>
      <c r="CP441" t="s">
        <v>421</v>
      </c>
      <c r="CQ441" t="s">
        <v>421</v>
      </c>
      <c r="CR441">
        <f>$B$11*DQ441+$C$11*DR441+$F$11*EC441*(1-EF441)</f>
        <v>0</v>
      </c>
      <c r="CS441">
        <f>CR441*CT441</f>
        <v>0</v>
      </c>
      <c r="CT441">
        <f>($B$11*$D$9+$C$11*$D$9+$F$11*((EP441+EH441)/MAX(EP441+EH441+EQ441, 0.1)*$I$9+EQ441/MAX(EP441+EH441+EQ441, 0.1)*$J$9))/($B$11+$C$11+$F$11)</f>
        <v>0</v>
      </c>
      <c r="CU441">
        <f>($B$11*$K$9+$C$11*$K$9+$F$11*((EP441+EH441)/MAX(EP441+EH441+EQ441, 0.1)*$P$9+EQ441/MAX(EP441+EH441+EQ441, 0.1)*$Q$9))/($B$11+$C$11+$F$11)</f>
        <v>0</v>
      </c>
      <c r="CV441">
        <v>6</v>
      </c>
      <c r="CW441">
        <v>0.5</v>
      </c>
      <c r="CX441" t="s">
        <v>422</v>
      </c>
      <c r="CY441">
        <v>2</v>
      </c>
      <c r="CZ441" t="b">
        <v>1</v>
      </c>
      <c r="DA441">
        <v>1652290238.625</v>
      </c>
      <c r="DB441">
        <v>273.77925</v>
      </c>
      <c r="DC441">
        <v>222.96275</v>
      </c>
      <c r="DD441">
        <v>28.6028</v>
      </c>
      <c r="DE441">
        <v>25.7113</v>
      </c>
      <c r="DF441">
        <v>273.9145</v>
      </c>
      <c r="DG441">
        <v>28.48745</v>
      </c>
      <c r="DH441">
        <v>400.026</v>
      </c>
      <c r="DI441">
        <v>90.63435000000001</v>
      </c>
      <c r="DJ441">
        <v>0.0998998</v>
      </c>
      <c r="DK441">
        <v>33.39415</v>
      </c>
      <c r="DL441">
        <v>32.722275</v>
      </c>
      <c r="DM441">
        <v>999.9</v>
      </c>
      <c r="DN441">
        <v>0</v>
      </c>
      <c r="DO441">
        <v>0</v>
      </c>
      <c r="DP441">
        <v>10002.65</v>
      </c>
      <c r="DQ441">
        <v>0</v>
      </c>
      <c r="DR441">
        <v>257.57675</v>
      </c>
      <c r="DS441">
        <v>50.816575</v>
      </c>
      <c r="DT441">
        <v>281.84075</v>
      </c>
      <c r="DU441">
        <v>228.8465</v>
      </c>
      <c r="DV441">
        <v>2.891485</v>
      </c>
      <c r="DW441">
        <v>222.96275</v>
      </c>
      <c r="DX441">
        <v>25.7113</v>
      </c>
      <c r="DY441">
        <v>2.5923925</v>
      </c>
      <c r="DZ441">
        <v>2.3303225</v>
      </c>
      <c r="EA441">
        <v>21.6185</v>
      </c>
      <c r="EB441">
        <v>19.887575</v>
      </c>
      <c r="EC441">
        <v>1500.0025</v>
      </c>
      <c r="ED441">
        <v>0.97299325</v>
      </c>
      <c r="EE441">
        <v>0.027007075</v>
      </c>
      <c r="EF441">
        <v>0</v>
      </c>
      <c r="EG441">
        <v>1276.1925</v>
      </c>
      <c r="EH441">
        <v>5.00097</v>
      </c>
      <c r="EI441">
        <v>19866.4</v>
      </c>
      <c r="EJ441">
        <v>12491.55</v>
      </c>
      <c r="EK441">
        <v>41.625</v>
      </c>
      <c r="EL441">
        <v>42.937</v>
      </c>
      <c r="EM441">
        <v>41.812</v>
      </c>
      <c r="EN441">
        <v>42.781</v>
      </c>
      <c r="EO441">
        <v>42.75</v>
      </c>
      <c r="EP441">
        <v>1454.63</v>
      </c>
      <c r="EQ441">
        <v>40.3725</v>
      </c>
      <c r="ER441">
        <v>0</v>
      </c>
      <c r="ES441">
        <v>2925.799999952316</v>
      </c>
      <c r="ET441">
        <v>0</v>
      </c>
      <c r="EU441">
        <v>1293.066153846154</v>
      </c>
      <c r="EV441">
        <v>-150.7398291614428</v>
      </c>
      <c r="EW441">
        <v>-2216.762394444192</v>
      </c>
      <c r="EX441">
        <v>20114.41923076923</v>
      </c>
      <c r="EY441">
        <v>15</v>
      </c>
      <c r="EZ441">
        <v>1652287342.6</v>
      </c>
      <c r="FA441" t="s">
        <v>727</v>
      </c>
      <c r="FB441">
        <v>1652287342.6</v>
      </c>
      <c r="FC441">
        <v>1652287335.6</v>
      </c>
      <c r="FD441">
        <v>27</v>
      </c>
      <c r="FE441">
        <v>0.206</v>
      </c>
      <c r="FF441">
        <v>-0.006</v>
      </c>
      <c r="FG441">
        <v>-1.806</v>
      </c>
      <c r="FH441">
        <v>0.04</v>
      </c>
      <c r="FI441">
        <v>1600</v>
      </c>
      <c r="FJ441">
        <v>24</v>
      </c>
      <c r="FK441">
        <v>0.06</v>
      </c>
      <c r="FL441">
        <v>0.04</v>
      </c>
      <c r="FM441">
        <v>48.66264</v>
      </c>
      <c r="FN441">
        <v>13.07197598499037</v>
      </c>
      <c r="FO441">
        <v>1.258966521556471</v>
      </c>
      <c r="FP441">
        <v>-1</v>
      </c>
      <c r="FQ441">
        <v>2.86567825</v>
      </c>
      <c r="FR441">
        <v>0.07404844277672415</v>
      </c>
      <c r="FS441">
        <v>0.01587020729031285</v>
      </c>
      <c r="FT441">
        <v>1</v>
      </c>
      <c r="FU441">
        <v>0</v>
      </c>
      <c r="FV441">
        <v>0</v>
      </c>
      <c r="FW441">
        <v>0</v>
      </c>
      <c r="FX441">
        <v>-1</v>
      </c>
      <c r="FY441">
        <v>1</v>
      </c>
      <c r="FZ441">
        <v>1</v>
      </c>
      <c r="GA441" t="s">
        <v>719</v>
      </c>
      <c r="GB441">
        <v>2.69339</v>
      </c>
      <c r="GC441">
        <v>2.70508</v>
      </c>
      <c r="GD441">
        <v>0.06448660000000001</v>
      </c>
      <c r="GE441">
        <v>0.0530324</v>
      </c>
      <c r="GF441">
        <v>0.119515</v>
      </c>
      <c r="GG441">
        <v>0.109386</v>
      </c>
      <c r="GH441">
        <v>29327.8</v>
      </c>
      <c r="GI441">
        <v>29805</v>
      </c>
      <c r="GJ441">
        <v>29171.3</v>
      </c>
      <c r="GK441">
        <v>29131.1</v>
      </c>
      <c r="GL441">
        <v>34002.4</v>
      </c>
      <c r="GM441">
        <v>34532.7</v>
      </c>
      <c r="GN441">
        <v>41053</v>
      </c>
      <c r="GO441">
        <v>41568.9</v>
      </c>
      <c r="GP441">
        <v>1.71402</v>
      </c>
      <c r="GQ441">
        <v>2.0044</v>
      </c>
      <c r="GR441">
        <v>0.127092</v>
      </c>
      <c r="GS441">
        <v>0</v>
      </c>
      <c r="GT441">
        <v>30.662</v>
      </c>
      <c r="GU441">
        <v>999.9</v>
      </c>
      <c r="GV441">
        <v>44.1</v>
      </c>
      <c r="GW441">
        <v>36.9</v>
      </c>
      <c r="GX441">
        <v>30.5125</v>
      </c>
      <c r="GY441">
        <v>63.0338</v>
      </c>
      <c r="GZ441">
        <v>29.5913</v>
      </c>
      <c r="HA441">
        <v>1</v>
      </c>
      <c r="HB441">
        <v>0.370739</v>
      </c>
      <c r="HC441">
        <v>0</v>
      </c>
      <c r="HD441">
        <v>20.3919</v>
      </c>
      <c r="HE441">
        <v>5.21654</v>
      </c>
      <c r="HF441">
        <v>12.0099</v>
      </c>
      <c r="HG441">
        <v>4.9871</v>
      </c>
      <c r="HH441">
        <v>3.28848</v>
      </c>
      <c r="HI441">
        <v>2449.4</v>
      </c>
      <c r="HJ441">
        <v>9999</v>
      </c>
      <c r="HK441">
        <v>9999</v>
      </c>
      <c r="HL441">
        <v>46.2</v>
      </c>
      <c r="HM441">
        <v>1.86737</v>
      </c>
      <c r="HN441">
        <v>1.8663</v>
      </c>
      <c r="HO441">
        <v>1.86586</v>
      </c>
      <c r="HP441">
        <v>1.8657</v>
      </c>
      <c r="HQ441">
        <v>1.86752</v>
      </c>
      <c r="HR441">
        <v>1.87009</v>
      </c>
      <c r="HS441">
        <v>1.86874</v>
      </c>
      <c r="HT441">
        <v>1.87012</v>
      </c>
      <c r="HU441">
        <v>0</v>
      </c>
      <c r="HV441">
        <v>0</v>
      </c>
      <c r="HW441">
        <v>0</v>
      </c>
      <c r="HX441">
        <v>0</v>
      </c>
      <c r="HY441" t="s">
        <v>425</v>
      </c>
      <c r="HZ441" t="s">
        <v>426</v>
      </c>
      <c r="IA441" t="s">
        <v>427</v>
      </c>
      <c r="IB441" t="s">
        <v>427</v>
      </c>
      <c r="IC441" t="s">
        <v>427</v>
      </c>
      <c r="ID441" t="s">
        <v>427</v>
      </c>
      <c r="IE441">
        <v>0</v>
      </c>
      <c r="IF441">
        <v>100</v>
      </c>
      <c r="IG441">
        <v>100</v>
      </c>
      <c r="IH441">
        <v>-0.128</v>
      </c>
      <c r="II441">
        <v>0.1155</v>
      </c>
      <c r="IJ441">
        <v>0.04464184116076175</v>
      </c>
      <c r="IK441">
        <v>-0.0004613869835165773</v>
      </c>
      <c r="IL441">
        <v>-7.733014719846753E-07</v>
      </c>
      <c r="IM441">
        <v>2.12217718631011E-10</v>
      </c>
      <c r="IN441">
        <v>-0.1662484685589008</v>
      </c>
      <c r="IO441">
        <v>0.000886434048502425</v>
      </c>
      <c r="IP441">
        <v>0.0004187276611132993</v>
      </c>
      <c r="IQ441">
        <v>-3.612086840460417E-06</v>
      </c>
      <c r="IR441">
        <v>19</v>
      </c>
      <c r="IS441">
        <v>2204</v>
      </c>
      <c r="IT441">
        <v>1</v>
      </c>
      <c r="IU441">
        <v>37</v>
      </c>
      <c r="IV441">
        <v>48.3</v>
      </c>
      <c r="IW441">
        <v>48.4</v>
      </c>
      <c r="IX441">
        <v>0.566406</v>
      </c>
      <c r="IY441">
        <v>2.26929</v>
      </c>
      <c r="IZ441">
        <v>1.39648</v>
      </c>
      <c r="JA441">
        <v>2.34253</v>
      </c>
      <c r="JB441">
        <v>1.49536</v>
      </c>
      <c r="JC441">
        <v>2.28027</v>
      </c>
      <c r="JD441">
        <v>39.1924</v>
      </c>
      <c r="JE441">
        <v>14.5786</v>
      </c>
      <c r="JF441">
        <v>18</v>
      </c>
      <c r="JG441">
        <v>391.587</v>
      </c>
      <c r="JH441">
        <v>561.3390000000001</v>
      </c>
      <c r="JI441">
        <v>32.639</v>
      </c>
      <c r="JJ441">
        <v>32.2395</v>
      </c>
      <c r="JK441">
        <v>30.0003</v>
      </c>
      <c r="JL441">
        <v>32.1354</v>
      </c>
      <c r="JM441">
        <v>32.036</v>
      </c>
      <c r="JN441">
        <v>11.336</v>
      </c>
      <c r="JO441">
        <v>21.8003</v>
      </c>
      <c r="JP441">
        <v>31.499</v>
      </c>
      <c r="JQ441">
        <v>-999.9</v>
      </c>
      <c r="JR441">
        <v>163.527</v>
      </c>
      <c r="JS441">
        <v>25.5739</v>
      </c>
      <c r="JT441">
        <v>99.7038</v>
      </c>
      <c r="JU441">
        <v>99.77849999999999</v>
      </c>
    </row>
    <row r="442" spans="1:281">
      <c r="A442">
        <v>426</v>
      </c>
      <c r="B442">
        <v>1652290242</v>
      </c>
      <c r="C442">
        <v>8185.5</v>
      </c>
      <c r="D442" t="s">
        <v>1337</v>
      </c>
      <c r="E442" t="s">
        <v>1338</v>
      </c>
      <c r="F442">
        <v>2</v>
      </c>
      <c r="G442" t="s">
        <v>1120</v>
      </c>
      <c r="H442" t="s">
        <v>418</v>
      </c>
      <c r="I442">
        <v>1652290241</v>
      </c>
      <c r="J442">
        <f>(K442)/1000</f>
        <v>0</v>
      </c>
      <c r="K442">
        <f>IF(CZ442, AN442, AH442)</f>
        <v>0</v>
      </c>
      <c r="L442">
        <f>IF(CZ442, AI442, AG442)</f>
        <v>0</v>
      </c>
      <c r="M442">
        <f>DB442 - IF(AU442&gt;1, L442*CV442*100.0/(AW442*DP442), 0)</f>
        <v>0</v>
      </c>
      <c r="N442">
        <f>((T442-J442/2)*M442-L442)/(T442+J442/2)</f>
        <v>0</v>
      </c>
      <c r="O442">
        <f>N442*(DI442+DJ442)/1000.0</f>
        <v>0</v>
      </c>
      <c r="P442">
        <f>(DB442 - IF(AU442&gt;1, L442*CV442*100.0/(AW442*DP442), 0))*(DI442+DJ442)/1000.0</f>
        <v>0</v>
      </c>
      <c r="Q442">
        <f>2.0/((1/S442-1/R442)+SIGN(S442)*SQRT((1/S442-1/R442)*(1/S442-1/R442) + 4*CW442/((CW442+1)*(CW442+1))*(2*1/S442*1/R442-1/R442*1/R442)))</f>
        <v>0</v>
      </c>
      <c r="R442">
        <f>IF(LEFT(CX442,1)&lt;&gt;"0",IF(LEFT(CX442,1)="1",3.0,CY442),$D$5+$E$5*(DP442*DI442/($K$5*1000))+$F$5*(DP442*DI442/($K$5*1000))*MAX(MIN(CV442,$J$5),$I$5)*MAX(MIN(CV442,$J$5),$I$5)+$G$5*MAX(MIN(CV442,$J$5),$I$5)*(DP442*DI442/($K$5*1000))+$H$5*(DP442*DI442/($K$5*1000))*(DP442*DI442/($K$5*1000)))</f>
        <v>0</v>
      </c>
      <c r="S442">
        <f>J442*(1000-(1000*0.61365*exp(17.502*W442/(240.97+W442))/(DI442+DJ442)+DD442)/2)/(1000*0.61365*exp(17.502*W442/(240.97+W442))/(DI442+DJ442)-DD442)</f>
        <v>0</v>
      </c>
      <c r="T442">
        <f>1/((CW442+1)/(Q442/1.6)+1/(R442/1.37)) + CW442/((CW442+1)/(Q442/1.6) + CW442/(R442/1.37))</f>
        <v>0</v>
      </c>
      <c r="U442">
        <f>(CR442*CU442)</f>
        <v>0</v>
      </c>
      <c r="V442">
        <f>(DK442+(U442+2*0.95*5.67E-8*(((DK442+$B$7)+273)^4-(DK442+273)^4)-44100*J442)/(1.84*29.3*R442+8*0.95*5.67E-8*(DK442+273)^3))</f>
        <v>0</v>
      </c>
      <c r="W442">
        <f>($C$7*DL442+$D$7*DM442+$E$7*V442)</f>
        <v>0</v>
      </c>
      <c r="X442">
        <f>0.61365*exp(17.502*W442/(240.97+W442))</f>
        <v>0</v>
      </c>
      <c r="Y442">
        <f>(Z442/AA442*100)</f>
        <v>0</v>
      </c>
      <c r="Z442">
        <f>DD442*(DI442+DJ442)/1000</f>
        <v>0</v>
      </c>
      <c r="AA442">
        <f>0.61365*exp(17.502*DK442/(240.97+DK442))</f>
        <v>0</v>
      </c>
      <c r="AB442">
        <f>(X442-DD442*(DI442+DJ442)/1000)</f>
        <v>0</v>
      </c>
      <c r="AC442">
        <f>(-J442*44100)</f>
        <v>0</v>
      </c>
      <c r="AD442">
        <f>2*29.3*R442*0.92*(DK442-W442)</f>
        <v>0</v>
      </c>
      <c r="AE442">
        <f>2*0.95*5.67E-8*(((DK442+$B$7)+273)^4-(W442+273)^4)</f>
        <v>0</v>
      </c>
      <c r="AF442">
        <f>U442+AE442+AC442+AD442</f>
        <v>0</v>
      </c>
      <c r="AG442">
        <f>DH442*AU442*(DC442-DB442*(1000-AU442*DE442)/(1000-AU442*DD442))/(100*CV442)</f>
        <v>0</v>
      </c>
      <c r="AH442">
        <f>1000*DH442*AU442*(DD442-DE442)/(100*CV442*(1000-AU442*DD442))</f>
        <v>0</v>
      </c>
      <c r="AI442">
        <f>(AJ442 - AK442 - DI442*1E3/(8.314*(DK442+273.15)) * AM442/DH442 * AL442) * DH442/(100*CV442) * (1000 - DE442)/1000</f>
        <v>0</v>
      </c>
      <c r="AJ442">
        <v>230.5087206208436</v>
      </c>
      <c r="AK442">
        <v>263.1645030303029</v>
      </c>
      <c r="AL442">
        <v>-6.496074223947646</v>
      </c>
      <c r="AM442">
        <v>66.42233892500103</v>
      </c>
      <c r="AN442">
        <f>(AP442 - AO442 + DI442*1E3/(8.314*(DK442+273.15)) * AR442/DH442 * AQ442) * DH442/(100*CV442) * 1000/(1000 - AP442)</f>
        <v>0</v>
      </c>
      <c r="AO442">
        <v>25.7119948754252</v>
      </c>
      <c r="AP442">
        <v>28.62689757575757</v>
      </c>
      <c r="AQ442">
        <v>0.009326920347852112</v>
      </c>
      <c r="AR442">
        <v>79.01917542628415</v>
      </c>
      <c r="AS442">
        <v>0</v>
      </c>
      <c r="AT442">
        <v>0</v>
      </c>
      <c r="AU442">
        <f>IF(AS442*$H$13&gt;=AW442,1.0,(AW442/(AW442-AS442*$H$13)))</f>
        <v>0</v>
      </c>
      <c r="AV442">
        <f>(AU442-1)*100</f>
        <v>0</v>
      </c>
      <c r="AW442">
        <f>MAX(0,($B$13+$C$13*DP442)/(1+$D$13*DP442)*DI442/(DK442+273)*$E$13)</f>
        <v>0</v>
      </c>
      <c r="AX442" t="s">
        <v>421</v>
      </c>
      <c r="AY442" t="s">
        <v>421</v>
      </c>
      <c r="AZ442">
        <v>0</v>
      </c>
      <c r="BA442">
        <v>0</v>
      </c>
      <c r="BB442">
        <f>1-AZ442/BA442</f>
        <v>0</v>
      </c>
      <c r="BC442">
        <v>0</v>
      </c>
      <c r="BD442" t="s">
        <v>421</v>
      </c>
      <c r="BE442" t="s">
        <v>421</v>
      </c>
      <c r="BF442">
        <v>0</v>
      </c>
      <c r="BG442">
        <v>0</v>
      </c>
      <c r="BH442">
        <f>1-BF442/BG442</f>
        <v>0</v>
      </c>
      <c r="BI442">
        <v>0.5</v>
      </c>
      <c r="BJ442">
        <f>CS442</f>
        <v>0</v>
      </c>
      <c r="BK442">
        <f>L442</f>
        <v>0</v>
      </c>
      <c r="BL442">
        <f>BH442*BI442*BJ442</f>
        <v>0</v>
      </c>
      <c r="BM442">
        <f>(BK442-BC442)/BJ442</f>
        <v>0</v>
      </c>
      <c r="BN442">
        <f>(BA442-BG442)/BG442</f>
        <v>0</v>
      </c>
      <c r="BO442">
        <f>AZ442/(BB442+AZ442/BG442)</f>
        <v>0</v>
      </c>
      <c r="BP442" t="s">
        <v>421</v>
      </c>
      <c r="BQ442">
        <v>0</v>
      </c>
      <c r="BR442">
        <f>IF(BQ442&lt;&gt;0, BQ442, BO442)</f>
        <v>0</v>
      </c>
      <c r="BS442">
        <f>1-BR442/BG442</f>
        <v>0</v>
      </c>
      <c r="BT442">
        <f>(BG442-BF442)/(BG442-BR442)</f>
        <v>0</v>
      </c>
      <c r="BU442">
        <f>(BA442-BG442)/(BA442-BR442)</f>
        <v>0</v>
      </c>
      <c r="BV442">
        <f>(BG442-BF442)/(BG442-AZ442)</f>
        <v>0</v>
      </c>
      <c r="BW442">
        <f>(BA442-BG442)/(BA442-AZ442)</f>
        <v>0</v>
      </c>
      <c r="BX442">
        <f>(BT442*BR442/BF442)</f>
        <v>0</v>
      </c>
      <c r="BY442">
        <f>(1-BX442)</f>
        <v>0</v>
      </c>
      <c r="BZ442">
        <v>1358</v>
      </c>
      <c r="CA442">
        <v>300</v>
      </c>
      <c r="CB442">
        <v>300</v>
      </c>
      <c r="CC442">
        <v>300</v>
      </c>
      <c r="CD442">
        <v>10372.1</v>
      </c>
      <c r="CE442">
        <v>1824.64</v>
      </c>
      <c r="CF442">
        <v>-0.00730157</v>
      </c>
      <c r="CG442">
        <v>0.9</v>
      </c>
      <c r="CH442" t="s">
        <v>421</v>
      </c>
      <c r="CI442" t="s">
        <v>421</v>
      </c>
      <c r="CJ442" t="s">
        <v>421</v>
      </c>
      <c r="CK442" t="s">
        <v>421</v>
      </c>
      <c r="CL442" t="s">
        <v>421</v>
      </c>
      <c r="CM442" t="s">
        <v>421</v>
      </c>
      <c r="CN442" t="s">
        <v>421</v>
      </c>
      <c r="CO442" t="s">
        <v>421</v>
      </c>
      <c r="CP442" t="s">
        <v>421</v>
      </c>
      <c r="CQ442" t="s">
        <v>421</v>
      </c>
      <c r="CR442">
        <f>$B$11*DQ442+$C$11*DR442+$F$11*EC442*(1-EF442)</f>
        <v>0</v>
      </c>
      <c r="CS442">
        <f>CR442*CT442</f>
        <v>0</v>
      </c>
      <c r="CT442">
        <f>($B$11*$D$9+$C$11*$D$9+$F$11*((EP442+EH442)/MAX(EP442+EH442+EQ442, 0.1)*$I$9+EQ442/MAX(EP442+EH442+EQ442, 0.1)*$J$9))/($B$11+$C$11+$F$11)</f>
        <v>0</v>
      </c>
      <c r="CU442">
        <f>($B$11*$K$9+$C$11*$K$9+$F$11*((EP442+EH442)/MAX(EP442+EH442+EQ442, 0.1)*$P$9+EQ442/MAX(EP442+EH442+EQ442, 0.1)*$Q$9))/($B$11+$C$11+$F$11)</f>
        <v>0</v>
      </c>
      <c r="CV442">
        <v>6</v>
      </c>
      <c r="CW442">
        <v>0.5</v>
      </c>
      <c r="CX442" t="s">
        <v>422</v>
      </c>
      <c r="CY442">
        <v>2</v>
      </c>
      <c r="CZ442" t="b">
        <v>1</v>
      </c>
      <c r="DA442">
        <v>1652290241</v>
      </c>
      <c r="DB442">
        <v>258.787</v>
      </c>
      <c r="DC442">
        <v>207.3646666666667</v>
      </c>
      <c r="DD442">
        <v>28.62293333333333</v>
      </c>
      <c r="DE442">
        <v>25.70733333333333</v>
      </c>
      <c r="DF442">
        <v>258.9096666666667</v>
      </c>
      <c r="DG442">
        <v>28.50733333333333</v>
      </c>
      <c r="DH442">
        <v>400.0666666666667</v>
      </c>
      <c r="DI442">
        <v>90.63383333333333</v>
      </c>
      <c r="DJ442">
        <v>0.09998223333333334</v>
      </c>
      <c r="DK442">
        <v>33.39696666666666</v>
      </c>
      <c r="DL442">
        <v>32.72566666666666</v>
      </c>
      <c r="DM442">
        <v>999.9</v>
      </c>
      <c r="DN442">
        <v>0</v>
      </c>
      <c r="DO442">
        <v>0</v>
      </c>
      <c r="DP442">
        <v>10003.96666666667</v>
      </c>
      <c r="DQ442">
        <v>0</v>
      </c>
      <c r="DR442">
        <v>257.7816666666667</v>
      </c>
      <c r="DS442">
        <v>51.42256666666668</v>
      </c>
      <c r="DT442">
        <v>266.4123333333334</v>
      </c>
      <c r="DU442">
        <v>212.8356666666667</v>
      </c>
      <c r="DV442">
        <v>2.915606666666667</v>
      </c>
      <c r="DW442">
        <v>207.3646666666667</v>
      </c>
      <c r="DX442">
        <v>25.70733333333333</v>
      </c>
      <c r="DY442">
        <v>2.594206666666667</v>
      </c>
      <c r="DZ442">
        <v>2.329953333333334</v>
      </c>
      <c r="EA442">
        <v>21.62993333333334</v>
      </c>
      <c r="EB442">
        <v>19.885</v>
      </c>
      <c r="EC442">
        <v>1499.943333333333</v>
      </c>
      <c r="ED442">
        <v>0.9729936666666666</v>
      </c>
      <c r="EE442">
        <v>0.02700663333333333</v>
      </c>
      <c r="EF442">
        <v>0</v>
      </c>
      <c r="EG442">
        <v>1269.783333333333</v>
      </c>
      <c r="EH442">
        <v>5.00097</v>
      </c>
      <c r="EI442">
        <v>19770.33333333334</v>
      </c>
      <c r="EJ442">
        <v>12491.1</v>
      </c>
      <c r="EK442">
        <v>41.625</v>
      </c>
      <c r="EL442">
        <v>42.93699999999999</v>
      </c>
      <c r="EM442">
        <v>41.812</v>
      </c>
      <c r="EN442">
        <v>42.75</v>
      </c>
      <c r="EO442">
        <v>42.75</v>
      </c>
      <c r="EP442">
        <v>1454.573333333333</v>
      </c>
      <c r="EQ442">
        <v>40.37</v>
      </c>
      <c r="ER442">
        <v>0</v>
      </c>
      <c r="ES442">
        <v>2928.200000047684</v>
      </c>
      <c r="ET442">
        <v>0</v>
      </c>
      <c r="EU442">
        <v>1286.898076923077</v>
      </c>
      <c r="EV442">
        <v>-158.8728206355567</v>
      </c>
      <c r="EW442">
        <v>-2333.979488663029</v>
      </c>
      <c r="EX442">
        <v>20023.30384615385</v>
      </c>
      <c r="EY442">
        <v>15</v>
      </c>
      <c r="EZ442">
        <v>1652287342.6</v>
      </c>
      <c r="FA442" t="s">
        <v>727</v>
      </c>
      <c r="FB442">
        <v>1652287342.6</v>
      </c>
      <c r="FC442">
        <v>1652287335.6</v>
      </c>
      <c r="FD442">
        <v>27</v>
      </c>
      <c r="FE442">
        <v>0.206</v>
      </c>
      <c r="FF442">
        <v>-0.006</v>
      </c>
      <c r="FG442">
        <v>-1.806</v>
      </c>
      <c r="FH442">
        <v>0.04</v>
      </c>
      <c r="FI442">
        <v>1600</v>
      </c>
      <c r="FJ442">
        <v>24</v>
      </c>
      <c r="FK442">
        <v>0.06</v>
      </c>
      <c r="FL442">
        <v>0.04</v>
      </c>
      <c r="FM442">
        <v>49.1661756097561</v>
      </c>
      <c r="FN442">
        <v>13.60371428571428</v>
      </c>
      <c r="FO442">
        <v>1.342857275851591</v>
      </c>
      <c r="FP442">
        <v>-1</v>
      </c>
      <c r="FQ442">
        <v>2.87371487804878</v>
      </c>
      <c r="FR442">
        <v>0.1035200696864178</v>
      </c>
      <c r="FS442">
        <v>0.01899915891873308</v>
      </c>
      <c r="FT442">
        <v>1</v>
      </c>
      <c r="FU442">
        <v>0</v>
      </c>
      <c r="FV442">
        <v>0</v>
      </c>
      <c r="FW442">
        <v>0</v>
      </c>
      <c r="FX442">
        <v>-1</v>
      </c>
      <c r="FY442">
        <v>1</v>
      </c>
      <c r="FZ442">
        <v>1</v>
      </c>
      <c r="GA442" t="s">
        <v>719</v>
      </c>
      <c r="GB442">
        <v>2.69366</v>
      </c>
      <c r="GC442">
        <v>2.70514</v>
      </c>
      <c r="GD442">
        <v>0.0618565</v>
      </c>
      <c r="GE442">
        <v>0.0501359</v>
      </c>
      <c r="GF442">
        <v>0.119559</v>
      </c>
      <c r="GG442">
        <v>0.109351</v>
      </c>
      <c r="GH442">
        <v>29409.9</v>
      </c>
      <c r="GI442">
        <v>29895.9</v>
      </c>
      <c r="GJ442">
        <v>29171</v>
      </c>
      <c r="GK442">
        <v>29130.8</v>
      </c>
      <c r="GL442">
        <v>34000.1</v>
      </c>
      <c r="GM442">
        <v>34533.7</v>
      </c>
      <c r="GN442">
        <v>41052.4</v>
      </c>
      <c r="GO442">
        <v>41568.6</v>
      </c>
      <c r="GP442">
        <v>1.71402</v>
      </c>
      <c r="GQ442">
        <v>2.00415</v>
      </c>
      <c r="GR442">
        <v>0.127241</v>
      </c>
      <c r="GS442">
        <v>0</v>
      </c>
      <c r="GT442">
        <v>30.6624</v>
      </c>
      <c r="GU442">
        <v>999.9</v>
      </c>
      <c r="GV442">
        <v>44.1</v>
      </c>
      <c r="GW442">
        <v>36.9</v>
      </c>
      <c r="GX442">
        <v>30.508</v>
      </c>
      <c r="GY442">
        <v>62.7738</v>
      </c>
      <c r="GZ442">
        <v>29.6835</v>
      </c>
      <c r="HA442">
        <v>1</v>
      </c>
      <c r="HB442">
        <v>0.370676</v>
      </c>
      <c r="HC442">
        <v>0</v>
      </c>
      <c r="HD442">
        <v>20.3918</v>
      </c>
      <c r="HE442">
        <v>5.21624</v>
      </c>
      <c r="HF442">
        <v>12.0099</v>
      </c>
      <c r="HG442">
        <v>4.98695</v>
      </c>
      <c r="HH442">
        <v>3.28848</v>
      </c>
      <c r="HI442">
        <v>2449.6</v>
      </c>
      <c r="HJ442">
        <v>9999</v>
      </c>
      <c r="HK442">
        <v>9999</v>
      </c>
      <c r="HL442">
        <v>46.2</v>
      </c>
      <c r="HM442">
        <v>1.86737</v>
      </c>
      <c r="HN442">
        <v>1.8663</v>
      </c>
      <c r="HO442">
        <v>1.86586</v>
      </c>
      <c r="HP442">
        <v>1.86571</v>
      </c>
      <c r="HQ442">
        <v>1.86752</v>
      </c>
      <c r="HR442">
        <v>1.8701</v>
      </c>
      <c r="HS442">
        <v>1.86873</v>
      </c>
      <c r="HT442">
        <v>1.87011</v>
      </c>
      <c r="HU442">
        <v>0</v>
      </c>
      <c r="HV442">
        <v>0</v>
      </c>
      <c r="HW442">
        <v>0</v>
      </c>
      <c r="HX442">
        <v>0</v>
      </c>
      <c r="HY442" t="s">
        <v>425</v>
      </c>
      <c r="HZ442" t="s">
        <v>426</v>
      </c>
      <c r="IA442" t="s">
        <v>427</v>
      </c>
      <c r="IB442" t="s">
        <v>427</v>
      </c>
      <c r="IC442" t="s">
        <v>427</v>
      </c>
      <c r="ID442" t="s">
        <v>427</v>
      </c>
      <c r="IE442">
        <v>0</v>
      </c>
      <c r="IF442">
        <v>100</v>
      </c>
      <c r="IG442">
        <v>100</v>
      </c>
      <c r="IH442">
        <v>-0.118</v>
      </c>
      <c r="II442">
        <v>0.1157</v>
      </c>
      <c r="IJ442">
        <v>0.04464184116076175</v>
      </c>
      <c r="IK442">
        <v>-0.0004613869835165773</v>
      </c>
      <c r="IL442">
        <v>-7.733014719846753E-07</v>
      </c>
      <c r="IM442">
        <v>2.12217718631011E-10</v>
      </c>
      <c r="IN442">
        <v>-0.1662484685589008</v>
      </c>
      <c r="IO442">
        <v>0.000886434048502425</v>
      </c>
      <c r="IP442">
        <v>0.0004187276611132993</v>
      </c>
      <c r="IQ442">
        <v>-3.612086840460417E-06</v>
      </c>
      <c r="IR442">
        <v>19</v>
      </c>
      <c r="IS442">
        <v>2204</v>
      </c>
      <c r="IT442">
        <v>1</v>
      </c>
      <c r="IU442">
        <v>37</v>
      </c>
      <c r="IV442">
        <v>48.3</v>
      </c>
      <c r="IW442">
        <v>48.4</v>
      </c>
      <c r="IX442">
        <v>0.5371089999999999</v>
      </c>
      <c r="IY442">
        <v>2.27173</v>
      </c>
      <c r="IZ442">
        <v>1.39648</v>
      </c>
      <c r="JA442">
        <v>2.34253</v>
      </c>
      <c r="JB442">
        <v>1.49536</v>
      </c>
      <c r="JC442">
        <v>2.30103</v>
      </c>
      <c r="JD442">
        <v>39.1924</v>
      </c>
      <c r="JE442">
        <v>14.5786</v>
      </c>
      <c r="JF442">
        <v>18</v>
      </c>
      <c r="JG442">
        <v>391.587</v>
      </c>
      <c r="JH442">
        <v>561.153</v>
      </c>
      <c r="JI442">
        <v>32.6387</v>
      </c>
      <c r="JJ442">
        <v>32.2395</v>
      </c>
      <c r="JK442">
        <v>30.0001</v>
      </c>
      <c r="JL442">
        <v>32.1354</v>
      </c>
      <c r="JM442">
        <v>32.0363</v>
      </c>
      <c r="JN442">
        <v>10.746</v>
      </c>
      <c r="JO442">
        <v>21.8003</v>
      </c>
      <c r="JP442">
        <v>31.499</v>
      </c>
      <c r="JQ442">
        <v>-999.9</v>
      </c>
      <c r="JR442">
        <v>150.17</v>
      </c>
      <c r="JS442">
        <v>25.5531</v>
      </c>
      <c r="JT442">
        <v>99.7024</v>
      </c>
      <c r="JU442">
        <v>99.77760000000001</v>
      </c>
    </row>
    <row r="443" spans="1:281">
      <c r="A443">
        <v>427</v>
      </c>
      <c r="B443">
        <v>1652290244</v>
      </c>
      <c r="C443">
        <v>8187.5</v>
      </c>
      <c r="D443" t="s">
        <v>1339</v>
      </c>
      <c r="E443" t="s">
        <v>1340</v>
      </c>
      <c r="F443">
        <v>2</v>
      </c>
      <c r="G443" t="s">
        <v>1120</v>
      </c>
      <c r="H443" t="s">
        <v>418</v>
      </c>
      <c r="I443">
        <v>1652290242.625</v>
      </c>
      <c r="J443">
        <f>(K443)/1000</f>
        <v>0</v>
      </c>
      <c r="K443">
        <f>IF(CZ443, AN443, AH443)</f>
        <v>0</v>
      </c>
      <c r="L443">
        <f>IF(CZ443, AI443, AG443)</f>
        <v>0</v>
      </c>
      <c r="M443">
        <f>DB443 - IF(AU443&gt;1, L443*CV443*100.0/(AW443*DP443), 0)</f>
        <v>0</v>
      </c>
      <c r="N443">
        <f>((T443-J443/2)*M443-L443)/(T443+J443/2)</f>
        <v>0</v>
      </c>
      <c r="O443">
        <f>N443*(DI443+DJ443)/1000.0</f>
        <v>0</v>
      </c>
      <c r="P443">
        <f>(DB443 - IF(AU443&gt;1, L443*CV443*100.0/(AW443*DP443), 0))*(DI443+DJ443)/1000.0</f>
        <v>0</v>
      </c>
      <c r="Q443">
        <f>2.0/((1/S443-1/R443)+SIGN(S443)*SQRT((1/S443-1/R443)*(1/S443-1/R443) + 4*CW443/((CW443+1)*(CW443+1))*(2*1/S443*1/R443-1/R443*1/R443)))</f>
        <v>0</v>
      </c>
      <c r="R443">
        <f>IF(LEFT(CX443,1)&lt;&gt;"0",IF(LEFT(CX443,1)="1",3.0,CY443),$D$5+$E$5*(DP443*DI443/($K$5*1000))+$F$5*(DP443*DI443/($K$5*1000))*MAX(MIN(CV443,$J$5),$I$5)*MAX(MIN(CV443,$J$5),$I$5)+$G$5*MAX(MIN(CV443,$J$5),$I$5)*(DP443*DI443/($K$5*1000))+$H$5*(DP443*DI443/($K$5*1000))*(DP443*DI443/($K$5*1000)))</f>
        <v>0</v>
      </c>
      <c r="S443">
        <f>J443*(1000-(1000*0.61365*exp(17.502*W443/(240.97+W443))/(DI443+DJ443)+DD443)/2)/(1000*0.61365*exp(17.502*W443/(240.97+W443))/(DI443+DJ443)-DD443)</f>
        <v>0</v>
      </c>
      <c r="T443">
        <f>1/((CW443+1)/(Q443/1.6)+1/(R443/1.37)) + CW443/((CW443+1)/(Q443/1.6) + CW443/(R443/1.37))</f>
        <v>0</v>
      </c>
      <c r="U443">
        <f>(CR443*CU443)</f>
        <v>0</v>
      </c>
      <c r="V443">
        <f>(DK443+(U443+2*0.95*5.67E-8*(((DK443+$B$7)+273)^4-(DK443+273)^4)-44100*J443)/(1.84*29.3*R443+8*0.95*5.67E-8*(DK443+273)^3))</f>
        <v>0</v>
      </c>
      <c r="W443">
        <f>($C$7*DL443+$D$7*DM443+$E$7*V443)</f>
        <v>0</v>
      </c>
      <c r="X443">
        <f>0.61365*exp(17.502*W443/(240.97+W443))</f>
        <v>0</v>
      </c>
      <c r="Y443">
        <f>(Z443/AA443*100)</f>
        <v>0</v>
      </c>
      <c r="Z443">
        <f>DD443*(DI443+DJ443)/1000</f>
        <v>0</v>
      </c>
      <c r="AA443">
        <f>0.61365*exp(17.502*DK443/(240.97+DK443))</f>
        <v>0</v>
      </c>
      <c r="AB443">
        <f>(X443-DD443*(DI443+DJ443)/1000)</f>
        <v>0</v>
      </c>
      <c r="AC443">
        <f>(-J443*44100)</f>
        <v>0</v>
      </c>
      <c r="AD443">
        <f>2*29.3*R443*0.92*(DK443-W443)</f>
        <v>0</v>
      </c>
      <c r="AE443">
        <f>2*0.95*5.67E-8*(((DK443+$B$7)+273)^4-(W443+273)^4)</f>
        <v>0</v>
      </c>
      <c r="AF443">
        <f>U443+AE443+AC443+AD443</f>
        <v>0</v>
      </c>
      <c r="AG443">
        <f>DH443*AU443*(DC443-DB443*(1000-AU443*DE443)/(1000-AU443*DD443))/(100*CV443)</f>
        <v>0</v>
      </c>
      <c r="AH443">
        <f>1000*DH443*AU443*(DD443-DE443)/(100*CV443*(1000-AU443*DD443))</f>
        <v>0</v>
      </c>
      <c r="AI443">
        <f>(AJ443 - AK443 - DI443*1E3/(8.314*(DK443+273.15)) * AM443/DH443 * AL443) * DH443/(100*CV443) * (1000 - DE443)/1000</f>
        <v>0</v>
      </c>
      <c r="AJ443">
        <v>217.0230765088942</v>
      </c>
      <c r="AK443">
        <v>250.1010787878788</v>
      </c>
      <c r="AL443">
        <v>-6.513058582630363</v>
      </c>
      <c r="AM443">
        <v>66.42233892500103</v>
      </c>
      <c r="AN443">
        <f>(AP443 - AO443 + DI443*1E3/(8.314*(DK443+273.15)) * AR443/DH443 * AQ443) * DH443/(100*CV443) * 1000/(1000 - AP443)</f>
        <v>0</v>
      </c>
      <c r="AO443">
        <v>25.71076431291044</v>
      </c>
      <c r="AP443">
        <v>28.63714787878787</v>
      </c>
      <c r="AQ443">
        <v>0.00963378621248142</v>
      </c>
      <c r="AR443">
        <v>79.01917542628415</v>
      </c>
      <c r="AS443">
        <v>0</v>
      </c>
      <c r="AT443">
        <v>0</v>
      </c>
      <c r="AU443">
        <f>IF(AS443*$H$13&gt;=AW443,1.0,(AW443/(AW443-AS443*$H$13)))</f>
        <v>0</v>
      </c>
      <c r="AV443">
        <f>(AU443-1)*100</f>
        <v>0</v>
      </c>
      <c r="AW443">
        <f>MAX(0,($B$13+$C$13*DP443)/(1+$D$13*DP443)*DI443/(DK443+273)*$E$13)</f>
        <v>0</v>
      </c>
      <c r="AX443" t="s">
        <v>421</v>
      </c>
      <c r="AY443" t="s">
        <v>421</v>
      </c>
      <c r="AZ443">
        <v>0</v>
      </c>
      <c r="BA443">
        <v>0</v>
      </c>
      <c r="BB443">
        <f>1-AZ443/BA443</f>
        <v>0</v>
      </c>
      <c r="BC443">
        <v>0</v>
      </c>
      <c r="BD443" t="s">
        <v>421</v>
      </c>
      <c r="BE443" t="s">
        <v>421</v>
      </c>
      <c r="BF443">
        <v>0</v>
      </c>
      <c r="BG443">
        <v>0</v>
      </c>
      <c r="BH443">
        <f>1-BF443/BG443</f>
        <v>0</v>
      </c>
      <c r="BI443">
        <v>0.5</v>
      </c>
      <c r="BJ443">
        <f>CS443</f>
        <v>0</v>
      </c>
      <c r="BK443">
        <f>L443</f>
        <v>0</v>
      </c>
      <c r="BL443">
        <f>BH443*BI443*BJ443</f>
        <v>0</v>
      </c>
      <c r="BM443">
        <f>(BK443-BC443)/BJ443</f>
        <v>0</v>
      </c>
      <c r="BN443">
        <f>(BA443-BG443)/BG443</f>
        <v>0</v>
      </c>
      <c r="BO443">
        <f>AZ443/(BB443+AZ443/BG443)</f>
        <v>0</v>
      </c>
      <c r="BP443" t="s">
        <v>421</v>
      </c>
      <c r="BQ443">
        <v>0</v>
      </c>
      <c r="BR443">
        <f>IF(BQ443&lt;&gt;0, BQ443, BO443)</f>
        <v>0</v>
      </c>
      <c r="BS443">
        <f>1-BR443/BG443</f>
        <v>0</v>
      </c>
      <c r="BT443">
        <f>(BG443-BF443)/(BG443-BR443)</f>
        <v>0</v>
      </c>
      <c r="BU443">
        <f>(BA443-BG443)/(BA443-BR443)</f>
        <v>0</v>
      </c>
      <c r="BV443">
        <f>(BG443-BF443)/(BG443-AZ443)</f>
        <v>0</v>
      </c>
      <c r="BW443">
        <f>(BA443-BG443)/(BA443-AZ443)</f>
        <v>0</v>
      </c>
      <c r="BX443">
        <f>(BT443*BR443/BF443)</f>
        <v>0</v>
      </c>
      <c r="BY443">
        <f>(1-BX443)</f>
        <v>0</v>
      </c>
      <c r="BZ443">
        <v>1358</v>
      </c>
      <c r="CA443">
        <v>300</v>
      </c>
      <c r="CB443">
        <v>300</v>
      </c>
      <c r="CC443">
        <v>300</v>
      </c>
      <c r="CD443">
        <v>10372.1</v>
      </c>
      <c r="CE443">
        <v>1824.64</v>
      </c>
      <c r="CF443">
        <v>-0.00730157</v>
      </c>
      <c r="CG443">
        <v>0.9</v>
      </c>
      <c r="CH443" t="s">
        <v>421</v>
      </c>
      <c r="CI443" t="s">
        <v>421</v>
      </c>
      <c r="CJ443" t="s">
        <v>421</v>
      </c>
      <c r="CK443" t="s">
        <v>421</v>
      </c>
      <c r="CL443" t="s">
        <v>421</v>
      </c>
      <c r="CM443" t="s">
        <v>421</v>
      </c>
      <c r="CN443" t="s">
        <v>421</v>
      </c>
      <c r="CO443" t="s">
        <v>421</v>
      </c>
      <c r="CP443" t="s">
        <v>421</v>
      </c>
      <c r="CQ443" t="s">
        <v>421</v>
      </c>
      <c r="CR443">
        <f>$B$11*DQ443+$C$11*DR443+$F$11*EC443*(1-EF443)</f>
        <v>0</v>
      </c>
      <c r="CS443">
        <f>CR443*CT443</f>
        <v>0</v>
      </c>
      <c r="CT443">
        <f>($B$11*$D$9+$C$11*$D$9+$F$11*((EP443+EH443)/MAX(EP443+EH443+EQ443, 0.1)*$I$9+EQ443/MAX(EP443+EH443+EQ443, 0.1)*$J$9))/($B$11+$C$11+$F$11)</f>
        <v>0</v>
      </c>
      <c r="CU443">
        <f>($B$11*$K$9+$C$11*$K$9+$F$11*((EP443+EH443)/MAX(EP443+EH443+EQ443, 0.1)*$P$9+EQ443/MAX(EP443+EH443+EQ443, 0.1)*$Q$9))/($B$11+$C$11+$F$11)</f>
        <v>0</v>
      </c>
      <c r="CV443">
        <v>6</v>
      </c>
      <c r="CW443">
        <v>0.5</v>
      </c>
      <c r="CX443" t="s">
        <v>422</v>
      </c>
      <c r="CY443">
        <v>2</v>
      </c>
      <c r="CZ443" t="b">
        <v>1</v>
      </c>
      <c r="DA443">
        <v>1652290242.625</v>
      </c>
      <c r="DB443">
        <v>248.4905</v>
      </c>
      <c r="DC443">
        <v>196.73</v>
      </c>
      <c r="DD443">
        <v>28.63295</v>
      </c>
      <c r="DE443">
        <v>25.689475</v>
      </c>
      <c r="DF443">
        <v>248.60475</v>
      </c>
      <c r="DG443">
        <v>28.51715</v>
      </c>
      <c r="DH443">
        <v>400.05325</v>
      </c>
      <c r="DI443">
        <v>90.636</v>
      </c>
      <c r="DJ443">
        <v>0.09999397499999998</v>
      </c>
      <c r="DK443">
        <v>33.396825</v>
      </c>
      <c r="DL443">
        <v>32.728575</v>
      </c>
      <c r="DM443">
        <v>999.9</v>
      </c>
      <c r="DN443">
        <v>0</v>
      </c>
      <c r="DO443">
        <v>0</v>
      </c>
      <c r="DP443">
        <v>10001.87</v>
      </c>
      <c r="DQ443">
        <v>0</v>
      </c>
      <c r="DR443">
        <v>258.22075</v>
      </c>
      <c r="DS443">
        <v>51.7603</v>
      </c>
      <c r="DT443">
        <v>255.815</v>
      </c>
      <c r="DU443">
        <v>201.917</v>
      </c>
      <c r="DV443">
        <v>2.943445</v>
      </c>
      <c r="DW443">
        <v>196.73</v>
      </c>
      <c r="DX443">
        <v>25.689475</v>
      </c>
      <c r="DY443">
        <v>2.595175</v>
      </c>
      <c r="DZ443">
        <v>2.3283925</v>
      </c>
      <c r="EA443">
        <v>21.636025</v>
      </c>
      <c r="EB443">
        <v>19.874175</v>
      </c>
      <c r="EC443">
        <v>1499.9875</v>
      </c>
      <c r="ED443">
        <v>0.97299325</v>
      </c>
      <c r="EE443">
        <v>0.027007075</v>
      </c>
      <c r="EF443">
        <v>0</v>
      </c>
      <c r="EG443">
        <v>1264.965</v>
      </c>
      <c r="EH443">
        <v>5.00097</v>
      </c>
      <c r="EI443">
        <v>19698</v>
      </c>
      <c r="EJ443">
        <v>12491.45</v>
      </c>
      <c r="EK443">
        <v>41.625</v>
      </c>
      <c r="EL443">
        <v>42.937</v>
      </c>
      <c r="EM443">
        <v>41.812</v>
      </c>
      <c r="EN443">
        <v>42.75</v>
      </c>
      <c r="EO443">
        <v>42.75</v>
      </c>
      <c r="EP443">
        <v>1454.615</v>
      </c>
      <c r="EQ443">
        <v>40.3725</v>
      </c>
      <c r="ER443">
        <v>0</v>
      </c>
      <c r="ES443">
        <v>2930</v>
      </c>
      <c r="ET443">
        <v>0</v>
      </c>
      <c r="EU443">
        <v>1281.22</v>
      </c>
      <c r="EV443">
        <v>-167.6230766806179</v>
      </c>
      <c r="EW443">
        <v>-2467.18461142761</v>
      </c>
      <c r="EX443">
        <v>19939.244</v>
      </c>
      <c r="EY443">
        <v>15</v>
      </c>
      <c r="EZ443">
        <v>1652287342.6</v>
      </c>
      <c r="FA443" t="s">
        <v>727</v>
      </c>
      <c r="FB443">
        <v>1652287342.6</v>
      </c>
      <c r="FC443">
        <v>1652287335.6</v>
      </c>
      <c r="FD443">
        <v>27</v>
      </c>
      <c r="FE443">
        <v>0.206</v>
      </c>
      <c r="FF443">
        <v>-0.006</v>
      </c>
      <c r="FG443">
        <v>-1.806</v>
      </c>
      <c r="FH443">
        <v>0.04</v>
      </c>
      <c r="FI443">
        <v>1600</v>
      </c>
      <c r="FJ443">
        <v>24</v>
      </c>
      <c r="FK443">
        <v>0.06</v>
      </c>
      <c r="FL443">
        <v>0.04</v>
      </c>
      <c r="FM443">
        <v>49.5623975</v>
      </c>
      <c r="FN443">
        <v>13.79142326454023</v>
      </c>
      <c r="FO443">
        <v>1.328104268212308</v>
      </c>
      <c r="FP443">
        <v>-1</v>
      </c>
      <c r="FQ443">
        <v>2.88084975</v>
      </c>
      <c r="FR443">
        <v>0.1550806378986746</v>
      </c>
      <c r="FS443">
        <v>0.02494471191329942</v>
      </c>
      <c r="FT443">
        <v>1</v>
      </c>
      <c r="FU443">
        <v>0</v>
      </c>
      <c r="FV443">
        <v>0</v>
      </c>
      <c r="FW443">
        <v>0</v>
      </c>
      <c r="FX443">
        <v>-1</v>
      </c>
      <c r="FY443">
        <v>1</v>
      </c>
      <c r="FZ443">
        <v>1</v>
      </c>
      <c r="GA443" t="s">
        <v>719</v>
      </c>
      <c r="GB443">
        <v>2.6937</v>
      </c>
      <c r="GC443">
        <v>2.70518</v>
      </c>
      <c r="GD443">
        <v>0.0591784</v>
      </c>
      <c r="GE443">
        <v>0.0471784</v>
      </c>
      <c r="GF443">
        <v>0.119593</v>
      </c>
      <c r="GG443">
        <v>0.109275</v>
      </c>
      <c r="GH443">
        <v>29493.7</v>
      </c>
      <c r="GI443">
        <v>29988.8</v>
      </c>
      <c r="GJ443">
        <v>29170.8</v>
      </c>
      <c r="GK443">
        <v>29130.7</v>
      </c>
      <c r="GL443">
        <v>33998.4</v>
      </c>
      <c r="GM443">
        <v>34536.3</v>
      </c>
      <c r="GN443">
        <v>41052.1</v>
      </c>
      <c r="GO443">
        <v>41568.2</v>
      </c>
      <c r="GP443">
        <v>1.7139</v>
      </c>
      <c r="GQ443">
        <v>2.00395</v>
      </c>
      <c r="GR443">
        <v>0.127338</v>
      </c>
      <c r="GS443">
        <v>0</v>
      </c>
      <c r="GT443">
        <v>30.6637</v>
      </c>
      <c r="GU443">
        <v>999.9</v>
      </c>
      <c r="GV443">
        <v>44.1</v>
      </c>
      <c r="GW443">
        <v>36.9</v>
      </c>
      <c r="GX443">
        <v>30.5101</v>
      </c>
      <c r="GY443">
        <v>62.9938</v>
      </c>
      <c r="GZ443">
        <v>29.7155</v>
      </c>
      <c r="HA443">
        <v>1</v>
      </c>
      <c r="HB443">
        <v>0.370691</v>
      </c>
      <c r="HC443">
        <v>0</v>
      </c>
      <c r="HD443">
        <v>20.3918</v>
      </c>
      <c r="HE443">
        <v>5.21654</v>
      </c>
      <c r="HF443">
        <v>12.0099</v>
      </c>
      <c r="HG443">
        <v>4.98705</v>
      </c>
      <c r="HH443">
        <v>3.28855</v>
      </c>
      <c r="HI443">
        <v>2449.6</v>
      </c>
      <c r="HJ443">
        <v>9999</v>
      </c>
      <c r="HK443">
        <v>9999</v>
      </c>
      <c r="HL443">
        <v>46.2</v>
      </c>
      <c r="HM443">
        <v>1.86737</v>
      </c>
      <c r="HN443">
        <v>1.8663</v>
      </c>
      <c r="HO443">
        <v>1.86585</v>
      </c>
      <c r="HP443">
        <v>1.86571</v>
      </c>
      <c r="HQ443">
        <v>1.86752</v>
      </c>
      <c r="HR443">
        <v>1.8701</v>
      </c>
      <c r="HS443">
        <v>1.86873</v>
      </c>
      <c r="HT443">
        <v>1.8701</v>
      </c>
      <c r="HU443">
        <v>0</v>
      </c>
      <c r="HV443">
        <v>0</v>
      </c>
      <c r="HW443">
        <v>0</v>
      </c>
      <c r="HX443">
        <v>0</v>
      </c>
      <c r="HY443" t="s">
        <v>425</v>
      </c>
      <c r="HZ443" t="s">
        <v>426</v>
      </c>
      <c r="IA443" t="s">
        <v>427</v>
      </c>
      <c r="IB443" t="s">
        <v>427</v>
      </c>
      <c r="IC443" t="s">
        <v>427</v>
      </c>
      <c r="ID443" t="s">
        <v>427</v>
      </c>
      <c r="IE443">
        <v>0</v>
      </c>
      <c r="IF443">
        <v>100</v>
      </c>
      <c r="IG443">
        <v>100</v>
      </c>
      <c r="IH443">
        <v>-0.108</v>
      </c>
      <c r="II443">
        <v>0.1159</v>
      </c>
      <c r="IJ443">
        <v>0.04464184116076175</v>
      </c>
      <c r="IK443">
        <v>-0.0004613869835165773</v>
      </c>
      <c r="IL443">
        <v>-7.733014719846753E-07</v>
      </c>
      <c r="IM443">
        <v>2.12217718631011E-10</v>
      </c>
      <c r="IN443">
        <v>-0.1662484685589008</v>
      </c>
      <c r="IO443">
        <v>0.000886434048502425</v>
      </c>
      <c r="IP443">
        <v>0.0004187276611132993</v>
      </c>
      <c r="IQ443">
        <v>-3.612086840460417E-06</v>
      </c>
      <c r="IR443">
        <v>19</v>
      </c>
      <c r="IS443">
        <v>2204</v>
      </c>
      <c r="IT443">
        <v>1</v>
      </c>
      <c r="IU443">
        <v>37</v>
      </c>
      <c r="IV443">
        <v>48.4</v>
      </c>
      <c r="IW443">
        <v>48.5</v>
      </c>
      <c r="IX443">
        <v>0.52002</v>
      </c>
      <c r="IY443">
        <v>2.27051</v>
      </c>
      <c r="IZ443">
        <v>1.39648</v>
      </c>
      <c r="JA443">
        <v>2.34131</v>
      </c>
      <c r="JB443">
        <v>1.49536</v>
      </c>
      <c r="JC443">
        <v>2.35107</v>
      </c>
      <c r="JD443">
        <v>39.1924</v>
      </c>
      <c r="JE443">
        <v>14.5873</v>
      </c>
      <c r="JF443">
        <v>18</v>
      </c>
      <c r="JG443">
        <v>391.519</v>
      </c>
      <c r="JH443">
        <v>561.002</v>
      </c>
      <c r="JI443">
        <v>32.6385</v>
      </c>
      <c r="JJ443">
        <v>32.2395</v>
      </c>
      <c r="JK443">
        <v>30.0001</v>
      </c>
      <c r="JL443">
        <v>32.1354</v>
      </c>
      <c r="JM443">
        <v>32.0363</v>
      </c>
      <c r="JN443">
        <v>10.1546</v>
      </c>
      <c r="JO443">
        <v>21.8003</v>
      </c>
      <c r="JP443">
        <v>31.499</v>
      </c>
      <c r="JQ443">
        <v>-999.9</v>
      </c>
      <c r="JR443">
        <v>136.812</v>
      </c>
      <c r="JS443">
        <v>25.5358</v>
      </c>
      <c r="JT443">
        <v>99.7017</v>
      </c>
      <c r="JU443">
        <v>99.77679999999999</v>
      </c>
    </row>
    <row r="444" spans="1:281">
      <c r="A444">
        <v>428</v>
      </c>
      <c r="B444">
        <v>1652290246</v>
      </c>
      <c r="C444">
        <v>8189.5</v>
      </c>
      <c r="D444" t="s">
        <v>1341</v>
      </c>
      <c r="E444" t="s">
        <v>1342</v>
      </c>
      <c r="F444">
        <v>2</v>
      </c>
      <c r="G444" t="s">
        <v>1120</v>
      </c>
      <c r="H444" t="s">
        <v>418</v>
      </c>
      <c r="I444">
        <v>1652290245</v>
      </c>
      <c r="J444">
        <f>(K444)/1000</f>
        <v>0</v>
      </c>
      <c r="K444">
        <f>IF(CZ444, AN444, AH444)</f>
        <v>0</v>
      </c>
      <c r="L444">
        <f>IF(CZ444, AI444, AG444)</f>
        <v>0</v>
      </c>
      <c r="M444">
        <f>DB444 - IF(AU444&gt;1, L444*CV444*100.0/(AW444*DP444), 0)</f>
        <v>0</v>
      </c>
      <c r="N444">
        <f>((T444-J444/2)*M444-L444)/(T444+J444/2)</f>
        <v>0</v>
      </c>
      <c r="O444">
        <f>N444*(DI444+DJ444)/1000.0</f>
        <v>0</v>
      </c>
      <c r="P444">
        <f>(DB444 - IF(AU444&gt;1, L444*CV444*100.0/(AW444*DP444), 0))*(DI444+DJ444)/1000.0</f>
        <v>0</v>
      </c>
      <c r="Q444">
        <f>2.0/((1/S444-1/R444)+SIGN(S444)*SQRT((1/S444-1/R444)*(1/S444-1/R444) + 4*CW444/((CW444+1)*(CW444+1))*(2*1/S444*1/R444-1/R444*1/R444)))</f>
        <v>0</v>
      </c>
      <c r="R444">
        <f>IF(LEFT(CX444,1)&lt;&gt;"0",IF(LEFT(CX444,1)="1",3.0,CY444),$D$5+$E$5*(DP444*DI444/($K$5*1000))+$F$5*(DP444*DI444/($K$5*1000))*MAX(MIN(CV444,$J$5),$I$5)*MAX(MIN(CV444,$J$5),$I$5)+$G$5*MAX(MIN(CV444,$J$5),$I$5)*(DP444*DI444/($K$5*1000))+$H$5*(DP444*DI444/($K$5*1000))*(DP444*DI444/($K$5*1000)))</f>
        <v>0</v>
      </c>
      <c r="S444">
        <f>J444*(1000-(1000*0.61365*exp(17.502*W444/(240.97+W444))/(DI444+DJ444)+DD444)/2)/(1000*0.61365*exp(17.502*W444/(240.97+W444))/(DI444+DJ444)-DD444)</f>
        <v>0</v>
      </c>
      <c r="T444">
        <f>1/((CW444+1)/(Q444/1.6)+1/(R444/1.37)) + CW444/((CW444+1)/(Q444/1.6) + CW444/(R444/1.37))</f>
        <v>0</v>
      </c>
      <c r="U444">
        <f>(CR444*CU444)</f>
        <v>0</v>
      </c>
      <c r="V444">
        <f>(DK444+(U444+2*0.95*5.67E-8*(((DK444+$B$7)+273)^4-(DK444+273)^4)-44100*J444)/(1.84*29.3*R444+8*0.95*5.67E-8*(DK444+273)^3))</f>
        <v>0</v>
      </c>
      <c r="W444">
        <f>($C$7*DL444+$D$7*DM444+$E$7*V444)</f>
        <v>0</v>
      </c>
      <c r="X444">
        <f>0.61365*exp(17.502*W444/(240.97+W444))</f>
        <v>0</v>
      </c>
      <c r="Y444">
        <f>(Z444/AA444*100)</f>
        <v>0</v>
      </c>
      <c r="Z444">
        <f>DD444*(DI444+DJ444)/1000</f>
        <v>0</v>
      </c>
      <c r="AA444">
        <f>0.61365*exp(17.502*DK444/(240.97+DK444))</f>
        <v>0</v>
      </c>
      <c r="AB444">
        <f>(X444-DD444*(DI444+DJ444)/1000)</f>
        <v>0</v>
      </c>
      <c r="AC444">
        <f>(-J444*44100)</f>
        <v>0</v>
      </c>
      <c r="AD444">
        <f>2*29.3*R444*0.92*(DK444-W444)</f>
        <v>0</v>
      </c>
      <c r="AE444">
        <f>2*0.95*5.67E-8*(((DK444+$B$7)+273)^4-(W444+273)^4)</f>
        <v>0</v>
      </c>
      <c r="AF444">
        <f>U444+AE444+AC444+AD444</f>
        <v>0</v>
      </c>
      <c r="AG444">
        <f>DH444*AU444*(DC444-DB444*(1000-AU444*DE444)/(1000-AU444*DD444))/(100*CV444)</f>
        <v>0</v>
      </c>
      <c r="AH444">
        <f>1000*DH444*AU444*(DD444-DE444)/(100*CV444*(1000-AU444*DD444))</f>
        <v>0</v>
      </c>
      <c r="AI444">
        <f>(AJ444 - AK444 - DI444*1E3/(8.314*(DK444+273.15)) * AM444/DH444 * AL444) * DH444/(100*CV444) * (1000 - DE444)/1000</f>
        <v>0</v>
      </c>
      <c r="AJ444">
        <v>203.5837366787441</v>
      </c>
      <c r="AK444">
        <v>237.1070545454544</v>
      </c>
      <c r="AL444">
        <v>-6.514718475297603</v>
      </c>
      <c r="AM444">
        <v>66.42233892500103</v>
      </c>
      <c r="AN444">
        <f>(AP444 - AO444 + DI444*1E3/(8.314*(DK444+273.15)) * AR444/DH444 * AQ444) * DH444/(100*CV444) * 1000/(1000 - AP444)</f>
        <v>0</v>
      </c>
      <c r="AO444">
        <v>25.70067745643491</v>
      </c>
      <c r="AP444">
        <v>28.64395151515151</v>
      </c>
      <c r="AQ444">
        <v>0.006537661812475223</v>
      </c>
      <c r="AR444">
        <v>79.01917542628415</v>
      </c>
      <c r="AS444">
        <v>0</v>
      </c>
      <c r="AT444">
        <v>0</v>
      </c>
      <c r="AU444">
        <f>IF(AS444*$H$13&gt;=AW444,1.0,(AW444/(AW444-AS444*$H$13)))</f>
        <v>0</v>
      </c>
      <c r="AV444">
        <f>(AU444-1)*100</f>
        <v>0</v>
      </c>
      <c r="AW444">
        <f>MAX(0,($B$13+$C$13*DP444)/(1+$D$13*DP444)*DI444/(DK444+273)*$E$13)</f>
        <v>0</v>
      </c>
      <c r="AX444" t="s">
        <v>421</v>
      </c>
      <c r="AY444" t="s">
        <v>421</v>
      </c>
      <c r="AZ444">
        <v>0</v>
      </c>
      <c r="BA444">
        <v>0</v>
      </c>
      <c r="BB444">
        <f>1-AZ444/BA444</f>
        <v>0</v>
      </c>
      <c r="BC444">
        <v>0</v>
      </c>
      <c r="BD444" t="s">
        <v>421</v>
      </c>
      <c r="BE444" t="s">
        <v>421</v>
      </c>
      <c r="BF444">
        <v>0</v>
      </c>
      <c r="BG444">
        <v>0</v>
      </c>
      <c r="BH444">
        <f>1-BF444/BG444</f>
        <v>0</v>
      </c>
      <c r="BI444">
        <v>0.5</v>
      </c>
      <c r="BJ444">
        <f>CS444</f>
        <v>0</v>
      </c>
      <c r="BK444">
        <f>L444</f>
        <v>0</v>
      </c>
      <c r="BL444">
        <f>BH444*BI444*BJ444</f>
        <v>0</v>
      </c>
      <c r="BM444">
        <f>(BK444-BC444)/BJ444</f>
        <v>0</v>
      </c>
      <c r="BN444">
        <f>(BA444-BG444)/BG444</f>
        <v>0</v>
      </c>
      <c r="BO444">
        <f>AZ444/(BB444+AZ444/BG444)</f>
        <v>0</v>
      </c>
      <c r="BP444" t="s">
        <v>421</v>
      </c>
      <c r="BQ444">
        <v>0</v>
      </c>
      <c r="BR444">
        <f>IF(BQ444&lt;&gt;0, BQ444, BO444)</f>
        <v>0</v>
      </c>
      <c r="BS444">
        <f>1-BR444/BG444</f>
        <v>0</v>
      </c>
      <c r="BT444">
        <f>(BG444-BF444)/(BG444-BR444)</f>
        <v>0</v>
      </c>
      <c r="BU444">
        <f>(BA444-BG444)/(BA444-BR444)</f>
        <v>0</v>
      </c>
      <c r="BV444">
        <f>(BG444-BF444)/(BG444-AZ444)</f>
        <v>0</v>
      </c>
      <c r="BW444">
        <f>(BA444-BG444)/(BA444-AZ444)</f>
        <v>0</v>
      </c>
      <c r="BX444">
        <f>(BT444*BR444/BF444)</f>
        <v>0</v>
      </c>
      <c r="BY444">
        <f>(1-BX444)</f>
        <v>0</v>
      </c>
      <c r="BZ444">
        <v>1358</v>
      </c>
      <c r="CA444">
        <v>300</v>
      </c>
      <c r="CB444">
        <v>300</v>
      </c>
      <c r="CC444">
        <v>300</v>
      </c>
      <c r="CD444">
        <v>10372.1</v>
      </c>
      <c r="CE444">
        <v>1824.64</v>
      </c>
      <c r="CF444">
        <v>-0.00730157</v>
      </c>
      <c r="CG444">
        <v>0.9</v>
      </c>
      <c r="CH444" t="s">
        <v>421</v>
      </c>
      <c r="CI444" t="s">
        <v>421</v>
      </c>
      <c r="CJ444" t="s">
        <v>421</v>
      </c>
      <c r="CK444" t="s">
        <v>421</v>
      </c>
      <c r="CL444" t="s">
        <v>421</v>
      </c>
      <c r="CM444" t="s">
        <v>421</v>
      </c>
      <c r="CN444" t="s">
        <v>421</v>
      </c>
      <c r="CO444" t="s">
        <v>421</v>
      </c>
      <c r="CP444" t="s">
        <v>421</v>
      </c>
      <c r="CQ444" t="s">
        <v>421</v>
      </c>
      <c r="CR444">
        <f>$B$11*DQ444+$C$11*DR444+$F$11*EC444*(1-EF444)</f>
        <v>0</v>
      </c>
      <c r="CS444">
        <f>CR444*CT444</f>
        <v>0</v>
      </c>
      <c r="CT444">
        <f>($B$11*$D$9+$C$11*$D$9+$F$11*((EP444+EH444)/MAX(EP444+EH444+EQ444, 0.1)*$I$9+EQ444/MAX(EP444+EH444+EQ444, 0.1)*$J$9))/($B$11+$C$11+$F$11)</f>
        <v>0</v>
      </c>
      <c r="CU444">
        <f>($B$11*$K$9+$C$11*$K$9+$F$11*((EP444+EH444)/MAX(EP444+EH444+EQ444, 0.1)*$P$9+EQ444/MAX(EP444+EH444+EQ444, 0.1)*$Q$9))/($B$11+$C$11+$F$11)</f>
        <v>0</v>
      </c>
      <c r="CV444">
        <v>6</v>
      </c>
      <c r="CW444">
        <v>0.5</v>
      </c>
      <c r="CX444" t="s">
        <v>422</v>
      </c>
      <c r="CY444">
        <v>2</v>
      </c>
      <c r="CZ444" t="b">
        <v>1</v>
      </c>
      <c r="DA444">
        <v>1652290245</v>
      </c>
      <c r="DB444">
        <v>233.4696666666667</v>
      </c>
      <c r="DC444">
        <v>181.064</v>
      </c>
      <c r="DD444">
        <v>28.6428</v>
      </c>
      <c r="DE444">
        <v>25.65776666666666</v>
      </c>
      <c r="DF444">
        <v>233.5726666666667</v>
      </c>
      <c r="DG444">
        <v>28.5268</v>
      </c>
      <c r="DH444">
        <v>400.0903333333334</v>
      </c>
      <c r="DI444">
        <v>90.64083333333333</v>
      </c>
      <c r="DJ444">
        <v>0.1000338</v>
      </c>
      <c r="DK444">
        <v>33.39476666666666</v>
      </c>
      <c r="DL444">
        <v>32.73163333333333</v>
      </c>
      <c r="DM444">
        <v>999.9</v>
      </c>
      <c r="DN444">
        <v>0</v>
      </c>
      <c r="DO444">
        <v>0</v>
      </c>
      <c r="DP444">
        <v>10000.38333333333</v>
      </c>
      <c r="DQ444">
        <v>0</v>
      </c>
      <c r="DR444">
        <v>255.7516666666667</v>
      </c>
      <c r="DS444">
        <v>52.40596666666666</v>
      </c>
      <c r="DT444">
        <v>240.3543333333333</v>
      </c>
      <c r="DU444">
        <v>185.832</v>
      </c>
      <c r="DV444">
        <v>2.984996666666667</v>
      </c>
      <c r="DW444">
        <v>181.064</v>
      </c>
      <c r="DX444">
        <v>25.65776666666666</v>
      </c>
      <c r="DY444">
        <v>2.596203333333333</v>
      </c>
      <c r="DZ444">
        <v>2.325643333333333</v>
      </c>
      <c r="EA444">
        <v>21.6425</v>
      </c>
      <c r="EB444">
        <v>19.85513333333333</v>
      </c>
      <c r="EC444">
        <v>1499.933333333333</v>
      </c>
      <c r="ED444">
        <v>0.9729936666666666</v>
      </c>
      <c r="EE444">
        <v>0.02700663333333333</v>
      </c>
      <c r="EF444">
        <v>0</v>
      </c>
      <c r="EG444">
        <v>1255.996666666667</v>
      </c>
      <c r="EH444">
        <v>5.00097</v>
      </c>
      <c r="EI444">
        <v>19558.53333333333</v>
      </c>
      <c r="EJ444">
        <v>12491</v>
      </c>
      <c r="EK444">
        <v>41.604</v>
      </c>
      <c r="EL444">
        <v>42.93699999999999</v>
      </c>
      <c r="EM444">
        <v>41.812</v>
      </c>
      <c r="EN444">
        <v>42.81199999999999</v>
      </c>
      <c r="EO444">
        <v>42.75</v>
      </c>
      <c r="EP444">
        <v>1454.563333333334</v>
      </c>
      <c r="EQ444">
        <v>40.37</v>
      </c>
      <c r="ER444">
        <v>0</v>
      </c>
      <c r="ES444">
        <v>2931.799999952316</v>
      </c>
      <c r="ET444">
        <v>0</v>
      </c>
      <c r="EU444">
        <v>1276.888846153846</v>
      </c>
      <c r="EV444">
        <v>-173.327521495078</v>
      </c>
      <c r="EW444">
        <v>-2579.76752282499</v>
      </c>
      <c r="EX444">
        <v>19874.63846153846</v>
      </c>
      <c r="EY444">
        <v>15</v>
      </c>
      <c r="EZ444">
        <v>1652287342.6</v>
      </c>
      <c r="FA444" t="s">
        <v>727</v>
      </c>
      <c r="FB444">
        <v>1652287342.6</v>
      </c>
      <c r="FC444">
        <v>1652287335.6</v>
      </c>
      <c r="FD444">
        <v>27</v>
      </c>
      <c r="FE444">
        <v>0.206</v>
      </c>
      <c r="FF444">
        <v>-0.006</v>
      </c>
      <c r="FG444">
        <v>-1.806</v>
      </c>
      <c r="FH444">
        <v>0.04</v>
      </c>
      <c r="FI444">
        <v>1600</v>
      </c>
      <c r="FJ444">
        <v>24</v>
      </c>
      <c r="FK444">
        <v>0.06</v>
      </c>
      <c r="FL444">
        <v>0.04</v>
      </c>
      <c r="FM444">
        <v>50.08759024390245</v>
      </c>
      <c r="FN444">
        <v>14.08613101045302</v>
      </c>
      <c r="FO444">
        <v>1.390456363722722</v>
      </c>
      <c r="FP444">
        <v>-1</v>
      </c>
      <c r="FQ444">
        <v>2.894141951219512</v>
      </c>
      <c r="FR444">
        <v>0.2950795818815348</v>
      </c>
      <c r="FS444">
        <v>0.03925422619593365</v>
      </c>
      <c r="FT444">
        <v>1</v>
      </c>
      <c r="FU444">
        <v>0</v>
      </c>
      <c r="FV444">
        <v>0</v>
      </c>
      <c r="FW444">
        <v>0</v>
      </c>
      <c r="FX444">
        <v>-1</v>
      </c>
      <c r="FY444">
        <v>1</v>
      </c>
      <c r="FZ444">
        <v>1</v>
      </c>
      <c r="GA444" t="s">
        <v>719</v>
      </c>
      <c r="GB444">
        <v>2.69368</v>
      </c>
      <c r="GC444">
        <v>2.70525</v>
      </c>
      <c r="GD444">
        <v>0.0564576</v>
      </c>
      <c r="GE444">
        <v>0.0441356</v>
      </c>
      <c r="GF444">
        <v>0.11961</v>
      </c>
      <c r="GG444">
        <v>0.109219</v>
      </c>
      <c r="GH444">
        <v>29579</v>
      </c>
      <c r="GI444">
        <v>30084.6</v>
      </c>
      <c r="GJ444">
        <v>29170.8</v>
      </c>
      <c r="GK444">
        <v>29130.7</v>
      </c>
      <c r="GL444">
        <v>33997.8</v>
      </c>
      <c r="GM444">
        <v>34538.5</v>
      </c>
      <c r="GN444">
        <v>41052.1</v>
      </c>
      <c r="GO444">
        <v>41568.3</v>
      </c>
      <c r="GP444">
        <v>1.714</v>
      </c>
      <c r="GQ444">
        <v>2.00402</v>
      </c>
      <c r="GR444">
        <v>0.127465</v>
      </c>
      <c r="GS444">
        <v>0</v>
      </c>
      <c r="GT444">
        <v>30.6647</v>
      </c>
      <c r="GU444">
        <v>999.9</v>
      </c>
      <c r="GV444">
        <v>44.1</v>
      </c>
      <c r="GW444">
        <v>36.9</v>
      </c>
      <c r="GX444">
        <v>30.5105</v>
      </c>
      <c r="GY444">
        <v>63.0338</v>
      </c>
      <c r="GZ444">
        <v>29.6635</v>
      </c>
      <c r="HA444">
        <v>1</v>
      </c>
      <c r="HB444">
        <v>0.370854</v>
      </c>
      <c r="HC444">
        <v>0</v>
      </c>
      <c r="HD444">
        <v>20.3917</v>
      </c>
      <c r="HE444">
        <v>5.21639</v>
      </c>
      <c r="HF444">
        <v>12.0099</v>
      </c>
      <c r="HG444">
        <v>4.98685</v>
      </c>
      <c r="HH444">
        <v>3.28845</v>
      </c>
      <c r="HI444">
        <v>2449.6</v>
      </c>
      <c r="HJ444">
        <v>9999</v>
      </c>
      <c r="HK444">
        <v>9999</v>
      </c>
      <c r="HL444">
        <v>46.2</v>
      </c>
      <c r="HM444">
        <v>1.86736</v>
      </c>
      <c r="HN444">
        <v>1.8663</v>
      </c>
      <c r="HO444">
        <v>1.86586</v>
      </c>
      <c r="HP444">
        <v>1.86571</v>
      </c>
      <c r="HQ444">
        <v>1.86753</v>
      </c>
      <c r="HR444">
        <v>1.8701</v>
      </c>
      <c r="HS444">
        <v>1.86874</v>
      </c>
      <c r="HT444">
        <v>1.87011</v>
      </c>
      <c r="HU444">
        <v>0</v>
      </c>
      <c r="HV444">
        <v>0</v>
      </c>
      <c r="HW444">
        <v>0</v>
      </c>
      <c r="HX444">
        <v>0</v>
      </c>
      <c r="HY444" t="s">
        <v>425</v>
      </c>
      <c r="HZ444" t="s">
        <v>426</v>
      </c>
      <c r="IA444" t="s">
        <v>427</v>
      </c>
      <c r="IB444" t="s">
        <v>427</v>
      </c>
      <c r="IC444" t="s">
        <v>427</v>
      </c>
      <c r="ID444" t="s">
        <v>427</v>
      </c>
      <c r="IE444">
        <v>0</v>
      </c>
      <c r="IF444">
        <v>100</v>
      </c>
      <c r="IG444">
        <v>100</v>
      </c>
      <c r="IH444">
        <v>-0.098</v>
      </c>
      <c r="II444">
        <v>0.1159</v>
      </c>
      <c r="IJ444">
        <v>0.04464184116076175</v>
      </c>
      <c r="IK444">
        <v>-0.0004613869835165773</v>
      </c>
      <c r="IL444">
        <v>-7.733014719846753E-07</v>
      </c>
      <c r="IM444">
        <v>2.12217718631011E-10</v>
      </c>
      <c r="IN444">
        <v>-0.1662484685589008</v>
      </c>
      <c r="IO444">
        <v>0.000886434048502425</v>
      </c>
      <c r="IP444">
        <v>0.0004187276611132993</v>
      </c>
      <c r="IQ444">
        <v>-3.612086840460417E-06</v>
      </c>
      <c r="IR444">
        <v>19</v>
      </c>
      <c r="IS444">
        <v>2204</v>
      </c>
      <c r="IT444">
        <v>1</v>
      </c>
      <c r="IU444">
        <v>37</v>
      </c>
      <c r="IV444">
        <v>48.4</v>
      </c>
      <c r="IW444">
        <v>48.5</v>
      </c>
      <c r="IX444">
        <v>0.478516</v>
      </c>
      <c r="IY444">
        <v>2.27295</v>
      </c>
      <c r="IZ444">
        <v>1.39648</v>
      </c>
      <c r="JA444">
        <v>2.34253</v>
      </c>
      <c r="JB444">
        <v>1.49536</v>
      </c>
      <c r="JC444">
        <v>2.36938</v>
      </c>
      <c r="JD444">
        <v>39.1924</v>
      </c>
      <c r="JE444">
        <v>14.5873</v>
      </c>
      <c r="JF444">
        <v>18</v>
      </c>
      <c r="JG444">
        <v>391.58</v>
      </c>
      <c r="JH444">
        <v>561.069</v>
      </c>
      <c r="JI444">
        <v>32.6384</v>
      </c>
      <c r="JJ444">
        <v>32.2395</v>
      </c>
      <c r="JK444">
        <v>30.0001</v>
      </c>
      <c r="JL444">
        <v>32.1366</v>
      </c>
      <c r="JM444">
        <v>32.0374</v>
      </c>
      <c r="JN444">
        <v>9.562670000000001</v>
      </c>
      <c r="JO444">
        <v>22.0774</v>
      </c>
      <c r="JP444">
        <v>31.499</v>
      </c>
      <c r="JQ444">
        <v>-999.9</v>
      </c>
      <c r="JR444">
        <v>123.445</v>
      </c>
      <c r="JS444">
        <v>25.5201</v>
      </c>
      <c r="JT444">
        <v>99.7017</v>
      </c>
      <c r="JU444">
        <v>99.7771</v>
      </c>
    </row>
    <row r="445" spans="1:281">
      <c r="A445">
        <v>429</v>
      </c>
      <c r="B445">
        <v>1652290248</v>
      </c>
      <c r="C445">
        <v>8191.5</v>
      </c>
      <c r="D445" t="s">
        <v>1343</v>
      </c>
      <c r="E445" t="s">
        <v>1344</v>
      </c>
      <c r="F445">
        <v>2</v>
      </c>
      <c r="G445" t="s">
        <v>1120</v>
      </c>
      <c r="H445" t="s">
        <v>418</v>
      </c>
      <c r="I445">
        <v>1652290246.625</v>
      </c>
      <c r="J445">
        <f>(K445)/1000</f>
        <v>0</v>
      </c>
      <c r="K445">
        <f>IF(CZ445, AN445, AH445)</f>
        <v>0</v>
      </c>
      <c r="L445">
        <f>IF(CZ445, AI445, AG445)</f>
        <v>0</v>
      </c>
      <c r="M445">
        <f>DB445 - IF(AU445&gt;1, L445*CV445*100.0/(AW445*DP445), 0)</f>
        <v>0</v>
      </c>
      <c r="N445">
        <f>((T445-J445/2)*M445-L445)/(T445+J445/2)</f>
        <v>0</v>
      </c>
      <c r="O445">
        <f>N445*(DI445+DJ445)/1000.0</f>
        <v>0</v>
      </c>
      <c r="P445">
        <f>(DB445 - IF(AU445&gt;1, L445*CV445*100.0/(AW445*DP445), 0))*(DI445+DJ445)/1000.0</f>
        <v>0</v>
      </c>
      <c r="Q445">
        <f>2.0/((1/S445-1/R445)+SIGN(S445)*SQRT((1/S445-1/R445)*(1/S445-1/R445) + 4*CW445/((CW445+1)*(CW445+1))*(2*1/S445*1/R445-1/R445*1/R445)))</f>
        <v>0</v>
      </c>
      <c r="R445">
        <f>IF(LEFT(CX445,1)&lt;&gt;"0",IF(LEFT(CX445,1)="1",3.0,CY445),$D$5+$E$5*(DP445*DI445/($K$5*1000))+$F$5*(DP445*DI445/($K$5*1000))*MAX(MIN(CV445,$J$5),$I$5)*MAX(MIN(CV445,$J$5),$I$5)+$G$5*MAX(MIN(CV445,$J$5),$I$5)*(DP445*DI445/($K$5*1000))+$H$5*(DP445*DI445/($K$5*1000))*(DP445*DI445/($K$5*1000)))</f>
        <v>0</v>
      </c>
      <c r="S445">
        <f>J445*(1000-(1000*0.61365*exp(17.502*W445/(240.97+W445))/(DI445+DJ445)+DD445)/2)/(1000*0.61365*exp(17.502*W445/(240.97+W445))/(DI445+DJ445)-DD445)</f>
        <v>0</v>
      </c>
      <c r="T445">
        <f>1/((CW445+1)/(Q445/1.6)+1/(R445/1.37)) + CW445/((CW445+1)/(Q445/1.6) + CW445/(R445/1.37))</f>
        <v>0</v>
      </c>
      <c r="U445">
        <f>(CR445*CU445)</f>
        <v>0</v>
      </c>
      <c r="V445">
        <f>(DK445+(U445+2*0.95*5.67E-8*(((DK445+$B$7)+273)^4-(DK445+273)^4)-44100*J445)/(1.84*29.3*R445+8*0.95*5.67E-8*(DK445+273)^3))</f>
        <v>0</v>
      </c>
      <c r="W445">
        <f>($C$7*DL445+$D$7*DM445+$E$7*V445)</f>
        <v>0</v>
      </c>
      <c r="X445">
        <f>0.61365*exp(17.502*W445/(240.97+W445))</f>
        <v>0</v>
      </c>
      <c r="Y445">
        <f>(Z445/AA445*100)</f>
        <v>0</v>
      </c>
      <c r="Z445">
        <f>DD445*(DI445+DJ445)/1000</f>
        <v>0</v>
      </c>
      <c r="AA445">
        <f>0.61365*exp(17.502*DK445/(240.97+DK445))</f>
        <v>0</v>
      </c>
      <c r="AB445">
        <f>(X445-DD445*(DI445+DJ445)/1000)</f>
        <v>0</v>
      </c>
      <c r="AC445">
        <f>(-J445*44100)</f>
        <v>0</v>
      </c>
      <c r="AD445">
        <f>2*29.3*R445*0.92*(DK445-W445)</f>
        <v>0</v>
      </c>
      <c r="AE445">
        <f>2*0.95*5.67E-8*(((DK445+$B$7)+273)^4-(W445+273)^4)</f>
        <v>0</v>
      </c>
      <c r="AF445">
        <f>U445+AE445+AC445+AD445</f>
        <v>0</v>
      </c>
      <c r="AG445">
        <f>DH445*AU445*(DC445-DB445*(1000-AU445*DE445)/(1000-AU445*DD445))/(100*CV445)</f>
        <v>0</v>
      </c>
      <c r="AH445">
        <f>1000*DH445*AU445*(DD445-DE445)/(100*CV445*(1000-AU445*DD445))</f>
        <v>0</v>
      </c>
      <c r="AI445">
        <f>(AJ445 - AK445 - DI445*1E3/(8.314*(DK445+273.15)) * AM445/DH445 * AL445) * DH445/(100*CV445) * (1000 - DE445)/1000</f>
        <v>0</v>
      </c>
      <c r="AJ445">
        <v>190.0480173036891</v>
      </c>
      <c r="AK445">
        <v>224.1064545454545</v>
      </c>
      <c r="AL445">
        <v>-6.499521727182766</v>
      </c>
      <c r="AM445">
        <v>66.42233892500103</v>
      </c>
      <c r="AN445">
        <f>(AP445 - AO445 + DI445*1E3/(8.314*(DK445+273.15)) * AR445/DH445 * AQ445) * DH445/(100*CV445) * 1000/(1000 - AP445)</f>
        <v>0</v>
      </c>
      <c r="AO445">
        <v>25.67271978175953</v>
      </c>
      <c r="AP445">
        <v>28.64843999999999</v>
      </c>
      <c r="AQ445">
        <v>0.002581754962797633</v>
      </c>
      <c r="AR445">
        <v>79.01917542628415</v>
      </c>
      <c r="AS445">
        <v>0</v>
      </c>
      <c r="AT445">
        <v>0</v>
      </c>
      <c r="AU445">
        <f>IF(AS445*$H$13&gt;=AW445,1.0,(AW445/(AW445-AS445*$H$13)))</f>
        <v>0</v>
      </c>
      <c r="AV445">
        <f>(AU445-1)*100</f>
        <v>0</v>
      </c>
      <c r="AW445">
        <f>MAX(0,($B$13+$C$13*DP445)/(1+$D$13*DP445)*DI445/(DK445+273)*$E$13)</f>
        <v>0</v>
      </c>
      <c r="AX445" t="s">
        <v>421</v>
      </c>
      <c r="AY445" t="s">
        <v>421</v>
      </c>
      <c r="AZ445">
        <v>0</v>
      </c>
      <c r="BA445">
        <v>0</v>
      </c>
      <c r="BB445">
        <f>1-AZ445/BA445</f>
        <v>0</v>
      </c>
      <c r="BC445">
        <v>0</v>
      </c>
      <c r="BD445" t="s">
        <v>421</v>
      </c>
      <c r="BE445" t="s">
        <v>421</v>
      </c>
      <c r="BF445">
        <v>0</v>
      </c>
      <c r="BG445">
        <v>0</v>
      </c>
      <c r="BH445">
        <f>1-BF445/BG445</f>
        <v>0</v>
      </c>
      <c r="BI445">
        <v>0.5</v>
      </c>
      <c r="BJ445">
        <f>CS445</f>
        <v>0</v>
      </c>
      <c r="BK445">
        <f>L445</f>
        <v>0</v>
      </c>
      <c r="BL445">
        <f>BH445*BI445*BJ445</f>
        <v>0</v>
      </c>
      <c r="BM445">
        <f>(BK445-BC445)/BJ445</f>
        <v>0</v>
      </c>
      <c r="BN445">
        <f>(BA445-BG445)/BG445</f>
        <v>0</v>
      </c>
      <c r="BO445">
        <f>AZ445/(BB445+AZ445/BG445)</f>
        <v>0</v>
      </c>
      <c r="BP445" t="s">
        <v>421</v>
      </c>
      <c r="BQ445">
        <v>0</v>
      </c>
      <c r="BR445">
        <f>IF(BQ445&lt;&gt;0, BQ445, BO445)</f>
        <v>0</v>
      </c>
      <c r="BS445">
        <f>1-BR445/BG445</f>
        <v>0</v>
      </c>
      <c r="BT445">
        <f>(BG445-BF445)/(BG445-BR445)</f>
        <v>0</v>
      </c>
      <c r="BU445">
        <f>(BA445-BG445)/(BA445-BR445)</f>
        <v>0</v>
      </c>
      <c r="BV445">
        <f>(BG445-BF445)/(BG445-AZ445)</f>
        <v>0</v>
      </c>
      <c r="BW445">
        <f>(BA445-BG445)/(BA445-AZ445)</f>
        <v>0</v>
      </c>
      <c r="BX445">
        <f>(BT445*BR445/BF445)</f>
        <v>0</v>
      </c>
      <c r="BY445">
        <f>(1-BX445)</f>
        <v>0</v>
      </c>
      <c r="BZ445">
        <v>1358</v>
      </c>
      <c r="CA445">
        <v>300</v>
      </c>
      <c r="CB445">
        <v>300</v>
      </c>
      <c r="CC445">
        <v>300</v>
      </c>
      <c r="CD445">
        <v>10372.1</v>
      </c>
      <c r="CE445">
        <v>1824.64</v>
      </c>
      <c r="CF445">
        <v>-0.00730157</v>
      </c>
      <c r="CG445">
        <v>0.9</v>
      </c>
      <c r="CH445" t="s">
        <v>421</v>
      </c>
      <c r="CI445" t="s">
        <v>421</v>
      </c>
      <c r="CJ445" t="s">
        <v>421</v>
      </c>
      <c r="CK445" t="s">
        <v>421</v>
      </c>
      <c r="CL445" t="s">
        <v>421</v>
      </c>
      <c r="CM445" t="s">
        <v>421</v>
      </c>
      <c r="CN445" t="s">
        <v>421</v>
      </c>
      <c r="CO445" t="s">
        <v>421</v>
      </c>
      <c r="CP445" t="s">
        <v>421</v>
      </c>
      <c r="CQ445" t="s">
        <v>421</v>
      </c>
      <c r="CR445">
        <f>$B$11*DQ445+$C$11*DR445+$F$11*EC445*(1-EF445)</f>
        <v>0</v>
      </c>
      <c r="CS445">
        <f>CR445*CT445</f>
        <v>0</v>
      </c>
      <c r="CT445">
        <f>($B$11*$D$9+$C$11*$D$9+$F$11*((EP445+EH445)/MAX(EP445+EH445+EQ445, 0.1)*$I$9+EQ445/MAX(EP445+EH445+EQ445, 0.1)*$J$9))/($B$11+$C$11+$F$11)</f>
        <v>0</v>
      </c>
      <c r="CU445">
        <f>($B$11*$K$9+$C$11*$K$9+$F$11*((EP445+EH445)/MAX(EP445+EH445+EQ445, 0.1)*$P$9+EQ445/MAX(EP445+EH445+EQ445, 0.1)*$Q$9))/($B$11+$C$11+$F$11)</f>
        <v>0</v>
      </c>
      <c r="CV445">
        <v>6</v>
      </c>
      <c r="CW445">
        <v>0.5</v>
      </c>
      <c r="CX445" t="s">
        <v>422</v>
      </c>
      <c r="CY445">
        <v>2</v>
      </c>
      <c r="CZ445" t="b">
        <v>1</v>
      </c>
      <c r="DA445">
        <v>1652290246.625</v>
      </c>
      <c r="DB445">
        <v>223.2115</v>
      </c>
      <c r="DC445">
        <v>170.335</v>
      </c>
      <c r="DD445">
        <v>28.64665</v>
      </c>
      <c r="DE445">
        <v>25.64775</v>
      </c>
      <c r="DF445">
        <v>223.30625</v>
      </c>
      <c r="DG445">
        <v>28.53065</v>
      </c>
      <c r="DH445">
        <v>400.1115</v>
      </c>
      <c r="DI445">
        <v>90.6409</v>
      </c>
      <c r="DJ445">
        <v>0.100040125</v>
      </c>
      <c r="DK445">
        <v>33.3943</v>
      </c>
      <c r="DL445">
        <v>32.7326</v>
      </c>
      <c r="DM445">
        <v>999.9</v>
      </c>
      <c r="DN445">
        <v>0</v>
      </c>
      <c r="DO445">
        <v>0</v>
      </c>
      <c r="DP445">
        <v>10003.1175</v>
      </c>
      <c r="DQ445">
        <v>0</v>
      </c>
      <c r="DR445">
        <v>254.098</v>
      </c>
      <c r="DS445">
        <v>52.8766</v>
      </c>
      <c r="DT445">
        <v>229.7945</v>
      </c>
      <c r="DU445">
        <v>174.81875</v>
      </c>
      <c r="DV445">
        <v>2.99888</v>
      </c>
      <c r="DW445">
        <v>170.335</v>
      </c>
      <c r="DX445">
        <v>25.64775</v>
      </c>
      <c r="DY445">
        <v>2.59656</v>
      </c>
      <c r="DZ445">
        <v>2.3247375</v>
      </c>
      <c r="EA445">
        <v>21.644725</v>
      </c>
      <c r="EB445">
        <v>19.84885</v>
      </c>
      <c r="EC445">
        <v>1500.0475</v>
      </c>
      <c r="ED445">
        <v>0.9729945</v>
      </c>
      <c r="EE445">
        <v>0.02700575</v>
      </c>
      <c r="EF445">
        <v>0</v>
      </c>
      <c r="EG445">
        <v>1251.06</v>
      </c>
      <c r="EH445">
        <v>5.00097</v>
      </c>
      <c r="EI445">
        <v>19483.125</v>
      </c>
      <c r="EJ445">
        <v>12491.95</v>
      </c>
      <c r="EK445">
        <v>41.5935</v>
      </c>
      <c r="EL445">
        <v>42.937</v>
      </c>
      <c r="EM445">
        <v>41.812</v>
      </c>
      <c r="EN445">
        <v>42.7655</v>
      </c>
      <c r="EO445">
        <v>42.75</v>
      </c>
      <c r="EP445">
        <v>1454.675</v>
      </c>
      <c r="EQ445">
        <v>40.3725</v>
      </c>
      <c r="ER445">
        <v>0</v>
      </c>
      <c r="ES445">
        <v>2934.200000047684</v>
      </c>
      <c r="ET445">
        <v>0</v>
      </c>
      <c r="EU445">
        <v>1269.786538461539</v>
      </c>
      <c r="EV445">
        <v>-182.5589745183357</v>
      </c>
      <c r="EW445">
        <v>-2752.820514628481</v>
      </c>
      <c r="EX445">
        <v>19768.3</v>
      </c>
      <c r="EY445">
        <v>15</v>
      </c>
      <c r="EZ445">
        <v>1652287342.6</v>
      </c>
      <c r="FA445" t="s">
        <v>727</v>
      </c>
      <c r="FB445">
        <v>1652287342.6</v>
      </c>
      <c r="FC445">
        <v>1652287335.6</v>
      </c>
      <c r="FD445">
        <v>27</v>
      </c>
      <c r="FE445">
        <v>0.206</v>
      </c>
      <c r="FF445">
        <v>-0.006</v>
      </c>
      <c r="FG445">
        <v>-1.806</v>
      </c>
      <c r="FH445">
        <v>0.04</v>
      </c>
      <c r="FI445">
        <v>1600</v>
      </c>
      <c r="FJ445">
        <v>24</v>
      </c>
      <c r="FK445">
        <v>0.06</v>
      </c>
      <c r="FL445">
        <v>0.04</v>
      </c>
      <c r="FM445">
        <v>50.5018475</v>
      </c>
      <c r="FN445">
        <v>14.52372495309546</v>
      </c>
      <c r="FO445">
        <v>1.398573309123891</v>
      </c>
      <c r="FP445">
        <v>-1</v>
      </c>
      <c r="FQ445">
        <v>2.90381525</v>
      </c>
      <c r="FR445">
        <v>0.4091442776735389</v>
      </c>
      <c r="FS445">
        <v>0.04746214628456558</v>
      </c>
      <c r="FT445">
        <v>1</v>
      </c>
      <c r="FU445">
        <v>0</v>
      </c>
      <c r="FV445">
        <v>0</v>
      </c>
      <c r="FW445">
        <v>0</v>
      </c>
      <c r="FX445">
        <v>-1</v>
      </c>
      <c r="FY445">
        <v>1</v>
      </c>
      <c r="FZ445">
        <v>1</v>
      </c>
      <c r="GA445" t="s">
        <v>719</v>
      </c>
      <c r="GB445">
        <v>2.69397</v>
      </c>
      <c r="GC445">
        <v>2.70529</v>
      </c>
      <c r="GD445">
        <v>0.0536851</v>
      </c>
      <c r="GE445">
        <v>0.0410723</v>
      </c>
      <c r="GF445">
        <v>0.119619</v>
      </c>
      <c r="GG445">
        <v>0.109174</v>
      </c>
      <c r="GH445">
        <v>29666.3</v>
      </c>
      <c r="GI445">
        <v>30181</v>
      </c>
      <c r="GJ445">
        <v>29171.2</v>
      </c>
      <c r="GK445">
        <v>29130.7</v>
      </c>
      <c r="GL445">
        <v>33997.9</v>
      </c>
      <c r="GM445">
        <v>34540.2</v>
      </c>
      <c r="GN445">
        <v>41052.7</v>
      </c>
      <c r="GO445">
        <v>41568.3</v>
      </c>
      <c r="GP445">
        <v>1.71435</v>
      </c>
      <c r="GQ445">
        <v>2.00417</v>
      </c>
      <c r="GR445">
        <v>0.127286</v>
      </c>
      <c r="GS445">
        <v>0</v>
      </c>
      <c r="GT445">
        <v>30.6647</v>
      </c>
      <c r="GU445">
        <v>999.9</v>
      </c>
      <c r="GV445">
        <v>44.1</v>
      </c>
      <c r="GW445">
        <v>36.9</v>
      </c>
      <c r="GX445">
        <v>30.51</v>
      </c>
      <c r="GY445">
        <v>62.8038</v>
      </c>
      <c r="GZ445">
        <v>29.375</v>
      </c>
      <c r="HA445">
        <v>1</v>
      </c>
      <c r="HB445">
        <v>0.370874</v>
      </c>
      <c r="HC445">
        <v>0</v>
      </c>
      <c r="HD445">
        <v>20.3917</v>
      </c>
      <c r="HE445">
        <v>5.21609</v>
      </c>
      <c r="HF445">
        <v>12.0099</v>
      </c>
      <c r="HG445">
        <v>4.9866</v>
      </c>
      <c r="HH445">
        <v>3.28848</v>
      </c>
      <c r="HI445">
        <v>2449.6</v>
      </c>
      <c r="HJ445">
        <v>9999</v>
      </c>
      <c r="HK445">
        <v>9999</v>
      </c>
      <c r="HL445">
        <v>46.2</v>
      </c>
      <c r="HM445">
        <v>1.86735</v>
      </c>
      <c r="HN445">
        <v>1.8663</v>
      </c>
      <c r="HO445">
        <v>1.86586</v>
      </c>
      <c r="HP445">
        <v>1.8657</v>
      </c>
      <c r="HQ445">
        <v>1.86752</v>
      </c>
      <c r="HR445">
        <v>1.87008</v>
      </c>
      <c r="HS445">
        <v>1.86874</v>
      </c>
      <c r="HT445">
        <v>1.87011</v>
      </c>
      <c r="HU445">
        <v>0</v>
      </c>
      <c r="HV445">
        <v>0</v>
      </c>
      <c r="HW445">
        <v>0</v>
      </c>
      <c r="HX445">
        <v>0</v>
      </c>
      <c r="HY445" t="s">
        <v>425</v>
      </c>
      <c r="HZ445" t="s">
        <v>426</v>
      </c>
      <c r="IA445" t="s">
        <v>427</v>
      </c>
      <c r="IB445" t="s">
        <v>427</v>
      </c>
      <c r="IC445" t="s">
        <v>427</v>
      </c>
      <c r="ID445" t="s">
        <v>427</v>
      </c>
      <c r="IE445">
        <v>0</v>
      </c>
      <c r="IF445">
        <v>100</v>
      </c>
      <c r="IG445">
        <v>100</v>
      </c>
      <c r="IH445">
        <v>-0.08799999999999999</v>
      </c>
      <c r="II445">
        <v>0.116</v>
      </c>
      <c r="IJ445">
        <v>0.04464184116076175</v>
      </c>
      <c r="IK445">
        <v>-0.0004613869835165773</v>
      </c>
      <c r="IL445">
        <v>-7.733014719846753E-07</v>
      </c>
      <c r="IM445">
        <v>2.12217718631011E-10</v>
      </c>
      <c r="IN445">
        <v>-0.1662484685589008</v>
      </c>
      <c r="IO445">
        <v>0.000886434048502425</v>
      </c>
      <c r="IP445">
        <v>0.0004187276611132993</v>
      </c>
      <c r="IQ445">
        <v>-3.612086840460417E-06</v>
      </c>
      <c r="IR445">
        <v>19</v>
      </c>
      <c r="IS445">
        <v>2204</v>
      </c>
      <c r="IT445">
        <v>1</v>
      </c>
      <c r="IU445">
        <v>37</v>
      </c>
      <c r="IV445">
        <v>48.4</v>
      </c>
      <c r="IW445">
        <v>48.5</v>
      </c>
      <c r="IX445">
        <v>0.447998</v>
      </c>
      <c r="IY445">
        <v>2.27295</v>
      </c>
      <c r="IZ445">
        <v>1.39648</v>
      </c>
      <c r="JA445">
        <v>2.34131</v>
      </c>
      <c r="JB445">
        <v>1.49536</v>
      </c>
      <c r="JC445">
        <v>2.38281</v>
      </c>
      <c r="JD445">
        <v>39.1924</v>
      </c>
      <c r="JE445">
        <v>14.5873</v>
      </c>
      <c r="JF445">
        <v>18</v>
      </c>
      <c r="JG445">
        <v>391.779</v>
      </c>
      <c r="JH445">
        <v>561.194</v>
      </c>
      <c r="JI445">
        <v>32.6381</v>
      </c>
      <c r="JJ445">
        <v>32.2395</v>
      </c>
      <c r="JK445">
        <v>30.0001</v>
      </c>
      <c r="JL445">
        <v>32.138</v>
      </c>
      <c r="JM445">
        <v>32.0388</v>
      </c>
      <c r="JN445">
        <v>8.961460000000001</v>
      </c>
      <c r="JO445">
        <v>22.0774</v>
      </c>
      <c r="JP445">
        <v>31.499</v>
      </c>
      <c r="JQ445">
        <v>-999.9</v>
      </c>
      <c r="JR445">
        <v>110.085</v>
      </c>
      <c r="JS445">
        <v>25.5024</v>
      </c>
      <c r="JT445">
        <v>99.70310000000001</v>
      </c>
      <c r="JU445">
        <v>99.7769</v>
      </c>
    </row>
    <row r="446" spans="1:281">
      <c r="A446">
        <v>430</v>
      </c>
      <c r="B446">
        <v>1652290250</v>
      </c>
      <c r="C446">
        <v>8193.5</v>
      </c>
      <c r="D446" t="s">
        <v>1345</v>
      </c>
      <c r="E446" t="s">
        <v>1346</v>
      </c>
      <c r="F446">
        <v>2</v>
      </c>
      <c r="G446" t="s">
        <v>1120</v>
      </c>
      <c r="H446" t="s">
        <v>418</v>
      </c>
      <c r="I446">
        <v>1652290249</v>
      </c>
      <c r="J446">
        <f>(K446)/1000</f>
        <v>0</v>
      </c>
      <c r="K446">
        <f>IF(CZ446, AN446, AH446)</f>
        <v>0</v>
      </c>
      <c r="L446">
        <f>IF(CZ446, AI446, AG446)</f>
        <v>0</v>
      </c>
      <c r="M446">
        <f>DB446 - IF(AU446&gt;1, L446*CV446*100.0/(AW446*DP446), 0)</f>
        <v>0</v>
      </c>
      <c r="N446">
        <f>((T446-J446/2)*M446-L446)/(T446+J446/2)</f>
        <v>0</v>
      </c>
      <c r="O446">
        <f>N446*(DI446+DJ446)/1000.0</f>
        <v>0</v>
      </c>
      <c r="P446">
        <f>(DB446 - IF(AU446&gt;1, L446*CV446*100.0/(AW446*DP446), 0))*(DI446+DJ446)/1000.0</f>
        <v>0</v>
      </c>
      <c r="Q446">
        <f>2.0/((1/S446-1/R446)+SIGN(S446)*SQRT((1/S446-1/R446)*(1/S446-1/R446) + 4*CW446/((CW446+1)*(CW446+1))*(2*1/S446*1/R446-1/R446*1/R446)))</f>
        <v>0</v>
      </c>
      <c r="R446">
        <f>IF(LEFT(CX446,1)&lt;&gt;"0",IF(LEFT(CX446,1)="1",3.0,CY446),$D$5+$E$5*(DP446*DI446/($K$5*1000))+$F$5*(DP446*DI446/($K$5*1000))*MAX(MIN(CV446,$J$5),$I$5)*MAX(MIN(CV446,$J$5),$I$5)+$G$5*MAX(MIN(CV446,$J$5),$I$5)*(DP446*DI446/($K$5*1000))+$H$5*(DP446*DI446/($K$5*1000))*(DP446*DI446/($K$5*1000)))</f>
        <v>0</v>
      </c>
      <c r="S446">
        <f>J446*(1000-(1000*0.61365*exp(17.502*W446/(240.97+W446))/(DI446+DJ446)+DD446)/2)/(1000*0.61365*exp(17.502*W446/(240.97+W446))/(DI446+DJ446)-DD446)</f>
        <v>0</v>
      </c>
      <c r="T446">
        <f>1/((CW446+1)/(Q446/1.6)+1/(R446/1.37)) + CW446/((CW446+1)/(Q446/1.6) + CW446/(R446/1.37))</f>
        <v>0</v>
      </c>
      <c r="U446">
        <f>(CR446*CU446)</f>
        <v>0</v>
      </c>
      <c r="V446">
        <f>(DK446+(U446+2*0.95*5.67E-8*(((DK446+$B$7)+273)^4-(DK446+273)^4)-44100*J446)/(1.84*29.3*R446+8*0.95*5.67E-8*(DK446+273)^3))</f>
        <v>0</v>
      </c>
      <c r="W446">
        <f>($C$7*DL446+$D$7*DM446+$E$7*V446)</f>
        <v>0</v>
      </c>
      <c r="X446">
        <f>0.61365*exp(17.502*W446/(240.97+W446))</f>
        <v>0</v>
      </c>
      <c r="Y446">
        <f>(Z446/AA446*100)</f>
        <v>0</v>
      </c>
      <c r="Z446">
        <f>DD446*(DI446+DJ446)/1000</f>
        <v>0</v>
      </c>
      <c r="AA446">
        <f>0.61365*exp(17.502*DK446/(240.97+DK446))</f>
        <v>0</v>
      </c>
      <c r="AB446">
        <f>(X446-DD446*(DI446+DJ446)/1000)</f>
        <v>0</v>
      </c>
      <c r="AC446">
        <f>(-J446*44100)</f>
        <v>0</v>
      </c>
      <c r="AD446">
        <f>2*29.3*R446*0.92*(DK446-W446)</f>
        <v>0</v>
      </c>
      <c r="AE446">
        <f>2*0.95*5.67E-8*(((DK446+$B$7)+273)^4-(W446+273)^4)</f>
        <v>0</v>
      </c>
      <c r="AF446">
        <f>U446+AE446+AC446+AD446</f>
        <v>0</v>
      </c>
      <c r="AG446">
        <f>DH446*AU446*(DC446-DB446*(1000-AU446*DE446)/(1000-AU446*DD446))/(100*CV446)</f>
        <v>0</v>
      </c>
      <c r="AH446">
        <f>1000*DH446*AU446*(DD446-DE446)/(100*CV446*(1000-AU446*DD446))</f>
        <v>0</v>
      </c>
      <c r="AI446">
        <f>(AJ446 - AK446 - DI446*1E3/(8.314*(DK446+273.15)) * AM446/DH446 * AL446) * DH446/(100*CV446) * (1000 - DE446)/1000</f>
        <v>0</v>
      </c>
      <c r="AJ446">
        <v>176.4749050332713</v>
      </c>
      <c r="AK446">
        <v>211.0725939393939</v>
      </c>
      <c r="AL446">
        <v>-6.507959250209852</v>
      </c>
      <c r="AM446">
        <v>66.42233892500103</v>
      </c>
      <c r="AN446">
        <f>(AP446 - AO446 + DI446*1E3/(8.314*(DK446+273.15)) * AR446/DH446 * AQ446) * DH446/(100*CV446) * 1000/(1000 - AP446)</f>
        <v>0</v>
      </c>
      <c r="AO446">
        <v>25.65212726512537</v>
      </c>
      <c r="AP446">
        <v>28.65190545454544</v>
      </c>
      <c r="AQ446">
        <v>0.00103518379141801</v>
      </c>
      <c r="AR446">
        <v>79.01917542628415</v>
      </c>
      <c r="AS446">
        <v>0</v>
      </c>
      <c r="AT446">
        <v>0</v>
      </c>
      <c r="AU446">
        <f>IF(AS446*$H$13&gt;=AW446,1.0,(AW446/(AW446-AS446*$H$13)))</f>
        <v>0</v>
      </c>
      <c r="AV446">
        <f>(AU446-1)*100</f>
        <v>0</v>
      </c>
      <c r="AW446">
        <f>MAX(0,($B$13+$C$13*DP446)/(1+$D$13*DP446)*DI446/(DK446+273)*$E$13)</f>
        <v>0</v>
      </c>
      <c r="AX446" t="s">
        <v>421</v>
      </c>
      <c r="AY446" t="s">
        <v>421</v>
      </c>
      <c r="AZ446">
        <v>0</v>
      </c>
      <c r="BA446">
        <v>0</v>
      </c>
      <c r="BB446">
        <f>1-AZ446/BA446</f>
        <v>0</v>
      </c>
      <c r="BC446">
        <v>0</v>
      </c>
      <c r="BD446" t="s">
        <v>421</v>
      </c>
      <c r="BE446" t="s">
        <v>421</v>
      </c>
      <c r="BF446">
        <v>0</v>
      </c>
      <c r="BG446">
        <v>0</v>
      </c>
      <c r="BH446">
        <f>1-BF446/BG446</f>
        <v>0</v>
      </c>
      <c r="BI446">
        <v>0.5</v>
      </c>
      <c r="BJ446">
        <f>CS446</f>
        <v>0</v>
      </c>
      <c r="BK446">
        <f>L446</f>
        <v>0</v>
      </c>
      <c r="BL446">
        <f>BH446*BI446*BJ446</f>
        <v>0</v>
      </c>
      <c r="BM446">
        <f>(BK446-BC446)/BJ446</f>
        <v>0</v>
      </c>
      <c r="BN446">
        <f>(BA446-BG446)/BG446</f>
        <v>0</v>
      </c>
      <c r="BO446">
        <f>AZ446/(BB446+AZ446/BG446)</f>
        <v>0</v>
      </c>
      <c r="BP446" t="s">
        <v>421</v>
      </c>
      <c r="BQ446">
        <v>0</v>
      </c>
      <c r="BR446">
        <f>IF(BQ446&lt;&gt;0, BQ446, BO446)</f>
        <v>0</v>
      </c>
      <c r="BS446">
        <f>1-BR446/BG446</f>
        <v>0</v>
      </c>
      <c r="BT446">
        <f>(BG446-BF446)/(BG446-BR446)</f>
        <v>0</v>
      </c>
      <c r="BU446">
        <f>(BA446-BG446)/(BA446-BR446)</f>
        <v>0</v>
      </c>
      <c r="BV446">
        <f>(BG446-BF446)/(BG446-AZ446)</f>
        <v>0</v>
      </c>
      <c r="BW446">
        <f>(BA446-BG446)/(BA446-AZ446)</f>
        <v>0</v>
      </c>
      <c r="BX446">
        <f>(BT446*BR446/BF446)</f>
        <v>0</v>
      </c>
      <c r="BY446">
        <f>(1-BX446)</f>
        <v>0</v>
      </c>
      <c r="BZ446">
        <v>1358</v>
      </c>
      <c r="CA446">
        <v>300</v>
      </c>
      <c r="CB446">
        <v>300</v>
      </c>
      <c r="CC446">
        <v>300</v>
      </c>
      <c r="CD446">
        <v>10372.1</v>
      </c>
      <c r="CE446">
        <v>1824.64</v>
      </c>
      <c r="CF446">
        <v>-0.00730157</v>
      </c>
      <c r="CG446">
        <v>0.9</v>
      </c>
      <c r="CH446" t="s">
        <v>421</v>
      </c>
      <c r="CI446" t="s">
        <v>421</v>
      </c>
      <c r="CJ446" t="s">
        <v>421</v>
      </c>
      <c r="CK446" t="s">
        <v>421</v>
      </c>
      <c r="CL446" t="s">
        <v>421</v>
      </c>
      <c r="CM446" t="s">
        <v>421</v>
      </c>
      <c r="CN446" t="s">
        <v>421</v>
      </c>
      <c r="CO446" t="s">
        <v>421</v>
      </c>
      <c r="CP446" t="s">
        <v>421</v>
      </c>
      <c r="CQ446" t="s">
        <v>421</v>
      </c>
      <c r="CR446">
        <f>$B$11*DQ446+$C$11*DR446+$F$11*EC446*(1-EF446)</f>
        <v>0</v>
      </c>
      <c r="CS446">
        <f>CR446*CT446</f>
        <v>0</v>
      </c>
      <c r="CT446">
        <f>($B$11*$D$9+$C$11*$D$9+$F$11*((EP446+EH446)/MAX(EP446+EH446+EQ446, 0.1)*$I$9+EQ446/MAX(EP446+EH446+EQ446, 0.1)*$J$9))/($B$11+$C$11+$F$11)</f>
        <v>0</v>
      </c>
      <c r="CU446">
        <f>($B$11*$K$9+$C$11*$K$9+$F$11*((EP446+EH446)/MAX(EP446+EH446+EQ446, 0.1)*$P$9+EQ446/MAX(EP446+EH446+EQ446, 0.1)*$Q$9))/($B$11+$C$11+$F$11)</f>
        <v>0</v>
      </c>
      <c r="CV446">
        <v>6</v>
      </c>
      <c r="CW446">
        <v>0.5</v>
      </c>
      <c r="CX446" t="s">
        <v>422</v>
      </c>
      <c r="CY446">
        <v>2</v>
      </c>
      <c r="CZ446" t="b">
        <v>1</v>
      </c>
      <c r="DA446">
        <v>1652290249</v>
      </c>
      <c r="DB446">
        <v>208.1883333333334</v>
      </c>
      <c r="DC446">
        <v>154.8053333333333</v>
      </c>
      <c r="DD446">
        <v>28.65106666666667</v>
      </c>
      <c r="DE446">
        <v>25.62086666666667</v>
      </c>
      <c r="DF446">
        <v>208.2713333333334</v>
      </c>
      <c r="DG446">
        <v>28.53496666666667</v>
      </c>
      <c r="DH446">
        <v>400.0873333333334</v>
      </c>
      <c r="DI446">
        <v>90.63780000000001</v>
      </c>
      <c r="DJ446">
        <v>0.0998827</v>
      </c>
      <c r="DK446">
        <v>33.39473333333333</v>
      </c>
      <c r="DL446">
        <v>32.7321</v>
      </c>
      <c r="DM446">
        <v>999.9</v>
      </c>
      <c r="DN446">
        <v>0</v>
      </c>
      <c r="DO446">
        <v>0</v>
      </c>
      <c r="DP446">
        <v>10016.86666666667</v>
      </c>
      <c r="DQ446">
        <v>0</v>
      </c>
      <c r="DR446">
        <v>254.2546666666667</v>
      </c>
      <c r="DS446">
        <v>53.38303333333334</v>
      </c>
      <c r="DT446">
        <v>214.329</v>
      </c>
      <c r="DU446">
        <v>158.876</v>
      </c>
      <c r="DV446">
        <v>3.0302</v>
      </c>
      <c r="DW446">
        <v>154.8053333333333</v>
      </c>
      <c r="DX446">
        <v>25.62086666666667</v>
      </c>
      <c r="DY446">
        <v>2.59687</v>
      </c>
      <c r="DZ446">
        <v>2.32222</v>
      </c>
      <c r="EA446">
        <v>21.64673333333333</v>
      </c>
      <c r="EB446">
        <v>19.83136666666667</v>
      </c>
      <c r="EC446">
        <v>1500.01</v>
      </c>
      <c r="ED446">
        <v>0.9729936666666666</v>
      </c>
      <c r="EE446">
        <v>0.02700663333333333</v>
      </c>
      <c r="EF446">
        <v>0</v>
      </c>
      <c r="EG446">
        <v>1243.716666666666</v>
      </c>
      <c r="EH446">
        <v>5.00097</v>
      </c>
      <c r="EI446">
        <v>19370.43333333333</v>
      </c>
      <c r="EJ446">
        <v>12491.63333333333</v>
      </c>
      <c r="EK446">
        <v>41.583</v>
      </c>
      <c r="EL446">
        <v>42.93699999999999</v>
      </c>
      <c r="EM446">
        <v>41.812</v>
      </c>
      <c r="EN446">
        <v>42.75</v>
      </c>
      <c r="EO446">
        <v>42.75</v>
      </c>
      <c r="EP446">
        <v>1454.636666666667</v>
      </c>
      <c r="EQ446">
        <v>40.37333333333333</v>
      </c>
      <c r="ER446">
        <v>0</v>
      </c>
      <c r="ES446">
        <v>2936</v>
      </c>
      <c r="ET446">
        <v>0</v>
      </c>
      <c r="EU446">
        <v>1263.2972</v>
      </c>
      <c r="EV446">
        <v>-190.1415382098521</v>
      </c>
      <c r="EW446">
        <v>-2887.707687740221</v>
      </c>
      <c r="EX446">
        <v>19669.984</v>
      </c>
      <c r="EY446">
        <v>15</v>
      </c>
      <c r="EZ446">
        <v>1652287342.6</v>
      </c>
      <c r="FA446" t="s">
        <v>727</v>
      </c>
      <c r="FB446">
        <v>1652287342.6</v>
      </c>
      <c r="FC446">
        <v>1652287335.6</v>
      </c>
      <c r="FD446">
        <v>27</v>
      </c>
      <c r="FE446">
        <v>0.206</v>
      </c>
      <c r="FF446">
        <v>-0.006</v>
      </c>
      <c r="FG446">
        <v>-1.806</v>
      </c>
      <c r="FH446">
        <v>0.04</v>
      </c>
      <c r="FI446">
        <v>1600</v>
      </c>
      <c r="FJ446">
        <v>24</v>
      </c>
      <c r="FK446">
        <v>0.06</v>
      </c>
      <c r="FL446">
        <v>0.04</v>
      </c>
      <c r="FM446">
        <v>51.04243414634146</v>
      </c>
      <c r="FN446">
        <v>14.86563763066198</v>
      </c>
      <c r="FO446">
        <v>1.466412348358876</v>
      </c>
      <c r="FP446">
        <v>-1</v>
      </c>
      <c r="FQ446">
        <v>2.920135365853659</v>
      </c>
      <c r="FR446">
        <v>0.5673428571428589</v>
      </c>
      <c r="FS446">
        <v>0.06013353567412306</v>
      </c>
      <c r="FT446">
        <v>0</v>
      </c>
      <c r="FU446">
        <v>0</v>
      </c>
      <c r="FV446">
        <v>0</v>
      </c>
      <c r="FW446">
        <v>0</v>
      </c>
      <c r="FX446">
        <v>-1</v>
      </c>
      <c r="FY446">
        <v>0</v>
      </c>
      <c r="FZ446">
        <v>1</v>
      </c>
      <c r="GA446" t="s">
        <v>710</v>
      </c>
      <c r="GB446">
        <v>2.6938</v>
      </c>
      <c r="GC446">
        <v>2.70523</v>
      </c>
      <c r="GD446">
        <v>0.0508621</v>
      </c>
      <c r="GE446">
        <v>0.0379658</v>
      </c>
      <c r="GF446">
        <v>0.119625</v>
      </c>
      <c r="GG446">
        <v>0.109082</v>
      </c>
      <c r="GH446">
        <v>29754.9</v>
      </c>
      <c r="GI446">
        <v>30279.1</v>
      </c>
      <c r="GJ446">
        <v>29171.3</v>
      </c>
      <c r="GK446">
        <v>29131</v>
      </c>
      <c r="GL446">
        <v>33997.7</v>
      </c>
      <c r="GM446">
        <v>34544</v>
      </c>
      <c r="GN446">
        <v>41052.8</v>
      </c>
      <c r="GO446">
        <v>41568.6</v>
      </c>
      <c r="GP446">
        <v>1.71432</v>
      </c>
      <c r="GQ446">
        <v>2.0042</v>
      </c>
      <c r="GR446">
        <v>0.127181</v>
      </c>
      <c r="GS446">
        <v>0</v>
      </c>
      <c r="GT446">
        <v>30.6647</v>
      </c>
      <c r="GU446">
        <v>999.9</v>
      </c>
      <c r="GV446">
        <v>44.1</v>
      </c>
      <c r="GW446">
        <v>36.9</v>
      </c>
      <c r="GX446">
        <v>30.5119</v>
      </c>
      <c r="GY446">
        <v>62.9938</v>
      </c>
      <c r="GZ446">
        <v>29.2308</v>
      </c>
      <c r="HA446">
        <v>1</v>
      </c>
      <c r="HB446">
        <v>0.370884</v>
      </c>
      <c r="HC446">
        <v>0</v>
      </c>
      <c r="HD446">
        <v>20.3918</v>
      </c>
      <c r="HE446">
        <v>5.21609</v>
      </c>
      <c r="HF446">
        <v>12.0099</v>
      </c>
      <c r="HG446">
        <v>4.98675</v>
      </c>
      <c r="HH446">
        <v>3.28853</v>
      </c>
      <c r="HI446">
        <v>2449.6</v>
      </c>
      <c r="HJ446">
        <v>9999</v>
      </c>
      <c r="HK446">
        <v>9999</v>
      </c>
      <c r="HL446">
        <v>46.2</v>
      </c>
      <c r="HM446">
        <v>1.86736</v>
      </c>
      <c r="HN446">
        <v>1.8663</v>
      </c>
      <c r="HO446">
        <v>1.86585</v>
      </c>
      <c r="HP446">
        <v>1.86569</v>
      </c>
      <c r="HQ446">
        <v>1.86752</v>
      </c>
      <c r="HR446">
        <v>1.87006</v>
      </c>
      <c r="HS446">
        <v>1.86874</v>
      </c>
      <c r="HT446">
        <v>1.87011</v>
      </c>
      <c r="HU446">
        <v>0</v>
      </c>
      <c r="HV446">
        <v>0</v>
      </c>
      <c r="HW446">
        <v>0</v>
      </c>
      <c r="HX446">
        <v>0</v>
      </c>
      <c r="HY446" t="s">
        <v>425</v>
      </c>
      <c r="HZ446" t="s">
        <v>426</v>
      </c>
      <c r="IA446" t="s">
        <v>427</v>
      </c>
      <c r="IB446" t="s">
        <v>427</v>
      </c>
      <c r="IC446" t="s">
        <v>427</v>
      </c>
      <c r="ID446" t="s">
        <v>427</v>
      </c>
      <c r="IE446">
        <v>0</v>
      </c>
      <c r="IF446">
        <v>100</v>
      </c>
      <c r="IG446">
        <v>100</v>
      </c>
      <c r="IH446">
        <v>-0.078</v>
      </c>
      <c r="II446">
        <v>0.1161</v>
      </c>
      <c r="IJ446">
        <v>0.04464184116076175</v>
      </c>
      <c r="IK446">
        <v>-0.0004613869835165773</v>
      </c>
      <c r="IL446">
        <v>-7.733014719846753E-07</v>
      </c>
      <c r="IM446">
        <v>2.12217718631011E-10</v>
      </c>
      <c r="IN446">
        <v>-0.1662484685589008</v>
      </c>
      <c r="IO446">
        <v>0.000886434048502425</v>
      </c>
      <c r="IP446">
        <v>0.0004187276611132993</v>
      </c>
      <c r="IQ446">
        <v>-3.612086840460417E-06</v>
      </c>
      <c r="IR446">
        <v>19</v>
      </c>
      <c r="IS446">
        <v>2204</v>
      </c>
      <c r="IT446">
        <v>1</v>
      </c>
      <c r="IU446">
        <v>37</v>
      </c>
      <c r="IV446">
        <v>48.5</v>
      </c>
      <c r="IW446">
        <v>48.6</v>
      </c>
      <c r="IX446">
        <v>0.430908</v>
      </c>
      <c r="IY446">
        <v>2.27661</v>
      </c>
      <c r="IZ446">
        <v>1.39648</v>
      </c>
      <c r="JA446">
        <v>2.34131</v>
      </c>
      <c r="JB446">
        <v>1.49536</v>
      </c>
      <c r="JC446">
        <v>2.39868</v>
      </c>
      <c r="JD446">
        <v>39.1924</v>
      </c>
      <c r="JE446">
        <v>14.5873</v>
      </c>
      <c r="JF446">
        <v>18</v>
      </c>
      <c r="JG446">
        <v>391.767</v>
      </c>
      <c r="JH446">
        <v>561.216</v>
      </c>
      <c r="JI446">
        <v>32.6377</v>
      </c>
      <c r="JJ446">
        <v>32.2395</v>
      </c>
      <c r="JK446">
        <v>30.0001</v>
      </c>
      <c r="JL446">
        <v>32.1382</v>
      </c>
      <c r="JM446">
        <v>32.0391</v>
      </c>
      <c r="JN446">
        <v>8.35941</v>
      </c>
      <c r="JO446">
        <v>22.0774</v>
      </c>
      <c r="JP446">
        <v>31.499</v>
      </c>
      <c r="JQ446">
        <v>-999.9</v>
      </c>
      <c r="JR446">
        <v>96.7278</v>
      </c>
      <c r="JS446">
        <v>25.4808</v>
      </c>
      <c r="JT446">
        <v>99.7034</v>
      </c>
      <c r="JU446">
        <v>99.7778</v>
      </c>
    </row>
    <row r="447" spans="1:281">
      <c r="A447">
        <v>431</v>
      </c>
      <c r="B447">
        <v>1652290252</v>
      </c>
      <c r="C447">
        <v>8195.5</v>
      </c>
      <c r="D447" t="s">
        <v>1347</v>
      </c>
      <c r="E447" t="s">
        <v>1348</v>
      </c>
      <c r="F447">
        <v>2</v>
      </c>
      <c r="G447" t="s">
        <v>1120</v>
      </c>
      <c r="H447" t="s">
        <v>418</v>
      </c>
      <c r="I447">
        <v>1652290250.625</v>
      </c>
      <c r="J447">
        <f>(K447)/1000</f>
        <v>0</v>
      </c>
      <c r="K447">
        <f>IF(CZ447, AN447, AH447)</f>
        <v>0</v>
      </c>
      <c r="L447">
        <f>IF(CZ447, AI447, AG447)</f>
        <v>0</v>
      </c>
      <c r="M447">
        <f>DB447 - IF(AU447&gt;1, L447*CV447*100.0/(AW447*DP447), 0)</f>
        <v>0</v>
      </c>
      <c r="N447">
        <f>((T447-J447/2)*M447-L447)/(T447+J447/2)</f>
        <v>0</v>
      </c>
      <c r="O447">
        <f>N447*(DI447+DJ447)/1000.0</f>
        <v>0</v>
      </c>
      <c r="P447">
        <f>(DB447 - IF(AU447&gt;1, L447*CV447*100.0/(AW447*DP447), 0))*(DI447+DJ447)/1000.0</f>
        <v>0</v>
      </c>
      <c r="Q447">
        <f>2.0/((1/S447-1/R447)+SIGN(S447)*SQRT((1/S447-1/R447)*(1/S447-1/R447) + 4*CW447/((CW447+1)*(CW447+1))*(2*1/S447*1/R447-1/R447*1/R447)))</f>
        <v>0</v>
      </c>
      <c r="R447">
        <f>IF(LEFT(CX447,1)&lt;&gt;"0",IF(LEFT(CX447,1)="1",3.0,CY447),$D$5+$E$5*(DP447*DI447/($K$5*1000))+$F$5*(DP447*DI447/($K$5*1000))*MAX(MIN(CV447,$J$5),$I$5)*MAX(MIN(CV447,$J$5),$I$5)+$G$5*MAX(MIN(CV447,$J$5),$I$5)*(DP447*DI447/($K$5*1000))+$H$5*(DP447*DI447/($K$5*1000))*(DP447*DI447/($K$5*1000)))</f>
        <v>0</v>
      </c>
      <c r="S447">
        <f>J447*(1000-(1000*0.61365*exp(17.502*W447/(240.97+W447))/(DI447+DJ447)+DD447)/2)/(1000*0.61365*exp(17.502*W447/(240.97+W447))/(DI447+DJ447)-DD447)</f>
        <v>0</v>
      </c>
      <c r="T447">
        <f>1/((CW447+1)/(Q447/1.6)+1/(R447/1.37)) + CW447/((CW447+1)/(Q447/1.6) + CW447/(R447/1.37))</f>
        <v>0</v>
      </c>
      <c r="U447">
        <f>(CR447*CU447)</f>
        <v>0</v>
      </c>
      <c r="V447">
        <f>(DK447+(U447+2*0.95*5.67E-8*(((DK447+$B$7)+273)^4-(DK447+273)^4)-44100*J447)/(1.84*29.3*R447+8*0.95*5.67E-8*(DK447+273)^3))</f>
        <v>0</v>
      </c>
      <c r="W447">
        <f>($C$7*DL447+$D$7*DM447+$E$7*V447)</f>
        <v>0</v>
      </c>
      <c r="X447">
        <f>0.61365*exp(17.502*W447/(240.97+W447))</f>
        <v>0</v>
      </c>
      <c r="Y447">
        <f>(Z447/AA447*100)</f>
        <v>0</v>
      </c>
      <c r="Z447">
        <f>DD447*(DI447+DJ447)/1000</f>
        <v>0</v>
      </c>
      <c r="AA447">
        <f>0.61365*exp(17.502*DK447/(240.97+DK447))</f>
        <v>0</v>
      </c>
      <c r="AB447">
        <f>(X447-DD447*(DI447+DJ447)/1000)</f>
        <v>0</v>
      </c>
      <c r="AC447">
        <f>(-J447*44100)</f>
        <v>0</v>
      </c>
      <c r="AD447">
        <f>2*29.3*R447*0.92*(DK447-W447)</f>
        <v>0</v>
      </c>
      <c r="AE447">
        <f>2*0.95*5.67E-8*(((DK447+$B$7)+273)^4-(W447+273)^4)</f>
        <v>0</v>
      </c>
      <c r="AF447">
        <f>U447+AE447+AC447+AD447</f>
        <v>0</v>
      </c>
      <c r="AG447">
        <f>DH447*AU447*(DC447-DB447*(1000-AU447*DE447)/(1000-AU447*DD447))/(100*CV447)</f>
        <v>0</v>
      </c>
      <c r="AH447">
        <f>1000*DH447*AU447*(DD447-DE447)/(100*CV447*(1000-AU447*DD447))</f>
        <v>0</v>
      </c>
      <c r="AI447">
        <f>(AJ447 - AK447 - DI447*1E3/(8.314*(DK447+273.15)) * AM447/DH447 * AL447) * DH447/(100*CV447) * (1000 - DE447)/1000</f>
        <v>0</v>
      </c>
      <c r="AJ447">
        <v>163.0468347048903</v>
      </c>
      <c r="AK447">
        <v>198.1019999999999</v>
      </c>
      <c r="AL447">
        <v>-6.50183048793383</v>
      </c>
      <c r="AM447">
        <v>66.42233892500103</v>
      </c>
      <c r="AN447">
        <f>(AP447 - AO447 + DI447*1E3/(8.314*(DK447+273.15)) * AR447/DH447 * AQ447) * DH447/(100*CV447) * 1000/(1000 - AP447)</f>
        <v>0</v>
      </c>
      <c r="AO447">
        <v>25.63824218680073</v>
      </c>
      <c r="AP447">
        <v>28.65408787878787</v>
      </c>
      <c r="AQ447">
        <v>0.0006059887223882351</v>
      </c>
      <c r="AR447">
        <v>79.01917542628415</v>
      </c>
      <c r="AS447">
        <v>0</v>
      </c>
      <c r="AT447">
        <v>0</v>
      </c>
      <c r="AU447">
        <f>IF(AS447*$H$13&gt;=AW447,1.0,(AW447/(AW447-AS447*$H$13)))</f>
        <v>0</v>
      </c>
      <c r="AV447">
        <f>(AU447-1)*100</f>
        <v>0</v>
      </c>
      <c r="AW447">
        <f>MAX(0,($B$13+$C$13*DP447)/(1+$D$13*DP447)*DI447/(DK447+273)*$E$13)</f>
        <v>0</v>
      </c>
      <c r="AX447" t="s">
        <v>421</v>
      </c>
      <c r="AY447" t="s">
        <v>421</v>
      </c>
      <c r="AZ447">
        <v>0</v>
      </c>
      <c r="BA447">
        <v>0</v>
      </c>
      <c r="BB447">
        <f>1-AZ447/BA447</f>
        <v>0</v>
      </c>
      <c r="BC447">
        <v>0</v>
      </c>
      <c r="BD447" t="s">
        <v>421</v>
      </c>
      <c r="BE447" t="s">
        <v>421</v>
      </c>
      <c r="BF447">
        <v>0</v>
      </c>
      <c r="BG447">
        <v>0</v>
      </c>
      <c r="BH447">
        <f>1-BF447/BG447</f>
        <v>0</v>
      </c>
      <c r="BI447">
        <v>0.5</v>
      </c>
      <c r="BJ447">
        <f>CS447</f>
        <v>0</v>
      </c>
      <c r="BK447">
        <f>L447</f>
        <v>0</v>
      </c>
      <c r="BL447">
        <f>BH447*BI447*BJ447</f>
        <v>0</v>
      </c>
      <c r="BM447">
        <f>(BK447-BC447)/BJ447</f>
        <v>0</v>
      </c>
      <c r="BN447">
        <f>(BA447-BG447)/BG447</f>
        <v>0</v>
      </c>
      <c r="BO447">
        <f>AZ447/(BB447+AZ447/BG447)</f>
        <v>0</v>
      </c>
      <c r="BP447" t="s">
        <v>421</v>
      </c>
      <c r="BQ447">
        <v>0</v>
      </c>
      <c r="BR447">
        <f>IF(BQ447&lt;&gt;0, BQ447, BO447)</f>
        <v>0</v>
      </c>
      <c r="BS447">
        <f>1-BR447/BG447</f>
        <v>0</v>
      </c>
      <c r="BT447">
        <f>(BG447-BF447)/(BG447-BR447)</f>
        <v>0</v>
      </c>
      <c r="BU447">
        <f>(BA447-BG447)/(BA447-BR447)</f>
        <v>0</v>
      </c>
      <c r="BV447">
        <f>(BG447-BF447)/(BG447-AZ447)</f>
        <v>0</v>
      </c>
      <c r="BW447">
        <f>(BA447-BG447)/(BA447-AZ447)</f>
        <v>0</v>
      </c>
      <c r="BX447">
        <f>(BT447*BR447/BF447)</f>
        <v>0</v>
      </c>
      <c r="BY447">
        <f>(1-BX447)</f>
        <v>0</v>
      </c>
      <c r="BZ447">
        <v>1358</v>
      </c>
      <c r="CA447">
        <v>300</v>
      </c>
      <c r="CB447">
        <v>300</v>
      </c>
      <c r="CC447">
        <v>300</v>
      </c>
      <c r="CD447">
        <v>10372.1</v>
      </c>
      <c r="CE447">
        <v>1824.64</v>
      </c>
      <c r="CF447">
        <v>-0.00730157</v>
      </c>
      <c r="CG447">
        <v>0.9</v>
      </c>
      <c r="CH447" t="s">
        <v>421</v>
      </c>
      <c r="CI447" t="s">
        <v>421</v>
      </c>
      <c r="CJ447" t="s">
        <v>421</v>
      </c>
      <c r="CK447" t="s">
        <v>421</v>
      </c>
      <c r="CL447" t="s">
        <v>421</v>
      </c>
      <c r="CM447" t="s">
        <v>421</v>
      </c>
      <c r="CN447" t="s">
        <v>421</v>
      </c>
      <c r="CO447" t="s">
        <v>421</v>
      </c>
      <c r="CP447" t="s">
        <v>421</v>
      </c>
      <c r="CQ447" t="s">
        <v>421</v>
      </c>
      <c r="CR447">
        <f>$B$11*DQ447+$C$11*DR447+$F$11*EC447*(1-EF447)</f>
        <v>0</v>
      </c>
      <c r="CS447">
        <f>CR447*CT447</f>
        <v>0</v>
      </c>
      <c r="CT447">
        <f>($B$11*$D$9+$C$11*$D$9+$F$11*((EP447+EH447)/MAX(EP447+EH447+EQ447, 0.1)*$I$9+EQ447/MAX(EP447+EH447+EQ447, 0.1)*$J$9))/($B$11+$C$11+$F$11)</f>
        <v>0</v>
      </c>
      <c r="CU447">
        <f>($B$11*$K$9+$C$11*$K$9+$F$11*((EP447+EH447)/MAX(EP447+EH447+EQ447, 0.1)*$P$9+EQ447/MAX(EP447+EH447+EQ447, 0.1)*$Q$9))/($B$11+$C$11+$F$11)</f>
        <v>0</v>
      </c>
      <c r="CV447">
        <v>6</v>
      </c>
      <c r="CW447">
        <v>0.5</v>
      </c>
      <c r="CX447" t="s">
        <v>422</v>
      </c>
      <c r="CY447">
        <v>2</v>
      </c>
      <c r="CZ447" t="b">
        <v>1</v>
      </c>
      <c r="DA447">
        <v>1652290250.625</v>
      </c>
      <c r="DB447">
        <v>197.93875</v>
      </c>
      <c r="DC447">
        <v>144.144</v>
      </c>
      <c r="DD447">
        <v>28.653275</v>
      </c>
      <c r="DE447">
        <v>25.59675</v>
      </c>
      <c r="DF447">
        <v>198.01425</v>
      </c>
      <c r="DG447">
        <v>28.537175</v>
      </c>
      <c r="DH447">
        <v>400.087</v>
      </c>
      <c r="DI447">
        <v>90.636375</v>
      </c>
      <c r="DJ447">
        <v>0.10000625</v>
      </c>
      <c r="DK447">
        <v>33.394975</v>
      </c>
      <c r="DL447">
        <v>32.72790000000001</v>
      </c>
      <c r="DM447">
        <v>999.9</v>
      </c>
      <c r="DN447">
        <v>0</v>
      </c>
      <c r="DO447">
        <v>0</v>
      </c>
      <c r="DP447">
        <v>10007.8125</v>
      </c>
      <c r="DQ447">
        <v>0</v>
      </c>
      <c r="DR447">
        <v>254.82925</v>
      </c>
      <c r="DS447">
        <v>53.7949</v>
      </c>
      <c r="DT447">
        <v>203.7775</v>
      </c>
      <c r="DU447">
        <v>147.9305</v>
      </c>
      <c r="DV447">
        <v>3.0565275</v>
      </c>
      <c r="DW447">
        <v>144.144</v>
      </c>
      <c r="DX447">
        <v>25.59675</v>
      </c>
      <c r="DY447">
        <v>2.59703</v>
      </c>
      <c r="DZ447">
        <v>2.3199975</v>
      </c>
      <c r="EA447">
        <v>21.647725</v>
      </c>
      <c r="EB447">
        <v>19.81595</v>
      </c>
      <c r="EC447">
        <v>1500.0275</v>
      </c>
      <c r="ED447">
        <v>0.9729945</v>
      </c>
      <c r="EE447">
        <v>0.02700575</v>
      </c>
      <c r="EF447">
        <v>0</v>
      </c>
      <c r="EG447">
        <v>1236.52</v>
      </c>
      <c r="EH447">
        <v>5.00097</v>
      </c>
      <c r="EI447">
        <v>19274.825</v>
      </c>
      <c r="EJ447">
        <v>12491.8</v>
      </c>
      <c r="EK447">
        <v>41.57774999999999</v>
      </c>
      <c r="EL447">
        <v>42.937</v>
      </c>
      <c r="EM447">
        <v>41.812</v>
      </c>
      <c r="EN447">
        <v>42.78100000000001</v>
      </c>
      <c r="EO447">
        <v>42.75</v>
      </c>
      <c r="EP447">
        <v>1454.655</v>
      </c>
      <c r="EQ447">
        <v>40.3725</v>
      </c>
      <c r="ER447">
        <v>0</v>
      </c>
      <c r="ES447">
        <v>2937.799999952316</v>
      </c>
      <c r="ET447">
        <v>0</v>
      </c>
      <c r="EU447">
        <v>1258.412307692308</v>
      </c>
      <c r="EV447">
        <v>-196.3774360540055</v>
      </c>
      <c r="EW447">
        <v>-2951.377779640488</v>
      </c>
      <c r="EX447">
        <v>19597.76923076923</v>
      </c>
      <c r="EY447">
        <v>15</v>
      </c>
      <c r="EZ447">
        <v>1652287342.6</v>
      </c>
      <c r="FA447" t="s">
        <v>727</v>
      </c>
      <c r="FB447">
        <v>1652287342.6</v>
      </c>
      <c r="FC447">
        <v>1652287335.6</v>
      </c>
      <c r="FD447">
        <v>27</v>
      </c>
      <c r="FE447">
        <v>0.206</v>
      </c>
      <c r="FF447">
        <v>-0.006</v>
      </c>
      <c r="FG447">
        <v>-1.806</v>
      </c>
      <c r="FH447">
        <v>0.04</v>
      </c>
      <c r="FI447">
        <v>1600</v>
      </c>
      <c r="FJ447">
        <v>24</v>
      </c>
      <c r="FK447">
        <v>0.06</v>
      </c>
      <c r="FL447">
        <v>0.04</v>
      </c>
      <c r="FM447">
        <v>51.4688225</v>
      </c>
      <c r="FN447">
        <v>14.96673658536573</v>
      </c>
      <c r="FO447">
        <v>1.440198779767484</v>
      </c>
      <c r="FP447">
        <v>-1</v>
      </c>
      <c r="FQ447">
        <v>2.934326</v>
      </c>
      <c r="FR447">
        <v>0.7002502063789738</v>
      </c>
      <c r="FS447">
        <v>0.0686273402442496</v>
      </c>
      <c r="FT447">
        <v>0</v>
      </c>
      <c r="FU447">
        <v>0</v>
      </c>
      <c r="FV447">
        <v>0</v>
      </c>
      <c r="FW447">
        <v>0</v>
      </c>
      <c r="FX447">
        <v>-1</v>
      </c>
      <c r="FY447">
        <v>0</v>
      </c>
      <c r="FZ447">
        <v>1</v>
      </c>
      <c r="GA447" t="s">
        <v>710</v>
      </c>
      <c r="GB447">
        <v>2.69377</v>
      </c>
      <c r="GC447">
        <v>2.70518</v>
      </c>
      <c r="GD447">
        <v>0.0479939</v>
      </c>
      <c r="GE447">
        <v>0.0347693</v>
      </c>
      <c r="GF447">
        <v>0.119625</v>
      </c>
      <c r="GG447">
        <v>0.109014</v>
      </c>
      <c r="GH447">
        <v>29844.7</v>
      </c>
      <c r="GI447">
        <v>30380.2</v>
      </c>
      <c r="GJ447">
        <v>29171.2</v>
      </c>
      <c r="GK447">
        <v>29131.5</v>
      </c>
      <c r="GL447">
        <v>33997.7</v>
      </c>
      <c r="GM447">
        <v>34547.1</v>
      </c>
      <c r="GN447">
        <v>41052.9</v>
      </c>
      <c r="GO447">
        <v>41569.2</v>
      </c>
      <c r="GP447">
        <v>1.71428</v>
      </c>
      <c r="GQ447">
        <v>2.00395</v>
      </c>
      <c r="GR447">
        <v>0.126965</v>
      </c>
      <c r="GS447">
        <v>0</v>
      </c>
      <c r="GT447">
        <v>30.6647</v>
      </c>
      <c r="GU447">
        <v>999.9</v>
      </c>
      <c r="GV447">
        <v>44.1</v>
      </c>
      <c r="GW447">
        <v>36.9</v>
      </c>
      <c r="GX447">
        <v>30.5094</v>
      </c>
      <c r="GY447">
        <v>62.9738</v>
      </c>
      <c r="GZ447">
        <v>29.0385</v>
      </c>
      <c r="HA447">
        <v>1</v>
      </c>
      <c r="HB447">
        <v>0.37091</v>
      </c>
      <c r="HC447">
        <v>0</v>
      </c>
      <c r="HD447">
        <v>20.3919</v>
      </c>
      <c r="HE447">
        <v>5.21579</v>
      </c>
      <c r="HF447">
        <v>12.0099</v>
      </c>
      <c r="HG447">
        <v>4.98685</v>
      </c>
      <c r="HH447">
        <v>3.28853</v>
      </c>
      <c r="HI447">
        <v>2449.8</v>
      </c>
      <c r="HJ447">
        <v>9999</v>
      </c>
      <c r="HK447">
        <v>9999</v>
      </c>
      <c r="HL447">
        <v>46.2</v>
      </c>
      <c r="HM447">
        <v>1.86737</v>
      </c>
      <c r="HN447">
        <v>1.8663</v>
      </c>
      <c r="HO447">
        <v>1.86584</v>
      </c>
      <c r="HP447">
        <v>1.86569</v>
      </c>
      <c r="HQ447">
        <v>1.86752</v>
      </c>
      <c r="HR447">
        <v>1.87008</v>
      </c>
      <c r="HS447">
        <v>1.86874</v>
      </c>
      <c r="HT447">
        <v>1.87011</v>
      </c>
      <c r="HU447">
        <v>0</v>
      </c>
      <c r="HV447">
        <v>0</v>
      </c>
      <c r="HW447">
        <v>0</v>
      </c>
      <c r="HX447">
        <v>0</v>
      </c>
      <c r="HY447" t="s">
        <v>425</v>
      </c>
      <c r="HZ447" t="s">
        <v>426</v>
      </c>
      <c r="IA447" t="s">
        <v>427</v>
      </c>
      <c r="IB447" t="s">
        <v>427</v>
      </c>
      <c r="IC447" t="s">
        <v>427</v>
      </c>
      <c r="ID447" t="s">
        <v>427</v>
      </c>
      <c r="IE447">
        <v>0</v>
      </c>
      <c r="IF447">
        <v>100</v>
      </c>
      <c r="IG447">
        <v>100</v>
      </c>
      <c r="IH447">
        <v>-0.06900000000000001</v>
      </c>
      <c r="II447">
        <v>0.1161</v>
      </c>
      <c r="IJ447">
        <v>0.04464184116076175</v>
      </c>
      <c r="IK447">
        <v>-0.0004613869835165773</v>
      </c>
      <c r="IL447">
        <v>-7.733014719846753E-07</v>
      </c>
      <c r="IM447">
        <v>2.12217718631011E-10</v>
      </c>
      <c r="IN447">
        <v>-0.1662484685589008</v>
      </c>
      <c r="IO447">
        <v>0.000886434048502425</v>
      </c>
      <c r="IP447">
        <v>0.0004187276611132993</v>
      </c>
      <c r="IQ447">
        <v>-3.612086840460417E-06</v>
      </c>
      <c r="IR447">
        <v>19</v>
      </c>
      <c r="IS447">
        <v>2204</v>
      </c>
      <c r="IT447">
        <v>1</v>
      </c>
      <c r="IU447">
        <v>37</v>
      </c>
      <c r="IV447">
        <v>48.5</v>
      </c>
      <c r="IW447">
        <v>48.6</v>
      </c>
      <c r="IX447">
        <v>0.388184</v>
      </c>
      <c r="IY447">
        <v>2.27783</v>
      </c>
      <c r="IZ447">
        <v>1.39648</v>
      </c>
      <c r="JA447">
        <v>2.34253</v>
      </c>
      <c r="JB447">
        <v>1.49536</v>
      </c>
      <c r="JC447">
        <v>2.40723</v>
      </c>
      <c r="JD447">
        <v>39.1924</v>
      </c>
      <c r="JE447">
        <v>14.5961</v>
      </c>
      <c r="JF447">
        <v>18</v>
      </c>
      <c r="JG447">
        <v>391.739</v>
      </c>
      <c r="JH447">
        <v>561.028</v>
      </c>
      <c r="JI447">
        <v>32.6373</v>
      </c>
      <c r="JJ447">
        <v>32.2408</v>
      </c>
      <c r="JK447">
        <v>30.0001</v>
      </c>
      <c r="JL447">
        <v>32.1382</v>
      </c>
      <c r="JM447">
        <v>32.0391</v>
      </c>
      <c r="JN447">
        <v>7.75546</v>
      </c>
      <c r="JO447">
        <v>22.0774</v>
      </c>
      <c r="JP447">
        <v>31.499</v>
      </c>
      <c r="JQ447">
        <v>-999.9</v>
      </c>
      <c r="JR447">
        <v>83.37050000000001</v>
      </c>
      <c r="JS447">
        <v>25.4692</v>
      </c>
      <c r="JT447">
        <v>99.7033</v>
      </c>
      <c r="JU447">
        <v>99.7794</v>
      </c>
    </row>
    <row r="448" spans="1:281">
      <c r="A448">
        <v>432</v>
      </c>
      <c r="B448">
        <v>1652290254</v>
      </c>
      <c r="C448">
        <v>8197.5</v>
      </c>
      <c r="D448" t="s">
        <v>1349</v>
      </c>
      <c r="E448" t="s">
        <v>1350</v>
      </c>
      <c r="F448">
        <v>2</v>
      </c>
      <c r="G448" t="s">
        <v>1120</v>
      </c>
      <c r="H448" t="s">
        <v>418</v>
      </c>
      <c r="I448">
        <v>1652290253</v>
      </c>
      <c r="J448">
        <f>(K448)/1000</f>
        <v>0</v>
      </c>
      <c r="K448">
        <f>IF(CZ448, AN448, AH448)</f>
        <v>0</v>
      </c>
      <c r="L448">
        <f>IF(CZ448, AI448, AG448)</f>
        <v>0</v>
      </c>
      <c r="M448">
        <f>DB448 - IF(AU448&gt;1, L448*CV448*100.0/(AW448*DP448), 0)</f>
        <v>0</v>
      </c>
      <c r="N448">
        <f>((T448-J448/2)*M448-L448)/(T448+J448/2)</f>
        <v>0</v>
      </c>
      <c r="O448">
        <f>N448*(DI448+DJ448)/1000.0</f>
        <v>0</v>
      </c>
      <c r="P448">
        <f>(DB448 - IF(AU448&gt;1, L448*CV448*100.0/(AW448*DP448), 0))*(DI448+DJ448)/1000.0</f>
        <v>0</v>
      </c>
      <c r="Q448">
        <f>2.0/((1/S448-1/R448)+SIGN(S448)*SQRT((1/S448-1/R448)*(1/S448-1/R448) + 4*CW448/((CW448+1)*(CW448+1))*(2*1/S448*1/R448-1/R448*1/R448)))</f>
        <v>0</v>
      </c>
      <c r="R448">
        <f>IF(LEFT(CX448,1)&lt;&gt;"0",IF(LEFT(CX448,1)="1",3.0,CY448),$D$5+$E$5*(DP448*DI448/($K$5*1000))+$F$5*(DP448*DI448/($K$5*1000))*MAX(MIN(CV448,$J$5),$I$5)*MAX(MIN(CV448,$J$5),$I$5)+$G$5*MAX(MIN(CV448,$J$5),$I$5)*(DP448*DI448/($K$5*1000))+$H$5*(DP448*DI448/($K$5*1000))*(DP448*DI448/($K$5*1000)))</f>
        <v>0</v>
      </c>
      <c r="S448">
        <f>J448*(1000-(1000*0.61365*exp(17.502*W448/(240.97+W448))/(DI448+DJ448)+DD448)/2)/(1000*0.61365*exp(17.502*W448/(240.97+W448))/(DI448+DJ448)-DD448)</f>
        <v>0</v>
      </c>
      <c r="T448">
        <f>1/((CW448+1)/(Q448/1.6)+1/(R448/1.37)) + CW448/((CW448+1)/(Q448/1.6) + CW448/(R448/1.37))</f>
        <v>0</v>
      </c>
      <c r="U448">
        <f>(CR448*CU448)</f>
        <v>0</v>
      </c>
      <c r="V448">
        <f>(DK448+(U448+2*0.95*5.67E-8*(((DK448+$B$7)+273)^4-(DK448+273)^4)-44100*J448)/(1.84*29.3*R448+8*0.95*5.67E-8*(DK448+273)^3))</f>
        <v>0</v>
      </c>
      <c r="W448">
        <f>($C$7*DL448+$D$7*DM448+$E$7*V448)</f>
        <v>0</v>
      </c>
      <c r="X448">
        <f>0.61365*exp(17.502*W448/(240.97+W448))</f>
        <v>0</v>
      </c>
      <c r="Y448">
        <f>(Z448/AA448*100)</f>
        <v>0</v>
      </c>
      <c r="Z448">
        <f>DD448*(DI448+DJ448)/1000</f>
        <v>0</v>
      </c>
      <c r="AA448">
        <f>0.61365*exp(17.502*DK448/(240.97+DK448))</f>
        <v>0</v>
      </c>
      <c r="AB448">
        <f>(X448-DD448*(DI448+DJ448)/1000)</f>
        <v>0</v>
      </c>
      <c r="AC448">
        <f>(-J448*44100)</f>
        <v>0</v>
      </c>
      <c r="AD448">
        <f>2*29.3*R448*0.92*(DK448-W448)</f>
        <v>0</v>
      </c>
      <c r="AE448">
        <f>2*0.95*5.67E-8*(((DK448+$B$7)+273)^4-(W448+273)^4)</f>
        <v>0</v>
      </c>
      <c r="AF448">
        <f>U448+AE448+AC448+AD448</f>
        <v>0</v>
      </c>
      <c r="AG448">
        <f>DH448*AU448*(DC448-DB448*(1000-AU448*DE448)/(1000-AU448*DD448))/(100*CV448)</f>
        <v>0</v>
      </c>
      <c r="AH448">
        <f>1000*DH448*AU448*(DD448-DE448)/(100*CV448*(1000-AU448*DD448))</f>
        <v>0</v>
      </c>
      <c r="AI448">
        <f>(AJ448 - AK448 - DI448*1E3/(8.314*(DK448+273.15)) * AM448/DH448 * AL448) * DH448/(100*CV448) * (1000 - DE448)/1000</f>
        <v>0</v>
      </c>
      <c r="AJ448">
        <v>149.6031756748633</v>
      </c>
      <c r="AK448">
        <v>185.1235272727272</v>
      </c>
      <c r="AL448">
        <v>-6.489355464717894</v>
      </c>
      <c r="AM448">
        <v>66.42233892500103</v>
      </c>
      <c r="AN448">
        <f>(AP448 - AO448 + DI448*1E3/(8.314*(DK448+273.15)) * AR448/DH448 * AQ448) * DH448/(100*CV448) * 1000/(1000 - AP448)</f>
        <v>0</v>
      </c>
      <c r="AO448">
        <v>25.60811606598609</v>
      </c>
      <c r="AP448">
        <v>28.65097696969697</v>
      </c>
      <c r="AQ448">
        <v>0.0003610377429312144</v>
      </c>
      <c r="AR448">
        <v>79.01917542628415</v>
      </c>
      <c r="AS448">
        <v>0</v>
      </c>
      <c r="AT448">
        <v>0</v>
      </c>
      <c r="AU448">
        <f>IF(AS448*$H$13&gt;=AW448,1.0,(AW448/(AW448-AS448*$H$13)))</f>
        <v>0</v>
      </c>
      <c r="AV448">
        <f>(AU448-1)*100</f>
        <v>0</v>
      </c>
      <c r="AW448">
        <f>MAX(0,($B$13+$C$13*DP448)/(1+$D$13*DP448)*DI448/(DK448+273)*$E$13)</f>
        <v>0</v>
      </c>
      <c r="AX448" t="s">
        <v>421</v>
      </c>
      <c r="AY448" t="s">
        <v>421</v>
      </c>
      <c r="AZ448">
        <v>0</v>
      </c>
      <c r="BA448">
        <v>0</v>
      </c>
      <c r="BB448">
        <f>1-AZ448/BA448</f>
        <v>0</v>
      </c>
      <c r="BC448">
        <v>0</v>
      </c>
      <c r="BD448" t="s">
        <v>421</v>
      </c>
      <c r="BE448" t="s">
        <v>421</v>
      </c>
      <c r="BF448">
        <v>0</v>
      </c>
      <c r="BG448">
        <v>0</v>
      </c>
      <c r="BH448">
        <f>1-BF448/BG448</f>
        <v>0</v>
      </c>
      <c r="BI448">
        <v>0.5</v>
      </c>
      <c r="BJ448">
        <f>CS448</f>
        <v>0</v>
      </c>
      <c r="BK448">
        <f>L448</f>
        <v>0</v>
      </c>
      <c r="BL448">
        <f>BH448*BI448*BJ448</f>
        <v>0</v>
      </c>
      <c r="BM448">
        <f>(BK448-BC448)/BJ448</f>
        <v>0</v>
      </c>
      <c r="BN448">
        <f>(BA448-BG448)/BG448</f>
        <v>0</v>
      </c>
      <c r="BO448">
        <f>AZ448/(BB448+AZ448/BG448)</f>
        <v>0</v>
      </c>
      <c r="BP448" t="s">
        <v>421</v>
      </c>
      <c r="BQ448">
        <v>0</v>
      </c>
      <c r="BR448">
        <f>IF(BQ448&lt;&gt;0, BQ448, BO448)</f>
        <v>0</v>
      </c>
      <c r="BS448">
        <f>1-BR448/BG448</f>
        <v>0</v>
      </c>
      <c r="BT448">
        <f>(BG448-BF448)/(BG448-BR448)</f>
        <v>0</v>
      </c>
      <c r="BU448">
        <f>(BA448-BG448)/(BA448-BR448)</f>
        <v>0</v>
      </c>
      <c r="BV448">
        <f>(BG448-BF448)/(BG448-AZ448)</f>
        <v>0</v>
      </c>
      <c r="BW448">
        <f>(BA448-BG448)/(BA448-AZ448)</f>
        <v>0</v>
      </c>
      <c r="BX448">
        <f>(BT448*BR448/BF448)</f>
        <v>0</v>
      </c>
      <c r="BY448">
        <f>(1-BX448)</f>
        <v>0</v>
      </c>
      <c r="BZ448">
        <v>1358</v>
      </c>
      <c r="CA448">
        <v>300</v>
      </c>
      <c r="CB448">
        <v>300</v>
      </c>
      <c r="CC448">
        <v>300</v>
      </c>
      <c r="CD448">
        <v>10372.1</v>
      </c>
      <c r="CE448">
        <v>1824.64</v>
      </c>
      <c r="CF448">
        <v>-0.00730157</v>
      </c>
      <c r="CG448">
        <v>0.9</v>
      </c>
      <c r="CH448" t="s">
        <v>421</v>
      </c>
      <c r="CI448" t="s">
        <v>421</v>
      </c>
      <c r="CJ448" t="s">
        <v>421</v>
      </c>
      <c r="CK448" t="s">
        <v>421</v>
      </c>
      <c r="CL448" t="s">
        <v>421</v>
      </c>
      <c r="CM448" t="s">
        <v>421</v>
      </c>
      <c r="CN448" t="s">
        <v>421</v>
      </c>
      <c r="CO448" t="s">
        <v>421</v>
      </c>
      <c r="CP448" t="s">
        <v>421</v>
      </c>
      <c r="CQ448" t="s">
        <v>421</v>
      </c>
      <c r="CR448">
        <f>$B$11*DQ448+$C$11*DR448+$F$11*EC448*(1-EF448)</f>
        <v>0</v>
      </c>
      <c r="CS448">
        <f>CR448*CT448</f>
        <v>0</v>
      </c>
      <c r="CT448">
        <f>($B$11*$D$9+$C$11*$D$9+$F$11*((EP448+EH448)/MAX(EP448+EH448+EQ448, 0.1)*$I$9+EQ448/MAX(EP448+EH448+EQ448, 0.1)*$J$9))/($B$11+$C$11+$F$11)</f>
        <v>0</v>
      </c>
      <c r="CU448">
        <f>($B$11*$K$9+$C$11*$K$9+$F$11*((EP448+EH448)/MAX(EP448+EH448+EQ448, 0.1)*$P$9+EQ448/MAX(EP448+EH448+EQ448, 0.1)*$Q$9))/($B$11+$C$11+$F$11)</f>
        <v>0</v>
      </c>
      <c r="CV448">
        <v>6</v>
      </c>
      <c r="CW448">
        <v>0.5</v>
      </c>
      <c r="CX448" t="s">
        <v>422</v>
      </c>
      <c r="CY448">
        <v>2</v>
      </c>
      <c r="CZ448" t="b">
        <v>1</v>
      </c>
      <c r="DA448">
        <v>1652290253</v>
      </c>
      <c r="DB448">
        <v>182.9723333333334</v>
      </c>
      <c r="DC448">
        <v>128.4056666666667</v>
      </c>
      <c r="DD448">
        <v>28.65183333333333</v>
      </c>
      <c r="DE448">
        <v>25.57983333333333</v>
      </c>
      <c r="DF448">
        <v>183.0366666666667</v>
      </c>
      <c r="DG448">
        <v>28.53576666666666</v>
      </c>
      <c r="DH448">
        <v>400.1273333333333</v>
      </c>
      <c r="DI448">
        <v>90.63573333333333</v>
      </c>
      <c r="DJ448">
        <v>0.1002173333333333</v>
      </c>
      <c r="DK448">
        <v>33.39376666666667</v>
      </c>
      <c r="DL448">
        <v>32.72223333333333</v>
      </c>
      <c r="DM448">
        <v>999.9</v>
      </c>
      <c r="DN448">
        <v>0</v>
      </c>
      <c r="DO448">
        <v>0</v>
      </c>
      <c r="DP448">
        <v>9980.623333333335</v>
      </c>
      <c r="DQ448">
        <v>0</v>
      </c>
      <c r="DR448">
        <v>254.859</v>
      </c>
      <c r="DS448">
        <v>54.56646666666666</v>
      </c>
      <c r="DT448">
        <v>188.369</v>
      </c>
      <c r="DU448">
        <v>131.7763333333333</v>
      </c>
      <c r="DV448">
        <v>3.071963333333333</v>
      </c>
      <c r="DW448">
        <v>128.4056666666667</v>
      </c>
      <c r="DX448">
        <v>25.57983333333333</v>
      </c>
      <c r="DY448">
        <v>2.596876666666667</v>
      </c>
      <c r="DZ448">
        <v>2.31845</v>
      </c>
      <c r="EA448">
        <v>21.64676666666666</v>
      </c>
      <c r="EB448">
        <v>19.80513333333333</v>
      </c>
      <c r="EC448">
        <v>1500</v>
      </c>
      <c r="ED448">
        <v>0.9729953333333333</v>
      </c>
      <c r="EE448">
        <v>0.02700486666666667</v>
      </c>
      <c r="EF448">
        <v>0</v>
      </c>
      <c r="EG448">
        <v>1227.846666666667</v>
      </c>
      <c r="EH448">
        <v>5.00097</v>
      </c>
      <c r="EI448">
        <v>19138.86666666666</v>
      </c>
      <c r="EJ448">
        <v>12491.6</v>
      </c>
      <c r="EK448">
        <v>41.562</v>
      </c>
      <c r="EL448">
        <v>42.93699999999999</v>
      </c>
      <c r="EM448">
        <v>41.812</v>
      </c>
      <c r="EN448">
        <v>42.81199999999999</v>
      </c>
      <c r="EO448">
        <v>42.75</v>
      </c>
      <c r="EP448">
        <v>1454.63</v>
      </c>
      <c r="EQ448">
        <v>40.37</v>
      </c>
      <c r="ER448">
        <v>0</v>
      </c>
      <c r="ES448">
        <v>2940.200000047684</v>
      </c>
      <c r="ET448">
        <v>0</v>
      </c>
      <c r="EU448">
        <v>1250.314230769231</v>
      </c>
      <c r="EV448">
        <v>-206.2184617153898</v>
      </c>
      <c r="EW448">
        <v>-3125.210258583152</v>
      </c>
      <c r="EX448">
        <v>19477.06153846154</v>
      </c>
      <c r="EY448">
        <v>15</v>
      </c>
      <c r="EZ448">
        <v>1652287342.6</v>
      </c>
      <c r="FA448" t="s">
        <v>727</v>
      </c>
      <c r="FB448">
        <v>1652287342.6</v>
      </c>
      <c r="FC448">
        <v>1652287335.6</v>
      </c>
      <c r="FD448">
        <v>27</v>
      </c>
      <c r="FE448">
        <v>0.206</v>
      </c>
      <c r="FF448">
        <v>-0.006</v>
      </c>
      <c r="FG448">
        <v>-1.806</v>
      </c>
      <c r="FH448">
        <v>0.04</v>
      </c>
      <c r="FI448">
        <v>1600</v>
      </c>
      <c r="FJ448">
        <v>24</v>
      </c>
      <c r="FK448">
        <v>0.06</v>
      </c>
      <c r="FL448">
        <v>0.04</v>
      </c>
      <c r="FM448">
        <v>52.0443975609756</v>
      </c>
      <c r="FN448">
        <v>15.1997728222998</v>
      </c>
      <c r="FO448">
        <v>1.499656108789011</v>
      </c>
      <c r="FP448">
        <v>-1</v>
      </c>
      <c r="FQ448">
        <v>2.958531219512195</v>
      </c>
      <c r="FR448">
        <v>0.7621118466899007</v>
      </c>
      <c r="FS448">
        <v>0.07543502172990234</v>
      </c>
      <c r="FT448">
        <v>0</v>
      </c>
      <c r="FU448">
        <v>0</v>
      </c>
      <c r="FV448">
        <v>0</v>
      </c>
      <c r="FW448">
        <v>0</v>
      </c>
      <c r="FX448">
        <v>-1</v>
      </c>
      <c r="FY448">
        <v>0</v>
      </c>
      <c r="FZ448">
        <v>1</v>
      </c>
      <c r="GA448" t="s">
        <v>710</v>
      </c>
      <c r="GB448">
        <v>2.69385</v>
      </c>
      <c r="GC448">
        <v>2.70507</v>
      </c>
      <c r="GD448">
        <v>0.0450771</v>
      </c>
      <c r="GE448">
        <v>0.0315037</v>
      </c>
      <c r="GF448">
        <v>0.119619</v>
      </c>
      <c r="GG448">
        <v>0.108992</v>
      </c>
      <c r="GH448">
        <v>29936.4</v>
      </c>
      <c r="GI448">
        <v>30482.9</v>
      </c>
      <c r="GJ448">
        <v>29171.4</v>
      </c>
      <c r="GK448">
        <v>29131.5</v>
      </c>
      <c r="GL448">
        <v>33998.2</v>
      </c>
      <c r="GM448">
        <v>34548.1</v>
      </c>
      <c r="GN448">
        <v>41053.2</v>
      </c>
      <c r="GO448">
        <v>41569.4</v>
      </c>
      <c r="GP448">
        <v>1.71425</v>
      </c>
      <c r="GQ448">
        <v>2.00367</v>
      </c>
      <c r="GR448">
        <v>0.126697</v>
      </c>
      <c r="GS448">
        <v>0</v>
      </c>
      <c r="GT448">
        <v>30.6647</v>
      </c>
      <c r="GU448">
        <v>999.9</v>
      </c>
      <c r="GV448">
        <v>44.1</v>
      </c>
      <c r="GW448">
        <v>36.9</v>
      </c>
      <c r="GX448">
        <v>30.5097</v>
      </c>
      <c r="GY448">
        <v>63.1038</v>
      </c>
      <c r="GZ448">
        <v>28.9864</v>
      </c>
      <c r="HA448">
        <v>1</v>
      </c>
      <c r="HB448">
        <v>0.37091</v>
      </c>
      <c r="HC448">
        <v>0</v>
      </c>
      <c r="HD448">
        <v>20.3919</v>
      </c>
      <c r="HE448">
        <v>5.21579</v>
      </c>
      <c r="HF448">
        <v>12.0099</v>
      </c>
      <c r="HG448">
        <v>4.98675</v>
      </c>
      <c r="HH448">
        <v>3.28855</v>
      </c>
      <c r="HI448">
        <v>2449.8</v>
      </c>
      <c r="HJ448">
        <v>9999</v>
      </c>
      <c r="HK448">
        <v>9999</v>
      </c>
      <c r="HL448">
        <v>46.2</v>
      </c>
      <c r="HM448">
        <v>1.86737</v>
      </c>
      <c r="HN448">
        <v>1.8663</v>
      </c>
      <c r="HO448">
        <v>1.86584</v>
      </c>
      <c r="HP448">
        <v>1.86569</v>
      </c>
      <c r="HQ448">
        <v>1.86752</v>
      </c>
      <c r="HR448">
        <v>1.8701</v>
      </c>
      <c r="HS448">
        <v>1.86874</v>
      </c>
      <c r="HT448">
        <v>1.87011</v>
      </c>
      <c r="HU448">
        <v>0</v>
      </c>
      <c r="HV448">
        <v>0</v>
      </c>
      <c r="HW448">
        <v>0</v>
      </c>
      <c r="HX448">
        <v>0</v>
      </c>
      <c r="HY448" t="s">
        <v>425</v>
      </c>
      <c r="HZ448" t="s">
        <v>426</v>
      </c>
      <c r="IA448" t="s">
        <v>427</v>
      </c>
      <c r="IB448" t="s">
        <v>427</v>
      </c>
      <c r="IC448" t="s">
        <v>427</v>
      </c>
      <c r="ID448" t="s">
        <v>427</v>
      </c>
      <c r="IE448">
        <v>0</v>
      </c>
      <c r="IF448">
        <v>100</v>
      </c>
      <c r="IG448">
        <v>100</v>
      </c>
      <c r="IH448">
        <v>-0.06</v>
      </c>
      <c r="II448">
        <v>0.1161</v>
      </c>
      <c r="IJ448">
        <v>0.04464184116076175</v>
      </c>
      <c r="IK448">
        <v>-0.0004613869835165773</v>
      </c>
      <c r="IL448">
        <v>-7.733014719846753E-07</v>
      </c>
      <c r="IM448">
        <v>2.12217718631011E-10</v>
      </c>
      <c r="IN448">
        <v>-0.1662484685589008</v>
      </c>
      <c r="IO448">
        <v>0.000886434048502425</v>
      </c>
      <c r="IP448">
        <v>0.0004187276611132993</v>
      </c>
      <c r="IQ448">
        <v>-3.612086840460417E-06</v>
      </c>
      <c r="IR448">
        <v>19</v>
      </c>
      <c r="IS448">
        <v>2204</v>
      </c>
      <c r="IT448">
        <v>1</v>
      </c>
      <c r="IU448">
        <v>37</v>
      </c>
      <c r="IV448">
        <v>48.5</v>
      </c>
      <c r="IW448">
        <v>48.6</v>
      </c>
      <c r="IX448">
        <v>0.357666</v>
      </c>
      <c r="IY448">
        <v>2.28882</v>
      </c>
      <c r="IZ448">
        <v>1.39648</v>
      </c>
      <c r="JA448">
        <v>2.34131</v>
      </c>
      <c r="JB448">
        <v>1.49536</v>
      </c>
      <c r="JC448">
        <v>2.38647</v>
      </c>
      <c r="JD448">
        <v>39.1924</v>
      </c>
      <c r="JE448">
        <v>14.5961</v>
      </c>
      <c r="JF448">
        <v>18</v>
      </c>
      <c r="JG448">
        <v>391.729</v>
      </c>
      <c r="JH448">
        <v>560.83</v>
      </c>
      <c r="JI448">
        <v>32.6371</v>
      </c>
      <c r="JJ448">
        <v>32.2423</v>
      </c>
      <c r="JK448">
        <v>30.0001</v>
      </c>
      <c r="JL448">
        <v>32.1387</v>
      </c>
      <c r="JM448">
        <v>32.0402</v>
      </c>
      <c r="JN448">
        <v>7.1511</v>
      </c>
      <c r="JO448">
        <v>22.3527</v>
      </c>
      <c r="JP448">
        <v>31.499</v>
      </c>
      <c r="JQ448">
        <v>-999.9</v>
      </c>
      <c r="JR448">
        <v>70.0115</v>
      </c>
      <c r="JS448">
        <v>25.453</v>
      </c>
      <c r="JT448">
        <v>99.7042</v>
      </c>
      <c r="JU448">
        <v>99.77970000000001</v>
      </c>
    </row>
    <row r="449" spans="1:281">
      <c r="A449">
        <v>433</v>
      </c>
      <c r="B449">
        <v>1652290256</v>
      </c>
      <c r="C449">
        <v>8199.5</v>
      </c>
      <c r="D449" t="s">
        <v>1351</v>
      </c>
      <c r="E449" t="s">
        <v>1352</v>
      </c>
      <c r="F449">
        <v>2</v>
      </c>
      <c r="G449" t="s">
        <v>1120</v>
      </c>
      <c r="H449" t="s">
        <v>418</v>
      </c>
      <c r="I449">
        <v>1652290254.625</v>
      </c>
      <c r="J449">
        <f>(K449)/1000</f>
        <v>0</v>
      </c>
      <c r="K449">
        <f>IF(CZ449, AN449, AH449)</f>
        <v>0</v>
      </c>
      <c r="L449">
        <f>IF(CZ449, AI449, AG449)</f>
        <v>0</v>
      </c>
      <c r="M449">
        <f>DB449 - IF(AU449&gt;1, L449*CV449*100.0/(AW449*DP449), 0)</f>
        <v>0</v>
      </c>
      <c r="N449">
        <f>((T449-J449/2)*M449-L449)/(T449+J449/2)</f>
        <v>0</v>
      </c>
      <c r="O449">
        <f>N449*(DI449+DJ449)/1000.0</f>
        <v>0</v>
      </c>
      <c r="P449">
        <f>(DB449 - IF(AU449&gt;1, L449*CV449*100.0/(AW449*DP449), 0))*(DI449+DJ449)/1000.0</f>
        <v>0</v>
      </c>
      <c r="Q449">
        <f>2.0/((1/S449-1/R449)+SIGN(S449)*SQRT((1/S449-1/R449)*(1/S449-1/R449) + 4*CW449/((CW449+1)*(CW449+1))*(2*1/S449*1/R449-1/R449*1/R449)))</f>
        <v>0</v>
      </c>
      <c r="R449">
        <f>IF(LEFT(CX449,1)&lt;&gt;"0",IF(LEFT(CX449,1)="1",3.0,CY449),$D$5+$E$5*(DP449*DI449/($K$5*1000))+$F$5*(DP449*DI449/($K$5*1000))*MAX(MIN(CV449,$J$5),$I$5)*MAX(MIN(CV449,$J$5),$I$5)+$G$5*MAX(MIN(CV449,$J$5),$I$5)*(DP449*DI449/($K$5*1000))+$H$5*(DP449*DI449/($K$5*1000))*(DP449*DI449/($K$5*1000)))</f>
        <v>0</v>
      </c>
      <c r="S449">
        <f>J449*(1000-(1000*0.61365*exp(17.502*W449/(240.97+W449))/(DI449+DJ449)+DD449)/2)/(1000*0.61365*exp(17.502*W449/(240.97+W449))/(DI449+DJ449)-DD449)</f>
        <v>0</v>
      </c>
      <c r="T449">
        <f>1/((CW449+1)/(Q449/1.6)+1/(R449/1.37)) + CW449/((CW449+1)/(Q449/1.6) + CW449/(R449/1.37))</f>
        <v>0</v>
      </c>
      <c r="U449">
        <f>(CR449*CU449)</f>
        <v>0</v>
      </c>
      <c r="V449">
        <f>(DK449+(U449+2*0.95*5.67E-8*(((DK449+$B$7)+273)^4-(DK449+273)^4)-44100*J449)/(1.84*29.3*R449+8*0.95*5.67E-8*(DK449+273)^3))</f>
        <v>0</v>
      </c>
      <c r="W449">
        <f>($C$7*DL449+$D$7*DM449+$E$7*V449)</f>
        <v>0</v>
      </c>
      <c r="X449">
        <f>0.61365*exp(17.502*W449/(240.97+W449))</f>
        <v>0</v>
      </c>
      <c r="Y449">
        <f>(Z449/AA449*100)</f>
        <v>0</v>
      </c>
      <c r="Z449">
        <f>DD449*(DI449+DJ449)/1000</f>
        <v>0</v>
      </c>
      <c r="AA449">
        <f>0.61365*exp(17.502*DK449/(240.97+DK449))</f>
        <v>0</v>
      </c>
      <c r="AB449">
        <f>(X449-DD449*(DI449+DJ449)/1000)</f>
        <v>0</v>
      </c>
      <c r="AC449">
        <f>(-J449*44100)</f>
        <v>0</v>
      </c>
      <c r="AD449">
        <f>2*29.3*R449*0.92*(DK449-W449)</f>
        <v>0</v>
      </c>
      <c r="AE449">
        <f>2*0.95*5.67E-8*(((DK449+$B$7)+273)^4-(W449+273)^4)</f>
        <v>0</v>
      </c>
      <c r="AF449">
        <f>U449+AE449+AC449+AD449</f>
        <v>0</v>
      </c>
      <c r="AG449">
        <f>DH449*AU449*(DC449-DB449*(1000-AU449*DE449)/(1000-AU449*DD449))/(100*CV449)</f>
        <v>0</v>
      </c>
      <c r="AH449">
        <f>1000*DH449*AU449*(DD449-DE449)/(100*CV449*(1000-AU449*DD449))</f>
        <v>0</v>
      </c>
      <c r="AI449">
        <f>(AJ449 - AK449 - DI449*1E3/(8.314*(DK449+273.15)) * AM449/DH449 * AL449) * DH449/(100*CV449) * (1000 - DE449)/1000</f>
        <v>0</v>
      </c>
      <c r="AJ449">
        <v>136.0220333997794</v>
      </c>
      <c r="AK449">
        <v>172.1476121212121</v>
      </c>
      <c r="AL449">
        <v>-6.48813198218757</v>
      </c>
      <c r="AM449">
        <v>66.42233892500103</v>
      </c>
      <c r="AN449">
        <f>(AP449 - AO449 + DI449*1E3/(8.314*(DK449+273.15)) * AR449/DH449 * AQ449) * DH449/(100*CV449) * 1000/(1000 - AP449)</f>
        <v>0</v>
      </c>
      <c r="AO449">
        <v>25.5840017590141</v>
      </c>
      <c r="AP449">
        <v>28.64765454545454</v>
      </c>
      <c r="AQ449">
        <v>-0.0002608801215667465</v>
      </c>
      <c r="AR449">
        <v>79.01917542628415</v>
      </c>
      <c r="AS449">
        <v>0</v>
      </c>
      <c r="AT449">
        <v>0</v>
      </c>
      <c r="AU449">
        <f>IF(AS449*$H$13&gt;=AW449,1.0,(AW449/(AW449-AS449*$H$13)))</f>
        <v>0</v>
      </c>
      <c r="AV449">
        <f>(AU449-1)*100</f>
        <v>0</v>
      </c>
      <c r="AW449">
        <f>MAX(0,($B$13+$C$13*DP449)/(1+$D$13*DP449)*DI449/(DK449+273)*$E$13)</f>
        <v>0</v>
      </c>
      <c r="AX449" t="s">
        <v>421</v>
      </c>
      <c r="AY449" t="s">
        <v>421</v>
      </c>
      <c r="AZ449">
        <v>0</v>
      </c>
      <c r="BA449">
        <v>0</v>
      </c>
      <c r="BB449">
        <f>1-AZ449/BA449</f>
        <v>0</v>
      </c>
      <c r="BC449">
        <v>0</v>
      </c>
      <c r="BD449" t="s">
        <v>421</v>
      </c>
      <c r="BE449" t="s">
        <v>421</v>
      </c>
      <c r="BF449">
        <v>0</v>
      </c>
      <c r="BG449">
        <v>0</v>
      </c>
      <c r="BH449">
        <f>1-BF449/BG449</f>
        <v>0</v>
      </c>
      <c r="BI449">
        <v>0.5</v>
      </c>
      <c r="BJ449">
        <f>CS449</f>
        <v>0</v>
      </c>
      <c r="BK449">
        <f>L449</f>
        <v>0</v>
      </c>
      <c r="BL449">
        <f>BH449*BI449*BJ449</f>
        <v>0</v>
      </c>
      <c r="BM449">
        <f>(BK449-BC449)/BJ449</f>
        <v>0</v>
      </c>
      <c r="BN449">
        <f>(BA449-BG449)/BG449</f>
        <v>0</v>
      </c>
      <c r="BO449">
        <f>AZ449/(BB449+AZ449/BG449)</f>
        <v>0</v>
      </c>
      <c r="BP449" t="s">
        <v>421</v>
      </c>
      <c r="BQ449">
        <v>0</v>
      </c>
      <c r="BR449">
        <f>IF(BQ449&lt;&gt;0, BQ449, BO449)</f>
        <v>0</v>
      </c>
      <c r="BS449">
        <f>1-BR449/BG449</f>
        <v>0</v>
      </c>
      <c r="BT449">
        <f>(BG449-BF449)/(BG449-BR449)</f>
        <v>0</v>
      </c>
      <c r="BU449">
        <f>(BA449-BG449)/(BA449-BR449)</f>
        <v>0</v>
      </c>
      <c r="BV449">
        <f>(BG449-BF449)/(BG449-AZ449)</f>
        <v>0</v>
      </c>
      <c r="BW449">
        <f>(BA449-BG449)/(BA449-AZ449)</f>
        <v>0</v>
      </c>
      <c r="BX449">
        <f>(BT449*BR449/BF449)</f>
        <v>0</v>
      </c>
      <c r="BY449">
        <f>(1-BX449)</f>
        <v>0</v>
      </c>
      <c r="BZ449">
        <v>1358</v>
      </c>
      <c r="CA449">
        <v>300</v>
      </c>
      <c r="CB449">
        <v>300</v>
      </c>
      <c r="CC449">
        <v>300</v>
      </c>
      <c r="CD449">
        <v>10372.1</v>
      </c>
      <c r="CE449">
        <v>1824.64</v>
      </c>
      <c r="CF449">
        <v>-0.00730157</v>
      </c>
      <c r="CG449">
        <v>0.9</v>
      </c>
      <c r="CH449" t="s">
        <v>421</v>
      </c>
      <c r="CI449" t="s">
        <v>421</v>
      </c>
      <c r="CJ449" t="s">
        <v>421</v>
      </c>
      <c r="CK449" t="s">
        <v>421</v>
      </c>
      <c r="CL449" t="s">
        <v>421</v>
      </c>
      <c r="CM449" t="s">
        <v>421</v>
      </c>
      <c r="CN449" t="s">
        <v>421</v>
      </c>
      <c r="CO449" t="s">
        <v>421</v>
      </c>
      <c r="CP449" t="s">
        <v>421</v>
      </c>
      <c r="CQ449" t="s">
        <v>421</v>
      </c>
      <c r="CR449">
        <f>$B$11*DQ449+$C$11*DR449+$F$11*EC449*(1-EF449)</f>
        <v>0</v>
      </c>
      <c r="CS449">
        <f>CR449*CT449</f>
        <v>0</v>
      </c>
      <c r="CT449">
        <f>($B$11*$D$9+$C$11*$D$9+$F$11*((EP449+EH449)/MAX(EP449+EH449+EQ449, 0.1)*$I$9+EQ449/MAX(EP449+EH449+EQ449, 0.1)*$J$9))/($B$11+$C$11+$F$11)</f>
        <v>0</v>
      </c>
      <c r="CU449">
        <f>($B$11*$K$9+$C$11*$K$9+$F$11*((EP449+EH449)/MAX(EP449+EH449+EQ449, 0.1)*$P$9+EQ449/MAX(EP449+EH449+EQ449, 0.1)*$Q$9))/($B$11+$C$11+$F$11)</f>
        <v>0</v>
      </c>
      <c r="CV449">
        <v>6</v>
      </c>
      <c r="CW449">
        <v>0.5</v>
      </c>
      <c r="CX449" t="s">
        <v>422</v>
      </c>
      <c r="CY449">
        <v>2</v>
      </c>
      <c r="CZ449" t="b">
        <v>1</v>
      </c>
      <c r="DA449">
        <v>1652290254.625</v>
      </c>
      <c r="DB449">
        <v>172.72925</v>
      </c>
      <c r="DC449">
        <v>117.56475</v>
      </c>
      <c r="DD449">
        <v>28.649025</v>
      </c>
      <c r="DE449">
        <v>25.56215</v>
      </c>
      <c r="DF449">
        <v>172.78625</v>
      </c>
      <c r="DG449">
        <v>28.532975</v>
      </c>
      <c r="DH449">
        <v>400.1185</v>
      </c>
      <c r="DI449">
        <v>90.63695</v>
      </c>
      <c r="DJ449">
        <v>0.1001515</v>
      </c>
      <c r="DK449">
        <v>33.39315</v>
      </c>
      <c r="DL449">
        <v>32.722625</v>
      </c>
      <c r="DM449">
        <v>999.9</v>
      </c>
      <c r="DN449">
        <v>0</v>
      </c>
      <c r="DO449">
        <v>0</v>
      </c>
      <c r="DP449">
        <v>9985.3125</v>
      </c>
      <c r="DQ449">
        <v>0</v>
      </c>
      <c r="DR449">
        <v>256.1055</v>
      </c>
      <c r="DS449">
        <v>55.1645</v>
      </c>
      <c r="DT449">
        <v>177.8235</v>
      </c>
      <c r="DU449">
        <v>120.64875</v>
      </c>
      <c r="DV449">
        <v>3.086875</v>
      </c>
      <c r="DW449">
        <v>117.56475</v>
      </c>
      <c r="DX449">
        <v>25.56215</v>
      </c>
      <c r="DY449">
        <v>2.5966575</v>
      </c>
      <c r="DZ449">
        <v>2.316875</v>
      </c>
      <c r="EA449">
        <v>21.645375</v>
      </c>
      <c r="EB449">
        <v>19.7942</v>
      </c>
      <c r="EC449">
        <v>1500.0225</v>
      </c>
      <c r="ED449">
        <v>0.97299575</v>
      </c>
      <c r="EE449">
        <v>0.027004425</v>
      </c>
      <c r="EF449">
        <v>0</v>
      </c>
      <c r="EG449">
        <v>1222.2575</v>
      </c>
      <c r="EH449">
        <v>5.00097</v>
      </c>
      <c r="EI449">
        <v>19051.875</v>
      </c>
      <c r="EJ449">
        <v>12491.75</v>
      </c>
      <c r="EK449">
        <v>41.5935</v>
      </c>
      <c r="EL449">
        <v>42.937</v>
      </c>
      <c r="EM449">
        <v>41.812</v>
      </c>
      <c r="EN449">
        <v>42.79649999999999</v>
      </c>
      <c r="EO449">
        <v>42.75</v>
      </c>
      <c r="EP449">
        <v>1454.6525</v>
      </c>
      <c r="EQ449">
        <v>40.37</v>
      </c>
      <c r="ER449">
        <v>0</v>
      </c>
      <c r="ES449">
        <v>2942</v>
      </c>
      <c r="ET449">
        <v>0</v>
      </c>
      <c r="EU449">
        <v>1243.0484</v>
      </c>
      <c r="EV449">
        <v>-214.5492304632988</v>
      </c>
      <c r="EW449">
        <v>-3217.03845657995</v>
      </c>
      <c r="EX449">
        <v>19366.456</v>
      </c>
      <c r="EY449">
        <v>15</v>
      </c>
      <c r="EZ449">
        <v>1652287342.6</v>
      </c>
      <c r="FA449" t="s">
        <v>727</v>
      </c>
      <c r="FB449">
        <v>1652287342.6</v>
      </c>
      <c r="FC449">
        <v>1652287335.6</v>
      </c>
      <c r="FD449">
        <v>27</v>
      </c>
      <c r="FE449">
        <v>0.206</v>
      </c>
      <c r="FF449">
        <v>-0.006</v>
      </c>
      <c r="FG449">
        <v>-1.806</v>
      </c>
      <c r="FH449">
        <v>0.04</v>
      </c>
      <c r="FI449">
        <v>1600</v>
      </c>
      <c r="FJ449">
        <v>24</v>
      </c>
      <c r="FK449">
        <v>0.06</v>
      </c>
      <c r="FL449">
        <v>0.04</v>
      </c>
      <c r="FM449">
        <v>52.5050575</v>
      </c>
      <c r="FN449">
        <v>15.60502401500936</v>
      </c>
      <c r="FO449">
        <v>1.503421413125325</v>
      </c>
      <c r="FP449">
        <v>-1</v>
      </c>
      <c r="FQ449">
        <v>2.97871225</v>
      </c>
      <c r="FR449">
        <v>0.7599148592870514</v>
      </c>
      <c r="FS449">
        <v>0.07344247927757816</v>
      </c>
      <c r="FT449">
        <v>0</v>
      </c>
      <c r="FU449">
        <v>0</v>
      </c>
      <c r="FV449">
        <v>0</v>
      </c>
      <c r="FW449">
        <v>0</v>
      </c>
      <c r="FX449">
        <v>-1</v>
      </c>
      <c r="FY449">
        <v>0</v>
      </c>
      <c r="FZ449">
        <v>1</v>
      </c>
      <c r="GA449" t="s">
        <v>710</v>
      </c>
      <c r="GB449">
        <v>2.69377</v>
      </c>
      <c r="GC449">
        <v>2.70517</v>
      </c>
      <c r="GD449">
        <v>0.0421117</v>
      </c>
      <c r="GE449">
        <v>0.0281558</v>
      </c>
      <c r="GF449">
        <v>0.119616</v>
      </c>
      <c r="GG449">
        <v>0.108868</v>
      </c>
      <c r="GH449">
        <v>30029.5</v>
      </c>
      <c r="GI449">
        <v>30587.7</v>
      </c>
      <c r="GJ449">
        <v>29171.6</v>
      </c>
      <c r="GK449">
        <v>29131</v>
      </c>
      <c r="GL449">
        <v>33998.2</v>
      </c>
      <c r="GM449">
        <v>34552.5</v>
      </c>
      <c r="GN449">
        <v>41053.1</v>
      </c>
      <c r="GO449">
        <v>41568.9</v>
      </c>
      <c r="GP449">
        <v>1.71425</v>
      </c>
      <c r="GQ449">
        <v>2.00375</v>
      </c>
      <c r="GR449">
        <v>0.126891</v>
      </c>
      <c r="GS449">
        <v>0</v>
      </c>
      <c r="GT449">
        <v>30.6647</v>
      </c>
      <c r="GU449">
        <v>999.9</v>
      </c>
      <c r="GV449">
        <v>44.1</v>
      </c>
      <c r="GW449">
        <v>36.9</v>
      </c>
      <c r="GX449">
        <v>30.5076</v>
      </c>
      <c r="GY449">
        <v>62.9338</v>
      </c>
      <c r="GZ449">
        <v>28.8782</v>
      </c>
      <c r="HA449">
        <v>1</v>
      </c>
      <c r="HB449">
        <v>0.37094</v>
      </c>
      <c r="HC449">
        <v>0</v>
      </c>
      <c r="HD449">
        <v>20.3919</v>
      </c>
      <c r="HE449">
        <v>5.21624</v>
      </c>
      <c r="HF449">
        <v>12.0099</v>
      </c>
      <c r="HG449">
        <v>4.9869</v>
      </c>
      <c r="HH449">
        <v>3.2886</v>
      </c>
      <c r="HI449">
        <v>2449.8</v>
      </c>
      <c r="HJ449">
        <v>9999</v>
      </c>
      <c r="HK449">
        <v>9999</v>
      </c>
      <c r="HL449">
        <v>46.2</v>
      </c>
      <c r="HM449">
        <v>1.86737</v>
      </c>
      <c r="HN449">
        <v>1.8663</v>
      </c>
      <c r="HO449">
        <v>1.86584</v>
      </c>
      <c r="HP449">
        <v>1.86569</v>
      </c>
      <c r="HQ449">
        <v>1.86752</v>
      </c>
      <c r="HR449">
        <v>1.87009</v>
      </c>
      <c r="HS449">
        <v>1.86873</v>
      </c>
      <c r="HT449">
        <v>1.87011</v>
      </c>
      <c r="HU449">
        <v>0</v>
      </c>
      <c r="HV449">
        <v>0</v>
      </c>
      <c r="HW449">
        <v>0</v>
      </c>
      <c r="HX449">
        <v>0</v>
      </c>
      <c r="HY449" t="s">
        <v>425</v>
      </c>
      <c r="HZ449" t="s">
        <v>426</v>
      </c>
      <c r="IA449" t="s">
        <v>427</v>
      </c>
      <c r="IB449" t="s">
        <v>427</v>
      </c>
      <c r="IC449" t="s">
        <v>427</v>
      </c>
      <c r="ID449" t="s">
        <v>427</v>
      </c>
      <c r="IE449">
        <v>0</v>
      </c>
      <c r="IF449">
        <v>100</v>
      </c>
      <c r="IG449">
        <v>100</v>
      </c>
      <c r="IH449">
        <v>-0.051</v>
      </c>
      <c r="II449">
        <v>0.116</v>
      </c>
      <c r="IJ449">
        <v>0.04464184116076175</v>
      </c>
      <c r="IK449">
        <v>-0.0004613869835165773</v>
      </c>
      <c r="IL449">
        <v>-7.733014719846753E-07</v>
      </c>
      <c r="IM449">
        <v>2.12217718631011E-10</v>
      </c>
      <c r="IN449">
        <v>-0.1662484685589008</v>
      </c>
      <c r="IO449">
        <v>0.000886434048502425</v>
      </c>
      <c r="IP449">
        <v>0.0004187276611132993</v>
      </c>
      <c r="IQ449">
        <v>-3.612086840460417E-06</v>
      </c>
      <c r="IR449">
        <v>19</v>
      </c>
      <c r="IS449">
        <v>2204</v>
      </c>
      <c r="IT449">
        <v>1</v>
      </c>
      <c r="IU449">
        <v>37</v>
      </c>
      <c r="IV449">
        <v>48.6</v>
      </c>
      <c r="IW449">
        <v>48.7</v>
      </c>
      <c r="IX449">
        <v>0.340576</v>
      </c>
      <c r="IY449">
        <v>2.2876</v>
      </c>
      <c r="IZ449">
        <v>1.39648</v>
      </c>
      <c r="JA449">
        <v>2.34131</v>
      </c>
      <c r="JB449">
        <v>1.49536</v>
      </c>
      <c r="JC449">
        <v>2.37549</v>
      </c>
      <c r="JD449">
        <v>39.1924</v>
      </c>
      <c r="JE449">
        <v>14.6049</v>
      </c>
      <c r="JF449">
        <v>18</v>
      </c>
      <c r="JG449">
        <v>391.737</v>
      </c>
      <c r="JH449">
        <v>560.9</v>
      </c>
      <c r="JI449">
        <v>32.637</v>
      </c>
      <c r="JJ449">
        <v>32.2424</v>
      </c>
      <c r="JK449">
        <v>30.0002</v>
      </c>
      <c r="JL449">
        <v>32.1401</v>
      </c>
      <c r="JM449">
        <v>32.0416</v>
      </c>
      <c r="JN449">
        <v>6.55055</v>
      </c>
      <c r="JO449">
        <v>22.3527</v>
      </c>
      <c r="JP449">
        <v>31.499</v>
      </c>
      <c r="JQ449">
        <v>-999.9</v>
      </c>
      <c r="JR449">
        <v>56.6548</v>
      </c>
      <c r="JS449">
        <v>25.4347</v>
      </c>
      <c r="JT449">
        <v>99.70440000000001</v>
      </c>
      <c r="JU449">
        <v>99.7783</v>
      </c>
    </row>
    <row r="450" spans="1:281">
      <c r="A450">
        <v>434</v>
      </c>
      <c r="B450">
        <v>1652290258</v>
      </c>
      <c r="C450">
        <v>8201.5</v>
      </c>
      <c r="D450" t="s">
        <v>1353</v>
      </c>
      <c r="E450" t="s">
        <v>1354</v>
      </c>
      <c r="F450">
        <v>2</v>
      </c>
      <c r="G450" t="s">
        <v>1120</v>
      </c>
      <c r="H450" t="s">
        <v>418</v>
      </c>
      <c r="I450">
        <v>1652290257</v>
      </c>
      <c r="J450">
        <f>(K450)/1000</f>
        <v>0</v>
      </c>
      <c r="K450">
        <f>IF(CZ450, AN450, AH450)</f>
        <v>0</v>
      </c>
      <c r="L450">
        <f>IF(CZ450, AI450, AG450)</f>
        <v>0</v>
      </c>
      <c r="M450">
        <f>DB450 - IF(AU450&gt;1, L450*CV450*100.0/(AW450*DP450), 0)</f>
        <v>0</v>
      </c>
      <c r="N450">
        <f>((T450-J450/2)*M450-L450)/(T450+J450/2)</f>
        <v>0</v>
      </c>
      <c r="O450">
        <f>N450*(DI450+DJ450)/1000.0</f>
        <v>0</v>
      </c>
      <c r="P450">
        <f>(DB450 - IF(AU450&gt;1, L450*CV450*100.0/(AW450*DP450), 0))*(DI450+DJ450)/1000.0</f>
        <v>0</v>
      </c>
      <c r="Q450">
        <f>2.0/((1/S450-1/R450)+SIGN(S450)*SQRT((1/S450-1/R450)*(1/S450-1/R450) + 4*CW450/((CW450+1)*(CW450+1))*(2*1/S450*1/R450-1/R450*1/R450)))</f>
        <v>0</v>
      </c>
      <c r="R450">
        <f>IF(LEFT(CX450,1)&lt;&gt;"0",IF(LEFT(CX450,1)="1",3.0,CY450),$D$5+$E$5*(DP450*DI450/($K$5*1000))+$F$5*(DP450*DI450/($K$5*1000))*MAX(MIN(CV450,$J$5),$I$5)*MAX(MIN(CV450,$J$5),$I$5)+$G$5*MAX(MIN(CV450,$J$5),$I$5)*(DP450*DI450/($K$5*1000))+$H$5*(DP450*DI450/($K$5*1000))*(DP450*DI450/($K$5*1000)))</f>
        <v>0</v>
      </c>
      <c r="S450">
        <f>J450*(1000-(1000*0.61365*exp(17.502*W450/(240.97+W450))/(DI450+DJ450)+DD450)/2)/(1000*0.61365*exp(17.502*W450/(240.97+W450))/(DI450+DJ450)-DD450)</f>
        <v>0</v>
      </c>
      <c r="T450">
        <f>1/((CW450+1)/(Q450/1.6)+1/(R450/1.37)) + CW450/((CW450+1)/(Q450/1.6) + CW450/(R450/1.37))</f>
        <v>0</v>
      </c>
      <c r="U450">
        <f>(CR450*CU450)</f>
        <v>0</v>
      </c>
      <c r="V450">
        <f>(DK450+(U450+2*0.95*5.67E-8*(((DK450+$B$7)+273)^4-(DK450+273)^4)-44100*J450)/(1.84*29.3*R450+8*0.95*5.67E-8*(DK450+273)^3))</f>
        <v>0</v>
      </c>
      <c r="W450">
        <f>($C$7*DL450+$D$7*DM450+$E$7*V450)</f>
        <v>0</v>
      </c>
      <c r="X450">
        <f>0.61365*exp(17.502*W450/(240.97+W450))</f>
        <v>0</v>
      </c>
      <c r="Y450">
        <f>(Z450/AA450*100)</f>
        <v>0</v>
      </c>
      <c r="Z450">
        <f>DD450*(DI450+DJ450)/1000</f>
        <v>0</v>
      </c>
      <c r="AA450">
        <f>0.61365*exp(17.502*DK450/(240.97+DK450))</f>
        <v>0</v>
      </c>
      <c r="AB450">
        <f>(X450-DD450*(DI450+DJ450)/1000)</f>
        <v>0</v>
      </c>
      <c r="AC450">
        <f>(-J450*44100)</f>
        <v>0</v>
      </c>
      <c r="AD450">
        <f>2*29.3*R450*0.92*(DK450-W450)</f>
        <v>0</v>
      </c>
      <c r="AE450">
        <f>2*0.95*5.67E-8*(((DK450+$B$7)+273)^4-(W450+273)^4)</f>
        <v>0</v>
      </c>
      <c r="AF450">
        <f>U450+AE450+AC450+AD450</f>
        <v>0</v>
      </c>
      <c r="AG450">
        <f>DH450*AU450*(DC450-DB450*(1000-AU450*DE450)/(1000-AU450*DD450))/(100*CV450)</f>
        <v>0</v>
      </c>
      <c r="AH450">
        <f>1000*DH450*AU450*(DD450-DE450)/(100*CV450*(1000-AU450*DD450))</f>
        <v>0</v>
      </c>
      <c r="AI450">
        <f>(AJ450 - AK450 - DI450*1E3/(8.314*(DK450+273.15)) * AM450/DH450 * AL450) * DH450/(100*CV450) * (1000 - DE450)/1000</f>
        <v>0</v>
      </c>
      <c r="AJ450">
        <v>122.3458385800166</v>
      </c>
      <c r="AK450">
        <v>159.1364303030302</v>
      </c>
      <c r="AL450">
        <v>-6.493857229200816</v>
      </c>
      <c r="AM450">
        <v>66.42233892500103</v>
      </c>
      <c r="AN450">
        <f>(AP450 - AO450 + DI450*1E3/(8.314*(DK450+273.15)) * AR450/DH450 * AQ450) * DH450/(100*CV450) * 1000/(1000 - AP450)</f>
        <v>0</v>
      </c>
      <c r="AO450">
        <v>25.57655938419211</v>
      </c>
      <c r="AP450">
        <v>28.64710484848483</v>
      </c>
      <c r="AQ450">
        <v>-0.0002408197618660207</v>
      </c>
      <c r="AR450">
        <v>79.01917542628415</v>
      </c>
      <c r="AS450">
        <v>0</v>
      </c>
      <c r="AT450">
        <v>0</v>
      </c>
      <c r="AU450">
        <f>IF(AS450*$H$13&gt;=AW450,1.0,(AW450/(AW450-AS450*$H$13)))</f>
        <v>0</v>
      </c>
      <c r="AV450">
        <f>(AU450-1)*100</f>
        <v>0</v>
      </c>
      <c r="AW450">
        <f>MAX(0,($B$13+$C$13*DP450)/(1+$D$13*DP450)*DI450/(DK450+273)*$E$13)</f>
        <v>0</v>
      </c>
      <c r="AX450" t="s">
        <v>421</v>
      </c>
      <c r="AY450" t="s">
        <v>421</v>
      </c>
      <c r="AZ450">
        <v>0</v>
      </c>
      <c r="BA450">
        <v>0</v>
      </c>
      <c r="BB450">
        <f>1-AZ450/BA450</f>
        <v>0</v>
      </c>
      <c r="BC450">
        <v>0</v>
      </c>
      <c r="BD450" t="s">
        <v>421</v>
      </c>
      <c r="BE450" t="s">
        <v>421</v>
      </c>
      <c r="BF450">
        <v>0</v>
      </c>
      <c r="BG450">
        <v>0</v>
      </c>
      <c r="BH450">
        <f>1-BF450/BG450</f>
        <v>0</v>
      </c>
      <c r="BI450">
        <v>0.5</v>
      </c>
      <c r="BJ450">
        <f>CS450</f>
        <v>0</v>
      </c>
      <c r="BK450">
        <f>L450</f>
        <v>0</v>
      </c>
      <c r="BL450">
        <f>BH450*BI450*BJ450</f>
        <v>0</v>
      </c>
      <c r="BM450">
        <f>(BK450-BC450)/BJ450</f>
        <v>0</v>
      </c>
      <c r="BN450">
        <f>(BA450-BG450)/BG450</f>
        <v>0</v>
      </c>
      <c r="BO450">
        <f>AZ450/(BB450+AZ450/BG450)</f>
        <v>0</v>
      </c>
      <c r="BP450" t="s">
        <v>421</v>
      </c>
      <c r="BQ450">
        <v>0</v>
      </c>
      <c r="BR450">
        <f>IF(BQ450&lt;&gt;0, BQ450, BO450)</f>
        <v>0</v>
      </c>
      <c r="BS450">
        <f>1-BR450/BG450</f>
        <v>0</v>
      </c>
      <c r="BT450">
        <f>(BG450-BF450)/(BG450-BR450)</f>
        <v>0</v>
      </c>
      <c r="BU450">
        <f>(BA450-BG450)/(BA450-BR450)</f>
        <v>0</v>
      </c>
      <c r="BV450">
        <f>(BG450-BF450)/(BG450-AZ450)</f>
        <v>0</v>
      </c>
      <c r="BW450">
        <f>(BA450-BG450)/(BA450-AZ450)</f>
        <v>0</v>
      </c>
      <c r="BX450">
        <f>(BT450*BR450/BF450)</f>
        <v>0</v>
      </c>
      <c r="BY450">
        <f>(1-BX450)</f>
        <v>0</v>
      </c>
      <c r="BZ450">
        <v>1358</v>
      </c>
      <c r="CA450">
        <v>300</v>
      </c>
      <c r="CB450">
        <v>300</v>
      </c>
      <c r="CC450">
        <v>300</v>
      </c>
      <c r="CD450">
        <v>10372.1</v>
      </c>
      <c r="CE450">
        <v>1824.64</v>
      </c>
      <c r="CF450">
        <v>-0.00730157</v>
      </c>
      <c r="CG450">
        <v>0.9</v>
      </c>
      <c r="CH450" t="s">
        <v>421</v>
      </c>
      <c r="CI450" t="s">
        <v>421</v>
      </c>
      <c r="CJ450" t="s">
        <v>421</v>
      </c>
      <c r="CK450" t="s">
        <v>421</v>
      </c>
      <c r="CL450" t="s">
        <v>421</v>
      </c>
      <c r="CM450" t="s">
        <v>421</v>
      </c>
      <c r="CN450" t="s">
        <v>421</v>
      </c>
      <c r="CO450" t="s">
        <v>421</v>
      </c>
      <c r="CP450" t="s">
        <v>421</v>
      </c>
      <c r="CQ450" t="s">
        <v>421</v>
      </c>
      <c r="CR450">
        <f>$B$11*DQ450+$C$11*DR450+$F$11*EC450*(1-EF450)</f>
        <v>0</v>
      </c>
      <c r="CS450">
        <f>CR450*CT450</f>
        <v>0</v>
      </c>
      <c r="CT450">
        <f>($B$11*$D$9+$C$11*$D$9+$F$11*((EP450+EH450)/MAX(EP450+EH450+EQ450, 0.1)*$I$9+EQ450/MAX(EP450+EH450+EQ450, 0.1)*$J$9))/($B$11+$C$11+$F$11)</f>
        <v>0</v>
      </c>
      <c r="CU450">
        <f>($B$11*$K$9+$C$11*$K$9+$F$11*((EP450+EH450)/MAX(EP450+EH450+EQ450, 0.1)*$P$9+EQ450/MAX(EP450+EH450+EQ450, 0.1)*$Q$9))/($B$11+$C$11+$F$11)</f>
        <v>0</v>
      </c>
      <c r="CV450">
        <v>6</v>
      </c>
      <c r="CW450">
        <v>0.5</v>
      </c>
      <c r="CX450" t="s">
        <v>422</v>
      </c>
      <c r="CY450">
        <v>2</v>
      </c>
      <c r="CZ450" t="b">
        <v>1</v>
      </c>
      <c r="DA450">
        <v>1652290257</v>
      </c>
      <c r="DB450">
        <v>157.7386666666667</v>
      </c>
      <c r="DC450">
        <v>101.6379333333334</v>
      </c>
      <c r="DD450">
        <v>28.64753333333333</v>
      </c>
      <c r="DE450">
        <v>25.50403333333334</v>
      </c>
      <c r="DF450">
        <v>157.7856666666667</v>
      </c>
      <c r="DG450">
        <v>28.53153333333333</v>
      </c>
      <c r="DH450">
        <v>400.0763333333333</v>
      </c>
      <c r="DI450">
        <v>90.6384</v>
      </c>
      <c r="DJ450">
        <v>0.09991296666666666</v>
      </c>
      <c r="DK450">
        <v>33.39326666666667</v>
      </c>
      <c r="DL450">
        <v>32.72443333333333</v>
      </c>
      <c r="DM450">
        <v>999.9</v>
      </c>
      <c r="DN450">
        <v>0</v>
      </c>
      <c r="DO450">
        <v>0</v>
      </c>
      <c r="DP450">
        <v>10016.86666666667</v>
      </c>
      <c r="DQ450">
        <v>0</v>
      </c>
      <c r="DR450">
        <v>258.5193333333333</v>
      </c>
      <c r="DS450">
        <v>56.10076666666667</v>
      </c>
      <c r="DT450">
        <v>162.391</v>
      </c>
      <c r="DU450">
        <v>104.2983333333333</v>
      </c>
      <c r="DV450">
        <v>3.14352</v>
      </c>
      <c r="DW450">
        <v>101.6379333333334</v>
      </c>
      <c r="DX450">
        <v>25.50403333333334</v>
      </c>
      <c r="DY450">
        <v>2.596566666666666</v>
      </c>
      <c r="DZ450">
        <v>2.311643333333333</v>
      </c>
      <c r="EA450">
        <v>21.64483333333333</v>
      </c>
      <c r="EB450">
        <v>19.7578</v>
      </c>
      <c r="EC450">
        <v>1500.09</v>
      </c>
      <c r="ED450">
        <v>0.972997</v>
      </c>
      <c r="EE450">
        <v>0.0270031</v>
      </c>
      <c r="EF450">
        <v>0</v>
      </c>
      <c r="EG450">
        <v>1211.763333333333</v>
      </c>
      <c r="EH450">
        <v>5.00097</v>
      </c>
      <c r="EI450">
        <v>18900.3</v>
      </c>
      <c r="EJ450">
        <v>12492.3</v>
      </c>
      <c r="EK450">
        <v>41.604</v>
      </c>
      <c r="EL450">
        <v>42.93699999999999</v>
      </c>
      <c r="EM450">
        <v>41.79133333333333</v>
      </c>
      <c r="EN450">
        <v>42.75</v>
      </c>
      <c r="EO450">
        <v>42.75</v>
      </c>
      <c r="EP450">
        <v>1454.72</v>
      </c>
      <c r="EQ450">
        <v>40.37</v>
      </c>
      <c r="ER450">
        <v>0</v>
      </c>
      <c r="ES450">
        <v>2943.799999952316</v>
      </c>
      <c r="ET450">
        <v>0</v>
      </c>
      <c r="EU450">
        <v>1237.584615384615</v>
      </c>
      <c r="EV450">
        <v>-218.5818804994263</v>
      </c>
      <c r="EW450">
        <v>-3268.447865387256</v>
      </c>
      <c r="EX450">
        <v>19284.72692307692</v>
      </c>
      <c r="EY450">
        <v>15</v>
      </c>
      <c r="EZ450">
        <v>1652287342.6</v>
      </c>
      <c r="FA450" t="s">
        <v>727</v>
      </c>
      <c r="FB450">
        <v>1652287342.6</v>
      </c>
      <c r="FC450">
        <v>1652287335.6</v>
      </c>
      <c r="FD450">
        <v>27</v>
      </c>
      <c r="FE450">
        <v>0.206</v>
      </c>
      <c r="FF450">
        <v>-0.006</v>
      </c>
      <c r="FG450">
        <v>-1.806</v>
      </c>
      <c r="FH450">
        <v>0.04</v>
      </c>
      <c r="FI450">
        <v>1600</v>
      </c>
      <c r="FJ450">
        <v>24</v>
      </c>
      <c r="FK450">
        <v>0.06</v>
      </c>
      <c r="FL450">
        <v>0.04</v>
      </c>
      <c r="FM450">
        <v>53.14264390243903</v>
      </c>
      <c r="FN450">
        <v>16.61547386759591</v>
      </c>
      <c r="FO450">
        <v>1.645059781558665</v>
      </c>
      <c r="FP450">
        <v>-1</v>
      </c>
      <c r="FQ450">
        <v>3.00806268292683</v>
      </c>
      <c r="FR450">
        <v>0.7824717073170736</v>
      </c>
      <c r="FS450">
        <v>0.07756917699467468</v>
      </c>
      <c r="FT450">
        <v>0</v>
      </c>
      <c r="FU450">
        <v>0</v>
      </c>
      <c r="FV450">
        <v>0</v>
      </c>
      <c r="FW450">
        <v>0</v>
      </c>
      <c r="FX450">
        <v>-1</v>
      </c>
      <c r="FY450">
        <v>0</v>
      </c>
      <c r="FZ450">
        <v>1</v>
      </c>
      <c r="GA450" t="s">
        <v>710</v>
      </c>
      <c r="GB450">
        <v>2.69363</v>
      </c>
      <c r="GC450">
        <v>2.70522</v>
      </c>
      <c r="GD450">
        <v>0.0390834</v>
      </c>
      <c r="GE450">
        <v>0.0247577</v>
      </c>
      <c r="GF450">
        <v>0.119604</v>
      </c>
      <c r="GG450">
        <v>0.108709</v>
      </c>
      <c r="GH450">
        <v>30124.4</v>
      </c>
      <c r="GI450">
        <v>30694.2</v>
      </c>
      <c r="GJ450">
        <v>29171.6</v>
      </c>
      <c r="GK450">
        <v>29130.6</v>
      </c>
      <c r="GL450">
        <v>33998.3</v>
      </c>
      <c r="GM450">
        <v>34558.1</v>
      </c>
      <c r="GN450">
        <v>41052.8</v>
      </c>
      <c r="GO450">
        <v>41568.3</v>
      </c>
      <c r="GP450">
        <v>1.71415</v>
      </c>
      <c r="GQ450">
        <v>2.00382</v>
      </c>
      <c r="GR450">
        <v>0.127211</v>
      </c>
      <c r="GS450">
        <v>0</v>
      </c>
      <c r="GT450">
        <v>30.6657</v>
      </c>
      <c r="GU450">
        <v>999.9</v>
      </c>
      <c r="GV450">
        <v>44.1</v>
      </c>
      <c r="GW450">
        <v>36.9</v>
      </c>
      <c r="GX450">
        <v>30.5108</v>
      </c>
      <c r="GY450">
        <v>62.7938</v>
      </c>
      <c r="GZ450">
        <v>28.9784</v>
      </c>
      <c r="HA450">
        <v>1</v>
      </c>
      <c r="HB450">
        <v>0.371011</v>
      </c>
      <c r="HC450">
        <v>0</v>
      </c>
      <c r="HD450">
        <v>20.3918</v>
      </c>
      <c r="HE450">
        <v>5.21609</v>
      </c>
      <c r="HF450">
        <v>12.0099</v>
      </c>
      <c r="HG450">
        <v>4.98695</v>
      </c>
      <c r="HH450">
        <v>3.2886</v>
      </c>
      <c r="HI450">
        <v>2449.8</v>
      </c>
      <c r="HJ450">
        <v>9999</v>
      </c>
      <c r="HK450">
        <v>9999</v>
      </c>
      <c r="HL450">
        <v>46.2</v>
      </c>
      <c r="HM450">
        <v>1.86737</v>
      </c>
      <c r="HN450">
        <v>1.8663</v>
      </c>
      <c r="HO450">
        <v>1.86585</v>
      </c>
      <c r="HP450">
        <v>1.86569</v>
      </c>
      <c r="HQ450">
        <v>1.86752</v>
      </c>
      <c r="HR450">
        <v>1.87008</v>
      </c>
      <c r="HS450">
        <v>1.86873</v>
      </c>
      <c r="HT450">
        <v>1.87012</v>
      </c>
      <c r="HU450">
        <v>0</v>
      </c>
      <c r="HV450">
        <v>0</v>
      </c>
      <c r="HW450">
        <v>0</v>
      </c>
      <c r="HX450">
        <v>0</v>
      </c>
      <c r="HY450" t="s">
        <v>425</v>
      </c>
      <c r="HZ450" t="s">
        <v>426</v>
      </c>
      <c r="IA450" t="s">
        <v>427</v>
      </c>
      <c r="IB450" t="s">
        <v>427</v>
      </c>
      <c r="IC450" t="s">
        <v>427</v>
      </c>
      <c r="ID450" t="s">
        <v>427</v>
      </c>
      <c r="IE450">
        <v>0</v>
      </c>
      <c r="IF450">
        <v>100</v>
      </c>
      <c r="IG450">
        <v>100</v>
      </c>
      <c r="IH450">
        <v>-0.042</v>
      </c>
      <c r="II450">
        <v>0.1159</v>
      </c>
      <c r="IJ450">
        <v>0.04464184116076175</v>
      </c>
      <c r="IK450">
        <v>-0.0004613869835165773</v>
      </c>
      <c r="IL450">
        <v>-7.733014719846753E-07</v>
      </c>
      <c r="IM450">
        <v>2.12217718631011E-10</v>
      </c>
      <c r="IN450">
        <v>-0.1662484685589008</v>
      </c>
      <c r="IO450">
        <v>0.000886434048502425</v>
      </c>
      <c r="IP450">
        <v>0.0004187276611132993</v>
      </c>
      <c r="IQ450">
        <v>-3.612086840460417E-06</v>
      </c>
      <c r="IR450">
        <v>19</v>
      </c>
      <c r="IS450">
        <v>2204</v>
      </c>
      <c r="IT450">
        <v>1</v>
      </c>
      <c r="IU450">
        <v>37</v>
      </c>
      <c r="IV450">
        <v>48.6</v>
      </c>
      <c r="IW450">
        <v>48.7</v>
      </c>
      <c r="IX450">
        <v>0.296631</v>
      </c>
      <c r="IY450">
        <v>2.30225</v>
      </c>
      <c r="IZ450">
        <v>1.39648</v>
      </c>
      <c r="JA450">
        <v>2.34253</v>
      </c>
      <c r="JB450">
        <v>1.49536</v>
      </c>
      <c r="JC450">
        <v>2.37549</v>
      </c>
      <c r="JD450">
        <v>39.1924</v>
      </c>
      <c r="JE450">
        <v>14.5961</v>
      </c>
      <c r="JF450">
        <v>18</v>
      </c>
      <c r="JG450">
        <v>391.687</v>
      </c>
      <c r="JH450">
        <v>560.9589999999999</v>
      </c>
      <c r="JI450">
        <v>32.6368</v>
      </c>
      <c r="JJ450">
        <v>32.2424</v>
      </c>
      <c r="JK450">
        <v>30.0002</v>
      </c>
      <c r="JL450">
        <v>32.1409</v>
      </c>
      <c r="JM450">
        <v>32.0419</v>
      </c>
      <c r="JN450">
        <v>5.94864</v>
      </c>
      <c r="JO450">
        <v>22.3527</v>
      </c>
      <c r="JP450">
        <v>31.499</v>
      </c>
      <c r="JQ450">
        <v>-999.9</v>
      </c>
      <c r="JR450">
        <v>43.272</v>
      </c>
      <c r="JS450">
        <v>25.4365</v>
      </c>
      <c r="JT450">
        <v>99.7038</v>
      </c>
      <c r="JU450">
        <v>99.77679999999999</v>
      </c>
    </row>
    <row r="451" spans="1:281">
      <c r="A451">
        <v>435</v>
      </c>
      <c r="B451">
        <v>1652290260</v>
      </c>
      <c r="C451">
        <v>8203.5</v>
      </c>
      <c r="D451" t="s">
        <v>1355</v>
      </c>
      <c r="E451" t="s">
        <v>1356</v>
      </c>
      <c r="F451">
        <v>2</v>
      </c>
      <c r="G451" t="s">
        <v>1120</v>
      </c>
      <c r="H451" t="s">
        <v>418</v>
      </c>
      <c r="I451">
        <v>1652290258.625</v>
      </c>
      <c r="J451">
        <f>(K451)/1000</f>
        <v>0</v>
      </c>
      <c r="K451">
        <f>IF(CZ451, AN451, AH451)</f>
        <v>0</v>
      </c>
      <c r="L451">
        <f>IF(CZ451, AI451, AG451)</f>
        <v>0</v>
      </c>
      <c r="M451">
        <f>DB451 - IF(AU451&gt;1, L451*CV451*100.0/(AW451*DP451), 0)</f>
        <v>0</v>
      </c>
      <c r="N451">
        <f>((T451-J451/2)*M451-L451)/(T451+J451/2)</f>
        <v>0</v>
      </c>
      <c r="O451">
        <f>N451*(DI451+DJ451)/1000.0</f>
        <v>0</v>
      </c>
      <c r="P451">
        <f>(DB451 - IF(AU451&gt;1, L451*CV451*100.0/(AW451*DP451), 0))*(DI451+DJ451)/1000.0</f>
        <v>0</v>
      </c>
      <c r="Q451">
        <f>2.0/((1/S451-1/R451)+SIGN(S451)*SQRT((1/S451-1/R451)*(1/S451-1/R451) + 4*CW451/((CW451+1)*(CW451+1))*(2*1/S451*1/R451-1/R451*1/R451)))</f>
        <v>0</v>
      </c>
      <c r="R451">
        <f>IF(LEFT(CX451,1)&lt;&gt;"0",IF(LEFT(CX451,1)="1",3.0,CY451),$D$5+$E$5*(DP451*DI451/($K$5*1000))+$F$5*(DP451*DI451/($K$5*1000))*MAX(MIN(CV451,$J$5),$I$5)*MAX(MIN(CV451,$J$5),$I$5)+$G$5*MAX(MIN(CV451,$J$5),$I$5)*(DP451*DI451/($K$5*1000))+$H$5*(DP451*DI451/($K$5*1000))*(DP451*DI451/($K$5*1000)))</f>
        <v>0</v>
      </c>
      <c r="S451">
        <f>J451*(1000-(1000*0.61365*exp(17.502*W451/(240.97+W451))/(DI451+DJ451)+DD451)/2)/(1000*0.61365*exp(17.502*W451/(240.97+W451))/(DI451+DJ451)-DD451)</f>
        <v>0</v>
      </c>
      <c r="T451">
        <f>1/((CW451+1)/(Q451/1.6)+1/(R451/1.37)) + CW451/((CW451+1)/(Q451/1.6) + CW451/(R451/1.37))</f>
        <v>0</v>
      </c>
      <c r="U451">
        <f>(CR451*CU451)</f>
        <v>0</v>
      </c>
      <c r="V451">
        <f>(DK451+(U451+2*0.95*5.67E-8*(((DK451+$B$7)+273)^4-(DK451+273)^4)-44100*J451)/(1.84*29.3*R451+8*0.95*5.67E-8*(DK451+273)^3))</f>
        <v>0</v>
      </c>
      <c r="W451">
        <f>($C$7*DL451+$D$7*DM451+$E$7*V451)</f>
        <v>0</v>
      </c>
      <c r="X451">
        <f>0.61365*exp(17.502*W451/(240.97+W451))</f>
        <v>0</v>
      </c>
      <c r="Y451">
        <f>(Z451/AA451*100)</f>
        <v>0</v>
      </c>
      <c r="Z451">
        <f>DD451*(DI451+DJ451)/1000</f>
        <v>0</v>
      </c>
      <c r="AA451">
        <f>0.61365*exp(17.502*DK451/(240.97+DK451))</f>
        <v>0</v>
      </c>
      <c r="AB451">
        <f>(X451-DD451*(DI451+DJ451)/1000)</f>
        <v>0</v>
      </c>
      <c r="AC451">
        <f>(-J451*44100)</f>
        <v>0</v>
      </c>
      <c r="AD451">
        <f>2*29.3*R451*0.92*(DK451-W451)</f>
        <v>0</v>
      </c>
      <c r="AE451">
        <f>2*0.95*5.67E-8*(((DK451+$B$7)+273)^4-(W451+273)^4)</f>
        <v>0</v>
      </c>
      <c r="AF451">
        <f>U451+AE451+AC451+AD451</f>
        <v>0</v>
      </c>
      <c r="AG451">
        <f>DH451*AU451*(DC451-DB451*(1000-AU451*DE451)/(1000-AU451*DD451))/(100*CV451)</f>
        <v>0</v>
      </c>
      <c r="AH451">
        <f>1000*DH451*AU451*(DD451-DE451)/(100*CV451*(1000-AU451*DD451))</f>
        <v>0</v>
      </c>
      <c r="AI451">
        <f>(AJ451 - AK451 - DI451*1E3/(8.314*(DK451+273.15)) * AM451/DH451 * AL451) * DH451/(100*CV451) * (1000 - DE451)/1000</f>
        <v>0</v>
      </c>
      <c r="AJ451">
        <v>108.5723461529679</v>
      </c>
      <c r="AK451">
        <v>146.0715696969696</v>
      </c>
      <c r="AL451">
        <v>-6.517595692320362</v>
      </c>
      <c r="AM451">
        <v>66.42233892500103</v>
      </c>
      <c r="AN451">
        <f>(AP451 - AO451 + DI451*1E3/(8.314*(DK451+273.15)) * AR451/DH451 * AQ451) * DH451/(100*CV451) * 1000/(1000 - AP451)</f>
        <v>0</v>
      </c>
      <c r="AO451">
        <v>25.5372201423478</v>
      </c>
      <c r="AP451">
        <v>28.63666</v>
      </c>
      <c r="AQ451">
        <v>7.197620157366781E-05</v>
      </c>
      <c r="AR451">
        <v>79.01917542628415</v>
      </c>
      <c r="AS451">
        <v>0</v>
      </c>
      <c r="AT451">
        <v>0</v>
      </c>
      <c r="AU451">
        <f>IF(AS451*$H$13&gt;=AW451,1.0,(AW451/(AW451-AS451*$H$13)))</f>
        <v>0</v>
      </c>
      <c r="AV451">
        <f>(AU451-1)*100</f>
        <v>0</v>
      </c>
      <c r="AW451">
        <f>MAX(0,($B$13+$C$13*DP451)/(1+$D$13*DP451)*DI451/(DK451+273)*$E$13)</f>
        <v>0</v>
      </c>
      <c r="AX451" t="s">
        <v>421</v>
      </c>
      <c r="AY451" t="s">
        <v>421</v>
      </c>
      <c r="AZ451">
        <v>0</v>
      </c>
      <c r="BA451">
        <v>0</v>
      </c>
      <c r="BB451">
        <f>1-AZ451/BA451</f>
        <v>0</v>
      </c>
      <c r="BC451">
        <v>0</v>
      </c>
      <c r="BD451" t="s">
        <v>421</v>
      </c>
      <c r="BE451" t="s">
        <v>421</v>
      </c>
      <c r="BF451">
        <v>0</v>
      </c>
      <c r="BG451">
        <v>0</v>
      </c>
      <c r="BH451">
        <f>1-BF451/BG451</f>
        <v>0</v>
      </c>
      <c r="BI451">
        <v>0.5</v>
      </c>
      <c r="BJ451">
        <f>CS451</f>
        <v>0</v>
      </c>
      <c r="BK451">
        <f>L451</f>
        <v>0</v>
      </c>
      <c r="BL451">
        <f>BH451*BI451*BJ451</f>
        <v>0</v>
      </c>
      <c r="BM451">
        <f>(BK451-BC451)/BJ451</f>
        <v>0</v>
      </c>
      <c r="BN451">
        <f>(BA451-BG451)/BG451</f>
        <v>0</v>
      </c>
      <c r="BO451">
        <f>AZ451/(BB451+AZ451/BG451)</f>
        <v>0</v>
      </c>
      <c r="BP451" t="s">
        <v>421</v>
      </c>
      <c r="BQ451">
        <v>0</v>
      </c>
      <c r="BR451">
        <f>IF(BQ451&lt;&gt;0, BQ451, BO451)</f>
        <v>0</v>
      </c>
      <c r="BS451">
        <f>1-BR451/BG451</f>
        <v>0</v>
      </c>
      <c r="BT451">
        <f>(BG451-BF451)/(BG451-BR451)</f>
        <v>0</v>
      </c>
      <c r="BU451">
        <f>(BA451-BG451)/(BA451-BR451)</f>
        <v>0</v>
      </c>
      <c r="BV451">
        <f>(BG451-BF451)/(BG451-AZ451)</f>
        <v>0</v>
      </c>
      <c r="BW451">
        <f>(BA451-BG451)/(BA451-AZ451)</f>
        <v>0</v>
      </c>
      <c r="BX451">
        <f>(BT451*BR451/BF451)</f>
        <v>0</v>
      </c>
      <c r="BY451">
        <f>(1-BX451)</f>
        <v>0</v>
      </c>
      <c r="BZ451">
        <v>1358</v>
      </c>
      <c r="CA451">
        <v>300</v>
      </c>
      <c r="CB451">
        <v>300</v>
      </c>
      <c r="CC451">
        <v>300</v>
      </c>
      <c r="CD451">
        <v>10372.1</v>
      </c>
      <c r="CE451">
        <v>1824.64</v>
      </c>
      <c r="CF451">
        <v>-0.00730157</v>
      </c>
      <c r="CG451">
        <v>0.9</v>
      </c>
      <c r="CH451" t="s">
        <v>421</v>
      </c>
      <c r="CI451" t="s">
        <v>421</v>
      </c>
      <c r="CJ451" t="s">
        <v>421</v>
      </c>
      <c r="CK451" t="s">
        <v>421</v>
      </c>
      <c r="CL451" t="s">
        <v>421</v>
      </c>
      <c r="CM451" t="s">
        <v>421</v>
      </c>
      <c r="CN451" t="s">
        <v>421</v>
      </c>
      <c r="CO451" t="s">
        <v>421</v>
      </c>
      <c r="CP451" t="s">
        <v>421</v>
      </c>
      <c r="CQ451" t="s">
        <v>421</v>
      </c>
      <c r="CR451">
        <f>$B$11*DQ451+$C$11*DR451+$F$11*EC451*(1-EF451)</f>
        <v>0</v>
      </c>
      <c r="CS451">
        <f>CR451*CT451</f>
        <v>0</v>
      </c>
      <c r="CT451">
        <f>($B$11*$D$9+$C$11*$D$9+$F$11*((EP451+EH451)/MAX(EP451+EH451+EQ451, 0.1)*$I$9+EQ451/MAX(EP451+EH451+EQ451, 0.1)*$J$9))/($B$11+$C$11+$F$11)</f>
        <v>0</v>
      </c>
      <c r="CU451">
        <f>($B$11*$K$9+$C$11*$K$9+$F$11*((EP451+EH451)/MAX(EP451+EH451+EQ451, 0.1)*$P$9+EQ451/MAX(EP451+EH451+EQ451, 0.1)*$Q$9))/($B$11+$C$11+$F$11)</f>
        <v>0</v>
      </c>
      <c r="CV451">
        <v>6</v>
      </c>
      <c r="CW451">
        <v>0.5</v>
      </c>
      <c r="CX451" t="s">
        <v>422</v>
      </c>
      <c r="CY451">
        <v>2</v>
      </c>
      <c r="CZ451" t="b">
        <v>1</v>
      </c>
      <c r="DA451">
        <v>1652290258.625</v>
      </c>
      <c r="DB451">
        <v>147.43975</v>
      </c>
      <c r="DC451">
        <v>90.73842499999999</v>
      </c>
      <c r="DD451">
        <v>28.64115</v>
      </c>
      <c r="DE451">
        <v>25.470875</v>
      </c>
      <c r="DF451">
        <v>147.4795</v>
      </c>
      <c r="DG451">
        <v>28.52525</v>
      </c>
      <c r="DH451">
        <v>400.06225</v>
      </c>
      <c r="DI451">
        <v>90.63894999999999</v>
      </c>
      <c r="DJ451">
        <v>0.09982922499999999</v>
      </c>
      <c r="DK451">
        <v>33.393925</v>
      </c>
      <c r="DL451">
        <v>32.729575</v>
      </c>
      <c r="DM451">
        <v>999.9</v>
      </c>
      <c r="DN451">
        <v>0</v>
      </c>
      <c r="DO451">
        <v>0</v>
      </c>
      <c r="DP451">
        <v>10021.4</v>
      </c>
      <c r="DQ451">
        <v>0</v>
      </c>
      <c r="DR451">
        <v>258.274</v>
      </c>
      <c r="DS451">
        <v>56.70125</v>
      </c>
      <c r="DT451">
        <v>151.787</v>
      </c>
      <c r="DU451">
        <v>93.110225</v>
      </c>
      <c r="DV451">
        <v>3.17028</v>
      </c>
      <c r="DW451">
        <v>90.73842499999999</v>
      </c>
      <c r="DX451">
        <v>25.470875</v>
      </c>
      <c r="DY451">
        <v>2.5960025</v>
      </c>
      <c r="DZ451">
        <v>2.308655</v>
      </c>
      <c r="EA451">
        <v>21.641275</v>
      </c>
      <c r="EB451">
        <v>19.7369</v>
      </c>
      <c r="EC451">
        <v>1499.9975</v>
      </c>
      <c r="ED451">
        <v>0.9729945</v>
      </c>
      <c r="EE451">
        <v>0.02700575</v>
      </c>
      <c r="EF451">
        <v>0</v>
      </c>
      <c r="EG451">
        <v>1205.795</v>
      </c>
      <c r="EH451">
        <v>5.00097</v>
      </c>
      <c r="EI451">
        <v>18809</v>
      </c>
      <c r="EJ451">
        <v>12491.575</v>
      </c>
      <c r="EK451">
        <v>41.5935</v>
      </c>
      <c r="EL451">
        <v>42.937</v>
      </c>
      <c r="EM451">
        <v>41.812</v>
      </c>
      <c r="EN451">
        <v>42.75</v>
      </c>
      <c r="EO451">
        <v>42.75</v>
      </c>
      <c r="EP451">
        <v>1454.625</v>
      </c>
      <c r="EQ451">
        <v>40.3725</v>
      </c>
      <c r="ER451">
        <v>0</v>
      </c>
      <c r="ES451">
        <v>2946.200000047684</v>
      </c>
      <c r="ET451">
        <v>0</v>
      </c>
      <c r="EU451">
        <v>1228.731153846154</v>
      </c>
      <c r="EV451">
        <v>-226.0625642713259</v>
      </c>
      <c r="EW451">
        <v>-3355.059831558891</v>
      </c>
      <c r="EX451">
        <v>19152.83461538461</v>
      </c>
      <c r="EY451">
        <v>15</v>
      </c>
      <c r="EZ451">
        <v>1652287342.6</v>
      </c>
      <c r="FA451" t="s">
        <v>727</v>
      </c>
      <c r="FB451">
        <v>1652287342.6</v>
      </c>
      <c r="FC451">
        <v>1652287335.6</v>
      </c>
      <c r="FD451">
        <v>27</v>
      </c>
      <c r="FE451">
        <v>0.206</v>
      </c>
      <c r="FF451">
        <v>-0.006</v>
      </c>
      <c r="FG451">
        <v>-1.806</v>
      </c>
      <c r="FH451">
        <v>0.04</v>
      </c>
      <c r="FI451">
        <v>1600</v>
      </c>
      <c r="FJ451">
        <v>24</v>
      </c>
      <c r="FK451">
        <v>0.06</v>
      </c>
      <c r="FL451">
        <v>0.04</v>
      </c>
      <c r="FM451">
        <v>53.64940249999999</v>
      </c>
      <c r="FN451">
        <v>17.47866979362074</v>
      </c>
      <c r="FO451">
        <v>1.690409980816414</v>
      </c>
      <c r="FP451">
        <v>-1</v>
      </c>
      <c r="FQ451">
        <v>3.03237425</v>
      </c>
      <c r="FR451">
        <v>0.8081519324577782</v>
      </c>
      <c r="FS451">
        <v>0.07830431916208386</v>
      </c>
      <c r="FT451">
        <v>0</v>
      </c>
      <c r="FU451">
        <v>0</v>
      </c>
      <c r="FV451">
        <v>0</v>
      </c>
      <c r="FW451">
        <v>0</v>
      </c>
      <c r="FX451">
        <v>-1</v>
      </c>
      <c r="FY451">
        <v>0</v>
      </c>
      <c r="FZ451">
        <v>1</v>
      </c>
      <c r="GA451" t="s">
        <v>710</v>
      </c>
      <c r="GB451">
        <v>2.6936</v>
      </c>
      <c r="GC451">
        <v>2.70517</v>
      </c>
      <c r="GD451">
        <v>0.0360037</v>
      </c>
      <c r="GE451">
        <v>0.0213381</v>
      </c>
      <c r="GF451">
        <v>0.119574</v>
      </c>
      <c r="GG451">
        <v>0.108652</v>
      </c>
      <c r="GH451">
        <v>30220.9</v>
      </c>
      <c r="GI451">
        <v>30801.8</v>
      </c>
      <c r="GJ451">
        <v>29171.6</v>
      </c>
      <c r="GK451">
        <v>29130.6</v>
      </c>
      <c r="GL451">
        <v>33999.2</v>
      </c>
      <c r="GM451">
        <v>34560.1</v>
      </c>
      <c r="GN451">
        <v>41052.5</v>
      </c>
      <c r="GO451">
        <v>41568</v>
      </c>
      <c r="GP451">
        <v>1.71405</v>
      </c>
      <c r="GQ451">
        <v>2.00365</v>
      </c>
      <c r="GR451">
        <v>0.127241</v>
      </c>
      <c r="GS451">
        <v>0</v>
      </c>
      <c r="GT451">
        <v>30.6671</v>
      </c>
      <c r="GU451">
        <v>999.9</v>
      </c>
      <c r="GV451">
        <v>44.1</v>
      </c>
      <c r="GW451">
        <v>36.9</v>
      </c>
      <c r="GX451">
        <v>30.5076</v>
      </c>
      <c r="GY451">
        <v>62.7738</v>
      </c>
      <c r="GZ451">
        <v>29.0024</v>
      </c>
      <c r="HA451">
        <v>1</v>
      </c>
      <c r="HB451">
        <v>0.371077</v>
      </c>
      <c r="HC451">
        <v>0</v>
      </c>
      <c r="HD451">
        <v>20.3917</v>
      </c>
      <c r="HE451">
        <v>5.21609</v>
      </c>
      <c r="HF451">
        <v>12.0099</v>
      </c>
      <c r="HG451">
        <v>4.98695</v>
      </c>
      <c r="HH451">
        <v>3.28858</v>
      </c>
      <c r="HI451">
        <v>2449.8</v>
      </c>
      <c r="HJ451">
        <v>9999</v>
      </c>
      <c r="HK451">
        <v>9999</v>
      </c>
      <c r="HL451">
        <v>46.2</v>
      </c>
      <c r="HM451">
        <v>1.86737</v>
      </c>
      <c r="HN451">
        <v>1.8663</v>
      </c>
      <c r="HO451">
        <v>1.86585</v>
      </c>
      <c r="HP451">
        <v>1.8657</v>
      </c>
      <c r="HQ451">
        <v>1.86752</v>
      </c>
      <c r="HR451">
        <v>1.87008</v>
      </c>
      <c r="HS451">
        <v>1.86874</v>
      </c>
      <c r="HT451">
        <v>1.87012</v>
      </c>
      <c r="HU451">
        <v>0</v>
      </c>
      <c r="HV451">
        <v>0</v>
      </c>
      <c r="HW451">
        <v>0</v>
      </c>
      <c r="HX451">
        <v>0</v>
      </c>
      <c r="HY451" t="s">
        <v>425</v>
      </c>
      <c r="HZ451" t="s">
        <v>426</v>
      </c>
      <c r="IA451" t="s">
        <v>427</v>
      </c>
      <c r="IB451" t="s">
        <v>427</v>
      </c>
      <c r="IC451" t="s">
        <v>427</v>
      </c>
      <c r="ID451" t="s">
        <v>427</v>
      </c>
      <c r="IE451">
        <v>0</v>
      </c>
      <c r="IF451">
        <v>100</v>
      </c>
      <c r="IG451">
        <v>100</v>
      </c>
      <c r="IH451">
        <v>-0.034</v>
      </c>
      <c r="II451">
        <v>0.1158</v>
      </c>
      <c r="IJ451">
        <v>0.04464184116076175</v>
      </c>
      <c r="IK451">
        <v>-0.0004613869835165773</v>
      </c>
      <c r="IL451">
        <v>-7.733014719846753E-07</v>
      </c>
      <c r="IM451">
        <v>2.12217718631011E-10</v>
      </c>
      <c r="IN451">
        <v>-0.1662484685589008</v>
      </c>
      <c r="IO451">
        <v>0.000886434048502425</v>
      </c>
      <c r="IP451">
        <v>0.0004187276611132993</v>
      </c>
      <c r="IQ451">
        <v>-3.612086840460417E-06</v>
      </c>
      <c r="IR451">
        <v>19</v>
      </c>
      <c r="IS451">
        <v>2204</v>
      </c>
      <c r="IT451">
        <v>1</v>
      </c>
      <c r="IU451">
        <v>37</v>
      </c>
      <c r="IV451">
        <v>48.6</v>
      </c>
      <c r="IW451">
        <v>48.7</v>
      </c>
      <c r="IX451">
        <v>0.266113</v>
      </c>
      <c r="IY451">
        <v>2.31079</v>
      </c>
      <c r="IZ451">
        <v>1.39648</v>
      </c>
      <c r="JA451">
        <v>2.34253</v>
      </c>
      <c r="JB451">
        <v>1.49536</v>
      </c>
      <c r="JC451">
        <v>2.33398</v>
      </c>
      <c r="JD451">
        <v>39.1924</v>
      </c>
      <c r="JE451">
        <v>14.5961</v>
      </c>
      <c r="JF451">
        <v>18</v>
      </c>
      <c r="JG451">
        <v>391.633</v>
      </c>
      <c r="JH451">
        <v>560.831</v>
      </c>
      <c r="JI451">
        <v>32.6365</v>
      </c>
      <c r="JJ451">
        <v>32.2424</v>
      </c>
      <c r="JK451">
        <v>30.0003</v>
      </c>
      <c r="JL451">
        <v>32.1409</v>
      </c>
      <c r="JM451">
        <v>32.0423</v>
      </c>
      <c r="JN451">
        <v>5.34585</v>
      </c>
      <c r="JO451">
        <v>22.3527</v>
      </c>
      <c r="JP451">
        <v>31.499</v>
      </c>
      <c r="JQ451">
        <v>-999.9</v>
      </c>
      <c r="JR451">
        <v>29.8515</v>
      </c>
      <c r="JS451">
        <v>25.4274</v>
      </c>
      <c r="JT451">
        <v>99.70350000000001</v>
      </c>
      <c r="JU451">
        <v>99.7765</v>
      </c>
    </row>
    <row r="452" spans="1:281">
      <c r="A452">
        <v>436</v>
      </c>
      <c r="B452">
        <v>1652290262</v>
      </c>
      <c r="C452">
        <v>8205.5</v>
      </c>
      <c r="D452" t="s">
        <v>1357</v>
      </c>
      <c r="E452" t="s">
        <v>1358</v>
      </c>
      <c r="F452">
        <v>2</v>
      </c>
      <c r="G452" t="s">
        <v>1120</v>
      </c>
      <c r="H452" t="s">
        <v>418</v>
      </c>
      <c r="I452">
        <v>1652290261</v>
      </c>
      <c r="J452">
        <f>(K452)/1000</f>
        <v>0</v>
      </c>
      <c r="K452">
        <f>IF(CZ452, AN452, AH452)</f>
        <v>0</v>
      </c>
      <c r="L452">
        <f>IF(CZ452, AI452, AG452)</f>
        <v>0</v>
      </c>
      <c r="M452">
        <f>DB452 - IF(AU452&gt;1, L452*CV452*100.0/(AW452*DP452), 0)</f>
        <v>0</v>
      </c>
      <c r="N452">
        <f>((T452-J452/2)*M452-L452)/(T452+J452/2)</f>
        <v>0</v>
      </c>
      <c r="O452">
        <f>N452*(DI452+DJ452)/1000.0</f>
        <v>0</v>
      </c>
      <c r="P452">
        <f>(DB452 - IF(AU452&gt;1, L452*CV452*100.0/(AW452*DP452), 0))*(DI452+DJ452)/1000.0</f>
        <v>0</v>
      </c>
      <c r="Q452">
        <f>2.0/((1/S452-1/R452)+SIGN(S452)*SQRT((1/S452-1/R452)*(1/S452-1/R452) + 4*CW452/((CW452+1)*(CW452+1))*(2*1/S452*1/R452-1/R452*1/R452)))</f>
        <v>0</v>
      </c>
      <c r="R452">
        <f>IF(LEFT(CX452,1)&lt;&gt;"0",IF(LEFT(CX452,1)="1",3.0,CY452),$D$5+$E$5*(DP452*DI452/($K$5*1000))+$F$5*(DP452*DI452/($K$5*1000))*MAX(MIN(CV452,$J$5),$I$5)*MAX(MIN(CV452,$J$5),$I$5)+$G$5*MAX(MIN(CV452,$J$5),$I$5)*(DP452*DI452/($K$5*1000))+$H$5*(DP452*DI452/($K$5*1000))*(DP452*DI452/($K$5*1000)))</f>
        <v>0</v>
      </c>
      <c r="S452">
        <f>J452*(1000-(1000*0.61365*exp(17.502*W452/(240.97+W452))/(DI452+DJ452)+DD452)/2)/(1000*0.61365*exp(17.502*W452/(240.97+W452))/(DI452+DJ452)-DD452)</f>
        <v>0</v>
      </c>
      <c r="T452">
        <f>1/((CW452+1)/(Q452/1.6)+1/(R452/1.37)) + CW452/((CW452+1)/(Q452/1.6) + CW452/(R452/1.37))</f>
        <v>0</v>
      </c>
      <c r="U452">
        <f>(CR452*CU452)</f>
        <v>0</v>
      </c>
      <c r="V452">
        <f>(DK452+(U452+2*0.95*5.67E-8*(((DK452+$B$7)+273)^4-(DK452+273)^4)-44100*J452)/(1.84*29.3*R452+8*0.95*5.67E-8*(DK452+273)^3))</f>
        <v>0</v>
      </c>
      <c r="W452">
        <f>($C$7*DL452+$D$7*DM452+$E$7*V452)</f>
        <v>0</v>
      </c>
      <c r="X452">
        <f>0.61365*exp(17.502*W452/(240.97+W452))</f>
        <v>0</v>
      </c>
      <c r="Y452">
        <f>(Z452/AA452*100)</f>
        <v>0</v>
      </c>
      <c r="Z452">
        <f>DD452*(DI452+DJ452)/1000</f>
        <v>0</v>
      </c>
      <c r="AA452">
        <f>0.61365*exp(17.502*DK452/(240.97+DK452))</f>
        <v>0</v>
      </c>
      <c r="AB452">
        <f>(X452-DD452*(DI452+DJ452)/1000)</f>
        <v>0</v>
      </c>
      <c r="AC452">
        <f>(-J452*44100)</f>
        <v>0</v>
      </c>
      <c r="AD452">
        <f>2*29.3*R452*0.92*(DK452-W452)</f>
        <v>0</v>
      </c>
      <c r="AE452">
        <f>2*0.95*5.67E-8*(((DK452+$B$7)+273)^4-(W452+273)^4)</f>
        <v>0</v>
      </c>
      <c r="AF452">
        <f>U452+AE452+AC452+AD452</f>
        <v>0</v>
      </c>
      <c r="AG452">
        <f>DH452*AU452*(DC452-DB452*(1000-AU452*DE452)/(1000-AU452*DD452))/(100*CV452)</f>
        <v>0</v>
      </c>
      <c r="AH452">
        <f>1000*DH452*AU452*(DD452-DE452)/(100*CV452*(1000-AU452*DD452))</f>
        <v>0</v>
      </c>
      <c r="AI452">
        <f>(AJ452 - AK452 - DI452*1E3/(8.314*(DK452+273.15)) * AM452/DH452 * AL452) * DH452/(100*CV452) * (1000 - DE452)/1000</f>
        <v>0</v>
      </c>
      <c r="AJ452">
        <v>94.80808541470969</v>
      </c>
      <c r="AK452">
        <v>133.0207939393939</v>
      </c>
      <c r="AL452">
        <v>-6.526712553094544</v>
      </c>
      <c r="AM452">
        <v>66.42233892500103</v>
      </c>
      <c r="AN452">
        <f>(AP452 - AO452 + DI452*1E3/(8.314*(DK452+273.15)) * AR452/DH452 * AQ452) * DH452/(100*CV452) * 1000/(1000 - AP452)</f>
        <v>0</v>
      </c>
      <c r="AO452">
        <v>25.48201502562284</v>
      </c>
      <c r="AP452">
        <v>28.62619818181817</v>
      </c>
      <c r="AQ452">
        <v>-0.0005553563112778302</v>
      </c>
      <c r="AR452">
        <v>79.01917542628415</v>
      </c>
      <c r="AS452">
        <v>0</v>
      </c>
      <c r="AT452">
        <v>0</v>
      </c>
      <c r="AU452">
        <f>IF(AS452*$H$13&gt;=AW452,1.0,(AW452/(AW452-AS452*$H$13)))</f>
        <v>0</v>
      </c>
      <c r="AV452">
        <f>(AU452-1)*100</f>
        <v>0</v>
      </c>
      <c r="AW452">
        <f>MAX(0,($B$13+$C$13*DP452)/(1+$D$13*DP452)*DI452/(DK452+273)*$E$13)</f>
        <v>0</v>
      </c>
      <c r="AX452" t="s">
        <v>421</v>
      </c>
      <c r="AY452" t="s">
        <v>421</v>
      </c>
      <c r="AZ452">
        <v>0</v>
      </c>
      <c r="BA452">
        <v>0</v>
      </c>
      <c r="BB452">
        <f>1-AZ452/BA452</f>
        <v>0</v>
      </c>
      <c r="BC452">
        <v>0</v>
      </c>
      <c r="BD452" t="s">
        <v>421</v>
      </c>
      <c r="BE452" t="s">
        <v>421</v>
      </c>
      <c r="BF452">
        <v>0</v>
      </c>
      <c r="BG452">
        <v>0</v>
      </c>
      <c r="BH452">
        <f>1-BF452/BG452</f>
        <v>0</v>
      </c>
      <c r="BI452">
        <v>0.5</v>
      </c>
      <c r="BJ452">
        <f>CS452</f>
        <v>0</v>
      </c>
      <c r="BK452">
        <f>L452</f>
        <v>0</v>
      </c>
      <c r="BL452">
        <f>BH452*BI452*BJ452</f>
        <v>0</v>
      </c>
      <c r="BM452">
        <f>(BK452-BC452)/BJ452</f>
        <v>0</v>
      </c>
      <c r="BN452">
        <f>(BA452-BG452)/BG452</f>
        <v>0</v>
      </c>
      <c r="BO452">
        <f>AZ452/(BB452+AZ452/BG452)</f>
        <v>0</v>
      </c>
      <c r="BP452" t="s">
        <v>421</v>
      </c>
      <c r="BQ452">
        <v>0</v>
      </c>
      <c r="BR452">
        <f>IF(BQ452&lt;&gt;0, BQ452, BO452)</f>
        <v>0</v>
      </c>
      <c r="BS452">
        <f>1-BR452/BG452</f>
        <v>0</v>
      </c>
      <c r="BT452">
        <f>(BG452-BF452)/(BG452-BR452)</f>
        <v>0</v>
      </c>
      <c r="BU452">
        <f>(BA452-BG452)/(BA452-BR452)</f>
        <v>0</v>
      </c>
      <c r="BV452">
        <f>(BG452-BF452)/(BG452-AZ452)</f>
        <v>0</v>
      </c>
      <c r="BW452">
        <f>(BA452-BG452)/(BA452-AZ452)</f>
        <v>0</v>
      </c>
      <c r="BX452">
        <f>(BT452*BR452/BF452)</f>
        <v>0</v>
      </c>
      <c r="BY452">
        <f>(1-BX452)</f>
        <v>0</v>
      </c>
      <c r="BZ452">
        <v>1358</v>
      </c>
      <c r="CA452">
        <v>300</v>
      </c>
      <c r="CB452">
        <v>300</v>
      </c>
      <c r="CC452">
        <v>300</v>
      </c>
      <c r="CD452">
        <v>10372.1</v>
      </c>
      <c r="CE452">
        <v>1824.64</v>
      </c>
      <c r="CF452">
        <v>-0.00730157</v>
      </c>
      <c r="CG452">
        <v>0.9</v>
      </c>
      <c r="CH452" t="s">
        <v>421</v>
      </c>
      <c r="CI452" t="s">
        <v>421</v>
      </c>
      <c r="CJ452" t="s">
        <v>421</v>
      </c>
      <c r="CK452" t="s">
        <v>421</v>
      </c>
      <c r="CL452" t="s">
        <v>421</v>
      </c>
      <c r="CM452" t="s">
        <v>421</v>
      </c>
      <c r="CN452" t="s">
        <v>421</v>
      </c>
      <c r="CO452" t="s">
        <v>421</v>
      </c>
      <c r="CP452" t="s">
        <v>421</v>
      </c>
      <c r="CQ452" t="s">
        <v>421</v>
      </c>
      <c r="CR452">
        <f>$B$11*DQ452+$C$11*DR452+$F$11*EC452*(1-EF452)</f>
        <v>0</v>
      </c>
      <c r="CS452">
        <f>CR452*CT452</f>
        <v>0</v>
      </c>
      <c r="CT452">
        <f>($B$11*$D$9+$C$11*$D$9+$F$11*((EP452+EH452)/MAX(EP452+EH452+EQ452, 0.1)*$I$9+EQ452/MAX(EP452+EH452+EQ452, 0.1)*$J$9))/($B$11+$C$11+$F$11)</f>
        <v>0</v>
      </c>
      <c r="CU452">
        <f>($B$11*$K$9+$C$11*$K$9+$F$11*((EP452+EH452)/MAX(EP452+EH452+EQ452, 0.1)*$P$9+EQ452/MAX(EP452+EH452+EQ452, 0.1)*$Q$9))/($B$11+$C$11+$F$11)</f>
        <v>0</v>
      </c>
      <c r="CV452">
        <v>6</v>
      </c>
      <c r="CW452">
        <v>0.5</v>
      </c>
      <c r="CX452" t="s">
        <v>422</v>
      </c>
      <c r="CY452">
        <v>2</v>
      </c>
      <c r="CZ452" t="b">
        <v>1</v>
      </c>
      <c r="DA452">
        <v>1652290261</v>
      </c>
      <c r="DB452">
        <v>132.3833333333333</v>
      </c>
      <c r="DC452">
        <v>74.81779999999999</v>
      </c>
      <c r="DD452">
        <v>28.6287</v>
      </c>
      <c r="DE452">
        <v>25.45456666666666</v>
      </c>
      <c r="DF452">
        <v>132.413</v>
      </c>
      <c r="DG452">
        <v>28.51296666666667</v>
      </c>
      <c r="DH452">
        <v>400.0620000000001</v>
      </c>
      <c r="DI452">
        <v>90.64083333333333</v>
      </c>
      <c r="DJ452">
        <v>0.1000441666666667</v>
      </c>
      <c r="DK452">
        <v>33.395</v>
      </c>
      <c r="DL452">
        <v>32.7334</v>
      </c>
      <c r="DM452">
        <v>999.9</v>
      </c>
      <c r="DN452">
        <v>0</v>
      </c>
      <c r="DO452">
        <v>0</v>
      </c>
      <c r="DP452">
        <v>9998.139999999999</v>
      </c>
      <c r="DQ452">
        <v>0</v>
      </c>
      <c r="DR452">
        <v>258.1143333333334</v>
      </c>
      <c r="DS452">
        <v>57.56553333333333</v>
      </c>
      <c r="DT452">
        <v>136.2853333333333</v>
      </c>
      <c r="DU452">
        <v>76.77200000000001</v>
      </c>
      <c r="DV452">
        <v>3.17417</v>
      </c>
      <c r="DW452">
        <v>74.81779999999999</v>
      </c>
      <c r="DX452">
        <v>25.45456666666666</v>
      </c>
      <c r="DY452">
        <v>2.59493</v>
      </c>
      <c r="DZ452">
        <v>2.307216666666667</v>
      </c>
      <c r="EA452">
        <v>21.63446666666667</v>
      </c>
      <c r="EB452">
        <v>19.72693333333333</v>
      </c>
      <c r="EC452">
        <v>1499.96</v>
      </c>
      <c r="ED452">
        <v>0.9729953333333333</v>
      </c>
      <c r="EE452">
        <v>0.02700486666666667</v>
      </c>
      <c r="EF452">
        <v>0</v>
      </c>
      <c r="EG452">
        <v>1196.373333333333</v>
      </c>
      <c r="EH452">
        <v>5.00097</v>
      </c>
      <c r="EI452">
        <v>18678.76666666667</v>
      </c>
      <c r="EJ452">
        <v>12491.23333333333</v>
      </c>
      <c r="EK452">
        <v>41.562</v>
      </c>
      <c r="EL452">
        <v>42.958</v>
      </c>
      <c r="EM452">
        <v>41.812</v>
      </c>
      <c r="EN452">
        <v>42.75</v>
      </c>
      <c r="EO452">
        <v>42.75</v>
      </c>
      <c r="EP452">
        <v>1454.59</v>
      </c>
      <c r="EQ452">
        <v>40.37</v>
      </c>
      <c r="ER452">
        <v>0</v>
      </c>
      <c r="ES452">
        <v>2948</v>
      </c>
      <c r="ET452">
        <v>0</v>
      </c>
      <c r="EU452">
        <v>1220.7836</v>
      </c>
      <c r="EV452">
        <v>-232.6253842538971</v>
      </c>
      <c r="EW452">
        <v>-3425.823071722499</v>
      </c>
      <c r="EX452">
        <v>19035.304</v>
      </c>
      <c r="EY452">
        <v>15</v>
      </c>
      <c r="EZ452">
        <v>1652287342.6</v>
      </c>
      <c r="FA452" t="s">
        <v>727</v>
      </c>
      <c r="FB452">
        <v>1652287342.6</v>
      </c>
      <c r="FC452">
        <v>1652287335.6</v>
      </c>
      <c r="FD452">
        <v>27</v>
      </c>
      <c r="FE452">
        <v>0.206</v>
      </c>
      <c r="FF452">
        <v>-0.006</v>
      </c>
      <c r="FG452">
        <v>-1.806</v>
      </c>
      <c r="FH452">
        <v>0.04</v>
      </c>
      <c r="FI452">
        <v>1600</v>
      </c>
      <c r="FJ452">
        <v>24</v>
      </c>
      <c r="FK452">
        <v>0.06</v>
      </c>
      <c r="FL452">
        <v>0.04</v>
      </c>
      <c r="FM452">
        <v>54.33940975609757</v>
      </c>
      <c r="FN452">
        <v>18.73585505226484</v>
      </c>
      <c r="FO452">
        <v>1.856627753095206</v>
      </c>
      <c r="FP452">
        <v>-1</v>
      </c>
      <c r="FQ452">
        <v>3.061946829268293</v>
      </c>
      <c r="FR452">
        <v>0.7823981184668999</v>
      </c>
      <c r="FS452">
        <v>0.07779296994506178</v>
      </c>
      <c r="FT452">
        <v>0</v>
      </c>
      <c r="FU452">
        <v>0</v>
      </c>
      <c r="FV452">
        <v>0</v>
      </c>
      <c r="FW452">
        <v>0</v>
      </c>
      <c r="FX452">
        <v>-1</v>
      </c>
      <c r="FY452">
        <v>0</v>
      </c>
      <c r="FZ452">
        <v>1</v>
      </c>
      <c r="GA452" t="s">
        <v>710</v>
      </c>
      <c r="GB452">
        <v>2.69377</v>
      </c>
      <c r="GC452">
        <v>2.7052</v>
      </c>
      <c r="GD452">
        <v>0.0328727</v>
      </c>
      <c r="GE452">
        <v>0.0178457</v>
      </c>
      <c r="GF452">
        <v>0.119553</v>
      </c>
      <c r="GG452">
        <v>0.108634</v>
      </c>
      <c r="GH452">
        <v>30319</v>
      </c>
      <c r="GI452">
        <v>30911.7</v>
      </c>
      <c r="GJ452">
        <v>29171.5</v>
      </c>
      <c r="GK452">
        <v>29130.7</v>
      </c>
      <c r="GL452">
        <v>34000</v>
      </c>
      <c r="GM452">
        <v>34560.7</v>
      </c>
      <c r="GN452">
        <v>41052.6</v>
      </c>
      <c r="GO452">
        <v>41568</v>
      </c>
      <c r="GP452">
        <v>1.71417</v>
      </c>
      <c r="GQ452">
        <v>2.00373</v>
      </c>
      <c r="GR452">
        <v>0.12736</v>
      </c>
      <c r="GS452">
        <v>0</v>
      </c>
      <c r="GT452">
        <v>30.6673</v>
      </c>
      <c r="GU452">
        <v>999.9</v>
      </c>
      <c r="GV452">
        <v>44.1</v>
      </c>
      <c r="GW452">
        <v>36.9</v>
      </c>
      <c r="GX452">
        <v>30.5061</v>
      </c>
      <c r="GY452">
        <v>63.0838</v>
      </c>
      <c r="GZ452">
        <v>29.1707</v>
      </c>
      <c r="HA452">
        <v>1</v>
      </c>
      <c r="HB452">
        <v>0.371126</v>
      </c>
      <c r="HC452">
        <v>0</v>
      </c>
      <c r="HD452">
        <v>20.3917</v>
      </c>
      <c r="HE452">
        <v>5.21579</v>
      </c>
      <c r="HF452">
        <v>12.0099</v>
      </c>
      <c r="HG452">
        <v>4.98675</v>
      </c>
      <c r="HH452">
        <v>3.28853</v>
      </c>
      <c r="HI452">
        <v>2450</v>
      </c>
      <c r="HJ452">
        <v>9999</v>
      </c>
      <c r="HK452">
        <v>9999</v>
      </c>
      <c r="HL452">
        <v>46.2</v>
      </c>
      <c r="HM452">
        <v>1.86736</v>
      </c>
      <c r="HN452">
        <v>1.8663</v>
      </c>
      <c r="HO452">
        <v>1.86584</v>
      </c>
      <c r="HP452">
        <v>1.8657</v>
      </c>
      <c r="HQ452">
        <v>1.86752</v>
      </c>
      <c r="HR452">
        <v>1.87008</v>
      </c>
      <c r="HS452">
        <v>1.86873</v>
      </c>
      <c r="HT452">
        <v>1.87012</v>
      </c>
      <c r="HU452">
        <v>0</v>
      </c>
      <c r="HV452">
        <v>0</v>
      </c>
      <c r="HW452">
        <v>0</v>
      </c>
      <c r="HX452">
        <v>0</v>
      </c>
      <c r="HY452" t="s">
        <v>425</v>
      </c>
      <c r="HZ452" t="s">
        <v>426</v>
      </c>
      <c r="IA452" t="s">
        <v>427</v>
      </c>
      <c r="IB452" t="s">
        <v>427</v>
      </c>
      <c r="IC452" t="s">
        <v>427</v>
      </c>
      <c r="ID452" t="s">
        <v>427</v>
      </c>
      <c r="IE452">
        <v>0</v>
      </c>
      <c r="IF452">
        <v>100</v>
      </c>
      <c r="IG452">
        <v>100</v>
      </c>
      <c r="IH452">
        <v>-0.025</v>
      </c>
      <c r="II452">
        <v>0.1157</v>
      </c>
      <c r="IJ452">
        <v>0.04464184116076175</v>
      </c>
      <c r="IK452">
        <v>-0.0004613869835165773</v>
      </c>
      <c r="IL452">
        <v>-7.733014719846753E-07</v>
      </c>
      <c r="IM452">
        <v>2.12217718631011E-10</v>
      </c>
      <c r="IN452">
        <v>-0.1662484685589008</v>
      </c>
      <c r="IO452">
        <v>0.000886434048502425</v>
      </c>
      <c r="IP452">
        <v>0.0004187276611132993</v>
      </c>
      <c r="IQ452">
        <v>-3.612086840460417E-06</v>
      </c>
      <c r="IR452">
        <v>19</v>
      </c>
      <c r="IS452">
        <v>2204</v>
      </c>
      <c r="IT452">
        <v>1</v>
      </c>
      <c r="IU452">
        <v>37</v>
      </c>
      <c r="IV452">
        <v>48.7</v>
      </c>
      <c r="IW452">
        <v>48.8</v>
      </c>
      <c r="IX452">
        <v>0.249023</v>
      </c>
      <c r="IY452">
        <v>2.31812</v>
      </c>
      <c r="IZ452">
        <v>1.39648</v>
      </c>
      <c r="JA452">
        <v>2.34253</v>
      </c>
      <c r="JB452">
        <v>1.49536</v>
      </c>
      <c r="JC452">
        <v>2.30713</v>
      </c>
      <c r="JD452">
        <v>39.1924</v>
      </c>
      <c r="JE452">
        <v>14.5961</v>
      </c>
      <c r="JF452">
        <v>18</v>
      </c>
      <c r="JG452">
        <v>391.701</v>
      </c>
      <c r="JH452">
        <v>560.9</v>
      </c>
      <c r="JI452">
        <v>32.6363</v>
      </c>
      <c r="JJ452">
        <v>32.2424</v>
      </c>
      <c r="JK452">
        <v>30.0003</v>
      </c>
      <c r="JL452">
        <v>32.1409</v>
      </c>
      <c r="JM452">
        <v>32.0437</v>
      </c>
      <c r="JN452">
        <v>4.74889</v>
      </c>
      <c r="JO452">
        <v>22.3527</v>
      </c>
      <c r="JP452">
        <v>31.499</v>
      </c>
      <c r="JQ452">
        <v>-999.9</v>
      </c>
      <c r="JR452">
        <v>16.4206</v>
      </c>
      <c r="JS452">
        <v>25.417</v>
      </c>
      <c r="JT452">
        <v>99.7034</v>
      </c>
      <c r="JU452">
        <v>99.7766</v>
      </c>
    </row>
    <row r="453" spans="1:281">
      <c r="A453">
        <v>437</v>
      </c>
      <c r="B453">
        <v>1652290529.6</v>
      </c>
      <c r="C453">
        <v>8473.099999904633</v>
      </c>
      <c r="D453" t="s">
        <v>1359</v>
      </c>
      <c r="E453" t="s">
        <v>1360</v>
      </c>
      <c r="F453">
        <v>2</v>
      </c>
      <c r="G453" t="s">
        <v>1361</v>
      </c>
      <c r="H453" t="s">
        <v>418</v>
      </c>
      <c r="I453">
        <v>1652290528.35</v>
      </c>
      <c r="J453">
        <f>(K453)/1000</f>
        <v>0</v>
      </c>
      <c r="K453">
        <f>IF(CZ453, AN453, AH453)</f>
        <v>0</v>
      </c>
      <c r="L453">
        <f>IF(CZ453, AI453, AG453)</f>
        <v>0</v>
      </c>
      <c r="M453">
        <f>DB453 - IF(AU453&gt;1, L453*CV453*100.0/(AW453*DP453), 0)</f>
        <v>0</v>
      </c>
      <c r="N453">
        <f>((T453-J453/2)*M453-L453)/(T453+J453/2)</f>
        <v>0</v>
      </c>
      <c r="O453">
        <f>N453*(DI453+DJ453)/1000.0</f>
        <v>0</v>
      </c>
      <c r="P453">
        <f>(DB453 - IF(AU453&gt;1, L453*CV453*100.0/(AW453*DP453), 0))*(DI453+DJ453)/1000.0</f>
        <v>0</v>
      </c>
      <c r="Q453">
        <f>2.0/((1/S453-1/R453)+SIGN(S453)*SQRT((1/S453-1/R453)*(1/S453-1/R453) + 4*CW453/((CW453+1)*(CW453+1))*(2*1/S453*1/R453-1/R453*1/R453)))</f>
        <v>0</v>
      </c>
      <c r="R453">
        <f>IF(LEFT(CX453,1)&lt;&gt;"0",IF(LEFT(CX453,1)="1",3.0,CY453),$D$5+$E$5*(DP453*DI453/($K$5*1000))+$F$5*(DP453*DI453/($K$5*1000))*MAX(MIN(CV453,$J$5),$I$5)*MAX(MIN(CV453,$J$5),$I$5)+$G$5*MAX(MIN(CV453,$J$5),$I$5)*(DP453*DI453/($K$5*1000))+$H$5*(DP453*DI453/($K$5*1000))*(DP453*DI453/($K$5*1000)))</f>
        <v>0</v>
      </c>
      <c r="S453">
        <f>J453*(1000-(1000*0.61365*exp(17.502*W453/(240.97+W453))/(DI453+DJ453)+DD453)/2)/(1000*0.61365*exp(17.502*W453/(240.97+W453))/(DI453+DJ453)-DD453)</f>
        <v>0</v>
      </c>
      <c r="T453">
        <f>1/((CW453+1)/(Q453/1.6)+1/(R453/1.37)) + CW453/((CW453+1)/(Q453/1.6) + CW453/(R453/1.37))</f>
        <v>0</v>
      </c>
      <c r="U453">
        <f>(CR453*CU453)</f>
        <v>0</v>
      </c>
      <c r="V453">
        <f>(DK453+(U453+2*0.95*5.67E-8*(((DK453+$B$7)+273)^4-(DK453+273)^4)-44100*J453)/(1.84*29.3*R453+8*0.95*5.67E-8*(DK453+273)^3))</f>
        <v>0</v>
      </c>
      <c r="W453">
        <f>($C$7*DL453+$D$7*DM453+$E$7*V453)</f>
        <v>0</v>
      </c>
      <c r="X453">
        <f>0.61365*exp(17.502*W453/(240.97+W453))</f>
        <v>0</v>
      </c>
      <c r="Y453">
        <f>(Z453/AA453*100)</f>
        <v>0</v>
      </c>
      <c r="Z453">
        <f>DD453*(DI453+DJ453)/1000</f>
        <v>0</v>
      </c>
      <c r="AA453">
        <f>0.61365*exp(17.502*DK453/(240.97+DK453))</f>
        <v>0</v>
      </c>
      <c r="AB453">
        <f>(X453-DD453*(DI453+DJ453)/1000)</f>
        <v>0</v>
      </c>
      <c r="AC453">
        <f>(-J453*44100)</f>
        <v>0</v>
      </c>
      <c r="AD453">
        <f>2*29.3*R453*0.92*(DK453-W453)</f>
        <v>0</v>
      </c>
      <c r="AE453">
        <f>2*0.95*5.67E-8*(((DK453+$B$7)+273)^4-(W453+273)^4)</f>
        <v>0</v>
      </c>
      <c r="AF453">
        <f>U453+AE453+AC453+AD453</f>
        <v>0</v>
      </c>
      <c r="AG453">
        <f>DH453*AU453*(DC453-DB453*(1000-AU453*DE453)/(1000-AU453*DD453))/(100*CV453)</f>
        <v>0</v>
      </c>
      <c r="AH453">
        <f>1000*DH453*AU453*(DD453-DE453)/(100*CV453*(1000-AU453*DD453))</f>
        <v>0</v>
      </c>
      <c r="AI453">
        <f>(AJ453 - AK453 - DI453*1E3/(8.314*(DK453+273.15)) * AM453/DH453 * AL453) * DH453/(100*CV453) * (1000 - DE453)/1000</f>
        <v>0</v>
      </c>
      <c r="AJ453">
        <v>403.004853690771</v>
      </c>
      <c r="AK453">
        <v>362.9411393939393</v>
      </c>
      <c r="AL453">
        <v>7.005227874354153E-05</v>
      </c>
      <c r="AM453">
        <v>66.43492725526336</v>
      </c>
      <c r="AN453">
        <f>(AP453 - AO453 + DI453*1E3/(8.314*(DK453+273.15)) * AR453/DH453 * AQ453) * DH453/(100*CV453) * 1000/(1000 - AP453)</f>
        <v>0</v>
      </c>
      <c r="AO453">
        <v>7.563569323017927</v>
      </c>
      <c r="AP453">
        <v>27.80791468531471</v>
      </c>
      <c r="AQ453">
        <v>0.0003953036368760932</v>
      </c>
      <c r="AR453">
        <v>79.18655833460411</v>
      </c>
      <c r="AS453">
        <v>0</v>
      </c>
      <c r="AT453">
        <v>0</v>
      </c>
      <c r="AU453">
        <f>IF(AS453*$H$13&gt;=AW453,1.0,(AW453/(AW453-AS453*$H$13)))</f>
        <v>0</v>
      </c>
      <c r="AV453">
        <f>(AU453-1)*100</f>
        <v>0</v>
      </c>
      <c r="AW453">
        <f>MAX(0,($B$13+$C$13*DP453)/(1+$D$13*DP453)*DI453/(DK453+273)*$E$13)</f>
        <v>0</v>
      </c>
      <c r="AX453" t="s">
        <v>419</v>
      </c>
      <c r="AY453">
        <v>10510</v>
      </c>
      <c r="AZ453">
        <v>590.42</v>
      </c>
      <c r="BA453">
        <v>2650.6</v>
      </c>
      <c r="BB453">
        <f>1-AZ453/BA453</f>
        <v>0</v>
      </c>
      <c r="BC453">
        <v>-1.816883183993991</v>
      </c>
      <c r="BD453" t="s">
        <v>1362</v>
      </c>
      <c r="BE453">
        <v>10378.6</v>
      </c>
      <c r="BF453">
        <v>1404.4628</v>
      </c>
      <c r="BG453">
        <v>2097.85</v>
      </c>
      <c r="BH453">
        <f>1-BF453/BG453</f>
        <v>0</v>
      </c>
      <c r="BI453">
        <v>0.5</v>
      </c>
      <c r="BJ453">
        <f>CS453</f>
        <v>0</v>
      </c>
      <c r="BK453">
        <f>L453</f>
        <v>0</v>
      </c>
      <c r="BL453">
        <f>BH453*BI453*BJ453</f>
        <v>0</v>
      </c>
      <c r="BM453">
        <f>(BK453-BC453)/BJ453</f>
        <v>0</v>
      </c>
      <c r="BN453">
        <f>(BA453-BG453)/BG453</f>
        <v>0</v>
      </c>
      <c r="BO453">
        <f>AZ453/(BB453+AZ453/BG453)</f>
        <v>0</v>
      </c>
      <c r="BP453" t="s">
        <v>421</v>
      </c>
      <c r="BQ453">
        <v>0</v>
      </c>
      <c r="BR453">
        <f>IF(BQ453&lt;&gt;0, BQ453, BO453)</f>
        <v>0</v>
      </c>
      <c r="BS453">
        <f>1-BR453/BG453</f>
        <v>0</v>
      </c>
      <c r="BT453">
        <f>(BG453-BF453)/(BG453-BR453)</f>
        <v>0</v>
      </c>
      <c r="BU453">
        <f>(BA453-BG453)/(BA453-BR453)</f>
        <v>0</v>
      </c>
      <c r="BV453">
        <f>(BG453-BF453)/(BG453-AZ453)</f>
        <v>0</v>
      </c>
      <c r="BW453">
        <f>(BA453-BG453)/(BA453-AZ453)</f>
        <v>0</v>
      </c>
      <c r="BX453">
        <f>(BT453*BR453/BF453)</f>
        <v>0</v>
      </c>
      <c r="BY453">
        <f>(1-BX453)</f>
        <v>0</v>
      </c>
      <c r="BZ453">
        <v>1359</v>
      </c>
      <c r="CA453">
        <v>300</v>
      </c>
      <c r="CB453">
        <v>300</v>
      </c>
      <c r="CC453">
        <v>300</v>
      </c>
      <c r="CD453">
        <v>10378.6</v>
      </c>
      <c r="CE453">
        <v>1964.56</v>
      </c>
      <c r="CF453">
        <v>-0.00730649</v>
      </c>
      <c r="CG453">
        <v>-2.96</v>
      </c>
      <c r="CH453" t="s">
        <v>421</v>
      </c>
      <c r="CI453" t="s">
        <v>421</v>
      </c>
      <c r="CJ453" t="s">
        <v>421</v>
      </c>
      <c r="CK453" t="s">
        <v>421</v>
      </c>
      <c r="CL453" t="s">
        <v>421</v>
      </c>
      <c r="CM453" t="s">
        <v>421</v>
      </c>
      <c r="CN453" t="s">
        <v>421</v>
      </c>
      <c r="CO453" t="s">
        <v>421</v>
      </c>
      <c r="CP453" t="s">
        <v>421</v>
      </c>
      <c r="CQ453" t="s">
        <v>421</v>
      </c>
      <c r="CR453">
        <f>$B$11*DQ453+$C$11*DR453+$F$11*EC453*(1-EF453)</f>
        <v>0</v>
      </c>
      <c r="CS453">
        <f>CR453*CT453</f>
        <v>0</v>
      </c>
      <c r="CT453">
        <f>($B$11*$D$9+$C$11*$D$9+$F$11*((EP453+EH453)/MAX(EP453+EH453+EQ453, 0.1)*$I$9+EQ453/MAX(EP453+EH453+EQ453, 0.1)*$J$9))/($B$11+$C$11+$F$11)</f>
        <v>0</v>
      </c>
      <c r="CU453">
        <f>($B$11*$K$9+$C$11*$K$9+$F$11*((EP453+EH453)/MAX(EP453+EH453+EQ453, 0.1)*$P$9+EQ453/MAX(EP453+EH453+EQ453, 0.1)*$Q$9))/($B$11+$C$11+$F$11)</f>
        <v>0</v>
      </c>
      <c r="CV453">
        <v>6</v>
      </c>
      <c r="CW453">
        <v>0.5</v>
      </c>
      <c r="CX453" t="s">
        <v>422</v>
      </c>
      <c r="CY453">
        <v>2</v>
      </c>
      <c r="CZ453" t="b">
        <v>1</v>
      </c>
      <c r="DA453">
        <v>1652290528.35</v>
      </c>
      <c r="DB453">
        <v>352.76225</v>
      </c>
      <c r="DC453">
        <v>400.0105</v>
      </c>
      <c r="DD453">
        <v>27.555075</v>
      </c>
      <c r="DE453">
        <v>7.516145</v>
      </c>
      <c r="DF453">
        <v>353.04825</v>
      </c>
      <c r="DG453">
        <v>27.711075</v>
      </c>
      <c r="DH453">
        <v>400.08125</v>
      </c>
      <c r="DI453">
        <v>90.63725000000001</v>
      </c>
      <c r="DJ453">
        <v>0.09998625</v>
      </c>
      <c r="DK453">
        <v>33.007475</v>
      </c>
      <c r="DL453">
        <v>30.773025</v>
      </c>
      <c r="DM453">
        <v>999.9</v>
      </c>
      <c r="DN453">
        <v>0</v>
      </c>
      <c r="DO453">
        <v>0</v>
      </c>
      <c r="DP453">
        <v>10000.7625</v>
      </c>
      <c r="DQ453">
        <v>0</v>
      </c>
      <c r="DR453">
        <v>970.0817500000001</v>
      </c>
      <c r="DS453">
        <v>-47.167475</v>
      </c>
      <c r="DT453">
        <v>362.9375</v>
      </c>
      <c r="DU453">
        <v>403.0395</v>
      </c>
      <c r="DV453">
        <v>20.29795</v>
      </c>
      <c r="DW453">
        <v>400.0105</v>
      </c>
      <c r="DX453">
        <v>7.516145</v>
      </c>
      <c r="DY453">
        <v>2.5209925</v>
      </c>
      <c r="DZ453">
        <v>0.6812425</v>
      </c>
      <c r="EA453">
        <v>21.16265</v>
      </c>
      <c r="EB453">
        <v>1.44731</v>
      </c>
      <c r="EC453">
        <v>1500.15</v>
      </c>
      <c r="ED453">
        <v>0.9730012499999999</v>
      </c>
      <c r="EE453">
        <v>0.02699875</v>
      </c>
      <c r="EF453">
        <v>0</v>
      </c>
      <c r="EG453">
        <v>1402.71</v>
      </c>
      <c r="EH453">
        <v>5.00097</v>
      </c>
      <c r="EI453">
        <v>21804.175</v>
      </c>
      <c r="EJ453">
        <v>12492.875</v>
      </c>
      <c r="EK453">
        <v>41.73425</v>
      </c>
      <c r="EL453">
        <v>43.187</v>
      </c>
      <c r="EM453">
        <v>41.937</v>
      </c>
      <c r="EN453">
        <v>43.062</v>
      </c>
      <c r="EO453">
        <v>42.875</v>
      </c>
      <c r="EP453">
        <v>1454.785</v>
      </c>
      <c r="EQ453">
        <v>40.36499999999999</v>
      </c>
      <c r="ER453">
        <v>0</v>
      </c>
      <c r="ES453">
        <v>3215.599999904633</v>
      </c>
      <c r="ET453">
        <v>0</v>
      </c>
      <c r="EU453">
        <v>1404.4628</v>
      </c>
      <c r="EV453">
        <v>-17.7738461818247</v>
      </c>
      <c r="EW453">
        <v>-265.9230773752531</v>
      </c>
      <c r="EX453">
        <v>21827.12</v>
      </c>
      <c r="EY453">
        <v>15</v>
      </c>
      <c r="EZ453">
        <v>1652290570.1</v>
      </c>
      <c r="FA453" t="s">
        <v>1363</v>
      </c>
      <c r="FB453">
        <v>1652290551.1</v>
      </c>
      <c r="FC453">
        <v>1652290570.1</v>
      </c>
      <c r="FD453">
        <v>28</v>
      </c>
      <c r="FE453">
        <v>-0.036</v>
      </c>
      <c r="FF453">
        <v>-0.02</v>
      </c>
      <c r="FG453">
        <v>-0.286</v>
      </c>
      <c r="FH453">
        <v>-0.156</v>
      </c>
      <c r="FI453">
        <v>400</v>
      </c>
      <c r="FJ453">
        <v>7</v>
      </c>
      <c r="FK453">
        <v>0.03</v>
      </c>
      <c r="FL453">
        <v>0.01</v>
      </c>
      <c r="FM453">
        <v>-47.1237375</v>
      </c>
      <c r="FN453">
        <v>-0.003648405253132009</v>
      </c>
      <c r="FO453">
        <v>0.03740942185800264</v>
      </c>
      <c r="FP453">
        <v>-1</v>
      </c>
      <c r="FQ453">
        <v>20.325315</v>
      </c>
      <c r="FR453">
        <v>-0.3460660412758204</v>
      </c>
      <c r="FS453">
        <v>0.03997231260510255</v>
      </c>
      <c r="FT453">
        <v>1</v>
      </c>
      <c r="FU453">
        <v>0</v>
      </c>
      <c r="FV453">
        <v>0</v>
      </c>
      <c r="FW453">
        <v>0</v>
      </c>
      <c r="FX453">
        <v>-1</v>
      </c>
      <c r="FY453">
        <v>1</v>
      </c>
      <c r="FZ453">
        <v>1</v>
      </c>
      <c r="GA453" t="s">
        <v>719</v>
      </c>
      <c r="GB453">
        <v>2.69357</v>
      </c>
      <c r="GC453">
        <v>2.70511</v>
      </c>
      <c r="GD453">
        <v>0.0815288</v>
      </c>
      <c r="GE453">
        <v>0.0888857</v>
      </c>
      <c r="GF453">
        <v>0.117168</v>
      </c>
      <c r="GG453">
        <v>0.0441803</v>
      </c>
      <c r="GH453">
        <v>28784</v>
      </c>
      <c r="GI453">
        <v>28667.7</v>
      </c>
      <c r="GJ453">
        <v>29162.5</v>
      </c>
      <c r="GK453">
        <v>29123.1</v>
      </c>
      <c r="GL453">
        <v>34084</v>
      </c>
      <c r="GM453">
        <v>37062.6</v>
      </c>
      <c r="GN453">
        <v>41040.7</v>
      </c>
      <c r="GO453">
        <v>41558</v>
      </c>
      <c r="GP453">
        <v>1.72378</v>
      </c>
      <c r="GQ453">
        <v>1.97833</v>
      </c>
      <c r="GR453">
        <v>0.0162311</v>
      </c>
      <c r="GS453">
        <v>0</v>
      </c>
      <c r="GT453">
        <v>30.5102</v>
      </c>
      <c r="GU453">
        <v>999.9</v>
      </c>
      <c r="GV453">
        <v>38</v>
      </c>
      <c r="GW453">
        <v>36.7</v>
      </c>
      <c r="GX453">
        <v>26.0044</v>
      </c>
      <c r="GY453">
        <v>62.8112</v>
      </c>
      <c r="GZ453">
        <v>29.7035</v>
      </c>
      <c r="HA453">
        <v>1</v>
      </c>
      <c r="HB453">
        <v>0.383242</v>
      </c>
      <c r="HC453">
        <v>0</v>
      </c>
      <c r="HD453">
        <v>20.3933</v>
      </c>
      <c r="HE453">
        <v>5.22253</v>
      </c>
      <c r="HF453">
        <v>12.0099</v>
      </c>
      <c r="HG453">
        <v>4.9896</v>
      </c>
      <c r="HH453">
        <v>3.28998</v>
      </c>
      <c r="HI453">
        <v>2455.5</v>
      </c>
      <c r="HJ453">
        <v>9999</v>
      </c>
      <c r="HK453">
        <v>9999</v>
      </c>
      <c r="HL453">
        <v>46.2</v>
      </c>
      <c r="HM453">
        <v>1.86736</v>
      </c>
      <c r="HN453">
        <v>1.8663</v>
      </c>
      <c r="HO453">
        <v>1.86585</v>
      </c>
      <c r="HP453">
        <v>1.8657</v>
      </c>
      <c r="HQ453">
        <v>1.86752</v>
      </c>
      <c r="HR453">
        <v>1.87009</v>
      </c>
      <c r="HS453">
        <v>1.86874</v>
      </c>
      <c r="HT453">
        <v>1.8701</v>
      </c>
      <c r="HU453">
        <v>0</v>
      </c>
      <c r="HV453">
        <v>0</v>
      </c>
      <c r="HW453">
        <v>0</v>
      </c>
      <c r="HX453">
        <v>0</v>
      </c>
      <c r="HY453" t="s">
        <v>425</v>
      </c>
      <c r="HZ453" t="s">
        <v>426</v>
      </c>
      <c r="IA453" t="s">
        <v>427</v>
      </c>
      <c r="IB453" t="s">
        <v>427</v>
      </c>
      <c r="IC453" t="s">
        <v>427</v>
      </c>
      <c r="ID453" t="s">
        <v>427</v>
      </c>
      <c r="IE453">
        <v>0</v>
      </c>
      <c r="IF453">
        <v>100</v>
      </c>
      <c r="IG453">
        <v>100</v>
      </c>
      <c r="IH453">
        <v>-0.286</v>
      </c>
      <c r="II453">
        <v>-0.156</v>
      </c>
      <c r="IJ453">
        <v>0.04464184116076175</v>
      </c>
      <c r="IK453">
        <v>-0.0004613869835165773</v>
      </c>
      <c r="IL453">
        <v>-7.733014719846753E-07</v>
      </c>
      <c r="IM453">
        <v>2.12217718631011E-10</v>
      </c>
      <c r="IN453">
        <v>-0.1662484685589008</v>
      </c>
      <c r="IO453">
        <v>0.000886434048502425</v>
      </c>
      <c r="IP453">
        <v>0.0004187276611132993</v>
      </c>
      <c r="IQ453">
        <v>-3.612086840460417E-06</v>
      </c>
      <c r="IR453">
        <v>19</v>
      </c>
      <c r="IS453">
        <v>2204</v>
      </c>
      <c r="IT453">
        <v>1</v>
      </c>
      <c r="IU453">
        <v>37</v>
      </c>
      <c r="IV453">
        <v>53.1</v>
      </c>
      <c r="IW453">
        <v>53.2</v>
      </c>
      <c r="IX453">
        <v>1.00708</v>
      </c>
      <c r="IY453">
        <v>2.24976</v>
      </c>
      <c r="IZ453">
        <v>1.39648</v>
      </c>
      <c r="JA453">
        <v>2.34619</v>
      </c>
      <c r="JB453">
        <v>1.49536</v>
      </c>
      <c r="JC453">
        <v>2.36084</v>
      </c>
      <c r="JD453">
        <v>39.1676</v>
      </c>
      <c r="JE453">
        <v>14.5523</v>
      </c>
      <c r="JF453">
        <v>18</v>
      </c>
      <c r="JG453">
        <v>397.647</v>
      </c>
      <c r="JH453">
        <v>543.053</v>
      </c>
      <c r="JI453">
        <v>32.58</v>
      </c>
      <c r="JJ453">
        <v>32.3532</v>
      </c>
      <c r="JK453">
        <v>30.0003</v>
      </c>
      <c r="JL453">
        <v>32.2587</v>
      </c>
      <c r="JM453">
        <v>32.1625</v>
      </c>
      <c r="JN453">
        <v>20.1727</v>
      </c>
      <c r="JO453">
        <v>61.4071</v>
      </c>
      <c r="JP453">
        <v>2.89221</v>
      </c>
      <c r="JQ453">
        <v>-999.9</v>
      </c>
      <c r="JR453">
        <v>400</v>
      </c>
      <c r="JS453">
        <v>7.62685</v>
      </c>
      <c r="JT453">
        <v>99.6737</v>
      </c>
      <c r="JU453">
        <v>99.7517</v>
      </c>
    </row>
    <row r="454" spans="1:281">
      <c r="A454">
        <v>438</v>
      </c>
      <c r="B454">
        <v>1652290636.1</v>
      </c>
      <c r="C454">
        <v>8579.599999904633</v>
      </c>
      <c r="D454" t="s">
        <v>1364</v>
      </c>
      <c r="E454" t="s">
        <v>1365</v>
      </c>
      <c r="F454">
        <v>2</v>
      </c>
      <c r="G454" t="s">
        <v>1361</v>
      </c>
      <c r="H454" t="s">
        <v>418</v>
      </c>
      <c r="I454">
        <v>1652290634.6</v>
      </c>
      <c r="J454">
        <f>(K454)/1000</f>
        <v>0</v>
      </c>
      <c r="K454">
        <f>IF(CZ454, AN454, AH454)</f>
        <v>0</v>
      </c>
      <c r="L454">
        <f>IF(CZ454, AI454, AG454)</f>
        <v>0</v>
      </c>
      <c r="M454">
        <f>DB454 - IF(AU454&gt;1, L454*CV454*100.0/(AW454*DP454), 0)</f>
        <v>0</v>
      </c>
      <c r="N454">
        <f>((T454-J454/2)*M454-L454)/(T454+J454/2)</f>
        <v>0</v>
      </c>
      <c r="O454">
        <f>N454*(DI454+DJ454)/1000.0</f>
        <v>0</v>
      </c>
      <c r="P454">
        <f>(DB454 - IF(AU454&gt;1, L454*CV454*100.0/(AW454*DP454), 0))*(DI454+DJ454)/1000.0</f>
        <v>0</v>
      </c>
      <c r="Q454">
        <f>2.0/((1/S454-1/R454)+SIGN(S454)*SQRT((1/S454-1/R454)*(1/S454-1/R454) + 4*CW454/((CW454+1)*(CW454+1))*(2*1/S454*1/R454-1/R454*1/R454)))</f>
        <v>0</v>
      </c>
      <c r="R454">
        <f>IF(LEFT(CX454,1)&lt;&gt;"0",IF(LEFT(CX454,1)="1",3.0,CY454),$D$5+$E$5*(DP454*DI454/($K$5*1000))+$F$5*(DP454*DI454/($K$5*1000))*MAX(MIN(CV454,$J$5),$I$5)*MAX(MIN(CV454,$J$5),$I$5)+$G$5*MAX(MIN(CV454,$J$5),$I$5)*(DP454*DI454/($K$5*1000))+$H$5*(DP454*DI454/($K$5*1000))*(DP454*DI454/($K$5*1000)))</f>
        <v>0</v>
      </c>
      <c r="S454">
        <f>J454*(1000-(1000*0.61365*exp(17.502*W454/(240.97+W454))/(DI454+DJ454)+DD454)/2)/(1000*0.61365*exp(17.502*W454/(240.97+W454))/(DI454+DJ454)-DD454)</f>
        <v>0</v>
      </c>
      <c r="T454">
        <f>1/((CW454+1)/(Q454/1.6)+1/(R454/1.37)) + CW454/((CW454+1)/(Q454/1.6) + CW454/(R454/1.37))</f>
        <v>0</v>
      </c>
      <c r="U454">
        <f>(CR454*CU454)</f>
        <v>0</v>
      </c>
      <c r="V454">
        <f>(DK454+(U454+2*0.95*5.67E-8*(((DK454+$B$7)+273)^4-(DK454+273)^4)-44100*J454)/(1.84*29.3*R454+8*0.95*5.67E-8*(DK454+273)^3))</f>
        <v>0</v>
      </c>
      <c r="W454">
        <f>($C$7*DL454+$D$7*DM454+$E$7*V454)</f>
        <v>0</v>
      </c>
      <c r="X454">
        <f>0.61365*exp(17.502*W454/(240.97+W454))</f>
        <v>0</v>
      </c>
      <c r="Y454">
        <f>(Z454/AA454*100)</f>
        <v>0</v>
      </c>
      <c r="Z454">
        <f>DD454*(DI454+DJ454)/1000</f>
        <v>0</v>
      </c>
      <c r="AA454">
        <f>0.61365*exp(17.502*DK454/(240.97+DK454))</f>
        <v>0</v>
      </c>
      <c r="AB454">
        <f>(X454-DD454*(DI454+DJ454)/1000)</f>
        <v>0</v>
      </c>
      <c r="AC454">
        <f>(-J454*44100)</f>
        <v>0</v>
      </c>
      <c r="AD454">
        <f>2*29.3*R454*0.92*(DK454-W454)</f>
        <v>0</v>
      </c>
      <c r="AE454">
        <f>2*0.95*5.67E-8*(((DK454+$B$7)+273)^4-(W454+273)^4)</f>
        <v>0</v>
      </c>
      <c r="AF454">
        <f>U454+AE454+AC454+AD454</f>
        <v>0</v>
      </c>
      <c r="AG454">
        <f>DH454*AU454*(DC454-DB454*(1000-AU454*DE454)/(1000-AU454*DD454))/(100*CV454)</f>
        <v>0</v>
      </c>
      <c r="AH454">
        <f>1000*DH454*AU454*(DD454-DE454)/(100*CV454*(1000-AU454*DD454))</f>
        <v>0</v>
      </c>
      <c r="AI454">
        <f>(AJ454 - AK454 - DI454*1E3/(8.314*(DK454+273.15)) * AM454/DH454 * AL454) * DH454/(100*CV454) * (1000 - DE454)/1000</f>
        <v>0</v>
      </c>
      <c r="AJ454">
        <v>302.5504446839234</v>
      </c>
      <c r="AK454">
        <v>272.0040424242425</v>
      </c>
      <c r="AL454">
        <v>0.003271367613409601</v>
      </c>
      <c r="AM454">
        <v>66.39268322339615</v>
      </c>
      <c r="AN454">
        <f>(AP454 - AO454 + DI454*1E3/(8.314*(DK454+273.15)) * AR454/DH454 * AQ454) * DH454/(100*CV454) * 1000/(1000 - AP454)</f>
        <v>0</v>
      </c>
      <c r="AO454">
        <v>8.308867408836839</v>
      </c>
      <c r="AP454">
        <v>27.92631958041959</v>
      </c>
      <c r="AQ454">
        <v>-0.0001859636104978457</v>
      </c>
      <c r="AR454">
        <v>79.05464406768375</v>
      </c>
      <c r="AS454">
        <v>0</v>
      </c>
      <c r="AT454">
        <v>0</v>
      </c>
      <c r="AU454">
        <f>IF(AS454*$H$13&gt;=AW454,1.0,(AW454/(AW454-AS454*$H$13)))</f>
        <v>0</v>
      </c>
      <c r="AV454">
        <f>(AU454-1)*100</f>
        <v>0</v>
      </c>
      <c r="AW454">
        <f>MAX(0,($B$13+$C$13*DP454)/(1+$D$13*DP454)*DI454/(DK454+273)*$E$13)</f>
        <v>0</v>
      </c>
      <c r="AX454" t="s">
        <v>419</v>
      </c>
      <c r="AY454">
        <v>10510</v>
      </c>
      <c r="AZ454">
        <v>590.42</v>
      </c>
      <c r="BA454">
        <v>2650.6</v>
      </c>
      <c r="BB454">
        <f>1-AZ454/BA454</f>
        <v>0</v>
      </c>
      <c r="BC454">
        <v>-1.816883183993991</v>
      </c>
      <c r="BD454" t="s">
        <v>1366</v>
      </c>
      <c r="BE454">
        <v>10375.7</v>
      </c>
      <c r="BF454">
        <v>1313.44</v>
      </c>
      <c r="BG454">
        <v>1936.06</v>
      </c>
      <c r="BH454">
        <f>1-BF454/BG454</f>
        <v>0</v>
      </c>
      <c r="BI454">
        <v>0.5</v>
      </c>
      <c r="BJ454">
        <f>CS454</f>
        <v>0</v>
      </c>
      <c r="BK454">
        <f>L454</f>
        <v>0</v>
      </c>
      <c r="BL454">
        <f>BH454*BI454*BJ454</f>
        <v>0</v>
      </c>
      <c r="BM454">
        <f>(BK454-BC454)/BJ454</f>
        <v>0</v>
      </c>
      <c r="BN454">
        <f>(BA454-BG454)/BG454</f>
        <v>0</v>
      </c>
      <c r="BO454">
        <f>AZ454/(BB454+AZ454/BG454)</f>
        <v>0</v>
      </c>
      <c r="BP454" t="s">
        <v>421</v>
      </c>
      <c r="BQ454">
        <v>0</v>
      </c>
      <c r="BR454">
        <f>IF(BQ454&lt;&gt;0, BQ454, BO454)</f>
        <v>0</v>
      </c>
      <c r="BS454">
        <f>1-BR454/BG454</f>
        <v>0</v>
      </c>
      <c r="BT454">
        <f>(BG454-BF454)/(BG454-BR454)</f>
        <v>0</v>
      </c>
      <c r="BU454">
        <f>(BA454-BG454)/(BA454-BR454)</f>
        <v>0</v>
      </c>
      <c r="BV454">
        <f>(BG454-BF454)/(BG454-AZ454)</f>
        <v>0</v>
      </c>
      <c r="BW454">
        <f>(BA454-BG454)/(BA454-AZ454)</f>
        <v>0</v>
      </c>
      <c r="BX454">
        <f>(BT454*BR454/BF454)</f>
        <v>0</v>
      </c>
      <c r="BY454">
        <f>(1-BX454)</f>
        <v>0</v>
      </c>
      <c r="BZ454">
        <v>1360</v>
      </c>
      <c r="CA454">
        <v>300</v>
      </c>
      <c r="CB454">
        <v>300</v>
      </c>
      <c r="CC454">
        <v>300</v>
      </c>
      <c r="CD454">
        <v>10375.7</v>
      </c>
      <c r="CE454">
        <v>1818.17</v>
      </c>
      <c r="CF454">
        <v>-0.00730431</v>
      </c>
      <c r="CG454">
        <v>-1.06</v>
      </c>
      <c r="CH454" t="s">
        <v>421</v>
      </c>
      <c r="CI454" t="s">
        <v>421</v>
      </c>
      <c r="CJ454" t="s">
        <v>421</v>
      </c>
      <c r="CK454" t="s">
        <v>421</v>
      </c>
      <c r="CL454" t="s">
        <v>421</v>
      </c>
      <c r="CM454" t="s">
        <v>421</v>
      </c>
      <c r="CN454" t="s">
        <v>421</v>
      </c>
      <c r="CO454" t="s">
        <v>421</v>
      </c>
      <c r="CP454" t="s">
        <v>421</v>
      </c>
      <c r="CQ454" t="s">
        <v>421</v>
      </c>
      <c r="CR454">
        <f>$B$11*DQ454+$C$11*DR454+$F$11*EC454*(1-EF454)</f>
        <v>0</v>
      </c>
      <c r="CS454">
        <f>CR454*CT454</f>
        <v>0</v>
      </c>
      <c r="CT454">
        <f>($B$11*$D$9+$C$11*$D$9+$F$11*((EP454+EH454)/MAX(EP454+EH454+EQ454, 0.1)*$I$9+EQ454/MAX(EP454+EH454+EQ454, 0.1)*$J$9))/($B$11+$C$11+$F$11)</f>
        <v>0</v>
      </c>
      <c r="CU454">
        <f>($B$11*$K$9+$C$11*$K$9+$F$11*((EP454+EH454)/MAX(EP454+EH454+EQ454, 0.1)*$P$9+EQ454/MAX(EP454+EH454+EQ454, 0.1)*$Q$9))/($B$11+$C$11+$F$11)</f>
        <v>0</v>
      </c>
      <c r="CV454">
        <v>6</v>
      </c>
      <c r="CW454">
        <v>0.5</v>
      </c>
      <c r="CX454" t="s">
        <v>422</v>
      </c>
      <c r="CY454">
        <v>2</v>
      </c>
      <c r="CZ454" t="b">
        <v>1</v>
      </c>
      <c r="DA454">
        <v>1652290634.6</v>
      </c>
      <c r="DB454">
        <v>264.4472</v>
      </c>
      <c r="DC454">
        <v>300.0356</v>
      </c>
      <c r="DD454">
        <v>27.69742</v>
      </c>
      <c r="DE454">
        <v>8.330984000000001</v>
      </c>
      <c r="DF454">
        <v>264.5472</v>
      </c>
      <c r="DG454">
        <v>27.84242</v>
      </c>
      <c r="DH454">
        <v>400.064</v>
      </c>
      <c r="DI454">
        <v>90.63930000000001</v>
      </c>
      <c r="DJ454">
        <v>0.10003156</v>
      </c>
      <c r="DK454">
        <v>33.11247999999999</v>
      </c>
      <c r="DL454">
        <v>30.93886</v>
      </c>
      <c r="DM454">
        <v>999.9</v>
      </c>
      <c r="DN454">
        <v>0</v>
      </c>
      <c r="DO454">
        <v>0</v>
      </c>
      <c r="DP454">
        <v>10005.756</v>
      </c>
      <c r="DQ454">
        <v>0</v>
      </c>
      <c r="DR454">
        <v>975.0912000000001</v>
      </c>
      <c r="DS454">
        <v>-35.65132</v>
      </c>
      <c r="DT454">
        <v>271.9798</v>
      </c>
      <c r="DU454">
        <v>302.5562</v>
      </c>
      <c r="DV454">
        <v>19.59662</v>
      </c>
      <c r="DW454">
        <v>300.0356</v>
      </c>
      <c r="DX454">
        <v>8.330984000000001</v>
      </c>
      <c r="DY454">
        <v>2.53134</v>
      </c>
      <c r="DZ454">
        <v>0.7551142</v>
      </c>
      <c r="EA454">
        <v>21.22942</v>
      </c>
      <c r="EB454">
        <v>2.890382</v>
      </c>
      <c r="EC454">
        <v>1499.994</v>
      </c>
      <c r="ED454">
        <v>0.9730074</v>
      </c>
      <c r="EE454">
        <v>0.02699258</v>
      </c>
      <c r="EF454">
        <v>0</v>
      </c>
      <c r="EG454">
        <v>1311.642</v>
      </c>
      <c r="EH454">
        <v>5.00097</v>
      </c>
      <c r="EI454">
        <v>20445.86</v>
      </c>
      <c r="EJ454">
        <v>12491.56</v>
      </c>
      <c r="EK454">
        <v>41.875</v>
      </c>
      <c r="EL454">
        <v>43.312</v>
      </c>
      <c r="EM454">
        <v>42.062</v>
      </c>
      <c r="EN454">
        <v>43.187</v>
      </c>
      <c r="EO454">
        <v>43</v>
      </c>
      <c r="EP454">
        <v>1454.642</v>
      </c>
      <c r="EQ454">
        <v>40.35</v>
      </c>
      <c r="ER454">
        <v>0</v>
      </c>
      <c r="ES454">
        <v>106.2000000476837</v>
      </c>
      <c r="ET454">
        <v>0</v>
      </c>
      <c r="EU454">
        <v>1313.44</v>
      </c>
      <c r="EV454">
        <v>-19.39213678543787</v>
      </c>
      <c r="EW454">
        <v>-221.0051283128247</v>
      </c>
      <c r="EX454">
        <v>20467.23846153847</v>
      </c>
      <c r="EY454">
        <v>15</v>
      </c>
      <c r="EZ454">
        <v>1652290676.6</v>
      </c>
      <c r="FA454" t="s">
        <v>1367</v>
      </c>
      <c r="FB454">
        <v>1652290658.1</v>
      </c>
      <c r="FC454">
        <v>1652290676.6</v>
      </c>
      <c r="FD454">
        <v>29</v>
      </c>
      <c r="FE454">
        <v>0.094</v>
      </c>
      <c r="FF454">
        <v>0.006</v>
      </c>
      <c r="FG454">
        <v>-0.1</v>
      </c>
      <c r="FH454">
        <v>-0.145</v>
      </c>
      <c r="FI454">
        <v>300</v>
      </c>
      <c r="FJ454">
        <v>8</v>
      </c>
      <c r="FK454">
        <v>0.02</v>
      </c>
      <c r="FL454">
        <v>0.01</v>
      </c>
      <c r="FM454">
        <v>-35.477815</v>
      </c>
      <c r="FN454">
        <v>-1.624685178236327</v>
      </c>
      <c r="FO454">
        <v>0.1626404616785134</v>
      </c>
      <c r="FP454">
        <v>-1</v>
      </c>
      <c r="FQ454">
        <v>19.657385</v>
      </c>
      <c r="FR454">
        <v>-0.3020825515948063</v>
      </c>
      <c r="FS454">
        <v>0.03026834608960336</v>
      </c>
      <c r="FT454">
        <v>1</v>
      </c>
      <c r="FU454">
        <v>0</v>
      </c>
      <c r="FV454">
        <v>0</v>
      </c>
      <c r="FW454">
        <v>0</v>
      </c>
      <c r="FX454">
        <v>-1</v>
      </c>
      <c r="FY454">
        <v>1</v>
      </c>
      <c r="FZ454">
        <v>1</v>
      </c>
      <c r="GA454" t="s">
        <v>719</v>
      </c>
      <c r="GB454">
        <v>2.69349</v>
      </c>
      <c r="GC454">
        <v>2.70521</v>
      </c>
      <c r="GD454">
        <v>0.0643238</v>
      </c>
      <c r="GE454">
        <v>0.07068679999999999</v>
      </c>
      <c r="GF454">
        <v>0.117567</v>
      </c>
      <c r="GG454">
        <v>0.0480033</v>
      </c>
      <c r="GH454">
        <v>29318.7</v>
      </c>
      <c r="GI454">
        <v>29236.7</v>
      </c>
      <c r="GJ454">
        <v>29158.2</v>
      </c>
      <c r="GK454">
        <v>29119.4</v>
      </c>
      <c r="GL454">
        <v>34063.2</v>
      </c>
      <c r="GM454">
        <v>36908.7</v>
      </c>
      <c r="GN454">
        <v>41034.3</v>
      </c>
      <c r="GO454">
        <v>41552.2</v>
      </c>
      <c r="GP454">
        <v>1.72197</v>
      </c>
      <c r="GQ454">
        <v>1.97868</v>
      </c>
      <c r="GR454">
        <v>0.0230595</v>
      </c>
      <c r="GS454">
        <v>0</v>
      </c>
      <c r="GT454">
        <v>30.5682</v>
      </c>
      <c r="GU454">
        <v>999.9</v>
      </c>
      <c r="GV454">
        <v>36.8</v>
      </c>
      <c r="GW454">
        <v>36.7</v>
      </c>
      <c r="GX454">
        <v>25.1815</v>
      </c>
      <c r="GY454">
        <v>63.0612</v>
      </c>
      <c r="GZ454">
        <v>30.1042</v>
      </c>
      <c r="HA454">
        <v>1</v>
      </c>
      <c r="HB454">
        <v>0.388318</v>
      </c>
      <c r="HC454">
        <v>0</v>
      </c>
      <c r="HD454">
        <v>20.3931</v>
      </c>
      <c r="HE454">
        <v>5.22268</v>
      </c>
      <c r="HF454">
        <v>12.0099</v>
      </c>
      <c r="HG454">
        <v>4.9895</v>
      </c>
      <c r="HH454">
        <v>3.28982</v>
      </c>
      <c r="HI454">
        <v>2457.4</v>
      </c>
      <c r="HJ454">
        <v>9999</v>
      </c>
      <c r="HK454">
        <v>9999</v>
      </c>
      <c r="HL454">
        <v>46.3</v>
      </c>
      <c r="HM454">
        <v>1.86736</v>
      </c>
      <c r="HN454">
        <v>1.8663</v>
      </c>
      <c r="HO454">
        <v>1.86584</v>
      </c>
      <c r="HP454">
        <v>1.8657</v>
      </c>
      <c r="HQ454">
        <v>1.86752</v>
      </c>
      <c r="HR454">
        <v>1.87006</v>
      </c>
      <c r="HS454">
        <v>1.86873</v>
      </c>
      <c r="HT454">
        <v>1.87011</v>
      </c>
      <c r="HU454">
        <v>0</v>
      </c>
      <c r="HV454">
        <v>0</v>
      </c>
      <c r="HW454">
        <v>0</v>
      </c>
      <c r="HX454">
        <v>0</v>
      </c>
      <c r="HY454" t="s">
        <v>425</v>
      </c>
      <c r="HZ454" t="s">
        <v>426</v>
      </c>
      <c r="IA454" t="s">
        <v>427</v>
      </c>
      <c r="IB454" t="s">
        <v>427</v>
      </c>
      <c r="IC454" t="s">
        <v>427</v>
      </c>
      <c r="ID454" t="s">
        <v>427</v>
      </c>
      <c r="IE454">
        <v>0</v>
      </c>
      <c r="IF454">
        <v>100</v>
      </c>
      <c r="IG454">
        <v>100</v>
      </c>
      <c r="IH454">
        <v>-0.1</v>
      </c>
      <c r="II454">
        <v>-0.145</v>
      </c>
      <c r="IJ454">
        <v>0.009081442761061598</v>
      </c>
      <c r="IK454">
        <v>-0.0004613869835165773</v>
      </c>
      <c r="IL454">
        <v>-7.733014719846753E-07</v>
      </c>
      <c r="IM454">
        <v>2.12217718631011E-10</v>
      </c>
      <c r="IN454">
        <v>-0.1861376034942645</v>
      </c>
      <c r="IO454">
        <v>0.000886434048502425</v>
      </c>
      <c r="IP454">
        <v>0.0004187276611132993</v>
      </c>
      <c r="IQ454">
        <v>-3.612086840460417E-06</v>
      </c>
      <c r="IR454">
        <v>19</v>
      </c>
      <c r="IS454">
        <v>2204</v>
      </c>
      <c r="IT454">
        <v>1</v>
      </c>
      <c r="IU454">
        <v>37</v>
      </c>
      <c r="IV454">
        <v>1.4</v>
      </c>
      <c r="IW454">
        <v>1.1</v>
      </c>
      <c r="IX454">
        <v>0.804443</v>
      </c>
      <c r="IY454">
        <v>2.23999</v>
      </c>
      <c r="IZ454">
        <v>1.39648</v>
      </c>
      <c r="JA454">
        <v>2.34741</v>
      </c>
      <c r="JB454">
        <v>1.49536</v>
      </c>
      <c r="JC454">
        <v>2.31201</v>
      </c>
      <c r="JD454">
        <v>39.1924</v>
      </c>
      <c r="JE454">
        <v>14.5348</v>
      </c>
      <c r="JF454">
        <v>18</v>
      </c>
      <c r="JG454">
        <v>397.016</v>
      </c>
      <c r="JH454">
        <v>543.823</v>
      </c>
      <c r="JI454">
        <v>32.6119</v>
      </c>
      <c r="JJ454">
        <v>32.4082</v>
      </c>
      <c r="JK454">
        <v>30.0003</v>
      </c>
      <c r="JL454">
        <v>32.3195</v>
      </c>
      <c r="JM454">
        <v>32.2206</v>
      </c>
      <c r="JN454">
        <v>16.1116</v>
      </c>
      <c r="JO454">
        <v>58.6188</v>
      </c>
      <c r="JP454">
        <v>0</v>
      </c>
      <c r="JQ454">
        <v>-999.9</v>
      </c>
      <c r="JR454">
        <v>300</v>
      </c>
      <c r="JS454">
        <v>8.35932</v>
      </c>
      <c r="JT454">
        <v>99.6587</v>
      </c>
      <c r="JU454">
        <v>99.7383</v>
      </c>
    </row>
    <row r="455" spans="1:281">
      <c r="A455">
        <v>439</v>
      </c>
      <c r="B455">
        <v>1652290742.6</v>
      </c>
      <c r="C455">
        <v>8686.099999904633</v>
      </c>
      <c r="D455" t="s">
        <v>1368</v>
      </c>
      <c r="E455" t="s">
        <v>1369</v>
      </c>
      <c r="F455">
        <v>2</v>
      </c>
      <c r="G455" t="s">
        <v>1361</v>
      </c>
      <c r="H455" t="s">
        <v>418</v>
      </c>
      <c r="I455">
        <v>1652290741.1</v>
      </c>
      <c r="J455">
        <f>(K455)/1000</f>
        <v>0</v>
      </c>
      <c r="K455">
        <f>IF(CZ455, AN455, AH455)</f>
        <v>0</v>
      </c>
      <c r="L455">
        <f>IF(CZ455, AI455, AG455)</f>
        <v>0</v>
      </c>
      <c r="M455">
        <f>DB455 - IF(AU455&gt;1, L455*CV455*100.0/(AW455*DP455), 0)</f>
        <v>0</v>
      </c>
      <c r="N455">
        <f>((T455-J455/2)*M455-L455)/(T455+J455/2)</f>
        <v>0</v>
      </c>
      <c r="O455">
        <f>N455*(DI455+DJ455)/1000.0</f>
        <v>0</v>
      </c>
      <c r="P455">
        <f>(DB455 - IF(AU455&gt;1, L455*CV455*100.0/(AW455*DP455), 0))*(DI455+DJ455)/1000.0</f>
        <v>0</v>
      </c>
      <c r="Q455">
        <f>2.0/((1/S455-1/R455)+SIGN(S455)*SQRT((1/S455-1/R455)*(1/S455-1/R455) + 4*CW455/((CW455+1)*(CW455+1))*(2*1/S455*1/R455-1/R455*1/R455)))</f>
        <v>0</v>
      </c>
      <c r="R455">
        <f>IF(LEFT(CX455,1)&lt;&gt;"0",IF(LEFT(CX455,1)="1",3.0,CY455),$D$5+$E$5*(DP455*DI455/($K$5*1000))+$F$5*(DP455*DI455/($K$5*1000))*MAX(MIN(CV455,$J$5),$I$5)*MAX(MIN(CV455,$J$5),$I$5)+$G$5*MAX(MIN(CV455,$J$5),$I$5)*(DP455*DI455/($K$5*1000))+$H$5*(DP455*DI455/($K$5*1000))*(DP455*DI455/($K$5*1000)))</f>
        <v>0</v>
      </c>
      <c r="S455">
        <f>J455*(1000-(1000*0.61365*exp(17.502*W455/(240.97+W455))/(DI455+DJ455)+DD455)/2)/(1000*0.61365*exp(17.502*W455/(240.97+W455))/(DI455+DJ455)-DD455)</f>
        <v>0</v>
      </c>
      <c r="T455">
        <f>1/((CW455+1)/(Q455/1.6)+1/(R455/1.37)) + CW455/((CW455+1)/(Q455/1.6) + CW455/(R455/1.37))</f>
        <v>0</v>
      </c>
      <c r="U455">
        <f>(CR455*CU455)</f>
        <v>0</v>
      </c>
      <c r="V455">
        <f>(DK455+(U455+2*0.95*5.67E-8*(((DK455+$B$7)+273)^4-(DK455+273)^4)-44100*J455)/(1.84*29.3*R455+8*0.95*5.67E-8*(DK455+273)^3))</f>
        <v>0</v>
      </c>
      <c r="W455">
        <f>($C$7*DL455+$D$7*DM455+$E$7*V455)</f>
        <v>0</v>
      </c>
      <c r="X455">
        <f>0.61365*exp(17.502*W455/(240.97+W455))</f>
        <v>0</v>
      </c>
      <c r="Y455">
        <f>(Z455/AA455*100)</f>
        <v>0</v>
      </c>
      <c r="Z455">
        <f>DD455*(DI455+DJ455)/1000</f>
        <v>0</v>
      </c>
      <c r="AA455">
        <f>0.61365*exp(17.502*DK455/(240.97+DK455))</f>
        <v>0</v>
      </c>
      <c r="AB455">
        <f>(X455-DD455*(DI455+DJ455)/1000)</f>
        <v>0</v>
      </c>
      <c r="AC455">
        <f>(-J455*44100)</f>
        <v>0</v>
      </c>
      <c r="AD455">
        <f>2*29.3*R455*0.92*(DK455-W455)</f>
        <v>0</v>
      </c>
      <c r="AE455">
        <f>2*0.95*5.67E-8*(((DK455+$B$7)+273)^4-(W455+273)^4)</f>
        <v>0</v>
      </c>
      <c r="AF455">
        <f>U455+AE455+AC455+AD455</f>
        <v>0</v>
      </c>
      <c r="AG455">
        <f>DH455*AU455*(DC455-DB455*(1000-AU455*DE455)/(1000-AU455*DD455))/(100*CV455)</f>
        <v>0</v>
      </c>
      <c r="AH455">
        <f>1000*DH455*AU455*(DD455-DE455)/(100*CV455*(1000-AU455*DD455))</f>
        <v>0</v>
      </c>
      <c r="AI455">
        <f>(AJ455 - AK455 - DI455*1E3/(8.314*(DK455+273.15)) * AM455/DH455 * AL455) * DH455/(100*CV455) * (1000 - DE455)/1000</f>
        <v>0</v>
      </c>
      <c r="AJ455">
        <v>201.8053460778898</v>
      </c>
      <c r="AK455">
        <v>183.143903030303</v>
      </c>
      <c r="AL455">
        <v>0.0003331690836225255</v>
      </c>
      <c r="AM455">
        <v>66.36309949297932</v>
      </c>
      <c r="AN455">
        <f>(AP455 - AO455 + DI455*1E3/(8.314*(DK455+273.15)) * AR455/DH455 * AQ455) * DH455/(100*CV455) * 1000/(1000 - AP455)</f>
        <v>0</v>
      </c>
      <c r="AO455">
        <v>8.931572625162175</v>
      </c>
      <c r="AP455">
        <v>28.21107575757574</v>
      </c>
      <c r="AQ455">
        <v>-0.0003077129729741397</v>
      </c>
      <c r="AR455">
        <v>79.12564227003098</v>
      </c>
      <c r="AS455">
        <v>0</v>
      </c>
      <c r="AT455">
        <v>0</v>
      </c>
      <c r="AU455">
        <f>IF(AS455*$H$13&gt;=AW455,1.0,(AW455/(AW455-AS455*$H$13)))</f>
        <v>0</v>
      </c>
      <c r="AV455">
        <f>(AU455-1)*100</f>
        <v>0</v>
      </c>
      <c r="AW455">
        <f>MAX(0,($B$13+$C$13*DP455)/(1+$D$13*DP455)*DI455/(DK455+273)*$E$13)</f>
        <v>0</v>
      </c>
      <c r="AX455" t="s">
        <v>419</v>
      </c>
      <c r="AY455">
        <v>10510</v>
      </c>
      <c r="AZ455">
        <v>590.42</v>
      </c>
      <c r="BA455">
        <v>2650.6</v>
      </c>
      <c r="BB455">
        <f>1-AZ455/BA455</f>
        <v>0</v>
      </c>
      <c r="BC455">
        <v>-1.816883183993991</v>
      </c>
      <c r="BD455" t="s">
        <v>1370</v>
      </c>
      <c r="BE455">
        <v>10372.1</v>
      </c>
      <c r="BF455">
        <v>1173.5492</v>
      </c>
      <c r="BG455">
        <v>1664.74</v>
      </c>
      <c r="BH455">
        <f>1-BF455/BG455</f>
        <v>0</v>
      </c>
      <c r="BI455">
        <v>0.5</v>
      </c>
      <c r="BJ455">
        <f>CS455</f>
        <v>0</v>
      </c>
      <c r="BK455">
        <f>L455</f>
        <v>0</v>
      </c>
      <c r="BL455">
        <f>BH455*BI455*BJ455</f>
        <v>0</v>
      </c>
      <c r="BM455">
        <f>(BK455-BC455)/BJ455</f>
        <v>0</v>
      </c>
      <c r="BN455">
        <f>(BA455-BG455)/BG455</f>
        <v>0</v>
      </c>
      <c r="BO455">
        <f>AZ455/(BB455+AZ455/BG455)</f>
        <v>0</v>
      </c>
      <c r="BP455" t="s">
        <v>421</v>
      </c>
      <c r="BQ455">
        <v>0</v>
      </c>
      <c r="BR455">
        <f>IF(BQ455&lt;&gt;0, BQ455, BO455)</f>
        <v>0</v>
      </c>
      <c r="BS455">
        <f>1-BR455/BG455</f>
        <v>0</v>
      </c>
      <c r="BT455">
        <f>(BG455-BF455)/(BG455-BR455)</f>
        <v>0</v>
      </c>
      <c r="BU455">
        <f>(BA455-BG455)/(BA455-BR455)</f>
        <v>0</v>
      </c>
      <c r="BV455">
        <f>(BG455-BF455)/(BG455-AZ455)</f>
        <v>0</v>
      </c>
      <c r="BW455">
        <f>(BA455-BG455)/(BA455-AZ455)</f>
        <v>0</v>
      </c>
      <c r="BX455">
        <f>(BT455*BR455/BF455)</f>
        <v>0</v>
      </c>
      <c r="BY455">
        <f>(1-BX455)</f>
        <v>0</v>
      </c>
      <c r="BZ455">
        <v>1361</v>
      </c>
      <c r="CA455">
        <v>300</v>
      </c>
      <c r="CB455">
        <v>300</v>
      </c>
      <c r="CC455">
        <v>300</v>
      </c>
      <c r="CD455">
        <v>10372.1</v>
      </c>
      <c r="CE455">
        <v>1576.49</v>
      </c>
      <c r="CF455">
        <v>-0.00730147</v>
      </c>
      <c r="CG455">
        <v>1.82</v>
      </c>
      <c r="CH455" t="s">
        <v>421</v>
      </c>
      <c r="CI455" t="s">
        <v>421</v>
      </c>
      <c r="CJ455" t="s">
        <v>421</v>
      </c>
      <c r="CK455" t="s">
        <v>421</v>
      </c>
      <c r="CL455" t="s">
        <v>421</v>
      </c>
      <c r="CM455" t="s">
        <v>421</v>
      </c>
      <c r="CN455" t="s">
        <v>421</v>
      </c>
      <c r="CO455" t="s">
        <v>421</v>
      </c>
      <c r="CP455" t="s">
        <v>421</v>
      </c>
      <c r="CQ455" t="s">
        <v>421</v>
      </c>
      <c r="CR455">
        <f>$B$11*DQ455+$C$11*DR455+$F$11*EC455*(1-EF455)</f>
        <v>0</v>
      </c>
      <c r="CS455">
        <f>CR455*CT455</f>
        <v>0</v>
      </c>
      <c r="CT455">
        <f>($B$11*$D$9+$C$11*$D$9+$F$11*((EP455+EH455)/MAX(EP455+EH455+EQ455, 0.1)*$I$9+EQ455/MAX(EP455+EH455+EQ455, 0.1)*$J$9))/($B$11+$C$11+$F$11)</f>
        <v>0</v>
      </c>
      <c r="CU455">
        <f>($B$11*$K$9+$C$11*$K$9+$F$11*((EP455+EH455)/MAX(EP455+EH455+EQ455, 0.1)*$P$9+EQ455/MAX(EP455+EH455+EQ455, 0.1)*$Q$9))/($B$11+$C$11+$F$11)</f>
        <v>0</v>
      </c>
      <c r="CV455">
        <v>6</v>
      </c>
      <c r="CW455">
        <v>0.5</v>
      </c>
      <c r="CX455" t="s">
        <v>422</v>
      </c>
      <c r="CY455">
        <v>2</v>
      </c>
      <c r="CZ455" t="b">
        <v>1</v>
      </c>
      <c r="DA455">
        <v>1652290741.1</v>
      </c>
      <c r="DB455">
        <v>177.8964</v>
      </c>
      <c r="DC455">
        <v>199.9844</v>
      </c>
      <c r="DD455">
        <v>27.9798</v>
      </c>
      <c r="DE455">
        <v>8.927274000000001</v>
      </c>
      <c r="DF455">
        <v>177.9864</v>
      </c>
      <c r="DG455">
        <v>28.1188</v>
      </c>
      <c r="DH455">
        <v>400.057</v>
      </c>
      <c r="DI455">
        <v>90.63030000000001</v>
      </c>
      <c r="DJ455">
        <v>0.09989489999999999</v>
      </c>
      <c r="DK455">
        <v>33.20822</v>
      </c>
      <c r="DL455">
        <v>31.11474</v>
      </c>
      <c r="DM455">
        <v>999.9</v>
      </c>
      <c r="DN455">
        <v>0</v>
      </c>
      <c r="DO455">
        <v>0</v>
      </c>
      <c r="DP455">
        <v>10013.24</v>
      </c>
      <c r="DQ455">
        <v>0</v>
      </c>
      <c r="DR455">
        <v>514.3420000000001</v>
      </c>
      <c r="DS455">
        <v>-22.00038</v>
      </c>
      <c r="DT455">
        <v>183.1512</v>
      </c>
      <c r="DU455">
        <v>201.7856</v>
      </c>
      <c r="DV455">
        <v>19.28662</v>
      </c>
      <c r="DW455">
        <v>199.9844</v>
      </c>
      <c r="DX455">
        <v>8.927274000000001</v>
      </c>
      <c r="DY455">
        <v>2.557034</v>
      </c>
      <c r="DZ455">
        <v>0.8090809999999999</v>
      </c>
      <c r="EA455">
        <v>21.39416</v>
      </c>
      <c r="EB455">
        <v>3.867636</v>
      </c>
      <c r="EC455">
        <v>1500.048</v>
      </c>
      <c r="ED455">
        <v>0.9729948</v>
      </c>
      <c r="EE455">
        <v>0.02700528</v>
      </c>
      <c r="EF455">
        <v>0</v>
      </c>
      <c r="EG455">
        <v>1168.28</v>
      </c>
      <c r="EH455">
        <v>5.00097</v>
      </c>
      <c r="EI455">
        <v>18300.38</v>
      </c>
      <c r="EJ455">
        <v>12492</v>
      </c>
      <c r="EK455">
        <v>42.062</v>
      </c>
      <c r="EL455">
        <v>43.437</v>
      </c>
      <c r="EM455">
        <v>42.25</v>
      </c>
      <c r="EN455">
        <v>43.375</v>
      </c>
      <c r="EO455">
        <v>43.1746</v>
      </c>
      <c r="EP455">
        <v>1454.676</v>
      </c>
      <c r="EQ455">
        <v>40.37</v>
      </c>
      <c r="ER455">
        <v>0</v>
      </c>
      <c r="ES455">
        <v>106.2000000476837</v>
      </c>
      <c r="ET455">
        <v>0</v>
      </c>
      <c r="EU455">
        <v>1173.5492</v>
      </c>
      <c r="EV455">
        <v>-58.07000008879654</v>
      </c>
      <c r="EW455">
        <v>-842.1846167184881</v>
      </c>
      <c r="EX455">
        <v>18375.508</v>
      </c>
      <c r="EY455">
        <v>15</v>
      </c>
      <c r="EZ455">
        <v>1652290783.1</v>
      </c>
      <c r="FA455" t="s">
        <v>1371</v>
      </c>
      <c r="FB455">
        <v>1652290763.6</v>
      </c>
      <c r="FC455">
        <v>1652290783.1</v>
      </c>
      <c r="FD455">
        <v>30</v>
      </c>
      <c r="FE455">
        <v>-0.07099999999999999</v>
      </c>
      <c r="FF455">
        <v>0.002</v>
      </c>
      <c r="FG455">
        <v>-0.09</v>
      </c>
      <c r="FH455">
        <v>-0.139</v>
      </c>
      <c r="FI455">
        <v>200</v>
      </c>
      <c r="FJ455">
        <v>9</v>
      </c>
      <c r="FK455">
        <v>0.06</v>
      </c>
      <c r="FL455">
        <v>0.01</v>
      </c>
      <c r="FM455">
        <v>-21.92196</v>
      </c>
      <c r="FN455">
        <v>-1.123024390243815</v>
      </c>
      <c r="FO455">
        <v>0.1228966899472886</v>
      </c>
      <c r="FP455">
        <v>-1</v>
      </c>
      <c r="FQ455">
        <v>19.2607125</v>
      </c>
      <c r="FR455">
        <v>0.1559470919324211</v>
      </c>
      <c r="FS455">
        <v>0.01820843468697975</v>
      </c>
      <c r="FT455">
        <v>1</v>
      </c>
      <c r="FU455">
        <v>0</v>
      </c>
      <c r="FV455">
        <v>0</v>
      </c>
      <c r="FW455">
        <v>0</v>
      </c>
      <c r="FX455">
        <v>-1</v>
      </c>
      <c r="FY455">
        <v>1</v>
      </c>
      <c r="FZ455">
        <v>1</v>
      </c>
      <c r="GA455" t="s">
        <v>719</v>
      </c>
      <c r="GB455">
        <v>2.69327</v>
      </c>
      <c r="GC455">
        <v>2.70528</v>
      </c>
      <c r="GD455">
        <v>0.045341</v>
      </c>
      <c r="GE455">
        <v>0.0498825</v>
      </c>
      <c r="GF455">
        <v>0.118335</v>
      </c>
      <c r="GG455">
        <v>0.0506241</v>
      </c>
      <c r="GH455">
        <v>29908.3</v>
      </c>
      <c r="GI455">
        <v>29886.6</v>
      </c>
      <c r="GJ455">
        <v>29153.6</v>
      </c>
      <c r="GK455">
        <v>29115.1</v>
      </c>
      <c r="GL455">
        <v>34027.9</v>
      </c>
      <c r="GM455">
        <v>36800.8</v>
      </c>
      <c r="GN455">
        <v>41027.9</v>
      </c>
      <c r="GO455">
        <v>41545.7</v>
      </c>
      <c r="GP455">
        <v>1.7206</v>
      </c>
      <c r="GQ455">
        <v>1.9782</v>
      </c>
      <c r="GR455">
        <v>0.0263378</v>
      </c>
      <c r="GS455">
        <v>0</v>
      </c>
      <c r="GT455">
        <v>30.6908</v>
      </c>
      <c r="GU455">
        <v>999.9</v>
      </c>
      <c r="GV455">
        <v>36.5</v>
      </c>
      <c r="GW455">
        <v>36.7</v>
      </c>
      <c r="GX455">
        <v>24.9797</v>
      </c>
      <c r="GY455">
        <v>62.8412</v>
      </c>
      <c r="GZ455">
        <v>30.0521</v>
      </c>
      <c r="HA455">
        <v>1</v>
      </c>
      <c r="HB455">
        <v>0.394825</v>
      </c>
      <c r="HC455">
        <v>0</v>
      </c>
      <c r="HD455">
        <v>20.3935</v>
      </c>
      <c r="HE455">
        <v>5.22268</v>
      </c>
      <c r="HF455">
        <v>12.0099</v>
      </c>
      <c r="HG455">
        <v>4.9896</v>
      </c>
      <c r="HH455">
        <v>3.28998</v>
      </c>
      <c r="HI455">
        <v>2459.3</v>
      </c>
      <c r="HJ455">
        <v>9999</v>
      </c>
      <c r="HK455">
        <v>9999</v>
      </c>
      <c r="HL455">
        <v>46.3</v>
      </c>
      <c r="HM455">
        <v>1.86734</v>
      </c>
      <c r="HN455">
        <v>1.8663</v>
      </c>
      <c r="HO455">
        <v>1.86584</v>
      </c>
      <c r="HP455">
        <v>1.8657</v>
      </c>
      <c r="HQ455">
        <v>1.86752</v>
      </c>
      <c r="HR455">
        <v>1.87006</v>
      </c>
      <c r="HS455">
        <v>1.86873</v>
      </c>
      <c r="HT455">
        <v>1.87012</v>
      </c>
      <c r="HU455">
        <v>0</v>
      </c>
      <c r="HV455">
        <v>0</v>
      </c>
      <c r="HW455">
        <v>0</v>
      </c>
      <c r="HX455">
        <v>0</v>
      </c>
      <c r="HY455" t="s">
        <v>425</v>
      </c>
      <c r="HZ455" t="s">
        <v>426</v>
      </c>
      <c r="IA455" t="s">
        <v>427</v>
      </c>
      <c r="IB455" t="s">
        <v>427</v>
      </c>
      <c r="IC455" t="s">
        <v>427</v>
      </c>
      <c r="ID455" t="s">
        <v>427</v>
      </c>
      <c r="IE455">
        <v>0</v>
      </c>
      <c r="IF455">
        <v>100</v>
      </c>
      <c r="IG455">
        <v>100</v>
      </c>
      <c r="IH455">
        <v>-0.09</v>
      </c>
      <c r="II455">
        <v>-0.139</v>
      </c>
      <c r="IJ455">
        <v>0.1028350948251383</v>
      </c>
      <c r="IK455">
        <v>-0.0004613869835165773</v>
      </c>
      <c r="IL455">
        <v>-7.733014719846753E-07</v>
      </c>
      <c r="IM455">
        <v>2.12217718631011E-10</v>
      </c>
      <c r="IN455">
        <v>-0.1805946666830525</v>
      </c>
      <c r="IO455">
        <v>0.000886434048502425</v>
      </c>
      <c r="IP455">
        <v>0.0004187276611132993</v>
      </c>
      <c r="IQ455">
        <v>-3.612086840460417E-06</v>
      </c>
      <c r="IR455">
        <v>19</v>
      </c>
      <c r="IS455">
        <v>2204</v>
      </c>
      <c r="IT455">
        <v>1</v>
      </c>
      <c r="IU455">
        <v>37</v>
      </c>
      <c r="IV455">
        <v>1.4</v>
      </c>
      <c r="IW455">
        <v>1.1</v>
      </c>
      <c r="IX455">
        <v>0.592041</v>
      </c>
      <c r="IY455">
        <v>2.24976</v>
      </c>
      <c r="IZ455">
        <v>1.39648</v>
      </c>
      <c r="JA455">
        <v>2.34863</v>
      </c>
      <c r="JB455">
        <v>1.49536</v>
      </c>
      <c r="JC455">
        <v>2.37183</v>
      </c>
      <c r="JD455">
        <v>39.2422</v>
      </c>
      <c r="JE455">
        <v>14.5173</v>
      </c>
      <c r="JF455">
        <v>18</v>
      </c>
      <c r="JG455">
        <v>396.647</v>
      </c>
      <c r="JH455">
        <v>544.0359999999999</v>
      </c>
      <c r="JI455">
        <v>32.6716</v>
      </c>
      <c r="JJ455">
        <v>32.4774</v>
      </c>
      <c r="JK455">
        <v>30.0003</v>
      </c>
      <c r="JL455">
        <v>32.3852</v>
      </c>
      <c r="JM455">
        <v>32.2845</v>
      </c>
      <c r="JN455">
        <v>11.8379</v>
      </c>
      <c r="JO455">
        <v>57.1747</v>
      </c>
      <c r="JP455">
        <v>0</v>
      </c>
      <c r="JQ455">
        <v>-999.9</v>
      </c>
      <c r="JR455">
        <v>200</v>
      </c>
      <c r="JS455">
        <v>8.8285</v>
      </c>
      <c r="JT455">
        <v>99.6429</v>
      </c>
      <c r="JU455">
        <v>99.72320000000001</v>
      </c>
    </row>
    <row r="456" spans="1:281">
      <c r="A456">
        <v>440</v>
      </c>
      <c r="B456">
        <v>1652290849.1</v>
      </c>
      <c r="C456">
        <v>8792.599999904633</v>
      </c>
      <c r="D456" t="s">
        <v>1372</v>
      </c>
      <c r="E456" t="s">
        <v>1373</v>
      </c>
      <c r="F456">
        <v>2</v>
      </c>
      <c r="G456" t="s">
        <v>1361</v>
      </c>
      <c r="H456" t="s">
        <v>418</v>
      </c>
      <c r="I456">
        <v>1652290847.6</v>
      </c>
      <c r="J456">
        <f>(K456)/1000</f>
        <v>0</v>
      </c>
      <c r="K456">
        <f>IF(CZ456, AN456, AH456)</f>
        <v>0</v>
      </c>
      <c r="L456">
        <f>IF(CZ456, AI456, AG456)</f>
        <v>0</v>
      </c>
      <c r="M456">
        <f>DB456 - IF(AU456&gt;1, L456*CV456*100.0/(AW456*DP456), 0)</f>
        <v>0</v>
      </c>
      <c r="N456">
        <f>((T456-J456/2)*M456-L456)/(T456+J456/2)</f>
        <v>0</v>
      </c>
      <c r="O456">
        <f>N456*(DI456+DJ456)/1000.0</f>
        <v>0</v>
      </c>
      <c r="P456">
        <f>(DB456 - IF(AU456&gt;1, L456*CV456*100.0/(AW456*DP456), 0))*(DI456+DJ456)/1000.0</f>
        <v>0</v>
      </c>
      <c r="Q456">
        <f>2.0/((1/S456-1/R456)+SIGN(S456)*SQRT((1/S456-1/R456)*(1/S456-1/R456) + 4*CW456/((CW456+1)*(CW456+1))*(2*1/S456*1/R456-1/R456*1/R456)))</f>
        <v>0</v>
      </c>
      <c r="R456">
        <f>IF(LEFT(CX456,1)&lt;&gt;"0",IF(LEFT(CX456,1)="1",3.0,CY456),$D$5+$E$5*(DP456*DI456/($K$5*1000))+$F$5*(DP456*DI456/($K$5*1000))*MAX(MIN(CV456,$J$5),$I$5)*MAX(MIN(CV456,$J$5),$I$5)+$G$5*MAX(MIN(CV456,$J$5),$I$5)*(DP456*DI456/($K$5*1000))+$H$5*(DP456*DI456/($K$5*1000))*(DP456*DI456/($K$5*1000)))</f>
        <v>0</v>
      </c>
      <c r="S456">
        <f>J456*(1000-(1000*0.61365*exp(17.502*W456/(240.97+W456))/(DI456+DJ456)+DD456)/2)/(1000*0.61365*exp(17.502*W456/(240.97+W456))/(DI456+DJ456)-DD456)</f>
        <v>0</v>
      </c>
      <c r="T456">
        <f>1/((CW456+1)/(Q456/1.6)+1/(R456/1.37)) + CW456/((CW456+1)/(Q456/1.6) + CW456/(R456/1.37))</f>
        <v>0</v>
      </c>
      <c r="U456">
        <f>(CR456*CU456)</f>
        <v>0</v>
      </c>
      <c r="V456">
        <f>(DK456+(U456+2*0.95*5.67E-8*(((DK456+$B$7)+273)^4-(DK456+273)^4)-44100*J456)/(1.84*29.3*R456+8*0.95*5.67E-8*(DK456+273)^3))</f>
        <v>0</v>
      </c>
      <c r="W456">
        <f>($C$7*DL456+$D$7*DM456+$E$7*V456)</f>
        <v>0</v>
      </c>
      <c r="X456">
        <f>0.61365*exp(17.502*W456/(240.97+W456))</f>
        <v>0</v>
      </c>
      <c r="Y456">
        <f>(Z456/AA456*100)</f>
        <v>0</v>
      </c>
      <c r="Z456">
        <f>DD456*(DI456+DJ456)/1000</f>
        <v>0</v>
      </c>
      <c r="AA456">
        <f>0.61365*exp(17.502*DK456/(240.97+DK456))</f>
        <v>0</v>
      </c>
      <c r="AB456">
        <f>(X456-DD456*(DI456+DJ456)/1000)</f>
        <v>0</v>
      </c>
      <c r="AC456">
        <f>(-J456*44100)</f>
        <v>0</v>
      </c>
      <c r="AD456">
        <f>2*29.3*R456*0.92*(DK456-W456)</f>
        <v>0</v>
      </c>
      <c r="AE456">
        <f>2*0.95*5.67E-8*(((DK456+$B$7)+273)^4-(W456+273)^4)</f>
        <v>0</v>
      </c>
      <c r="AF456">
        <f>U456+AE456+AC456+AD456</f>
        <v>0</v>
      </c>
      <c r="AG456">
        <f>DH456*AU456*(DC456-DB456*(1000-AU456*DE456)/(1000-AU456*DD456))/(100*CV456)</f>
        <v>0</v>
      </c>
      <c r="AH456">
        <f>1000*DH456*AU456*(DD456-DE456)/(100*CV456*(1000-AU456*DD456))</f>
        <v>0</v>
      </c>
      <c r="AI456">
        <f>(AJ456 - AK456 - DI456*1E3/(8.314*(DK456+273.15)) * AM456/DH456 * AL456) * DH456/(100*CV456) * (1000 - DE456)/1000</f>
        <v>0</v>
      </c>
      <c r="AJ456">
        <v>100.9743654299234</v>
      </c>
      <c r="AK456">
        <v>95.45060121212119</v>
      </c>
      <c r="AL456">
        <v>0.001331298524651114</v>
      </c>
      <c r="AM456">
        <v>66.36274675107688</v>
      </c>
      <c r="AN456">
        <f>(AP456 - AO456 + DI456*1E3/(8.314*(DK456+273.15)) * AR456/DH456 * AQ456) * DH456/(100*CV456) * 1000/(1000 - AP456)</f>
        <v>0</v>
      </c>
      <c r="AO456">
        <v>9.101181890815241</v>
      </c>
      <c r="AP456">
        <v>28.39281818181819</v>
      </c>
      <c r="AQ456">
        <v>-0.005326043151834874</v>
      </c>
      <c r="AR456">
        <v>79.1254999032889</v>
      </c>
      <c r="AS456">
        <v>0</v>
      </c>
      <c r="AT456">
        <v>0</v>
      </c>
      <c r="AU456">
        <f>IF(AS456*$H$13&gt;=AW456,1.0,(AW456/(AW456-AS456*$H$13)))</f>
        <v>0</v>
      </c>
      <c r="AV456">
        <f>(AU456-1)*100</f>
        <v>0</v>
      </c>
      <c r="AW456">
        <f>MAX(0,($B$13+$C$13*DP456)/(1+$D$13*DP456)*DI456/(DK456+273)*$E$13)</f>
        <v>0</v>
      </c>
      <c r="AX456" t="s">
        <v>419</v>
      </c>
      <c r="AY456">
        <v>10510</v>
      </c>
      <c r="AZ456">
        <v>590.42</v>
      </c>
      <c r="BA456">
        <v>2650.6</v>
      </c>
      <c r="BB456">
        <f>1-AZ456/BA456</f>
        <v>0</v>
      </c>
      <c r="BC456">
        <v>-1.816883183993991</v>
      </c>
      <c r="BD456" t="s">
        <v>1374</v>
      </c>
      <c r="BE456">
        <v>10369</v>
      </c>
      <c r="BF456">
        <v>1008.7176</v>
      </c>
      <c r="BG456">
        <v>1341.37</v>
      </c>
      <c r="BH456">
        <f>1-BF456/BG456</f>
        <v>0</v>
      </c>
      <c r="BI456">
        <v>0.5</v>
      </c>
      <c r="BJ456">
        <f>CS456</f>
        <v>0</v>
      </c>
      <c r="BK456">
        <f>L456</f>
        <v>0</v>
      </c>
      <c r="BL456">
        <f>BH456*BI456*BJ456</f>
        <v>0</v>
      </c>
      <c r="BM456">
        <f>(BK456-BC456)/BJ456</f>
        <v>0</v>
      </c>
      <c r="BN456">
        <f>(BA456-BG456)/BG456</f>
        <v>0</v>
      </c>
      <c r="BO456">
        <f>AZ456/(BB456+AZ456/BG456)</f>
        <v>0</v>
      </c>
      <c r="BP456" t="s">
        <v>421</v>
      </c>
      <c r="BQ456">
        <v>0</v>
      </c>
      <c r="BR456">
        <f>IF(BQ456&lt;&gt;0, BQ456, BO456)</f>
        <v>0</v>
      </c>
      <c r="BS456">
        <f>1-BR456/BG456</f>
        <v>0</v>
      </c>
      <c r="BT456">
        <f>(BG456-BF456)/(BG456-BR456)</f>
        <v>0</v>
      </c>
      <c r="BU456">
        <f>(BA456-BG456)/(BA456-BR456)</f>
        <v>0</v>
      </c>
      <c r="BV456">
        <f>(BG456-BF456)/(BG456-AZ456)</f>
        <v>0</v>
      </c>
      <c r="BW456">
        <f>(BA456-BG456)/(BA456-AZ456)</f>
        <v>0</v>
      </c>
      <c r="BX456">
        <f>(BT456*BR456/BF456)</f>
        <v>0</v>
      </c>
      <c r="BY456">
        <f>(1-BX456)</f>
        <v>0</v>
      </c>
      <c r="BZ456">
        <v>1362</v>
      </c>
      <c r="CA456">
        <v>300</v>
      </c>
      <c r="CB456">
        <v>300</v>
      </c>
      <c r="CC456">
        <v>300</v>
      </c>
      <c r="CD456">
        <v>10369</v>
      </c>
      <c r="CE456">
        <v>1283.83</v>
      </c>
      <c r="CF456">
        <v>-0.00729872</v>
      </c>
      <c r="CG456">
        <v>4.44</v>
      </c>
      <c r="CH456" t="s">
        <v>421</v>
      </c>
      <c r="CI456" t="s">
        <v>421</v>
      </c>
      <c r="CJ456" t="s">
        <v>421</v>
      </c>
      <c r="CK456" t="s">
        <v>421</v>
      </c>
      <c r="CL456" t="s">
        <v>421</v>
      </c>
      <c r="CM456" t="s">
        <v>421</v>
      </c>
      <c r="CN456" t="s">
        <v>421</v>
      </c>
      <c r="CO456" t="s">
        <v>421</v>
      </c>
      <c r="CP456" t="s">
        <v>421</v>
      </c>
      <c r="CQ456" t="s">
        <v>421</v>
      </c>
      <c r="CR456">
        <f>$B$11*DQ456+$C$11*DR456+$F$11*EC456*(1-EF456)</f>
        <v>0</v>
      </c>
      <c r="CS456">
        <f>CR456*CT456</f>
        <v>0</v>
      </c>
      <c r="CT456">
        <f>($B$11*$D$9+$C$11*$D$9+$F$11*((EP456+EH456)/MAX(EP456+EH456+EQ456, 0.1)*$I$9+EQ456/MAX(EP456+EH456+EQ456, 0.1)*$J$9))/($B$11+$C$11+$F$11)</f>
        <v>0</v>
      </c>
      <c r="CU456">
        <f>($B$11*$K$9+$C$11*$K$9+$F$11*((EP456+EH456)/MAX(EP456+EH456+EQ456, 0.1)*$P$9+EQ456/MAX(EP456+EH456+EQ456, 0.1)*$Q$9))/($B$11+$C$11+$F$11)</f>
        <v>0</v>
      </c>
      <c r="CV456">
        <v>6</v>
      </c>
      <c r="CW456">
        <v>0.5</v>
      </c>
      <c r="CX456" t="s">
        <v>422</v>
      </c>
      <c r="CY456">
        <v>2</v>
      </c>
      <c r="CZ456" t="b">
        <v>1</v>
      </c>
      <c r="DA456">
        <v>1652290847.6</v>
      </c>
      <c r="DB456">
        <v>92.64567999999998</v>
      </c>
      <c r="DC456">
        <v>100.01526</v>
      </c>
      <c r="DD456">
        <v>28.15796</v>
      </c>
      <c r="DE456">
        <v>9.098966000000001</v>
      </c>
      <c r="DF456">
        <v>92.73867999999999</v>
      </c>
      <c r="DG456">
        <v>28.29296</v>
      </c>
      <c r="DH456">
        <v>400.0903999999999</v>
      </c>
      <c r="DI456">
        <v>90.62870000000001</v>
      </c>
      <c r="DJ456">
        <v>0.09998988</v>
      </c>
      <c r="DK456">
        <v>33.2873</v>
      </c>
      <c r="DL456">
        <v>31.18568</v>
      </c>
      <c r="DM456">
        <v>999.9</v>
      </c>
      <c r="DN456">
        <v>0</v>
      </c>
      <c r="DO456">
        <v>0</v>
      </c>
      <c r="DP456">
        <v>9998.248</v>
      </c>
      <c r="DQ456">
        <v>0</v>
      </c>
      <c r="DR456">
        <v>645.8808000000001</v>
      </c>
      <c r="DS456">
        <v>-7.293969999999999</v>
      </c>
      <c r="DT456">
        <v>95.43096</v>
      </c>
      <c r="DU456">
        <v>100.9336</v>
      </c>
      <c r="DV456">
        <v>19.29404</v>
      </c>
      <c r="DW456">
        <v>100.01526</v>
      </c>
      <c r="DX456">
        <v>9.098966000000001</v>
      </c>
      <c r="DY456">
        <v>2.573224</v>
      </c>
      <c r="DZ456">
        <v>0.8246278</v>
      </c>
      <c r="EA456">
        <v>21.49718</v>
      </c>
      <c r="EB456">
        <v>4.13846</v>
      </c>
      <c r="EC456">
        <v>1500.032</v>
      </c>
      <c r="ED456">
        <v>0.9730000000000001</v>
      </c>
      <c r="EE456">
        <v>0.02699996</v>
      </c>
      <c r="EF456">
        <v>0</v>
      </c>
      <c r="EG456">
        <v>1001.39</v>
      </c>
      <c r="EH456">
        <v>5.00097</v>
      </c>
      <c r="EI456">
        <v>15858.74</v>
      </c>
      <c r="EJ456">
        <v>12491.86</v>
      </c>
      <c r="EK456">
        <v>42.125</v>
      </c>
      <c r="EL456">
        <v>43.5</v>
      </c>
      <c r="EM456">
        <v>42.312</v>
      </c>
      <c r="EN456">
        <v>43.4622</v>
      </c>
      <c r="EO456">
        <v>43.25</v>
      </c>
      <c r="EP456">
        <v>1454.662</v>
      </c>
      <c r="EQ456">
        <v>40.37</v>
      </c>
      <c r="ER456">
        <v>0</v>
      </c>
      <c r="ES456">
        <v>105.8000001907349</v>
      </c>
      <c r="ET456">
        <v>0</v>
      </c>
      <c r="EU456">
        <v>1008.7176</v>
      </c>
      <c r="EV456">
        <v>-75.68923065854983</v>
      </c>
      <c r="EW456">
        <v>-1176.438459759319</v>
      </c>
      <c r="EX456">
        <v>15977.036</v>
      </c>
      <c r="EY456">
        <v>15</v>
      </c>
      <c r="EZ456">
        <v>1652290889.6</v>
      </c>
      <c r="FA456" t="s">
        <v>1375</v>
      </c>
      <c r="FB456">
        <v>1652290874.6</v>
      </c>
      <c r="FC456">
        <v>1652290889.6</v>
      </c>
      <c r="FD456">
        <v>31</v>
      </c>
      <c r="FE456">
        <v>-0.07099999999999999</v>
      </c>
      <c r="FF456">
        <v>0.002</v>
      </c>
      <c r="FG456">
        <v>-0.093</v>
      </c>
      <c r="FH456">
        <v>-0.135</v>
      </c>
      <c r="FI456">
        <v>100</v>
      </c>
      <c r="FJ456">
        <v>9</v>
      </c>
      <c r="FK456">
        <v>0.15</v>
      </c>
      <c r="FL456">
        <v>0.01</v>
      </c>
      <c r="FM456">
        <v>-7.24561375</v>
      </c>
      <c r="FN456">
        <v>-0.778872607879921</v>
      </c>
      <c r="FO456">
        <v>0.09569420976964847</v>
      </c>
      <c r="FP456">
        <v>-1</v>
      </c>
      <c r="FQ456">
        <v>19.26554</v>
      </c>
      <c r="FR456">
        <v>0.3937193245778517</v>
      </c>
      <c r="FS456">
        <v>0.042646077193571</v>
      </c>
      <c r="FT456">
        <v>1</v>
      </c>
      <c r="FU456">
        <v>0</v>
      </c>
      <c r="FV456">
        <v>0</v>
      </c>
      <c r="FW456">
        <v>0</v>
      </c>
      <c r="FX456">
        <v>-1</v>
      </c>
      <c r="FY456">
        <v>1</v>
      </c>
      <c r="FZ456">
        <v>1</v>
      </c>
      <c r="GA456" t="s">
        <v>719</v>
      </c>
      <c r="GB456">
        <v>2.69334</v>
      </c>
      <c r="GC456">
        <v>2.70514</v>
      </c>
      <c r="GD456">
        <v>0.0244096</v>
      </c>
      <c r="GE456">
        <v>0.0260176</v>
      </c>
      <c r="GF456">
        <v>0.11883</v>
      </c>
      <c r="GG456">
        <v>0.0513646</v>
      </c>
      <c r="GH456">
        <v>30561.4</v>
      </c>
      <c r="GI456">
        <v>30634.3</v>
      </c>
      <c r="GJ456">
        <v>29151.6</v>
      </c>
      <c r="GK456">
        <v>29112.7</v>
      </c>
      <c r="GL456">
        <v>34005.8</v>
      </c>
      <c r="GM456">
        <v>36768.6</v>
      </c>
      <c r="GN456">
        <v>41024.6</v>
      </c>
      <c r="GO456">
        <v>41542.5</v>
      </c>
      <c r="GP456">
        <v>1.72015</v>
      </c>
      <c r="GQ456">
        <v>1.97787</v>
      </c>
      <c r="GR456">
        <v>0.0314489</v>
      </c>
      <c r="GS456">
        <v>0</v>
      </c>
      <c r="GT456">
        <v>30.6784</v>
      </c>
      <c r="GU456">
        <v>999.9</v>
      </c>
      <c r="GV456">
        <v>36.4</v>
      </c>
      <c r="GW456">
        <v>36.7</v>
      </c>
      <c r="GX456">
        <v>24.9119</v>
      </c>
      <c r="GY456">
        <v>62.8212</v>
      </c>
      <c r="GZ456">
        <v>30.0321</v>
      </c>
      <c r="HA456">
        <v>1</v>
      </c>
      <c r="HB456">
        <v>0.398742</v>
      </c>
      <c r="HC456">
        <v>0</v>
      </c>
      <c r="HD456">
        <v>20.3932</v>
      </c>
      <c r="HE456">
        <v>5.22253</v>
      </c>
      <c r="HF456">
        <v>12.0099</v>
      </c>
      <c r="HG456">
        <v>4.9896</v>
      </c>
      <c r="HH456">
        <v>3.28978</v>
      </c>
      <c r="HI456">
        <v>2461.3</v>
      </c>
      <c r="HJ456">
        <v>9999</v>
      </c>
      <c r="HK456">
        <v>9999</v>
      </c>
      <c r="HL456">
        <v>46.3</v>
      </c>
      <c r="HM456">
        <v>1.86733</v>
      </c>
      <c r="HN456">
        <v>1.8663</v>
      </c>
      <c r="HO456">
        <v>1.86584</v>
      </c>
      <c r="HP456">
        <v>1.8657</v>
      </c>
      <c r="HQ456">
        <v>1.86752</v>
      </c>
      <c r="HR456">
        <v>1.87002</v>
      </c>
      <c r="HS456">
        <v>1.86874</v>
      </c>
      <c r="HT456">
        <v>1.87011</v>
      </c>
      <c r="HU456">
        <v>0</v>
      </c>
      <c r="HV456">
        <v>0</v>
      </c>
      <c r="HW456">
        <v>0</v>
      </c>
      <c r="HX456">
        <v>0</v>
      </c>
      <c r="HY456" t="s">
        <v>425</v>
      </c>
      <c r="HZ456" t="s">
        <v>426</v>
      </c>
      <c r="IA456" t="s">
        <v>427</v>
      </c>
      <c r="IB456" t="s">
        <v>427</v>
      </c>
      <c r="IC456" t="s">
        <v>427</v>
      </c>
      <c r="ID456" t="s">
        <v>427</v>
      </c>
      <c r="IE456">
        <v>0</v>
      </c>
      <c r="IF456">
        <v>100</v>
      </c>
      <c r="IG456">
        <v>100</v>
      </c>
      <c r="IH456">
        <v>-0.093</v>
      </c>
      <c r="II456">
        <v>-0.135</v>
      </c>
      <c r="IJ456">
        <v>0.03199246832762326</v>
      </c>
      <c r="IK456">
        <v>-0.0004613869835165773</v>
      </c>
      <c r="IL456">
        <v>-7.733014719846753E-07</v>
      </c>
      <c r="IM456">
        <v>2.12217718631011E-10</v>
      </c>
      <c r="IN456">
        <v>-0.1783686698886592</v>
      </c>
      <c r="IO456">
        <v>0.000886434048502425</v>
      </c>
      <c r="IP456">
        <v>0.0004187276611132993</v>
      </c>
      <c r="IQ456">
        <v>-3.612086840460417E-06</v>
      </c>
      <c r="IR456">
        <v>19</v>
      </c>
      <c r="IS456">
        <v>2204</v>
      </c>
      <c r="IT456">
        <v>1</v>
      </c>
      <c r="IU456">
        <v>37</v>
      </c>
      <c r="IV456">
        <v>1.4</v>
      </c>
      <c r="IW456">
        <v>1.1</v>
      </c>
      <c r="IX456">
        <v>0.369873</v>
      </c>
      <c r="IY456">
        <v>2.27905</v>
      </c>
      <c r="IZ456">
        <v>1.39648</v>
      </c>
      <c r="JA456">
        <v>2.34863</v>
      </c>
      <c r="JB456">
        <v>1.49536</v>
      </c>
      <c r="JC456">
        <v>2.32056</v>
      </c>
      <c r="JD456">
        <v>39.2671</v>
      </c>
      <c r="JE456">
        <v>14.4998</v>
      </c>
      <c r="JF456">
        <v>18</v>
      </c>
      <c r="JG456">
        <v>396.717</v>
      </c>
      <c r="JH456">
        <v>544.239</v>
      </c>
      <c r="JI456">
        <v>32.7393</v>
      </c>
      <c r="JJ456">
        <v>32.5353</v>
      </c>
      <c r="JK456">
        <v>30.0003</v>
      </c>
      <c r="JL456">
        <v>32.4393</v>
      </c>
      <c r="JM456">
        <v>32.3346</v>
      </c>
      <c r="JN456">
        <v>7.40801</v>
      </c>
      <c r="JO456">
        <v>56.2244</v>
      </c>
      <c r="JP456">
        <v>0</v>
      </c>
      <c r="JQ456">
        <v>-999.9</v>
      </c>
      <c r="JR456">
        <v>100</v>
      </c>
      <c r="JS456">
        <v>9.03664</v>
      </c>
      <c r="JT456">
        <v>99.6354</v>
      </c>
      <c r="JU456">
        <v>99.7152</v>
      </c>
    </row>
    <row r="457" spans="1:281">
      <c r="A457">
        <v>441</v>
      </c>
      <c r="B457">
        <v>1652290955.6</v>
      </c>
      <c r="C457">
        <v>8899.099999904633</v>
      </c>
      <c r="D457" t="s">
        <v>1376</v>
      </c>
      <c r="E457" t="s">
        <v>1377</v>
      </c>
      <c r="F457">
        <v>2</v>
      </c>
      <c r="G457" t="s">
        <v>1361</v>
      </c>
      <c r="H457" t="s">
        <v>418</v>
      </c>
      <c r="I457">
        <v>1652290954.1</v>
      </c>
      <c r="J457">
        <f>(K457)/1000</f>
        <v>0</v>
      </c>
      <c r="K457">
        <f>IF(CZ457, AN457, AH457)</f>
        <v>0</v>
      </c>
      <c r="L457">
        <f>IF(CZ457, AI457, AG457)</f>
        <v>0</v>
      </c>
      <c r="M457">
        <f>DB457 - IF(AU457&gt;1, L457*CV457*100.0/(AW457*DP457), 0)</f>
        <v>0</v>
      </c>
      <c r="N457">
        <f>((T457-J457/2)*M457-L457)/(T457+J457/2)</f>
        <v>0</v>
      </c>
      <c r="O457">
        <f>N457*(DI457+DJ457)/1000.0</f>
        <v>0</v>
      </c>
      <c r="P457">
        <f>(DB457 - IF(AU457&gt;1, L457*CV457*100.0/(AW457*DP457), 0))*(DI457+DJ457)/1000.0</f>
        <v>0</v>
      </c>
      <c r="Q457">
        <f>2.0/((1/S457-1/R457)+SIGN(S457)*SQRT((1/S457-1/R457)*(1/S457-1/R457) + 4*CW457/((CW457+1)*(CW457+1))*(2*1/S457*1/R457-1/R457*1/R457)))</f>
        <v>0</v>
      </c>
      <c r="R457">
        <f>IF(LEFT(CX457,1)&lt;&gt;"0",IF(LEFT(CX457,1)="1",3.0,CY457),$D$5+$E$5*(DP457*DI457/($K$5*1000))+$F$5*(DP457*DI457/($K$5*1000))*MAX(MIN(CV457,$J$5),$I$5)*MAX(MIN(CV457,$J$5),$I$5)+$G$5*MAX(MIN(CV457,$J$5),$I$5)*(DP457*DI457/($K$5*1000))+$H$5*(DP457*DI457/($K$5*1000))*(DP457*DI457/($K$5*1000)))</f>
        <v>0</v>
      </c>
      <c r="S457">
        <f>J457*(1000-(1000*0.61365*exp(17.502*W457/(240.97+W457))/(DI457+DJ457)+DD457)/2)/(1000*0.61365*exp(17.502*W457/(240.97+W457))/(DI457+DJ457)-DD457)</f>
        <v>0</v>
      </c>
      <c r="T457">
        <f>1/((CW457+1)/(Q457/1.6)+1/(R457/1.37)) + CW457/((CW457+1)/(Q457/1.6) + CW457/(R457/1.37))</f>
        <v>0</v>
      </c>
      <c r="U457">
        <f>(CR457*CU457)</f>
        <v>0</v>
      </c>
      <c r="V457">
        <f>(DK457+(U457+2*0.95*5.67E-8*(((DK457+$B$7)+273)^4-(DK457+273)^4)-44100*J457)/(1.84*29.3*R457+8*0.95*5.67E-8*(DK457+273)^3))</f>
        <v>0</v>
      </c>
      <c r="W457">
        <f>($C$7*DL457+$D$7*DM457+$E$7*V457)</f>
        <v>0</v>
      </c>
      <c r="X457">
        <f>0.61365*exp(17.502*W457/(240.97+W457))</f>
        <v>0</v>
      </c>
      <c r="Y457">
        <f>(Z457/AA457*100)</f>
        <v>0</v>
      </c>
      <c r="Z457">
        <f>DD457*(DI457+DJ457)/1000</f>
        <v>0</v>
      </c>
      <c r="AA457">
        <f>0.61365*exp(17.502*DK457/(240.97+DK457))</f>
        <v>0</v>
      </c>
      <c r="AB457">
        <f>(X457-DD457*(DI457+DJ457)/1000)</f>
        <v>0</v>
      </c>
      <c r="AC457">
        <f>(-J457*44100)</f>
        <v>0</v>
      </c>
      <c r="AD457">
        <f>2*29.3*R457*0.92*(DK457-W457)</f>
        <v>0</v>
      </c>
      <c r="AE457">
        <f>2*0.95*5.67E-8*(((DK457+$B$7)+273)^4-(W457+273)^4)</f>
        <v>0</v>
      </c>
      <c r="AF457">
        <f>U457+AE457+AC457+AD457</f>
        <v>0</v>
      </c>
      <c r="AG457">
        <f>DH457*AU457*(DC457-DB457*(1000-AU457*DE457)/(1000-AU457*DD457))/(100*CV457)</f>
        <v>0</v>
      </c>
      <c r="AH457">
        <f>1000*DH457*AU457*(DD457-DE457)/(100*CV457*(1000-AU457*DD457))</f>
        <v>0</v>
      </c>
      <c r="AI457">
        <f>(AJ457 - AK457 - DI457*1E3/(8.314*(DK457+273.15)) * AM457/DH457 * AL457) * DH457/(100*CV457) * (1000 - DE457)/1000</f>
        <v>0</v>
      </c>
      <c r="AJ457">
        <v>50.50634773230261</v>
      </c>
      <c r="AK457">
        <v>51.8837793939394</v>
      </c>
      <c r="AL457">
        <v>-0.001612569887534336</v>
      </c>
      <c r="AM457">
        <v>66.3637642353176</v>
      </c>
      <c r="AN457">
        <f>(AP457 - AO457 + DI457*1E3/(8.314*(DK457+273.15)) * AR457/DH457 * AQ457) * DH457/(100*CV457) * 1000/(1000 - AP457)</f>
        <v>0</v>
      </c>
      <c r="AO457">
        <v>8.981971253574558</v>
      </c>
      <c r="AP457">
        <v>28.52399696969696</v>
      </c>
      <c r="AQ457">
        <v>-0.003451645530454793</v>
      </c>
      <c r="AR457">
        <v>79.12590649657577</v>
      </c>
      <c r="AS457">
        <v>0</v>
      </c>
      <c r="AT457">
        <v>0</v>
      </c>
      <c r="AU457">
        <f>IF(AS457*$H$13&gt;=AW457,1.0,(AW457/(AW457-AS457*$H$13)))</f>
        <v>0</v>
      </c>
      <c r="AV457">
        <f>(AU457-1)*100</f>
        <v>0</v>
      </c>
      <c r="AW457">
        <f>MAX(0,($B$13+$C$13*DP457)/(1+$D$13*DP457)*DI457/(DK457+273)*$E$13)</f>
        <v>0</v>
      </c>
      <c r="AX457" t="s">
        <v>419</v>
      </c>
      <c r="AY457">
        <v>10510</v>
      </c>
      <c r="AZ457">
        <v>590.42</v>
      </c>
      <c r="BA457">
        <v>2650.6</v>
      </c>
      <c r="BB457">
        <f>1-AZ457/BA457</f>
        <v>0</v>
      </c>
      <c r="BC457">
        <v>-1.816883183993991</v>
      </c>
      <c r="BD457" t="s">
        <v>1378</v>
      </c>
      <c r="BE457">
        <v>10367.5</v>
      </c>
      <c r="BF457">
        <v>918.8204999999999</v>
      </c>
      <c r="BG457">
        <v>1167.87</v>
      </c>
      <c r="BH457">
        <f>1-BF457/BG457</f>
        <v>0</v>
      </c>
      <c r="BI457">
        <v>0.5</v>
      </c>
      <c r="BJ457">
        <f>CS457</f>
        <v>0</v>
      </c>
      <c r="BK457">
        <f>L457</f>
        <v>0</v>
      </c>
      <c r="BL457">
        <f>BH457*BI457*BJ457</f>
        <v>0</v>
      </c>
      <c r="BM457">
        <f>(BK457-BC457)/BJ457</f>
        <v>0</v>
      </c>
      <c r="BN457">
        <f>(BA457-BG457)/BG457</f>
        <v>0</v>
      </c>
      <c r="BO457">
        <f>AZ457/(BB457+AZ457/BG457)</f>
        <v>0</v>
      </c>
      <c r="BP457" t="s">
        <v>421</v>
      </c>
      <c r="BQ457">
        <v>0</v>
      </c>
      <c r="BR457">
        <f>IF(BQ457&lt;&gt;0, BQ457, BO457)</f>
        <v>0</v>
      </c>
      <c r="BS457">
        <f>1-BR457/BG457</f>
        <v>0</v>
      </c>
      <c r="BT457">
        <f>(BG457-BF457)/(BG457-BR457)</f>
        <v>0</v>
      </c>
      <c r="BU457">
        <f>(BA457-BG457)/(BA457-BR457)</f>
        <v>0</v>
      </c>
      <c r="BV457">
        <f>(BG457-BF457)/(BG457-AZ457)</f>
        <v>0</v>
      </c>
      <c r="BW457">
        <f>(BA457-BG457)/(BA457-AZ457)</f>
        <v>0</v>
      </c>
      <c r="BX457">
        <f>(BT457*BR457/BF457)</f>
        <v>0</v>
      </c>
      <c r="BY457">
        <f>(1-BX457)</f>
        <v>0</v>
      </c>
      <c r="BZ457">
        <v>1363</v>
      </c>
      <c r="CA457">
        <v>300</v>
      </c>
      <c r="CB457">
        <v>300</v>
      </c>
      <c r="CC457">
        <v>300</v>
      </c>
      <c r="CD457">
        <v>10367.5</v>
      </c>
      <c r="CE457">
        <v>1128.38</v>
      </c>
      <c r="CF457">
        <v>-0.00729739</v>
      </c>
      <c r="CG457">
        <v>3.83</v>
      </c>
      <c r="CH457" t="s">
        <v>421</v>
      </c>
      <c r="CI457" t="s">
        <v>421</v>
      </c>
      <c r="CJ457" t="s">
        <v>421</v>
      </c>
      <c r="CK457" t="s">
        <v>421</v>
      </c>
      <c r="CL457" t="s">
        <v>421</v>
      </c>
      <c r="CM457" t="s">
        <v>421</v>
      </c>
      <c r="CN457" t="s">
        <v>421</v>
      </c>
      <c r="CO457" t="s">
        <v>421</v>
      </c>
      <c r="CP457" t="s">
        <v>421</v>
      </c>
      <c r="CQ457" t="s">
        <v>421</v>
      </c>
      <c r="CR457">
        <f>$B$11*DQ457+$C$11*DR457+$F$11*EC457*(1-EF457)</f>
        <v>0</v>
      </c>
      <c r="CS457">
        <f>CR457*CT457</f>
        <v>0</v>
      </c>
      <c r="CT457">
        <f>($B$11*$D$9+$C$11*$D$9+$F$11*((EP457+EH457)/MAX(EP457+EH457+EQ457, 0.1)*$I$9+EQ457/MAX(EP457+EH457+EQ457, 0.1)*$J$9))/($B$11+$C$11+$F$11)</f>
        <v>0</v>
      </c>
      <c r="CU457">
        <f>($B$11*$K$9+$C$11*$K$9+$F$11*((EP457+EH457)/MAX(EP457+EH457+EQ457, 0.1)*$P$9+EQ457/MAX(EP457+EH457+EQ457, 0.1)*$Q$9))/($B$11+$C$11+$F$11)</f>
        <v>0</v>
      </c>
      <c r="CV457">
        <v>6</v>
      </c>
      <c r="CW457">
        <v>0.5</v>
      </c>
      <c r="CX457" t="s">
        <v>422</v>
      </c>
      <c r="CY457">
        <v>2</v>
      </c>
      <c r="CZ457" t="b">
        <v>1</v>
      </c>
      <c r="DA457">
        <v>1652290954.1</v>
      </c>
      <c r="DB457">
        <v>50.40374</v>
      </c>
      <c r="DC457">
        <v>49.9424</v>
      </c>
      <c r="DD457">
        <v>28.29178</v>
      </c>
      <c r="DE457">
        <v>8.980108</v>
      </c>
      <c r="DF457">
        <v>50.48074</v>
      </c>
      <c r="DG457">
        <v>28.42678</v>
      </c>
      <c r="DH457">
        <v>400.109</v>
      </c>
      <c r="DI457">
        <v>90.62289999999999</v>
      </c>
      <c r="DJ457">
        <v>0.1000894</v>
      </c>
      <c r="DK457">
        <v>33.3267</v>
      </c>
      <c r="DL457">
        <v>31.22696</v>
      </c>
      <c r="DM457">
        <v>999.9</v>
      </c>
      <c r="DN457">
        <v>0</v>
      </c>
      <c r="DO457">
        <v>0</v>
      </c>
      <c r="DP457">
        <v>10001.242</v>
      </c>
      <c r="DQ457">
        <v>0</v>
      </c>
      <c r="DR457">
        <v>277.3582</v>
      </c>
      <c r="DS457">
        <v>0.473905</v>
      </c>
      <c r="DT457">
        <v>51.89700000000001</v>
      </c>
      <c r="DU457">
        <v>50.39494000000001</v>
      </c>
      <c r="DV457">
        <v>19.55094</v>
      </c>
      <c r="DW457">
        <v>49.9424</v>
      </c>
      <c r="DX457">
        <v>8.980108</v>
      </c>
      <c r="DY457">
        <v>2.585564</v>
      </c>
      <c r="DZ457">
        <v>0.8138036</v>
      </c>
      <c r="EA457">
        <v>21.57538</v>
      </c>
      <c r="EB457">
        <v>3.950384000000001</v>
      </c>
      <c r="EC457">
        <v>1499.97</v>
      </c>
      <c r="ED457">
        <v>0.973001</v>
      </c>
      <c r="EE457">
        <v>0.0269989</v>
      </c>
      <c r="EF457">
        <v>0</v>
      </c>
      <c r="EG457">
        <v>916.2836</v>
      </c>
      <c r="EH457">
        <v>5.00097</v>
      </c>
      <c r="EI457">
        <v>14621.58</v>
      </c>
      <c r="EJ457">
        <v>12491.34</v>
      </c>
      <c r="EK457">
        <v>42.187</v>
      </c>
      <c r="EL457">
        <v>43.562</v>
      </c>
      <c r="EM457">
        <v>42.375</v>
      </c>
      <c r="EN457">
        <v>43.5</v>
      </c>
      <c r="EO457">
        <v>43.312</v>
      </c>
      <c r="EP457">
        <v>1454.61</v>
      </c>
      <c r="EQ457">
        <v>40.36</v>
      </c>
      <c r="ER457">
        <v>0</v>
      </c>
      <c r="ES457">
        <v>105.8000001907349</v>
      </c>
      <c r="ET457">
        <v>0</v>
      </c>
      <c r="EU457">
        <v>918.8204999999999</v>
      </c>
      <c r="EV457">
        <v>-25.72030769706871</v>
      </c>
      <c r="EW457">
        <v>-370.7692307096418</v>
      </c>
      <c r="EX457">
        <v>14658.76923076923</v>
      </c>
      <c r="EY457">
        <v>15</v>
      </c>
      <c r="EZ457">
        <v>1652290996.1</v>
      </c>
      <c r="FA457" t="s">
        <v>1379</v>
      </c>
      <c r="FB457">
        <v>1652290977.6</v>
      </c>
      <c r="FC457">
        <v>1652290996.1</v>
      </c>
      <c r="FD457">
        <v>32</v>
      </c>
      <c r="FE457">
        <v>-0.013</v>
      </c>
      <c r="FF457">
        <v>0.002</v>
      </c>
      <c r="FG457">
        <v>-0.077</v>
      </c>
      <c r="FH457">
        <v>-0.135</v>
      </c>
      <c r="FI457">
        <v>50</v>
      </c>
      <c r="FJ457">
        <v>9</v>
      </c>
      <c r="FK457">
        <v>0.13</v>
      </c>
      <c r="FL457">
        <v>0.01</v>
      </c>
      <c r="FM457">
        <v>0.392815975</v>
      </c>
      <c r="FN457">
        <v>-0.337667741088181</v>
      </c>
      <c r="FO457">
        <v>0.1470622560865784</v>
      </c>
      <c r="FP457">
        <v>-1</v>
      </c>
      <c r="FQ457">
        <v>19.527085</v>
      </c>
      <c r="FR457">
        <v>0.3303151969981495</v>
      </c>
      <c r="FS457">
        <v>0.0357007741512702</v>
      </c>
      <c r="FT457">
        <v>1</v>
      </c>
      <c r="FU457">
        <v>0</v>
      </c>
      <c r="FV457">
        <v>0</v>
      </c>
      <c r="FW457">
        <v>0</v>
      </c>
      <c r="FX457">
        <v>-1</v>
      </c>
      <c r="FY457">
        <v>1</v>
      </c>
      <c r="FZ457">
        <v>1</v>
      </c>
      <c r="GA457" t="s">
        <v>719</v>
      </c>
      <c r="GB457">
        <v>2.69332</v>
      </c>
      <c r="GC457">
        <v>2.70514</v>
      </c>
      <c r="GD457">
        <v>0.0133588</v>
      </c>
      <c r="GE457">
        <v>0.0130856</v>
      </c>
      <c r="GF457">
        <v>0.119177</v>
      </c>
      <c r="GG457">
        <v>0.050839</v>
      </c>
      <c r="GH457">
        <v>30906.6</v>
      </c>
      <c r="GI457">
        <v>31039.7</v>
      </c>
      <c r="GJ457">
        <v>29151.1</v>
      </c>
      <c r="GK457">
        <v>29111.8</v>
      </c>
      <c r="GL457">
        <v>33991.8</v>
      </c>
      <c r="GM457">
        <v>36787.7</v>
      </c>
      <c r="GN457">
        <v>41024</v>
      </c>
      <c r="GO457">
        <v>41541.3</v>
      </c>
      <c r="GP457">
        <v>1.72022</v>
      </c>
      <c r="GQ457">
        <v>1.9765</v>
      </c>
      <c r="GR457">
        <v>0.0308193</v>
      </c>
      <c r="GS457">
        <v>0</v>
      </c>
      <c r="GT457">
        <v>30.7307</v>
      </c>
      <c r="GU457">
        <v>999.9</v>
      </c>
      <c r="GV457">
        <v>36.4</v>
      </c>
      <c r="GW457">
        <v>36.7</v>
      </c>
      <c r="GX457">
        <v>24.912</v>
      </c>
      <c r="GY457">
        <v>62.6913</v>
      </c>
      <c r="GZ457">
        <v>29.9599</v>
      </c>
      <c r="HA457">
        <v>1</v>
      </c>
      <c r="HB457">
        <v>0.400777</v>
      </c>
      <c r="HC457">
        <v>0</v>
      </c>
      <c r="HD457">
        <v>20.3932</v>
      </c>
      <c r="HE457">
        <v>5.22283</v>
      </c>
      <c r="HF457">
        <v>12.0099</v>
      </c>
      <c r="HG457">
        <v>4.9893</v>
      </c>
      <c r="HH457">
        <v>3.28982</v>
      </c>
      <c r="HI457">
        <v>2463.4</v>
      </c>
      <c r="HJ457">
        <v>9999</v>
      </c>
      <c r="HK457">
        <v>9999</v>
      </c>
      <c r="HL457">
        <v>46.4</v>
      </c>
      <c r="HM457">
        <v>1.86736</v>
      </c>
      <c r="HN457">
        <v>1.8663</v>
      </c>
      <c r="HO457">
        <v>1.86584</v>
      </c>
      <c r="HP457">
        <v>1.86571</v>
      </c>
      <c r="HQ457">
        <v>1.86752</v>
      </c>
      <c r="HR457">
        <v>1.87009</v>
      </c>
      <c r="HS457">
        <v>1.86874</v>
      </c>
      <c r="HT457">
        <v>1.87011</v>
      </c>
      <c r="HU457">
        <v>0</v>
      </c>
      <c r="HV457">
        <v>0</v>
      </c>
      <c r="HW457">
        <v>0</v>
      </c>
      <c r="HX457">
        <v>0</v>
      </c>
      <c r="HY457" t="s">
        <v>425</v>
      </c>
      <c r="HZ457" t="s">
        <v>426</v>
      </c>
      <c r="IA457" t="s">
        <v>427</v>
      </c>
      <c r="IB457" t="s">
        <v>427</v>
      </c>
      <c r="IC457" t="s">
        <v>427</v>
      </c>
      <c r="ID457" t="s">
        <v>427</v>
      </c>
      <c r="IE457">
        <v>0</v>
      </c>
      <c r="IF457">
        <v>100</v>
      </c>
      <c r="IG457">
        <v>100</v>
      </c>
      <c r="IH457">
        <v>-0.077</v>
      </c>
      <c r="II457">
        <v>-0.135</v>
      </c>
      <c r="IJ457">
        <v>-0.03921298013014773</v>
      </c>
      <c r="IK457">
        <v>-0.0004613869835165773</v>
      </c>
      <c r="IL457">
        <v>-7.733014719846753E-07</v>
      </c>
      <c r="IM457">
        <v>2.12217718631011E-10</v>
      </c>
      <c r="IN457">
        <v>-0.1763252402608276</v>
      </c>
      <c r="IO457">
        <v>0.000886434048502425</v>
      </c>
      <c r="IP457">
        <v>0.0004187276611132993</v>
      </c>
      <c r="IQ457">
        <v>-3.612086840460417E-06</v>
      </c>
      <c r="IR457">
        <v>19</v>
      </c>
      <c r="IS457">
        <v>2204</v>
      </c>
      <c r="IT457">
        <v>1</v>
      </c>
      <c r="IU457">
        <v>37</v>
      </c>
      <c r="IV457">
        <v>1.4</v>
      </c>
      <c r="IW457">
        <v>1.1</v>
      </c>
      <c r="IX457">
        <v>0.26001</v>
      </c>
      <c r="IY457">
        <v>2.30957</v>
      </c>
      <c r="IZ457">
        <v>1.39648</v>
      </c>
      <c r="JA457">
        <v>2.34741</v>
      </c>
      <c r="JB457">
        <v>1.49536</v>
      </c>
      <c r="JC457">
        <v>2.30713</v>
      </c>
      <c r="JD457">
        <v>39.3169</v>
      </c>
      <c r="JE457">
        <v>14.4735</v>
      </c>
      <c r="JF457">
        <v>18</v>
      </c>
      <c r="JG457">
        <v>396.978</v>
      </c>
      <c r="JH457">
        <v>543.5</v>
      </c>
      <c r="JI457">
        <v>32.8135</v>
      </c>
      <c r="JJ457">
        <v>32.5809</v>
      </c>
      <c r="JK457">
        <v>30</v>
      </c>
      <c r="JL457">
        <v>32.4765</v>
      </c>
      <c r="JM457">
        <v>32.3658</v>
      </c>
      <c r="JN457">
        <v>5.22135</v>
      </c>
      <c r="JO457">
        <v>57.117</v>
      </c>
      <c r="JP457">
        <v>0</v>
      </c>
      <c r="JQ457">
        <v>-999.9</v>
      </c>
      <c r="JR457">
        <v>50</v>
      </c>
      <c r="JS457">
        <v>8.885210000000001</v>
      </c>
      <c r="JT457">
        <v>99.63379999999999</v>
      </c>
      <c r="JU457">
        <v>99.7123</v>
      </c>
    </row>
    <row r="458" spans="1:281">
      <c r="A458">
        <v>442</v>
      </c>
      <c r="B458">
        <v>1652291062.1</v>
      </c>
      <c r="C458">
        <v>9005.599999904633</v>
      </c>
      <c r="D458" t="s">
        <v>1380</v>
      </c>
      <c r="E458" t="s">
        <v>1381</v>
      </c>
      <c r="F458">
        <v>2</v>
      </c>
      <c r="G458" t="s">
        <v>1361</v>
      </c>
      <c r="H458" t="s">
        <v>418</v>
      </c>
      <c r="I458">
        <v>1652291060.6</v>
      </c>
      <c r="J458">
        <f>(K458)/1000</f>
        <v>0</v>
      </c>
      <c r="K458">
        <f>IF(CZ458, AN458, AH458)</f>
        <v>0</v>
      </c>
      <c r="L458">
        <f>IF(CZ458, AI458, AG458)</f>
        <v>0</v>
      </c>
      <c r="M458">
        <f>DB458 - IF(AU458&gt;1, L458*CV458*100.0/(AW458*DP458), 0)</f>
        <v>0</v>
      </c>
      <c r="N458">
        <f>((T458-J458/2)*M458-L458)/(T458+J458/2)</f>
        <v>0</v>
      </c>
      <c r="O458">
        <f>N458*(DI458+DJ458)/1000.0</f>
        <v>0</v>
      </c>
      <c r="P458">
        <f>(DB458 - IF(AU458&gt;1, L458*CV458*100.0/(AW458*DP458), 0))*(DI458+DJ458)/1000.0</f>
        <v>0</v>
      </c>
      <c r="Q458">
        <f>2.0/((1/S458-1/R458)+SIGN(S458)*SQRT((1/S458-1/R458)*(1/S458-1/R458) + 4*CW458/((CW458+1)*(CW458+1))*(2*1/S458*1/R458-1/R458*1/R458)))</f>
        <v>0</v>
      </c>
      <c r="R458">
        <f>IF(LEFT(CX458,1)&lt;&gt;"0",IF(LEFT(CX458,1)="1",3.0,CY458),$D$5+$E$5*(DP458*DI458/($K$5*1000))+$F$5*(DP458*DI458/($K$5*1000))*MAX(MIN(CV458,$J$5),$I$5)*MAX(MIN(CV458,$J$5),$I$5)+$G$5*MAX(MIN(CV458,$J$5),$I$5)*(DP458*DI458/($K$5*1000))+$H$5*(DP458*DI458/($K$5*1000))*(DP458*DI458/($K$5*1000)))</f>
        <v>0</v>
      </c>
      <c r="S458">
        <f>J458*(1000-(1000*0.61365*exp(17.502*W458/(240.97+W458))/(DI458+DJ458)+DD458)/2)/(1000*0.61365*exp(17.502*W458/(240.97+W458))/(DI458+DJ458)-DD458)</f>
        <v>0</v>
      </c>
      <c r="T458">
        <f>1/((CW458+1)/(Q458/1.6)+1/(R458/1.37)) + CW458/((CW458+1)/(Q458/1.6) + CW458/(R458/1.37))</f>
        <v>0</v>
      </c>
      <c r="U458">
        <f>(CR458*CU458)</f>
        <v>0</v>
      </c>
      <c r="V458">
        <f>(DK458+(U458+2*0.95*5.67E-8*(((DK458+$B$7)+273)^4-(DK458+273)^4)-44100*J458)/(1.84*29.3*R458+8*0.95*5.67E-8*(DK458+273)^3))</f>
        <v>0</v>
      </c>
      <c r="W458">
        <f>($C$7*DL458+$D$7*DM458+$E$7*V458)</f>
        <v>0</v>
      </c>
      <c r="X458">
        <f>0.61365*exp(17.502*W458/(240.97+W458))</f>
        <v>0</v>
      </c>
      <c r="Y458">
        <f>(Z458/AA458*100)</f>
        <v>0</v>
      </c>
      <c r="Z458">
        <f>DD458*(DI458+DJ458)/1000</f>
        <v>0</v>
      </c>
      <c r="AA458">
        <f>0.61365*exp(17.502*DK458/(240.97+DK458))</f>
        <v>0</v>
      </c>
      <c r="AB458">
        <f>(X458-DD458*(DI458+DJ458)/1000)</f>
        <v>0</v>
      </c>
      <c r="AC458">
        <f>(-J458*44100)</f>
        <v>0</v>
      </c>
      <c r="AD458">
        <f>2*29.3*R458*0.92*(DK458-W458)</f>
        <v>0</v>
      </c>
      <c r="AE458">
        <f>2*0.95*5.67E-8*(((DK458+$B$7)+273)^4-(W458+273)^4)</f>
        <v>0</v>
      </c>
      <c r="AF458">
        <f>U458+AE458+AC458+AD458</f>
        <v>0</v>
      </c>
      <c r="AG458">
        <f>DH458*AU458*(DC458-DB458*(1000-AU458*DE458)/(1000-AU458*DD458))/(100*CV458)</f>
        <v>0</v>
      </c>
      <c r="AH458">
        <f>1000*DH458*AU458*(DD458-DE458)/(100*CV458*(1000-AU458*DD458))</f>
        <v>0</v>
      </c>
      <c r="AI458">
        <f>(AJ458 - AK458 - DI458*1E3/(8.314*(DK458+273.15)) * AM458/DH458 * AL458) * DH458/(100*CV458) * (1000 - DE458)/1000</f>
        <v>0</v>
      </c>
      <c r="AJ458">
        <v>403.6774536967185</v>
      </c>
      <c r="AK458">
        <v>364.3268727272726</v>
      </c>
      <c r="AL458">
        <v>0.06152848546060673</v>
      </c>
      <c r="AM458">
        <v>66.36364268926687</v>
      </c>
      <c r="AN458">
        <f>(AP458 - AO458 + DI458*1E3/(8.314*(DK458+273.15)) * AR458/DH458 * AQ458) * DH458/(100*CV458) * 1000/(1000 - AP458)</f>
        <v>0</v>
      </c>
      <c r="AO458">
        <v>8.967242561276649</v>
      </c>
      <c r="AP458">
        <v>28.5621509090909</v>
      </c>
      <c r="AQ458">
        <v>-0.001696114309372716</v>
      </c>
      <c r="AR458">
        <v>79.12587961383313</v>
      </c>
      <c r="AS458">
        <v>0</v>
      </c>
      <c r="AT458">
        <v>0</v>
      </c>
      <c r="AU458">
        <f>IF(AS458*$H$13&gt;=AW458,1.0,(AW458/(AW458-AS458*$H$13)))</f>
        <v>0</v>
      </c>
      <c r="AV458">
        <f>(AU458-1)*100</f>
        <v>0</v>
      </c>
      <c r="AW458">
        <f>MAX(0,($B$13+$C$13*DP458)/(1+$D$13*DP458)*DI458/(DK458+273)*$E$13)</f>
        <v>0</v>
      </c>
      <c r="AX458" t="s">
        <v>419</v>
      </c>
      <c r="AY458">
        <v>10510</v>
      </c>
      <c r="AZ458">
        <v>590.42</v>
      </c>
      <c r="BA458">
        <v>2650.6</v>
      </c>
      <c r="BB458">
        <f>1-AZ458/BA458</f>
        <v>0</v>
      </c>
      <c r="BC458">
        <v>-1.816883183993991</v>
      </c>
      <c r="BD458" t="s">
        <v>1382</v>
      </c>
      <c r="BE458">
        <v>10369.5</v>
      </c>
      <c r="BF458">
        <v>1052.116</v>
      </c>
      <c r="BG458">
        <v>1518.88</v>
      </c>
      <c r="BH458">
        <f>1-BF458/BG458</f>
        <v>0</v>
      </c>
      <c r="BI458">
        <v>0.5</v>
      </c>
      <c r="BJ458">
        <f>CS458</f>
        <v>0</v>
      </c>
      <c r="BK458">
        <f>L458</f>
        <v>0</v>
      </c>
      <c r="BL458">
        <f>BH458*BI458*BJ458</f>
        <v>0</v>
      </c>
      <c r="BM458">
        <f>(BK458-BC458)/BJ458</f>
        <v>0</v>
      </c>
      <c r="BN458">
        <f>(BA458-BG458)/BG458</f>
        <v>0</v>
      </c>
      <c r="BO458">
        <f>AZ458/(BB458+AZ458/BG458)</f>
        <v>0</v>
      </c>
      <c r="BP458" t="s">
        <v>421</v>
      </c>
      <c r="BQ458">
        <v>0</v>
      </c>
      <c r="BR458">
        <f>IF(BQ458&lt;&gt;0, BQ458, BO458)</f>
        <v>0</v>
      </c>
      <c r="BS458">
        <f>1-BR458/BG458</f>
        <v>0</v>
      </c>
      <c r="BT458">
        <f>(BG458-BF458)/(BG458-BR458)</f>
        <v>0</v>
      </c>
      <c r="BU458">
        <f>(BA458-BG458)/(BA458-BR458)</f>
        <v>0</v>
      </c>
      <c r="BV458">
        <f>(BG458-BF458)/(BG458-AZ458)</f>
        <v>0</v>
      </c>
      <c r="BW458">
        <f>(BA458-BG458)/(BA458-AZ458)</f>
        <v>0</v>
      </c>
      <c r="BX458">
        <f>(BT458*BR458/BF458)</f>
        <v>0</v>
      </c>
      <c r="BY458">
        <f>(1-BX458)</f>
        <v>0</v>
      </c>
      <c r="BZ458">
        <v>1364</v>
      </c>
      <c r="CA458">
        <v>300</v>
      </c>
      <c r="CB458">
        <v>300</v>
      </c>
      <c r="CC458">
        <v>300</v>
      </c>
      <c r="CD458">
        <v>10369.5</v>
      </c>
      <c r="CE458">
        <v>1429.39</v>
      </c>
      <c r="CF458">
        <v>-0.00729936</v>
      </c>
      <c r="CG458">
        <v>1.84</v>
      </c>
      <c r="CH458" t="s">
        <v>421</v>
      </c>
      <c r="CI458" t="s">
        <v>421</v>
      </c>
      <c r="CJ458" t="s">
        <v>421</v>
      </c>
      <c r="CK458" t="s">
        <v>421</v>
      </c>
      <c r="CL458" t="s">
        <v>421</v>
      </c>
      <c r="CM458" t="s">
        <v>421</v>
      </c>
      <c r="CN458" t="s">
        <v>421</v>
      </c>
      <c r="CO458" t="s">
        <v>421</v>
      </c>
      <c r="CP458" t="s">
        <v>421</v>
      </c>
      <c r="CQ458" t="s">
        <v>421</v>
      </c>
      <c r="CR458">
        <f>$B$11*DQ458+$C$11*DR458+$F$11*EC458*(1-EF458)</f>
        <v>0</v>
      </c>
      <c r="CS458">
        <f>CR458*CT458</f>
        <v>0</v>
      </c>
      <c r="CT458">
        <f>($B$11*$D$9+$C$11*$D$9+$F$11*((EP458+EH458)/MAX(EP458+EH458+EQ458, 0.1)*$I$9+EQ458/MAX(EP458+EH458+EQ458, 0.1)*$J$9))/($B$11+$C$11+$F$11)</f>
        <v>0</v>
      </c>
      <c r="CU458">
        <f>($B$11*$K$9+$C$11*$K$9+$F$11*((EP458+EH458)/MAX(EP458+EH458+EQ458, 0.1)*$P$9+EQ458/MAX(EP458+EH458+EQ458, 0.1)*$Q$9))/($B$11+$C$11+$F$11)</f>
        <v>0</v>
      </c>
      <c r="CV458">
        <v>6</v>
      </c>
      <c r="CW458">
        <v>0.5</v>
      </c>
      <c r="CX458" t="s">
        <v>422</v>
      </c>
      <c r="CY458">
        <v>2</v>
      </c>
      <c r="CZ458" t="b">
        <v>1</v>
      </c>
      <c r="DA458">
        <v>1652291060.6</v>
      </c>
      <c r="DB458">
        <v>354.0076</v>
      </c>
      <c r="DC458">
        <v>400.0328000000001</v>
      </c>
      <c r="DD458">
        <v>28.3268</v>
      </c>
      <c r="DE458">
        <v>8.940285999999999</v>
      </c>
      <c r="DF458">
        <v>354.1806</v>
      </c>
      <c r="DG458">
        <v>28.4638</v>
      </c>
      <c r="DH458">
        <v>400.0858</v>
      </c>
      <c r="DI458">
        <v>90.61818000000001</v>
      </c>
      <c r="DJ458">
        <v>0.09998641999999999</v>
      </c>
      <c r="DK458">
        <v>33.36782</v>
      </c>
      <c r="DL458">
        <v>31.22566</v>
      </c>
      <c r="DM458">
        <v>999.9</v>
      </c>
      <c r="DN458">
        <v>0</v>
      </c>
      <c r="DO458">
        <v>0</v>
      </c>
      <c r="DP458">
        <v>9999.369999999999</v>
      </c>
      <c r="DQ458">
        <v>0</v>
      </c>
      <c r="DR458">
        <v>256.6302</v>
      </c>
      <c r="DS458">
        <v>-46.15518</v>
      </c>
      <c r="DT458">
        <v>364.2852</v>
      </c>
      <c r="DU458">
        <v>403.6412</v>
      </c>
      <c r="DV458">
        <v>19.63006</v>
      </c>
      <c r="DW458">
        <v>400.0328000000001</v>
      </c>
      <c r="DX458">
        <v>8.940285999999999</v>
      </c>
      <c r="DY458">
        <v>2.588992</v>
      </c>
      <c r="DZ458">
        <v>0.8101524</v>
      </c>
      <c r="EA458">
        <v>21.59702</v>
      </c>
      <c r="EB458">
        <v>3.886442</v>
      </c>
      <c r="EC458">
        <v>1500.01</v>
      </c>
      <c r="ED458">
        <v>0.9730000000000001</v>
      </c>
      <c r="EE458">
        <v>0.02699996</v>
      </c>
      <c r="EF458">
        <v>0</v>
      </c>
      <c r="EG458">
        <v>1052.568</v>
      </c>
      <c r="EH458">
        <v>5.00097</v>
      </c>
      <c r="EI458">
        <v>16690.56</v>
      </c>
      <c r="EJ458">
        <v>12491.7</v>
      </c>
      <c r="EK458">
        <v>42.25</v>
      </c>
      <c r="EL458">
        <v>43.687</v>
      </c>
      <c r="EM458">
        <v>42.5</v>
      </c>
      <c r="EN458">
        <v>43.5998</v>
      </c>
      <c r="EO458">
        <v>43.375</v>
      </c>
      <c r="EP458">
        <v>1454.64</v>
      </c>
      <c r="EQ458">
        <v>40.37</v>
      </c>
      <c r="ER458">
        <v>0</v>
      </c>
      <c r="ES458">
        <v>106</v>
      </c>
      <c r="ET458">
        <v>0</v>
      </c>
      <c r="EU458">
        <v>1052.116</v>
      </c>
      <c r="EV458">
        <v>7.221538471631917</v>
      </c>
      <c r="EW458">
        <v>92.85384630314984</v>
      </c>
      <c r="EX458">
        <v>16684.124</v>
      </c>
      <c r="EY458">
        <v>15</v>
      </c>
      <c r="EZ458">
        <v>1652291102.6</v>
      </c>
      <c r="FA458" t="s">
        <v>1383</v>
      </c>
      <c r="FB458">
        <v>1652291085.1</v>
      </c>
      <c r="FC458">
        <v>1652291102.6</v>
      </c>
      <c r="FD458">
        <v>33</v>
      </c>
      <c r="FE458">
        <v>0.174</v>
      </c>
      <c r="FF458">
        <v>-0.002</v>
      </c>
      <c r="FG458">
        <v>-0.173</v>
      </c>
      <c r="FH458">
        <v>-0.137</v>
      </c>
      <c r="FI458">
        <v>400</v>
      </c>
      <c r="FJ458">
        <v>9</v>
      </c>
      <c r="FK458">
        <v>0.03</v>
      </c>
      <c r="FL458">
        <v>0.01</v>
      </c>
      <c r="FM458">
        <v>-46.92353170731707</v>
      </c>
      <c r="FN458">
        <v>5.937198606271757</v>
      </c>
      <c r="FO458">
        <v>0.6041979930853003</v>
      </c>
      <c r="FP458">
        <v>-1</v>
      </c>
      <c r="FQ458">
        <v>19.5727512195122</v>
      </c>
      <c r="FR458">
        <v>0.3269142857142975</v>
      </c>
      <c r="FS458">
        <v>0.03482392730791503</v>
      </c>
      <c r="FT458">
        <v>1</v>
      </c>
      <c r="FU458">
        <v>0</v>
      </c>
      <c r="FV458">
        <v>0</v>
      </c>
      <c r="FW458">
        <v>0</v>
      </c>
      <c r="FX458">
        <v>-1</v>
      </c>
      <c r="FY458">
        <v>1</v>
      </c>
      <c r="FZ458">
        <v>1</v>
      </c>
      <c r="GA458" t="s">
        <v>719</v>
      </c>
      <c r="GB458">
        <v>2.69318</v>
      </c>
      <c r="GC458">
        <v>2.70509</v>
      </c>
      <c r="GD458">
        <v>0.0816853</v>
      </c>
      <c r="GE458">
        <v>0.0888327</v>
      </c>
      <c r="GF458">
        <v>0.119271</v>
      </c>
      <c r="GG458">
        <v>0.0506456</v>
      </c>
      <c r="GH458">
        <v>28767.3</v>
      </c>
      <c r="GI458">
        <v>28659.6</v>
      </c>
      <c r="GJ458">
        <v>29152.2</v>
      </c>
      <c r="GK458">
        <v>29114.1</v>
      </c>
      <c r="GL458">
        <v>33991.2</v>
      </c>
      <c r="GM458">
        <v>36800.2</v>
      </c>
      <c r="GN458">
        <v>41026.1</v>
      </c>
      <c r="GO458">
        <v>41545.5</v>
      </c>
      <c r="GP458">
        <v>1.71995</v>
      </c>
      <c r="GQ458">
        <v>1.97717</v>
      </c>
      <c r="GR458">
        <v>0.0323653</v>
      </c>
      <c r="GS458">
        <v>0</v>
      </c>
      <c r="GT458">
        <v>30.7101</v>
      </c>
      <c r="GU458">
        <v>999.9</v>
      </c>
      <c r="GV458">
        <v>36.4</v>
      </c>
      <c r="GW458">
        <v>36.7</v>
      </c>
      <c r="GX458">
        <v>24.9131</v>
      </c>
      <c r="GY458">
        <v>62.8213</v>
      </c>
      <c r="GZ458">
        <v>29.2869</v>
      </c>
      <c r="HA458">
        <v>1</v>
      </c>
      <c r="HB458">
        <v>0.40029</v>
      </c>
      <c r="HC458">
        <v>0</v>
      </c>
      <c r="HD458">
        <v>20.3933</v>
      </c>
      <c r="HE458">
        <v>5.22223</v>
      </c>
      <c r="HF458">
        <v>12.0099</v>
      </c>
      <c r="HG458">
        <v>4.9896</v>
      </c>
      <c r="HH458">
        <v>3.28973</v>
      </c>
      <c r="HI458">
        <v>2465.3</v>
      </c>
      <c r="HJ458">
        <v>9999</v>
      </c>
      <c r="HK458">
        <v>9999</v>
      </c>
      <c r="HL458">
        <v>46.4</v>
      </c>
      <c r="HM458">
        <v>1.86731</v>
      </c>
      <c r="HN458">
        <v>1.86631</v>
      </c>
      <c r="HO458">
        <v>1.86584</v>
      </c>
      <c r="HP458">
        <v>1.86569</v>
      </c>
      <c r="HQ458">
        <v>1.86752</v>
      </c>
      <c r="HR458">
        <v>1.87008</v>
      </c>
      <c r="HS458">
        <v>1.86873</v>
      </c>
      <c r="HT458">
        <v>1.87008</v>
      </c>
      <c r="HU458">
        <v>0</v>
      </c>
      <c r="HV458">
        <v>0</v>
      </c>
      <c r="HW458">
        <v>0</v>
      </c>
      <c r="HX458">
        <v>0</v>
      </c>
      <c r="HY458" t="s">
        <v>425</v>
      </c>
      <c r="HZ458" t="s">
        <v>426</v>
      </c>
      <c r="IA458" t="s">
        <v>427</v>
      </c>
      <c r="IB458" t="s">
        <v>427</v>
      </c>
      <c r="IC458" t="s">
        <v>427</v>
      </c>
      <c r="ID458" t="s">
        <v>427</v>
      </c>
      <c r="IE458">
        <v>0</v>
      </c>
      <c r="IF458">
        <v>100</v>
      </c>
      <c r="IG458">
        <v>100</v>
      </c>
      <c r="IH458">
        <v>-0.173</v>
      </c>
      <c r="II458">
        <v>-0.137</v>
      </c>
      <c r="IJ458">
        <v>-0.05213511081397681</v>
      </c>
      <c r="IK458">
        <v>-0.0004613869835165773</v>
      </c>
      <c r="IL458">
        <v>-7.733014719846753E-07</v>
      </c>
      <c r="IM458">
        <v>2.12217718631011E-10</v>
      </c>
      <c r="IN458">
        <v>-0.1746662709471234</v>
      </c>
      <c r="IO458">
        <v>0.000886434048502425</v>
      </c>
      <c r="IP458">
        <v>0.0004187276611132993</v>
      </c>
      <c r="IQ458">
        <v>-3.612086840460417E-06</v>
      </c>
      <c r="IR458">
        <v>19</v>
      </c>
      <c r="IS458">
        <v>2204</v>
      </c>
      <c r="IT458">
        <v>1</v>
      </c>
      <c r="IU458">
        <v>37</v>
      </c>
      <c r="IV458">
        <v>1.4</v>
      </c>
      <c r="IW458">
        <v>1.1</v>
      </c>
      <c r="IX458">
        <v>1.0083</v>
      </c>
      <c r="IY458">
        <v>2.25708</v>
      </c>
      <c r="IZ458">
        <v>1.39648</v>
      </c>
      <c r="JA458">
        <v>2.34863</v>
      </c>
      <c r="JB458">
        <v>1.49536</v>
      </c>
      <c r="JC458">
        <v>2.31201</v>
      </c>
      <c r="JD458">
        <v>39.3418</v>
      </c>
      <c r="JE458">
        <v>14.456</v>
      </c>
      <c r="JF458">
        <v>18</v>
      </c>
      <c r="JG458">
        <v>396.927</v>
      </c>
      <c r="JH458">
        <v>544.172</v>
      </c>
      <c r="JI458">
        <v>32.8807</v>
      </c>
      <c r="JJ458">
        <v>32.5983</v>
      </c>
      <c r="JK458">
        <v>30.0001</v>
      </c>
      <c r="JL458">
        <v>32.4937</v>
      </c>
      <c r="JM458">
        <v>32.3857</v>
      </c>
      <c r="JN458">
        <v>20.1806</v>
      </c>
      <c r="JO458">
        <v>56.9867</v>
      </c>
      <c r="JP458">
        <v>0</v>
      </c>
      <c r="JQ458">
        <v>-999.9</v>
      </c>
      <c r="JR458">
        <v>400</v>
      </c>
      <c r="JS458">
        <v>8.914</v>
      </c>
      <c r="JT458">
        <v>99.6383</v>
      </c>
      <c r="JU458">
        <v>99.72150000000001</v>
      </c>
    </row>
    <row r="459" spans="1:281">
      <c r="A459">
        <v>443</v>
      </c>
      <c r="B459">
        <v>1652291193.6</v>
      </c>
      <c r="C459">
        <v>9137.099999904633</v>
      </c>
      <c r="D459" t="s">
        <v>1384</v>
      </c>
      <c r="E459" t="s">
        <v>1385</v>
      </c>
      <c r="F459">
        <v>2</v>
      </c>
      <c r="G459" t="s">
        <v>1361</v>
      </c>
      <c r="H459" t="s">
        <v>418</v>
      </c>
      <c r="I459">
        <v>1652291192.1</v>
      </c>
      <c r="J459">
        <f>(K459)/1000</f>
        <v>0</v>
      </c>
      <c r="K459">
        <f>IF(CZ459, AN459, AH459)</f>
        <v>0</v>
      </c>
      <c r="L459">
        <f>IF(CZ459, AI459, AG459)</f>
        <v>0</v>
      </c>
      <c r="M459">
        <f>DB459 - IF(AU459&gt;1, L459*CV459*100.0/(AW459*DP459), 0)</f>
        <v>0</v>
      </c>
      <c r="N459">
        <f>((T459-J459/2)*M459-L459)/(T459+J459/2)</f>
        <v>0</v>
      </c>
      <c r="O459">
        <f>N459*(DI459+DJ459)/1000.0</f>
        <v>0</v>
      </c>
      <c r="P459">
        <f>(DB459 - IF(AU459&gt;1, L459*CV459*100.0/(AW459*DP459), 0))*(DI459+DJ459)/1000.0</f>
        <v>0</v>
      </c>
      <c r="Q459">
        <f>2.0/((1/S459-1/R459)+SIGN(S459)*SQRT((1/S459-1/R459)*(1/S459-1/R459) + 4*CW459/((CW459+1)*(CW459+1))*(2*1/S459*1/R459-1/R459*1/R459)))</f>
        <v>0</v>
      </c>
      <c r="R459">
        <f>IF(LEFT(CX459,1)&lt;&gt;"0",IF(LEFT(CX459,1)="1",3.0,CY459),$D$5+$E$5*(DP459*DI459/($K$5*1000))+$F$5*(DP459*DI459/($K$5*1000))*MAX(MIN(CV459,$J$5),$I$5)*MAX(MIN(CV459,$J$5),$I$5)+$G$5*MAX(MIN(CV459,$J$5),$I$5)*(DP459*DI459/($K$5*1000))+$H$5*(DP459*DI459/($K$5*1000))*(DP459*DI459/($K$5*1000)))</f>
        <v>0</v>
      </c>
      <c r="S459">
        <f>J459*(1000-(1000*0.61365*exp(17.502*W459/(240.97+W459))/(DI459+DJ459)+DD459)/2)/(1000*0.61365*exp(17.502*W459/(240.97+W459))/(DI459+DJ459)-DD459)</f>
        <v>0</v>
      </c>
      <c r="T459">
        <f>1/((CW459+1)/(Q459/1.6)+1/(R459/1.37)) + CW459/((CW459+1)/(Q459/1.6) + CW459/(R459/1.37))</f>
        <v>0</v>
      </c>
      <c r="U459">
        <f>(CR459*CU459)</f>
        <v>0</v>
      </c>
      <c r="V459">
        <f>(DK459+(U459+2*0.95*5.67E-8*(((DK459+$B$7)+273)^4-(DK459+273)^4)-44100*J459)/(1.84*29.3*R459+8*0.95*5.67E-8*(DK459+273)^3))</f>
        <v>0</v>
      </c>
      <c r="W459">
        <f>($C$7*DL459+$D$7*DM459+$E$7*V459)</f>
        <v>0</v>
      </c>
      <c r="X459">
        <f>0.61365*exp(17.502*W459/(240.97+W459))</f>
        <v>0</v>
      </c>
      <c r="Y459">
        <f>(Z459/AA459*100)</f>
        <v>0</v>
      </c>
      <c r="Z459">
        <f>DD459*(DI459+DJ459)/1000</f>
        <v>0</v>
      </c>
      <c r="AA459">
        <f>0.61365*exp(17.502*DK459/(240.97+DK459))</f>
        <v>0</v>
      </c>
      <c r="AB459">
        <f>(X459-DD459*(DI459+DJ459)/1000)</f>
        <v>0</v>
      </c>
      <c r="AC459">
        <f>(-J459*44100)</f>
        <v>0</v>
      </c>
      <c r="AD459">
        <f>2*29.3*R459*0.92*(DK459-W459)</f>
        <v>0</v>
      </c>
      <c r="AE459">
        <f>2*0.95*5.67E-8*(((DK459+$B$7)+273)^4-(W459+273)^4)</f>
        <v>0</v>
      </c>
      <c r="AF459">
        <f>U459+AE459+AC459+AD459</f>
        <v>0</v>
      </c>
      <c r="AG459">
        <f>DH459*AU459*(DC459-DB459*(1000-AU459*DE459)/(1000-AU459*DD459))/(100*CV459)</f>
        <v>0</v>
      </c>
      <c r="AH459">
        <f>1000*DH459*AU459*(DD459-DE459)/(100*CV459*(1000-AU459*DD459))</f>
        <v>0</v>
      </c>
      <c r="AI459">
        <f>(AJ459 - AK459 - DI459*1E3/(8.314*(DK459+273.15)) * AM459/DH459 * AL459) * DH459/(100*CV459) * (1000 - DE459)/1000</f>
        <v>0</v>
      </c>
      <c r="AJ459">
        <v>404.0063104241526</v>
      </c>
      <c r="AK459">
        <v>365.2686121212121</v>
      </c>
      <c r="AL459">
        <v>0.002025117006624793</v>
      </c>
      <c r="AM459">
        <v>66.36541681725495</v>
      </c>
      <c r="AN459">
        <f>(AP459 - AO459 + DI459*1E3/(8.314*(DK459+273.15)) * AR459/DH459 * AQ459) * DH459/(100*CV459) * 1000/(1000 - AP459)</f>
        <v>0</v>
      </c>
      <c r="AO459">
        <v>9.831073235237691</v>
      </c>
      <c r="AP459">
        <v>28.21603454545455</v>
      </c>
      <c r="AQ459">
        <v>-0.003183371090070132</v>
      </c>
      <c r="AR459">
        <v>79.12678332784984</v>
      </c>
      <c r="AS459">
        <v>0</v>
      </c>
      <c r="AT459">
        <v>0</v>
      </c>
      <c r="AU459">
        <f>IF(AS459*$H$13&gt;=AW459,1.0,(AW459/(AW459-AS459*$H$13)))</f>
        <v>0</v>
      </c>
      <c r="AV459">
        <f>(AU459-1)*100</f>
        <v>0</v>
      </c>
      <c r="AW459">
        <f>MAX(0,($B$13+$C$13*DP459)/(1+$D$13*DP459)*DI459/(DK459+273)*$E$13)</f>
        <v>0</v>
      </c>
      <c r="AX459" t="s">
        <v>419</v>
      </c>
      <c r="AY459">
        <v>10510</v>
      </c>
      <c r="AZ459">
        <v>590.42</v>
      </c>
      <c r="BA459">
        <v>2650.6</v>
      </c>
      <c r="BB459">
        <f>1-AZ459/BA459</f>
        <v>0</v>
      </c>
      <c r="BC459">
        <v>-1.816883183993991</v>
      </c>
      <c r="BD459" t="s">
        <v>1386</v>
      </c>
      <c r="BE459">
        <v>10369.8</v>
      </c>
      <c r="BF459">
        <v>1078.0788</v>
      </c>
      <c r="BG459">
        <v>1593.18</v>
      </c>
      <c r="BH459">
        <f>1-BF459/BG459</f>
        <v>0</v>
      </c>
      <c r="BI459">
        <v>0.5</v>
      </c>
      <c r="BJ459">
        <f>CS459</f>
        <v>0</v>
      </c>
      <c r="BK459">
        <f>L459</f>
        <v>0</v>
      </c>
      <c r="BL459">
        <f>BH459*BI459*BJ459</f>
        <v>0</v>
      </c>
      <c r="BM459">
        <f>(BK459-BC459)/BJ459</f>
        <v>0</v>
      </c>
      <c r="BN459">
        <f>(BA459-BG459)/BG459</f>
        <v>0</v>
      </c>
      <c r="BO459">
        <f>AZ459/(BB459+AZ459/BG459)</f>
        <v>0</v>
      </c>
      <c r="BP459" t="s">
        <v>421</v>
      </c>
      <c r="BQ459">
        <v>0</v>
      </c>
      <c r="BR459">
        <f>IF(BQ459&lt;&gt;0, BQ459, BO459)</f>
        <v>0</v>
      </c>
      <c r="BS459">
        <f>1-BR459/BG459</f>
        <v>0</v>
      </c>
      <c r="BT459">
        <f>(BG459-BF459)/(BG459-BR459)</f>
        <v>0</v>
      </c>
      <c r="BU459">
        <f>(BA459-BG459)/(BA459-BR459)</f>
        <v>0</v>
      </c>
      <c r="BV459">
        <f>(BG459-BF459)/(BG459-AZ459)</f>
        <v>0</v>
      </c>
      <c r="BW459">
        <f>(BA459-BG459)/(BA459-AZ459)</f>
        <v>0</v>
      </c>
      <c r="BX459">
        <f>(BT459*BR459/BF459)</f>
        <v>0</v>
      </c>
      <c r="BY459">
        <f>(1-BX459)</f>
        <v>0</v>
      </c>
      <c r="BZ459">
        <v>1365</v>
      </c>
      <c r="CA459">
        <v>300</v>
      </c>
      <c r="CB459">
        <v>300</v>
      </c>
      <c r="CC459">
        <v>300</v>
      </c>
      <c r="CD459">
        <v>10369.8</v>
      </c>
      <c r="CE459">
        <v>1496.85</v>
      </c>
      <c r="CF459">
        <v>-0.0072997</v>
      </c>
      <c r="CG459">
        <v>3.34</v>
      </c>
      <c r="CH459" t="s">
        <v>421</v>
      </c>
      <c r="CI459" t="s">
        <v>421</v>
      </c>
      <c r="CJ459" t="s">
        <v>421</v>
      </c>
      <c r="CK459" t="s">
        <v>421</v>
      </c>
      <c r="CL459" t="s">
        <v>421</v>
      </c>
      <c r="CM459" t="s">
        <v>421</v>
      </c>
      <c r="CN459" t="s">
        <v>421</v>
      </c>
      <c r="CO459" t="s">
        <v>421</v>
      </c>
      <c r="CP459" t="s">
        <v>421</v>
      </c>
      <c r="CQ459" t="s">
        <v>421</v>
      </c>
      <c r="CR459">
        <f>$B$11*DQ459+$C$11*DR459+$F$11*EC459*(1-EF459)</f>
        <v>0</v>
      </c>
      <c r="CS459">
        <f>CR459*CT459</f>
        <v>0</v>
      </c>
      <c r="CT459">
        <f>($B$11*$D$9+$C$11*$D$9+$F$11*((EP459+EH459)/MAX(EP459+EH459+EQ459, 0.1)*$I$9+EQ459/MAX(EP459+EH459+EQ459, 0.1)*$J$9))/($B$11+$C$11+$F$11)</f>
        <v>0</v>
      </c>
      <c r="CU459">
        <f>($B$11*$K$9+$C$11*$K$9+$F$11*((EP459+EH459)/MAX(EP459+EH459+EQ459, 0.1)*$P$9+EQ459/MAX(EP459+EH459+EQ459, 0.1)*$Q$9))/($B$11+$C$11+$F$11)</f>
        <v>0</v>
      </c>
      <c r="CV459">
        <v>6</v>
      </c>
      <c r="CW459">
        <v>0.5</v>
      </c>
      <c r="CX459" t="s">
        <v>422</v>
      </c>
      <c r="CY459">
        <v>2</v>
      </c>
      <c r="CZ459" t="b">
        <v>1</v>
      </c>
      <c r="DA459">
        <v>1652291192.1</v>
      </c>
      <c r="DB459">
        <v>354.8526</v>
      </c>
      <c r="DC459">
        <v>400.0332</v>
      </c>
      <c r="DD459">
        <v>27.99462</v>
      </c>
      <c r="DE459">
        <v>9.890200000000002</v>
      </c>
      <c r="DF459">
        <v>355.0866</v>
      </c>
      <c r="DG459">
        <v>28.11962</v>
      </c>
      <c r="DH459">
        <v>400.0974</v>
      </c>
      <c r="DI459">
        <v>90.62667999999999</v>
      </c>
      <c r="DJ459">
        <v>0.09987442000000001</v>
      </c>
      <c r="DK459">
        <v>33.44382</v>
      </c>
      <c r="DL459">
        <v>31.50572</v>
      </c>
      <c r="DM459">
        <v>999.9</v>
      </c>
      <c r="DN459">
        <v>0</v>
      </c>
      <c r="DO459">
        <v>0</v>
      </c>
      <c r="DP459">
        <v>10002.004</v>
      </c>
      <c r="DQ459">
        <v>0</v>
      </c>
      <c r="DR459">
        <v>254.5772</v>
      </c>
      <c r="DS459">
        <v>-45.07666</v>
      </c>
      <c r="DT459">
        <v>365.2642</v>
      </c>
      <c r="DU459">
        <v>404.0294</v>
      </c>
      <c r="DV459">
        <v>18.3286</v>
      </c>
      <c r="DW459">
        <v>400.0332</v>
      </c>
      <c r="DX459">
        <v>9.890200000000002</v>
      </c>
      <c r="DY459">
        <v>2.55738</v>
      </c>
      <c r="DZ459">
        <v>0.8963162</v>
      </c>
      <c r="EA459">
        <v>21.39634</v>
      </c>
      <c r="EB459">
        <v>5.331698</v>
      </c>
      <c r="EC459">
        <v>1500.006</v>
      </c>
      <c r="ED459">
        <v>0.9730000000000001</v>
      </c>
      <c r="EE459">
        <v>0.02699996</v>
      </c>
      <c r="EF459">
        <v>0</v>
      </c>
      <c r="EG459">
        <v>1082.292</v>
      </c>
      <c r="EH459">
        <v>5.00097</v>
      </c>
      <c r="EI459">
        <v>17145.62</v>
      </c>
      <c r="EJ459">
        <v>12491.64</v>
      </c>
      <c r="EK459">
        <v>42.25</v>
      </c>
      <c r="EL459">
        <v>43.75</v>
      </c>
      <c r="EM459">
        <v>42.5</v>
      </c>
      <c r="EN459">
        <v>43.625</v>
      </c>
      <c r="EO459">
        <v>43.4122</v>
      </c>
      <c r="EP459">
        <v>1454.636</v>
      </c>
      <c r="EQ459">
        <v>40.364</v>
      </c>
      <c r="ER459">
        <v>0</v>
      </c>
      <c r="ES459">
        <v>130.8000001907349</v>
      </c>
      <c r="ET459">
        <v>0</v>
      </c>
      <c r="EU459">
        <v>1078.0788</v>
      </c>
      <c r="EV459">
        <v>41.51384606400111</v>
      </c>
      <c r="EW459">
        <v>623.6461529437224</v>
      </c>
      <c r="EX459">
        <v>17083.5</v>
      </c>
      <c r="EY459">
        <v>15</v>
      </c>
      <c r="EZ459">
        <v>1652291232.6</v>
      </c>
      <c r="FA459" t="s">
        <v>1387</v>
      </c>
      <c r="FB459">
        <v>1652291220.6</v>
      </c>
      <c r="FC459">
        <v>1652291232.6</v>
      </c>
      <c r="FD459">
        <v>34</v>
      </c>
      <c r="FE459">
        <v>-0.061</v>
      </c>
      <c r="FF459">
        <v>0.003</v>
      </c>
      <c r="FG459">
        <v>-0.234</v>
      </c>
      <c r="FH459">
        <v>-0.125</v>
      </c>
      <c r="FI459">
        <v>400</v>
      </c>
      <c r="FJ459">
        <v>10</v>
      </c>
      <c r="FK459">
        <v>0.05</v>
      </c>
      <c r="FL459">
        <v>0</v>
      </c>
      <c r="FM459">
        <v>-45.06661951219512</v>
      </c>
      <c r="FN459">
        <v>0.2271386759580753</v>
      </c>
      <c r="FO459">
        <v>0.1576568428806033</v>
      </c>
      <c r="FP459">
        <v>-1</v>
      </c>
      <c r="FQ459">
        <v>18.5274243902439</v>
      </c>
      <c r="FR459">
        <v>-1.289414634146312</v>
      </c>
      <c r="FS459">
        <v>0.1289338207640776</v>
      </c>
      <c r="FT459">
        <v>0</v>
      </c>
      <c r="FU459">
        <v>0</v>
      </c>
      <c r="FV459">
        <v>0</v>
      </c>
      <c r="FW459">
        <v>0</v>
      </c>
      <c r="FX459">
        <v>-1</v>
      </c>
      <c r="FY459">
        <v>0</v>
      </c>
      <c r="FZ459">
        <v>1</v>
      </c>
      <c r="GA459" t="s">
        <v>710</v>
      </c>
      <c r="GB459">
        <v>2.69319</v>
      </c>
      <c r="GC459">
        <v>2.70515</v>
      </c>
      <c r="GD459">
        <v>0.0818444</v>
      </c>
      <c r="GE459">
        <v>0.0888487</v>
      </c>
      <c r="GF459">
        <v>0.118305</v>
      </c>
      <c r="GG459">
        <v>0.0549392</v>
      </c>
      <c r="GH459">
        <v>28762.7</v>
      </c>
      <c r="GI459">
        <v>28659.7</v>
      </c>
      <c r="GJ459">
        <v>29152.6</v>
      </c>
      <c r="GK459">
        <v>29114.8</v>
      </c>
      <c r="GL459">
        <v>34028.8</v>
      </c>
      <c r="GM459">
        <v>36634.4</v>
      </c>
      <c r="GN459">
        <v>41026.2</v>
      </c>
      <c r="GO459">
        <v>41546.5</v>
      </c>
      <c r="GP459">
        <v>1.7189</v>
      </c>
      <c r="GQ459">
        <v>1.97915</v>
      </c>
      <c r="GR459">
        <v>0.0539124</v>
      </c>
      <c r="GS459">
        <v>0</v>
      </c>
      <c r="GT459">
        <v>30.6359</v>
      </c>
      <c r="GU459">
        <v>999.9</v>
      </c>
      <c r="GV459">
        <v>36.4</v>
      </c>
      <c r="GW459">
        <v>36.7</v>
      </c>
      <c r="GX459">
        <v>24.9093</v>
      </c>
      <c r="GY459">
        <v>62.9513</v>
      </c>
      <c r="GZ459">
        <v>29.8317</v>
      </c>
      <c r="HA459">
        <v>1</v>
      </c>
      <c r="HB459">
        <v>0.39955</v>
      </c>
      <c r="HC459">
        <v>0</v>
      </c>
      <c r="HD459">
        <v>20.3931</v>
      </c>
      <c r="HE459">
        <v>5.22238</v>
      </c>
      <c r="HF459">
        <v>12.0099</v>
      </c>
      <c r="HG459">
        <v>4.9895</v>
      </c>
      <c r="HH459">
        <v>3.28988</v>
      </c>
      <c r="HI459">
        <v>2467.6</v>
      </c>
      <c r="HJ459">
        <v>9999</v>
      </c>
      <c r="HK459">
        <v>9999</v>
      </c>
      <c r="HL459">
        <v>46.4</v>
      </c>
      <c r="HM459">
        <v>1.86736</v>
      </c>
      <c r="HN459">
        <v>1.8663</v>
      </c>
      <c r="HO459">
        <v>1.86584</v>
      </c>
      <c r="HP459">
        <v>1.86569</v>
      </c>
      <c r="HQ459">
        <v>1.86752</v>
      </c>
      <c r="HR459">
        <v>1.87004</v>
      </c>
      <c r="HS459">
        <v>1.86873</v>
      </c>
      <c r="HT459">
        <v>1.87011</v>
      </c>
      <c r="HU459">
        <v>0</v>
      </c>
      <c r="HV459">
        <v>0</v>
      </c>
      <c r="HW459">
        <v>0</v>
      </c>
      <c r="HX459">
        <v>0</v>
      </c>
      <c r="HY459" t="s">
        <v>425</v>
      </c>
      <c r="HZ459" t="s">
        <v>426</v>
      </c>
      <c r="IA459" t="s">
        <v>427</v>
      </c>
      <c r="IB459" t="s">
        <v>427</v>
      </c>
      <c r="IC459" t="s">
        <v>427</v>
      </c>
      <c r="ID459" t="s">
        <v>427</v>
      </c>
      <c r="IE459">
        <v>0</v>
      </c>
      <c r="IF459">
        <v>100</v>
      </c>
      <c r="IG459">
        <v>100</v>
      </c>
      <c r="IH459">
        <v>-0.234</v>
      </c>
      <c r="II459">
        <v>-0.125</v>
      </c>
      <c r="IJ459">
        <v>0.1220555564076525</v>
      </c>
      <c r="IK459">
        <v>-0.0004613869835165773</v>
      </c>
      <c r="IL459">
        <v>-7.733014719846753E-07</v>
      </c>
      <c r="IM459">
        <v>2.12217718631011E-10</v>
      </c>
      <c r="IN459">
        <v>-0.1765209068638069</v>
      </c>
      <c r="IO459">
        <v>0.000886434048502425</v>
      </c>
      <c r="IP459">
        <v>0.0004187276611132993</v>
      </c>
      <c r="IQ459">
        <v>-3.612086840460417E-06</v>
      </c>
      <c r="IR459">
        <v>19</v>
      </c>
      <c r="IS459">
        <v>2204</v>
      </c>
      <c r="IT459">
        <v>1</v>
      </c>
      <c r="IU459">
        <v>37</v>
      </c>
      <c r="IV459">
        <v>1.8</v>
      </c>
      <c r="IW459">
        <v>1.5</v>
      </c>
      <c r="IX459">
        <v>1.00708</v>
      </c>
      <c r="IY459">
        <v>2.25342</v>
      </c>
      <c r="IZ459">
        <v>1.39648</v>
      </c>
      <c r="JA459">
        <v>2.34863</v>
      </c>
      <c r="JB459">
        <v>1.49536</v>
      </c>
      <c r="JC459">
        <v>2.30225</v>
      </c>
      <c r="JD459">
        <v>39.3667</v>
      </c>
      <c r="JE459">
        <v>14.4385</v>
      </c>
      <c r="JF459">
        <v>18</v>
      </c>
      <c r="JG459">
        <v>396.398</v>
      </c>
      <c r="JH459">
        <v>545.73</v>
      </c>
      <c r="JI459">
        <v>32.9593</v>
      </c>
      <c r="JJ459">
        <v>32.6069</v>
      </c>
      <c r="JK459">
        <v>30</v>
      </c>
      <c r="JL459">
        <v>32.502</v>
      </c>
      <c r="JM459">
        <v>32.397</v>
      </c>
      <c r="JN459">
        <v>20.18</v>
      </c>
      <c r="JO459">
        <v>53.6681</v>
      </c>
      <c r="JP459">
        <v>0</v>
      </c>
      <c r="JQ459">
        <v>-999.9</v>
      </c>
      <c r="JR459">
        <v>400</v>
      </c>
      <c r="JS459">
        <v>10.0425</v>
      </c>
      <c r="JT459">
        <v>99.6392</v>
      </c>
      <c r="JU459">
        <v>99.7238</v>
      </c>
    </row>
    <row r="460" spans="1:281">
      <c r="A460">
        <v>444</v>
      </c>
      <c r="B460">
        <v>1652291323.6</v>
      </c>
      <c r="C460">
        <v>9267.099999904633</v>
      </c>
      <c r="D460" t="s">
        <v>1388</v>
      </c>
      <c r="E460" t="s">
        <v>1389</v>
      </c>
      <c r="F460">
        <v>2</v>
      </c>
      <c r="G460" t="s">
        <v>1361</v>
      </c>
      <c r="H460" t="s">
        <v>418</v>
      </c>
      <c r="I460">
        <v>1652291322.1</v>
      </c>
      <c r="J460">
        <f>(K460)/1000</f>
        <v>0</v>
      </c>
      <c r="K460">
        <f>IF(CZ460, AN460, AH460)</f>
        <v>0</v>
      </c>
      <c r="L460">
        <f>IF(CZ460, AI460, AG460)</f>
        <v>0</v>
      </c>
      <c r="M460">
        <f>DB460 - IF(AU460&gt;1, L460*CV460*100.0/(AW460*DP460), 0)</f>
        <v>0</v>
      </c>
      <c r="N460">
        <f>((T460-J460/2)*M460-L460)/(T460+J460/2)</f>
        <v>0</v>
      </c>
      <c r="O460">
        <f>N460*(DI460+DJ460)/1000.0</f>
        <v>0</v>
      </c>
      <c r="P460">
        <f>(DB460 - IF(AU460&gt;1, L460*CV460*100.0/(AW460*DP460), 0))*(DI460+DJ460)/1000.0</f>
        <v>0</v>
      </c>
      <c r="Q460">
        <f>2.0/((1/S460-1/R460)+SIGN(S460)*SQRT((1/S460-1/R460)*(1/S460-1/R460) + 4*CW460/((CW460+1)*(CW460+1))*(2*1/S460*1/R460-1/R460*1/R460)))</f>
        <v>0</v>
      </c>
      <c r="R460">
        <f>IF(LEFT(CX460,1)&lt;&gt;"0",IF(LEFT(CX460,1)="1",3.0,CY460),$D$5+$E$5*(DP460*DI460/($K$5*1000))+$F$5*(DP460*DI460/($K$5*1000))*MAX(MIN(CV460,$J$5),$I$5)*MAX(MIN(CV460,$J$5),$I$5)+$G$5*MAX(MIN(CV460,$J$5),$I$5)*(DP460*DI460/($K$5*1000))+$H$5*(DP460*DI460/($K$5*1000))*(DP460*DI460/($K$5*1000)))</f>
        <v>0</v>
      </c>
      <c r="S460">
        <f>J460*(1000-(1000*0.61365*exp(17.502*W460/(240.97+W460))/(DI460+DJ460)+DD460)/2)/(1000*0.61365*exp(17.502*W460/(240.97+W460))/(DI460+DJ460)-DD460)</f>
        <v>0</v>
      </c>
      <c r="T460">
        <f>1/((CW460+1)/(Q460/1.6)+1/(R460/1.37)) + CW460/((CW460+1)/(Q460/1.6) + CW460/(R460/1.37))</f>
        <v>0</v>
      </c>
      <c r="U460">
        <f>(CR460*CU460)</f>
        <v>0</v>
      </c>
      <c r="V460">
        <f>(DK460+(U460+2*0.95*5.67E-8*(((DK460+$B$7)+273)^4-(DK460+273)^4)-44100*J460)/(1.84*29.3*R460+8*0.95*5.67E-8*(DK460+273)^3))</f>
        <v>0</v>
      </c>
      <c r="W460">
        <f>($C$7*DL460+$D$7*DM460+$E$7*V460)</f>
        <v>0</v>
      </c>
      <c r="X460">
        <f>0.61365*exp(17.502*W460/(240.97+W460))</f>
        <v>0</v>
      </c>
      <c r="Y460">
        <f>(Z460/AA460*100)</f>
        <v>0</v>
      </c>
      <c r="Z460">
        <f>DD460*(DI460+DJ460)/1000</f>
        <v>0</v>
      </c>
      <c r="AA460">
        <f>0.61365*exp(17.502*DK460/(240.97+DK460))</f>
        <v>0</v>
      </c>
      <c r="AB460">
        <f>(X460-DD460*(DI460+DJ460)/1000)</f>
        <v>0</v>
      </c>
      <c r="AC460">
        <f>(-J460*44100)</f>
        <v>0</v>
      </c>
      <c r="AD460">
        <f>2*29.3*R460*0.92*(DK460-W460)</f>
        <v>0</v>
      </c>
      <c r="AE460">
        <f>2*0.95*5.67E-8*(((DK460+$B$7)+273)^4-(W460+273)^4)</f>
        <v>0</v>
      </c>
      <c r="AF460">
        <f>U460+AE460+AC460+AD460</f>
        <v>0</v>
      </c>
      <c r="AG460">
        <f>DH460*AU460*(DC460-DB460*(1000-AU460*DE460)/(1000-AU460*DD460))/(100*CV460)</f>
        <v>0</v>
      </c>
      <c r="AH460">
        <f>1000*DH460*AU460*(DD460-DE460)/(100*CV460*(1000-AU460*DD460))</f>
        <v>0</v>
      </c>
      <c r="AI460">
        <f>(AJ460 - AK460 - DI460*1E3/(8.314*(DK460+273.15)) * AM460/DH460 * AL460) * DH460/(100*CV460) * (1000 - DE460)/1000</f>
        <v>0</v>
      </c>
      <c r="AJ460">
        <v>607.3374676531762</v>
      </c>
      <c r="AK460">
        <v>556.0053393939393</v>
      </c>
      <c r="AL460">
        <v>0.03910996992832784</v>
      </c>
      <c r="AM460">
        <v>66.36758291904428</v>
      </c>
      <c r="AN460">
        <f>(AP460 - AO460 + DI460*1E3/(8.314*(DK460+273.15)) * AR460/DH460 * AQ460) * DH460/(100*CV460) * 1000/(1000 - AP460)</f>
        <v>0</v>
      </c>
      <c r="AO460">
        <v>12.10737833115881</v>
      </c>
      <c r="AP460">
        <v>28.25253272727272</v>
      </c>
      <c r="AQ460">
        <v>-0.002220448942869027</v>
      </c>
      <c r="AR460">
        <v>79.12799768838281</v>
      </c>
      <c r="AS460">
        <v>0</v>
      </c>
      <c r="AT460">
        <v>0</v>
      </c>
      <c r="AU460">
        <f>IF(AS460*$H$13&gt;=AW460,1.0,(AW460/(AW460-AS460*$H$13)))</f>
        <v>0</v>
      </c>
      <c r="AV460">
        <f>(AU460-1)*100</f>
        <v>0</v>
      </c>
      <c r="AW460">
        <f>MAX(0,($B$13+$C$13*DP460)/(1+$D$13*DP460)*DI460/(DK460+273)*$E$13)</f>
        <v>0</v>
      </c>
      <c r="AX460" t="s">
        <v>419</v>
      </c>
      <c r="AY460">
        <v>10510</v>
      </c>
      <c r="AZ460">
        <v>590.42</v>
      </c>
      <c r="BA460">
        <v>2650.6</v>
      </c>
      <c r="BB460">
        <f>1-AZ460/BA460</f>
        <v>0</v>
      </c>
      <c r="BC460">
        <v>-1.816883183993991</v>
      </c>
      <c r="BD460" t="s">
        <v>1390</v>
      </c>
      <c r="BE460">
        <v>10370.5</v>
      </c>
      <c r="BF460">
        <v>1164.168846153846</v>
      </c>
      <c r="BG460">
        <v>1769.58</v>
      </c>
      <c r="BH460">
        <f>1-BF460/BG460</f>
        <v>0</v>
      </c>
      <c r="BI460">
        <v>0.5</v>
      </c>
      <c r="BJ460">
        <f>CS460</f>
        <v>0</v>
      </c>
      <c r="BK460">
        <f>L460</f>
        <v>0</v>
      </c>
      <c r="BL460">
        <f>BH460*BI460*BJ460</f>
        <v>0</v>
      </c>
      <c r="BM460">
        <f>(BK460-BC460)/BJ460</f>
        <v>0</v>
      </c>
      <c r="BN460">
        <f>(BA460-BG460)/BG460</f>
        <v>0</v>
      </c>
      <c r="BO460">
        <f>AZ460/(BB460+AZ460/BG460)</f>
        <v>0</v>
      </c>
      <c r="BP460" t="s">
        <v>421</v>
      </c>
      <c r="BQ460">
        <v>0</v>
      </c>
      <c r="BR460">
        <f>IF(BQ460&lt;&gt;0, BQ460, BO460)</f>
        <v>0</v>
      </c>
      <c r="BS460">
        <f>1-BR460/BG460</f>
        <v>0</v>
      </c>
      <c r="BT460">
        <f>(BG460-BF460)/(BG460-BR460)</f>
        <v>0</v>
      </c>
      <c r="BU460">
        <f>(BA460-BG460)/(BA460-BR460)</f>
        <v>0</v>
      </c>
      <c r="BV460">
        <f>(BG460-BF460)/(BG460-AZ460)</f>
        <v>0</v>
      </c>
      <c r="BW460">
        <f>(BA460-BG460)/(BA460-AZ460)</f>
        <v>0</v>
      </c>
      <c r="BX460">
        <f>(BT460*BR460/BF460)</f>
        <v>0</v>
      </c>
      <c r="BY460">
        <f>(1-BX460)</f>
        <v>0</v>
      </c>
      <c r="BZ460">
        <v>1366</v>
      </c>
      <c r="CA460">
        <v>300</v>
      </c>
      <c r="CB460">
        <v>300</v>
      </c>
      <c r="CC460">
        <v>300</v>
      </c>
      <c r="CD460">
        <v>10370.5</v>
      </c>
      <c r="CE460">
        <v>1648.66</v>
      </c>
      <c r="CF460">
        <v>-0.00730045</v>
      </c>
      <c r="CG460">
        <v>0.24</v>
      </c>
      <c r="CH460" t="s">
        <v>421</v>
      </c>
      <c r="CI460" t="s">
        <v>421</v>
      </c>
      <c r="CJ460" t="s">
        <v>421</v>
      </c>
      <c r="CK460" t="s">
        <v>421</v>
      </c>
      <c r="CL460" t="s">
        <v>421</v>
      </c>
      <c r="CM460" t="s">
        <v>421</v>
      </c>
      <c r="CN460" t="s">
        <v>421</v>
      </c>
      <c r="CO460" t="s">
        <v>421</v>
      </c>
      <c r="CP460" t="s">
        <v>421</v>
      </c>
      <c r="CQ460" t="s">
        <v>421</v>
      </c>
      <c r="CR460">
        <f>$B$11*DQ460+$C$11*DR460+$F$11*EC460*(1-EF460)</f>
        <v>0</v>
      </c>
      <c r="CS460">
        <f>CR460*CT460</f>
        <v>0</v>
      </c>
      <c r="CT460">
        <f>($B$11*$D$9+$C$11*$D$9+$F$11*((EP460+EH460)/MAX(EP460+EH460+EQ460, 0.1)*$I$9+EQ460/MAX(EP460+EH460+EQ460, 0.1)*$J$9))/($B$11+$C$11+$F$11)</f>
        <v>0</v>
      </c>
      <c r="CU460">
        <f>($B$11*$K$9+$C$11*$K$9+$F$11*((EP460+EH460)/MAX(EP460+EH460+EQ460, 0.1)*$P$9+EQ460/MAX(EP460+EH460+EQ460, 0.1)*$Q$9))/($B$11+$C$11+$F$11)</f>
        <v>0</v>
      </c>
      <c r="CV460">
        <v>6</v>
      </c>
      <c r="CW460">
        <v>0.5</v>
      </c>
      <c r="CX460" t="s">
        <v>422</v>
      </c>
      <c r="CY460">
        <v>2</v>
      </c>
      <c r="CZ460" t="b">
        <v>1</v>
      </c>
      <c r="DA460">
        <v>1652291322.1</v>
      </c>
      <c r="DB460">
        <v>540.571</v>
      </c>
      <c r="DC460">
        <v>599.9902</v>
      </c>
      <c r="DD460">
        <v>28.05123999999999</v>
      </c>
      <c r="DE460">
        <v>12.16808</v>
      </c>
      <c r="DF460">
        <v>540.6560000000001</v>
      </c>
      <c r="DG460">
        <v>28.15123999999999</v>
      </c>
      <c r="DH460">
        <v>400.0722</v>
      </c>
      <c r="DI460">
        <v>90.6202</v>
      </c>
      <c r="DJ460">
        <v>0.10001596</v>
      </c>
      <c r="DK460">
        <v>33.5028</v>
      </c>
      <c r="DL460">
        <v>31.84718</v>
      </c>
      <c r="DM460">
        <v>999.9</v>
      </c>
      <c r="DN460">
        <v>0</v>
      </c>
      <c r="DO460">
        <v>0</v>
      </c>
      <c r="DP460">
        <v>9998.23</v>
      </c>
      <c r="DQ460">
        <v>0</v>
      </c>
      <c r="DR460">
        <v>250.7862</v>
      </c>
      <c r="DS460">
        <v>-59.7152</v>
      </c>
      <c r="DT460">
        <v>555.9836</v>
      </c>
      <c r="DU460">
        <v>607.3808</v>
      </c>
      <c r="DV460">
        <v>16.08588</v>
      </c>
      <c r="DW460">
        <v>599.9902</v>
      </c>
      <c r="DX460">
        <v>12.16808</v>
      </c>
      <c r="DY460">
        <v>2.560378</v>
      </c>
      <c r="DZ460">
        <v>1.102676</v>
      </c>
      <c r="EA460">
        <v>21.4155</v>
      </c>
      <c r="EB460">
        <v>8.348628</v>
      </c>
      <c r="EC460">
        <v>1499.962</v>
      </c>
      <c r="ED460">
        <v>0.9729990000000001</v>
      </c>
      <c r="EE460">
        <v>0.02700102</v>
      </c>
      <c r="EF460">
        <v>0</v>
      </c>
      <c r="EG460">
        <v>1161.656</v>
      </c>
      <c r="EH460">
        <v>5.00097</v>
      </c>
      <c r="EI460">
        <v>18349.52</v>
      </c>
      <c r="EJ460">
        <v>12491.26</v>
      </c>
      <c r="EK460">
        <v>42.312</v>
      </c>
      <c r="EL460">
        <v>43.812</v>
      </c>
      <c r="EM460">
        <v>42.562</v>
      </c>
      <c r="EN460">
        <v>43.687</v>
      </c>
      <c r="EO460">
        <v>43.4874</v>
      </c>
      <c r="EP460">
        <v>1454.592</v>
      </c>
      <c r="EQ460">
        <v>40.37</v>
      </c>
      <c r="ER460">
        <v>0</v>
      </c>
      <c r="ES460">
        <v>129.4000000953674</v>
      </c>
      <c r="ET460">
        <v>0</v>
      </c>
      <c r="EU460">
        <v>1164.168846153846</v>
      </c>
      <c r="EV460">
        <v>-22.2129914354018</v>
      </c>
      <c r="EW460">
        <v>-325.6615381792857</v>
      </c>
      <c r="EX460">
        <v>18383.60769230769</v>
      </c>
      <c r="EY460">
        <v>15</v>
      </c>
      <c r="EZ460">
        <v>1652291364.1</v>
      </c>
      <c r="FA460" t="s">
        <v>1391</v>
      </c>
      <c r="FB460">
        <v>1652291348.1</v>
      </c>
      <c r="FC460">
        <v>1652291364.1</v>
      </c>
      <c r="FD460">
        <v>35</v>
      </c>
      <c r="FE460">
        <v>0.364</v>
      </c>
      <c r="FF460">
        <v>0.005</v>
      </c>
      <c r="FG460">
        <v>-0.08500000000000001</v>
      </c>
      <c r="FH460">
        <v>-0.1</v>
      </c>
      <c r="FI460">
        <v>600</v>
      </c>
      <c r="FJ460">
        <v>12</v>
      </c>
      <c r="FK460">
        <v>0.03</v>
      </c>
      <c r="FL460">
        <v>0.01</v>
      </c>
      <c r="FM460">
        <v>-60.00695853658536</v>
      </c>
      <c r="FN460">
        <v>1.670320557491322</v>
      </c>
      <c r="FO460">
        <v>0.1718270599314551</v>
      </c>
      <c r="FP460">
        <v>-1</v>
      </c>
      <c r="FQ460">
        <v>16.2786</v>
      </c>
      <c r="FR460">
        <v>-1.183613937282224</v>
      </c>
      <c r="FS460">
        <v>0.1175496449351945</v>
      </c>
      <c r="FT460">
        <v>0</v>
      </c>
      <c r="FU460">
        <v>0</v>
      </c>
      <c r="FV460">
        <v>0</v>
      </c>
      <c r="FW460">
        <v>0</v>
      </c>
      <c r="FX460">
        <v>-1</v>
      </c>
      <c r="FY460">
        <v>0</v>
      </c>
      <c r="FZ460">
        <v>1</v>
      </c>
      <c r="GA460" t="s">
        <v>710</v>
      </c>
      <c r="GB460">
        <v>2.6932</v>
      </c>
      <c r="GC460">
        <v>2.7052</v>
      </c>
      <c r="GD460">
        <v>0.112473</v>
      </c>
      <c r="GE460">
        <v>0.119765</v>
      </c>
      <c r="GF460">
        <v>0.118376</v>
      </c>
      <c r="GG460">
        <v>0.0641808</v>
      </c>
      <c r="GH460">
        <v>27802.3</v>
      </c>
      <c r="GI460">
        <v>27686.3</v>
      </c>
      <c r="GJ460">
        <v>29152.5</v>
      </c>
      <c r="GK460">
        <v>29114.8</v>
      </c>
      <c r="GL460">
        <v>34026.5</v>
      </c>
      <c r="GM460">
        <v>36276.1</v>
      </c>
      <c r="GN460">
        <v>41026.1</v>
      </c>
      <c r="GO460">
        <v>41546.6</v>
      </c>
      <c r="GP460">
        <v>1.7175</v>
      </c>
      <c r="GQ460">
        <v>1.9827</v>
      </c>
      <c r="GR460">
        <v>0.06870179999999999</v>
      </c>
      <c r="GS460">
        <v>0</v>
      </c>
      <c r="GT460">
        <v>30.7368</v>
      </c>
      <c r="GU460">
        <v>999.9</v>
      </c>
      <c r="GV460">
        <v>36.4</v>
      </c>
      <c r="GW460">
        <v>36.7</v>
      </c>
      <c r="GX460">
        <v>24.9134</v>
      </c>
      <c r="GY460">
        <v>62.8814</v>
      </c>
      <c r="GZ460">
        <v>29.0865</v>
      </c>
      <c r="HA460">
        <v>1</v>
      </c>
      <c r="HB460">
        <v>0.399832</v>
      </c>
      <c r="HC460">
        <v>0</v>
      </c>
      <c r="HD460">
        <v>20.3934</v>
      </c>
      <c r="HE460">
        <v>5.22283</v>
      </c>
      <c r="HF460">
        <v>12.0099</v>
      </c>
      <c r="HG460">
        <v>4.98935</v>
      </c>
      <c r="HH460">
        <v>3.2899</v>
      </c>
      <c r="HI460">
        <v>2470.2</v>
      </c>
      <c r="HJ460">
        <v>9999</v>
      </c>
      <c r="HK460">
        <v>9999</v>
      </c>
      <c r="HL460">
        <v>46.5</v>
      </c>
      <c r="HM460">
        <v>1.86732</v>
      </c>
      <c r="HN460">
        <v>1.86631</v>
      </c>
      <c r="HO460">
        <v>1.86584</v>
      </c>
      <c r="HP460">
        <v>1.8657</v>
      </c>
      <c r="HQ460">
        <v>1.86752</v>
      </c>
      <c r="HR460">
        <v>1.8701</v>
      </c>
      <c r="HS460">
        <v>1.86874</v>
      </c>
      <c r="HT460">
        <v>1.87011</v>
      </c>
      <c r="HU460">
        <v>0</v>
      </c>
      <c r="HV460">
        <v>0</v>
      </c>
      <c r="HW460">
        <v>0</v>
      </c>
      <c r="HX460">
        <v>0</v>
      </c>
      <c r="HY460" t="s">
        <v>425</v>
      </c>
      <c r="HZ460" t="s">
        <v>426</v>
      </c>
      <c r="IA460" t="s">
        <v>427</v>
      </c>
      <c r="IB460" t="s">
        <v>427</v>
      </c>
      <c r="IC460" t="s">
        <v>427</v>
      </c>
      <c r="ID460" t="s">
        <v>427</v>
      </c>
      <c r="IE460">
        <v>0</v>
      </c>
      <c r="IF460">
        <v>100</v>
      </c>
      <c r="IG460">
        <v>100</v>
      </c>
      <c r="IH460">
        <v>-0.08500000000000001</v>
      </c>
      <c r="II460">
        <v>-0.1</v>
      </c>
      <c r="IJ460">
        <v>0.06080413087902048</v>
      </c>
      <c r="IK460">
        <v>-0.0004613869835165773</v>
      </c>
      <c r="IL460">
        <v>-7.733014719846753E-07</v>
      </c>
      <c r="IM460">
        <v>2.12217718631011E-10</v>
      </c>
      <c r="IN460">
        <v>-0.1734848269655951</v>
      </c>
      <c r="IO460">
        <v>0.000886434048502425</v>
      </c>
      <c r="IP460">
        <v>0.0004187276611132993</v>
      </c>
      <c r="IQ460">
        <v>-3.612086840460417E-06</v>
      </c>
      <c r="IR460">
        <v>19</v>
      </c>
      <c r="IS460">
        <v>2204</v>
      </c>
      <c r="IT460">
        <v>1</v>
      </c>
      <c r="IU460">
        <v>37</v>
      </c>
      <c r="IV460">
        <v>1.7</v>
      </c>
      <c r="IW460">
        <v>1.5</v>
      </c>
      <c r="IX460">
        <v>1.3916</v>
      </c>
      <c r="IY460">
        <v>2.24487</v>
      </c>
      <c r="IZ460">
        <v>1.39648</v>
      </c>
      <c r="JA460">
        <v>2.34741</v>
      </c>
      <c r="JB460">
        <v>1.49536</v>
      </c>
      <c r="JC460">
        <v>2.32544</v>
      </c>
      <c r="JD460">
        <v>39.3667</v>
      </c>
      <c r="JE460">
        <v>14.4122</v>
      </c>
      <c r="JF460">
        <v>18</v>
      </c>
      <c r="JG460">
        <v>395.731</v>
      </c>
      <c r="JH460">
        <v>548.5599999999999</v>
      </c>
      <c r="JI460">
        <v>33.0169</v>
      </c>
      <c r="JJ460">
        <v>32.6173</v>
      </c>
      <c r="JK460">
        <v>30.0003</v>
      </c>
      <c r="JL460">
        <v>32.5195</v>
      </c>
      <c r="JM460">
        <v>32.4197</v>
      </c>
      <c r="JN460">
        <v>27.8497</v>
      </c>
      <c r="JO460">
        <v>47.0541</v>
      </c>
      <c r="JP460">
        <v>0</v>
      </c>
      <c r="JQ460">
        <v>-999.9</v>
      </c>
      <c r="JR460">
        <v>600</v>
      </c>
      <c r="JS460">
        <v>12.3466</v>
      </c>
      <c r="JT460">
        <v>99.6388</v>
      </c>
      <c r="JU460">
        <v>99.7239</v>
      </c>
    </row>
    <row r="461" spans="1:281">
      <c r="A461">
        <v>445</v>
      </c>
      <c r="B461">
        <v>1652291455.1</v>
      </c>
      <c r="C461">
        <v>9398.599999904633</v>
      </c>
      <c r="D461" t="s">
        <v>1392</v>
      </c>
      <c r="E461" t="s">
        <v>1393</v>
      </c>
      <c r="F461">
        <v>2</v>
      </c>
      <c r="G461" t="s">
        <v>1361</v>
      </c>
      <c r="H461" t="s">
        <v>418</v>
      </c>
      <c r="I461">
        <v>1652291453.6</v>
      </c>
      <c r="J461">
        <f>(K461)/1000</f>
        <v>0</v>
      </c>
      <c r="K461">
        <f>IF(CZ461, AN461, AH461)</f>
        <v>0</v>
      </c>
      <c r="L461">
        <f>IF(CZ461, AI461, AG461)</f>
        <v>0</v>
      </c>
      <c r="M461">
        <f>DB461 - IF(AU461&gt;1, L461*CV461*100.0/(AW461*DP461), 0)</f>
        <v>0</v>
      </c>
      <c r="N461">
        <f>((T461-J461/2)*M461-L461)/(T461+J461/2)</f>
        <v>0</v>
      </c>
      <c r="O461">
        <f>N461*(DI461+DJ461)/1000.0</f>
        <v>0</v>
      </c>
      <c r="P461">
        <f>(DB461 - IF(AU461&gt;1, L461*CV461*100.0/(AW461*DP461), 0))*(DI461+DJ461)/1000.0</f>
        <v>0</v>
      </c>
      <c r="Q461">
        <f>2.0/((1/S461-1/R461)+SIGN(S461)*SQRT((1/S461-1/R461)*(1/S461-1/R461) + 4*CW461/((CW461+1)*(CW461+1))*(2*1/S461*1/R461-1/R461*1/R461)))</f>
        <v>0</v>
      </c>
      <c r="R461">
        <f>IF(LEFT(CX461,1)&lt;&gt;"0",IF(LEFT(CX461,1)="1",3.0,CY461),$D$5+$E$5*(DP461*DI461/($K$5*1000))+$F$5*(DP461*DI461/($K$5*1000))*MAX(MIN(CV461,$J$5),$I$5)*MAX(MIN(CV461,$J$5),$I$5)+$G$5*MAX(MIN(CV461,$J$5),$I$5)*(DP461*DI461/($K$5*1000))+$H$5*(DP461*DI461/($K$5*1000))*(DP461*DI461/($K$5*1000)))</f>
        <v>0</v>
      </c>
      <c r="S461">
        <f>J461*(1000-(1000*0.61365*exp(17.502*W461/(240.97+W461))/(DI461+DJ461)+DD461)/2)/(1000*0.61365*exp(17.502*W461/(240.97+W461))/(DI461+DJ461)-DD461)</f>
        <v>0</v>
      </c>
      <c r="T461">
        <f>1/((CW461+1)/(Q461/1.6)+1/(R461/1.37)) + CW461/((CW461+1)/(Q461/1.6) + CW461/(R461/1.37))</f>
        <v>0</v>
      </c>
      <c r="U461">
        <f>(CR461*CU461)</f>
        <v>0</v>
      </c>
      <c r="V461">
        <f>(DK461+(U461+2*0.95*5.67E-8*(((DK461+$B$7)+273)^4-(DK461+273)^4)-44100*J461)/(1.84*29.3*R461+8*0.95*5.67E-8*(DK461+273)^3))</f>
        <v>0</v>
      </c>
      <c r="W461">
        <f>($C$7*DL461+$D$7*DM461+$E$7*V461)</f>
        <v>0</v>
      </c>
      <c r="X461">
        <f>0.61365*exp(17.502*W461/(240.97+W461))</f>
        <v>0</v>
      </c>
      <c r="Y461">
        <f>(Z461/AA461*100)</f>
        <v>0</v>
      </c>
      <c r="Z461">
        <f>DD461*(DI461+DJ461)/1000</f>
        <v>0</v>
      </c>
      <c r="AA461">
        <f>0.61365*exp(17.502*DK461/(240.97+DK461))</f>
        <v>0</v>
      </c>
      <c r="AB461">
        <f>(X461-DD461*(DI461+DJ461)/1000)</f>
        <v>0</v>
      </c>
      <c r="AC461">
        <f>(-J461*44100)</f>
        <v>0</v>
      </c>
      <c r="AD461">
        <f>2*29.3*R461*0.92*(DK461-W461)</f>
        <v>0</v>
      </c>
      <c r="AE461">
        <f>2*0.95*5.67E-8*(((DK461+$B$7)+273)^4-(W461+273)^4)</f>
        <v>0</v>
      </c>
      <c r="AF461">
        <f>U461+AE461+AC461+AD461</f>
        <v>0</v>
      </c>
      <c r="AG461">
        <f>DH461*AU461*(DC461-DB461*(1000-AU461*DE461)/(1000-AU461*DD461))/(100*CV461)</f>
        <v>0</v>
      </c>
      <c r="AH461">
        <f>1000*DH461*AU461*(DD461-DE461)/(100*CV461*(1000-AU461*DD461))</f>
        <v>0</v>
      </c>
      <c r="AI461">
        <f>(AJ461 - AK461 - DI461*1E3/(8.314*(DK461+273.15)) * AM461/DH461 * AL461) * DH461/(100*CV461) * (1000 - DE461)/1000</f>
        <v>0</v>
      </c>
      <c r="AJ461">
        <v>812.1080195627392</v>
      </c>
      <c r="AK461">
        <v>755.0154060606059</v>
      </c>
      <c r="AL461">
        <v>0.09406104642442585</v>
      </c>
      <c r="AM461">
        <v>66.37088694956024</v>
      </c>
      <c r="AN461">
        <f>(AP461 - AO461 + DI461*1E3/(8.314*(DK461+273.15)) * AR461/DH461 * AQ461) * DH461/(100*CV461) * 1000/(1000 - AP461)</f>
        <v>0</v>
      </c>
      <c r="AO461">
        <v>14.92837947572662</v>
      </c>
      <c r="AP461">
        <v>28.22945939393938</v>
      </c>
      <c r="AQ461">
        <v>-0.0004263544448787184</v>
      </c>
      <c r="AR461">
        <v>79.13023521918353</v>
      </c>
      <c r="AS461">
        <v>0</v>
      </c>
      <c r="AT461">
        <v>0</v>
      </c>
      <c r="AU461">
        <f>IF(AS461*$H$13&gt;=AW461,1.0,(AW461/(AW461-AS461*$H$13)))</f>
        <v>0</v>
      </c>
      <c r="AV461">
        <f>(AU461-1)*100</f>
        <v>0</v>
      </c>
      <c r="AW461">
        <f>MAX(0,($B$13+$C$13*DP461)/(1+$D$13*DP461)*DI461/(DK461+273)*$E$13)</f>
        <v>0</v>
      </c>
      <c r="AX461" t="s">
        <v>419</v>
      </c>
      <c r="AY461">
        <v>10510</v>
      </c>
      <c r="AZ461">
        <v>590.42</v>
      </c>
      <c r="BA461">
        <v>2650.6</v>
      </c>
      <c r="BB461">
        <f>1-AZ461/BA461</f>
        <v>0</v>
      </c>
      <c r="BC461">
        <v>-1.816883183993991</v>
      </c>
      <c r="BD461" t="s">
        <v>1394</v>
      </c>
      <c r="BE461">
        <v>10369</v>
      </c>
      <c r="BF461">
        <v>1150.4536</v>
      </c>
      <c r="BG461">
        <v>1773.57</v>
      </c>
      <c r="BH461">
        <f>1-BF461/BG461</f>
        <v>0</v>
      </c>
      <c r="BI461">
        <v>0.5</v>
      </c>
      <c r="BJ461">
        <f>CS461</f>
        <v>0</v>
      </c>
      <c r="BK461">
        <f>L461</f>
        <v>0</v>
      </c>
      <c r="BL461">
        <f>BH461*BI461*BJ461</f>
        <v>0</v>
      </c>
      <c r="BM461">
        <f>(BK461-BC461)/BJ461</f>
        <v>0</v>
      </c>
      <c r="BN461">
        <f>(BA461-BG461)/BG461</f>
        <v>0</v>
      </c>
      <c r="BO461">
        <f>AZ461/(BB461+AZ461/BG461)</f>
        <v>0</v>
      </c>
      <c r="BP461" t="s">
        <v>421</v>
      </c>
      <c r="BQ461">
        <v>0</v>
      </c>
      <c r="BR461">
        <f>IF(BQ461&lt;&gt;0, BQ461, BO461)</f>
        <v>0</v>
      </c>
      <c r="BS461">
        <f>1-BR461/BG461</f>
        <v>0</v>
      </c>
      <c r="BT461">
        <f>(BG461-BF461)/(BG461-BR461)</f>
        <v>0</v>
      </c>
      <c r="BU461">
        <f>(BA461-BG461)/(BA461-BR461)</f>
        <v>0</v>
      </c>
      <c r="BV461">
        <f>(BG461-BF461)/(BG461-AZ461)</f>
        <v>0</v>
      </c>
      <c r="BW461">
        <f>(BA461-BG461)/(BA461-AZ461)</f>
        <v>0</v>
      </c>
      <c r="BX461">
        <f>(BT461*BR461/BF461)</f>
        <v>0</v>
      </c>
      <c r="BY461">
        <f>(1-BX461)</f>
        <v>0</v>
      </c>
      <c r="BZ461">
        <v>1367</v>
      </c>
      <c r="CA461">
        <v>300</v>
      </c>
      <c r="CB461">
        <v>300</v>
      </c>
      <c r="CC461">
        <v>300</v>
      </c>
      <c r="CD461">
        <v>10369</v>
      </c>
      <c r="CE461">
        <v>1648.16</v>
      </c>
      <c r="CF461">
        <v>-0.00729943</v>
      </c>
      <c r="CG461">
        <v>-0.92</v>
      </c>
      <c r="CH461" t="s">
        <v>421</v>
      </c>
      <c r="CI461" t="s">
        <v>421</v>
      </c>
      <c r="CJ461" t="s">
        <v>421</v>
      </c>
      <c r="CK461" t="s">
        <v>421</v>
      </c>
      <c r="CL461" t="s">
        <v>421</v>
      </c>
      <c r="CM461" t="s">
        <v>421</v>
      </c>
      <c r="CN461" t="s">
        <v>421</v>
      </c>
      <c r="CO461" t="s">
        <v>421</v>
      </c>
      <c r="CP461" t="s">
        <v>421</v>
      </c>
      <c r="CQ461" t="s">
        <v>421</v>
      </c>
      <c r="CR461">
        <f>$B$11*DQ461+$C$11*DR461+$F$11*EC461*(1-EF461)</f>
        <v>0</v>
      </c>
      <c r="CS461">
        <f>CR461*CT461</f>
        <v>0</v>
      </c>
      <c r="CT461">
        <f>($B$11*$D$9+$C$11*$D$9+$F$11*((EP461+EH461)/MAX(EP461+EH461+EQ461, 0.1)*$I$9+EQ461/MAX(EP461+EH461+EQ461, 0.1)*$J$9))/($B$11+$C$11+$F$11)</f>
        <v>0</v>
      </c>
      <c r="CU461">
        <f>($B$11*$K$9+$C$11*$K$9+$F$11*((EP461+EH461)/MAX(EP461+EH461+EQ461, 0.1)*$P$9+EQ461/MAX(EP461+EH461+EQ461, 0.1)*$Q$9))/($B$11+$C$11+$F$11)</f>
        <v>0</v>
      </c>
      <c r="CV461">
        <v>6</v>
      </c>
      <c r="CW461">
        <v>0.5</v>
      </c>
      <c r="CX461" t="s">
        <v>422</v>
      </c>
      <c r="CY461">
        <v>2</v>
      </c>
      <c r="CZ461" t="b">
        <v>1</v>
      </c>
      <c r="DA461">
        <v>1652291453.6</v>
      </c>
      <c r="DB461">
        <v>733.7855999999999</v>
      </c>
      <c r="DC461">
        <v>799.943</v>
      </c>
      <c r="DD461">
        <v>28.05656</v>
      </c>
      <c r="DE461">
        <v>14.98476</v>
      </c>
      <c r="DF461">
        <v>733.8796</v>
      </c>
      <c r="DG461">
        <v>28.12656</v>
      </c>
      <c r="DH461">
        <v>400.0822</v>
      </c>
      <c r="DI461">
        <v>90.61926</v>
      </c>
      <c r="DJ461">
        <v>0.1001654</v>
      </c>
      <c r="DK461">
        <v>33.59304000000001</v>
      </c>
      <c r="DL461">
        <v>32.20104</v>
      </c>
      <c r="DM461">
        <v>999.9</v>
      </c>
      <c r="DN461">
        <v>0</v>
      </c>
      <c r="DO461">
        <v>0</v>
      </c>
      <c r="DP461">
        <v>9994.126</v>
      </c>
      <c r="DQ461">
        <v>0</v>
      </c>
      <c r="DR461">
        <v>246.591</v>
      </c>
      <c r="DS461">
        <v>-66.31014</v>
      </c>
      <c r="DT461">
        <v>754.9478</v>
      </c>
      <c r="DU461">
        <v>812.1125999999999</v>
      </c>
      <c r="DV461">
        <v>13.24874</v>
      </c>
      <c r="DW461">
        <v>799.943</v>
      </c>
      <c r="DX461">
        <v>14.98476</v>
      </c>
      <c r="DY461">
        <v>2.5585</v>
      </c>
      <c r="DZ461">
        <v>1.357912</v>
      </c>
      <c r="EA461">
        <v>21.4035</v>
      </c>
      <c r="EB461">
        <v>11.4556</v>
      </c>
      <c r="EC461">
        <v>1500</v>
      </c>
      <c r="ED461">
        <v>0.973003</v>
      </c>
      <c r="EE461">
        <v>0.02699678</v>
      </c>
      <c r="EF461">
        <v>0</v>
      </c>
      <c r="EG461">
        <v>1146.342</v>
      </c>
      <c r="EH461">
        <v>5.00097</v>
      </c>
      <c r="EI461">
        <v>18144.28</v>
      </c>
      <c r="EJ461">
        <v>12491.62</v>
      </c>
      <c r="EK461">
        <v>42.4122</v>
      </c>
      <c r="EL461">
        <v>43.875</v>
      </c>
      <c r="EM461">
        <v>42.625</v>
      </c>
      <c r="EN461">
        <v>43.75</v>
      </c>
      <c r="EO461">
        <v>43.562</v>
      </c>
      <c r="EP461">
        <v>1454.64</v>
      </c>
      <c r="EQ461">
        <v>40.36</v>
      </c>
      <c r="ER461">
        <v>0</v>
      </c>
      <c r="ES461">
        <v>130.8000001907349</v>
      </c>
      <c r="ET461">
        <v>0</v>
      </c>
      <c r="EU461">
        <v>1150.4536</v>
      </c>
      <c r="EV461">
        <v>-40.09538455077963</v>
      </c>
      <c r="EW461">
        <v>-586.2999992617936</v>
      </c>
      <c r="EX461">
        <v>18202.532</v>
      </c>
      <c r="EY461">
        <v>15</v>
      </c>
      <c r="EZ461">
        <v>1652291491.1</v>
      </c>
      <c r="FA461" t="s">
        <v>1395</v>
      </c>
      <c r="FB461">
        <v>1652291485.6</v>
      </c>
      <c r="FC461">
        <v>1652291491.1</v>
      </c>
      <c r="FD461">
        <v>36</v>
      </c>
      <c r="FE461">
        <v>0.237</v>
      </c>
      <c r="FF461">
        <v>0</v>
      </c>
      <c r="FG461">
        <v>-0.094</v>
      </c>
      <c r="FH461">
        <v>-0.07000000000000001</v>
      </c>
      <c r="FI461">
        <v>800</v>
      </c>
      <c r="FJ461">
        <v>15</v>
      </c>
      <c r="FK461">
        <v>0.07000000000000001</v>
      </c>
      <c r="FL461">
        <v>0.01</v>
      </c>
      <c r="FM461">
        <v>-66.83674146341464</v>
      </c>
      <c r="FN461">
        <v>3.126593728222925</v>
      </c>
      <c r="FO461">
        <v>0.3210998454060821</v>
      </c>
      <c r="FP461">
        <v>-1</v>
      </c>
      <c r="FQ461">
        <v>13.48237073170732</v>
      </c>
      <c r="FR461">
        <v>-1.608765156794403</v>
      </c>
      <c r="FS461">
        <v>0.1588370836529272</v>
      </c>
      <c r="FT461">
        <v>0</v>
      </c>
      <c r="FU461">
        <v>0</v>
      </c>
      <c r="FV461">
        <v>0</v>
      </c>
      <c r="FW461">
        <v>0</v>
      </c>
      <c r="FX461">
        <v>-1</v>
      </c>
      <c r="FY461">
        <v>0</v>
      </c>
      <c r="FZ461">
        <v>1</v>
      </c>
      <c r="GA461" t="s">
        <v>710</v>
      </c>
      <c r="GB461">
        <v>2.69326</v>
      </c>
      <c r="GC461">
        <v>2.70521</v>
      </c>
      <c r="GD461">
        <v>0.139255</v>
      </c>
      <c r="GE461">
        <v>0.145937</v>
      </c>
      <c r="GF461">
        <v>0.118295</v>
      </c>
      <c r="GG461">
        <v>0.0746807</v>
      </c>
      <c r="GH461">
        <v>26959.9</v>
      </c>
      <c r="GI461">
        <v>26859.3</v>
      </c>
      <c r="GJ461">
        <v>29150.1</v>
      </c>
      <c r="GK461">
        <v>29112.1</v>
      </c>
      <c r="GL461">
        <v>34027.4</v>
      </c>
      <c r="GM461">
        <v>35865.1</v>
      </c>
      <c r="GN461">
        <v>41022.7</v>
      </c>
      <c r="GO461">
        <v>41542.8</v>
      </c>
      <c r="GP461">
        <v>1.71557</v>
      </c>
      <c r="GQ461">
        <v>1.98678</v>
      </c>
      <c r="GR461">
        <v>0.08561829999999999</v>
      </c>
      <c r="GS461">
        <v>0</v>
      </c>
      <c r="GT461">
        <v>30.8111</v>
      </c>
      <c r="GU461">
        <v>999.9</v>
      </c>
      <c r="GV461">
        <v>36.5</v>
      </c>
      <c r="GW461">
        <v>36.7</v>
      </c>
      <c r="GX461">
        <v>24.9833</v>
      </c>
      <c r="GY461">
        <v>62.9114</v>
      </c>
      <c r="GZ461">
        <v>29.3389</v>
      </c>
      <c r="HA461">
        <v>1</v>
      </c>
      <c r="HB461">
        <v>0.403338</v>
      </c>
      <c r="HC461">
        <v>0</v>
      </c>
      <c r="HD461">
        <v>20.3934</v>
      </c>
      <c r="HE461">
        <v>5.22328</v>
      </c>
      <c r="HF461">
        <v>12.0099</v>
      </c>
      <c r="HG461">
        <v>4.9894</v>
      </c>
      <c r="HH461">
        <v>3.28988</v>
      </c>
      <c r="HI461">
        <v>2472.6</v>
      </c>
      <c r="HJ461">
        <v>9999</v>
      </c>
      <c r="HK461">
        <v>9999</v>
      </c>
      <c r="HL461">
        <v>46.5</v>
      </c>
      <c r="HM461">
        <v>1.86737</v>
      </c>
      <c r="HN461">
        <v>1.8663</v>
      </c>
      <c r="HO461">
        <v>1.86584</v>
      </c>
      <c r="HP461">
        <v>1.86569</v>
      </c>
      <c r="HQ461">
        <v>1.86752</v>
      </c>
      <c r="HR461">
        <v>1.87011</v>
      </c>
      <c r="HS461">
        <v>1.86874</v>
      </c>
      <c r="HT461">
        <v>1.87009</v>
      </c>
      <c r="HU461">
        <v>0</v>
      </c>
      <c r="HV461">
        <v>0</v>
      </c>
      <c r="HW461">
        <v>0</v>
      </c>
      <c r="HX461">
        <v>0</v>
      </c>
      <c r="HY461" t="s">
        <v>425</v>
      </c>
      <c r="HZ461" t="s">
        <v>426</v>
      </c>
      <c r="IA461" t="s">
        <v>427</v>
      </c>
      <c r="IB461" t="s">
        <v>427</v>
      </c>
      <c r="IC461" t="s">
        <v>427</v>
      </c>
      <c r="ID461" t="s">
        <v>427</v>
      </c>
      <c r="IE461">
        <v>0</v>
      </c>
      <c r="IF461">
        <v>100</v>
      </c>
      <c r="IG461">
        <v>100</v>
      </c>
      <c r="IH461">
        <v>-0.094</v>
      </c>
      <c r="II461">
        <v>-0.07000000000000001</v>
      </c>
      <c r="IJ461">
        <v>0.4247440737442391</v>
      </c>
      <c r="IK461">
        <v>-0.0004613869835165773</v>
      </c>
      <c r="IL461">
        <v>-7.733014719846753E-07</v>
      </c>
      <c r="IM461">
        <v>2.12217718631011E-10</v>
      </c>
      <c r="IN461">
        <v>-0.168862926328302</v>
      </c>
      <c r="IO461">
        <v>0.000886434048502425</v>
      </c>
      <c r="IP461">
        <v>0.0004187276611132993</v>
      </c>
      <c r="IQ461">
        <v>-3.612086840460417E-06</v>
      </c>
      <c r="IR461">
        <v>19</v>
      </c>
      <c r="IS461">
        <v>2204</v>
      </c>
      <c r="IT461">
        <v>1</v>
      </c>
      <c r="IU461">
        <v>37</v>
      </c>
      <c r="IV461">
        <v>1.8</v>
      </c>
      <c r="IW461">
        <v>1.5</v>
      </c>
      <c r="IX461">
        <v>1.75293</v>
      </c>
      <c r="IY461">
        <v>2.23022</v>
      </c>
      <c r="IZ461">
        <v>1.39648</v>
      </c>
      <c r="JA461">
        <v>2.34741</v>
      </c>
      <c r="JB461">
        <v>1.49536</v>
      </c>
      <c r="JC461">
        <v>2.39502</v>
      </c>
      <c r="JD461">
        <v>39.3917</v>
      </c>
      <c r="JE461">
        <v>14.4035</v>
      </c>
      <c r="JF461">
        <v>18</v>
      </c>
      <c r="JG461">
        <v>394.865</v>
      </c>
      <c r="JH461">
        <v>551.921</v>
      </c>
      <c r="JI461">
        <v>33.0625</v>
      </c>
      <c r="JJ461">
        <v>32.6504</v>
      </c>
      <c r="JK461">
        <v>30.0002</v>
      </c>
      <c r="JL461">
        <v>32.5524</v>
      </c>
      <c r="JM461">
        <v>32.4568</v>
      </c>
      <c r="JN461">
        <v>35.0938</v>
      </c>
      <c r="JO461">
        <v>38.5515</v>
      </c>
      <c r="JP461">
        <v>0</v>
      </c>
      <c r="JQ461">
        <v>-999.9</v>
      </c>
      <c r="JR461">
        <v>800</v>
      </c>
      <c r="JS461">
        <v>15.2001</v>
      </c>
      <c r="JT461">
        <v>99.6307</v>
      </c>
      <c r="JU461">
        <v>99.71469999999999</v>
      </c>
    </row>
    <row r="462" spans="1:281">
      <c r="A462">
        <v>446</v>
      </c>
      <c r="B462">
        <v>1652291582.1</v>
      </c>
      <c r="C462">
        <v>9525.599999904633</v>
      </c>
      <c r="D462" t="s">
        <v>1396</v>
      </c>
      <c r="E462" t="s">
        <v>1397</v>
      </c>
      <c r="F462">
        <v>2</v>
      </c>
      <c r="G462" t="s">
        <v>1361</v>
      </c>
      <c r="H462" t="s">
        <v>418</v>
      </c>
      <c r="I462">
        <v>1652291580.6</v>
      </c>
      <c r="J462">
        <f>(K462)/1000</f>
        <v>0</v>
      </c>
      <c r="K462">
        <f>IF(CZ462, AN462, AH462)</f>
        <v>0</v>
      </c>
      <c r="L462">
        <f>IF(CZ462, AI462, AG462)</f>
        <v>0</v>
      </c>
      <c r="M462">
        <f>DB462 - IF(AU462&gt;1, L462*CV462*100.0/(AW462*DP462), 0)</f>
        <v>0</v>
      </c>
      <c r="N462">
        <f>((T462-J462/2)*M462-L462)/(T462+J462/2)</f>
        <v>0</v>
      </c>
      <c r="O462">
        <f>N462*(DI462+DJ462)/1000.0</f>
        <v>0</v>
      </c>
      <c r="P462">
        <f>(DB462 - IF(AU462&gt;1, L462*CV462*100.0/(AW462*DP462), 0))*(DI462+DJ462)/1000.0</f>
        <v>0</v>
      </c>
      <c r="Q462">
        <f>2.0/((1/S462-1/R462)+SIGN(S462)*SQRT((1/S462-1/R462)*(1/S462-1/R462) + 4*CW462/((CW462+1)*(CW462+1))*(2*1/S462*1/R462-1/R462*1/R462)))</f>
        <v>0</v>
      </c>
      <c r="R462">
        <f>IF(LEFT(CX462,1)&lt;&gt;"0",IF(LEFT(CX462,1)="1",3.0,CY462),$D$5+$E$5*(DP462*DI462/($K$5*1000))+$F$5*(DP462*DI462/($K$5*1000))*MAX(MIN(CV462,$J$5),$I$5)*MAX(MIN(CV462,$J$5),$I$5)+$G$5*MAX(MIN(CV462,$J$5),$I$5)*(DP462*DI462/($K$5*1000))+$H$5*(DP462*DI462/($K$5*1000))*(DP462*DI462/($K$5*1000)))</f>
        <v>0</v>
      </c>
      <c r="S462">
        <f>J462*(1000-(1000*0.61365*exp(17.502*W462/(240.97+W462))/(DI462+DJ462)+DD462)/2)/(1000*0.61365*exp(17.502*W462/(240.97+W462))/(DI462+DJ462)-DD462)</f>
        <v>0</v>
      </c>
      <c r="T462">
        <f>1/((CW462+1)/(Q462/1.6)+1/(R462/1.37)) + CW462/((CW462+1)/(Q462/1.6) + CW462/(R462/1.37))</f>
        <v>0</v>
      </c>
      <c r="U462">
        <f>(CR462*CU462)</f>
        <v>0</v>
      </c>
      <c r="V462">
        <f>(DK462+(U462+2*0.95*5.67E-8*(((DK462+$B$7)+273)^4-(DK462+273)^4)-44100*J462)/(1.84*29.3*R462+8*0.95*5.67E-8*(DK462+273)^3))</f>
        <v>0</v>
      </c>
      <c r="W462">
        <f>($C$7*DL462+$D$7*DM462+$E$7*V462)</f>
        <v>0</v>
      </c>
      <c r="X462">
        <f>0.61365*exp(17.502*W462/(240.97+W462))</f>
        <v>0</v>
      </c>
      <c r="Y462">
        <f>(Z462/AA462*100)</f>
        <v>0</v>
      </c>
      <c r="Z462">
        <f>DD462*(DI462+DJ462)/1000</f>
        <v>0</v>
      </c>
      <c r="AA462">
        <f>0.61365*exp(17.502*DK462/(240.97+DK462))</f>
        <v>0</v>
      </c>
      <c r="AB462">
        <f>(X462-DD462*(DI462+DJ462)/1000)</f>
        <v>0</v>
      </c>
      <c r="AC462">
        <f>(-J462*44100)</f>
        <v>0</v>
      </c>
      <c r="AD462">
        <f>2*29.3*R462*0.92*(DK462-W462)</f>
        <v>0</v>
      </c>
      <c r="AE462">
        <f>2*0.95*5.67E-8*(((DK462+$B$7)+273)^4-(W462+273)^4)</f>
        <v>0</v>
      </c>
      <c r="AF462">
        <f>U462+AE462+AC462+AD462</f>
        <v>0</v>
      </c>
      <c r="AG462">
        <f>DH462*AU462*(DC462-DB462*(1000-AU462*DE462)/(1000-AU462*DD462))/(100*CV462)</f>
        <v>0</v>
      </c>
      <c r="AH462">
        <f>1000*DH462*AU462*(DD462-DE462)/(100*CV462*(1000-AU462*DD462))</f>
        <v>0</v>
      </c>
      <c r="AI462">
        <f>(AJ462 - AK462 - DI462*1E3/(8.314*(DK462+273.15)) * AM462/DH462 * AL462) * DH462/(100*CV462) * (1000 - DE462)/1000</f>
        <v>0</v>
      </c>
      <c r="AJ462">
        <v>1018.34032442646</v>
      </c>
      <c r="AK462">
        <v>958.9063090909085</v>
      </c>
      <c r="AL462">
        <v>0.06768386300678191</v>
      </c>
      <c r="AM462">
        <v>66.37559091577941</v>
      </c>
      <c r="AN462">
        <f>(AP462 - AO462 + DI462*1E3/(8.314*(DK462+273.15)) * AR462/DH462 * AQ462) * DH462/(100*CV462) * 1000/(1000 - AP462)</f>
        <v>0</v>
      </c>
      <c r="AO462">
        <v>18.12983482063045</v>
      </c>
      <c r="AP462">
        <v>28.41904181818183</v>
      </c>
      <c r="AQ462">
        <v>4.87002731935289E-05</v>
      </c>
      <c r="AR462">
        <v>79.01770987511159</v>
      </c>
      <c r="AS462">
        <v>0</v>
      </c>
      <c r="AT462">
        <v>0</v>
      </c>
      <c r="AU462">
        <f>IF(AS462*$H$13&gt;=AW462,1.0,(AW462/(AW462-AS462*$H$13)))</f>
        <v>0</v>
      </c>
      <c r="AV462">
        <f>(AU462-1)*100</f>
        <v>0</v>
      </c>
      <c r="AW462">
        <f>MAX(0,($B$13+$C$13*DP462)/(1+$D$13*DP462)*DI462/(DK462+273)*$E$13)</f>
        <v>0</v>
      </c>
      <c r="AX462" t="s">
        <v>419</v>
      </c>
      <c r="AY462">
        <v>10510</v>
      </c>
      <c r="AZ462">
        <v>590.42</v>
      </c>
      <c r="BA462">
        <v>2650.6</v>
      </c>
      <c r="BB462">
        <f>1-AZ462/BA462</f>
        <v>0</v>
      </c>
      <c r="BC462">
        <v>-1.816883183993991</v>
      </c>
      <c r="BD462" t="s">
        <v>1398</v>
      </c>
      <c r="BE462">
        <v>10366.9</v>
      </c>
      <c r="BF462">
        <v>1125.128076923077</v>
      </c>
      <c r="BG462">
        <v>1757.36</v>
      </c>
      <c r="BH462">
        <f>1-BF462/BG462</f>
        <v>0</v>
      </c>
      <c r="BI462">
        <v>0.5</v>
      </c>
      <c r="BJ462">
        <f>CS462</f>
        <v>0</v>
      </c>
      <c r="BK462">
        <f>L462</f>
        <v>0</v>
      </c>
      <c r="BL462">
        <f>BH462*BI462*BJ462</f>
        <v>0</v>
      </c>
      <c r="BM462">
        <f>(BK462-BC462)/BJ462</f>
        <v>0</v>
      </c>
      <c r="BN462">
        <f>(BA462-BG462)/BG462</f>
        <v>0</v>
      </c>
      <c r="BO462">
        <f>AZ462/(BB462+AZ462/BG462)</f>
        <v>0</v>
      </c>
      <c r="BP462" t="s">
        <v>421</v>
      </c>
      <c r="BQ462">
        <v>0</v>
      </c>
      <c r="BR462">
        <f>IF(BQ462&lt;&gt;0, BQ462, BO462)</f>
        <v>0</v>
      </c>
      <c r="BS462">
        <f>1-BR462/BG462</f>
        <v>0</v>
      </c>
      <c r="BT462">
        <f>(BG462-BF462)/(BG462-BR462)</f>
        <v>0</v>
      </c>
      <c r="BU462">
        <f>(BA462-BG462)/(BA462-BR462)</f>
        <v>0</v>
      </c>
      <c r="BV462">
        <f>(BG462-BF462)/(BG462-AZ462)</f>
        <v>0</v>
      </c>
      <c r="BW462">
        <f>(BA462-BG462)/(BA462-AZ462)</f>
        <v>0</v>
      </c>
      <c r="BX462">
        <f>(BT462*BR462/BF462)</f>
        <v>0</v>
      </c>
      <c r="BY462">
        <f>(1-BX462)</f>
        <v>0</v>
      </c>
      <c r="BZ462">
        <v>1368</v>
      </c>
      <c r="CA462">
        <v>300</v>
      </c>
      <c r="CB462">
        <v>300</v>
      </c>
      <c r="CC462">
        <v>300</v>
      </c>
      <c r="CD462">
        <v>10366.9</v>
      </c>
      <c r="CE462">
        <v>1632.08</v>
      </c>
      <c r="CF462">
        <v>-0.00729794</v>
      </c>
      <c r="CG462">
        <v>0.74</v>
      </c>
      <c r="CH462" t="s">
        <v>421</v>
      </c>
      <c r="CI462" t="s">
        <v>421</v>
      </c>
      <c r="CJ462" t="s">
        <v>421</v>
      </c>
      <c r="CK462" t="s">
        <v>421</v>
      </c>
      <c r="CL462" t="s">
        <v>421</v>
      </c>
      <c r="CM462" t="s">
        <v>421</v>
      </c>
      <c r="CN462" t="s">
        <v>421</v>
      </c>
      <c r="CO462" t="s">
        <v>421</v>
      </c>
      <c r="CP462" t="s">
        <v>421</v>
      </c>
      <c r="CQ462" t="s">
        <v>421</v>
      </c>
      <c r="CR462">
        <f>$B$11*DQ462+$C$11*DR462+$F$11*EC462*(1-EF462)</f>
        <v>0</v>
      </c>
      <c r="CS462">
        <f>CR462*CT462</f>
        <v>0</v>
      </c>
      <c r="CT462">
        <f>($B$11*$D$9+$C$11*$D$9+$F$11*((EP462+EH462)/MAX(EP462+EH462+EQ462, 0.1)*$I$9+EQ462/MAX(EP462+EH462+EQ462, 0.1)*$J$9))/($B$11+$C$11+$F$11)</f>
        <v>0</v>
      </c>
      <c r="CU462">
        <f>($B$11*$K$9+$C$11*$K$9+$F$11*((EP462+EH462)/MAX(EP462+EH462+EQ462, 0.1)*$P$9+EQ462/MAX(EP462+EH462+EQ462, 0.1)*$Q$9))/($B$11+$C$11+$F$11)</f>
        <v>0</v>
      </c>
      <c r="CV462">
        <v>6</v>
      </c>
      <c r="CW462">
        <v>0.5</v>
      </c>
      <c r="CX462" t="s">
        <v>422</v>
      </c>
      <c r="CY462">
        <v>2</v>
      </c>
      <c r="CZ462" t="b">
        <v>1</v>
      </c>
      <c r="DA462">
        <v>1652291580.6</v>
      </c>
      <c r="DB462">
        <v>931.5518000000001</v>
      </c>
      <c r="DC462">
        <v>999.8436000000002</v>
      </c>
      <c r="DD462">
        <v>28.28232</v>
      </c>
      <c r="DE462">
        <v>18.2305</v>
      </c>
      <c r="DF462">
        <v>931.8698000000001</v>
      </c>
      <c r="DG462">
        <v>28.30932</v>
      </c>
      <c r="DH462">
        <v>400.1088</v>
      </c>
      <c r="DI462">
        <v>90.61349999999999</v>
      </c>
      <c r="DJ462">
        <v>0.10006346</v>
      </c>
      <c r="DK462">
        <v>33.75642</v>
      </c>
      <c r="DL462">
        <v>32.64603999999999</v>
      </c>
      <c r="DM462">
        <v>999.9</v>
      </c>
      <c r="DN462">
        <v>0</v>
      </c>
      <c r="DO462">
        <v>0</v>
      </c>
      <c r="DP462">
        <v>9998.632</v>
      </c>
      <c r="DQ462">
        <v>0</v>
      </c>
      <c r="DR462">
        <v>246.5034</v>
      </c>
      <c r="DS462">
        <v>-68.24166</v>
      </c>
      <c r="DT462">
        <v>958.8518</v>
      </c>
      <c r="DU462">
        <v>1018.41</v>
      </c>
      <c r="DV462">
        <v>10.1889</v>
      </c>
      <c r="DW462">
        <v>999.8436000000002</v>
      </c>
      <c r="DX462">
        <v>18.2305</v>
      </c>
      <c r="DY462">
        <v>2.575182</v>
      </c>
      <c r="DZ462">
        <v>1.651928</v>
      </c>
      <c r="EA462">
        <v>21.50962</v>
      </c>
      <c r="EB462">
        <v>14.4519</v>
      </c>
      <c r="EC462">
        <v>1499.92</v>
      </c>
      <c r="ED462">
        <v>0.9730072</v>
      </c>
      <c r="EE462">
        <v>0.02699254</v>
      </c>
      <c r="EF462">
        <v>0</v>
      </c>
      <c r="EG462">
        <v>1121.718</v>
      </c>
      <c r="EH462">
        <v>5.00097</v>
      </c>
      <c r="EI462">
        <v>17799.28</v>
      </c>
      <c r="EJ462">
        <v>12490.94</v>
      </c>
      <c r="EK462">
        <v>42.5</v>
      </c>
      <c r="EL462">
        <v>43.937</v>
      </c>
      <c r="EM462">
        <v>42.75</v>
      </c>
      <c r="EN462">
        <v>43.75</v>
      </c>
      <c r="EO462">
        <v>43.625</v>
      </c>
      <c r="EP462">
        <v>1454.57</v>
      </c>
      <c r="EQ462">
        <v>40.35</v>
      </c>
      <c r="ER462">
        <v>0</v>
      </c>
      <c r="ES462">
        <v>126.2000000476837</v>
      </c>
      <c r="ET462">
        <v>0</v>
      </c>
      <c r="EU462">
        <v>1125.128076923077</v>
      </c>
      <c r="EV462">
        <v>-33.27350431355939</v>
      </c>
      <c r="EW462">
        <v>-513.9282055832929</v>
      </c>
      <c r="EX462">
        <v>17853.14615384615</v>
      </c>
      <c r="EY462">
        <v>15</v>
      </c>
      <c r="EZ462">
        <v>1652291621.1</v>
      </c>
      <c r="FA462" t="s">
        <v>1399</v>
      </c>
      <c r="FB462">
        <v>1652291609.1</v>
      </c>
      <c r="FC462">
        <v>1652291621.1</v>
      </c>
      <c r="FD462">
        <v>37</v>
      </c>
      <c r="FE462">
        <v>0.044</v>
      </c>
      <c r="FF462">
        <v>0.004</v>
      </c>
      <c r="FG462">
        <v>-0.318</v>
      </c>
      <c r="FH462">
        <v>-0.027</v>
      </c>
      <c r="FI462">
        <v>1000</v>
      </c>
      <c r="FJ462">
        <v>19</v>
      </c>
      <c r="FK462">
        <v>0.04</v>
      </c>
      <c r="FL462">
        <v>0.01</v>
      </c>
      <c r="FM462">
        <v>-68.9323875</v>
      </c>
      <c r="FN462">
        <v>4.328371857410714</v>
      </c>
      <c r="FO462">
        <v>0.4182966914688064</v>
      </c>
      <c r="FP462">
        <v>-1</v>
      </c>
      <c r="FQ462">
        <v>10.431675</v>
      </c>
      <c r="FR462">
        <v>-1.457849155722351</v>
      </c>
      <c r="FS462">
        <v>0.1406125896746094</v>
      </c>
      <c r="FT462">
        <v>0</v>
      </c>
      <c r="FU462">
        <v>0</v>
      </c>
      <c r="FV462">
        <v>0</v>
      </c>
      <c r="FW462">
        <v>0</v>
      </c>
      <c r="FX462">
        <v>-1</v>
      </c>
      <c r="FY462">
        <v>0</v>
      </c>
      <c r="FZ462">
        <v>1</v>
      </c>
      <c r="GA462" t="s">
        <v>710</v>
      </c>
      <c r="GB462">
        <v>2.69354</v>
      </c>
      <c r="GC462">
        <v>2.70534</v>
      </c>
      <c r="GD462">
        <v>0.163214</v>
      </c>
      <c r="GE462">
        <v>0.169022</v>
      </c>
      <c r="GF462">
        <v>0.118817</v>
      </c>
      <c r="GG462">
        <v>0.0861693</v>
      </c>
      <c r="GH462">
        <v>26204.6</v>
      </c>
      <c r="GI462">
        <v>26128</v>
      </c>
      <c r="GJ462">
        <v>29146.6</v>
      </c>
      <c r="GK462">
        <v>29108</v>
      </c>
      <c r="GL462">
        <v>34003.9</v>
      </c>
      <c r="GM462">
        <v>35413</v>
      </c>
      <c r="GN462">
        <v>41017.9</v>
      </c>
      <c r="GO462">
        <v>41536.3</v>
      </c>
      <c r="GP462">
        <v>1.71315</v>
      </c>
      <c r="GQ462">
        <v>1.9912</v>
      </c>
      <c r="GR462">
        <v>0.10084</v>
      </c>
      <c r="GS462">
        <v>0</v>
      </c>
      <c r="GT462">
        <v>31.0143</v>
      </c>
      <c r="GU462">
        <v>999.9</v>
      </c>
      <c r="GV462">
        <v>36.5</v>
      </c>
      <c r="GW462">
        <v>36.8</v>
      </c>
      <c r="GX462">
        <v>25.1218</v>
      </c>
      <c r="GY462">
        <v>62.7515</v>
      </c>
      <c r="GZ462">
        <v>28.738</v>
      </c>
      <c r="HA462">
        <v>1</v>
      </c>
      <c r="HB462">
        <v>0.409601</v>
      </c>
      <c r="HC462">
        <v>0</v>
      </c>
      <c r="HD462">
        <v>20.3932</v>
      </c>
      <c r="HE462">
        <v>5.22283</v>
      </c>
      <c r="HF462">
        <v>12.0099</v>
      </c>
      <c r="HG462">
        <v>4.989</v>
      </c>
      <c r="HH462">
        <v>3.2895</v>
      </c>
      <c r="HI462">
        <v>2475</v>
      </c>
      <c r="HJ462">
        <v>9999</v>
      </c>
      <c r="HK462">
        <v>9999</v>
      </c>
      <c r="HL462">
        <v>46.5</v>
      </c>
      <c r="HM462">
        <v>1.86737</v>
      </c>
      <c r="HN462">
        <v>1.8663</v>
      </c>
      <c r="HO462">
        <v>1.86584</v>
      </c>
      <c r="HP462">
        <v>1.86571</v>
      </c>
      <c r="HQ462">
        <v>1.86752</v>
      </c>
      <c r="HR462">
        <v>1.8701</v>
      </c>
      <c r="HS462">
        <v>1.86874</v>
      </c>
      <c r="HT462">
        <v>1.87012</v>
      </c>
      <c r="HU462">
        <v>0</v>
      </c>
      <c r="HV462">
        <v>0</v>
      </c>
      <c r="HW462">
        <v>0</v>
      </c>
      <c r="HX462">
        <v>0</v>
      </c>
      <c r="HY462" t="s">
        <v>425</v>
      </c>
      <c r="HZ462" t="s">
        <v>426</v>
      </c>
      <c r="IA462" t="s">
        <v>427</v>
      </c>
      <c r="IB462" t="s">
        <v>427</v>
      </c>
      <c r="IC462" t="s">
        <v>427</v>
      </c>
      <c r="ID462" t="s">
        <v>427</v>
      </c>
      <c r="IE462">
        <v>0</v>
      </c>
      <c r="IF462">
        <v>100</v>
      </c>
      <c r="IG462">
        <v>100</v>
      </c>
      <c r="IH462">
        <v>-0.318</v>
      </c>
      <c r="II462">
        <v>-0.027</v>
      </c>
      <c r="IJ462">
        <v>0.6615862272975462</v>
      </c>
      <c r="IK462">
        <v>-0.0004613869835165773</v>
      </c>
      <c r="IL462">
        <v>-7.733014719846753E-07</v>
      </c>
      <c r="IM462">
        <v>2.12217718631011E-10</v>
      </c>
      <c r="IN462">
        <v>-0.1686208321873722</v>
      </c>
      <c r="IO462">
        <v>0.000886434048502425</v>
      </c>
      <c r="IP462">
        <v>0.0004187276611132993</v>
      </c>
      <c r="IQ462">
        <v>-3.612086840460417E-06</v>
      </c>
      <c r="IR462">
        <v>19</v>
      </c>
      <c r="IS462">
        <v>2204</v>
      </c>
      <c r="IT462">
        <v>1</v>
      </c>
      <c r="IU462">
        <v>37</v>
      </c>
      <c r="IV462">
        <v>1.6</v>
      </c>
      <c r="IW462">
        <v>1.5</v>
      </c>
      <c r="IX462">
        <v>2.10083</v>
      </c>
      <c r="IY462">
        <v>2.22412</v>
      </c>
      <c r="IZ462">
        <v>1.39648</v>
      </c>
      <c r="JA462">
        <v>2.34985</v>
      </c>
      <c r="JB462">
        <v>1.49536</v>
      </c>
      <c r="JC462">
        <v>2.33887</v>
      </c>
      <c r="JD462">
        <v>39.4416</v>
      </c>
      <c r="JE462">
        <v>14.3772</v>
      </c>
      <c r="JF462">
        <v>18</v>
      </c>
      <c r="JG462">
        <v>393.88</v>
      </c>
      <c r="JH462">
        <v>555.777</v>
      </c>
      <c r="JI462">
        <v>33.1325</v>
      </c>
      <c r="JJ462">
        <v>32.7171</v>
      </c>
      <c r="JK462">
        <v>30.0003</v>
      </c>
      <c r="JL462">
        <v>32.6115</v>
      </c>
      <c r="JM462">
        <v>32.5178</v>
      </c>
      <c r="JN462">
        <v>42.0526</v>
      </c>
      <c r="JO462">
        <v>28.3017</v>
      </c>
      <c r="JP462">
        <v>0</v>
      </c>
      <c r="JQ462">
        <v>-999.9</v>
      </c>
      <c r="JR462">
        <v>1000</v>
      </c>
      <c r="JS462">
        <v>18.5653</v>
      </c>
      <c r="JT462">
        <v>99.61879999999999</v>
      </c>
      <c r="JU462">
        <v>99.6999</v>
      </c>
    </row>
    <row r="463" spans="1:281">
      <c r="A463">
        <v>447</v>
      </c>
      <c r="B463">
        <v>1652291712.1</v>
      </c>
      <c r="C463">
        <v>9655.599999904633</v>
      </c>
      <c r="D463" t="s">
        <v>1400</v>
      </c>
      <c r="E463" t="s">
        <v>1401</v>
      </c>
      <c r="F463">
        <v>2</v>
      </c>
      <c r="G463" t="s">
        <v>1361</v>
      </c>
      <c r="H463" t="s">
        <v>418</v>
      </c>
      <c r="I463">
        <v>1652291710.6</v>
      </c>
      <c r="J463">
        <f>(K463)/1000</f>
        <v>0</v>
      </c>
      <c r="K463">
        <f>IF(CZ463, AN463, AH463)</f>
        <v>0</v>
      </c>
      <c r="L463">
        <f>IF(CZ463, AI463, AG463)</f>
        <v>0</v>
      </c>
      <c r="M463">
        <f>DB463 - IF(AU463&gt;1, L463*CV463*100.0/(AW463*DP463), 0)</f>
        <v>0</v>
      </c>
      <c r="N463">
        <f>((T463-J463/2)*M463-L463)/(T463+J463/2)</f>
        <v>0</v>
      </c>
      <c r="O463">
        <f>N463*(DI463+DJ463)/1000.0</f>
        <v>0</v>
      </c>
      <c r="P463">
        <f>(DB463 - IF(AU463&gt;1, L463*CV463*100.0/(AW463*DP463), 0))*(DI463+DJ463)/1000.0</f>
        <v>0</v>
      </c>
      <c r="Q463">
        <f>2.0/((1/S463-1/R463)+SIGN(S463)*SQRT((1/S463-1/R463)*(1/S463-1/R463) + 4*CW463/((CW463+1)*(CW463+1))*(2*1/S463*1/R463-1/R463*1/R463)))</f>
        <v>0</v>
      </c>
      <c r="R463">
        <f>IF(LEFT(CX463,1)&lt;&gt;"0",IF(LEFT(CX463,1)="1",3.0,CY463),$D$5+$E$5*(DP463*DI463/($K$5*1000))+$F$5*(DP463*DI463/($K$5*1000))*MAX(MIN(CV463,$J$5),$I$5)*MAX(MIN(CV463,$J$5),$I$5)+$G$5*MAX(MIN(CV463,$J$5),$I$5)*(DP463*DI463/($K$5*1000))+$H$5*(DP463*DI463/($K$5*1000))*(DP463*DI463/($K$5*1000)))</f>
        <v>0</v>
      </c>
      <c r="S463">
        <f>J463*(1000-(1000*0.61365*exp(17.502*W463/(240.97+W463))/(DI463+DJ463)+DD463)/2)/(1000*0.61365*exp(17.502*W463/(240.97+W463))/(DI463+DJ463)-DD463)</f>
        <v>0</v>
      </c>
      <c r="T463">
        <f>1/((CW463+1)/(Q463/1.6)+1/(R463/1.37)) + CW463/((CW463+1)/(Q463/1.6) + CW463/(R463/1.37))</f>
        <v>0</v>
      </c>
      <c r="U463">
        <f>(CR463*CU463)</f>
        <v>0</v>
      </c>
      <c r="V463">
        <f>(DK463+(U463+2*0.95*5.67E-8*(((DK463+$B$7)+273)^4-(DK463+273)^4)-44100*J463)/(1.84*29.3*R463+8*0.95*5.67E-8*(DK463+273)^3))</f>
        <v>0</v>
      </c>
      <c r="W463">
        <f>($C$7*DL463+$D$7*DM463+$E$7*V463)</f>
        <v>0</v>
      </c>
      <c r="X463">
        <f>0.61365*exp(17.502*W463/(240.97+W463))</f>
        <v>0</v>
      </c>
      <c r="Y463">
        <f>(Z463/AA463*100)</f>
        <v>0</v>
      </c>
      <c r="Z463">
        <f>DD463*(DI463+DJ463)/1000</f>
        <v>0</v>
      </c>
      <c r="AA463">
        <f>0.61365*exp(17.502*DK463/(240.97+DK463))</f>
        <v>0</v>
      </c>
      <c r="AB463">
        <f>(X463-DD463*(DI463+DJ463)/1000)</f>
        <v>0</v>
      </c>
      <c r="AC463">
        <f>(-J463*44100)</f>
        <v>0</v>
      </c>
      <c r="AD463">
        <f>2*29.3*R463*0.92*(DK463-W463)</f>
        <v>0</v>
      </c>
      <c r="AE463">
        <f>2*0.95*5.67E-8*(((DK463+$B$7)+273)^4-(W463+273)^4)</f>
        <v>0</v>
      </c>
      <c r="AF463">
        <f>U463+AE463+AC463+AD463</f>
        <v>0</v>
      </c>
      <c r="AG463">
        <f>DH463*AU463*(DC463-DB463*(1000-AU463*DE463)/(1000-AU463*DD463))/(100*CV463)</f>
        <v>0</v>
      </c>
      <c r="AH463">
        <f>1000*DH463*AU463*(DD463-DE463)/(100*CV463*(1000-AU463*DD463))</f>
        <v>0</v>
      </c>
      <c r="AI463">
        <f>(AJ463 - AK463 - DI463*1E3/(8.314*(DK463+273.15)) * AM463/DH463 * AL463) * DH463/(100*CV463) * (1000 - DE463)/1000</f>
        <v>0</v>
      </c>
      <c r="AJ463">
        <v>1225.466240208049</v>
      </c>
      <c r="AK463">
        <v>1164.512787878788</v>
      </c>
      <c r="AL463">
        <v>0.07059607059079442</v>
      </c>
      <c r="AM463">
        <v>66.38027693514408</v>
      </c>
      <c r="AN463">
        <f>(AP463 - AO463 + DI463*1E3/(8.314*(DK463+273.15)) * AR463/DH463 * AQ463) * DH463/(100*CV463) * 1000/(1000 - AP463)</f>
        <v>0</v>
      </c>
      <c r="AO463">
        <v>20.82719334097856</v>
      </c>
      <c r="AP463">
        <v>28.79636242424243</v>
      </c>
      <c r="AQ463">
        <v>0.007068821071455804</v>
      </c>
      <c r="AR463">
        <v>79.02537132376888</v>
      </c>
      <c r="AS463">
        <v>0</v>
      </c>
      <c r="AT463">
        <v>0</v>
      </c>
      <c r="AU463">
        <f>IF(AS463*$H$13&gt;=AW463,1.0,(AW463/(AW463-AS463*$H$13)))</f>
        <v>0</v>
      </c>
      <c r="AV463">
        <f>(AU463-1)*100</f>
        <v>0</v>
      </c>
      <c r="AW463">
        <f>MAX(0,($B$13+$C$13*DP463)/(1+$D$13*DP463)*DI463/(DK463+273)*$E$13)</f>
        <v>0</v>
      </c>
      <c r="AX463" t="s">
        <v>419</v>
      </c>
      <c r="AY463">
        <v>10510</v>
      </c>
      <c r="AZ463">
        <v>590.42</v>
      </c>
      <c r="BA463">
        <v>2650.6</v>
      </c>
      <c r="BB463">
        <f>1-AZ463/BA463</f>
        <v>0</v>
      </c>
      <c r="BC463">
        <v>-1.816883183993991</v>
      </c>
      <c r="BD463" t="s">
        <v>1402</v>
      </c>
      <c r="BE463">
        <v>10365.7</v>
      </c>
      <c r="BF463">
        <v>1110.056538461539</v>
      </c>
      <c r="BG463">
        <v>1750.32</v>
      </c>
      <c r="BH463">
        <f>1-BF463/BG463</f>
        <v>0</v>
      </c>
      <c r="BI463">
        <v>0.5</v>
      </c>
      <c r="BJ463">
        <f>CS463</f>
        <v>0</v>
      </c>
      <c r="BK463">
        <f>L463</f>
        <v>0</v>
      </c>
      <c r="BL463">
        <f>BH463*BI463*BJ463</f>
        <v>0</v>
      </c>
      <c r="BM463">
        <f>(BK463-BC463)/BJ463</f>
        <v>0</v>
      </c>
      <c r="BN463">
        <f>(BA463-BG463)/BG463</f>
        <v>0</v>
      </c>
      <c r="BO463">
        <f>AZ463/(BB463+AZ463/BG463)</f>
        <v>0</v>
      </c>
      <c r="BP463" t="s">
        <v>421</v>
      </c>
      <c r="BQ463">
        <v>0</v>
      </c>
      <c r="BR463">
        <f>IF(BQ463&lt;&gt;0, BQ463, BO463)</f>
        <v>0</v>
      </c>
      <c r="BS463">
        <f>1-BR463/BG463</f>
        <v>0</v>
      </c>
      <c r="BT463">
        <f>(BG463-BF463)/(BG463-BR463)</f>
        <v>0</v>
      </c>
      <c r="BU463">
        <f>(BA463-BG463)/(BA463-BR463)</f>
        <v>0</v>
      </c>
      <c r="BV463">
        <f>(BG463-BF463)/(BG463-AZ463)</f>
        <v>0</v>
      </c>
      <c r="BW463">
        <f>(BA463-BG463)/(BA463-AZ463)</f>
        <v>0</v>
      </c>
      <c r="BX463">
        <f>(BT463*BR463/BF463)</f>
        <v>0</v>
      </c>
      <c r="BY463">
        <f>(1-BX463)</f>
        <v>0</v>
      </c>
      <c r="BZ463">
        <v>1369</v>
      </c>
      <c r="CA463">
        <v>300</v>
      </c>
      <c r="CB463">
        <v>300</v>
      </c>
      <c r="CC463">
        <v>300</v>
      </c>
      <c r="CD463">
        <v>10365.7</v>
      </c>
      <c r="CE463">
        <v>1623</v>
      </c>
      <c r="CF463">
        <v>-0.00729707</v>
      </c>
      <c r="CG463">
        <v>1.89</v>
      </c>
      <c r="CH463" t="s">
        <v>421</v>
      </c>
      <c r="CI463" t="s">
        <v>421</v>
      </c>
      <c r="CJ463" t="s">
        <v>421</v>
      </c>
      <c r="CK463" t="s">
        <v>421</v>
      </c>
      <c r="CL463" t="s">
        <v>421</v>
      </c>
      <c r="CM463" t="s">
        <v>421</v>
      </c>
      <c r="CN463" t="s">
        <v>421</v>
      </c>
      <c r="CO463" t="s">
        <v>421</v>
      </c>
      <c r="CP463" t="s">
        <v>421</v>
      </c>
      <c r="CQ463" t="s">
        <v>421</v>
      </c>
      <c r="CR463">
        <f>$B$11*DQ463+$C$11*DR463+$F$11*EC463*(1-EF463)</f>
        <v>0</v>
      </c>
      <c r="CS463">
        <f>CR463*CT463</f>
        <v>0</v>
      </c>
      <c r="CT463">
        <f>($B$11*$D$9+$C$11*$D$9+$F$11*((EP463+EH463)/MAX(EP463+EH463+EQ463, 0.1)*$I$9+EQ463/MAX(EP463+EH463+EQ463, 0.1)*$J$9))/($B$11+$C$11+$F$11)</f>
        <v>0</v>
      </c>
      <c r="CU463">
        <f>($B$11*$K$9+$C$11*$K$9+$F$11*((EP463+EH463)/MAX(EP463+EH463+EQ463, 0.1)*$P$9+EQ463/MAX(EP463+EH463+EQ463, 0.1)*$Q$9))/($B$11+$C$11+$F$11)</f>
        <v>0</v>
      </c>
      <c r="CV463">
        <v>6</v>
      </c>
      <c r="CW463">
        <v>0.5</v>
      </c>
      <c r="CX463" t="s">
        <v>422</v>
      </c>
      <c r="CY463">
        <v>2</v>
      </c>
      <c r="CZ463" t="b">
        <v>1</v>
      </c>
      <c r="DA463">
        <v>1652291710.6</v>
      </c>
      <c r="DB463">
        <v>1130.858</v>
      </c>
      <c r="DC463">
        <v>1199.926</v>
      </c>
      <c r="DD463">
        <v>28.6758</v>
      </c>
      <c r="DE463">
        <v>20.84594</v>
      </c>
      <c r="DF463">
        <v>1131.42</v>
      </c>
      <c r="DG463">
        <v>28.6728</v>
      </c>
      <c r="DH463">
        <v>400.0932</v>
      </c>
      <c r="DI463">
        <v>90.61388000000001</v>
      </c>
      <c r="DJ463">
        <v>0.09995632</v>
      </c>
      <c r="DK463">
        <v>33.87568</v>
      </c>
      <c r="DL463">
        <v>32.90412</v>
      </c>
      <c r="DM463">
        <v>999.9</v>
      </c>
      <c r="DN463">
        <v>0</v>
      </c>
      <c r="DO463">
        <v>0</v>
      </c>
      <c r="DP463">
        <v>9998.984</v>
      </c>
      <c r="DQ463">
        <v>0</v>
      </c>
      <c r="DR463">
        <v>247.0748</v>
      </c>
      <c r="DS463">
        <v>-69.00724</v>
      </c>
      <c r="DT463">
        <v>1164.448</v>
      </c>
      <c r="DU463">
        <v>1225.474</v>
      </c>
      <c r="DV463">
        <v>7.946612</v>
      </c>
      <c r="DW463">
        <v>1199.926</v>
      </c>
      <c r="DX463">
        <v>20.84594</v>
      </c>
      <c r="DY463">
        <v>2.609006</v>
      </c>
      <c r="DZ463">
        <v>1.888934</v>
      </c>
      <c r="EA463">
        <v>21.72298</v>
      </c>
      <c r="EB463">
        <v>16.54284</v>
      </c>
      <c r="EC463">
        <v>1499.996</v>
      </c>
      <c r="ED463">
        <v>0.972992</v>
      </c>
      <c r="EE463">
        <v>0.0270084</v>
      </c>
      <c r="EF463">
        <v>0</v>
      </c>
      <c r="EG463">
        <v>1107.276</v>
      </c>
      <c r="EH463">
        <v>5.00097</v>
      </c>
      <c r="EI463">
        <v>17600.58</v>
      </c>
      <c r="EJ463">
        <v>12491.5</v>
      </c>
      <c r="EK463">
        <v>42.562</v>
      </c>
      <c r="EL463">
        <v>43.937</v>
      </c>
      <c r="EM463">
        <v>42.75</v>
      </c>
      <c r="EN463">
        <v>43.812</v>
      </c>
      <c r="EO463">
        <v>43.625</v>
      </c>
      <c r="EP463">
        <v>1454.616</v>
      </c>
      <c r="EQ463">
        <v>40.38</v>
      </c>
      <c r="ER463">
        <v>0</v>
      </c>
      <c r="ES463">
        <v>129.2000000476837</v>
      </c>
      <c r="ET463">
        <v>0</v>
      </c>
      <c r="EU463">
        <v>1110.056538461539</v>
      </c>
      <c r="EV463">
        <v>-29.45264961143424</v>
      </c>
      <c r="EW463">
        <v>-446.9675216855571</v>
      </c>
      <c r="EX463">
        <v>17644.92307692308</v>
      </c>
      <c r="EY463">
        <v>15</v>
      </c>
      <c r="EZ463">
        <v>1652291744.1</v>
      </c>
      <c r="FA463" t="s">
        <v>1403</v>
      </c>
      <c r="FB463">
        <v>1652291740.1</v>
      </c>
      <c r="FC463">
        <v>1652291744.1</v>
      </c>
      <c r="FD463">
        <v>38</v>
      </c>
      <c r="FE463">
        <v>0.035</v>
      </c>
      <c r="FF463">
        <v>-0.001</v>
      </c>
      <c r="FG463">
        <v>-0.5620000000000001</v>
      </c>
      <c r="FH463">
        <v>0.003</v>
      </c>
      <c r="FI463">
        <v>1200</v>
      </c>
      <c r="FJ463">
        <v>21</v>
      </c>
      <c r="FK463">
        <v>0.03</v>
      </c>
      <c r="FL463">
        <v>0.01</v>
      </c>
      <c r="FM463">
        <v>-69.61560243902439</v>
      </c>
      <c r="FN463">
        <v>4.328337282230001</v>
      </c>
      <c r="FO463">
        <v>0.43042009909084</v>
      </c>
      <c r="FP463">
        <v>-1</v>
      </c>
      <c r="FQ463">
        <v>8.090744146341462</v>
      </c>
      <c r="FR463">
        <v>-1.091647944250866</v>
      </c>
      <c r="FS463">
        <v>0.1085165550363363</v>
      </c>
      <c r="FT463">
        <v>0</v>
      </c>
      <c r="FU463">
        <v>0</v>
      </c>
      <c r="FV463">
        <v>0</v>
      </c>
      <c r="FW463">
        <v>0</v>
      </c>
      <c r="FX463">
        <v>-1</v>
      </c>
      <c r="FY463">
        <v>0</v>
      </c>
      <c r="FZ463">
        <v>1</v>
      </c>
      <c r="GA463" t="s">
        <v>710</v>
      </c>
      <c r="GB463">
        <v>2.69301</v>
      </c>
      <c r="GC463">
        <v>2.70518</v>
      </c>
      <c r="GD463">
        <v>0.184885</v>
      </c>
      <c r="GE463">
        <v>0.189897</v>
      </c>
      <c r="GF463">
        <v>0.119854</v>
      </c>
      <c r="GG463">
        <v>0.094428</v>
      </c>
      <c r="GH463">
        <v>25520.6</v>
      </c>
      <c r="GI463">
        <v>25466.1</v>
      </c>
      <c r="GJ463">
        <v>29142.8</v>
      </c>
      <c r="GK463">
        <v>29103.9</v>
      </c>
      <c r="GL463">
        <v>33960.2</v>
      </c>
      <c r="GM463">
        <v>35087</v>
      </c>
      <c r="GN463">
        <v>41013</v>
      </c>
      <c r="GO463">
        <v>41530.6</v>
      </c>
      <c r="GP463">
        <v>1.71052</v>
      </c>
      <c r="GQ463">
        <v>1.99422</v>
      </c>
      <c r="GR463">
        <v>0.111122</v>
      </c>
      <c r="GS463">
        <v>0</v>
      </c>
      <c r="GT463">
        <v>31.096</v>
      </c>
      <c r="GU463">
        <v>999.9</v>
      </c>
      <c r="GV463">
        <v>36.7</v>
      </c>
      <c r="GW463">
        <v>36.8</v>
      </c>
      <c r="GX463">
        <v>25.2606</v>
      </c>
      <c r="GY463">
        <v>62.8015</v>
      </c>
      <c r="GZ463">
        <v>28.5016</v>
      </c>
      <c r="HA463">
        <v>1</v>
      </c>
      <c r="HB463">
        <v>0.416405</v>
      </c>
      <c r="HC463">
        <v>0</v>
      </c>
      <c r="HD463">
        <v>20.393</v>
      </c>
      <c r="HE463">
        <v>5.22283</v>
      </c>
      <c r="HF463">
        <v>12.0099</v>
      </c>
      <c r="HG463">
        <v>4.98935</v>
      </c>
      <c r="HH463">
        <v>3.28988</v>
      </c>
      <c r="HI463">
        <v>2477.6</v>
      </c>
      <c r="HJ463">
        <v>9999</v>
      </c>
      <c r="HK463">
        <v>9999</v>
      </c>
      <c r="HL463">
        <v>46.6</v>
      </c>
      <c r="HM463">
        <v>1.86737</v>
      </c>
      <c r="HN463">
        <v>1.8663</v>
      </c>
      <c r="HO463">
        <v>1.86584</v>
      </c>
      <c r="HP463">
        <v>1.86572</v>
      </c>
      <c r="HQ463">
        <v>1.86752</v>
      </c>
      <c r="HR463">
        <v>1.87003</v>
      </c>
      <c r="HS463">
        <v>1.86873</v>
      </c>
      <c r="HT463">
        <v>1.87008</v>
      </c>
      <c r="HU463">
        <v>0</v>
      </c>
      <c r="HV463">
        <v>0</v>
      </c>
      <c r="HW463">
        <v>0</v>
      </c>
      <c r="HX463">
        <v>0</v>
      </c>
      <c r="HY463" t="s">
        <v>425</v>
      </c>
      <c r="HZ463" t="s">
        <v>426</v>
      </c>
      <c r="IA463" t="s">
        <v>427</v>
      </c>
      <c r="IB463" t="s">
        <v>427</v>
      </c>
      <c r="IC463" t="s">
        <v>427</v>
      </c>
      <c r="ID463" t="s">
        <v>427</v>
      </c>
      <c r="IE463">
        <v>0</v>
      </c>
      <c r="IF463">
        <v>100</v>
      </c>
      <c r="IG463">
        <v>100</v>
      </c>
      <c r="IH463">
        <v>-0.5620000000000001</v>
      </c>
      <c r="II463">
        <v>0.003</v>
      </c>
      <c r="IJ463">
        <v>0.7049039797716311</v>
      </c>
      <c r="IK463">
        <v>-0.0004613869835165773</v>
      </c>
      <c r="IL463">
        <v>-7.733014719846753E-07</v>
      </c>
      <c r="IM463">
        <v>2.12217718631011E-10</v>
      </c>
      <c r="IN463">
        <v>-0.1647249489900012</v>
      </c>
      <c r="IO463">
        <v>0.000886434048502425</v>
      </c>
      <c r="IP463">
        <v>0.0004187276611132993</v>
      </c>
      <c r="IQ463">
        <v>-3.612086840460417E-06</v>
      </c>
      <c r="IR463">
        <v>19</v>
      </c>
      <c r="IS463">
        <v>2204</v>
      </c>
      <c r="IT463">
        <v>1</v>
      </c>
      <c r="IU463">
        <v>37</v>
      </c>
      <c r="IV463">
        <v>1.7</v>
      </c>
      <c r="IW463">
        <v>1.5</v>
      </c>
      <c r="IX463">
        <v>2.4353</v>
      </c>
      <c r="IY463">
        <v>2.22534</v>
      </c>
      <c r="IZ463">
        <v>1.39648</v>
      </c>
      <c r="JA463">
        <v>2.34863</v>
      </c>
      <c r="JB463">
        <v>1.49536</v>
      </c>
      <c r="JC463">
        <v>2.31079</v>
      </c>
      <c r="JD463">
        <v>39.5166</v>
      </c>
      <c r="JE463">
        <v>14.3509</v>
      </c>
      <c r="JF463">
        <v>18</v>
      </c>
      <c r="JG463">
        <v>392.88</v>
      </c>
      <c r="JH463">
        <v>558.72</v>
      </c>
      <c r="JI463">
        <v>33.1979</v>
      </c>
      <c r="JJ463">
        <v>32.7927</v>
      </c>
      <c r="JK463">
        <v>30.0004</v>
      </c>
      <c r="JL463">
        <v>32.687</v>
      </c>
      <c r="JM463">
        <v>32.5921</v>
      </c>
      <c r="JN463">
        <v>48.7363</v>
      </c>
      <c r="JO463">
        <v>20.1491</v>
      </c>
      <c r="JP463">
        <v>0</v>
      </c>
      <c r="JQ463">
        <v>-999.9</v>
      </c>
      <c r="JR463">
        <v>1200</v>
      </c>
      <c r="JS463">
        <v>20.9906</v>
      </c>
      <c r="JT463">
        <v>99.60639999999999</v>
      </c>
      <c r="JU463">
        <v>99.6859</v>
      </c>
    </row>
    <row r="464" spans="1:281">
      <c r="A464">
        <v>448</v>
      </c>
      <c r="B464">
        <v>1652291835.1</v>
      </c>
      <c r="C464">
        <v>9778.599999904633</v>
      </c>
      <c r="D464" t="s">
        <v>1404</v>
      </c>
      <c r="E464" t="s">
        <v>1405</v>
      </c>
      <c r="F464">
        <v>2</v>
      </c>
      <c r="G464" t="s">
        <v>1361</v>
      </c>
      <c r="H464" t="s">
        <v>418</v>
      </c>
      <c r="I464">
        <v>1652291833.6</v>
      </c>
      <c r="J464">
        <f>(K464)/1000</f>
        <v>0</v>
      </c>
      <c r="K464">
        <f>IF(CZ464, AN464, AH464)</f>
        <v>0</v>
      </c>
      <c r="L464">
        <f>IF(CZ464, AI464, AG464)</f>
        <v>0</v>
      </c>
      <c r="M464">
        <f>DB464 - IF(AU464&gt;1, L464*CV464*100.0/(AW464*DP464), 0)</f>
        <v>0</v>
      </c>
      <c r="N464">
        <f>((T464-J464/2)*M464-L464)/(T464+J464/2)</f>
        <v>0</v>
      </c>
      <c r="O464">
        <f>N464*(DI464+DJ464)/1000.0</f>
        <v>0</v>
      </c>
      <c r="P464">
        <f>(DB464 - IF(AU464&gt;1, L464*CV464*100.0/(AW464*DP464), 0))*(DI464+DJ464)/1000.0</f>
        <v>0</v>
      </c>
      <c r="Q464">
        <f>2.0/((1/S464-1/R464)+SIGN(S464)*SQRT((1/S464-1/R464)*(1/S464-1/R464) + 4*CW464/((CW464+1)*(CW464+1))*(2*1/S464*1/R464-1/R464*1/R464)))</f>
        <v>0</v>
      </c>
      <c r="R464">
        <f>IF(LEFT(CX464,1)&lt;&gt;"0",IF(LEFT(CX464,1)="1",3.0,CY464),$D$5+$E$5*(DP464*DI464/($K$5*1000))+$F$5*(DP464*DI464/($K$5*1000))*MAX(MIN(CV464,$J$5),$I$5)*MAX(MIN(CV464,$J$5),$I$5)+$G$5*MAX(MIN(CV464,$J$5),$I$5)*(DP464*DI464/($K$5*1000))+$H$5*(DP464*DI464/($K$5*1000))*(DP464*DI464/($K$5*1000)))</f>
        <v>0</v>
      </c>
      <c r="S464">
        <f>J464*(1000-(1000*0.61365*exp(17.502*W464/(240.97+W464))/(DI464+DJ464)+DD464)/2)/(1000*0.61365*exp(17.502*W464/(240.97+W464))/(DI464+DJ464)-DD464)</f>
        <v>0</v>
      </c>
      <c r="T464">
        <f>1/((CW464+1)/(Q464/1.6)+1/(R464/1.37)) + CW464/((CW464+1)/(Q464/1.6) + CW464/(R464/1.37))</f>
        <v>0</v>
      </c>
      <c r="U464">
        <f>(CR464*CU464)</f>
        <v>0</v>
      </c>
      <c r="V464">
        <f>(DK464+(U464+2*0.95*5.67E-8*(((DK464+$B$7)+273)^4-(DK464+273)^4)-44100*J464)/(1.84*29.3*R464+8*0.95*5.67E-8*(DK464+273)^3))</f>
        <v>0</v>
      </c>
      <c r="W464">
        <f>($C$7*DL464+$D$7*DM464+$E$7*V464)</f>
        <v>0</v>
      </c>
      <c r="X464">
        <f>0.61365*exp(17.502*W464/(240.97+W464))</f>
        <v>0</v>
      </c>
      <c r="Y464">
        <f>(Z464/AA464*100)</f>
        <v>0</v>
      </c>
      <c r="Z464">
        <f>DD464*(DI464+DJ464)/1000</f>
        <v>0</v>
      </c>
      <c r="AA464">
        <f>0.61365*exp(17.502*DK464/(240.97+DK464))</f>
        <v>0</v>
      </c>
      <c r="AB464">
        <f>(X464-DD464*(DI464+DJ464)/1000)</f>
        <v>0</v>
      </c>
      <c r="AC464">
        <f>(-J464*44100)</f>
        <v>0</v>
      </c>
      <c r="AD464">
        <f>2*29.3*R464*0.92*(DK464-W464)</f>
        <v>0</v>
      </c>
      <c r="AE464">
        <f>2*0.95*5.67E-8*(((DK464+$B$7)+273)^4-(W464+273)^4)</f>
        <v>0</v>
      </c>
      <c r="AF464">
        <f>U464+AE464+AC464+AD464</f>
        <v>0</v>
      </c>
      <c r="AG464">
        <f>DH464*AU464*(DC464-DB464*(1000-AU464*DE464)/(1000-AU464*DD464))/(100*CV464)</f>
        <v>0</v>
      </c>
      <c r="AH464">
        <f>1000*DH464*AU464*(DD464-DE464)/(100*CV464*(1000-AU464*DD464))</f>
        <v>0</v>
      </c>
      <c r="AI464">
        <f>(AJ464 - AK464 - DI464*1E3/(8.314*(DK464+273.15)) * AM464/DH464 * AL464) * DH464/(100*CV464) * (1000 - DE464)/1000</f>
        <v>0</v>
      </c>
      <c r="AJ464">
        <v>1637.370383991814</v>
      </c>
      <c r="AK464">
        <v>1573.659696969696</v>
      </c>
      <c r="AL464">
        <v>0.05397248303379996</v>
      </c>
      <c r="AM464">
        <v>66.38413212558842</v>
      </c>
      <c r="AN464">
        <f>(AP464 - AO464 + DI464*1E3/(8.314*(DK464+273.15)) * AR464/DH464 * AQ464) * DH464/(100*CV464) * 1000/(1000 - AP464)</f>
        <v>0</v>
      </c>
      <c r="AO464">
        <v>22.86772973535195</v>
      </c>
      <c r="AP464">
        <v>28.95830209790212</v>
      </c>
      <c r="AQ464">
        <v>-0.005344661262797948</v>
      </c>
      <c r="AR464">
        <v>79.03307992609193</v>
      </c>
      <c r="AS464">
        <v>0</v>
      </c>
      <c r="AT464">
        <v>0</v>
      </c>
      <c r="AU464">
        <f>IF(AS464*$H$13&gt;=AW464,1.0,(AW464/(AW464-AS464*$H$13)))</f>
        <v>0</v>
      </c>
      <c r="AV464">
        <f>(AU464-1)*100</f>
        <v>0</v>
      </c>
      <c r="AW464">
        <f>MAX(0,($B$13+$C$13*DP464)/(1+$D$13*DP464)*DI464/(DK464+273)*$E$13)</f>
        <v>0</v>
      </c>
      <c r="AX464" t="s">
        <v>419</v>
      </c>
      <c r="AY464">
        <v>10510</v>
      </c>
      <c r="AZ464">
        <v>590.42</v>
      </c>
      <c r="BA464">
        <v>2650.6</v>
      </c>
      <c r="BB464">
        <f>1-AZ464/BA464</f>
        <v>0</v>
      </c>
      <c r="BC464">
        <v>-1.816883183993991</v>
      </c>
      <c r="BD464" t="s">
        <v>1406</v>
      </c>
      <c r="BE464">
        <v>10364.3</v>
      </c>
      <c r="BF464">
        <v>1079.894</v>
      </c>
      <c r="BG464">
        <v>1709.61</v>
      </c>
      <c r="BH464">
        <f>1-BF464/BG464</f>
        <v>0</v>
      </c>
      <c r="BI464">
        <v>0.5</v>
      </c>
      <c r="BJ464">
        <f>CS464</f>
        <v>0</v>
      </c>
      <c r="BK464">
        <f>L464</f>
        <v>0</v>
      </c>
      <c r="BL464">
        <f>BH464*BI464*BJ464</f>
        <v>0</v>
      </c>
      <c r="BM464">
        <f>(BK464-BC464)/BJ464</f>
        <v>0</v>
      </c>
      <c r="BN464">
        <f>(BA464-BG464)/BG464</f>
        <v>0</v>
      </c>
      <c r="BO464">
        <f>AZ464/(BB464+AZ464/BG464)</f>
        <v>0</v>
      </c>
      <c r="BP464" t="s">
        <v>421</v>
      </c>
      <c r="BQ464">
        <v>0</v>
      </c>
      <c r="BR464">
        <f>IF(BQ464&lt;&gt;0, BQ464, BO464)</f>
        <v>0</v>
      </c>
      <c r="BS464">
        <f>1-BR464/BG464</f>
        <v>0</v>
      </c>
      <c r="BT464">
        <f>(BG464-BF464)/(BG464-BR464)</f>
        <v>0</v>
      </c>
      <c r="BU464">
        <f>(BA464-BG464)/(BA464-BR464)</f>
        <v>0</v>
      </c>
      <c r="BV464">
        <f>(BG464-BF464)/(BG464-AZ464)</f>
        <v>0</v>
      </c>
      <c r="BW464">
        <f>(BA464-BG464)/(BA464-AZ464)</f>
        <v>0</v>
      </c>
      <c r="BX464">
        <f>(BT464*BR464/BF464)</f>
        <v>0</v>
      </c>
      <c r="BY464">
        <f>(1-BX464)</f>
        <v>0</v>
      </c>
      <c r="BZ464">
        <v>1370</v>
      </c>
      <c r="CA464">
        <v>300</v>
      </c>
      <c r="CB464">
        <v>300</v>
      </c>
      <c r="CC464">
        <v>300</v>
      </c>
      <c r="CD464">
        <v>10364.3</v>
      </c>
      <c r="CE464">
        <v>1581.53</v>
      </c>
      <c r="CF464">
        <v>-0.00729618</v>
      </c>
      <c r="CG464">
        <v>1.07</v>
      </c>
      <c r="CH464" t="s">
        <v>421</v>
      </c>
      <c r="CI464" t="s">
        <v>421</v>
      </c>
      <c r="CJ464" t="s">
        <v>421</v>
      </c>
      <c r="CK464" t="s">
        <v>421</v>
      </c>
      <c r="CL464" t="s">
        <v>421</v>
      </c>
      <c r="CM464" t="s">
        <v>421</v>
      </c>
      <c r="CN464" t="s">
        <v>421</v>
      </c>
      <c r="CO464" t="s">
        <v>421</v>
      </c>
      <c r="CP464" t="s">
        <v>421</v>
      </c>
      <c r="CQ464" t="s">
        <v>421</v>
      </c>
      <c r="CR464">
        <f>$B$11*DQ464+$C$11*DR464+$F$11*EC464*(1-EF464)</f>
        <v>0</v>
      </c>
      <c r="CS464">
        <f>CR464*CT464</f>
        <v>0</v>
      </c>
      <c r="CT464">
        <f>($B$11*$D$9+$C$11*$D$9+$F$11*((EP464+EH464)/MAX(EP464+EH464+EQ464, 0.1)*$I$9+EQ464/MAX(EP464+EH464+EQ464, 0.1)*$J$9))/($B$11+$C$11+$F$11)</f>
        <v>0</v>
      </c>
      <c r="CU464">
        <f>($B$11*$K$9+$C$11*$K$9+$F$11*((EP464+EH464)/MAX(EP464+EH464+EQ464, 0.1)*$P$9+EQ464/MAX(EP464+EH464+EQ464, 0.1)*$Q$9))/($B$11+$C$11+$F$11)</f>
        <v>0</v>
      </c>
      <c r="CV464">
        <v>6</v>
      </c>
      <c r="CW464">
        <v>0.5</v>
      </c>
      <c r="CX464" t="s">
        <v>422</v>
      </c>
      <c r="CY464">
        <v>2</v>
      </c>
      <c r="CZ464" t="b">
        <v>1</v>
      </c>
      <c r="DA464">
        <v>1652291833.6</v>
      </c>
      <c r="DB464">
        <v>1528.283</v>
      </c>
      <c r="DC464">
        <v>1600.012</v>
      </c>
      <c r="DD464">
        <v>28.86476</v>
      </c>
      <c r="DE464">
        <v>22.95228</v>
      </c>
      <c r="DF464">
        <v>1529.046</v>
      </c>
      <c r="DG464">
        <v>28.83376</v>
      </c>
      <c r="DH464">
        <v>400.0692</v>
      </c>
      <c r="DI464">
        <v>90.61982</v>
      </c>
      <c r="DJ464">
        <v>0.09988884000000001</v>
      </c>
      <c r="DK464">
        <v>34.00948</v>
      </c>
      <c r="DL464">
        <v>33.15438</v>
      </c>
      <c r="DM464">
        <v>999.9</v>
      </c>
      <c r="DN464">
        <v>0</v>
      </c>
      <c r="DO464">
        <v>0</v>
      </c>
      <c r="DP464">
        <v>10007.14</v>
      </c>
      <c r="DQ464">
        <v>0</v>
      </c>
      <c r="DR464">
        <v>246.3844</v>
      </c>
      <c r="DS464">
        <v>-71.98124</v>
      </c>
      <c r="DT464">
        <v>1573.594</v>
      </c>
      <c r="DU464">
        <v>1637.602</v>
      </c>
      <c r="DV464">
        <v>6.00235</v>
      </c>
      <c r="DW464">
        <v>1600.012</v>
      </c>
      <c r="DX464">
        <v>22.95228</v>
      </c>
      <c r="DY464">
        <v>2.623864</v>
      </c>
      <c r="DZ464">
        <v>2.079932</v>
      </c>
      <c r="EA464">
        <v>21.81592</v>
      </c>
      <c r="EB464">
        <v>18.06632</v>
      </c>
      <c r="EC464">
        <v>1500.064</v>
      </c>
      <c r="ED464">
        <v>0.9729940000000001</v>
      </c>
      <c r="EE464">
        <v>0.02700628</v>
      </c>
      <c r="EF464">
        <v>0</v>
      </c>
      <c r="EG464">
        <v>1075.134</v>
      </c>
      <c r="EH464">
        <v>5.00097</v>
      </c>
      <c r="EI464">
        <v>17154.28</v>
      </c>
      <c r="EJ464">
        <v>12492.14</v>
      </c>
      <c r="EK464">
        <v>42.562</v>
      </c>
      <c r="EL464">
        <v>44</v>
      </c>
      <c r="EM464">
        <v>42.812</v>
      </c>
      <c r="EN464">
        <v>43.875</v>
      </c>
      <c r="EO464">
        <v>43.687</v>
      </c>
      <c r="EP464">
        <v>1454.69</v>
      </c>
      <c r="EQ464">
        <v>40.374</v>
      </c>
      <c r="ER464">
        <v>0</v>
      </c>
      <c r="ES464">
        <v>122.6000001430511</v>
      </c>
      <c r="ET464">
        <v>0</v>
      </c>
      <c r="EU464">
        <v>1079.894</v>
      </c>
      <c r="EV464">
        <v>-51.35692307612737</v>
      </c>
      <c r="EW464">
        <v>-765.3076922404221</v>
      </c>
      <c r="EX464">
        <v>17222.056</v>
      </c>
      <c r="EY464">
        <v>15</v>
      </c>
      <c r="EZ464">
        <v>1652291871.6</v>
      </c>
      <c r="FA464" t="s">
        <v>1407</v>
      </c>
      <c r="FB464">
        <v>1652291871.6</v>
      </c>
      <c r="FC464">
        <v>1652291863.6</v>
      </c>
      <c r="FD464">
        <v>39</v>
      </c>
      <c r="FE464">
        <v>0.347</v>
      </c>
      <c r="FF464">
        <v>-0</v>
      </c>
      <c r="FG464">
        <v>-0.763</v>
      </c>
      <c r="FH464">
        <v>0.031</v>
      </c>
      <c r="FI464">
        <v>1600</v>
      </c>
      <c r="FJ464">
        <v>23</v>
      </c>
      <c r="FK464">
        <v>0.04</v>
      </c>
      <c r="FL464">
        <v>0.02</v>
      </c>
      <c r="FM464">
        <v>-72.80569249999999</v>
      </c>
      <c r="FN464">
        <v>6.550706566604359</v>
      </c>
      <c r="FO464">
        <v>0.6429130420933709</v>
      </c>
      <c r="FP464">
        <v>-1</v>
      </c>
      <c r="FQ464">
        <v>6.172809500000001</v>
      </c>
      <c r="FR464">
        <v>-0.7896833020637829</v>
      </c>
      <c r="FS464">
        <v>0.08298946496242762</v>
      </c>
      <c r="FT464">
        <v>0</v>
      </c>
      <c r="FU464">
        <v>0</v>
      </c>
      <c r="FV464">
        <v>0</v>
      </c>
      <c r="FW464">
        <v>0</v>
      </c>
      <c r="FX464">
        <v>-1</v>
      </c>
      <c r="FY464">
        <v>0</v>
      </c>
      <c r="FZ464">
        <v>1</v>
      </c>
      <c r="GA464" t="s">
        <v>710</v>
      </c>
      <c r="GB464">
        <v>2.69275</v>
      </c>
      <c r="GC464">
        <v>2.70519</v>
      </c>
      <c r="GD464">
        <v>0.22278</v>
      </c>
      <c r="GE464">
        <v>0.226711</v>
      </c>
      <c r="GF464">
        <v>0.120302</v>
      </c>
      <c r="GG464">
        <v>0.100963</v>
      </c>
      <c r="GH464">
        <v>24325.8</v>
      </c>
      <c r="GI464">
        <v>24300.5</v>
      </c>
      <c r="GJ464">
        <v>29137.4</v>
      </c>
      <c r="GK464">
        <v>29098.7</v>
      </c>
      <c r="GL464">
        <v>33937.5</v>
      </c>
      <c r="GM464">
        <v>34826.8</v>
      </c>
      <c r="GN464">
        <v>41005.3</v>
      </c>
      <c r="GO464">
        <v>41522.9</v>
      </c>
      <c r="GP464">
        <v>1.7081</v>
      </c>
      <c r="GQ464">
        <v>1.99632</v>
      </c>
      <c r="GR464">
        <v>0.120014</v>
      </c>
      <c r="GS464">
        <v>0</v>
      </c>
      <c r="GT464">
        <v>31.2093</v>
      </c>
      <c r="GU464">
        <v>999.9</v>
      </c>
      <c r="GV464">
        <v>37.4</v>
      </c>
      <c r="GW464">
        <v>36.8</v>
      </c>
      <c r="GX464">
        <v>25.7376</v>
      </c>
      <c r="GY464">
        <v>62.8315</v>
      </c>
      <c r="GZ464">
        <v>28.4535</v>
      </c>
      <c r="HA464">
        <v>1</v>
      </c>
      <c r="HB464">
        <v>0.425107</v>
      </c>
      <c r="HC464">
        <v>0</v>
      </c>
      <c r="HD464">
        <v>20.3927</v>
      </c>
      <c r="HE464">
        <v>5.22193</v>
      </c>
      <c r="HF464">
        <v>12.0099</v>
      </c>
      <c r="HG464">
        <v>4.9893</v>
      </c>
      <c r="HH464">
        <v>3.28968</v>
      </c>
      <c r="HI464">
        <v>2479.9</v>
      </c>
      <c r="HJ464">
        <v>9999</v>
      </c>
      <c r="HK464">
        <v>9999</v>
      </c>
      <c r="HL464">
        <v>46.6</v>
      </c>
      <c r="HM464">
        <v>1.86737</v>
      </c>
      <c r="HN464">
        <v>1.8663</v>
      </c>
      <c r="HO464">
        <v>1.86584</v>
      </c>
      <c r="HP464">
        <v>1.86571</v>
      </c>
      <c r="HQ464">
        <v>1.86752</v>
      </c>
      <c r="HR464">
        <v>1.87006</v>
      </c>
      <c r="HS464">
        <v>1.86874</v>
      </c>
      <c r="HT464">
        <v>1.8701</v>
      </c>
      <c r="HU464">
        <v>0</v>
      </c>
      <c r="HV464">
        <v>0</v>
      </c>
      <c r="HW464">
        <v>0</v>
      </c>
      <c r="HX464">
        <v>0</v>
      </c>
      <c r="HY464" t="s">
        <v>425</v>
      </c>
      <c r="HZ464" t="s">
        <v>426</v>
      </c>
      <c r="IA464" t="s">
        <v>427</v>
      </c>
      <c r="IB464" t="s">
        <v>427</v>
      </c>
      <c r="IC464" t="s">
        <v>427</v>
      </c>
      <c r="ID464" t="s">
        <v>427</v>
      </c>
      <c r="IE464">
        <v>0</v>
      </c>
      <c r="IF464">
        <v>100</v>
      </c>
      <c r="IG464">
        <v>100</v>
      </c>
      <c r="IH464">
        <v>-0.763</v>
      </c>
      <c r="II464">
        <v>0.031</v>
      </c>
      <c r="IJ464">
        <v>0.7402296519815245</v>
      </c>
      <c r="IK464">
        <v>-0.0004613869835165773</v>
      </c>
      <c r="IL464">
        <v>-7.733014719846753E-07</v>
      </c>
      <c r="IM464">
        <v>2.12217718631011E-10</v>
      </c>
      <c r="IN464">
        <v>-0.16619595710636</v>
      </c>
      <c r="IO464">
        <v>0.000886434048502425</v>
      </c>
      <c r="IP464">
        <v>0.0004187276611132993</v>
      </c>
      <c r="IQ464">
        <v>-3.612086840460417E-06</v>
      </c>
      <c r="IR464">
        <v>19</v>
      </c>
      <c r="IS464">
        <v>2204</v>
      </c>
      <c r="IT464">
        <v>1</v>
      </c>
      <c r="IU464">
        <v>37</v>
      </c>
      <c r="IV464">
        <v>1.6</v>
      </c>
      <c r="IW464">
        <v>1.5</v>
      </c>
      <c r="IX464">
        <v>3.06519</v>
      </c>
      <c r="IY464">
        <v>2.20581</v>
      </c>
      <c r="IZ464">
        <v>1.39771</v>
      </c>
      <c r="JA464">
        <v>2.34619</v>
      </c>
      <c r="JB464">
        <v>1.49536</v>
      </c>
      <c r="JC464">
        <v>2.29736</v>
      </c>
      <c r="JD464">
        <v>39.5917</v>
      </c>
      <c r="JE464">
        <v>14.3247</v>
      </c>
      <c r="JF464">
        <v>18</v>
      </c>
      <c r="JG464">
        <v>392.043</v>
      </c>
      <c r="JH464">
        <v>561.0700000000001</v>
      </c>
      <c r="JI464">
        <v>33.2637</v>
      </c>
      <c r="JJ464">
        <v>32.8817</v>
      </c>
      <c r="JK464">
        <v>30.0002</v>
      </c>
      <c r="JL464">
        <v>32.7717</v>
      </c>
      <c r="JM464">
        <v>32.6767</v>
      </c>
      <c r="JN464">
        <v>61.3339</v>
      </c>
      <c r="JO464">
        <v>13.3258</v>
      </c>
      <c r="JP464">
        <v>6.34746</v>
      </c>
      <c r="JQ464">
        <v>-999.9</v>
      </c>
      <c r="JR464">
        <v>1600</v>
      </c>
      <c r="JS464">
        <v>23.1467</v>
      </c>
      <c r="JT464">
        <v>99.58799999999999</v>
      </c>
      <c r="JU464">
        <v>99.6678</v>
      </c>
    </row>
    <row r="465" spans="1:281">
      <c r="A465">
        <v>449</v>
      </c>
      <c r="B465">
        <v>1652292788.5</v>
      </c>
      <c r="C465">
        <v>10732</v>
      </c>
      <c r="D465" t="s">
        <v>1408</v>
      </c>
      <c r="E465" t="s">
        <v>1409</v>
      </c>
      <c r="F465">
        <v>5</v>
      </c>
      <c r="G465" t="s">
        <v>1410</v>
      </c>
      <c r="H465" t="s">
        <v>418</v>
      </c>
      <c r="I465">
        <v>1652292787.25</v>
      </c>
      <c r="J465">
        <f>(K465)/1000</f>
        <v>0</v>
      </c>
      <c r="K465">
        <f>IF(CZ465, AN465, AH465)</f>
        <v>0</v>
      </c>
      <c r="L465">
        <f>IF(CZ465, AI465, AG465)</f>
        <v>0</v>
      </c>
      <c r="M465">
        <f>DB465 - IF(AU465&gt;1, L465*CV465*100.0/(AW465*DP465), 0)</f>
        <v>0</v>
      </c>
      <c r="N465">
        <f>((T465-J465/2)*M465-L465)/(T465+J465/2)</f>
        <v>0</v>
      </c>
      <c r="O465">
        <f>N465*(DI465+DJ465)/1000.0</f>
        <v>0</v>
      </c>
      <c r="P465">
        <f>(DB465 - IF(AU465&gt;1, L465*CV465*100.0/(AW465*DP465), 0))*(DI465+DJ465)/1000.0</f>
        <v>0</v>
      </c>
      <c r="Q465">
        <f>2.0/((1/S465-1/R465)+SIGN(S465)*SQRT((1/S465-1/R465)*(1/S465-1/R465) + 4*CW465/((CW465+1)*(CW465+1))*(2*1/S465*1/R465-1/R465*1/R465)))</f>
        <v>0</v>
      </c>
      <c r="R465">
        <f>IF(LEFT(CX465,1)&lt;&gt;"0",IF(LEFT(CX465,1)="1",3.0,CY465),$D$5+$E$5*(DP465*DI465/($K$5*1000))+$F$5*(DP465*DI465/($K$5*1000))*MAX(MIN(CV465,$J$5),$I$5)*MAX(MIN(CV465,$J$5),$I$5)+$G$5*MAX(MIN(CV465,$J$5),$I$5)*(DP465*DI465/($K$5*1000))+$H$5*(DP465*DI465/($K$5*1000))*(DP465*DI465/($K$5*1000)))</f>
        <v>0</v>
      </c>
      <c r="S465">
        <f>J465*(1000-(1000*0.61365*exp(17.502*W465/(240.97+W465))/(DI465+DJ465)+DD465)/2)/(1000*0.61365*exp(17.502*W465/(240.97+W465))/(DI465+DJ465)-DD465)</f>
        <v>0</v>
      </c>
      <c r="T465">
        <f>1/((CW465+1)/(Q465/1.6)+1/(R465/1.37)) + CW465/((CW465+1)/(Q465/1.6) + CW465/(R465/1.37))</f>
        <v>0</v>
      </c>
      <c r="U465">
        <f>(CR465*CU465)</f>
        <v>0</v>
      </c>
      <c r="V465">
        <f>(DK465+(U465+2*0.95*5.67E-8*(((DK465+$B$7)+273)^4-(DK465+273)^4)-44100*J465)/(1.84*29.3*R465+8*0.95*5.67E-8*(DK465+273)^3))</f>
        <v>0</v>
      </c>
      <c r="W465">
        <f>($C$7*DL465+$D$7*DM465+$E$7*V465)</f>
        <v>0</v>
      </c>
      <c r="X465">
        <f>0.61365*exp(17.502*W465/(240.97+W465))</f>
        <v>0</v>
      </c>
      <c r="Y465">
        <f>(Z465/AA465*100)</f>
        <v>0</v>
      </c>
      <c r="Z465">
        <f>DD465*(DI465+DJ465)/1000</f>
        <v>0</v>
      </c>
      <c r="AA465">
        <f>0.61365*exp(17.502*DK465/(240.97+DK465))</f>
        <v>0</v>
      </c>
      <c r="AB465">
        <f>(X465-DD465*(DI465+DJ465)/1000)</f>
        <v>0</v>
      </c>
      <c r="AC465">
        <f>(-J465*44100)</f>
        <v>0</v>
      </c>
      <c r="AD465">
        <f>2*29.3*R465*0.92*(DK465-W465)</f>
        <v>0</v>
      </c>
      <c r="AE465">
        <f>2*0.95*5.67E-8*(((DK465+$B$7)+273)^4-(W465+273)^4)</f>
        <v>0</v>
      </c>
      <c r="AF465">
        <f>U465+AE465+AC465+AD465</f>
        <v>0</v>
      </c>
      <c r="AG465">
        <f>DH465*AU465*(DC465-DB465*(1000-AU465*DE465)/(1000-AU465*DD465))/(100*CV465)</f>
        <v>0</v>
      </c>
      <c r="AH465">
        <f>1000*DH465*AU465*(DD465-DE465)/(100*CV465*(1000-AU465*DD465))</f>
        <v>0</v>
      </c>
      <c r="AI465">
        <f>(AJ465 - AK465 - DI465*1E3/(8.314*(DK465+273.15)) * AM465/DH465 * AL465) * DH465/(100*CV465) * (1000 - DE465)/1000</f>
        <v>0</v>
      </c>
      <c r="AJ465">
        <v>406.9933167959606</v>
      </c>
      <c r="AK465">
        <v>377.3484727272728</v>
      </c>
      <c r="AL465">
        <v>0.0005211228012031618</v>
      </c>
      <c r="AM465">
        <v>66.42542374797677</v>
      </c>
      <c r="AN465">
        <f>(AP465 - AO465 + DI465*1E3/(8.314*(DK465+273.15)) * AR465/DH465 * AQ465) * DH465/(100*CV465) * 1000/(1000 - AP465)</f>
        <v>0</v>
      </c>
      <c r="AO465">
        <v>16.72887337916547</v>
      </c>
      <c r="AP465">
        <v>29.52969790209792</v>
      </c>
      <c r="AQ465">
        <v>-0.006107745312030649</v>
      </c>
      <c r="AR465">
        <v>79.24354987130967</v>
      </c>
      <c r="AS465">
        <v>0</v>
      </c>
      <c r="AT465">
        <v>0</v>
      </c>
      <c r="AU465">
        <f>IF(AS465*$H$13&gt;=AW465,1.0,(AW465/(AW465-AS465*$H$13)))</f>
        <v>0</v>
      </c>
      <c r="AV465">
        <f>(AU465-1)*100</f>
        <v>0</v>
      </c>
      <c r="AW465">
        <f>MAX(0,($B$13+$C$13*DP465)/(1+$D$13*DP465)*DI465/(DK465+273)*$E$13)</f>
        <v>0</v>
      </c>
      <c r="AX465" t="s">
        <v>421</v>
      </c>
      <c r="AY465" t="s">
        <v>421</v>
      </c>
      <c r="AZ465">
        <v>0</v>
      </c>
      <c r="BA465">
        <v>0</v>
      </c>
      <c r="BB465">
        <f>1-AZ465/BA465</f>
        <v>0</v>
      </c>
      <c r="BC465">
        <v>0</v>
      </c>
      <c r="BD465" t="s">
        <v>421</v>
      </c>
      <c r="BE465" t="s">
        <v>421</v>
      </c>
      <c r="BF465">
        <v>0</v>
      </c>
      <c r="BG465">
        <v>0</v>
      </c>
      <c r="BH465">
        <f>1-BF465/BG465</f>
        <v>0</v>
      </c>
      <c r="BI465">
        <v>0.5</v>
      </c>
      <c r="BJ465">
        <f>CS465</f>
        <v>0</v>
      </c>
      <c r="BK465">
        <f>L465</f>
        <v>0</v>
      </c>
      <c r="BL465">
        <f>BH465*BI465*BJ465</f>
        <v>0</v>
      </c>
      <c r="BM465">
        <f>(BK465-BC465)/BJ465</f>
        <v>0</v>
      </c>
      <c r="BN465">
        <f>(BA465-BG465)/BG465</f>
        <v>0</v>
      </c>
      <c r="BO465">
        <f>AZ465/(BB465+AZ465/BG465)</f>
        <v>0</v>
      </c>
      <c r="BP465" t="s">
        <v>421</v>
      </c>
      <c r="BQ465">
        <v>0</v>
      </c>
      <c r="BR465">
        <f>IF(BQ465&lt;&gt;0, BQ465, BO465)</f>
        <v>0</v>
      </c>
      <c r="BS465">
        <f>1-BR465/BG465</f>
        <v>0</v>
      </c>
      <c r="BT465">
        <f>(BG465-BF465)/(BG465-BR465)</f>
        <v>0</v>
      </c>
      <c r="BU465">
        <f>(BA465-BG465)/(BA465-BR465)</f>
        <v>0</v>
      </c>
      <c r="BV465">
        <f>(BG465-BF465)/(BG465-AZ465)</f>
        <v>0</v>
      </c>
      <c r="BW465">
        <f>(BA465-BG465)/(BA465-AZ465)</f>
        <v>0</v>
      </c>
      <c r="BX465">
        <f>(BT465*BR465/BF465)</f>
        <v>0</v>
      </c>
      <c r="BY465">
        <f>(1-BX465)</f>
        <v>0</v>
      </c>
      <c r="BZ465">
        <v>1370</v>
      </c>
      <c r="CA465">
        <v>300</v>
      </c>
      <c r="CB465">
        <v>300</v>
      </c>
      <c r="CC465">
        <v>300</v>
      </c>
      <c r="CD465">
        <v>10364.3</v>
      </c>
      <c r="CE465">
        <v>1581.53</v>
      </c>
      <c r="CF465">
        <v>-0.00729618</v>
      </c>
      <c r="CG465">
        <v>1.07</v>
      </c>
      <c r="CH465" t="s">
        <v>421</v>
      </c>
      <c r="CI465" t="s">
        <v>421</v>
      </c>
      <c r="CJ465" t="s">
        <v>421</v>
      </c>
      <c r="CK465" t="s">
        <v>421</v>
      </c>
      <c r="CL465" t="s">
        <v>421</v>
      </c>
      <c r="CM465" t="s">
        <v>421</v>
      </c>
      <c r="CN465" t="s">
        <v>421</v>
      </c>
      <c r="CO465" t="s">
        <v>421</v>
      </c>
      <c r="CP465" t="s">
        <v>421</v>
      </c>
      <c r="CQ465" t="s">
        <v>421</v>
      </c>
      <c r="CR465">
        <f>$B$11*DQ465+$C$11*DR465+$F$11*EC465*(1-EF465)</f>
        <v>0</v>
      </c>
      <c r="CS465">
        <f>CR465*CT465</f>
        <v>0</v>
      </c>
      <c r="CT465">
        <f>($B$11*$D$9+$C$11*$D$9+$F$11*((EP465+EH465)/MAX(EP465+EH465+EQ465, 0.1)*$I$9+EQ465/MAX(EP465+EH465+EQ465, 0.1)*$J$9))/($B$11+$C$11+$F$11)</f>
        <v>0</v>
      </c>
      <c r="CU465">
        <f>($B$11*$K$9+$C$11*$K$9+$F$11*((EP465+EH465)/MAX(EP465+EH465+EQ465, 0.1)*$P$9+EQ465/MAX(EP465+EH465+EQ465, 0.1)*$Q$9))/($B$11+$C$11+$F$11)</f>
        <v>0</v>
      </c>
      <c r="CV465">
        <v>6</v>
      </c>
      <c r="CW465">
        <v>0.5</v>
      </c>
      <c r="CX465" t="s">
        <v>422</v>
      </c>
      <c r="CY465">
        <v>2</v>
      </c>
      <c r="CZ465" t="b">
        <v>1</v>
      </c>
      <c r="DA465">
        <v>1652292787.25</v>
      </c>
      <c r="DB465">
        <v>366.21175</v>
      </c>
      <c r="DC465">
        <v>400.18975</v>
      </c>
      <c r="DD465">
        <v>29.533275</v>
      </c>
      <c r="DE465">
        <v>16.720625</v>
      </c>
      <c r="DF465">
        <v>365.3865</v>
      </c>
      <c r="DG465">
        <v>29.403375</v>
      </c>
      <c r="DH465">
        <v>399.9985</v>
      </c>
      <c r="DI465">
        <v>90.60322499999998</v>
      </c>
      <c r="DJ465">
        <v>0.09976539999999999</v>
      </c>
      <c r="DK465">
        <v>33.93495</v>
      </c>
      <c r="DL465">
        <v>32.13345</v>
      </c>
      <c r="DM465">
        <v>999.9</v>
      </c>
      <c r="DN465">
        <v>0</v>
      </c>
      <c r="DO465">
        <v>0</v>
      </c>
      <c r="DP465">
        <v>10001.085</v>
      </c>
      <c r="DQ465">
        <v>0</v>
      </c>
      <c r="DR465">
        <v>248.90775</v>
      </c>
      <c r="DS465">
        <v>-33.97805</v>
      </c>
      <c r="DT465">
        <v>377.35625</v>
      </c>
      <c r="DU465">
        <v>406.995</v>
      </c>
      <c r="DV465">
        <v>12.81265</v>
      </c>
      <c r="DW465">
        <v>400.18975</v>
      </c>
      <c r="DX465">
        <v>16.720625</v>
      </c>
      <c r="DY465">
        <v>2.6758075</v>
      </c>
      <c r="DZ465">
        <v>1.5149425</v>
      </c>
      <c r="EA465">
        <v>22.1373</v>
      </c>
      <c r="EB465">
        <v>13.1198</v>
      </c>
      <c r="EC465">
        <v>1499.9975</v>
      </c>
      <c r="ED465">
        <v>0.972989</v>
      </c>
      <c r="EE465">
        <v>0.0270111</v>
      </c>
      <c r="EF465">
        <v>0</v>
      </c>
      <c r="EG465">
        <v>1060.63</v>
      </c>
      <c r="EH465">
        <v>5.00097</v>
      </c>
      <c r="EI465">
        <v>16962.575</v>
      </c>
      <c r="EJ465">
        <v>12491.525</v>
      </c>
      <c r="EK465">
        <v>42.375</v>
      </c>
      <c r="EL465">
        <v>43.687</v>
      </c>
      <c r="EM465">
        <v>42.562</v>
      </c>
      <c r="EN465">
        <v>43.562</v>
      </c>
      <c r="EO465">
        <v>43.562</v>
      </c>
      <c r="EP465">
        <v>1454.6175</v>
      </c>
      <c r="EQ465">
        <v>40.38</v>
      </c>
      <c r="ER465">
        <v>0</v>
      </c>
      <c r="ES465">
        <v>952.8000001907349</v>
      </c>
      <c r="ET465">
        <v>0</v>
      </c>
      <c r="EU465">
        <v>1059.5772</v>
      </c>
      <c r="EV465">
        <v>9.988461538988481</v>
      </c>
      <c r="EW465">
        <v>175.8153839998134</v>
      </c>
      <c r="EX465">
        <v>16971.136</v>
      </c>
      <c r="EY465">
        <v>15</v>
      </c>
      <c r="EZ465">
        <v>1652291871.6</v>
      </c>
      <c r="FA465" t="s">
        <v>1407</v>
      </c>
      <c r="FB465">
        <v>1652291871.6</v>
      </c>
      <c r="FC465">
        <v>1652291863.6</v>
      </c>
      <c r="FD465">
        <v>39</v>
      </c>
      <c r="FE465">
        <v>0.347</v>
      </c>
      <c r="FF465">
        <v>-0</v>
      </c>
      <c r="FG465">
        <v>-0.763</v>
      </c>
      <c r="FH465">
        <v>0.031</v>
      </c>
      <c r="FI465">
        <v>1600</v>
      </c>
      <c r="FJ465">
        <v>23</v>
      </c>
      <c r="FK465">
        <v>0.04</v>
      </c>
      <c r="FL465">
        <v>0.02</v>
      </c>
      <c r="FM465">
        <v>-33.95350487804878</v>
      </c>
      <c r="FN465">
        <v>-0.364367247386653</v>
      </c>
      <c r="FO465">
        <v>0.05618502079353958</v>
      </c>
      <c r="FP465">
        <v>-1</v>
      </c>
      <c r="FQ465">
        <v>12.79018780487805</v>
      </c>
      <c r="FR465">
        <v>0.1464940766550776</v>
      </c>
      <c r="FS465">
        <v>0.02501506078172014</v>
      </c>
      <c r="FT465">
        <v>1</v>
      </c>
      <c r="FU465">
        <v>0</v>
      </c>
      <c r="FV465">
        <v>0</v>
      </c>
      <c r="FW465">
        <v>0</v>
      </c>
      <c r="FX465">
        <v>-1</v>
      </c>
      <c r="FY465">
        <v>1</v>
      </c>
      <c r="FZ465">
        <v>1</v>
      </c>
      <c r="GA465" t="s">
        <v>719</v>
      </c>
      <c r="GB465">
        <v>2.69246</v>
      </c>
      <c r="GC465">
        <v>2.70473</v>
      </c>
      <c r="GD465">
        <v>0.0836078</v>
      </c>
      <c r="GE465">
        <v>0.0888128</v>
      </c>
      <c r="GF465">
        <v>0.121839</v>
      </c>
      <c r="GG465">
        <v>0.08064250000000001</v>
      </c>
      <c r="GH465">
        <v>28681.7</v>
      </c>
      <c r="GI465">
        <v>28636.3</v>
      </c>
      <c r="GJ465">
        <v>29129</v>
      </c>
      <c r="GK465">
        <v>29091.5</v>
      </c>
      <c r="GL465">
        <v>33865.7</v>
      </c>
      <c r="GM465">
        <v>35607.5</v>
      </c>
      <c r="GN465">
        <v>40992.9</v>
      </c>
      <c r="GO465">
        <v>41514.2</v>
      </c>
      <c r="GP465">
        <v>1.71095</v>
      </c>
      <c r="GQ465">
        <v>1.98027</v>
      </c>
      <c r="GR465">
        <v>0.0428595</v>
      </c>
      <c r="GS465">
        <v>0</v>
      </c>
      <c r="GT465">
        <v>31.4381</v>
      </c>
      <c r="GU465">
        <v>999.9</v>
      </c>
      <c r="GV465">
        <v>38</v>
      </c>
      <c r="GW465">
        <v>37.2</v>
      </c>
      <c r="GX465">
        <v>26.7351</v>
      </c>
      <c r="GY465">
        <v>62.6918</v>
      </c>
      <c r="GZ465">
        <v>29.5673</v>
      </c>
      <c r="HA465">
        <v>1</v>
      </c>
      <c r="HB465">
        <v>0.435635</v>
      </c>
      <c r="HC465">
        <v>0</v>
      </c>
      <c r="HD465">
        <v>20.392</v>
      </c>
      <c r="HE465">
        <v>5.21819</v>
      </c>
      <c r="HF465">
        <v>12.0099</v>
      </c>
      <c r="HG465">
        <v>4.98775</v>
      </c>
      <c r="HH465">
        <v>3.2889</v>
      </c>
      <c r="HI465">
        <v>2499.7</v>
      </c>
      <c r="HJ465">
        <v>9999</v>
      </c>
      <c r="HK465">
        <v>9999</v>
      </c>
      <c r="HL465">
        <v>46.9</v>
      </c>
      <c r="HM465">
        <v>1.86737</v>
      </c>
      <c r="HN465">
        <v>1.8663</v>
      </c>
      <c r="HO465">
        <v>1.86584</v>
      </c>
      <c r="HP465">
        <v>1.86571</v>
      </c>
      <c r="HQ465">
        <v>1.86752</v>
      </c>
      <c r="HR465">
        <v>1.87</v>
      </c>
      <c r="HS465">
        <v>1.86873</v>
      </c>
      <c r="HT465">
        <v>1.87011</v>
      </c>
      <c r="HU465">
        <v>0</v>
      </c>
      <c r="HV465">
        <v>0</v>
      </c>
      <c r="HW465">
        <v>0</v>
      </c>
      <c r="HX465">
        <v>0</v>
      </c>
      <c r="HY465" t="s">
        <v>425</v>
      </c>
      <c r="HZ465" t="s">
        <v>426</v>
      </c>
      <c r="IA465" t="s">
        <v>427</v>
      </c>
      <c r="IB465" t="s">
        <v>427</v>
      </c>
      <c r="IC465" t="s">
        <v>427</v>
      </c>
      <c r="ID465" t="s">
        <v>427</v>
      </c>
      <c r="IE465">
        <v>0</v>
      </c>
      <c r="IF465">
        <v>100</v>
      </c>
      <c r="IG465">
        <v>100</v>
      </c>
      <c r="IH465">
        <v>0.826</v>
      </c>
      <c r="II465">
        <v>0.1298</v>
      </c>
      <c r="IJ465">
        <v>1.086735174038953</v>
      </c>
      <c r="IK465">
        <v>-0.0004613869835165773</v>
      </c>
      <c r="IL465">
        <v>-7.733014719846753E-07</v>
      </c>
      <c r="IM465">
        <v>2.12217718631011E-10</v>
      </c>
      <c r="IN465">
        <v>-0.1663746428164504</v>
      </c>
      <c r="IO465">
        <v>0.000886434048502425</v>
      </c>
      <c r="IP465">
        <v>0.0004187276611132993</v>
      </c>
      <c r="IQ465">
        <v>-3.612086840460417E-06</v>
      </c>
      <c r="IR465">
        <v>19</v>
      </c>
      <c r="IS465">
        <v>2204</v>
      </c>
      <c r="IT465">
        <v>1</v>
      </c>
      <c r="IU465">
        <v>37</v>
      </c>
      <c r="IV465">
        <v>15.3</v>
      </c>
      <c r="IW465">
        <v>15.4</v>
      </c>
      <c r="IX465">
        <v>1.01074</v>
      </c>
      <c r="IY465">
        <v>2.22778</v>
      </c>
      <c r="IZ465">
        <v>1.39648</v>
      </c>
      <c r="JA465">
        <v>2.34497</v>
      </c>
      <c r="JB465">
        <v>1.49536</v>
      </c>
      <c r="JC465">
        <v>2.37549</v>
      </c>
      <c r="JD465">
        <v>39.7422</v>
      </c>
      <c r="JE465">
        <v>14.1846</v>
      </c>
      <c r="JF465">
        <v>18</v>
      </c>
      <c r="JG465">
        <v>394.574</v>
      </c>
      <c r="JH465">
        <v>550.567</v>
      </c>
      <c r="JI465">
        <v>33.3444</v>
      </c>
      <c r="JJ465">
        <v>33.0095</v>
      </c>
      <c r="JK465">
        <v>30.0002</v>
      </c>
      <c r="JL465">
        <v>32.9391</v>
      </c>
      <c r="JM465">
        <v>32.85</v>
      </c>
      <c r="JN465">
        <v>20.1623</v>
      </c>
      <c r="JO465">
        <v>36.7833</v>
      </c>
      <c r="JP465">
        <v>5.72332</v>
      </c>
      <c r="JQ465">
        <v>-999.9</v>
      </c>
      <c r="JR465">
        <v>393.435</v>
      </c>
      <c r="JS465">
        <v>16.6517</v>
      </c>
      <c r="JT465">
        <v>99.5583</v>
      </c>
      <c r="JU465">
        <v>99.6454</v>
      </c>
    </row>
    <row r="466" spans="1:281">
      <c r="A466">
        <v>450</v>
      </c>
      <c r="B466">
        <v>1652292793.5</v>
      </c>
      <c r="C466">
        <v>10737</v>
      </c>
      <c r="D466" t="s">
        <v>1411</v>
      </c>
      <c r="E466" t="s">
        <v>1412</v>
      </c>
      <c r="F466">
        <v>5</v>
      </c>
      <c r="G466" t="s">
        <v>1410</v>
      </c>
      <c r="H466" t="s">
        <v>418</v>
      </c>
      <c r="I466">
        <v>1652292791</v>
      </c>
      <c r="J466">
        <f>(K466)/1000</f>
        <v>0</v>
      </c>
      <c r="K466">
        <f>IF(CZ466, AN466, AH466)</f>
        <v>0</v>
      </c>
      <c r="L466">
        <f>IF(CZ466, AI466, AG466)</f>
        <v>0</v>
      </c>
      <c r="M466">
        <f>DB466 - IF(AU466&gt;1, L466*CV466*100.0/(AW466*DP466), 0)</f>
        <v>0</v>
      </c>
      <c r="N466">
        <f>((T466-J466/2)*M466-L466)/(T466+J466/2)</f>
        <v>0</v>
      </c>
      <c r="O466">
        <f>N466*(DI466+DJ466)/1000.0</f>
        <v>0</v>
      </c>
      <c r="P466">
        <f>(DB466 - IF(AU466&gt;1, L466*CV466*100.0/(AW466*DP466), 0))*(DI466+DJ466)/1000.0</f>
        <v>0</v>
      </c>
      <c r="Q466">
        <f>2.0/((1/S466-1/R466)+SIGN(S466)*SQRT((1/S466-1/R466)*(1/S466-1/R466) + 4*CW466/((CW466+1)*(CW466+1))*(2*1/S466*1/R466-1/R466*1/R466)))</f>
        <v>0</v>
      </c>
      <c r="R466">
        <f>IF(LEFT(CX466,1)&lt;&gt;"0",IF(LEFT(CX466,1)="1",3.0,CY466),$D$5+$E$5*(DP466*DI466/($K$5*1000))+$F$5*(DP466*DI466/($K$5*1000))*MAX(MIN(CV466,$J$5),$I$5)*MAX(MIN(CV466,$J$5),$I$5)+$G$5*MAX(MIN(CV466,$J$5),$I$5)*(DP466*DI466/($K$5*1000))+$H$5*(DP466*DI466/($K$5*1000))*(DP466*DI466/($K$5*1000)))</f>
        <v>0</v>
      </c>
      <c r="S466">
        <f>J466*(1000-(1000*0.61365*exp(17.502*W466/(240.97+W466))/(DI466+DJ466)+DD466)/2)/(1000*0.61365*exp(17.502*W466/(240.97+W466))/(DI466+DJ466)-DD466)</f>
        <v>0</v>
      </c>
      <c r="T466">
        <f>1/((CW466+1)/(Q466/1.6)+1/(R466/1.37)) + CW466/((CW466+1)/(Q466/1.6) + CW466/(R466/1.37))</f>
        <v>0</v>
      </c>
      <c r="U466">
        <f>(CR466*CU466)</f>
        <v>0</v>
      </c>
      <c r="V466">
        <f>(DK466+(U466+2*0.95*5.67E-8*(((DK466+$B$7)+273)^4-(DK466+273)^4)-44100*J466)/(1.84*29.3*R466+8*0.95*5.67E-8*(DK466+273)^3))</f>
        <v>0</v>
      </c>
      <c r="W466">
        <f>($C$7*DL466+$D$7*DM466+$E$7*V466)</f>
        <v>0</v>
      </c>
      <c r="X466">
        <f>0.61365*exp(17.502*W466/(240.97+W466))</f>
        <v>0</v>
      </c>
      <c r="Y466">
        <f>(Z466/AA466*100)</f>
        <v>0</v>
      </c>
      <c r="Z466">
        <f>DD466*(DI466+DJ466)/1000</f>
        <v>0</v>
      </c>
      <c r="AA466">
        <f>0.61365*exp(17.502*DK466/(240.97+DK466))</f>
        <v>0</v>
      </c>
      <c r="AB466">
        <f>(X466-DD466*(DI466+DJ466)/1000)</f>
        <v>0</v>
      </c>
      <c r="AC466">
        <f>(-J466*44100)</f>
        <v>0</v>
      </c>
      <c r="AD466">
        <f>2*29.3*R466*0.92*(DK466-W466)</f>
        <v>0</v>
      </c>
      <c r="AE466">
        <f>2*0.95*5.67E-8*(((DK466+$B$7)+273)^4-(W466+273)^4)</f>
        <v>0</v>
      </c>
      <c r="AF466">
        <f>U466+AE466+AC466+AD466</f>
        <v>0</v>
      </c>
      <c r="AG466">
        <f>DH466*AU466*(DC466-DB466*(1000-AU466*DE466)/(1000-AU466*DD466))/(100*CV466)</f>
        <v>0</v>
      </c>
      <c r="AH466">
        <f>1000*DH466*AU466*(DD466-DE466)/(100*CV466*(1000-AU466*DD466))</f>
        <v>0</v>
      </c>
      <c r="AI466">
        <f>(AJ466 - AK466 - DI466*1E3/(8.314*(DK466+273.15)) * AM466/DH466 * AL466) * DH466/(100*CV466) * (1000 - DE466)/1000</f>
        <v>0</v>
      </c>
      <c r="AJ466">
        <v>407.0339940989318</v>
      </c>
      <c r="AK466">
        <v>377.3326303030302</v>
      </c>
      <c r="AL466">
        <v>8.066649292206569E-05</v>
      </c>
      <c r="AM466">
        <v>66.42542374797677</v>
      </c>
      <c r="AN466">
        <f>(AP466 - AO466 + DI466*1E3/(8.314*(DK466+273.15)) * AR466/DH466 * AQ466) * DH466/(100*CV466) * 1000/(1000 - AP466)</f>
        <v>0</v>
      </c>
      <c r="AO466">
        <v>16.71370925402099</v>
      </c>
      <c r="AP466">
        <v>29.52048671328673</v>
      </c>
      <c r="AQ466">
        <v>-0.0005471903781344743</v>
      </c>
      <c r="AR466">
        <v>79.24354987130967</v>
      </c>
      <c r="AS466">
        <v>0</v>
      </c>
      <c r="AT466">
        <v>0</v>
      </c>
      <c r="AU466">
        <f>IF(AS466*$H$13&gt;=AW466,1.0,(AW466/(AW466-AS466*$H$13)))</f>
        <v>0</v>
      </c>
      <c r="AV466">
        <f>(AU466-1)*100</f>
        <v>0</v>
      </c>
      <c r="AW466">
        <f>MAX(0,($B$13+$C$13*DP466)/(1+$D$13*DP466)*DI466/(DK466+273)*$E$13)</f>
        <v>0</v>
      </c>
      <c r="AX466" t="s">
        <v>421</v>
      </c>
      <c r="AY466" t="s">
        <v>421</v>
      </c>
      <c r="AZ466">
        <v>0</v>
      </c>
      <c r="BA466">
        <v>0</v>
      </c>
      <c r="BB466">
        <f>1-AZ466/BA466</f>
        <v>0</v>
      </c>
      <c r="BC466">
        <v>0</v>
      </c>
      <c r="BD466" t="s">
        <v>421</v>
      </c>
      <c r="BE466" t="s">
        <v>421</v>
      </c>
      <c r="BF466">
        <v>0</v>
      </c>
      <c r="BG466">
        <v>0</v>
      </c>
      <c r="BH466">
        <f>1-BF466/BG466</f>
        <v>0</v>
      </c>
      <c r="BI466">
        <v>0.5</v>
      </c>
      <c r="BJ466">
        <f>CS466</f>
        <v>0</v>
      </c>
      <c r="BK466">
        <f>L466</f>
        <v>0</v>
      </c>
      <c r="BL466">
        <f>BH466*BI466*BJ466</f>
        <v>0</v>
      </c>
      <c r="BM466">
        <f>(BK466-BC466)/BJ466</f>
        <v>0</v>
      </c>
      <c r="BN466">
        <f>(BA466-BG466)/BG466</f>
        <v>0</v>
      </c>
      <c r="BO466">
        <f>AZ466/(BB466+AZ466/BG466)</f>
        <v>0</v>
      </c>
      <c r="BP466" t="s">
        <v>421</v>
      </c>
      <c r="BQ466">
        <v>0</v>
      </c>
      <c r="BR466">
        <f>IF(BQ466&lt;&gt;0, BQ466, BO466)</f>
        <v>0</v>
      </c>
      <c r="BS466">
        <f>1-BR466/BG466</f>
        <v>0</v>
      </c>
      <c r="BT466">
        <f>(BG466-BF466)/(BG466-BR466)</f>
        <v>0</v>
      </c>
      <c r="BU466">
        <f>(BA466-BG466)/(BA466-BR466)</f>
        <v>0</v>
      </c>
      <c r="BV466">
        <f>(BG466-BF466)/(BG466-AZ466)</f>
        <v>0</v>
      </c>
      <c r="BW466">
        <f>(BA466-BG466)/(BA466-AZ466)</f>
        <v>0</v>
      </c>
      <c r="BX466">
        <f>(BT466*BR466/BF466)</f>
        <v>0</v>
      </c>
      <c r="BY466">
        <f>(1-BX466)</f>
        <v>0</v>
      </c>
      <c r="BZ466">
        <v>1370</v>
      </c>
      <c r="CA466">
        <v>300</v>
      </c>
      <c r="CB466">
        <v>300</v>
      </c>
      <c r="CC466">
        <v>300</v>
      </c>
      <c r="CD466">
        <v>10364.3</v>
      </c>
      <c r="CE466">
        <v>1581.53</v>
      </c>
      <c r="CF466">
        <v>-0.00729618</v>
      </c>
      <c r="CG466">
        <v>1.07</v>
      </c>
      <c r="CH466" t="s">
        <v>421</v>
      </c>
      <c r="CI466" t="s">
        <v>421</v>
      </c>
      <c r="CJ466" t="s">
        <v>421</v>
      </c>
      <c r="CK466" t="s">
        <v>421</v>
      </c>
      <c r="CL466" t="s">
        <v>421</v>
      </c>
      <c r="CM466" t="s">
        <v>421</v>
      </c>
      <c r="CN466" t="s">
        <v>421</v>
      </c>
      <c r="CO466" t="s">
        <v>421</v>
      </c>
      <c r="CP466" t="s">
        <v>421</v>
      </c>
      <c r="CQ466" t="s">
        <v>421</v>
      </c>
      <c r="CR466">
        <f>$B$11*DQ466+$C$11*DR466+$F$11*EC466*(1-EF466)</f>
        <v>0</v>
      </c>
      <c r="CS466">
        <f>CR466*CT466</f>
        <v>0</v>
      </c>
      <c r="CT466">
        <f>($B$11*$D$9+$C$11*$D$9+$F$11*((EP466+EH466)/MAX(EP466+EH466+EQ466, 0.1)*$I$9+EQ466/MAX(EP466+EH466+EQ466, 0.1)*$J$9))/($B$11+$C$11+$F$11)</f>
        <v>0</v>
      </c>
      <c r="CU466">
        <f>($B$11*$K$9+$C$11*$K$9+$F$11*((EP466+EH466)/MAX(EP466+EH466+EQ466, 0.1)*$P$9+EQ466/MAX(EP466+EH466+EQ466, 0.1)*$Q$9))/($B$11+$C$11+$F$11)</f>
        <v>0</v>
      </c>
      <c r="CV466">
        <v>6</v>
      </c>
      <c r="CW466">
        <v>0.5</v>
      </c>
      <c r="CX466" t="s">
        <v>422</v>
      </c>
      <c r="CY466">
        <v>2</v>
      </c>
      <c r="CZ466" t="b">
        <v>1</v>
      </c>
      <c r="DA466">
        <v>1652292791</v>
      </c>
      <c r="DB466">
        <v>366.2195555555556</v>
      </c>
      <c r="DC466">
        <v>399.5508888888889</v>
      </c>
      <c r="DD466">
        <v>29.52497777777778</v>
      </c>
      <c r="DE466">
        <v>16.71286666666667</v>
      </c>
      <c r="DF466">
        <v>365.3941111111111</v>
      </c>
      <c r="DG466">
        <v>29.39523333333333</v>
      </c>
      <c r="DH466">
        <v>400.0092222222222</v>
      </c>
      <c r="DI466">
        <v>90.6022</v>
      </c>
      <c r="DJ466">
        <v>0.09991907777777778</v>
      </c>
      <c r="DK466">
        <v>33.93471111111111</v>
      </c>
      <c r="DL466">
        <v>32.13522222222222</v>
      </c>
      <c r="DM466">
        <v>999.9000000000001</v>
      </c>
      <c r="DN466">
        <v>0</v>
      </c>
      <c r="DO466">
        <v>0</v>
      </c>
      <c r="DP466">
        <v>9993.684444444445</v>
      </c>
      <c r="DQ466">
        <v>0</v>
      </c>
      <c r="DR466">
        <v>245.0907777777778</v>
      </c>
      <c r="DS466">
        <v>-33.33156666666667</v>
      </c>
      <c r="DT466">
        <v>377.3611111111111</v>
      </c>
      <c r="DU466">
        <v>406.3422222222222</v>
      </c>
      <c r="DV466">
        <v>12.8121</v>
      </c>
      <c r="DW466">
        <v>399.5508888888889</v>
      </c>
      <c r="DX466">
        <v>16.71286666666667</v>
      </c>
      <c r="DY466">
        <v>2.67503</v>
      </c>
      <c r="DZ466">
        <v>1.514222222222222</v>
      </c>
      <c r="EA466">
        <v>22.13252222222222</v>
      </c>
      <c r="EB466">
        <v>13.11254444444445</v>
      </c>
      <c r="EC466">
        <v>1499.996666666667</v>
      </c>
      <c r="ED466">
        <v>0.9729889999999999</v>
      </c>
      <c r="EE466">
        <v>0.0270111</v>
      </c>
      <c r="EF466">
        <v>0</v>
      </c>
      <c r="EG466">
        <v>1061.045555555555</v>
      </c>
      <c r="EH466">
        <v>5.00097</v>
      </c>
      <c r="EI466">
        <v>16951.35555555556</v>
      </c>
      <c r="EJ466">
        <v>12491.52222222222</v>
      </c>
      <c r="EK466">
        <v>42.375</v>
      </c>
      <c r="EL466">
        <v>43.70099999999999</v>
      </c>
      <c r="EM466">
        <v>42.562</v>
      </c>
      <c r="EN466">
        <v>43.54822222222222</v>
      </c>
      <c r="EO466">
        <v>43.54822222222222</v>
      </c>
      <c r="EP466">
        <v>1454.616666666667</v>
      </c>
      <c r="EQ466">
        <v>40.38</v>
      </c>
      <c r="ER466">
        <v>0</v>
      </c>
      <c r="ES466">
        <v>958.2000000476837</v>
      </c>
      <c r="ET466">
        <v>0</v>
      </c>
      <c r="EU466">
        <v>1060.367307692308</v>
      </c>
      <c r="EV466">
        <v>9.419829057068041</v>
      </c>
      <c r="EW466">
        <v>-156.724786352703</v>
      </c>
      <c r="EX466">
        <v>16971.44615384615</v>
      </c>
      <c r="EY466">
        <v>15</v>
      </c>
      <c r="EZ466">
        <v>1652291871.6</v>
      </c>
      <c r="FA466" t="s">
        <v>1407</v>
      </c>
      <c r="FB466">
        <v>1652291871.6</v>
      </c>
      <c r="FC466">
        <v>1652291863.6</v>
      </c>
      <c r="FD466">
        <v>39</v>
      </c>
      <c r="FE466">
        <v>0.347</v>
      </c>
      <c r="FF466">
        <v>-0</v>
      </c>
      <c r="FG466">
        <v>-0.763</v>
      </c>
      <c r="FH466">
        <v>0.031</v>
      </c>
      <c r="FI466">
        <v>1600</v>
      </c>
      <c r="FJ466">
        <v>23</v>
      </c>
      <c r="FK466">
        <v>0.04</v>
      </c>
      <c r="FL466">
        <v>0.02</v>
      </c>
      <c r="FM466">
        <v>-33.88796</v>
      </c>
      <c r="FN466">
        <v>1.472825515947567</v>
      </c>
      <c r="FO466">
        <v>0.2969257388641139</v>
      </c>
      <c r="FP466">
        <v>-1</v>
      </c>
      <c r="FQ466">
        <v>12.7958875</v>
      </c>
      <c r="FR466">
        <v>0.2185497185741218</v>
      </c>
      <c r="FS466">
        <v>0.02608530417208136</v>
      </c>
      <c r="FT466">
        <v>1</v>
      </c>
      <c r="FU466">
        <v>0</v>
      </c>
      <c r="FV466">
        <v>0</v>
      </c>
      <c r="FW466">
        <v>0</v>
      </c>
      <c r="FX466">
        <v>-1</v>
      </c>
      <c r="FY466">
        <v>1</v>
      </c>
      <c r="FZ466">
        <v>1</v>
      </c>
      <c r="GA466" t="s">
        <v>719</v>
      </c>
      <c r="GB466">
        <v>2.69279</v>
      </c>
      <c r="GC466">
        <v>2.70508</v>
      </c>
      <c r="GD466">
        <v>0.0835873</v>
      </c>
      <c r="GE466">
        <v>0.08827500000000001</v>
      </c>
      <c r="GF466">
        <v>0.121808</v>
      </c>
      <c r="GG466">
        <v>0.08060539999999999</v>
      </c>
      <c r="GH466">
        <v>28682.1</v>
      </c>
      <c r="GI466">
        <v>28652.9</v>
      </c>
      <c r="GJ466">
        <v>29128.7</v>
      </c>
      <c r="GK466">
        <v>29091.2</v>
      </c>
      <c r="GL466">
        <v>33866.4</v>
      </c>
      <c r="GM466">
        <v>35608.6</v>
      </c>
      <c r="GN466">
        <v>40992.3</v>
      </c>
      <c r="GO466">
        <v>41513.8</v>
      </c>
      <c r="GP466">
        <v>1.7109</v>
      </c>
      <c r="GQ466">
        <v>1.98008</v>
      </c>
      <c r="GR466">
        <v>0.0432432</v>
      </c>
      <c r="GS466">
        <v>0</v>
      </c>
      <c r="GT466">
        <v>31.4408</v>
      </c>
      <c r="GU466">
        <v>999.9</v>
      </c>
      <c r="GV466">
        <v>38</v>
      </c>
      <c r="GW466">
        <v>37.2</v>
      </c>
      <c r="GX466">
        <v>26.7316</v>
      </c>
      <c r="GY466">
        <v>62.9118</v>
      </c>
      <c r="GZ466">
        <v>29.7316</v>
      </c>
      <c r="HA466">
        <v>1</v>
      </c>
      <c r="HB466">
        <v>0.435722</v>
      </c>
      <c r="HC466">
        <v>0</v>
      </c>
      <c r="HD466">
        <v>20.3915</v>
      </c>
      <c r="HE466">
        <v>5.21504</v>
      </c>
      <c r="HF466">
        <v>12.0099</v>
      </c>
      <c r="HG466">
        <v>4.9867</v>
      </c>
      <c r="HH466">
        <v>3.28815</v>
      </c>
      <c r="HI466">
        <v>2500</v>
      </c>
      <c r="HJ466">
        <v>9999</v>
      </c>
      <c r="HK466">
        <v>9999</v>
      </c>
      <c r="HL466">
        <v>46.9</v>
      </c>
      <c r="HM466">
        <v>1.86736</v>
      </c>
      <c r="HN466">
        <v>1.8663</v>
      </c>
      <c r="HO466">
        <v>1.86585</v>
      </c>
      <c r="HP466">
        <v>1.86569</v>
      </c>
      <c r="HQ466">
        <v>1.86752</v>
      </c>
      <c r="HR466">
        <v>1.87006</v>
      </c>
      <c r="HS466">
        <v>1.86873</v>
      </c>
      <c r="HT466">
        <v>1.87012</v>
      </c>
      <c r="HU466">
        <v>0</v>
      </c>
      <c r="HV466">
        <v>0</v>
      </c>
      <c r="HW466">
        <v>0</v>
      </c>
      <c r="HX466">
        <v>0</v>
      </c>
      <c r="HY466" t="s">
        <v>425</v>
      </c>
      <c r="HZ466" t="s">
        <v>426</v>
      </c>
      <c r="IA466" t="s">
        <v>427</v>
      </c>
      <c r="IB466" t="s">
        <v>427</v>
      </c>
      <c r="IC466" t="s">
        <v>427</v>
      </c>
      <c r="ID466" t="s">
        <v>427</v>
      </c>
      <c r="IE466">
        <v>0</v>
      </c>
      <c r="IF466">
        <v>100</v>
      </c>
      <c r="IG466">
        <v>100</v>
      </c>
      <c r="IH466">
        <v>0.826</v>
      </c>
      <c r="II466">
        <v>0.1297</v>
      </c>
      <c r="IJ466">
        <v>1.086735174038953</v>
      </c>
      <c r="IK466">
        <v>-0.0004613869835165773</v>
      </c>
      <c r="IL466">
        <v>-7.733014719846753E-07</v>
      </c>
      <c r="IM466">
        <v>2.12217718631011E-10</v>
      </c>
      <c r="IN466">
        <v>-0.1663746428164504</v>
      </c>
      <c r="IO466">
        <v>0.000886434048502425</v>
      </c>
      <c r="IP466">
        <v>0.0004187276611132993</v>
      </c>
      <c r="IQ466">
        <v>-3.612086840460417E-06</v>
      </c>
      <c r="IR466">
        <v>19</v>
      </c>
      <c r="IS466">
        <v>2204</v>
      </c>
      <c r="IT466">
        <v>1</v>
      </c>
      <c r="IU466">
        <v>37</v>
      </c>
      <c r="IV466">
        <v>15.4</v>
      </c>
      <c r="IW466">
        <v>15.5</v>
      </c>
      <c r="IX466">
        <v>0.985107</v>
      </c>
      <c r="IY466">
        <v>2.23022</v>
      </c>
      <c r="IZ466">
        <v>1.39648</v>
      </c>
      <c r="JA466">
        <v>2.34497</v>
      </c>
      <c r="JB466">
        <v>1.49536</v>
      </c>
      <c r="JC466">
        <v>2.38892</v>
      </c>
      <c r="JD466">
        <v>39.7422</v>
      </c>
      <c r="JE466">
        <v>14.1933</v>
      </c>
      <c r="JF466">
        <v>18</v>
      </c>
      <c r="JG466">
        <v>394.547</v>
      </c>
      <c r="JH466">
        <v>550.418</v>
      </c>
      <c r="JI466">
        <v>33.3435</v>
      </c>
      <c r="JJ466">
        <v>33.0095</v>
      </c>
      <c r="JK466">
        <v>30.0002</v>
      </c>
      <c r="JL466">
        <v>32.9391</v>
      </c>
      <c r="JM466">
        <v>32.85</v>
      </c>
      <c r="JN466">
        <v>19.6756</v>
      </c>
      <c r="JO466">
        <v>36.7833</v>
      </c>
      <c r="JP466">
        <v>5.34867</v>
      </c>
      <c r="JQ466">
        <v>-999.9</v>
      </c>
      <c r="JR466">
        <v>380.061</v>
      </c>
      <c r="JS466">
        <v>16.6313</v>
      </c>
      <c r="JT466">
        <v>99.557</v>
      </c>
      <c r="JU466">
        <v>99.6444</v>
      </c>
    </row>
    <row r="467" spans="1:281">
      <c r="A467">
        <v>451</v>
      </c>
      <c r="B467">
        <v>1652292798.5</v>
      </c>
      <c r="C467">
        <v>10742</v>
      </c>
      <c r="D467" t="s">
        <v>1413</v>
      </c>
      <c r="E467" t="s">
        <v>1414</v>
      </c>
      <c r="F467">
        <v>5</v>
      </c>
      <c r="G467" t="s">
        <v>1410</v>
      </c>
      <c r="H467" t="s">
        <v>418</v>
      </c>
      <c r="I467">
        <v>1652292795.7</v>
      </c>
      <c r="J467">
        <f>(K467)/1000</f>
        <v>0</v>
      </c>
      <c r="K467">
        <f>IF(CZ467, AN467, AH467)</f>
        <v>0</v>
      </c>
      <c r="L467">
        <f>IF(CZ467, AI467, AG467)</f>
        <v>0</v>
      </c>
      <c r="M467">
        <f>DB467 - IF(AU467&gt;1, L467*CV467*100.0/(AW467*DP467), 0)</f>
        <v>0</v>
      </c>
      <c r="N467">
        <f>((T467-J467/2)*M467-L467)/(T467+J467/2)</f>
        <v>0</v>
      </c>
      <c r="O467">
        <f>N467*(DI467+DJ467)/1000.0</f>
        <v>0</v>
      </c>
      <c r="P467">
        <f>(DB467 - IF(AU467&gt;1, L467*CV467*100.0/(AW467*DP467), 0))*(DI467+DJ467)/1000.0</f>
        <v>0</v>
      </c>
      <c r="Q467">
        <f>2.0/((1/S467-1/R467)+SIGN(S467)*SQRT((1/S467-1/R467)*(1/S467-1/R467) + 4*CW467/((CW467+1)*(CW467+1))*(2*1/S467*1/R467-1/R467*1/R467)))</f>
        <v>0</v>
      </c>
      <c r="R467">
        <f>IF(LEFT(CX467,1)&lt;&gt;"0",IF(LEFT(CX467,1)="1",3.0,CY467),$D$5+$E$5*(DP467*DI467/($K$5*1000))+$F$5*(DP467*DI467/($K$5*1000))*MAX(MIN(CV467,$J$5),$I$5)*MAX(MIN(CV467,$J$5),$I$5)+$G$5*MAX(MIN(CV467,$J$5),$I$5)*(DP467*DI467/($K$5*1000))+$H$5*(DP467*DI467/($K$5*1000))*(DP467*DI467/($K$5*1000)))</f>
        <v>0</v>
      </c>
      <c r="S467">
        <f>J467*(1000-(1000*0.61365*exp(17.502*W467/(240.97+W467))/(DI467+DJ467)+DD467)/2)/(1000*0.61365*exp(17.502*W467/(240.97+W467))/(DI467+DJ467)-DD467)</f>
        <v>0</v>
      </c>
      <c r="T467">
        <f>1/((CW467+1)/(Q467/1.6)+1/(R467/1.37)) + CW467/((CW467+1)/(Q467/1.6) + CW467/(R467/1.37))</f>
        <v>0</v>
      </c>
      <c r="U467">
        <f>(CR467*CU467)</f>
        <v>0</v>
      </c>
      <c r="V467">
        <f>(DK467+(U467+2*0.95*5.67E-8*(((DK467+$B$7)+273)^4-(DK467+273)^4)-44100*J467)/(1.84*29.3*R467+8*0.95*5.67E-8*(DK467+273)^3))</f>
        <v>0</v>
      </c>
      <c r="W467">
        <f>($C$7*DL467+$D$7*DM467+$E$7*V467)</f>
        <v>0</v>
      </c>
      <c r="X467">
        <f>0.61365*exp(17.502*W467/(240.97+W467))</f>
        <v>0</v>
      </c>
      <c r="Y467">
        <f>(Z467/AA467*100)</f>
        <v>0</v>
      </c>
      <c r="Z467">
        <f>DD467*(DI467+DJ467)/1000</f>
        <v>0</v>
      </c>
      <c r="AA467">
        <f>0.61365*exp(17.502*DK467/(240.97+DK467))</f>
        <v>0</v>
      </c>
      <c r="AB467">
        <f>(X467-DD467*(DI467+DJ467)/1000)</f>
        <v>0</v>
      </c>
      <c r="AC467">
        <f>(-J467*44100)</f>
        <v>0</v>
      </c>
      <c r="AD467">
        <f>2*29.3*R467*0.92*(DK467-W467)</f>
        <v>0</v>
      </c>
      <c r="AE467">
        <f>2*0.95*5.67E-8*(((DK467+$B$7)+273)^4-(W467+273)^4)</f>
        <v>0</v>
      </c>
      <c r="AF467">
        <f>U467+AE467+AC467+AD467</f>
        <v>0</v>
      </c>
      <c r="AG467">
        <f>DH467*AU467*(DC467-DB467*(1000-AU467*DE467)/(1000-AU467*DD467))/(100*CV467)</f>
        <v>0</v>
      </c>
      <c r="AH467">
        <f>1000*DH467*AU467*(DD467-DE467)/(100*CV467*(1000-AU467*DD467))</f>
        <v>0</v>
      </c>
      <c r="AI467">
        <f>(AJ467 - AK467 - DI467*1E3/(8.314*(DK467+273.15)) * AM467/DH467 * AL467) * DH467/(100*CV467) * (1000 - DE467)/1000</f>
        <v>0</v>
      </c>
      <c r="AJ467">
        <v>401.1958853316202</v>
      </c>
      <c r="AK467">
        <v>374.7161757575756</v>
      </c>
      <c r="AL467">
        <v>-0.564202694480701</v>
      </c>
      <c r="AM467">
        <v>66.42542374797677</v>
      </c>
      <c r="AN467">
        <f>(AP467 - AO467 + DI467*1E3/(8.314*(DK467+273.15)) * AR467/DH467 * AQ467) * DH467/(100*CV467) * 1000/(1000 - AP467)</f>
        <v>0</v>
      </c>
      <c r="AO467">
        <v>16.7004795393187</v>
      </c>
      <c r="AP467">
        <v>29.51811328671331</v>
      </c>
      <c r="AQ467">
        <v>-0.000452691191469662</v>
      </c>
      <c r="AR467">
        <v>79.24354987130967</v>
      </c>
      <c r="AS467">
        <v>0</v>
      </c>
      <c r="AT467">
        <v>0</v>
      </c>
      <c r="AU467">
        <f>IF(AS467*$H$13&gt;=AW467,1.0,(AW467/(AW467-AS467*$H$13)))</f>
        <v>0</v>
      </c>
      <c r="AV467">
        <f>(AU467-1)*100</f>
        <v>0</v>
      </c>
      <c r="AW467">
        <f>MAX(0,($B$13+$C$13*DP467)/(1+$D$13*DP467)*DI467/(DK467+273)*$E$13)</f>
        <v>0</v>
      </c>
      <c r="AX467" t="s">
        <v>421</v>
      </c>
      <c r="AY467" t="s">
        <v>421</v>
      </c>
      <c r="AZ467">
        <v>0</v>
      </c>
      <c r="BA467">
        <v>0</v>
      </c>
      <c r="BB467">
        <f>1-AZ467/BA467</f>
        <v>0</v>
      </c>
      <c r="BC467">
        <v>0</v>
      </c>
      <c r="BD467" t="s">
        <v>421</v>
      </c>
      <c r="BE467" t="s">
        <v>421</v>
      </c>
      <c r="BF467">
        <v>0</v>
      </c>
      <c r="BG467">
        <v>0</v>
      </c>
      <c r="BH467">
        <f>1-BF467/BG467</f>
        <v>0</v>
      </c>
      <c r="BI467">
        <v>0.5</v>
      </c>
      <c r="BJ467">
        <f>CS467</f>
        <v>0</v>
      </c>
      <c r="BK467">
        <f>L467</f>
        <v>0</v>
      </c>
      <c r="BL467">
        <f>BH467*BI467*BJ467</f>
        <v>0</v>
      </c>
      <c r="BM467">
        <f>(BK467-BC467)/BJ467</f>
        <v>0</v>
      </c>
      <c r="BN467">
        <f>(BA467-BG467)/BG467</f>
        <v>0</v>
      </c>
      <c r="BO467">
        <f>AZ467/(BB467+AZ467/BG467)</f>
        <v>0</v>
      </c>
      <c r="BP467" t="s">
        <v>421</v>
      </c>
      <c r="BQ467">
        <v>0</v>
      </c>
      <c r="BR467">
        <f>IF(BQ467&lt;&gt;0, BQ467, BO467)</f>
        <v>0</v>
      </c>
      <c r="BS467">
        <f>1-BR467/BG467</f>
        <v>0</v>
      </c>
      <c r="BT467">
        <f>(BG467-BF467)/(BG467-BR467)</f>
        <v>0</v>
      </c>
      <c r="BU467">
        <f>(BA467-BG467)/(BA467-BR467)</f>
        <v>0</v>
      </c>
      <c r="BV467">
        <f>(BG467-BF467)/(BG467-AZ467)</f>
        <v>0</v>
      </c>
      <c r="BW467">
        <f>(BA467-BG467)/(BA467-AZ467)</f>
        <v>0</v>
      </c>
      <c r="BX467">
        <f>(BT467*BR467/BF467)</f>
        <v>0</v>
      </c>
      <c r="BY467">
        <f>(1-BX467)</f>
        <v>0</v>
      </c>
      <c r="BZ467">
        <v>1370</v>
      </c>
      <c r="CA467">
        <v>300</v>
      </c>
      <c r="CB467">
        <v>300</v>
      </c>
      <c r="CC467">
        <v>300</v>
      </c>
      <c r="CD467">
        <v>10364.3</v>
      </c>
      <c r="CE467">
        <v>1581.53</v>
      </c>
      <c r="CF467">
        <v>-0.00729618</v>
      </c>
      <c r="CG467">
        <v>1.07</v>
      </c>
      <c r="CH467" t="s">
        <v>421</v>
      </c>
      <c r="CI467" t="s">
        <v>421</v>
      </c>
      <c r="CJ467" t="s">
        <v>421</v>
      </c>
      <c r="CK467" t="s">
        <v>421</v>
      </c>
      <c r="CL467" t="s">
        <v>421</v>
      </c>
      <c r="CM467" t="s">
        <v>421</v>
      </c>
      <c r="CN467" t="s">
        <v>421</v>
      </c>
      <c r="CO467" t="s">
        <v>421</v>
      </c>
      <c r="CP467" t="s">
        <v>421</v>
      </c>
      <c r="CQ467" t="s">
        <v>421</v>
      </c>
      <c r="CR467">
        <f>$B$11*DQ467+$C$11*DR467+$F$11*EC467*(1-EF467)</f>
        <v>0</v>
      </c>
      <c r="CS467">
        <f>CR467*CT467</f>
        <v>0</v>
      </c>
      <c r="CT467">
        <f>($B$11*$D$9+$C$11*$D$9+$F$11*((EP467+EH467)/MAX(EP467+EH467+EQ467, 0.1)*$I$9+EQ467/MAX(EP467+EH467+EQ467, 0.1)*$J$9))/($B$11+$C$11+$F$11)</f>
        <v>0</v>
      </c>
      <c r="CU467">
        <f>($B$11*$K$9+$C$11*$K$9+$F$11*((EP467+EH467)/MAX(EP467+EH467+EQ467, 0.1)*$P$9+EQ467/MAX(EP467+EH467+EQ467, 0.1)*$Q$9))/($B$11+$C$11+$F$11)</f>
        <v>0</v>
      </c>
      <c r="CV467">
        <v>6</v>
      </c>
      <c r="CW467">
        <v>0.5</v>
      </c>
      <c r="CX467" t="s">
        <v>422</v>
      </c>
      <c r="CY467">
        <v>2</v>
      </c>
      <c r="CZ467" t="b">
        <v>1</v>
      </c>
      <c r="DA467">
        <v>1652292795.7</v>
      </c>
      <c r="DB467">
        <v>365.1743</v>
      </c>
      <c r="DC467">
        <v>391.6802</v>
      </c>
      <c r="DD467">
        <v>29.51679</v>
      </c>
      <c r="DE467">
        <v>16.69032</v>
      </c>
      <c r="DF467">
        <v>364.3478</v>
      </c>
      <c r="DG467">
        <v>29.38715</v>
      </c>
      <c r="DH467">
        <v>400.0658</v>
      </c>
      <c r="DI467">
        <v>90.60371000000001</v>
      </c>
      <c r="DJ467">
        <v>0.09994309</v>
      </c>
      <c r="DK467">
        <v>33.93357</v>
      </c>
      <c r="DL467">
        <v>32.13719999999999</v>
      </c>
      <c r="DM467">
        <v>999.9</v>
      </c>
      <c r="DN467">
        <v>0</v>
      </c>
      <c r="DO467">
        <v>0</v>
      </c>
      <c r="DP467">
        <v>9998.434000000003</v>
      </c>
      <c r="DQ467">
        <v>0</v>
      </c>
      <c r="DR467">
        <v>245.5409</v>
      </c>
      <c r="DS467">
        <v>-26.5061</v>
      </c>
      <c r="DT467">
        <v>376.2805</v>
      </c>
      <c r="DU467">
        <v>398.3285</v>
      </c>
      <c r="DV467">
        <v>12.82649</v>
      </c>
      <c r="DW467">
        <v>391.6802</v>
      </c>
      <c r="DX467">
        <v>16.69032</v>
      </c>
      <c r="DY467">
        <v>2.674331</v>
      </c>
      <c r="DZ467">
        <v>1.512202</v>
      </c>
      <c r="EA467">
        <v>22.12823</v>
      </c>
      <c r="EB467">
        <v>13.0921</v>
      </c>
      <c r="EC467">
        <v>1499.996</v>
      </c>
      <c r="ED467">
        <v>0.9729889999999999</v>
      </c>
      <c r="EE467">
        <v>0.0270111</v>
      </c>
      <c r="EF467">
        <v>0</v>
      </c>
      <c r="EG467">
        <v>1061.974</v>
      </c>
      <c r="EH467">
        <v>5.000970000000001</v>
      </c>
      <c r="EI467">
        <v>16966.69</v>
      </c>
      <c r="EJ467">
        <v>12491.5</v>
      </c>
      <c r="EK467">
        <v>42.375</v>
      </c>
      <c r="EL467">
        <v>43.687</v>
      </c>
      <c r="EM467">
        <v>42.562</v>
      </c>
      <c r="EN467">
        <v>43.562</v>
      </c>
      <c r="EO467">
        <v>43.5124</v>
      </c>
      <c r="EP467">
        <v>1454.616</v>
      </c>
      <c r="EQ467">
        <v>40.38</v>
      </c>
      <c r="ER467">
        <v>0</v>
      </c>
      <c r="ES467">
        <v>963</v>
      </c>
      <c r="ET467">
        <v>0</v>
      </c>
      <c r="EU467">
        <v>1061.140769230769</v>
      </c>
      <c r="EV467">
        <v>9.856410250495134</v>
      </c>
      <c r="EW467">
        <v>-101.3162394065602</v>
      </c>
      <c r="EX467">
        <v>16968.0423076923</v>
      </c>
      <c r="EY467">
        <v>15</v>
      </c>
      <c r="EZ467">
        <v>1652291871.6</v>
      </c>
      <c r="FA467" t="s">
        <v>1407</v>
      </c>
      <c r="FB467">
        <v>1652291871.6</v>
      </c>
      <c r="FC467">
        <v>1652291863.6</v>
      </c>
      <c r="FD467">
        <v>39</v>
      </c>
      <c r="FE467">
        <v>0.347</v>
      </c>
      <c r="FF467">
        <v>-0</v>
      </c>
      <c r="FG467">
        <v>-0.763</v>
      </c>
      <c r="FH467">
        <v>0.031</v>
      </c>
      <c r="FI467">
        <v>1600</v>
      </c>
      <c r="FJ467">
        <v>23</v>
      </c>
      <c r="FK467">
        <v>0.04</v>
      </c>
      <c r="FL467">
        <v>0.02</v>
      </c>
      <c r="FM467">
        <v>-31.99054390243903</v>
      </c>
      <c r="FN467">
        <v>27.20316794425083</v>
      </c>
      <c r="FO467">
        <v>3.506087148475736</v>
      </c>
      <c r="FP467">
        <v>-1</v>
      </c>
      <c r="FQ467">
        <v>12.81301951219512</v>
      </c>
      <c r="FR467">
        <v>0.1107094076654967</v>
      </c>
      <c r="FS467">
        <v>0.01657999410856634</v>
      </c>
      <c r="FT467">
        <v>1</v>
      </c>
      <c r="FU467">
        <v>0</v>
      </c>
      <c r="FV467">
        <v>0</v>
      </c>
      <c r="FW467">
        <v>0</v>
      </c>
      <c r="FX467">
        <v>-1</v>
      </c>
      <c r="FY467">
        <v>1</v>
      </c>
      <c r="FZ467">
        <v>1</v>
      </c>
      <c r="GA467" t="s">
        <v>719</v>
      </c>
      <c r="GB467">
        <v>2.69262</v>
      </c>
      <c r="GC467">
        <v>2.70521</v>
      </c>
      <c r="GD467">
        <v>0.08304830000000001</v>
      </c>
      <c r="GE467">
        <v>0.086023</v>
      </c>
      <c r="GF467">
        <v>0.121807</v>
      </c>
      <c r="GG467">
        <v>0.0805164</v>
      </c>
      <c r="GH467">
        <v>28698.5</v>
      </c>
      <c r="GI467">
        <v>28723.5</v>
      </c>
      <c r="GJ467">
        <v>29128.2</v>
      </c>
      <c r="GK467">
        <v>29091</v>
      </c>
      <c r="GL467">
        <v>33866.2</v>
      </c>
      <c r="GM467">
        <v>35611.7</v>
      </c>
      <c r="GN467">
        <v>40992</v>
      </c>
      <c r="GO467">
        <v>41513.4</v>
      </c>
      <c r="GP467">
        <v>1.71102</v>
      </c>
      <c r="GQ467">
        <v>1.98002</v>
      </c>
      <c r="GR467">
        <v>0.0421852</v>
      </c>
      <c r="GS467">
        <v>0</v>
      </c>
      <c r="GT467">
        <v>31.4409</v>
      </c>
      <c r="GU467">
        <v>999.9</v>
      </c>
      <c r="GV467">
        <v>37.9</v>
      </c>
      <c r="GW467">
        <v>37.2</v>
      </c>
      <c r="GX467">
        <v>26.6592</v>
      </c>
      <c r="GY467">
        <v>62.8318</v>
      </c>
      <c r="GZ467">
        <v>29.0425</v>
      </c>
      <c r="HA467">
        <v>1</v>
      </c>
      <c r="HB467">
        <v>0.435739</v>
      </c>
      <c r="HC467">
        <v>0</v>
      </c>
      <c r="HD467">
        <v>20.3917</v>
      </c>
      <c r="HE467">
        <v>5.21579</v>
      </c>
      <c r="HF467">
        <v>12.0099</v>
      </c>
      <c r="HG467">
        <v>4.98705</v>
      </c>
      <c r="HH467">
        <v>3.28845</v>
      </c>
      <c r="HI467">
        <v>2500</v>
      </c>
      <c r="HJ467">
        <v>9999</v>
      </c>
      <c r="HK467">
        <v>9999</v>
      </c>
      <c r="HL467">
        <v>46.9</v>
      </c>
      <c r="HM467">
        <v>1.86737</v>
      </c>
      <c r="HN467">
        <v>1.8663</v>
      </c>
      <c r="HO467">
        <v>1.86586</v>
      </c>
      <c r="HP467">
        <v>1.86569</v>
      </c>
      <c r="HQ467">
        <v>1.86752</v>
      </c>
      <c r="HR467">
        <v>1.87002</v>
      </c>
      <c r="HS467">
        <v>1.86873</v>
      </c>
      <c r="HT467">
        <v>1.87012</v>
      </c>
      <c r="HU467">
        <v>0</v>
      </c>
      <c r="HV467">
        <v>0</v>
      </c>
      <c r="HW467">
        <v>0</v>
      </c>
      <c r="HX467">
        <v>0</v>
      </c>
      <c r="HY467" t="s">
        <v>425</v>
      </c>
      <c r="HZ467" t="s">
        <v>426</v>
      </c>
      <c r="IA467" t="s">
        <v>427</v>
      </c>
      <c r="IB467" t="s">
        <v>427</v>
      </c>
      <c r="IC467" t="s">
        <v>427</v>
      </c>
      <c r="ID467" t="s">
        <v>427</v>
      </c>
      <c r="IE467">
        <v>0</v>
      </c>
      <c r="IF467">
        <v>100</v>
      </c>
      <c r="IG467">
        <v>100</v>
      </c>
      <c r="IH467">
        <v>0.828</v>
      </c>
      <c r="II467">
        <v>0.1297</v>
      </c>
      <c r="IJ467">
        <v>1.086735174038953</v>
      </c>
      <c r="IK467">
        <v>-0.0004613869835165773</v>
      </c>
      <c r="IL467">
        <v>-7.733014719846753E-07</v>
      </c>
      <c r="IM467">
        <v>2.12217718631011E-10</v>
      </c>
      <c r="IN467">
        <v>-0.1663746428164504</v>
      </c>
      <c r="IO467">
        <v>0.000886434048502425</v>
      </c>
      <c r="IP467">
        <v>0.0004187276611132993</v>
      </c>
      <c r="IQ467">
        <v>-3.612086840460417E-06</v>
      </c>
      <c r="IR467">
        <v>19</v>
      </c>
      <c r="IS467">
        <v>2204</v>
      </c>
      <c r="IT467">
        <v>1</v>
      </c>
      <c r="IU467">
        <v>37</v>
      </c>
      <c r="IV467">
        <v>15.4</v>
      </c>
      <c r="IW467">
        <v>15.6</v>
      </c>
      <c r="IX467">
        <v>0.95459</v>
      </c>
      <c r="IY467">
        <v>2.23022</v>
      </c>
      <c r="IZ467">
        <v>1.39648</v>
      </c>
      <c r="JA467">
        <v>2.34497</v>
      </c>
      <c r="JB467">
        <v>1.49536</v>
      </c>
      <c r="JC467">
        <v>2.39746</v>
      </c>
      <c r="JD467">
        <v>39.7422</v>
      </c>
      <c r="JE467">
        <v>14.1933</v>
      </c>
      <c r="JF467">
        <v>18</v>
      </c>
      <c r="JG467">
        <v>394.615</v>
      </c>
      <c r="JH467">
        <v>550.362</v>
      </c>
      <c r="JI467">
        <v>33.3422</v>
      </c>
      <c r="JJ467">
        <v>33.0095</v>
      </c>
      <c r="JK467">
        <v>30.0002</v>
      </c>
      <c r="JL467">
        <v>32.9391</v>
      </c>
      <c r="JM467">
        <v>32.8479</v>
      </c>
      <c r="JN467">
        <v>19.01</v>
      </c>
      <c r="JO467">
        <v>36.7833</v>
      </c>
      <c r="JP467">
        <v>4.97334</v>
      </c>
      <c r="JQ467">
        <v>-999.9</v>
      </c>
      <c r="JR467">
        <v>360.009</v>
      </c>
      <c r="JS467">
        <v>16.5985</v>
      </c>
      <c r="JT467">
        <v>99.55589999999999</v>
      </c>
      <c r="JU467">
        <v>99.6435</v>
      </c>
    </row>
    <row r="468" spans="1:281">
      <c r="A468">
        <v>452</v>
      </c>
      <c r="B468">
        <v>1652292803.5</v>
      </c>
      <c r="C468">
        <v>10747</v>
      </c>
      <c r="D468" t="s">
        <v>1415</v>
      </c>
      <c r="E468" t="s">
        <v>1416</v>
      </c>
      <c r="F468">
        <v>5</v>
      </c>
      <c r="G468" t="s">
        <v>1410</v>
      </c>
      <c r="H468" t="s">
        <v>418</v>
      </c>
      <c r="I468">
        <v>1652292801</v>
      </c>
      <c r="J468">
        <f>(K468)/1000</f>
        <v>0</v>
      </c>
      <c r="K468">
        <f>IF(CZ468, AN468, AH468)</f>
        <v>0</v>
      </c>
      <c r="L468">
        <f>IF(CZ468, AI468, AG468)</f>
        <v>0</v>
      </c>
      <c r="M468">
        <f>DB468 - IF(AU468&gt;1, L468*CV468*100.0/(AW468*DP468), 0)</f>
        <v>0</v>
      </c>
      <c r="N468">
        <f>((T468-J468/2)*M468-L468)/(T468+J468/2)</f>
        <v>0</v>
      </c>
      <c r="O468">
        <f>N468*(DI468+DJ468)/1000.0</f>
        <v>0</v>
      </c>
      <c r="P468">
        <f>(DB468 - IF(AU468&gt;1, L468*CV468*100.0/(AW468*DP468), 0))*(DI468+DJ468)/1000.0</f>
        <v>0</v>
      </c>
      <c r="Q468">
        <f>2.0/((1/S468-1/R468)+SIGN(S468)*SQRT((1/S468-1/R468)*(1/S468-1/R468) + 4*CW468/((CW468+1)*(CW468+1))*(2*1/S468*1/R468-1/R468*1/R468)))</f>
        <v>0</v>
      </c>
      <c r="R468">
        <f>IF(LEFT(CX468,1)&lt;&gt;"0",IF(LEFT(CX468,1)="1",3.0,CY468),$D$5+$E$5*(DP468*DI468/($K$5*1000))+$F$5*(DP468*DI468/($K$5*1000))*MAX(MIN(CV468,$J$5),$I$5)*MAX(MIN(CV468,$J$5),$I$5)+$G$5*MAX(MIN(CV468,$J$5),$I$5)*(DP468*DI468/($K$5*1000))+$H$5*(DP468*DI468/($K$5*1000))*(DP468*DI468/($K$5*1000)))</f>
        <v>0</v>
      </c>
      <c r="S468">
        <f>J468*(1000-(1000*0.61365*exp(17.502*W468/(240.97+W468))/(DI468+DJ468)+DD468)/2)/(1000*0.61365*exp(17.502*W468/(240.97+W468))/(DI468+DJ468)-DD468)</f>
        <v>0</v>
      </c>
      <c r="T468">
        <f>1/((CW468+1)/(Q468/1.6)+1/(R468/1.37)) + CW468/((CW468+1)/(Q468/1.6) + CW468/(R468/1.37))</f>
        <v>0</v>
      </c>
      <c r="U468">
        <f>(CR468*CU468)</f>
        <v>0</v>
      </c>
      <c r="V468">
        <f>(DK468+(U468+2*0.95*5.67E-8*(((DK468+$B$7)+273)^4-(DK468+273)^4)-44100*J468)/(1.84*29.3*R468+8*0.95*5.67E-8*(DK468+273)^3))</f>
        <v>0</v>
      </c>
      <c r="W468">
        <f>($C$7*DL468+$D$7*DM468+$E$7*V468)</f>
        <v>0</v>
      </c>
      <c r="X468">
        <f>0.61365*exp(17.502*W468/(240.97+W468))</f>
        <v>0</v>
      </c>
      <c r="Y468">
        <f>(Z468/AA468*100)</f>
        <v>0</v>
      </c>
      <c r="Z468">
        <f>DD468*(DI468+DJ468)/1000</f>
        <v>0</v>
      </c>
      <c r="AA468">
        <f>0.61365*exp(17.502*DK468/(240.97+DK468))</f>
        <v>0</v>
      </c>
      <c r="AB468">
        <f>(X468-DD468*(DI468+DJ468)/1000)</f>
        <v>0</v>
      </c>
      <c r="AC468">
        <f>(-J468*44100)</f>
        <v>0</v>
      </c>
      <c r="AD468">
        <f>2*29.3*R468*0.92*(DK468-W468)</f>
        <v>0</v>
      </c>
      <c r="AE468">
        <f>2*0.95*5.67E-8*(((DK468+$B$7)+273)^4-(W468+273)^4)</f>
        <v>0</v>
      </c>
      <c r="AF468">
        <f>U468+AE468+AC468+AD468</f>
        <v>0</v>
      </c>
      <c r="AG468">
        <f>DH468*AU468*(DC468-DB468*(1000-AU468*DE468)/(1000-AU468*DD468))/(100*CV468)</f>
        <v>0</v>
      </c>
      <c r="AH468">
        <f>1000*DH468*AU468*(DD468-DE468)/(100*CV468*(1000-AU468*DD468))</f>
        <v>0</v>
      </c>
      <c r="AI468">
        <f>(AJ468 - AK468 - DI468*1E3/(8.314*(DK468+273.15)) * AM468/DH468 * AL468) * DH468/(100*CV468) * (1000 - DE468)/1000</f>
        <v>0</v>
      </c>
      <c r="AJ468">
        <v>386.9251352562338</v>
      </c>
      <c r="AK468">
        <v>366.9911515151514</v>
      </c>
      <c r="AL468">
        <v>-1.603408836014158</v>
      </c>
      <c r="AM468">
        <v>66.42542374797677</v>
      </c>
      <c r="AN468">
        <f>(AP468 - AO468 + DI468*1E3/(8.314*(DK468+273.15)) * AR468/DH468 * AQ468) * DH468/(100*CV468) * 1000/(1000 - AP468)</f>
        <v>0</v>
      </c>
      <c r="AO468">
        <v>16.67677129145816</v>
      </c>
      <c r="AP468">
        <v>29.51212307692307</v>
      </c>
      <c r="AQ468">
        <v>-0.0002841840402419314</v>
      </c>
      <c r="AR468">
        <v>79.24354987130967</v>
      </c>
      <c r="AS468">
        <v>0</v>
      </c>
      <c r="AT468">
        <v>0</v>
      </c>
      <c r="AU468">
        <f>IF(AS468*$H$13&gt;=AW468,1.0,(AW468/(AW468-AS468*$H$13)))</f>
        <v>0</v>
      </c>
      <c r="AV468">
        <f>(AU468-1)*100</f>
        <v>0</v>
      </c>
      <c r="AW468">
        <f>MAX(0,($B$13+$C$13*DP468)/(1+$D$13*DP468)*DI468/(DK468+273)*$E$13)</f>
        <v>0</v>
      </c>
      <c r="AX468" t="s">
        <v>421</v>
      </c>
      <c r="AY468" t="s">
        <v>421</v>
      </c>
      <c r="AZ468">
        <v>0</v>
      </c>
      <c r="BA468">
        <v>0</v>
      </c>
      <c r="BB468">
        <f>1-AZ468/BA468</f>
        <v>0</v>
      </c>
      <c r="BC468">
        <v>0</v>
      </c>
      <c r="BD468" t="s">
        <v>421</v>
      </c>
      <c r="BE468" t="s">
        <v>421</v>
      </c>
      <c r="BF468">
        <v>0</v>
      </c>
      <c r="BG468">
        <v>0</v>
      </c>
      <c r="BH468">
        <f>1-BF468/BG468</f>
        <v>0</v>
      </c>
      <c r="BI468">
        <v>0.5</v>
      </c>
      <c r="BJ468">
        <f>CS468</f>
        <v>0</v>
      </c>
      <c r="BK468">
        <f>L468</f>
        <v>0</v>
      </c>
      <c r="BL468">
        <f>BH468*BI468*BJ468</f>
        <v>0</v>
      </c>
      <c r="BM468">
        <f>(BK468-BC468)/BJ468</f>
        <v>0</v>
      </c>
      <c r="BN468">
        <f>(BA468-BG468)/BG468</f>
        <v>0</v>
      </c>
      <c r="BO468">
        <f>AZ468/(BB468+AZ468/BG468)</f>
        <v>0</v>
      </c>
      <c r="BP468" t="s">
        <v>421</v>
      </c>
      <c r="BQ468">
        <v>0</v>
      </c>
      <c r="BR468">
        <f>IF(BQ468&lt;&gt;0, BQ468, BO468)</f>
        <v>0</v>
      </c>
      <c r="BS468">
        <f>1-BR468/BG468</f>
        <v>0</v>
      </c>
      <c r="BT468">
        <f>(BG468-BF468)/(BG468-BR468)</f>
        <v>0</v>
      </c>
      <c r="BU468">
        <f>(BA468-BG468)/(BA468-BR468)</f>
        <v>0</v>
      </c>
      <c r="BV468">
        <f>(BG468-BF468)/(BG468-AZ468)</f>
        <v>0</v>
      </c>
      <c r="BW468">
        <f>(BA468-BG468)/(BA468-AZ468)</f>
        <v>0</v>
      </c>
      <c r="BX468">
        <f>(BT468*BR468/BF468)</f>
        <v>0</v>
      </c>
      <c r="BY468">
        <f>(1-BX468)</f>
        <v>0</v>
      </c>
      <c r="BZ468">
        <v>1370</v>
      </c>
      <c r="CA468">
        <v>300</v>
      </c>
      <c r="CB468">
        <v>300</v>
      </c>
      <c r="CC468">
        <v>300</v>
      </c>
      <c r="CD468">
        <v>10364.3</v>
      </c>
      <c r="CE468">
        <v>1581.53</v>
      </c>
      <c r="CF468">
        <v>-0.00729618</v>
      </c>
      <c r="CG468">
        <v>1.07</v>
      </c>
      <c r="CH468" t="s">
        <v>421</v>
      </c>
      <c r="CI468" t="s">
        <v>421</v>
      </c>
      <c r="CJ468" t="s">
        <v>421</v>
      </c>
      <c r="CK468" t="s">
        <v>421</v>
      </c>
      <c r="CL468" t="s">
        <v>421</v>
      </c>
      <c r="CM468" t="s">
        <v>421</v>
      </c>
      <c r="CN468" t="s">
        <v>421</v>
      </c>
      <c r="CO468" t="s">
        <v>421</v>
      </c>
      <c r="CP468" t="s">
        <v>421</v>
      </c>
      <c r="CQ468" t="s">
        <v>421</v>
      </c>
      <c r="CR468">
        <f>$B$11*DQ468+$C$11*DR468+$F$11*EC468*(1-EF468)</f>
        <v>0</v>
      </c>
      <c r="CS468">
        <f>CR468*CT468</f>
        <v>0</v>
      </c>
      <c r="CT468">
        <f>($B$11*$D$9+$C$11*$D$9+$F$11*((EP468+EH468)/MAX(EP468+EH468+EQ468, 0.1)*$I$9+EQ468/MAX(EP468+EH468+EQ468, 0.1)*$J$9))/($B$11+$C$11+$F$11)</f>
        <v>0</v>
      </c>
      <c r="CU468">
        <f>($B$11*$K$9+$C$11*$K$9+$F$11*((EP468+EH468)/MAX(EP468+EH468+EQ468, 0.1)*$P$9+EQ468/MAX(EP468+EH468+EQ468, 0.1)*$Q$9))/($B$11+$C$11+$F$11)</f>
        <v>0</v>
      </c>
      <c r="CV468">
        <v>6</v>
      </c>
      <c r="CW468">
        <v>0.5</v>
      </c>
      <c r="CX468" t="s">
        <v>422</v>
      </c>
      <c r="CY468">
        <v>2</v>
      </c>
      <c r="CZ468" t="b">
        <v>1</v>
      </c>
      <c r="DA468">
        <v>1652292801</v>
      </c>
      <c r="DB468">
        <v>359.5548888888889</v>
      </c>
      <c r="DC468">
        <v>376.2696666666666</v>
      </c>
      <c r="DD468">
        <v>29.5131</v>
      </c>
      <c r="DE468">
        <v>16.65317777777778</v>
      </c>
      <c r="DF468">
        <v>358.7234444444445</v>
      </c>
      <c r="DG468">
        <v>29.38355555555556</v>
      </c>
      <c r="DH468">
        <v>400.0618888888889</v>
      </c>
      <c r="DI468">
        <v>90.60885555555555</v>
      </c>
      <c r="DJ468">
        <v>0.0999829</v>
      </c>
      <c r="DK468">
        <v>33.93306666666667</v>
      </c>
      <c r="DL468">
        <v>32.1257</v>
      </c>
      <c r="DM468">
        <v>999.9000000000001</v>
      </c>
      <c r="DN468">
        <v>0</v>
      </c>
      <c r="DO468">
        <v>0</v>
      </c>
      <c r="DP468">
        <v>10002.14777777778</v>
      </c>
      <c r="DQ468">
        <v>0</v>
      </c>
      <c r="DR468">
        <v>245.4951111111111</v>
      </c>
      <c r="DS468">
        <v>-16.71456666666667</v>
      </c>
      <c r="DT468">
        <v>370.4893333333333</v>
      </c>
      <c r="DU468">
        <v>382.6417777777777</v>
      </c>
      <c r="DV468">
        <v>12.85993333333333</v>
      </c>
      <c r="DW468">
        <v>376.2696666666666</v>
      </c>
      <c r="DX468">
        <v>16.65317777777778</v>
      </c>
      <c r="DY468">
        <v>2.674148888888889</v>
      </c>
      <c r="DZ468">
        <v>1.508925555555555</v>
      </c>
      <c r="EA468">
        <v>22.12713333333333</v>
      </c>
      <c r="EB468">
        <v>13.05891111111111</v>
      </c>
      <c r="EC468">
        <v>1499.993333333333</v>
      </c>
      <c r="ED468">
        <v>0.9729889999999999</v>
      </c>
      <c r="EE468">
        <v>0.0270111</v>
      </c>
      <c r="EF468">
        <v>0</v>
      </c>
      <c r="EG468">
        <v>1062.09</v>
      </c>
      <c r="EH468">
        <v>5.00097</v>
      </c>
      <c r="EI468">
        <v>16968.74444444444</v>
      </c>
      <c r="EJ468">
        <v>12491.45555555556</v>
      </c>
      <c r="EK468">
        <v>42.375</v>
      </c>
      <c r="EL468">
        <v>43.687</v>
      </c>
      <c r="EM468">
        <v>42.562</v>
      </c>
      <c r="EN468">
        <v>43.54133333333333</v>
      </c>
      <c r="EO468">
        <v>43.53444444444445</v>
      </c>
      <c r="EP468">
        <v>1454.613333333333</v>
      </c>
      <c r="EQ468">
        <v>40.38</v>
      </c>
      <c r="ER468">
        <v>0</v>
      </c>
      <c r="ES468">
        <v>967.8000001907349</v>
      </c>
      <c r="ET468">
        <v>0</v>
      </c>
      <c r="EU468">
        <v>1061.699615384615</v>
      </c>
      <c r="EV468">
        <v>5.710427340650965</v>
      </c>
      <c r="EW468">
        <v>94.49572644308695</v>
      </c>
      <c r="EX468">
        <v>16962.24615384615</v>
      </c>
      <c r="EY468">
        <v>15</v>
      </c>
      <c r="EZ468">
        <v>1652291871.6</v>
      </c>
      <c r="FA468" t="s">
        <v>1407</v>
      </c>
      <c r="FB468">
        <v>1652291871.6</v>
      </c>
      <c r="FC468">
        <v>1652291863.6</v>
      </c>
      <c r="FD468">
        <v>39</v>
      </c>
      <c r="FE468">
        <v>0.347</v>
      </c>
      <c r="FF468">
        <v>-0</v>
      </c>
      <c r="FG468">
        <v>-0.763</v>
      </c>
      <c r="FH468">
        <v>0.031</v>
      </c>
      <c r="FI468">
        <v>1600</v>
      </c>
      <c r="FJ468">
        <v>23</v>
      </c>
      <c r="FK468">
        <v>0.04</v>
      </c>
      <c r="FL468">
        <v>0.02</v>
      </c>
      <c r="FM468">
        <v>-28.2466125</v>
      </c>
      <c r="FN468">
        <v>64.88969268292691</v>
      </c>
      <c r="FO468">
        <v>6.765317743579658</v>
      </c>
      <c r="FP468">
        <v>-1</v>
      </c>
      <c r="FQ468">
        <v>12.826885</v>
      </c>
      <c r="FR468">
        <v>0.1419287054409011</v>
      </c>
      <c r="FS468">
        <v>0.01804493765575264</v>
      </c>
      <c r="FT468">
        <v>1</v>
      </c>
      <c r="FU468">
        <v>0</v>
      </c>
      <c r="FV468">
        <v>0</v>
      </c>
      <c r="FW468">
        <v>0</v>
      </c>
      <c r="FX468">
        <v>-1</v>
      </c>
      <c r="FY468">
        <v>1</v>
      </c>
      <c r="FZ468">
        <v>1</v>
      </c>
      <c r="GA468" t="s">
        <v>719</v>
      </c>
      <c r="GB468">
        <v>2.6928</v>
      </c>
      <c r="GC468">
        <v>2.70518</v>
      </c>
      <c r="GD468">
        <v>0.0816137</v>
      </c>
      <c r="GE468">
        <v>0.0832485</v>
      </c>
      <c r="GF468">
        <v>0.12179</v>
      </c>
      <c r="GG468">
        <v>0.0803186</v>
      </c>
      <c r="GH468">
        <v>28743.9</v>
      </c>
      <c r="GI468">
        <v>28810.6</v>
      </c>
      <c r="GJ468">
        <v>29128.6</v>
      </c>
      <c r="GK468">
        <v>29090.9</v>
      </c>
      <c r="GL468">
        <v>33867.3</v>
      </c>
      <c r="GM468">
        <v>35618.9</v>
      </c>
      <c r="GN468">
        <v>40992.6</v>
      </c>
      <c r="GO468">
        <v>41513</v>
      </c>
      <c r="GP468">
        <v>1.71115</v>
      </c>
      <c r="GQ468">
        <v>1.98013</v>
      </c>
      <c r="GR468">
        <v>0.0420362</v>
      </c>
      <c r="GS468">
        <v>0</v>
      </c>
      <c r="GT468">
        <v>31.4436</v>
      </c>
      <c r="GU468">
        <v>999.9</v>
      </c>
      <c r="GV468">
        <v>37.9</v>
      </c>
      <c r="GW468">
        <v>37.2</v>
      </c>
      <c r="GX468">
        <v>26.6621</v>
      </c>
      <c r="GY468">
        <v>63.0218</v>
      </c>
      <c r="GZ468">
        <v>29.8077</v>
      </c>
      <c r="HA468">
        <v>1</v>
      </c>
      <c r="HB468">
        <v>0.436057</v>
      </c>
      <c r="HC468">
        <v>0</v>
      </c>
      <c r="HD468">
        <v>20.3915</v>
      </c>
      <c r="HE468">
        <v>5.21579</v>
      </c>
      <c r="HF468">
        <v>12.0099</v>
      </c>
      <c r="HG468">
        <v>4.98705</v>
      </c>
      <c r="HH468">
        <v>3.28825</v>
      </c>
      <c r="HI468">
        <v>2500.2</v>
      </c>
      <c r="HJ468">
        <v>9999</v>
      </c>
      <c r="HK468">
        <v>9999</v>
      </c>
      <c r="HL468">
        <v>46.9</v>
      </c>
      <c r="HM468">
        <v>1.86737</v>
      </c>
      <c r="HN468">
        <v>1.8663</v>
      </c>
      <c r="HO468">
        <v>1.86585</v>
      </c>
      <c r="HP468">
        <v>1.8657</v>
      </c>
      <c r="HQ468">
        <v>1.86752</v>
      </c>
      <c r="HR468">
        <v>1.87005</v>
      </c>
      <c r="HS468">
        <v>1.86873</v>
      </c>
      <c r="HT468">
        <v>1.87012</v>
      </c>
      <c r="HU468">
        <v>0</v>
      </c>
      <c r="HV468">
        <v>0</v>
      </c>
      <c r="HW468">
        <v>0</v>
      </c>
      <c r="HX468">
        <v>0</v>
      </c>
      <c r="HY468" t="s">
        <v>425</v>
      </c>
      <c r="HZ468" t="s">
        <v>426</v>
      </c>
      <c r="IA468" t="s">
        <v>427</v>
      </c>
      <c r="IB468" t="s">
        <v>427</v>
      </c>
      <c r="IC468" t="s">
        <v>427</v>
      </c>
      <c r="ID468" t="s">
        <v>427</v>
      </c>
      <c r="IE468">
        <v>0</v>
      </c>
      <c r="IF468">
        <v>100</v>
      </c>
      <c r="IG468">
        <v>100</v>
      </c>
      <c r="IH468">
        <v>0.836</v>
      </c>
      <c r="II468">
        <v>0.1295</v>
      </c>
      <c r="IJ468">
        <v>1.086735174038953</v>
      </c>
      <c r="IK468">
        <v>-0.0004613869835165773</v>
      </c>
      <c r="IL468">
        <v>-7.733014719846753E-07</v>
      </c>
      <c r="IM468">
        <v>2.12217718631011E-10</v>
      </c>
      <c r="IN468">
        <v>-0.1663746428164504</v>
      </c>
      <c r="IO468">
        <v>0.000886434048502425</v>
      </c>
      <c r="IP468">
        <v>0.0004187276611132993</v>
      </c>
      <c r="IQ468">
        <v>-3.612086840460417E-06</v>
      </c>
      <c r="IR468">
        <v>19</v>
      </c>
      <c r="IS468">
        <v>2204</v>
      </c>
      <c r="IT468">
        <v>1</v>
      </c>
      <c r="IU468">
        <v>37</v>
      </c>
      <c r="IV468">
        <v>15.5</v>
      </c>
      <c r="IW468">
        <v>15.7</v>
      </c>
      <c r="IX468">
        <v>0.919189</v>
      </c>
      <c r="IY468">
        <v>2.23145</v>
      </c>
      <c r="IZ468">
        <v>1.39648</v>
      </c>
      <c r="JA468">
        <v>2.34497</v>
      </c>
      <c r="JB468">
        <v>1.49536</v>
      </c>
      <c r="JC468">
        <v>2.39258</v>
      </c>
      <c r="JD468">
        <v>39.7422</v>
      </c>
      <c r="JE468">
        <v>14.1933</v>
      </c>
      <c r="JF468">
        <v>18</v>
      </c>
      <c r="JG468">
        <v>394.684</v>
      </c>
      <c r="JH468">
        <v>550.429</v>
      </c>
      <c r="JI468">
        <v>33.341</v>
      </c>
      <c r="JJ468">
        <v>33.0073</v>
      </c>
      <c r="JK468">
        <v>30.0003</v>
      </c>
      <c r="JL468">
        <v>32.9391</v>
      </c>
      <c r="JM468">
        <v>32.8471</v>
      </c>
      <c r="JN468">
        <v>18.3731</v>
      </c>
      <c r="JO468">
        <v>36.7833</v>
      </c>
      <c r="JP468">
        <v>4.97334</v>
      </c>
      <c r="JQ468">
        <v>-999.9</v>
      </c>
      <c r="JR468">
        <v>346.635</v>
      </c>
      <c r="JS468">
        <v>16.582</v>
      </c>
      <c r="JT468">
        <v>99.5574</v>
      </c>
      <c r="JU468">
        <v>99.6427</v>
      </c>
    </row>
    <row r="469" spans="1:281">
      <c r="A469">
        <v>453</v>
      </c>
      <c r="B469">
        <v>1652292808.5</v>
      </c>
      <c r="C469">
        <v>10752</v>
      </c>
      <c r="D469" t="s">
        <v>1417</v>
      </c>
      <c r="E469" t="s">
        <v>1418</v>
      </c>
      <c r="F469">
        <v>5</v>
      </c>
      <c r="G469" t="s">
        <v>1410</v>
      </c>
      <c r="H469" t="s">
        <v>418</v>
      </c>
      <c r="I469">
        <v>1652292805.7</v>
      </c>
      <c r="J469">
        <f>(K469)/1000</f>
        <v>0</v>
      </c>
      <c r="K469">
        <f>IF(CZ469, AN469, AH469)</f>
        <v>0</v>
      </c>
      <c r="L469">
        <f>IF(CZ469, AI469, AG469)</f>
        <v>0</v>
      </c>
      <c r="M469">
        <f>DB469 - IF(AU469&gt;1, L469*CV469*100.0/(AW469*DP469), 0)</f>
        <v>0</v>
      </c>
      <c r="N469">
        <f>((T469-J469/2)*M469-L469)/(T469+J469/2)</f>
        <v>0</v>
      </c>
      <c r="O469">
        <f>N469*(DI469+DJ469)/1000.0</f>
        <v>0</v>
      </c>
      <c r="P469">
        <f>(DB469 - IF(AU469&gt;1, L469*CV469*100.0/(AW469*DP469), 0))*(DI469+DJ469)/1000.0</f>
        <v>0</v>
      </c>
      <c r="Q469">
        <f>2.0/((1/S469-1/R469)+SIGN(S469)*SQRT((1/S469-1/R469)*(1/S469-1/R469) + 4*CW469/((CW469+1)*(CW469+1))*(2*1/S469*1/R469-1/R469*1/R469)))</f>
        <v>0</v>
      </c>
      <c r="R469">
        <f>IF(LEFT(CX469,1)&lt;&gt;"0",IF(LEFT(CX469,1)="1",3.0,CY469),$D$5+$E$5*(DP469*DI469/($K$5*1000))+$F$5*(DP469*DI469/($K$5*1000))*MAX(MIN(CV469,$J$5),$I$5)*MAX(MIN(CV469,$J$5),$I$5)+$G$5*MAX(MIN(CV469,$J$5),$I$5)*(DP469*DI469/($K$5*1000))+$H$5*(DP469*DI469/($K$5*1000))*(DP469*DI469/($K$5*1000)))</f>
        <v>0</v>
      </c>
      <c r="S469">
        <f>J469*(1000-(1000*0.61365*exp(17.502*W469/(240.97+W469))/(DI469+DJ469)+DD469)/2)/(1000*0.61365*exp(17.502*W469/(240.97+W469))/(DI469+DJ469)-DD469)</f>
        <v>0</v>
      </c>
      <c r="T469">
        <f>1/((CW469+1)/(Q469/1.6)+1/(R469/1.37)) + CW469/((CW469+1)/(Q469/1.6) + CW469/(R469/1.37))</f>
        <v>0</v>
      </c>
      <c r="U469">
        <f>(CR469*CU469)</f>
        <v>0</v>
      </c>
      <c r="V469">
        <f>(DK469+(U469+2*0.95*5.67E-8*(((DK469+$B$7)+273)^4-(DK469+273)^4)-44100*J469)/(1.84*29.3*R469+8*0.95*5.67E-8*(DK469+273)^3))</f>
        <v>0</v>
      </c>
      <c r="W469">
        <f>($C$7*DL469+$D$7*DM469+$E$7*V469)</f>
        <v>0</v>
      </c>
      <c r="X469">
        <f>0.61365*exp(17.502*W469/(240.97+W469))</f>
        <v>0</v>
      </c>
      <c r="Y469">
        <f>(Z469/AA469*100)</f>
        <v>0</v>
      </c>
      <c r="Z469">
        <f>DD469*(DI469+DJ469)/1000</f>
        <v>0</v>
      </c>
      <c r="AA469">
        <f>0.61365*exp(17.502*DK469/(240.97+DK469))</f>
        <v>0</v>
      </c>
      <c r="AB469">
        <f>(X469-DD469*(DI469+DJ469)/1000)</f>
        <v>0</v>
      </c>
      <c r="AC469">
        <f>(-J469*44100)</f>
        <v>0</v>
      </c>
      <c r="AD469">
        <f>2*29.3*R469*0.92*(DK469-W469)</f>
        <v>0</v>
      </c>
      <c r="AE469">
        <f>2*0.95*5.67E-8*(((DK469+$B$7)+273)^4-(W469+273)^4)</f>
        <v>0</v>
      </c>
      <c r="AF469">
        <f>U469+AE469+AC469+AD469</f>
        <v>0</v>
      </c>
      <c r="AG469">
        <f>DH469*AU469*(DC469-DB469*(1000-AU469*DE469)/(1000-AU469*DD469))/(100*CV469)</f>
        <v>0</v>
      </c>
      <c r="AH469">
        <f>1000*DH469*AU469*(DD469-DE469)/(100*CV469*(1000-AU469*DD469))</f>
        <v>0</v>
      </c>
      <c r="AI469">
        <f>(AJ469 - AK469 - DI469*1E3/(8.314*(DK469+273.15)) * AM469/DH469 * AL469) * DH469/(100*CV469) * (1000 - DE469)/1000</f>
        <v>0</v>
      </c>
      <c r="AJ469">
        <v>370.6707320101436</v>
      </c>
      <c r="AK469">
        <v>355.5796848484848</v>
      </c>
      <c r="AL469">
        <v>-2.322649814021117</v>
      </c>
      <c r="AM469">
        <v>66.42542374797677</v>
      </c>
      <c r="AN469">
        <f>(AP469 - AO469 + DI469*1E3/(8.314*(DK469+273.15)) * AR469/DH469 * AQ469) * DH469/(100*CV469) * 1000/(1000 - AP469)</f>
        <v>0</v>
      </c>
      <c r="AO469">
        <v>16.61668284779122</v>
      </c>
      <c r="AP469">
        <v>29.48361118881119</v>
      </c>
      <c r="AQ469">
        <v>-0.006906057896408883</v>
      </c>
      <c r="AR469">
        <v>79.24354987130967</v>
      </c>
      <c r="AS469">
        <v>0</v>
      </c>
      <c r="AT469">
        <v>0</v>
      </c>
      <c r="AU469">
        <f>IF(AS469*$H$13&gt;=AW469,1.0,(AW469/(AW469-AS469*$H$13)))</f>
        <v>0</v>
      </c>
      <c r="AV469">
        <f>(AU469-1)*100</f>
        <v>0</v>
      </c>
      <c r="AW469">
        <f>MAX(0,($B$13+$C$13*DP469)/(1+$D$13*DP469)*DI469/(DK469+273)*$E$13)</f>
        <v>0</v>
      </c>
      <c r="AX469" t="s">
        <v>421</v>
      </c>
      <c r="AY469" t="s">
        <v>421</v>
      </c>
      <c r="AZ469">
        <v>0</v>
      </c>
      <c r="BA469">
        <v>0</v>
      </c>
      <c r="BB469">
        <f>1-AZ469/BA469</f>
        <v>0</v>
      </c>
      <c r="BC469">
        <v>0</v>
      </c>
      <c r="BD469" t="s">
        <v>421</v>
      </c>
      <c r="BE469" t="s">
        <v>421</v>
      </c>
      <c r="BF469">
        <v>0</v>
      </c>
      <c r="BG469">
        <v>0</v>
      </c>
      <c r="BH469">
        <f>1-BF469/BG469</f>
        <v>0</v>
      </c>
      <c r="BI469">
        <v>0.5</v>
      </c>
      <c r="BJ469">
        <f>CS469</f>
        <v>0</v>
      </c>
      <c r="BK469">
        <f>L469</f>
        <v>0</v>
      </c>
      <c r="BL469">
        <f>BH469*BI469*BJ469</f>
        <v>0</v>
      </c>
      <c r="BM469">
        <f>(BK469-BC469)/BJ469</f>
        <v>0</v>
      </c>
      <c r="BN469">
        <f>(BA469-BG469)/BG469</f>
        <v>0</v>
      </c>
      <c r="BO469">
        <f>AZ469/(BB469+AZ469/BG469)</f>
        <v>0</v>
      </c>
      <c r="BP469" t="s">
        <v>421</v>
      </c>
      <c r="BQ469">
        <v>0</v>
      </c>
      <c r="BR469">
        <f>IF(BQ469&lt;&gt;0, BQ469, BO469)</f>
        <v>0</v>
      </c>
      <c r="BS469">
        <f>1-BR469/BG469</f>
        <v>0</v>
      </c>
      <c r="BT469">
        <f>(BG469-BF469)/(BG469-BR469)</f>
        <v>0</v>
      </c>
      <c r="BU469">
        <f>(BA469-BG469)/(BA469-BR469)</f>
        <v>0</v>
      </c>
      <c r="BV469">
        <f>(BG469-BF469)/(BG469-AZ469)</f>
        <v>0</v>
      </c>
      <c r="BW469">
        <f>(BA469-BG469)/(BA469-AZ469)</f>
        <v>0</v>
      </c>
      <c r="BX469">
        <f>(BT469*BR469/BF469)</f>
        <v>0</v>
      </c>
      <c r="BY469">
        <f>(1-BX469)</f>
        <v>0</v>
      </c>
      <c r="BZ469">
        <v>1370</v>
      </c>
      <c r="CA469">
        <v>300</v>
      </c>
      <c r="CB469">
        <v>300</v>
      </c>
      <c r="CC469">
        <v>300</v>
      </c>
      <c r="CD469">
        <v>10364.3</v>
      </c>
      <c r="CE469">
        <v>1581.53</v>
      </c>
      <c r="CF469">
        <v>-0.00729618</v>
      </c>
      <c r="CG469">
        <v>1.07</v>
      </c>
      <c r="CH469" t="s">
        <v>421</v>
      </c>
      <c r="CI469" t="s">
        <v>421</v>
      </c>
      <c r="CJ469" t="s">
        <v>421</v>
      </c>
      <c r="CK469" t="s">
        <v>421</v>
      </c>
      <c r="CL469" t="s">
        <v>421</v>
      </c>
      <c r="CM469" t="s">
        <v>421</v>
      </c>
      <c r="CN469" t="s">
        <v>421</v>
      </c>
      <c r="CO469" t="s">
        <v>421</v>
      </c>
      <c r="CP469" t="s">
        <v>421</v>
      </c>
      <c r="CQ469" t="s">
        <v>421</v>
      </c>
      <c r="CR469">
        <f>$B$11*DQ469+$C$11*DR469+$F$11*EC469*(1-EF469)</f>
        <v>0</v>
      </c>
      <c r="CS469">
        <f>CR469*CT469</f>
        <v>0</v>
      </c>
      <c r="CT469">
        <f>($B$11*$D$9+$C$11*$D$9+$F$11*((EP469+EH469)/MAX(EP469+EH469+EQ469, 0.1)*$I$9+EQ469/MAX(EP469+EH469+EQ469, 0.1)*$J$9))/($B$11+$C$11+$F$11)</f>
        <v>0</v>
      </c>
      <c r="CU469">
        <f>($B$11*$K$9+$C$11*$K$9+$F$11*((EP469+EH469)/MAX(EP469+EH469+EQ469, 0.1)*$P$9+EQ469/MAX(EP469+EH469+EQ469, 0.1)*$Q$9))/($B$11+$C$11+$F$11)</f>
        <v>0</v>
      </c>
      <c r="CV469">
        <v>6</v>
      </c>
      <c r="CW469">
        <v>0.5</v>
      </c>
      <c r="CX469" t="s">
        <v>422</v>
      </c>
      <c r="CY469">
        <v>2</v>
      </c>
      <c r="CZ469" t="b">
        <v>1</v>
      </c>
      <c r="DA469">
        <v>1652292805.7</v>
      </c>
      <c r="DB469">
        <v>350.4014</v>
      </c>
      <c r="DC469">
        <v>361.1915</v>
      </c>
      <c r="DD469">
        <v>29.4958</v>
      </c>
      <c r="DE469">
        <v>16.61274</v>
      </c>
      <c r="DF469">
        <v>349.5612</v>
      </c>
      <c r="DG469">
        <v>29.36651000000001</v>
      </c>
      <c r="DH469">
        <v>400.0871</v>
      </c>
      <c r="DI469">
        <v>90.60776000000001</v>
      </c>
      <c r="DJ469">
        <v>0.09999108999999999</v>
      </c>
      <c r="DK469">
        <v>33.93114</v>
      </c>
      <c r="DL469">
        <v>32.1233</v>
      </c>
      <c r="DM469">
        <v>999.9</v>
      </c>
      <c r="DN469">
        <v>0</v>
      </c>
      <c r="DO469">
        <v>0</v>
      </c>
      <c r="DP469">
        <v>10006.858</v>
      </c>
      <c r="DQ469">
        <v>0</v>
      </c>
      <c r="DR469">
        <v>245.5143</v>
      </c>
      <c r="DS469">
        <v>-10.79023</v>
      </c>
      <c r="DT469">
        <v>361.0509</v>
      </c>
      <c r="DU469">
        <v>367.2932</v>
      </c>
      <c r="DV469">
        <v>12.88306</v>
      </c>
      <c r="DW469">
        <v>361.1915</v>
      </c>
      <c r="DX469">
        <v>16.61274</v>
      </c>
      <c r="DY469">
        <v>2.672549</v>
      </c>
      <c r="DZ469">
        <v>1.505245</v>
      </c>
      <c r="EA469">
        <v>22.11728</v>
      </c>
      <c r="EB469">
        <v>13.02152</v>
      </c>
      <c r="EC469">
        <v>1499.994</v>
      </c>
      <c r="ED469">
        <v>0.9729889999999999</v>
      </c>
      <c r="EE469">
        <v>0.0270111</v>
      </c>
      <c r="EF469">
        <v>0</v>
      </c>
      <c r="EG469">
        <v>1060.011</v>
      </c>
      <c r="EH469">
        <v>5.000970000000001</v>
      </c>
      <c r="EI469">
        <v>16940.01</v>
      </c>
      <c r="EJ469">
        <v>12491.49</v>
      </c>
      <c r="EK469">
        <v>42.375</v>
      </c>
      <c r="EL469">
        <v>43.687</v>
      </c>
      <c r="EM469">
        <v>42.562</v>
      </c>
      <c r="EN469">
        <v>43.5558</v>
      </c>
      <c r="EO469">
        <v>43.53100000000001</v>
      </c>
      <c r="EP469">
        <v>1454.614</v>
      </c>
      <c r="EQ469">
        <v>40.38</v>
      </c>
      <c r="ER469">
        <v>0</v>
      </c>
      <c r="ES469">
        <v>973.2000000476837</v>
      </c>
      <c r="ET469">
        <v>0</v>
      </c>
      <c r="EU469">
        <v>1061.1916</v>
      </c>
      <c r="EV469">
        <v>-15.8092307844814</v>
      </c>
      <c r="EW469">
        <v>-225.7923080866048</v>
      </c>
      <c r="EX469">
        <v>16955.804</v>
      </c>
      <c r="EY469">
        <v>15</v>
      </c>
      <c r="EZ469">
        <v>1652291871.6</v>
      </c>
      <c r="FA469" t="s">
        <v>1407</v>
      </c>
      <c r="FB469">
        <v>1652291871.6</v>
      </c>
      <c r="FC469">
        <v>1652291863.6</v>
      </c>
      <c r="FD469">
        <v>39</v>
      </c>
      <c r="FE469">
        <v>0.347</v>
      </c>
      <c r="FF469">
        <v>-0</v>
      </c>
      <c r="FG469">
        <v>-0.763</v>
      </c>
      <c r="FH469">
        <v>0.031</v>
      </c>
      <c r="FI469">
        <v>1600</v>
      </c>
      <c r="FJ469">
        <v>23</v>
      </c>
      <c r="FK469">
        <v>0.04</v>
      </c>
      <c r="FL469">
        <v>0.02</v>
      </c>
      <c r="FM469">
        <v>-22.21473414634146</v>
      </c>
      <c r="FN469">
        <v>90.24654355400696</v>
      </c>
      <c r="FO469">
        <v>8.985140087484821</v>
      </c>
      <c r="FP469">
        <v>-1</v>
      </c>
      <c r="FQ469">
        <v>12.84421463414634</v>
      </c>
      <c r="FR469">
        <v>0.2811177700348667</v>
      </c>
      <c r="FS469">
        <v>0.02930089951982752</v>
      </c>
      <c r="FT469">
        <v>1</v>
      </c>
      <c r="FU469">
        <v>0</v>
      </c>
      <c r="FV469">
        <v>0</v>
      </c>
      <c r="FW469">
        <v>0</v>
      </c>
      <c r="FX469">
        <v>-1</v>
      </c>
      <c r="FY469">
        <v>1</v>
      </c>
      <c r="FZ469">
        <v>1</v>
      </c>
      <c r="GA469" t="s">
        <v>719</v>
      </c>
      <c r="GB469">
        <v>2.69275</v>
      </c>
      <c r="GC469">
        <v>2.70519</v>
      </c>
      <c r="GD469">
        <v>0.07951800000000001</v>
      </c>
      <c r="GE469">
        <v>0.0803331</v>
      </c>
      <c r="GF469">
        <v>0.121718</v>
      </c>
      <c r="GG469">
        <v>0.08023669999999999</v>
      </c>
      <c r="GH469">
        <v>28809.1</v>
      </c>
      <c r="GI469">
        <v>28902.1</v>
      </c>
      <c r="GJ469">
        <v>29128.2</v>
      </c>
      <c r="GK469">
        <v>29090.7</v>
      </c>
      <c r="GL469">
        <v>33869.4</v>
      </c>
      <c r="GM469">
        <v>35622</v>
      </c>
      <c r="GN469">
        <v>40991.8</v>
      </c>
      <c r="GO469">
        <v>41512.9</v>
      </c>
      <c r="GP469">
        <v>1.71078</v>
      </c>
      <c r="GQ469">
        <v>1.98027</v>
      </c>
      <c r="GR469">
        <v>0.0420883</v>
      </c>
      <c r="GS469">
        <v>0</v>
      </c>
      <c r="GT469">
        <v>31.4436</v>
      </c>
      <c r="GU469">
        <v>999.9</v>
      </c>
      <c r="GV469">
        <v>37.8</v>
      </c>
      <c r="GW469">
        <v>37.2</v>
      </c>
      <c r="GX469">
        <v>26.5913</v>
      </c>
      <c r="GY469">
        <v>62.9118</v>
      </c>
      <c r="GZ469">
        <v>29.7716</v>
      </c>
      <c r="HA469">
        <v>1</v>
      </c>
      <c r="HB469">
        <v>0.436103</v>
      </c>
      <c r="HC469">
        <v>0</v>
      </c>
      <c r="HD469">
        <v>20.3916</v>
      </c>
      <c r="HE469">
        <v>5.21549</v>
      </c>
      <c r="HF469">
        <v>12.0099</v>
      </c>
      <c r="HG469">
        <v>4.987</v>
      </c>
      <c r="HH469">
        <v>3.2881</v>
      </c>
      <c r="HI469">
        <v>2500.2</v>
      </c>
      <c r="HJ469">
        <v>9999</v>
      </c>
      <c r="HK469">
        <v>9999</v>
      </c>
      <c r="HL469">
        <v>46.9</v>
      </c>
      <c r="HM469">
        <v>1.86737</v>
      </c>
      <c r="HN469">
        <v>1.8663</v>
      </c>
      <c r="HO469">
        <v>1.86585</v>
      </c>
      <c r="HP469">
        <v>1.86572</v>
      </c>
      <c r="HQ469">
        <v>1.86752</v>
      </c>
      <c r="HR469">
        <v>1.87004</v>
      </c>
      <c r="HS469">
        <v>1.86873</v>
      </c>
      <c r="HT469">
        <v>1.87012</v>
      </c>
      <c r="HU469">
        <v>0</v>
      </c>
      <c r="HV469">
        <v>0</v>
      </c>
      <c r="HW469">
        <v>0</v>
      </c>
      <c r="HX469">
        <v>0</v>
      </c>
      <c r="HY469" t="s">
        <v>425</v>
      </c>
      <c r="HZ469" t="s">
        <v>426</v>
      </c>
      <c r="IA469" t="s">
        <v>427</v>
      </c>
      <c r="IB469" t="s">
        <v>427</v>
      </c>
      <c r="IC469" t="s">
        <v>427</v>
      </c>
      <c r="ID469" t="s">
        <v>427</v>
      </c>
      <c r="IE469">
        <v>0</v>
      </c>
      <c r="IF469">
        <v>100</v>
      </c>
      <c r="IG469">
        <v>100</v>
      </c>
      <c r="IH469">
        <v>0.846</v>
      </c>
      <c r="II469">
        <v>0.1291</v>
      </c>
      <c r="IJ469">
        <v>1.086735174038953</v>
      </c>
      <c r="IK469">
        <v>-0.0004613869835165773</v>
      </c>
      <c r="IL469">
        <v>-7.733014719846753E-07</v>
      </c>
      <c r="IM469">
        <v>2.12217718631011E-10</v>
      </c>
      <c r="IN469">
        <v>-0.1663746428164504</v>
      </c>
      <c r="IO469">
        <v>0.000886434048502425</v>
      </c>
      <c r="IP469">
        <v>0.0004187276611132993</v>
      </c>
      <c r="IQ469">
        <v>-3.612086840460417E-06</v>
      </c>
      <c r="IR469">
        <v>19</v>
      </c>
      <c r="IS469">
        <v>2204</v>
      </c>
      <c r="IT469">
        <v>1</v>
      </c>
      <c r="IU469">
        <v>37</v>
      </c>
      <c r="IV469">
        <v>15.6</v>
      </c>
      <c r="IW469">
        <v>15.7</v>
      </c>
      <c r="IX469">
        <v>0.887451</v>
      </c>
      <c r="IY469">
        <v>2.23511</v>
      </c>
      <c r="IZ469">
        <v>1.39648</v>
      </c>
      <c r="JA469">
        <v>2.34497</v>
      </c>
      <c r="JB469">
        <v>1.49536</v>
      </c>
      <c r="JC469">
        <v>2.38525</v>
      </c>
      <c r="JD469">
        <v>39.7422</v>
      </c>
      <c r="JE469">
        <v>14.1846</v>
      </c>
      <c r="JF469">
        <v>18</v>
      </c>
      <c r="JG469">
        <v>394.478</v>
      </c>
      <c r="JH469">
        <v>550.5410000000001</v>
      </c>
      <c r="JI469">
        <v>33.3402</v>
      </c>
      <c r="JJ469">
        <v>33.0065</v>
      </c>
      <c r="JK469">
        <v>30.0001</v>
      </c>
      <c r="JL469">
        <v>32.9391</v>
      </c>
      <c r="JM469">
        <v>32.8471</v>
      </c>
      <c r="JN469">
        <v>17.6593</v>
      </c>
      <c r="JO469">
        <v>36.7833</v>
      </c>
      <c r="JP469">
        <v>4.58506</v>
      </c>
      <c r="JQ469">
        <v>-999.9</v>
      </c>
      <c r="JR469">
        <v>326.597</v>
      </c>
      <c r="JS469">
        <v>16.5623</v>
      </c>
      <c r="JT469">
        <v>99.5556</v>
      </c>
      <c r="JU469">
        <v>99.64239999999999</v>
      </c>
    </row>
    <row r="470" spans="1:281">
      <c r="A470">
        <v>454</v>
      </c>
      <c r="B470">
        <v>1652292813.5</v>
      </c>
      <c r="C470">
        <v>10757</v>
      </c>
      <c r="D470" t="s">
        <v>1419</v>
      </c>
      <c r="E470" t="s">
        <v>1420</v>
      </c>
      <c r="F470">
        <v>5</v>
      </c>
      <c r="G470" t="s">
        <v>1410</v>
      </c>
      <c r="H470" t="s">
        <v>418</v>
      </c>
      <c r="I470">
        <v>1652292811</v>
      </c>
      <c r="J470">
        <f>(K470)/1000</f>
        <v>0</v>
      </c>
      <c r="K470">
        <f>IF(CZ470, AN470, AH470)</f>
        <v>0</v>
      </c>
      <c r="L470">
        <f>IF(CZ470, AI470, AG470)</f>
        <v>0</v>
      </c>
      <c r="M470">
        <f>DB470 - IF(AU470&gt;1, L470*CV470*100.0/(AW470*DP470), 0)</f>
        <v>0</v>
      </c>
      <c r="N470">
        <f>((T470-J470/2)*M470-L470)/(T470+J470/2)</f>
        <v>0</v>
      </c>
      <c r="O470">
        <f>N470*(DI470+DJ470)/1000.0</f>
        <v>0</v>
      </c>
      <c r="P470">
        <f>(DB470 - IF(AU470&gt;1, L470*CV470*100.0/(AW470*DP470), 0))*(DI470+DJ470)/1000.0</f>
        <v>0</v>
      </c>
      <c r="Q470">
        <f>2.0/((1/S470-1/R470)+SIGN(S470)*SQRT((1/S470-1/R470)*(1/S470-1/R470) + 4*CW470/((CW470+1)*(CW470+1))*(2*1/S470*1/R470-1/R470*1/R470)))</f>
        <v>0</v>
      </c>
      <c r="R470">
        <f>IF(LEFT(CX470,1)&lt;&gt;"0",IF(LEFT(CX470,1)="1",3.0,CY470),$D$5+$E$5*(DP470*DI470/($K$5*1000))+$F$5*(DP470*DI470/($K$5*1000))*MAX(MIN(CV470,$J$5),$I$5)*MAX(MIN(CV470,$J$5),$I$5)+$G$5*MAX(MIN(CV470,$J$5),$I$5)*(DP470*DI470/($K$5*1000))+$H$5*(DP470*DI470/($K$5*1000))*(DP470*DI470/($K$5*1000)))</f>
        <v>0</v>
      </c>
      <c r="S470">
        <f>J470*(1000-(1000*0.61365*exp(17.502*W470/(240.97+W470))/(DI470+DJ470)+DD470)/2)/(1000*0.61365*exp(17.502*W470/(240.97+W470))/(DI470+DJ470)-DD470)</f>
        <v>0</v>
      </c>
      <c r="T470">
        <f>1/((CW470+1)/(Q470/1.6)+1/(R470/1.37)) + CW470/((CW470+1)/(Q470/1.6) + CW470/(R470/1.37))</f>
        <v>0</v>
      </c>
      <c r="U470">
        <f>(CR470*CU470)</f>
        <v>0</v>
      </c>
      <c r="V470">
        <f>(DK470+(U470+2*0.95*5.67E-8*(((DK470+$B$7)+273)^4-(DK470+273)^4)-44100*J470)/(1.84*29.3*R470+8*0.95*5.67E-8*(DK470+273)^3))</f>
        <v>0</v>
      </c>
      <c r="W470">
        <f>($C$7*DL470+$D$7*DM470+$E$7*V470)</f>
        <v>0</v>
      </c>
      <c r="X470">
        <f>0.61365*exp(17.502*W470/(240.97+W470))</f>
        <v>0</v>
      </c>
      <c r="Y470">
        <f>(Z470/AA470*100)</f>
        <v>0</v>
      </c>
      <c r="Z470">
        <f>DD470*(DI470+DJ470)/1000</f>
        <v>0</v>
      </c>
      <c r="AA470">
        <f>0.61365*exp(17.502*DK470/(240.97+DK470))</f>
        <v>0</v>
      </c>
      <c r="AB470">
        <f>(X470-DD470*(DI470+DJ470)/1000)</f>
        <v>0</v>
      </c>
      <c r="AC470">
        <f>(-J470*44100)</f>
        <v>0</v>
      </c>
      <c r="AD470">
        <f>2*29.3*R470*0.92*(DK470-W470)</f>
        <v>0</v>
      </c>
      <c r="AE470">
        <f>2*0.95*5.67E-8*(((DK470+$B$7)+273)^4-(W470+273)^4)</f>
        <v>0</v>
      </c>
      <c r="AF470">
        <f>U470+AE470+AC470+AD470</f>
        <v>0</v>
      </c>
      <c r="AG470">
        <f>DH470*AU470*(DC470-DB470*(1000-AU470*DE470)/(1000-AU470*DD470))/(100*CV470)</f>
        <v>0</v>
      </c>
      <c r="AH470">
        <f>1000*DH470*AU470*(DD470-DE470)/(100*CV470*(1000-AU470*DD470))</f>
        <v>0</v>
      </c>
      <c r="AI470">
        <f>(AJ470 - AK470 - DI470*1E3/(8.314*(DK470+273.15)) * AM470/DH470 * AL470) * DH470/(100*CV470) * (1000 - DE470)/1000</f>
        <v>0</v>
      </c>
      <c r="AJ470">
        <v>353.8952976921124</v>
      </c>
      <c r="AK470">
        <v>342.2019212121211</v>
      </c>
      <c r="AL470">
        <v>-2.697315064197324</v>
      </c>
      <c r="AM470">
        <v>66.42542374797677</v>
      </c>
      <c r="AN470">
        <f>(AP470 - AO470 + DI470*1E3/(8.314*(DK470+273.15)) * AR470/DH470 * AQ470) * DH470/(100*CV470) * 1000/(1000 - AP470)</f>
        <v>0</v>
      </c>
      <c r="AO470">
        <v>16.59246109227461</v>
      </c>
      <c r="AP470">
        <v>29.4738146853147</v>
      </c>
      <c r="AQ470">
        <v>0.0002612680606636806</v>
      </c>
      <c r="AR470">
        <v>79.24354987130967</v>
      </c>
      <c r="AS470">
        <v>0</v>
      </c>
      <c r="AT470">
        <v>0</v>
      </c>
      <c r="AU470">
        <f>IF(AS470*$H$13&gt;=AW470,1.0,(AW470/(AW470-AS470*$H$13)))</f>
        <v>0</v>
      </c>
      <c r="AV470">
        <f>(AU470-1)*100</f>
        <v>0</v>
      </c>
      <c r="AW470">
        <f>MAX(0,($B$13+$C$13*DP470)/(1+$D$13*DP470)*DI470/(DK470+273)*$E$13)</f>
        <v>0</v>
      </c>
      <c r="AX470" t="s">
        <v>421</v>
      </c>
      <c r="AY470" t="s">
        <v>421</v>
      </c>
      <c r="AZ470">
        <v>0</v>
      </c>
      <c r="BA470">
        <v>0</v>
      </c>
      <c r="BB470">
        <f>1-AZ470/BA470</f>
        <v>0</v>
      </c>
      <c r="BC470">
        <v>0</v>
      </c>
      <c r="BD470" t="s">
        <v>421</v>
      </c>
      <c r="BE470" t="s">
        <v>421</v>
      </c>
      <c r="BF470">
        <v>0</v>
      </c>
      <c r="BG470">
        <v>0</v>
      </c>
      <c r="BH470">
        <f>1-BF470/BG470</f>
        <v>0</v>
      </c>
      <c r="BI470">
        <v>0.5</v>
      </c>
      <c r="BJ470">
        <f>CS470</f>
        <v>0</v>
      </c>
      <c r="BK470">
        <f>L470</f>
        <v>0</v>
      </c>
      <c r="BL470">
        <f>BH470*BI470*BJ470</f>
        <v>0</v>
      </c>
      <c r="BM470">
        <f>(BK470-BC470)/BJ470</f>
        <v>0</v>
      </c>
      <c r="BN470">
        <f>(BA470-BG470)/BG470</f>
        <v>0</v>
      </c>
      <c r="BO470">
        <f>AZ470/(BB470+AZ470/BG470)</f>
        <v>0</v>
      </c>
      <c r="BP470" t="s">
        <v>421</v>
      </c>
      <c r="BQ470">
        <v>0</v>
      </c>
      <c r="BR470">
        <f>IF(BQ470&lt;&gt;0, BQ470, BO470)</f>
        <v>0</v>
      </c>
      <c r="BS470">
        <f>1-BR470/BG470</f>
        <v>0</v>
      </c>
      <c r="BT470">
        <f>(BG470-BF470)/(BG470-BR470)</f>
        <v>0</v>
      </c>
      <c r="BU470">
        <f>(BA470-BG470)/(BA470-BR470)</f>
        <v>0</v>
      </c>
      <c r="BV470">
        <f>(BG470-BF470)/(BG470-AZ470)</f>
        <v>0</v>
      </c>
      <c r="BW470">
        <f>(BA470-BG470)/(BA470-AZ470)</f>
        <v>0</v>
      </c>
      <c r="BX470">
        <f>(BT470*BR470/BF470)</f>
        <v>0</v>
      </c>
      <c r="BY470">
        <f>(1-BX470)</f>
        <v>0</v>
      </c>
      <c r="BZ470">
        <v>1370</v>
      </c>
      <c r="CA470">
        <v>300</v>
      </c>
      <c r="CB470">
        <v>300</v>
      </c>
      <c r="CC470">
        <v>300</v>
      </c>
      <c r="CD470">
        <v>10364.3</v>
      </c>
      <c r="CE470">
        <v>1581.53</v>
      </c>
      <c r="CF470">
        <v>-0.00729618</v>
      </c>
      <c r="CG470">
        <v>1.07</v>
      </c>
      <c r="CH470" t="s">
        <v>421</v>
      </c>
      <c r="CI470" t="s">
        <v>421</v>
      </c>
      <c r="CJ470" t="s">
        <v>421</v>
      </c>
      <c r="CK470" t="s">
        <v>421</v>
      </c>
      <c r="CL470" t="s">
        <v>421</v>
      </c>
      <c r="CM470" t="s">
        <v>421</v>
      </c>
      <c r="CN470" t="s">
        <v>421</v>
      </c>
      <c r="CO470" t="s">
        <v>421</v>
      </c>
      <c r="CP470" t="s">
        <v>421</v>
      </c>
      <c r="CQ470" t="s">
        <v>421</v>
      </c>
      <c r="CR470">
        <f>$B$11*DQ470+$C$11*DR470+$F$11*EC470*(1-EF470)</f>
        <v>0</v>
      </c>
      <c r="CS470">
        <f>CR470*CT470</f>
        <v>0</v>
      </c>
      <c r="CT470">
        <f>($B$11*$D$9+$C$11*$D$9+$F$11*((EP470+EH470)/MAX(EP470+EH470+EQ470, 0.1)*$I$9+EQ470/MAX(EP470+EH470+EQ470, 0.1)*$J$9))/($B$11+$C$11+$F$11)</f>
        <v>0</v>
      </c>
      <c r="CU470">
        <f>($B$11*$K$9+$C$11*$K$9+$F$11*((EP470+EH470)/MAX(EP470+EH470+EQ470, 0.1)*$P$9+EQ470/MAX(EP470+EH470+EQ470, 0.1)*$Q$9))/($B$11+$C$11+$F$11)</f>
        <v>0</v>
      </c>
      <c r="CV470">
        <v>6</v>
      </c>
      <c r="CW470">
        <v>0.5</v>
      </c>
      <c r="CX470" t="s">
        <v>422</v>
      </c>
      <c r="CY470">
        <v>2</v>
      </c>
      <c r="CZ470" t="b">
        <v>1</v>
      </c>
      <c r="DA470">
        <v>1652292811</v>
      </c>
      <c r="DB470">
        <v>337.4413333333333</v>
      </c>
      <c r="DC470">
        <v>343.6298888888889</v>
      </c>
      <c r="DD470">
        <v>29.4818</v>
      </c>
      <c r="DE470">
        <v>16.58216666666667</v>
      </c>
      <c r="DF470">
        <v>336.5893333333333</v>
      </c>
      <c r="DG470">
        <v>29.35274444444445</v>
      </c>
      <c r="DH470">
        <v>400.0867777777778</v>
      </c>
      <c r="DI470">
        <v>90.60391111111112</v>
      </c>
      <c r="DJ470">
        <v>0.09999611111111112</v>
      </c>
      <c r="DK470">
        <v>33.92492222222222</v>
      </c>
      <c r="DL470">
        <v>32.1214</v>
      </c>
      <c r="DM470">
        <v>999.9000000000001</v>
      </c>
      <c r="DN470">
        <v>0</v>
      </c>
      <c r="DO470">
        <v>0</v>
      </c>
      <c r="DP470">
        <v>9996.257777777779</v>
      </c>
      <c r="DQ470">
        <v>0</v>
      </c>
      <c r="DR470">
        <v>243.7562222222222</v>
      </c>
      <c r="DS470">
        <v>-6.188355555555556</v>
      </c>
      <c r="DT470">
        <v>347.6918888888888</v>
      </c>
      <c r="DU470">
        <v>349.424</v>
      </c>
      <c r="DV470">
        <v>12.89964444444444</v>
      </c>
      <c r="DW470">
        <v>343.6298888888889</v>
      </c>
      <c r="DX470">
        <v>16.58216666666667</v>
      </c>
      <c r="DY470">
        <v>2.671168888888889</v>
      </c>
      <c r="DZ470">
        <v>1.502408888888889</v>
      </c>
      <c r="EA470">
        <v>22.10881111111111</v>
      </c>
      <c r="EB470">
        <v>12.9927</v>
      </c>
      <c r="EC470">
        <v>1499.998888888889</v>
      </c>
      <c r="ED470">
        <v>0.9729889999999999</v>
      </c>
      <c r="EE470">
        <v>0.0270111</v>
      </c>
      <c r="EF470">
        <v>0</v>
      </c>
      <c r="EG470">
        <v>1055.196666666667</v>
      </c>
      <c r="EH470">
        <v>5.00097</v>
      </c>
      <c r="EI470">
        <v>16880.85555555555</v>
      </c>
      <c r="EJ470">
        <v>12491.53333333333</v>
      </c>
      <c r="EK470">
        <v>42.375</v>
      </c>
      <c r="EL470">
        <v>43.70099999999999</v>
      </c>
      <c r="EM470">
        <v>42.562</v>
      </c>
      <c r="EN470">
        <v>43.53444444444445</v>
      </c>
      <c r="EO470">
        <v>43.53444444444444</v>
      </c>
      <c r="EP470">
        <v>1454.618888888889</v>
      </c>
      <c r="EQ470">
        <v>40.38</v>
      </c>
      <c r="ER470">
        <v>0</v>
      </c>
      <c r="ES470">
        <v>978</v>
      </c>
      <c r="ET470">
        <v>0</v>
      </c>
      <c r="EU470">
        <v>1058.7876</v>
      </c>
      <c r="EV470">
        <v>-44.23384621318653</v>
      </c>
      <c r="EW470">
        <v>-553.6384623754902</v>
      </c>
      <c r="EX470">
        <v>16925.696</v>
      </c>
      <c r="EY470">
        <v>15</v>
      </c>
      <c r="EZ470">
        <v>1652291871.6</v>
      </c>
      <c r="FA470" t="s">
        <v>1407</v>
      </c>
      <c r="FB470">
        <v>1652291871.6</v>
      </c>
      <c r="FC470">
        <v>1652291863.6</v>
      </c>
      <c r="FD470">
        <v>39</v>
      </c>
      <c r="FE470">
        <v>0.347</v>
      </c>
      <c r="FF470">
        <v>-0</v>
      </c>
      <c r="FG470">
        <v>-0.763</v>
      </c>
      <c r="FH470">
        <v>0.031</v>
      </c>
      <c r="FI470">
        <v>1600</v>
      </c>
      <c r="FJ470">
        <v>23</v>
      </c>
      <c r="FK470">
        <v>0.04</v>
      </c>
      <c r="FL470">
        <v>0.02</v>
      </c>
      <c r="FM470">
        <v>-16.92151780487805</v>
      </c>
      <c r="FN470">
        <v>85.61391052264808</v>
      </c>
      <c r="FO470">
        <v>8.561916952161463</v>
      </c>
      <c r="FP470">
        <v>-1</v>
      </c>
      <c r="FQ470">
        <v>12.86085853658537</v>
      </c>
      <c r="FR470">
        <v>0.3046285714286072</v>
      </c>
      <c r="FS470">
        <v>0.03113321475969114</v>
      </c>
      <c r="FT470">
        <v>1</v>
      </c>
      <c r="FU470">
        <v>0</v>
      </c>
      <c r="FV470">
        <v>0</v>
      </c>
      <c r="FW470">
        <v>0</v>
      </c>
      <c r="FX470">
        <v>-1</v>
      </c>
      <c r="FY470">
        <v>1</v>
      </c>
      <c r="FZ470">
        <v>1</v>
      </c>
      <c r="GA470" t="s">
        <v>719</v>
      </c>
      <c r="GB470">
        <v>2.69275</v>
      </c>
      <c r="GC470">
        <v>2.70513</v>
      </c>
      <c r="GD470">
        <v>0.0770561</v>
      </c>
      <c r="GE470">
        <v>0.07728699999999999</v>
      </c>
      <c r="GF470">
        <v>0.121674</v>
      </c>
      <c r="GG470">
        <v>0.08015700000000001</v>
      </c>
      <c r="GH470">
        <v>28885.8</v>
      </c>
      <c r="GI470">
        <v>28998</v>
      </c>
      <c r="GJ470">
        <v>29127.8</v>
      </c>
      <c r="GK470">
        <v>29090.8</v>
      </c>
      <c r="GL470">
        <v>33870.5</v>
      </c>
      <c r="GM470">
        <v>35625.3</v>
      </c>
      <c r="GN470">
        <v>40991.1</v>
      </c>
      <c r="GO470">
        <v>41513.2</v>
      </c>
      <c r="GP470">
        <v>1.7108</v>
      </c>
      <c r="GQ470">
        <v>1.97987</v>
      </c>
      <c r="GR470">
        <v>0.0411756</v>
      </c>
      <c r="GS470">
        <v>0</v>
      </c>
      <c r="GT470">
        <v>31.4416</v>
      </c>
      <c r="GU470">
        <v>999.9</v>
      </c>
      <c r="GV470">
        <v>37.8</v>
      </c>
      <c r="GW470">
        <v>37.2</v>
      </c>
      <c r="GX470">
        <v>26.5928</v>
      </c>
      <c r="GY470">
        <v>62.9218</v>
      </c>
      <c r="GZ470">
        <v>29.7155</v>
      </c>
      <c r="HA470">
        <v>1</v>
      </c>
      <c r="HB470">
        <v>0.436042</v>
      </c>
      <c r="HC470">
        <v>0</v>
      </c>
      <c r="HD470">
        <v>20.3917</v>
      </c>
      <c r="HE470">
        <v>5.21564</v>
      </c>
      <c r="HF470">
        <v>12.0099</v>
      </c>
      <c r="HG470">
        <v>4.98675</v>
      </c>
      <c r="HH470">
        <v>3.28825</v>
      </c>
      <c r="HI470">
        <v>2500.4</v>
      </c>
      <c r="HJ470">
        <v>9999</v>
      </c>
      <c r="HK470">
        <v>9999</v>
      </c>
      <c r="HL470">
        <v>46.9</v>
      </c>
      <c r="HM470">
        <v>1.86737</v>
      </c>
      <c r="HN470">
        <v>1.8663</v>
      </c>
      <c r="HO470">
        <v>1.86585</v>
      </c>
      <c r="HP470">
        <v>1.86573</v>
      </c>
      <c r="HQ470">
        <v>1.86752</v>
      </c>
      <c r="HR470">
        <v>1.87004</v>
      </c>
      <c r="HS470">
        <v>1.86873</v>
      </c>
      <c r="HT470">
        <v>1.87011</v>
      </c>
      <c r="HU470">
        <v>0</v>
      </c>
      <c r="HV470">
        <v>0</v>
      </c>
      <c r="HW470">
        <v>0</v>
      </c>
      <c r="HX470">
        <v>0</v>
      </c>
      <c r="HY470" t="s">
        <v>425</v>
      </c>
      <c r="HZ470" t="s">
        <v>426</v>
      </c>
      <c r="IA470" t="s">
        <v>427</v>
      </c>
      <c r="IB470" t="s">
        <v>427</v>
      </c>
      <c r="IC470" t="s">
        <v>427</v>
      </c>
      <c r="ID470" t="s">
        <v>427</v>
      </c>
      <c r="IE470">
        <v>0</v>
      </c>
      <c r="IF470">
        <v>100</v>
      </c>
      <c r="IG470">
        <v>100</v>
      </c>
      <c r="IH470">
        <v>0.858</v>
      </c>
      <c r="II470">
        <v>0.1289</v>
      </c>
      <c r="IJ470">
        <v>1.086735174038953</v>
      </c>
      <c r="IK470">
        <v>-0.0004613869835165773</v>
      </c>
      <c r="IL470">
        <v>-7.733014719846753E-07</v>
      </c>
      <c r="IM470">
        <v>2.12217718631011E-10</v>
      </c>
      <c r="IN470">
        <v>-0.1663746428164504</v>
      </c>
      <c r="IO470">
        <v>0.000886434048502425</v>
      </c>
      <c r="IP470">
        <v>0.0004187276611132993</v>
      </c>
      <c r="IQ470">
        <v>-3.612086840460417E-06</v>
      </c>
      <c r="IR470">
        <v>19</v>
      </c>
      <c r="IS470">
        <v>2204</v>
      </c>
      <c r="IT470">
        <v>1</v>
      </c>
      <c r="IU470">
        <v>37</v>
      </c>
      <c r="IV470">
        <v>15.7</v>
      </c>
      <c r="IW470">
        <v>15.8</v>
      </c>
      <c r="IX470">
        <v>0.85083</v>
      </c>
      <c r="IY470">
        <v>2.23511</v>
      </c>
      <c r="IZ470">
        <v>1.39648</v>
      </c>
      <c r="JA470">
        <v>2.34497</v>
      </c>
      <c r="JB470">
        <v>1.49536</v>
      </c>
      <c r="JC470">
        <v>2.37305</v>
      </c>
      <c r="JD470">
        <v>39.7422</v>
      </c>
      <c r="JE470">
        <v>14.1933</v>
      </c>
      <c r="JF470">
        <v>18</v>
      </c>
      <c r="JG470">
        <v>394.492</v>
      </c>
      <c r="JH470">
        <v>550.2430000000001</v>
      </c>
      <c r="JI470">
        <v>33.3389</v>
      </c>
      <c r="JJ470">
        <v>33.0065</v>
      </c>
      <c r="JK470">
        <v>30</v>
      </c>
      <c r="JL470">
        <v>32.9391</v>
      </c>
      <c r="JM470">
        <v>32.8471</v>
      </c>
      <c r="JN470">
        <v>16.9993</v>
      </c>
      <c r="JO470">
        <v>36.7833</v>
      </c>
      <c r="JP470">
        <v>4.20474</v>
      </c>
      <c r="JQ470">
        <v>-999.9</v>
      </c>
      <c r="JR470">
        <v>313.129</v>
      </c>
      <c r="JS470">
        <v>16.5608</v>
      </c>
      <c r="JT470">
        <v>99.55410000000001</v>
      </c>
      <c r="JU470">
        <v>99.643</v>
      </c>
    </row>
    <row r="471" spans="1:281">
      <c r="A471">
        <v>455</v>
      </c>
      <c r="B471">
        <v>1652292818.5</v>
      </c>
      <c r="C471">
        <v>10762</v>
      </c>
      <c r="D471" t="s">
        <v>1421</v>
      </c>
      <c r="E471" t="s">
        <v>1422</v>
      </c>
      <c r="F471">
        <v>5</v>
      </c>
      <c r="G471" t="s">
        <v>1410</v>
      </c>
      <c r="H471" t="s">
        <v>418</v>
      </c>
      <c r="I471">
        <v>1652292815.7</v>
      </c>
      <c r="J471">
        <f>(K471)/1000</f>
        <v>0</v>
      </c>
      <c r="K471">
        <f>IF(CZ471, AN471, AH471)</f>
        <v>0</v>
      </c>
      <c r="L471">
        <f>IF(CZ471, AI471, AG471)</f>
        <v>0</v>
      </c>
      <c r="M471">
        <f>DB471 - IF(AU471&gt;1, L471*CV471*100.0/(AW471*DP471), 0)</f>
        <v>0</v>
      </c>
      <c r="N471">
        <f>((T471-J471/2)*M471-L471)/(T471+J471/2)</f>
        <v>0</v>
      </c>
      <c r="O471">
        <f>N471*(DI471+DJ471)/1000.0</f>
        <v>0</v>
      </c>
      <c r="P471">
        <f>(DB471 - IF(AU471&gt;1, L471*CV471*100.0/(AW471*DP471), 0))*(DI471+DJ471)/1000.0</f>
        <v>0</v>
      </c>
      <c r="Q471">
        <f>2.0/((1/S471-1/R471)+SIGN(S471)*SQRT((1/S471-1/R471)*(1/S471-1/R471) + 4*CW471/((CW471+1)*(CW471+1))*(2*1/S471*1/R471-1/R471*1/R471)))</f>
        <v>0</v>
      </c>
      <c r="R471">
        <f>IF(LEFT(CX471,1)&lt;&gt;"0",IF(LEFT(CX471,1)="1",3.0,CY471),$D$5+$E$5*(DP471*DI471/($K$5*1000))+$F$5*(DP471*DI471/($K$5*1000))*MAX(MIN(CV471,$J$5),$I$5)*MAX(MIN(CV471,$J$5),$I$5)+$G$5*MAX(MIN(CV471,$J$5),$I$5)*(DP471*DI471/($K$5*1000))+$H$5*(DP471*DI471/($K$5*1000))*(DP471*DI471/($K$5*1000)))</f>
        <v>0</v>
      </c>
      <c r="S471">
        <f>J471*(1000-(1000*0.61365*exp(17.502*W471/(240.97+W471))/(DI471+DJ471)+DD471)/2)/(1000*0.61365*exp(17.502*W471/(240.97+W471))/(DI471+DJ471)-DD471)</f>
        <v>0</v>
      </c>
      <c r="T471">
        <f>1/((CW471+1)/(Q471/1.6)+1/(R471/1.37)) + CW471/((CW471+1)/(Q471/1.6) + CW471/(R471/1.37))</f>
        <v>0</v>
      </c>
      <c r="U471">
        <f>(CR471*CU471)</f>
        <v>0</v>
      </c>
      <c r="V471">
        <f>(DK471+(U471+2*0.95*5.67E-8*(((DK471+$B$7)+273)^4-(DK471+273)^4)-44100*J471)/(1.84*29.3*R471+8*0.95*5.67E-8*(DK471+273)^3))</f>
        <v>0</v>
      </c>
      <c r="W471">
        <f>($C$7*DL471+$D$7*DM471+$E$7*V471)</f>
        <v>0</v>
      </c>
      <c r="X471">
        <f>0.61365*exp(17.502*W471/(240.97+W471))</f>
        <v>0</v>
      </c>
      <c r="Y471">
        <f>(Z471/AA471*100)</f>
        <v>0</v>
      </c>
      <c r="Z471">
        <f>DD471*(DI471+DJ471)/1000</f>
        <v>0</v>
      </c>
      <c r="AA471">
        <f>0.61365*exp(17.502*DK471/(240.97+DK471))</f>
        <v>0</v>
      </c>
      <c r="AB471">
        <f>(X471-DD471*(DI471+DJ471)/1000)</f>
        <v>0</v>
      </c>
      <c r="AC471">
        <f>(-J471*44100)</f>
        <v>0</v>
      </c>
      <c r="AD471">
        <f>2*29.3*R471*0.92*(DK471-W471)</f>
        <v>0</v>
      </c>
      <c r="AE471">
        <f>2*0.95*5.67E-8*(((DK471+$B$7)+273)^4-(W471+273)^4)</f>
        <v>0</v>
      </c>
      <c r="AF471">
        <f>U471+AE471+AC471+AD471</f>
        <v>0</v>
      </c>
      <c r="AG471">
        <f>DH471*AU471*(DC471-DB471*(1000-AU471*DE471)/(1000-AU471*DD471))/(100*CV471)</f>
        <v>0</v>
      </c>
      <c r="AH471">
        <f>1000*DH471*AU471*(DD471-DE471)/(100*CV471*(1000-AU471*DD471))</f>
        <v>0</v>
      </c>
      <c r="AI471">
        <f>(AJ471 - AK471 - DI471*1E3/(8.314*(DK471+273.15)) * AM471/DH471 * AL471) * DH471/(100*CV471) * (1000 - DE471)/1000</f>
        <v>0</v>
      </c>
      <c r="AJ471">
        <v>337.0566997597771</v>
      </c>
      <c r="AK471">
        <v>327.6657151515151</v>
      </c>
      <c r="AL471">
        <v>-2.921992381382287</v>
      </c>
      <c r="AM471">
        <v>66.42542374797677</v>
      </c>
      <c r="AN471">
        <f>(AP471 - AO471 + DI471*1E3/(8.314*(DK471+273.15)) * AR471/DH471 * AQ471) * DH471/(100*CV471) * 1000/(1000 - AP471)</f>
        <v>0</v>
      </c>
      <c r="AO471">
        <v>16.57460657387027</v>
      </c>
      <c r="AP471">
        <v>29.45079790209793</v>
      </c>
      <c r="AQ471">
        <v>-0.007441977449638394</v>
      </c>
      <c r="AR471">
        <v>79.24354987130967</v>
      </c>
      <c r="AS471">
        <v>0</v>
      </c>
      <c r="AT471">
        <v>0</v>
      </c>
      <c r="AU471">
        <f>IF(AS471*$H$13&gt;=AW471,1.0,(AW471/(AW471-AS471*$H$13)))</f>
        <v>0</v>
      </c>
      <c r="AV471">
        <f>(AU471-1)*100</f>
        <v>0</v>
      </c>
      <c r="AW471">
        <f>MAX(0,($B$13+$C$13*DP471)/(1+$D$13*DP471)*DI471/(DK471+273)*$E$13)</f>
        <v>0</v>
      </c>
      <c r="AX471" t="s">
        <v>421</v>
      </c>
      <c r="AY471" t="s">
        <v>421</v>
      </c>
      <c r="AZ471">
        <v>0</v>
      </c>
      <c r="BA471">
        <v>0</v>
      </c>
      <c r="BB471">
        <f>1-AZ471/BA471</f>
        <v>0</v>
      </c>
      <c r="BC471">
        <v>0</v>
      </c>
      <c r="BD471" t="s">
        <v>421</v>
      </c>
      <c r="BE471" t="s">
        <v>421</v>
      </c>
      <c r="BF471">
        <v>0</v>
      </c>
      <c r="BG471">
        <v>0</v>
      </c>
      <c r="BH471">
        <f>1-BF471/BG471</f>
        <v>0</v>
      </c>
      <c r="BI471">
        <v>0.5</v>
      </c>
      <c r="BJ471">
        <f>CS471</f>
        <v>0</v>
      </c>
      <c r="BK471">
        <f>L471</f>
        <v>0</v>
      </c>
      <c r="BL471">
        <f>BH471*BI471*BJ471</f>
        <v>0</v>
      </c>
      <c r="BM471">
        <f>(BK471-BC471)/BJ471</f>
        <v>0</v>
      </c>
      <c r="BN471">
        <f>(BA471-BG471)/BG471</f>
        <v>0</v>
      </c>
      <c r="BO471">
        <f>AZ471/(BB471+AZ471/BG471)</f>
        <v>0</v>
      </c>
      <c r="BP471" t="s">
        <v>421</v>
      </c>
      <c r="BQ471">
        <v>0</v>
      </c>
      <c r="BR471">
        <f>IF(BQ471&lt;&gt;0, BQ471, BO471)</f>
        <v>0</v>
      </c>
      <c r="BS471">
        <f>1-BR471/BG471</f>
        <v>0</v>
      </c>
      <c r="BT471">
        <f>(BG471-BF471)/(BG471-BR471)</f>
        <v>0</v>
      </c>
      <c r="BU471">
        <f>(BA471-BG471)/(BA471-BR471)</f>
        <v>0</v>
      </c>
      <c r="BV471">
        <f>(BG471-BF471)/(BG471-AZ471)</f>
        <v>0</v>
      </c>
      <c r="BW471">
        <f>(BA471-BG471)/(BA471-AZ471)</f>
        <v>0</v>
      </c>
      <c r="BX471">
        <f>(BT471*BR471/BF471)</f>
        <v>0</v>
      </c>
      <c r="BY471">
        <f>(1-BX471)</f>
        <v>0</v>
      </c>
      <c r="BZ471">
        <v>1370</v>
      </c>
      <c r="CA471">
        <v>300</v>
      </c>
      <c r="CB471">
        <v>300</v>
      </c>
      <c r="CC471">
        <v>300</v>
      </c>
      <c r="CD471">
        <v>10364.3</v>
      </c>
      <c r="CE471">
        <v>1581.53</v>
      </c>
      <c r="CF471">
        <v>-0.00729618</v>
      </c>
      <c r="CG471">
        <v>1.07</v>
      </c>
      <c r="CH471" t="s">
        <v>421</v>
      </c>
      <c r="CI471" t="s">
        <v>421</v>
      </c>
      <c r="CJ471" t="s">
        <v>421</v>
      </c>
      <c r="CK471" t="s">
        <v>421</v>
      </c>
      <c r="CL471" t="s">
        <v>421</v>
      </c>
      <c r="CM471" t="s">
        <v>421</v>
      </c>
      <c r="CN471" t="s">
        <v>421</v>
      </c>
      <c r="CO471" t="s">
        <v>421</v>
      </c>
      <c r="CP471" t="s">
        <v>421</v>
      </c>
      <c r="CQ471" t="s">
        <v>421</v>
      </c>
      <c r="CR471">
        <f>$B$11*DQ471+$C$11*DR471+$F$11*EC471*(1-EF471)</f>
        <v>0</v>
      </c>
      <c r="CS471">
        <f>CR471*CT471</f>
        <v>0</v>
      </c>
      <c r="CT471">
        <f>($B$11*$D$9+$C$11*$D$9+$F$11*((EP471+EH471)/MAX(EP471+EH471+EQ471, 0.1)*$I$9+EQ471/MAX(EP471+EH471+EQ471, 0.1)*$J$9))/($B$11+$C$11+$F$11)</f>
        <v>0</v>
      </c>
      <c r="CU471">
        <f>($B$11*$K$9+$C$11*$K$9+$F$11*((EP471+EH471)/MAX(EP471+EH471+EQ471, 0.1)*$P$9+EQ471/MAX(EP471+EH471+EQ471, 0.1)*$Q$9))/($B$11+$C$11+$F$11)</f>
        <v>0</v>
      </c>
      <c r="CV471">
        <v>6</v>
      </c>
      <c r="CW471">
        <v>0.5</v>
      </c>
      <c r="CX471" t="s">
        <v>422</v>
      </c>
      <c r="CY471">
        <v>2</v>
      </c>
      <c r="CZ471" t="b">
        <v>1</v>
      </c>
      <c r="DA471">
        <v>1652292815.7</v>
      </c>
      <c r="DB471">
        <v>324.5625000000001</v>
      </c>
      <c r="DC471">
        <v>328.0226</v>
      </c>
      <c r="DD471">
        <v>29.45837</v>
      </c>
      <c r="DE471">
        <v>16.5582</v>
      </c>
      <c r="DF471">
        <v>323.6991</v>
      </c>
      <c r="DG471">
        <v>29.32969</v>
      </c>
      <c r="DH471">
        <v>400.0801</v>
      </c>
      <c r="DI471">
        <v>90.60242</v>
      </c>
      <c r="DJ471">
        <v>0.10000816</v>
      </c>
      <c r="DK471">
        <v>33.91791</v>
      </c>
      <c r="DL471">
        <v>32.09967</v>
      </c>
      <c r="DM471">
        <v>999.9</v>
      </c>
      <c r="DN471">
        <v>0</v>
      </c>
      <c r="DO471">
        <v>0</v>
      </c>
      <c r="DP471">
        <v>10001.925</v>
      </c>
      <c r="DQ471">
        <v>0</v>
      </c>
      <c r="DR471">
        <v>244.3019</v>
      </c>
      <c r="DS471">
        <v>-3.460046000000001</v>
      </c>
      <c r="DT471">
        <v>334.4139</v>
      </c>
      <c r="DU471">
        <v>333.5456</v>
      </c>
      <c r="DV471">
        <v>12.90019</v>
      </c>
      <c r="DW471">
        <v>328.0226</v>
      </c>
      <c r="DX471">
        <v>16.5582</v>
      </c>
      <c r="DY471">
        <v>2.669</v>
      </c>
      <c r="DZ471">
        <v>1.500212</v>
      </c>
      <c r="EA471">
        <v>22.09548</v>
      </c>
      <c r="EB471">
        <v>12.97032</v>
      </c>
      <c r="EC471">
        <v>1500.003</v>
      </c>
      <c r="ED471">
        <v>0.9729889999999999</v>
      </c>
      <c r="EE471">
        <v>0.0270111</v>
      </c>
      <c r="EF471">
        <v>0</v>
      </c>
      <c r="EG471">
        <v>1048.468</v>
      </c>
      <c r="EH471">
        <v>5.000970000000001</v>
      </c>
      <c r="EI471">
        <v>16789.84</v>
      </c>
      <c r="EJ471">
        <v>12491.56</v>
      </c>
      <c r="EK471">
        <v>42.375</v>
      </c>
      <c r="EL471">
        <v>43.687</v>
      </c>
      <c r="EM471">
        <v>42.562</v>
      </c>
      <c r="EN471">
        <v>43.54340000000001</v>
      </c>
      <c r="EO471">
        <v>43.5124</v>
      </c>
      <c r="EP471">
        <v>1454.623</v>
      </c>
      <c r="EQ471">
        <v>40.38</v>
      </c>
      <c r="ER471">
        <v>0</v>
      </c>
      <c r="ES471">
        <v>982.8000001907349</v>
      </c>
      <c r="ET471">
        <v>0</v>
      </c>
      <c r="EU471">
        <v>1054.2328</v>
      </c>
      <c r="EV471">
        <v>-70.62076912518599</v>
      </c>
      <c r="EW471">
        <v>-929.8692294704985</v>
      </c>
      <c r="EX471">
        <v>16865.276</v>
      </c>
      <c r="EY471">
        <v>15</v>
      </c>
      <c r="EZ471">
        <v>1652291871.6</v>
      </c>
      <c r="FA471" t="s">
        <v>1407</v>
      </c>
      <c r="FB471">
        <v>1652291871.6</v>
      </c>
      <c r="FC471">
        <v>1652291863.6</v>
      </c>
      <c r="FD471">
        <v>39</v>
      </c>
      <c r="FE471">
        <v>0.347</v>
      </c>
      <c r="FF471">
        <v>-0</v>
      </c>
      <c r="FG471">
        <v>-0.763</v>
      </c>
      <c r="FH471">
        <v>0.031</v>
      </c>
      <c r="FI471">
        <v>1600</v>
      </c>
      <c r="FJ471">
        <v>23</v>
      </c>
      <c r="FK471">
        <v>0.04</v>
      </c>
      <c r="FL471">
        <v>0.02</v>
      </c>
      <c r="FM471">
        <v>-9.723132926829267</v>
      </c>
      <c r="FN471">
        <v>55.99508529616723</v>
      </c>
      <c r="FO471">
        <v>5.637230755405874</v>
      </c>
      <c r="FP471">
        <v>-1</v>
      </c>
      <c r="FQ471">
        <v>12.88367317073171</v>
      </c>
      <c r="FR471">
        <v>0.1828034843205689</v>
      </c>
      <c r="FS471">
        <v>0.02086098031499362</v>
      </c>
      <c r="FT471">
        <v>1</v>
      </c>
      <c r="FU471">
        <v>0</v>
      </c>
      <c r="FV471">
        <v>0</v>
      </c>
      <c r="FW471">
        <v>0</v>
      </c>
      <c r="FX471">
        <v>-1</v>
      </c>
      <c r="FY471">
        <v>1</v>
      </c>
      <c r="FZ471">
        <v>1</v>
      </c>
      <c r="GA471" t="s">
        <v>719</v>
      </c>
      <c r="GB471">
        <v>2.69273</v>
      </c>
      <c r="GC471">
        <v>2.70516</v>
      </c>
      <c r="GD471">
        <v>0.0743564</v>
      </c>
      <c r="GE471">
        <v>0.0741473</v>
      </c>
      <c r="GF471">
        <v>0.121618</v>
      </c>
      <c r="GG471">
        <v>0.0799938</v>
      </c>
      <c r="GH471">
        <v>28969.9</v>
      </c>
      <c r="GI471">
        <v>29096.6</v>
      </c>
      <c r="GJ471">
        <v>29127.4</v>
      </c>
      <c r="GK471">
        <v>29090.7</v>
      </c>
      <c r="GL471">
        <v>33872.1</v>
      </c>
      <c r="GM471">
        <v>35631.3</v>
      </c>
      <c r="GN471">
        <v>40990.6</v>
      </c>
      <c r="GO471">
        <v>41512.9</v>
      </c>
      <c r="GP471">
        <v>1.71093</v>
      </c>
      <c r="GQ471">
        <v>1.9798</v>
      </c>
      <c r="GR471">
        <v>0.0404604</v>
      </c>
      <c r="GS471">
        <v>0</v>
      </c>
      <c r="GT471">
        <v>31.4378</v>
      </c>
      <c r="GU471">
        <v>999.9</v>
      </c>
      <c r="GV471">
        <v>37.7</v>
      </c>
      <c r="GW471">
        <v>37.2</v>
      </c>
      <c r="GX471">
        <v>26.5221</v>
      </c>
      <c r="GY471">
        <v>62.6318</v>
      </c>
      <c r="GZ471">
        <v>29.1026</v>
      </c>
      <c r="HA471">
        <v>1</v>
      </c>
      <c r="HB471">
        <v>0.435993</v>
      </c>
      <c r="HC471">
        <v>0</v>
      </c>
      <c r="HD471">
        <v>20.3916</v>
      </c>
      <c r="HE471">
        <v>5.21489</v>
      </c>
      <c r="HF471">
        <v>12.0099</v>
      </c>
      <c r="HG471">
        <v>4.98685</v>
      </c>
      <c r="HH471">
        <v>3.2881</v>
      </c>
      <c r="HI471">
        <v>2500.4</v>
      </c>
      <c r="HJ471">
        <v>9999</v>
      </c>
      <c r="HK471">
        <v>9999</v>
      </c>
      <c r="HL471">
        <v>46.9</v>
      </c>
      <c r="HM471">
        <v>1.86737</v>
      </c>
      <c r="HN471">
        <v>1.8663</v>
      </c>
      <c r="HO471">
        <v>1.86585</v>
      </c>
      <c r="HP471">
        <v>1.86571</v>
      </c>
      <c r="HQ471">
        <v>1.86752</v>
      </c>
      <c r="HR471">
        <v>1.87001</v>
      </c>
      <c r="HS471">
        <v>1.86874</v>
      </c>
      <c r="HT471">
        <v>1.87012</v>
      </c>
      <c r="HU471">
        <v>0</v>
      </c>
      <c r="HV471">
        <v>0</v>
      </c>
      <c r="HW471">
        <v>0</v>
      </c>
      <c r="HX471">
        <v>0</v>
      </c>
      <c r="HY471" t="s">
        <v>425</v>
      </c>
      <c r="HZ471" t="s">
        <v>426</v>
      </c>
      <c r="IA471" t="s">
        <v>427</v>
      </c>
      <c r="IB471" t="s">
        <v>427</v>
      </c>
      <c r="IC471" t="s">
        <v>427</v>
      </c>
      <c r="ID471" t="s">
        <v>427</v>
      </c>
      <c r="IE471">
        <v>0</v>
      </c>
      <c r="IF471">
        <v>100</v>
      </c>
      <c r="IG471">
        <v>100</v>
      </c>
      <c r="IH471">
        <v>0.87</v>
      </c>
      <c r="II471">
        <v>0.1286</v>
      </c>
      <c r="IJ471">
        <v>1.086735174038953</v>
      </c>
      <c r="IK471">
        <v>-0.0004613869835165773</v>
      </c>
      <c r="IL471">
        <v>-7.733014719846753E-07</v>
      </c>
      <c r="IM471">
        <v>2.12217718631011E-10</v>
      </c>
      <c r="IN471">
        <v>-0.1663746428164504</v>
      </c>
      <c r="IO471">
        <v>0.000886434048502425</v>
      </c>
      <c r="IP471">
        <v>0.0004187276611132993</v>
      </c>
      <c r="IQ471">
        <v>-3.612086840460417E-06</v>
      </c>
      <c r="IR471">
        <v>19</v>
      </c>
      <c r="IS471">
        <v>2204</v>
      </c>
      <c r="IT471">
        <v>1</v>
      </c>
      <c r="IU471">
        <v>37</v>
      </c>
      <c r="IV471">
        <v>15.8</v>
      </c>
      <c r="IW471">
        <v>15.9</v>
      </c>
      <c r="IX471">
        <v>0.819092</v>
      </c>
      <c r="IY471">
        <v>2.23877</v>
      </c>
      <c r="IZ471">
        <v>1.39648</v>
      </c>
      <c r="JA471">
        <v>2.34497</v>
      </c>
      <c r="JB471">
        <v>1.49536</v>
      </c>
      <c r="JC471">
        <v>2.38281</v>
      </c>
      <c r="JD471">
        <v>39.7422</v>
      </c>
      <c r="JE471">
        <v>14.1846</v>
      </c>
      <c r="JF471">
        <v>18</v>
      </c>
      <c r="JG471">
        <v>394.557</v>
      </c>
      <c r="JH471">
        <v>550.187</v>
      </c>
      <c r="JI471">
        <v>33.3373</v>
      </c>
      <c r="JJ471">
        <v>33.0065</v>
      </c>
      <c r="JK471">
        <v>30.0002</v>
      </c>
      <c r="JL471">
        <v>32.9384</v>
      </c>
      <c r="JM471">
        <v>32.8471</v>
      </c>
      <c r="JN471">
        <v>16.2838</v>
      </c>
      <c r="JO471">
        <v>36.7833</v>
      </c>
      <c r="JP471">
        <v>4.20474</v>
      </c>
      <c r="JQ471">
        <v>-999.9</v>
      </c>
      <c r="JR471">
        <v>293.094</v>
      </c>
      <c r="JS471">
        <v>16.5534</v>
      </c>
      <c r="JT471">
        <v>99.5528</v>
      </c>
      <c r="JU471">
        <v>99.6425</v>
      </c>
    </row>
    <row r="472" spans="1:281">
      <c r="A472">
        <v>456</v>
      </c>
      <c r="B472">
        <v>1652292823.5</v>
      </c>
      <c r="C472">
        <v>10767</v>
      </c>
      <c r="D472" t="s">
        <v>1423</v>
      </c>
      <c r="E472" t="s">
        <v>1424</v>
      </c>
      <c r="F472">
        <v>5</v>
      </c>
      <c r="G472" t="s">
        <v>1410</v>
      </c>
      <c r="H472" t="s">
        <v>418</v>
      </c>
      <c r="I472">
        <v>1652292821</v>
      </c>
      <c r="J472">
        <f>(K472)/1000</f>
        <v>0</v>
      </c>
      <c r="K472">
        <f>IF(CZ472, AN472, AH472)</f>
        <v>0</v>
      </c>
      <c r="L472">
        <f>IF(CZ472, AI472, AG472)</f>
        <v>0</v>
      </c>
      <c r="M472">
        <f>DB472 - IF(AU472&gt;1, L472*CV472*100.0/(AW472*DP472), 0)</f>
        <v>0</v>
      </c>
      <c r="N472">
        <f>((T472-J472/2)*M472-L472)/(T472+J472/2)</f>
        <v>0</v>
      </c>
      <c r="O472">
        <f>N472*(DI472+DJ472)/1000.0</f>
        <v>0</v>
      </c>
      <c r="P472">
        <f>(DB472 - IF(AU472&gt;1, L472*CV472*100.0/(AW472*DP472), 0))*(DI472+DJ472)/1000.0</f>
        <v>0</v>
      </c>
      <c r="Q472">
        <f>2.0/((1/S472-1/R472)+SIGN(S472)*SQRT((1/S472-1/R472)*(1/S472-1/R472) + 4*CW472/((CW472+1)*(CW472+1))*(2*1/S472*1/R472-1/R472*1/R472)))</f>
        <v>0</v>
      </c>
      <c r="R472">
        <f>IF(LEFT(CX472,1)&lt;&gt;"0",IF(LEFT(CX472,1)="1",3.0,CY472),$D$5+$E$5*(DP472*DI472/($K$5*1000))+$F$5*(DP472*DI472/($K$5*1000))*MAX(MIN(CV472,$J$5),$I$5)*MAX(MIN(CV472,$J$5),$I$5)+$G$5*MAX(MIN(CV472,$J$5),$I$5)*(DP472*DI472/($K$5*1000))+$H$5*(DP472*DI472/($K$5*1000))*(DP472*DI472/($K$5*1000)))</f>
        <v>0</v>
      </c>
      <c r="S472">
        <f>J472*(1000-(1000*0.61365*exp(17.502*W472/(240.97+W472))/(DI472+DJ472)+DD472)/2)/(1000*0.61365*exp(17.502*W472/(240.97+W472))/(DI472+DJ472)-DD472)</f>
        <v>0</v>
      </c>
      <c r="T472">
        <f>1/((CW472+1)/(Q472/1.6)+1/(R472/1.37)) + CW472/((CW472+1)/(Q472/1.6) + CW472/(R472/1.37))</f>
        <v>0</v>
      </c>
      <c r="U472">
        <f>(CR472*CU472)</f>
        <v>0</v>
      </c>
      <c r="V472">
        <f>(DK472+(U472+2*0.95*5.67E-8*(((DK472+$B$7)+273)^4-(DK472+273)^4)-44100*J472)/(1.84*29.3*R472+8*0.95*5.67E-8*(DK472+273)^3))</f>
        <v>0</v>
      </c>
      <c r="W472">
        <f>($C$7*DL472+$D$7*DM472+$E$7*V472)</f>
        <v>0</v>
      </c>
      <c r="X472">
        <f>0.61365*exp(17.502*W472/(240.97+W472))</f>
        <v>0</v>
      </c>
      <c r="Y472">
        <f>(Z472/AA472*100)</f>
        <v>0</v>
      </c>
      <c r="Z472">
        <f>DD472*(DI472+DJ472)/1000</f>
        <v>0</v>
      </c>
      <c r="AA472">
        <f>0.61365*exp(17.502*DK472/(240.97+DK472))</f>
        <v>0</v>
      </c>
      <c r="AB472">
        <f>(X472-DD472*(DI472+DJ472)/1000)</f>
        <v>0</v>
      </c>
      <c r="AC472">
        <f>(-J472*44100)</f>
        <v>0</v>
      </c>
      <c r="AD472">
        <f>2*29.3*R472*0.92*(DK472-W472)</f>
        <v>0</v>
      </c>
      <c r="AE472">
        <f>2*0.95*5.67E-8*(((DK472+$B$7)+273)^4-(W472+273)^4)</f>
        <v>0</v>
      </c>
      <c r="AF472">
        <f>U472+AE472+AC472+AD472</f>
        <v>0</v>
      </c>
      <c r="AG472">
        <f>DH472*AU472*(DC472-DB472*(1000-AU472*DE472)/(1000-AU472*DD472))/(100*CV472)</f>
        <v>0</v>
      </c>
      <c r="AH472">
        <f>1000*DH472*AU472*(DD472-DE472)/(100*CV472*(1000-AU472*DD472))</f>
        <v>0</v>
      </c>
      <c r="AI472">
        <f>(AJ472 - AK472 - DI472*1E3/(8.314*(DK472+273.15)) * AM472/DH472 * AL472) * DH472/(100*CV472) * (1000 - DE472)/1000</f>
        <v>0</v>
      </c>
      <c r="AJ472">
        <v>320.0109043261216</v>
      </c>
      <c r="AK472">
        <v>312.475909090909</v>
      </c>
      <c r="AL472">
        <v>-3.046218934099962</v>
      </c>
      <c r="AM472">
        <v>66.42542374797677</v>
      </c>
      <c r="AN472">
        <f>(AP472 - AO472 + DI472*1E3/(8.314*(DK472+273.15)) * AR472/DH472 * AQ472) * DH472/(100*CV472) * 1000/(1000 - AP472)</f>
        <v>0</v>
      </c>
      <c r="AO472">
        <v>16.52557656118129</v>
      </c>
      <c r="AP472">
        <v>29.42985944055947</v>
      </c>
      <c r="AQ472">
        <v>-0.001108703126637887</v>
      </c>
      <c r="AR472">
        <v>79.24354987130967</v>
      </c>
      <c r="AS472">
        <v>0</v>
      </c>
      <c r="AT472">
        <v>0</v>
      </c>
      <c r="AU472">
        <f>IF(AS472*$H$13&gt;=AW472,1.0,(AW472/(AW472-AS472*$H$13)))</f>
        <v>0</v>
      </c>
      <c r="AV472">
        <f>(AU472-1)*100</f>
        <v>0</v>
      </c>
      <c r="AW472">
        <f>MAX(0,($B$13+$C$13*DP472)/(1+$D$13*DP472)*DI472/(DK472+273)*$E$13)</f>
        <v>0</v>
      </c>
      <c r="AX472" t="s">
        <v>421</v>
      </c>
      <c r="AY472" t="s">
        <v>421</v>
      </c>
      <c r="AZ472">
        <v>0</v>
      </c>
      <c r="BA472">
        <v>0</v>
      </c>
      <c r="BB472">
        <f>1-AZ472/BA472</f>
        <v>0</v>
      </c>
      <c r="BC472">
        <v>0</v>
      </c>
      <c r="BD472" t="s">
        <v>421</v>
      </c>
      <c r="BE472" t="s">
        <v>421</v>
      </c>
      <c r="BF472">
        <v>0</v>
      </c>
      <c r="BG472">
        <v>0</v>
      </c>
      <c r="BH472">
        <f>1-BF472/BG472</f>
        <v>0</v>
      </c>
      <c r="BI472">
        <v>0.5</v>
      </c>
      <c r="BJ472">
        <f>CS472</f>
        <v>0</v>
      </c>
      <c r="BK472">
        <f>L472</f>
        <v>0</v>
      </c>
      <c r="BL472">
        <f>BH472*BI472*BJ472</f>
        <v>0</v>
      </c>
      <c r="BM472">
        <f>(BK472-BC472)/BJ472</f>
        <v>0</v>
      </c>
      <c r="BN472">
        <f>(BA472-BG472)/BG472</f>
        <v>0</v>
      </c>
      <c r="BO472">
        <f>AZ472/(BB472+AZ472/BG472)</f>
        <v>0</v>
      </c>
      <c r="BP472" t="s">
        <v>421</v>
      </c>
      <c r="BQ472">
        <v>0</v>
      </c>
      <c r="BR472">
        <f>IF(BQ472&lt;&gt;0, BQ472, BO472)</f>
        <v>0</v>
      </c>
      <c r="BS472">
        <f>1-BR472/BG472</f>
        <v>0</v>
      </c>
      <c r="BT472">
        <f>(BG472-BF472)/(BG472-BR472)</f>
        <v>0</v>
      </c>
      <c r="BU472">
        <f>(BA472-BG472)/(BA472-BR472)</f>
        <v>0</v>
      </c>
      <c r="BV472">
        <f>(BG472-BF472)/(BG472-AZ472)</f>
        <v>0</v>
      </c>
      <c r="BW472">
        <f>(BA472-BG472)/(BA472-AZ472)</f>
        <v>0</v>
      </c>
      <c r="BX472">
        <f>(BT472*BR472/BF472)</f>
        <v>0</v>
      </c>
      <c r="BY472">
        <f>(1-BX472)</f>
        <v>0</v>
      </c>
      <c r="BZ472">
        <v>1370</v>
      </c>
      <c r="CA472">
        <v>300</v>
      </c>
      <c r="CB472">
        <v>300</v>
      </c>
      <c r="CC472">
        <v>300</v>
      </c>
      <c r="CD472">
        <v>10364.3</v>
      </c>
      <c r="CE472">
        <v>1581.53</v>
      </c>
      <c r="CF472">
        <v>-0.00729618</v>
      </c>
      <c r="CG472">
        <v>1.07</v>
      </c>
      <c r="CH472" t="s">
        <v>421</v>
      </c>
      <c r="CI472" t="s">
        <v>421</v>
      </c>
      <c r="CJ472" t="s">
        <v>421</v>
      </c>
      <c r="CK472" t="s">
        <v>421</v>
      </c>
      <c r="CL472" t="s">
        <v>421</v>
      </c>
      <c r="CM472" t="s">
        <v>421</v>
      </c>
      <c r="CN472" t="s">
        <v>421</v>
      </c>
      <c r="CO472" t="s">
        <v>421</v>
      </c>
      <c r="CP472" t="s">
        <v>421</v>
      </c>
      <c r="CQ472" t="s">
        <v>421</v>
      </c>
      <c r="CR472">
        <f>$B$11*DQ472+$C$11*DR472+$F$11*EC472*(1-EF472)</f>
        <v>0</v>
      </c>
      <c r="CS472">
        <f>CR472*CT472</f>
        <v>0</v>
      </c>
      <c r="CT472">
        <f>($B$11*$D$9+$C$11*$D$9+$F$11*((EP472+EH472)/MAX(EP472+EH472+EQ472, 0.1)*$I$9+EQ472/MAX(EP472+EH472+EQ472, 0.1)*$J$9))/($B$11+$C$11+$F$11)</f>
        <v>0</v>
      </c>
      <c r="CU472">
        <f>($B$11*$K$9+$C$11*$K$9+$F$11*((EP472+EH472)/MAX(EP472+EH472+EQ472, 0.1)*$P$9+EQ472/MAX(EP472+EH472+EQ472, 0.1)*$Q$9))/($B$11+$C$11+$F$11)</f>
        <v>0</v>
      </c>
      <c r="CV472">
        <v>6</v>
      </c>
      <c r="CW472">
        <v>0.5</v>
      </c>
      <c r="CX472" t="s">
        <v>422</v>
      </c>
      <c r="CY472">
        <v>2</v>
      </c>
      <c r="CZ472" t="b">
        <v>1</v>
      </c>
      <c r="DA472">
        <v>1652292821</v>
      </c>
      <c r="DB472">
        <v>309.1855555555555</v>
      </c>
      <c r="DC472">
        <v>310.3737777777778</v>
      </c>
      <c r="DD472">
        <v>29.44022222222222</v>
      </c>
      <c r="DE472">
        <v>16.51857777777778</v>
      </c>
      <c r="DF472">
        <v>308.3083333333333</v>
      </c>
      <c r="DG472">
        <v>29.3118</v>
      </c>
      <c r="DH472">
        <v>400.0788888888889</v>
      </c>
      <c r="DI472">
        <v>90.60431111111112</v>
      </c>
      <c r="DJ472">
        <v>0.1000655555555555</v>
      </c>
      <c r="DK472">
        <v>33.91048888888889</v>
      </c>
      <c r="DL472">
        <v>32.08952222222222</v>
      </c>
      <c r="DM472">
        <v>999.9000000000001</v>
      </c>
      <c r="DN472">
        <v>0</v>
      </c>
      <c r="DO472">
        <v>0</v>
      </c>
      <c r="DP472">
        <v>9995.963333333335</v>
      </c>
      <c r="DQ472">
        <v>0</v>
      </c>
      <c r="DR472">
        <v>243.9845555555556</v>
      </c>
      <c r="DS472">
        <v>-1.188150777777778</v>
      </c>
      <c r="DT472">
        <v>318.5643333333334</v>
      </c>
      <c r="DU472">
        <v>315.5868888888889</v>
      </c>
      <c r="DV472">
        <v>12.92164444444444</v>
      </c>
      <c r="DW472">
        <v>310.3737777777778</v>
      </c>
      <c r="DX472">
        <v>16.51857777777778</v>
      </c>
      <c r="DY472">
        <v>2.667411111111111</v>
      </c>
      <c r="DZ472">
        <v>1.496654444444444</v>
      </c>
      <c r="EA472">
        <v>22.0857</v>
      </c>
      <c r="EB472">
        <v>12.93401111111111</v>
      </c>
      <c r="EC472">
        <v>1499.997777777778</v>
      </c>
      <c r="ED472">
        <v>0.9729889999999999</v>
      </c>
      <c r="EE472">
        <v>0.0270111</v>
      </c>
      <c r="EF472">
        <v>0</v>
      </c>
      <c r="EG472">
        <v>1039.96</v>
      </c>
      <c r="EH472">
        <v>5.00097</v>
      </c>
      <c r="EI472">
        <v>16657.81111111111</v>
      </c>
      <c r="EJ472">
        <v>12491.51111111111</v>
      </c>
      <c r="EK472">
        <v>42.375</v>
      </c>
      <c r="EL472">
        <v>43.687</v>
      </c>
      <c r="EM472">
        <v>42.562</v>
      </c>
      <c r="EN472">
        <v>43.5</v>
      </c>
      <c r="EO472">
        <v>43.52066666666667</v>
      </c>
      <c r="EP472">
        <v>1454.617777777778</v>
      </c>
      <c r="EQ472">
        <v>40.38</v>
      </c>
      <c r="ER472">
        <v>0</v>
      </c>
      <c r="ES472">
        <v>988.2000000476837</v>
      </c>
      <c r="ET472">
        <v>0</v>
      </c>
      <c r="EU472">
        <v>1047.333076923077</v>
      </c>
      <c r="EV472">
        <v>-92.16683766437644</v>
      </c>
      <c r="EW472">
        <v>-1350.557265833816</v>
      </c>
      <c r="EX472">
        <v>16767.83846153846</v>
      </c>
      <c r="EY472">
        <v>15</v>
      </c>
      <c r="EZ472">
        <v>1652291871.6</v>
      </c>
      <c r="FA472" t="s">
        <v>1407</v>
      </c>
      <c r="FB472">
        <v>1652291871.6</v>
      </c>
      <c r="FC472">
        <v>1652291863.6</v>
      </c>
      <c r="FD472">
        <v>39</v>
      </c>
      <c r="FE472">
        <v>0.347</v>
      </c>
      <c r="FF472">
        <v>-0</v>
      </c>
      <c r="FG472">
        <v>-0.763</v>
      </c>
      <c r="FH472">
        <v>0.031</v>
      </c>
      <c r="FI472">
        <v>1600</v>
      </c>
      <c r="FJ472">
        <v>23</v>
      </c>
      <c r="FK472">
        <v>0.04</v>
      </c>
      <c r="FL472">
        <v>0.02</v>
      </c>
      <c r="FM472">
        <v>-6.344023585365854</v>
      </c>
      <c r="FN472">
        <v>41.23277832752611</v>
      </c>
      <c r="FO472">
        <v>4.135229605836344</v>
      </c>
      <c r="FP472">
        <v>-1</v>
      </c>
      <c r="FQ472">
        <v>12.89804146341463</v>
      </c>
      <c r="FR472">
        <v>0.1289623693379871</v>
      </c>
      <c r="FS472">
        <v>0.01447453568251059</v>
      </c>
      <c r="FT472">
        <v>1</v>
      </c>
      <c r="FU472">
        <v>0</v>
      </c>
      <c r="FV472">
        <v>0</v>
      </c>
      <c r="FW472">
        <v>0</v>
      </c>
      <c r="FX472">
        <v>-1</v>
      </c>
      <c r="FY472">
        <v>1</v>
      </c>
      <c r="FZ472">
        <v>1</v>
      </c>
      <c r="GA472" t="s">
        <v>719</v>
      </c>
      <c r="GB472">
        <v>2.69275</v>
      </c>
      <c r="GC472">
        <v>2.70515</v>
      </c>
      <c r="GD472">
        <v>0.07149899999999999</v>
      </c>
      <c r="GE472">
        <v>0.07100380000000001</v>
      </c>
      <c r="GF472">
        <v>0.12156</v>
      </c>
      <c r="GG472">
        <v>0.07986840000000001</v>
      </c>
      <c r="GH472">
        <v>29060.2</v>
      </c>
      <c r="GI472">
        <v>29195.7</v>
      </c>
      <c r="GJ472">
        <v>29128.3</v>
      </c>
      <c r="GK472">
        <v>29090.9</v>
      </c>
      <c r="GL472">
        <v>33875.2</v>
      </c>
      <c r="GM472">
        <v>35636.3</v>
      </c>
      <c r="GN472">
        <v>40991.6</v>
      </c>
      <c r="GO472">
        <v>41513.1</v>
      </c>
      <c r="GP472">
        <v>1.7111</v>
      </c>
      <c r="GQ472">
        <v>1.97978</v>
      </c>
      <c r="GR472">
        <v>0.0399463</v>
      </c>
      <c r="GS472">
        <v>0</v>
      </c>
      <c r="GT472">
        <v>31.4313</v>
      </c>
      <c r="GU472">
        <v>999.9</v>
      </c>
      <c r="GV472">
        <v>37.6</v>
      </c>
      <c r="GW472">
        <v>37.2</v>
      </c>
      <c r="GX472">
        <v>26.4511</v>
      </c>
      <c r="GY472">
        <v>62.9418</v>
      </c>
      <c r="GZ472">
        <v>29.8037</v>
      </c>
      <c r="HA472">
        <v>1</v>
      </c>
      <c r="HB472">
        <v>0.435805</v>
      </c>
      <c r="HC472">
        <v>0</v>
      </c>
      <c r="HD472">
        <v>20.3916</v>
      </c>
      <c r="HE472">
        <v>5.21474</v>
      </c>
      <c r="HF472">
        <v>12.0099</v>
      </c>
      <c r="HG472">
        <v>4.9866</v>
      </c>
      <c r="HH472">
        <v>3.2881</v>
      </c>
      <c r="HI472">
        <v>2500.6</v>
      </c>
      <c r="HJ472">
        <v>9999</v>
      </c>
      <c r="HK472">
        <v>9999</v>
      </c>
      <c r="HL472">
        <v>46.9</v>
      </c>
      <c r="HM472">
        <v>1.86737</v>
      </c>
      <c r="HN472">
        <v>1.8663</v>
      </c>
      <c r="HO472">
        <v>1.86584</v>
      </c>
      <c r="HP472">
        <v>1.86573</v>
      </c>
      <c r="HQ472">
        <v>1.86752</v>
      </c>
      <c r="HR472">
        <v>1.87005</v>
      </c>
      <c r="HS472">
        <v>1.86873</v>
      </c>
      <c r="HT472">
        <v>1.87012</v>
      </c>
      <c r="HU472">
        <v>0</v>
      </c>
      <c r="HV472">
        <v>0</v>
      </c>
      <c r="HW472">
        <v>0</v>
      </c>
      <c r="HX472">
        <v>0</v>
      </c>
      <c r="HY472" t="s">
        <v>425</v>
      </c>
      <c r="HZ472" t="s">
        <v>426</v>
      </c>
      <c r="IA472" t="s">
        <v>427</v>
      </c>
      <c r="IB472" t="s">
        <v>427</v>
      </c>
      <c r="IC472" t="s">
        <v>427</v>
      </c>
      <c r="ID472" t="s">
        <v>427</v>
      </c>
      <c r="IE472">
        <v>0</v>
      </c>
      <c r="IF472">
        <v>100</v>
      </c>
      <c r="IG472">
        <v>100</v>
      </c>
      <c r="IH472">
        <v>0.884</v>
      </c>
      <c r="II472">
        <v>0.1283</v>
      </c>
      <c r="IJ472">
        <v>1.086735174038953</v>
      </c>
      <c r="IK472">
        <v>-0.0004613869835165773</v>
      </c>
      <c r="IL472">
        <v>-7.733014719846753E-07</v>
      </c>
      <c r="IM472">
        <v>2.12217718631011E-10</v>
      </c>
      <c r="IN472">
        <v>-0.1663746428164504</v>
      </c>
      <c r="IO472">
        <v>0.000886434048502425</v>
      </c>
      <c r="IP472">
        <v>0.0004187276611132993</v>
      </c>
      <c r="IQ472">
        <v>-3.612086840460417E-06</v>
      </c>
      <c r="IR472">
        <v>19</v>
      </c>
      <c r="IS472">
        <v>2204</v>
      </c>
      <c r="IT472">
        <v>1</v>
      </c>
      <c r="IU472">
        <v>37</v>
      </c>
      <c r="IV472">
        <v>15.9</v>
      </c>
      <c r="IW472">
        <v>16</v>
      </c>
      <c r="IX472">
        <v>0.782471</v>
      </c>
      <c r="IY472">
        <v>2.23389</v>
      </c>
      <c r="IZ472">
        <v>1.39648</v>
      </c>
      <c r="JA472">
        <v>2.34619</v>
      </c>
      <c r="JB472">
        <v>1.49536</v>
      </c>
      <c r="JC472">
        <v>2.39258</v>
      </c>
      <c r="JD472">
        <v>39.7422</v>
      </c>
      <c r="JE472">
        <v>14.1846</v>
      </c>
      <c r="JF472">
        <v>18</v>
      </c>
      <c r="JG472">
        <v>394.64</v>
      </c>
      <c r="JH472">
        <v>550.169</v>
      </c>
      <c r="JI472">
        <v>33.3364</v>
      </c>
      <c r="JJ472">
        <v>33.0065</v>
      </c>
      <c r="JK472">
        <v>30</v>
      </c>
      <c r="JL472">
        <v>32.9362</v>
      </c>
      <c r="JM472">
        <v>32.8471</v>
      </c>
      <c r="JN472">
        <v>15.615</v>
      </c>
      <c r="JO472">
        <v>36.7833</v>
      </c>
      <c r="JP472">
        <v>3.82969</v>
      </c>
      <c r="JQ472">
        <v>-999.9</v>
      </c>
      <c r="JR472">
        <v>279.735</v>
      </c>
      <c r="JS472">
        <v>16.5631</v>
      </c>
      <c r="JT472">
        <v>99.55540000000001</v>
      </c>
      <c r="JU472">
        <v>99.643</v>
      </c>
    </row>
    <row r="473" spans="1:281">
      <c r="A473">
        <v>457</v>
      </c>
      <c r="B473">
        <v>1652292828.5</v>
      </c>
      <c r="C473">
        <v>10772</v>
      </c>
      <c r="D473" t="s">
        <v>1425</v>
      </c>
      <c r="E473" t="s">
        <v>1426</v>
      </c>
      <c r="F473">
        <v>5</v>
      </c>
      <c r="G473" t="s">
        <v>1410</v>
      </c>
      <c r="H473" t="s">
        <v>418</v>
      </c>
      <c r="I473">
        <v>1652292825.7</v>
      </c>
      <c r="J473">
        <f>(K473)/1000</f>
        <v>0</v>
      </c>
      <c r="K473">
        <f>IF(CZ473, AN473, AH473)</f>
        <v>0</v>
      </c>
      <c r="L473">
        <f>IF(CZ473, AI473, AG473)</f>
        <v>0</v>
      </c>
      <c r="M473">
        <f>DB473 - IF(AU473&gt;1, L473*CV473*100.0/(AW473*DP473), 0)</f>
        <v>0</v>
      </c>
      <c r="N473">
        <f>((T473-J473/2)*M473-L473)/(T473+J473/2)</f>
        <v>0</v>
      </c>
      <c r="O473">
        <f>N473*(DI473+DJ473)/1000.0</f>
        <v>0</v>
      </c>
      <c r="P473">
        <f>(DB473 - IF(AU473&gt;1, L473*CV473*100.0/(AW473*DP473), 0))*(DI473+DJ473)/1000.0</f>
        <v>0</v>
      </c>
      <c r="Q473">
        <f>2.0/((1/S473-1/R473)+SIGN(S473)*SQRT((1/S473-1/R473)*(1/S473-1/R473) + 4*CW473/((CW473+1)*(CW473+1))*(2*1/S473*1/R473-1/R473*1/R473)))</f>
        <v>0</v>
      </c>
      <c r="R473">
        <f>IF(LEFT(CX473,1)&lt;&gt;"0",IF(LEFT(CX473,1)="1",3.0,CY473),$D$5+$E$5*(DP473*DI473/($K$5*1000))+$F$5*(DP473*DI473/($K$5*1000))*MAX(MIN(CV473,$J$5),$I$5)*MAX(MIN(CV473,$J$5),$I$5)+$G$5*MAX(MIN(CV473,$J$5),$I$5)*(DP473*DI473/($K$5*1000))+$H$5*(DP473*DI473/($K$5*1000))*(DP473*DI473/($K$5*1000)))</f>
        <v>0</v>
      </c>
      <c r="S473">
        <f>J473*(1000-(1000*0.61365*exp(17.502*W473/(240.97+W473))/(DI473+DJ473)+DD473)/2)/(1000*0.61365*exp(17.502*W473/(240.97+W473))/(DI473+DJ473)-DD473)</f>
        <v>0</v>
      </c>
      <c r="T473">
        <f>1/((CW473+1)/(Q473/1.6)+1/(R473/1.37)) + CW473/((CW473+1)/(Q473/1.6) + CW473/(R473/1.37))</f>
        <v>0</v>
      </c>
      <c r="U473">
        <f>(CR473*CU473)</f>
        <v>0</v>
      </c>
      <c r="V473">
        <f>(DK473+(U473+2*0.95*5.67E-8*(((DK473+$B$7)+273)^4-(DK473+273)^4)-44100*J473)/(1.84*29.3*R473+8*0.95*5.67E-8*(DK473+273)^3))</f>
        <v>0</v>
      </c>
      <c r="W473">
        <f>($C$7*DL473+$D$7*DM473+$E$7*V473)</f>
        <v>0</v>
      </c>
      <c r="X473">
        <f>0.61365*exp(17.502*W473/(240.97+W473))</f>
        <v>0</v>
      </c>
      <c r="Y473">
        <f>(Z473/AA473*100)</f>
        <v>0</v>
      </c>
      <c r="Z473">
        <f>DD473*(DI473+DJ473)/1000</f>
        <v>0</v>
      </c>
      <c r="AA473">
        <f>0.61365*exp(17.502*DK473/(240.97+DK473))</f>
        <v>0</v>
      </c>
      <c r="AB473">
        <f>(X473-DD473*(DI473+DJ473)/1000)</f>
        <v>0</v>
      </c>
      <c r="AC473">
        <f>(-J473*44100)</f>
        <v>0</v>
      </c>
      <c r="AD473">
        <f>2*29.3*R473*0.92*(DK473-W473)</f>
        <v>0</v>
      </c>
      <c r="AE473">
        <f>2*0.95*5.67E-8*(((DK473+$B$7)+273)^4-(W473+273)^4)</f>
        <v>0</v>
      </c>
      <c r="AF473">
        <f>U473+AE473+AC473+AD473</f>
        <v>0</v>
      </c>
      <c r="AG473">
        <f>DH473*AU473*(DC473-DB473*(1000-AU473*DE473)/(1000-AU473*DD473))/(100*CV473)</f>
        <v>0</v>
      </c>
      <c r="AH473">
        <f>1000*DH473*AU473*(DD473-DE473)/(100*CV473*(1000-AU473*DD473))</f>
        <v>0</v>
      </c>
      <c r="AI473">
        <f>(AJ473 - AK473 - DI473*1E3/(8.314*(DK473+273.15)) * AM473/DH473 * AL473) * DH473/(100*CV473) * (1000 - DE473)/1000</f>
        <v>0</v>
      </c>
      <c r="AJ473">
        <v>303.277230304682</v>
      </c>
      <c r="AK473">
        <v>297.2092606060605</v>
      </c>
      <c r="AL473">
        <v>-3.053980055208422</v>
      </c>
      <c r="AM473">
        <v>66.42542374797677</v>
      </c>
      <c r="AN473">
        <f>(AP473 - AO473 + DI473*1E3/(8.314*(DK473+273.15)) * AR473/DH473 * AQ473) * DH473/(100*CV473) * 1000/(1000 - AP473)</f>
        <v>0</v>
      </c>
      <c r="AO473">
        <v>16.48132937352772</v>
      </c>
      <c r="AP473">
        <v>29.40223776223779</v>
      </c>
      <c r="AQ473">
        <v>-0.005144989286774423</v>
      </c>
      <c r="AR473">
        <v>79.24354987130967</v>
      </c>
      <c r="AS473">
        <v>0</v>
      </c>
      <c r="AT473">
        <v>0</v>
      </c>
      <c r="AU473">
        <f>IF(AS473*$H$13&gt;=AW473,1.0,(AW473/(AW473-AS473*$H$13)))</f>
        <v>0</v>
      </c>
      <c r="AV473">
        <f>(AU473-1)*100</f>
        <v>0</v>
      </c>
      <c r="AW473">
        <f>MAX(0,($B$13+$C$13*DP473)/(1+$D$13*DP473)*DI473/(DK473+273)*$E$13)</f>
        <v>0</v>
      </c>
      <c r="AX473" t="s">
        <v>421</v>
      </c>
      <c r="AY473" t="s">
        <v>421</v>
      </c>
      <c r="AZ473">
        <v>0</v>
      </c>
      <c r="BA473">
        <v>0</v>
      </c>
      <c r="BB473">
        <f>1-AZ473/BA473</f>
        <v>0</v>
      </c>
      <c r="BC473">
        <v>0</v>
      </c>
      <c r="BD473" t="s">
        <v>421</v>
      </c>
      <c r="BE473" t="s">
        <v>421</v>
      </c>
      <c r="BF473">
        <v>0</v>
      </c>
      <c r="BG473">
        <v>0</v>
      </c>
      <c r="BH473">
        <f>1-BF473/BG473</f>
        <v>0</v>
      </c>
      <c r="BI473">
        <v>0.5</v>
      </c>
      <c r="BJ473">
        <f>CS473</f>
        <v>0</v>
      </c>
      <c r="BK473">
        <f>L473</f>
        <v>0</v>
      </c>
      <c r="BL473">
        <f>BH473*BI473*BJ473</f>
        <v>0</v>
      </c>
      <c r="BM473">
        <f>(BK473-BC473)/BJ473</f>
        <v>0</v>
      </c>
      <c r="BN473">
        <f>(BA473-BG473)/BG473</f>
        <v>0</v>
      </c>
      <c r="BO473">
        <f>AZ473/(BB473+AZ473/BG473)</f>
        <v>0</v>
      </c>
      <c r="BP473" t="s">
        <v>421</v>
      </c>
      <c r="BQ473">
        <v>0</v>
      </c>
      <c r="BR473">
        <f>IF(BQ473&lt;&gt;0, BQ473, BO473)</f>
        <v>0</v>
      </c>
      <c r="BS473">
        <f>1-BR473/BG473</f>
        <v>0</v>
      </c>
      <c r="BT473">
        <f>(BG473-BF473)/(BG473-BR473)</f>
        <v>0</v>
      </c>
      <c r="BU473">
        <f>(BA473-BG473)/(BA473-BR473)</f>
        <v>0</v>
      </c>
      <c r="BV473">
        <f>(BG473-BF473)/(BG473-AZ473)</f>
        <v>0</v>
      </c>
      <c r="BW473">
        <f>(BA473-BG473)/(BA473-AZ473)</f>
        <v>0</v>
      </c>
      <c r="BX473">
        <f>(BT473*BR473/BF473)</f>
        <v>0</v>
      </c>
      <c r="BY473">
        <f>(1-BX473)</f>
        <v>0</v>
      </c>
      <c r="BZ473">
        <v>1370</v>
      </c>
      <c r="CA473">
        <v>300</v>
      </c>
      <c r="CB473">
        <v>300</v>
      </c>
      <c r="CC473">
        <v>300</v>
      </c>
      <c r="CD473">
        <v>10364.3</v>
      </c>
      <c r="CE473">
        <v>1581.53</v>
      </c>
      <c r="CF473">
        <v>-0.00729618</v>
      </c>
      <c r="CG473">
        <v>1.07</v>
      </c>
      <c r="CH473" t="s">
        <v>421</v>
      </c>
      <c r="CI473" t="s">
        <v>421</v>
      </c>
      <c r="CJ473" t="s">
        <v>421</v>
      </c>
      <c r="CK473" t="s">
        <v>421</v>
      </c>
      <c r="CL473" t="s">
        <v>421</v>
      </c>
      <c r="CM473" t="s">
        <v>421</v>
      </c>
      <c r="CN473" t="s">
        <v>421</v>
      </c>
      <c r="CO473" t="s">
        <v>421</v>
      </c>
      <c r="CP473" t="s">
        <v>421</v>
      </c>
      <c r="CQ473" t="s">
        <v>421</v>
      </c>
      <c r="CR473">
        <f>$B$11*DQ473+$C$11*DR473+$F$11*EC473*(1-EF473)</f>
        <v>0</v>
      </c>
      <c r="CS473">
        <f>CR473*CT473</f>
        <v>0</v>
      </c>
      <c r="CT473">
        <f>($B$11*$D$9+$C$11*$D$9+$F$11*((EP473+EH473)/MAX(EP473+EH473+EQ473, 0.1)*$I$9+EQ473/MAX(EP473+EH473+EQ473, 0.1)*$J$9))/($B$11+$C$11+$F$11)</f>
        <v>0</v>
      </c>
      <c r="CU473">
        <f>($B$11*$K$9+$C$11*$K$9+$F$11*((EP473+EH473)/MAX(EP473+EH473+EQ473, 0.1)*$P$9+EQ473/MAX(EP473+EH473+EQ473, 0.1)*$Q$9))/($B$11+$C$11+$F$11)</f>
        <v>0</v>
      </c>
      <c r="CV473">
        <v>6</v>
      </c>
      <c r="CW473">
        <v>0.5</v>
      </c>
      <c r="CX473" t="s">
        <v>422</v>
      </c>
      <c r="CY473">
        <v>2</v>
      </c>
      <c r="CZ473" t="b">
        <v>1</v>
      </c>
      <c r="DA473">
        <v>1652292825.7</v>
      </c>
      <c r="DB473">
        <v>295.3247000000001</v>
      </c>
      <c r="DC473">
        <v>294.8739</v>
      </c>
      <c r="DD473">
        <v>29.41663</v>
      </c>
      <c r="DE473">
        <v>16.46307</v>
      </c>
      <c r="DF473">
        <v>294.4354</v>
      </c>
      <c r="DG473">
        <v>29.28859</v>
      </c>
      <c r="DH473">
        <v>400.0844</v>
      </c>
      <c r="DI473">
        <v>90.60454</v>
      </c>
      <c r="DJ473">
        <v>0.09996551000000001</v>
      </c>
      <c r="DK473">
        <v>33.91115</v>
      </c>
      <c r="DL473">
        <v>32.0863</v>
      </c>
      <c r="DM473">
        <v>999.9</v>
      </c>
      <c r="DN473">
        <v>0</v>
      </c>
      <c r="DO473">
        <v>0</v>
      </c>
      <c r="DP473">
        <v>9996.558000000001</v>
      </c>
      <c r="DQ473">
        <v>0</v>
      </c>
      <c r="DR473">
        <v>242.9207</v>
      </c>
      <c r="DS473">
        <v>0.45076258</v>
      </c>
      <c r="DT473">
        <v>304.2756</v>
      </c>
      <c r="DU473">
        <v>299.8098</v>
      </c>
      <c r="DV473">
        <v>12.95356</v>
      </c>
      <c r="DW473">
        <v>294.8739</v>
      </c>
      <c r="DX473">
        <v>16.46307</v>
      </c>
      <c r="DY473">
        <v>2.665279</v>
      </c>
      <c r="DZ473">
        <v>1.491628</v>
      </c>
      <c r="EA473">
        <v>22.07261</v>
      </c>
      <c r="EB473">
        <v>12.88261</v>
      </c>
      <c r="EC473">
        <v>1500.031</v>
      </c>
      <c r="ED473">
        <v>0.9729955</v>
      </c>
      <c r="EE473">
        <v>0.02700443</v>
      </c>
      <c r="EF473">
        <v>0</v>
      </c>
      <c r="EG473">
        <v>1031.051</v>
      </c>
      <c r="EH473">
        <v>5.000970000000001</v>
      </c>
      <c r="EI473">
        <v>16521.13</v>
      </c>
      <c r="EJ473">
        <v>12491.83</v>
      </c>
      <c r="EK473">
        <v>42.375</v>
      </c>
      <c r="EL473">
        <v>43.687</v>
      </c>
      <c r="EM473">
        <v>42.562</v>
      </c>
      <c r="EN473">
        <v>43.5124</v>
      </c>
      <c r="EO473">
        <v>43.5186</v>
      </c>
      <c r="EP473">
        <v>1454.659</v>
      </c>
      <c r="EQ473">
        <v>40.372</v>
      </c>
      <c r="ER473">
        <v>0</v>
      </c>
      <c r="ES473">
        <v>993</v>
      </c>
      <c r="ET473">
        <v>0</v>
      </c>
      <c r="EU473">
        <v>1039.343846153846</v>
      </c>
      <c r="EV473">
        <v>-108.2892307487598</v>
      </c>
      <c r="EW473">
        <v>-1642.574359090435</v>
      </c>
      <c r="EX473">
        <v>16650.07307692308</v>
      </c>
      <c r="EY473">
        <v>15</v>
      </c>
      <c r="EZ473">
        <v>1652291871.6</v>
      </c>
      <c r="FA473" t="s">
        <v>1407</v>
      </c>
      <c r="FB473">
        <v>1652291871.6</v>
      </c>
      <c r="FC473">
        <v>1652291863.6</v>
      </c>
      <c r="FD473">
        <v>39</v>
      </c>
      <c r="FE473">
        <v>0.347</v>
      </c>
      <c r="FF473">
        <v>-0</v>
      </c>
      <c r="FG473">
        <v>-0.763</v>
      </c>
      <c r="FH473">
        <v>0.031</v>
      </c>
      <c r="FI473">
        <v>1600</v>
      </c>
      <c r="FJ473">
        <v>23</v>
      </c>
      <c r="FK473">
        <v>0.04</v>
      </c>
      <c r="FL473">
        <v>0.02</v>
      </c>
      <c r="FM473">
        <v>-2.800970492682927</v>
      </c>
      <c r="FN473">
        <v>27.8874111512195</v>
      </c>
      <c r="FO473">
        <v>2.781595123697696</v>
      </c>
      <c r="FP473">
        <v>-1</v>
      </c>
      <c r="FQ473">
        <v>12.91769268292683</v>
      </c>
      <c r="FR473">
        <v>0.2236243902438857</v>
      </c>
      <c r="FS473">
        <v>0.02390472338511737</v>
      </c>
      <c r="FT473">
        <v>1</v>
      </c>
      <c r="FU473">
        <v>0</v>
      </c>
      <c r="FV473">
        <v>0</v>
      </c>
      <c r="FW473">
        <v>0</v>
      </c>
      <c r="FX473">
        <v>-1</v>
      </c>
      <c r="FY473">
        <v>1</v>
      </c>
      <c r="FZ473">
        <v>1</v>
      </c>
      <c r="GA473" t="s">
        <v>719</v>
      </c>
      <c r="GB473">
        <v>2.69266</v>
      </c>
      <c r="GC473">
        <v>2.70501</v>
      </c>
      <c r="GD473">
        <v>0.0685563</v>
      </c>
      <c r="GE473">
        <v>0.067758</v>
      </c>
      <c r="GF473">
        <v>0.121478</v>
      </c>
      <c r="GG473">
        <v>0.07970099999999999</v>
      </c>
      <c r="GH473">
        <v>29152.3</v>
      </c>
      <c r="GI473">
        <v>29297.9</v>
      </c>
      <c r="GJ473">
        <v>29128.3</v>
      </c>
      <c r="GK473">
        <v>29091.1</v>
      </c>
      <c r="GL473">
        <v>33878.1</v>
      </c>
      <c r="GM473">
        <v>35643.1</v>
      </c>
      <c r="GN473">
        <v>40991.4</v>
      </c>
      <c r="GO473">
        <v>41513.5</v>
      </c>
      <c r="GP473">
        <v>1.7109</v>
      </c>
      <c r="GQ473">
        <v>1.97992</v>
      </c>
      <c r="GR473">
        <v>0.0411868</v>
      </c>
      <c r="GS473">
        <v>0</v>
      </c>
      <c r="GT473">
        <v>31.4259</v>
      </c>
      <c r="GU473">
        <v>999.9</v>
      </c>
      <c r="GV473">
        <v>37.6</v>
      </c>
      <c r="GW473">
        <v>37.2</v>
      </c>
      <c r="GX473">
        <v>26.4496</v>
      </c>
      <c r="GY473">
        <v>62.7718</v>
      </c>
      <c r="GZ473">
        <v>29.3029</v>
      </c>
      <c r="HA473">
        <v>1</v>
      </c>
      <c r="HB473">
        <v>0.435915</v>
      </c>
      <c r="HC473">
        <v>0</v>
      </c>
      <c r="HD473">
        <v>20.3915</v>
      </c>
      <c r="HE473">
        <v>5.21549</v>
      </c>
      <c r="HF473">
        <v>12.0099</v>
      </c>
      <c r="HG473">
        <v>4.98695</v>
      </c>
      <c r="HH473">
        <v>3.28828</v>
      </c>
      <c r="HI473">
        <v>2500.6</v>
      </c>
      <c r="HJ473">
        <v>9999</v>
      </c>
      <c r="HK473">
        <v>9999</v>
      </c>
      <c r="HL473">
        <v>46.9</v>
      </c>
      <c r="HM473">
        <v>1.86737</v>
      </c>
      <c r="HN473">
        <v>1.8663</v>
      </c>
      <c r="HO473">
        <v>1.86584</v>
      </c>
      <c r="HP473">
        <v>1.86572</v>
      </c>
      <c r="HQ473">
        <v>1.86752</v>
      </c>
      <c r="HR473">
        <v>1.87004</v>
      </c>
      <c r="HS473">
        <v>1.86873</v>
      </c>
      <c r="HT473">
        <v>1.87011</v>
      </c>
      <c r="HU473">
        <v>0</v>
      </c>
      <c r="HV473">
        <v>0</v>
      </c>
      <c r="HW473">
        <v>0</v>
      </c>
      <c r="HX473">
        <v>0</v>
      </c>
      <c r="HY473" t="s">
        <v>425</v>
      </c>
      <c r="HZ473" t="s">
        <v>426</v>
      </c>
      <c r="IA473" t="s">
        <v>427</v>
      </c>
      <c r="IB473" t="s">
        <v>427</v>
      </c>
      <c r="IC473" t="s">
        <v>427</v>
      </c>
      <c r="ID473" t="s">
        <v>427</v>
      </c>
      <c r="IE473">
        <v>0</v>
      </c>
      <c r="IF473">
        <v>100</v>
      </c>
      <c r="IG473">
        <v>100</v>
      </c>
      <c r="IH473">
        <v>0.897</v>
      </c>
      <c r="II473">
        <v>0.1278</v>
      </c>
      <c r="IJ473">
        <v>1.086735174038953</v>
      </c>
      <c r="IK473">
        <v>-0.0004613869835165773</v>
      </c>
      <c r="IL473">
        <v>-7.733014719846753E-07</v>
      </c>
      <c r="IM473">
        <v>2.12217718631011E-10</v>
      </c>
      <c r="IN473">
        <v>-0.1663746428164504</v>
      </c>
      <c r="IO473">
        <v>0.000886434048502425</v>
      </c>
      <c r="IP473">
        <v>0.0004187276611132993</v>
      </c>
      <c r="IQ473">
        <v>-3.612086840460417E-06</v>
      </c>
      <c r="IR473">
        <v>19</v>
      </c>
      <c r="IS473">
        <v>2204</v>
      </c>
      <c r="IT473">
        <v>1</v>
      </c>
      <c r="IU473">
        <v>37</v>
      </c>
      <c r="IV473">
        <v>15.9</v>
      </c>
      <c r="IW473">
        <v>16.1</v>
      </c>
      <c r="IX473">
        <v>0.749512</v>
      </c>
      <c r="IY473">
        <v>2.23633</v>
      </c>
      <c r="IZ473">
        <v>1.39648</v>
      </c>
      <c r="JA473">
        <v>2.34619</v>
      </c>
      <c r="JB473">
        <v>1.49536</v>
      </c>
      <c r="JC473">
        <v>2.38037</v>
      </c>
      <c r="JD473">
        <v>39.7422</v>
      </c>
      <c r="JE473">
        <v>14.1846</v>
      </c>
      <c r="JF473">
        <v>18</v>
      </c>
      <c r="JG473">
        <v>394.53</v>
      </c>
      <c r="JH473">
        <v>550.254</v>
      </c>
      <c r="JI473">
        <v>33.3352</v>
      </c>
      <c r="JJ473">
        <v>33.0065</v>
      </c>
      <c r="JK473">
        <v>30.0001</v>
      </c>
      <c r="JL473">
        <v>32.9362</v>
      </c>
      <c r="JM473">
        <v>32.8442</v>
      </c>
      <c r="JN473">
        <v>14.885</v>
      </c>
      <c r="JO473">
        <v>36.5085</v>
      </c>
      <c r="JP473">
        <v>3.43648</v>
      </c>
      <c r="JQ473">
        <v>-999.9</v>
      </c>
      <c r="JR473">
        <v>259.7</v>
      </c>
      <c r="JS473">
        <v>16.5781</v>
      </c>
      <c r="JT473">
        <v>99.5551</v>
      </c>
      <c r="JU473">
        <v>99.6437</v>
      </c>
    </row>
    <row r="474" spans="1:281">
      <c r="A474">
        <v>458</v>
      </c>
      <c r="B474">
        <v>1652292833.5</v>
      </c>
      <c r="C474">
        <v>10777</v>
      </c>
      <c r="D474" t="s">
        <v>1427</v>
      </c>
      <c r="E474" t="s">
        <v>1428</v>
      </c>
      <c r="F474">
        <v>5</v>
      </c>
      <c r="G474" t="s">
        <v>1410</v>
      </c>
      <c r="H474" t="s">
        <v>418</v>
      </c>
      <c r="I474">
        <v>1652292831</v>
      </c>
      <c r="J474">
        <f>(K474)/1000</f>
        <v>0</v>
      </c>
      <c r="K474">
        <f>IF(CZ474, AN474, AH474)</f>
        <v>0</v>
      </c>
      <c r="L474">
        <f>IF(CZ474, AI474, AG474)</f>
        <v>0</v>
      </c>
      <c r="M474">
        <f>DB474 - IF(AU474&gt;1, L474*CV474*100.0/(AW474*DP474), 0)</f>
        <v>0</v>
      </c>
      <c r="N474">
        <f>((T474-J474/2)*M474-L474)/(T474+J474/2)</f>
        <v>0</v>
      </c>
      <c r="O474">
        <f>N474*(DI474+DJ474)/1000.0</f>
        <v>0</v>
      </c>
      <c r="P474">
        <f>(DB474 - IF(AU474&gt;1, L474*CV474*100.0/(AW474*DP474), 0))*(DI474+DJ474)/1000.0</f>
        <v>0</v>
      </c>
      <c r="Q474">
        <f>2.0/((1/S474-1/R474)+SIGN(S474)*SQRT((1/S474-1/R474)*(1/S474-1/R474) + 4*CW474/((CW474+1)*(CW474+1))*(2*1/S474*1/R474-1/R474*1/R474)))</f>
        <v>0</v>
      </c>
      <c r="R474">
        <f>IF(LEFT(CX474,1)&lt;&gt;"0",IF(LEFT(CX474,1)="1",3.0,CY474),$D$5+$E$5*(DP474*DI474/($K$5*1000))+$F$5*(DP474*DI474/($K$5*1000))*MAX(MIN(CV474,$J$5),$I$5)*MAX(MIN(CV474,$J$5),$I$5)+$G$5*MAX(MIN(CV474,$J$5),$I$5)*(DP474*DI474/($K$5*1000))+$H$5*(DP474*DI474/($K$5*1000))*(DP474*DI474/($K$5*1000)))</f>
        <v>0</v>
      </c>
      <c r="S474">
        <f>J474*(1000-(1000*0.61365*exp(17.502*W474/(240.97+W474))/(DI474+DJ474)+DD474)/2)/(1000*0.61365*exp(17.502*W474/(240.97+W474))/(DI474+DJ474)-DD474)</f>
        <v>0</v>
      </c>
      <c r="T474">
        <f>1/((CW474+1)/(Q474/1.6)+1/(R474/1.37)) + CW474/((CW474+1)/(Q474/1.6) + CW474/(R474/1.37))</f>
        <v>0</v>
      </c>
      <c r="U474">
        <f>(CR474*CU474)</f>
        <v>0</v>
      </c>
      <c r="V474">
        <f>(DK474+(U474+2*0.95*5.67E-8*(((DK474+$B$7)+273)^4-(DK474+273)^4)-44100*J474)/(1.84*29.3*R474+8*0.95*5.67E-8*(DK474+273)^3))</f>
        <v>0</v>
      </c>
      <c r="W474">
        <f>($C$7*DL474+$D$7*DM474+$E$7*V474)</f>
        <v>0</v>
      </c>
      <c r="X474">
        <f>0.61365*exp(17.502*W474/(240.97+W474))</f>
        <v>0</v>
      </c>
      <c r="Y474">
        <f>(Z474/AA474*100)</f>
        <v>0</v>
      </c>
      <c r="Z474">
        <f>DD474*(DI474+DJ474)/1000</f>
        <v>0</v>
      </c>
      <c r="AA474">
        <f>0.61365*exp(17.502*DK474/(240.97+DK474))</f>
        <v>0</v>
      </c>
      <c r="AB474">
        <f>(X474-DD474*(DI474+DJ474)/1000)</f>
        <v>0</v>
      </c>
      <c r="AC474">
        <f>(-J474*44100)</f>
        <v>0</v>
      </c>
      <c r="AD474">
        <f>2*29.3*R474*0.92*(DK474-W474)</f>
        <v>0</v>
      </c>
      <c r="AE474">
        <f>2*0.95*5.67E-8*(((DK474+$B$7)+273)^4-(W474+273)^4)</f>
        <v>0</v>
      </c>
      <c r="AF474">
        <f>U474+AE474+AC474+AD474</f>
        <v>0</v>
      </c>
      <c r="AG474">
        <f>DH474*AU474*(DC474-DB474*(1000-AU474*DE474)/(1000-AU474*DD474))/(100*CV474)</f>
        <v>0</v>
      </c>
      <c r="AH474">
        <f>1000*DH474*AU474*(DD474-DE474)/(100*CV474*(1000-AU474*DD474))</f>
        <v>0</v>
      </c>
      <c r="AI474">
        <f>(AJ474 - AK474 - DI474*1E3/(8.314*(DK474+273.15)) * AM474/DH474 * AL474) * DH474/(100*CV474) * (1000 - DE474)/1000</f>
        <v>0</v>
      </c>
      <c r="AJ474">
        <v>286.3632126872069</v>
      </c>
      <c r="AK474">
        <v>281.7993939393938</v>
      </c>
      <c r="AL474">
        <v>-3.081534404444562</v>
      </c>
      <c r="AM474">
        <v>66.42542374797677</v>
      </c>
      <c r="AN474">
        <f>(AP474 - AO474 + DI474*1E3/(8.314*(DK474+273.15)) * AR474/DH474 * AQ474) * DH474/(100*CV474) * 1000/(1000 - AP474)</f>
        <v>0</v>
      </c>
      <c r="AO474">
        <v>16.4441791215384</v>
      </c>
      <c r="AP474">
        <v>29.37418951048953</v>
      </c>
      <c r="AQ474">
        <v>-0.006597228921100715</v>
      </c>
      <c r="AR474">
        <v>79.24354987130967</v>
      </c>
      <c r="AS474">
        <v>0</v>
      </c>
      <c r="AT474">
        <v>0</v>
      </c>
      <c r="AU474">
        <f>IF(AS474*$H$13&gt;=AW474,1.0,(AW474/(AW474-AS474*$H$13)))</f>
        <v>0</v>
      </c>
      <c r="AV474">
        <f>(AU474-1)*100</f>
        <v>0</v>
      </c>
      <c r="AW474">
        <f>MAX(0,($B$13+$C$13*DP474)/(1+$D$13*DP474)*DI474/(DK474+273)*$E$13)</f>
        <v>0</v>
      </c>
      <c r="AX474" t="s">
        <v>421</v>
      </c>
      <c r="AY474" t="s">
        <v>421</v>
      </c>
      <c r="AZ474">
        <v>0</v>
      </c>
      <c r="BA474">
        <v>0</v>
      </c>
      <c r="BB474">
        <f>1-AZ474/BA474</f>
        <v>0</v>
      </c>
      <c r="BC474">
        <v>0</v>
      </c>
      <c r="BD474" t="s">
        <v>421</v>
      </c>
      <c r="BE474" t="s">
        <v>421</v>
      </c>
      <c r="BF474">
        <v>0</v>
      </c>
      <c r="BG474">
        <v>0</v>
      </c>
      <c r="BH474">
        <f>1-BF474/BG474</f>
        <v>0</v>
      </c>
      <c r="BI474">
        <v>0.5</v>
      </c>
      <c r="BJ474">
        <f>CS474</f>
        <v>0</v>
      </c>
      <c r="BK474">
        <f>L474</f>
        <v>0</v>
      </c>
      <c r="BL474">
        <f>BH474*BI474*BJ474</f>
        <v>0</v>
      </c>
      <c r="BM474">
        <f>(BK474-BC474)/BJ474</f>
        <v>0</v>
      </c>
      <c r="BN474">
        <f>(BA474-BG474)/BG474</f>
        <v>0</v>
      </c>
      <c r="BO474">
        <f>AZ474/(BB474+AZ474/BG474)</f>
        <v>0</v>
      </c>
      <c r="BP474" t="s">
        <v>421</v>
      </c>
      <c r="BQ474">
        <v>0</v>
      </c>
      <c r="BR474">
        <f>IF(BQ474&lt;&gt;0, BQ474, BO474)</f>
        <v>0</v>
      </c>
      <c r="BS474">
        <f>1-BR474/BG474</f>
        <v>0</v>
      </c>
      <c r="BT474">
        <f>(BG474-BF474)/(BG474-BR474)</f>
        <v>0</v>
      </c>
      <c r="BU474">
        <f>(BA474-BG474)/(BA474-BR474)</f>
        <v>0</v>
      </c>
      <c r="BV474">
        <f>(BG474-BF474)/(BG474-AZ474)</f>
        <v>0</v>
      </c>
      <c r="BW474">
        <f>(BA474-BG474)/(BA474-AZ474)</f>
        <v>0</v>
      </c>
      <c r="BX474">
        <f>(BT474*BR474/BF474)</f>
        <v>0</v>
      </c>
      <c r="BY474">
        <f>(1-BX474)</f>
        <v>0</v>
      </c>
      <c r="BZ474">
        <v>1370</v>
      </c>
      <c r="CA474">
        <v>300</v>
      </c>
      <c r="CB474">
        <v>300</v>
      </c>
      <c r="CC474">
        <v>300</v>
      </c>
      <c r="CD474">
        <v>10364.3</v>
      </c>
      <c r="CE474">
        <v>1581.53</v>
      </c>
      <c r="CF474">
        <v>-0.00729618</v>
      </c>
      <c r="CG474">
        <v>1.07</v>
      </c>
      <c r="CH474" t="s">
        <v>421</v>
      </c>
      <c r="CI474" t="s">
        <v>421</v>
      </c>
      <c r="CJ474" t="s">
        <v>421</v>
      </c>
      <c r="CK474" t="s">
        <v>421</v>
      </c>
      <c r="CL474" t="s">
        <v>421</v>
      </c>
      <c r="CM474" t="s">
        <v>421</v>
      </c>
      <c r="CN474" t="s">
        <v>421</v>
      </c>
      <c r="CO474" t="s">
        <v>421</v>
      </c>
      <c r="CP474" t="s">
        <v>421</v>
      </c>
      <c r="CQ474" t="s">
        <v>421</v>
      </c>
      <c r="CR474">
        <f>$B$11*DQ474+$C$11*DR474+$F$11*EC474*(1-EF474)</f>
        <v>0</v>
      </c>
      <c r="CS474">
        <f>CR474*CT474</f>
        <v>0</v>
      </c>
      <c r="CT474">
        <f>($B$11*$D$9+$C$11*$D$9+$F$11*((EP474+EH474)/MAX(EP474+EH474+EQ474, 0.1)*$I$9+EQ474/MAX(EP474+EH474+EQ474, 0.1)*$J$9))/($B$11+$C$11+$F$11)</f>
        <v>0</v>
      </c>
      <c r="CU474">
        <f>($B$11*$K$9+$C$11*$K$9+$F$11*((EP474+EH474)/MAX(EP474+EH474+EQ474, 0.1)*$P$9+EQ474/MAX(EP474+EH474+EQ474, 0.1)*$Q$9))/($B$11+$C$11+$F$11)</f>
        <v>0</v>
      </c>
      <c r="CV474">
        <v>6</v>
      </c>
      <c r="CW474">
        <v>0.5</v>
      </c>
      <c r="CX474" t="s">
        <v>422</v>
      </c>
      <c r="CY474">
        <v>2</v>
      </c>
      <c r="CZ474" t="b">
        <v>1</v>
      </c>
      <c r="DA474">
        <v>1652292831</v>
      </c>
      <c r="DB474">
        <v>279.4873333333334</v>
      </c>
      <c r="DC474">
        <v>277.256</v>
      </c>
      <c r="DD474">
        <v>29.38542222222222</v>
      </c>
      <c r="DE474">
        <v>16.43167777777778</v>
      </c>
      <c r="DF474">
        <v>278.5846666666666</v>
      </c>
      <c r="DG474">
        <v>29.2579</v>
      </c>
      <c r="DH474">
        <v>400.0981111111111</v>
      </c>
      <c r="DI474">
        <v>90.6026</v>
      </c>
      <c r="DJ474">
        <v>0.1000703333333333</v>
      </c>
      <c r="DK474">
        <v>33.90791111111111</v>
      </c>
      <c r="DL474">
        <v>32.08847777777778</v>
      </c>
      <c r="DM474">
        <v>999.9000000000001</v>
      </c>
      <c r="DN474">
        <v>0</v>
      </c>
      <c r="DO474">
        <v>0</v>
      </c>
      <c r="DP474">
        <v>9992.013333333332</v>
      </c>
      <c r="DQ474">
        <v>0</v>
      </c>
      <c r="DR474">
        <v>243.9318888888889</v>
      </c>
      <c r="DS474">
        <v>2.231363333333333</v>
      </c>
      <c r="DT474">
        <v>287.9488888888889</v>
      </c>
      <c r="DU474">
        <v>281.8877777777777</v>
      </c>
      <c r="DV474">
        <v>12.95375555555555</v>
      </c>
      <c r="DW474">
        <v>277.256</v>
      </c>
      <c r="DX474">
        <v>16.43167777777778</v>
      </c>
      <c r="DY474">
        <v>2.662395555555555</v>
      </c>
      <c r="DZ474">
        <v>1.488752222222222</v>
      </c>
      <c r="EA474">
        <v>22.05484444444444</v>
      </c>
      <c r="EB474">
        <v>12.85312222222222</v>
      </c>
      <c r="EC474">
        <v>1500.03</v>
      </c>
      <c r="ED474">
        <v>0.9729917777777778</v>
      </c>
      <c r="EE474">
        <v>0.02700824444444444</v>
      </c>
      <c r="EF474">
        <v>0</v>
      </c>
      <c r="EG474">
        <v>1019.143333333333</v>
      </c>
      <c r="EH474">
        <v>5.00097</v>
      </c>
      <c r="EI474">
        <v>16351.11111111111</v>
      </c>
      <c r="EJ474">
        <v>12491.8</v>
      </c>
      <c r="EK474">
        <v>42.375</v>
      </c>
      <c r="EL474">
        <v>43.687</v>
      </c>
      <c r="EM474">
        <v>42.562</v>
      </c>
      <c r="EN474">
        <v>43.5</v>
      </c>
      <c r="EO474">
        <v>43.5</v>
      </c>
      <c r="EP474">
        <v>1454.652222222222</v>
      </c>
      <c r="EQ474">
        <v>40.37777777777779</v>
      </c>
      <c r="ER474">
        <v>0</v>
      </c>
      <c r="ES474">
        <v>997.8000001907349</v>
      </c>
      <c r="ET474">
        <v>0</v>
      </c>
      <c r="EU474">
        <v>1030.128461538462</v>
      </c>
      <c r="EV474">
        <v>-123.4577777758055</v>
      </c>
      <c r="EW474">
        <v>-1811.507692681671</v>
      </c>
      <c r="EX474">
        <v>16512.16153846154</v>
      </c>
      <c r="EY474">
        <v>15</v>
      </c>
      <c r="EZ474">
        <v>1652291871.6</v>
      </c>
      <c r="FA474" t="s">
        <v>1407</v>
      </c>
      <c r="FB474">
        <v>1652291871.6</v>
      </c>
      <c r="FC474">
        <v>1652291863.6</v>
      </c>
      <c r="FD474">
        <v>39</v>
      </c>
      <c r="FE474">
        <v>0.347</v>
      </c>
      <c r="FF474">
        <v>-0</v>
      </c>
      <c r="FG474">
        <v>-0.763</v>
      </c>
      <c r="FH474">
        <v>0.031</v>
      </c>
      <c r="FI474">
        <v>1600</v>
      </c>
      <c r="FJ474">
        <v>23</v>
      </c>
      <c r="FK474">
        <v>0.04</v>
      </c>
      <c r="FL474">
        <v>0.02</v>
      </c>
      <c r="FM474">
        <v>-0.6298904926829269</v>
      </c>
      <c r="FN474">
        <v>22.49988262160278</v>
      </c>
      <c r="FO474">
        <v>2.226980932661553</v>
      </c>
      <c r="FP474">
        <v>-1</v>
      </c>
      <c r="FQ474">
        <v>12.93157317073171</v>
      </c>
      <c r="FR474">
        <v>0.2265700348431763</v>
      </c>
      <c r="FS474">
        <v>0.02414558510764155</v>
      </c>
      <c r="FT474">
        <v>1</v>
      </c>
      <c r="FU474">
        <v>0</v>
      </c>
      <c r="FV474">
        <v>0</v>
      </c>
      <c r="FW474">
        <v>0</v>
      </c>
      <c r="FX474">
        <v>-1</v>
      </c>
      <c r="FY474">
        <v>1</v>
      </c>
      <c r="FZ474">
        <v>1</v>
      </c>
      <c r="GA474" t="s">
        <v>719</v>
      </c>
      <c r="GB474">
        <v>2.69271</v>
      </c>
      <c r="GC474">
        <v>2.70504</v>
      </c>
      <c r="GD474">
        <v>0.065541</v>
      </c>
      <c r="GE474">
        <v>0.0644409</v>
      </c>
      <c r="GF474">
        <v>0.121408</v>
      </c>
      <c r="GG474">
        <v>0.07963439999999999</v>
      </c>
      <c r="GH474">
        <v>29246.8</v>
      </c>
      <c r="GI474">
        <v>29402.3</v>
      </c>
      <c r="GJ474">
        <v>29128.3</v>
      </c>
      <c r="GK474">
        <v>29091.2</v>
      </c>
      <c r="GL474">
        <v>33880.8</v>
      </c>
      <c r="GM474">
        <v>35645.9</v>
      </c>
      <c r="GN474">
        <v>40991.4</v>
      </c>
      <c r="GO474">
        <v>41513.8</v>
      </c>
      <c r="GP474">
        <v>1.71082</v>
      </c>
      <c r="GQ474">
        <v>1.98008</v>
      </c>
      <c r="GR474">
        <v>0.0406317</v>
      </c>
      <c r="GS474">
        <v>0</v>
      </c>
      <c r="GT474">
        <v>31.421</v>
      </c>
      <c r="GU474">
        <v>999.9</v>
      </c>
      <c r="GV474">
        <v>37.5</v>
      </c>
      <c r="GW474">
        <v>37.2</v>
      </c>
      <c r="GX474">
        <v>26.3821</v>
      </c>
      <c r="GY474">
        <v>62.7518</v>
      </c>
      <c r="GZ474">
        <v>29.7516</v>
      </c>
      <c r="HA474">
        <v>1</v>
      </c>
      <c r="HB474">
        <v>0.435518</v>
      </c>
      <c r="HC474">
        <v>0</v>
      </c>
      <c r="HD474">
        <v>20.3916</v>
      </c>
      <c r="HE474">
        <v>5.21594</v>
      </c>
      <c r="HF474">
        <v>12.0099</v>
      </c>
      <c r="HG474">
        <v>4.9872</v>
      </c>
      <c r="HH474">
        <v>3.28833</v>
      </c>
      <c r="HI474">
        <v>2500.6</v>
      </c>
      <c r="HJ474">
        <v>9999</v>
      </c>
      <c r="HK474">
        <v>9999</v>
      </c>
      <c r="HL474">
        <v>46.9</v>
      </c>
      <c r="HM474">
        <v>1.86736</v>
      </c>
      <c r="HN474">
        <v>1.8663</v>
      </c>
      <c r="HO474">
        <v>1.86585</v>
      </c>
      <c r="HP474">
        <v>1.86572</v>
      </c>
      <c r="HQ474">
        <v>1.86752</v>
      </c>
      <c r="HR474">
        <v>1.87007</v>
      </c>
      <c r="HS474">
        <v>1.86873</v>
      </c>
      <c r="HT474">
        <v>1.87008</v>
      </c>
      <c r="HU474">
        <v>0</v>
      </c>
      <c r="HV474">
        <v>0</v>
      </c>
      <c r="HW474">
        <v>0</v>
      </c>
      <c r="HX474">
        <v>0</v>
      </c>
      <c r="HY474" t="s">
        <v>425</v>
      </c>
      <c r="HZ474" t="s">
        <v>426</v>
      </c>
      <c r="IA474" t="s">
        <v>427</v>
      </c>
      <c r="IB474" t="s">
        <v>427</v>
      </c>
      <c r="IC474" t="s">
        <v>427</v>
      </c>
      <c r="ID474" t="s">
        <v>427</v>
      </c>
      <c r="IE474">
        <v>0</v>
      </c>
      <c r="IF474">
        <v>100</v>
      </c>
      <c r="IG474">
        <v>100</v>
      </c>
      <c r="IH474">
        <v>0.909</v>
      </c>
      <c r="II474">
        <v>0.1274</v>
      </c>
      <c r="IJ474">
        <v>1.086735174038953</v>
      </c>
      <c r="IK474">
        <v>-0.0004613869835165773</v>
      </c>
      <c r="IL474">
        <v>-7.733014719846753E-07</v>
      </c>
      <c r="IM474">
        <v>2.12217718631011E-10</v>
      </c>
      <c r="IN474">
        <v>-0.1663746428164504</v>
      </c>
      <c r="IO474">
        <v>0.000886434048502425</v>
      </c>
      <c r="IP474">
        <v>0.0004187276611132993</v>
      </c>
      <c r="IQ474">
        <v>-3.612086840460417E-06</v>
      </c>
      <c r="IR474">
        <v>19</v>
      </c>
      <c r="IS474">
        <v>2204</v>
      </c>
      <c r="IT474">
        <v>1</v>
      </c>
      <c r="IU474">
        <v>37</v>
      </c>
      <c r="IV474">
        <v>16</v>
      </c>
      <c r="IW474">
        <v>16.2</v>
      </c>
      <c r="IX474">
        <v>0.71167</v>
      </c>
      <c r="IY474">
        <v>2.24243</v>
      </c>
      <c r="IZ474">
        <v>1.39648</v>
      </c>
      <c r="JA474">
        <v>2.34619</v>
      </c>
      <c r="JB474">
        <v>1.49536</v>
      </c>
      <c r="JC474">
        <v>2.3877</v>
      </c>
      <c r="JD474">
        <v>39.7422</v>
      </c>
      <c r="JE474">
        <v>14.1846</v>
      </c>
      <c r="JF474">
        <v>18</v>
      </c>
      <c r="JG474">
        <v>394.489</v>
      </c>
      <c r="JH474">
        <v>550.366</v>
      </c>
      <c r="JI474">
        <v>33.3333</v>
      </c>
      <c r="JJ474">
        <v>33.0065</v>
      </c>
      <c r="JK474">
        <v>30</v>
      </c>
      <c r="JL474">
        <v>32.9362</v>
      </c>
      <c r="JM474">
        <v>32.8442</v>
      </c>
      <c r="JN474">
        <v>14.2099</v>
      </c>
      <c r="JO474">
        <v>36.2218</v>
      </c>
      <c r="JP474">
        <v>3.43648</v>
      </c>
      <c r="JQ474">
        <v>-999.9</v>
      </c>
      <c r="JR474">
        <v>246.345</v>
      </c>
      <c r="JS474">
        <v>16.5781</v>
      </c>
      <c r="JT474">
        <v>99.5552</v>
      </c>
      <c r="JU474">
        <v>99.6444</v>
      </c>
    </row>
    <row r="475" spans="1:281">
      <c r="A475">
        <v>459</v>
      </c>
      <c r="B475">
        <v>1652292838.5</v>
      </c>
      <c r="C475">
        <v>10782</v>
      </c>
      <c r="D475" t="s">
        <v>1429</v>
      </c>
      <c r="E475" t="s">
        <v>1430</v>
      </c>
      <c r="F475">
        <v>5</v>
      </c>
      <c r="G475" t="s">
        <v>1410</v>
      </c>
      <c r="H475" t="s">
        <v>418</v>
      </c>
      <c r="I475">
        <v>1652292835.7</v>
      </c>
      <c r="J475">
        <f>(K475)/1000</f>
        <v>0</v>
      </c>
      <c r="K475">
        <f>IF(CZ475, AN475, AH475)</f>
        <v>0</v>
      </c>
      <c r="L475">
        <f>IF(CZ475, AI475, AG475)</f>
        <v>0</v>
      </c>
      <c r="M475">
        <f>DB475 - IF(AU475&gt;1, L475*CV475*100.0/(AW475*DP475), 0)</f>
        <v>0</v>
      </c>
      <c r="N475">
        <f>((T475-J475/2)*M475-L475)/(T475+J475/2)</f>
        <v>0</v>
      </c>
      <c r="O475">
        <f>N475*(DI475+DJ475)/1000.0</f>
        <v>0</v>
      </c>
      <c r="P475">
        <f>(DB475 - IF(AU475&gt;1, L475*CV475*100.0/(AW475*DP475), 0))*(DI475+DJ475)/1000.0</f>
        <v>0</v>
      </c>
      <c r="Q475">
        <f>2.0/((1/S475-1/R475)+SIGN(S475)*SQRT((1/S475-1/R475)*(1/S475-1/R475) + 4*CW475/((CW475+1)*(CW475+1))*(2*1/S475*1/R475-1/R475*1/R475)))</f>
        <v>0</v>
      </c>
      <c r="R475">
        <f>IF(LEFT(CX475,1)&lt;&gt;"0",IF(LEFT(CX475,1)="1",3.0,CY475),$D$5+$E$5*(DP475*DI475/($K$5*1000))+$F$5*(DP475*DI475/($K$5*1000))*MAX(MIN(CV475,$J$5),$I$5)*MAX(MIN(CV475,$J$5),$I$5)+$G$5*MAX(MIN(CV475,$J$5),$I$5)*(DP475*DI475/($K$5*1000))+$H$5*(DP475*DI475/($K$5*1000))*(DP475*DI475/($K$5*1000)))</f>
        <v>0</v>
      </c>
      <c r="S475">
        <f>J475*(1000-(1000*0.61365*exp(17.502*W475/(240.97+W475))/(DI475+DJ475)+DD475)/2)/(1000*0.61365*exp(17.502*W475/(240.97+W475))/(DI475+DJ475)-DD475)</f>
        <v>0</v>
      </c>
      <c r="T475">
        <f>1/((CW475+1)/(Q475/1.6)+1/(R475/1.37)) + CW475/((CW475+1)/(Q475/1.6) + CW475/(R475/1.37))</f>
        <v>0</v>
      </c>
      <c r="U475">
        <f>(CR475*CU475)</f>
        <v>0</v>
      </c>
      <c r="V475">
        <f>(DK475+(U475+2*0.95*5.67E-8*(((DK475+$B$7)+273)^4-(DK475+273)^4)-44100*J475)/(1.84*29.3*R475+8*0.95*5.67E-8*(DK475+273)^3))</f>
        <v>0</v>
      </c>
      <c r="W475">
        <f>($C$7*DL475+$D$7*DM475+$E$7*V475)</f>
        <v>0</v>
      </c>
      <c r="X475">
        <f>0.61365*exp(17.502*W475/(240.97+W475))</f>
        <v>0</v>
      </c>
      <c r="Y475">
        <f>(Z475/AA475*100)</f>
        <v>0</v>
      </c>
      <c r="Z475">
        <f>DD475*(DI475+DJ475)/1000</f>
        <v>0</v>
      </c>
      <c r="AA475">
        <f>0.61365*exp(17.502*DK475/(240.97+DK475))</f>
        <v>0</v>
      </c>
      <c r="AB475">
        <f>(X475-DD475*(DI475+DJ475)/1000)</f>
        <v>0</v>
      </c>
      <c r="AC475">
        <f>(-J475*44100)</f>
        <v>0</v>
      </c>
      <c r="AD475">
        <f>2*29.3*R475*0.92*(DK475-W475)</f>
        <v>0</v>
      </c>
      <c r="AE475">
        <f>2*0.95*5.67E-8*(((DK475+$B$7)+273)^4-(W475+273)^4)</f>
        <v>0</v>
      </c>
      <c r="AF475">
        <f>U475+AE475+AC475+AD475</f>
        <v>0</v>
      </c>
      <c r="AG475">
        <f>DH475*AU475*(DC475-DB475*(1000-AU475*DE475)/(1000-AU475*DD475))/(100*CV475)</f>
        <v>0</v>
      </c>
      <c r="AH475">
        <f>1000*DH475*AU475*(DD475-DE475)/(100*CV475*(1000-AU475*DD475))</f>
        <v>0</v>
      </c>
      <c r="AI475">
        <f>(AJ475 - AK475 - DI475*1E3/(8.314*(DK475+273.15)) * AM475/DH475 * AL475) * DH475/(100*CV475) * (1000 - DE475)/1000</f>
        <v>0</v>
      </c>
      <c r="AJ475">
        <v>269.5102251478085</v>
      </c>
      <c r="AK475">
        <v>266.3405636363635</v>
      </c>
      <c r="AL475">
        <v>-3.100502893661813</v>
      </c>
      <c r="AM475">
        <v>66.42542374797677</v>
      </c>
      <c r="AN475">
        <f>(AP475 - AO475 + DI475*1E3/(8.314*(DK475+273.15)) * AR475/DH475 * AQ475) * DH475/(100*CV475) * 1000/(1000 - AP475)</f>
        <v>0</v>
      </c>
      <c r="AO475">
        <v>16.43539955547329</v>
      </c>
      <c r="AP475">
        <v>29.37166573426576</v>
      </c>
      <c r="AQ475">
        <v>-0.001476953900667572</v>
      </c>
      <c r="AR475">
        <v>79.24354987130967</v>
      </c>
      <c r="AS475">
        <v>0</v>
      </c>
      <c r="AT475">
        <v>0</v>
      </c>
      <c r="AU475">
        <f>IF(AS475*$H$13&gt;=AW475,1.0,(AW475/(AW475-AS475*$H$13)))</f>
        <v>0</v>
      </c>
      <c r="AV475">
        <f>(AU475-1)*100</f>
        <v>0</v>
      </c>
      <c r="AW475">
        <f>MAX(0,($B$13+$C$13*DP475)/(1+$D$13*DP475)*DI475/(DK475+273)*$E$13)</f>
        <v>0</v>
      </c>
      <c r="AX475" t="s">
        <v>421</v>
      </c>
      <c r="AY475" t="s">
        <v>421</v>
      </c>
      <c r="AZ475">
        <v>0</v>
      </c>
      <c r="BA475">
        <v>0</v>
      </c>
      <c r="BB475">
        <f>1-AZ475/BA475</f>
        <v>0</v>
      </c>
      <c r="BC475">
        <v>0</v>
      </c>
      <c r="BD475" t="s">
        <v>421</v>
      </c>
      <c r="BE475" t="s">
        <v>421</v>
      </c>
      <c r="BF475">
        <v>0</v>
      </c>
      <c r="BG475">
        <v>0</v>
      </c>
      <c r="BH475">
        <f>1-BF475/BG475</f>
        <v>0</v>
      </c>
      <c r="BI475">
        <v>0.5</v>
      </c>
      <c r="BJ475">
        <f>CS475</f>
        <v>0</v>
      </c>
      <c r="BK475">
        <f>L475</f>
        <v>0</v>
      </c>
      <c r="BL475">
        <f>BH475*BI475*BJ475</f>
        <v>0</v>
      </c>
      <c r="BM475">
        <f>(BK475-BC475)/BJ475</f>
        <v>0</v>
      </c>
      <c r="BN475">
        <f>(BA475-BG475)/BG475</f>
        <v>0</v>
      </c>
      <c r="BO475">
        <f>AZ475/(BB475+AZ475/BG475)</f>
        <v>0</v>
      </c>
      <c r="BP475" t="s">
        <v>421</v>
      </c>
      <c r="BQ475">
        <v>0</v>
      </c>
      <c r="BR475">
        <f>IF(BQ475&lt;&gt;0, BQ475, BO475)</f>
        <v>0</v>
      </c>
      <c r="BS475">
        <f>1-BR475/BG475</f>
        <v>0</v>
      </c>
      <c r="BT475">
        <f>(BG475-BF475)/(BG475-BR475)</f>
        <v>0</v>
      </c>
      <c r="BU475">
        <f>(BA475-BG475)/(BA475-BR475)</f>
        <v>0</v>
      </c>
      <c r="BV475">
        <f>(BG475-BF475)/(BG475-AZ475)</f>
        <v>0</v>
      </c>
      <c r="BW475">
        <f>(BA475-BG475)/(BA475-AZ475)</f>
        <v>0</v>
      </c>
      <c r="BX475">
        <f>(BT475*BR475/BF475)</f>
        <v>0</v>
      </c>
      <c r="BY475">
        <f>(1-BX475)</f>
        <v>0</v>
      </c>
      <c r="BZ475">
        <v>1370</v>
      </c>
      <c r="CA475">
        <v>300</v>
      </c>
      <c r="CB475">
        <v>300</v>
      </c>
      <c r="CC475">
        <v>300</v>
      </c>
      <c r="CD475">
        <v>10364.3</v>
      </c>
      <c r="CE475">
        <v>1581.53</v>
      </c>
      <c r="CF475">
        <v>-0.00729618</v>
      </c>
      <c r="CG475">
        <v>1.07</v>
      </c>
      <c r="CH475" t="s">
        <v>421</v>
      </c>
      <c r="CI475" t="s">
        <v>421</v>
      </c>
      <c r="CJ475" t="s">
        <v>421</v>
      </c>
      <c r="CK475" t="s">
        <v>421</v>
      </c>
      <c r="CL475" t="s">
        <v>421</v>
      </c>
      <c r="CM475" t="s">
        <v>421</v>
      </c>
      <c r="CN475" t="s">
        <v>421</v>
      </c>
      <c r="CO475" t="s">
        <v>421</v>
      </c>
      <c r="CP475" t="s">
        <v>421</v>
      </c>
      <c r="CQ475" t="s">
        <v>421</v>
      </c>
      <c r="CR475">
        <f>$B$11*DQ475+$C$11*DR475+$F$11*EC475*(1-EF475)</f>
        <v>0</v>
      </c>
      <c r="CS475">
        <f>CR475*CT475</f>
        <v>0</v>
      </c>
      <c r="CT475">
        <f>($B$11*$D$9+$C$11*$D$9+$F$11*((EP475+EH475)/MAX(EP475+EH475+EQ475, 0.1)*$I$9+EQ475/MAX(EP475+EH475+EQ475, 0.1)*$J$9))/($B$11+$C$11+$F$11)</f>
        <v>0</v>
      </c>
      <c r="CU475">
        <f>($B$11*$K$9+$C$11*$K$9+$F$11*((EP475+EH475)/MAX(EP475+EH475+EQ475, 0.1)*$P$9+EQ475/MAX(EP475+EH475+EQ475, 0.1)*$Q$9))/($B$11+$C$11+$F$11)</f>
        <v>0</v>
      </c>
      <c r="CV475">
        <v>6</v>
      </c>
      <c r="CW475">
        <v>0.5</v>
      </c>
      <c r="CX475" t="s">
        <v>422</v>
      </c>
      <c r="CY475">
        <v>2</v>
      </c>
      <c r="CZ475" t="b">
        <v>1</v>
      </c>
      <c r="DA475">
        <v>1652292835.7</v>
      </c>
      <c r="DB475">
        <v>265.4385</v>
      </c>
      <c r="DC475">
        <v>261.6904</v>
      </c>
      <c r="DD475">
        <v>29.37097</v>
      </c>
      <c r="DE475">
        <v>16.47776</v>
      </c>
      <c r="DF475">
        <v>264.524</v>
      </c>
      <c r="DG475">
        <v>29.24365</v>
      </c>
      <c r="DH475">
        <v>400.0721</v>
      </c>
      <c r="DI475">
        <v>90.60240999999999</v>
      </c>
      <c r="DJ475">
        <v>0.09996204</v>
      </c>
      <c r="DK475">
        <v>33.90274999999999</v>
      </c>
      <c r="DL475">
        <v>32.07568999999999</v>
      </c>
      <c r="DM475">
        <v>999.9</v>
      </c>
      <c r="DN475">
        <v>0</v>
      </c>
      <c r="DO475">
        <v>0</v>
      </c>
      <c r="DP475">
        <v>9996.375</v>
      </c>
      <c r="DQ475">
        <v>0</v>
      </c>
      <c r="DR475">
        <v>244.2864</v>
      </c>
      <c r="DS475">
        <v>3.74813</v>
      </c>
      <c r="DT475">
        <v>273.4708</v>
      </c>
      <c r="DU475">
        <v>266.0745</v>
      </c>
      <c r="DV475">
        <v>12.89321</v>
      </c>
      <c r="DW475">
        <v>261.6904</v>
      </c>
      <c r="DX475">
        <v>16.47776</v>
      </c>
      <c r="DY475">
        <v>2.661079</v>
      </c>
      <c r="DZ475">
        <v>1.492924</v>
      </c>
      <c r="EA475">
        <v>22.04674</v>
      </c>
      <c r="EB475">
        <v>12.89586</v>
      </c>
      <c r="EC475">
        <v>1499.978</v>
      </c>
      <c r="ED475">
        <v>0.9729915</v>
      </c>
      <c r="EE475">
        <v>0.02700853</v>
      </c>
      <c r="EF475">
        <v>0</v>
      </c>
      <c r="EG475">
        <v>1007.854</v>
      </c>
      <c r="EH475">
        <v>5.000970000000001</v>
      </c>
      <c r="EI475">
        <v>16192.01</v>
      </c>
      <c r="EJ475">
        <v>12491.35</v>
      </c>
      <c r="EK475">
        <v>42.375</v>
      </c>
      <c r="EL475">
        <v>43.687</v>
      </c>
      <c r="EM475">
        <v>42.562</v>
      </c>
      <c r="EN475">
        <v>43.5</v>
      </c>
      <c r="EO475">
        <v>43.5</v>
      </c>
      <c r="EP475">
        <v>1454.601</v>
      </c>
      <c r="EQ475">
        <v>40.377</v>
      </c>
      <c r="ER475">
        <v>0</v>
      </c>
      <c r="ES475">
        <v>1003.200000047684</v>
      </c>
      <c r="ET475">
        <v>0</v>
      </c>
      <c r="EU475">
        <v>1017.78</v>
      </c>
      <c r="EV475">
        <v>-138.3453848259426</v>
      </c>
      <c r="EW475">
        <v>-2006.038465209017</v>
      </c>
      <c r="EX475">
        <v>16332.508</v>
      </c>
      <c r="EY475">
        <v>15</v>
      </c>
      <c r="EZ475">
        <v>1652291871.6</v>
      </c>
      <c r="FA475" t="s">
        <v>1407</v>
      </c>
      <c r="FB475">
        <v>1652291871.6</v>
      </c>
      <c r="FC475">
        <v>1652291863.6</v>
      </c>
      <c r="FD475">
        <v>39</v>
      </c>
      <c r="FE475">
        <v>0.347</v>
      </c>
      <c r="FF475">
        <v>-0</v>
      </c>
      <c r="FG475">
        <v>-0.763</v>
      </c>
      <c r="FH475">
        <v>0.031</v>
      </c>
      <c r="FI475">
        <v>1600</v>
      </c>
      <c r="FJ475">
        <v>23</v>
      </c>
      <c r="FK475">
        <v>0.04</v>
      </c>
      <c r="FL475">
        <v>0.02</v>
      </c>
      <c r="FM475">
        <v>1.110322495</v>
      </c>
      <c r="FN475">
        <v>20.2377284195122</v>
      </c>
      <c r="FO475">
        <v>1.947330185079098</v>
      </c>
      <c r="FP475">
        <v>-1</v>
      </c>
      <c r="FQ475">
        <v>12.9326425</v>
      </c>
      <c r="FR475">
        <v>-0.06922964352720547</v>
      </c>
      <c r="FS475">
        <v>0.02849627947206445</v>
      </c>
      <c r="FT475">
        <v>1</v>
      </c>
      <c r="FU475">
        <v>0</v>
      </c>
      <c r="FV475">
        <v>0</v>
      </c>
      <c r="FW475">
        <v>0</v>
      </c>
      <c r="FX475">
        <v>-1</v>
      </c>
      <c r="FY475">
        <v>1</v>
      </c>
      <c r="FZ475">
        <v>1</v>
      </c>
      <c r="GA475" t="s">
        <v>719</v>
      </c>
      <c r="GB475">
        <v>2.69279</v>
      </c>
      <c r="GC475">
        <v>2.70522</v>
      </c>
      <c r="GD475">
        <v>0.0624452</v>
      </c>
      <c r="GE475">
        <v>0.0610593</v>
      </c>
      <c r="GF475">
        <v>0.121407</v>
      </c>
      <c r="GG475">
        <v>0.0800227</v>
      </c>
      <c r="GH475">
        <v>29344.2</v>
      </c>
      <c r="GI475">
        <v>29509.3</v>
      </c>
      <c r="GJ475">
        <v>29128.8</v>
      </c>
      <c r="GK475">
        <v>29091.9</v>
      </c>
      <c r="GL475">
        <v>33881.5</v>
      </c>
      <c r="GM475">
        <v>35631.2</v>
      </c>
      <c r="GN475">
        <v>40992.2</v>
      </c>
      <c r="GO475">
        <v>41514.4</v>
      </c>
      <c r="GP475">
        <v>1.71068</v>
      </c>
      <c r="GQ475">
        <v>1.98022</v>
      </c>
      <c r="GR475">
        <v>0.0411458</v>
      </c>
      <c r="GS475">
        <v>0</v>
      </c>
      <c r="GT475">
        <v>31.4163</v>
      </c>
      <c r="GU475">
        <v>999.9</v>
      </c>
      <c r="GV475">
        <v>37.4</v>
      </c>
      <c r="GW475">
        <v>37.2</v>
      </c>
      <c r="GX475">
        <v>26.3113</v>
      </c>
      <c r="GY475">
        <v>62.7618</v>
      </c>
      <c r="GZ475">
        <v>29.4872</v>
      </c>
      <c r="HA475">
        <v>1</v>
      </c>
      <c r="HB475">
        <v>0.435465</v>
      </c>
      <c r="HC475">
        <v>0</v>
      </c>
      <c r="HD475">
        <v>20.3917</v>
      </c>
      <c r="HE475">
        <v>5.21639</v>
      </c>
      <c r="HF475">
        <v>12.0099</v>
      </c>
      <c r="HG475">
        <v>4.9871</v>
      </c>
      <c r="HH475">
        <v>3.28848</v>
      </c>
      <c r="HI475">
        <v>2500.8</v>
      </c>
      <c r="HJ475">
        <v>9999</v>
      </c>
      <c r="HK475">
        <v>9999</v>
      </c>
      <c r="HL475">
        <v>46.9</v>
      </c>
      <c r="HM475">
        <v>1.86737</v>
      </c>
      <c r="HN475">
        <v>1.8663</v>
      </c>
      <c r="HO475">
        <v>1.86584</v>
      </c>
      <c r="HP475">
        <v>1.86572</v>
      </c>
      <c r="HQ475">
        <v>1.86752</v>
      </c>
      <c r="HR475">
        <v>1.87004</v>
      </c>
      <c r="HS475">
        <v>1.86871</v>
      </c>
      <c r="HT475">
        <v>1.87008</v>
      </c>
      <c r="HU475">
        <v>0</v>
      </c>
      <c r="HV475">
        <v>0</v>
      </c>
      <c r="HW475">
        <v>0</v>
      </c>
      <c r="HX475">
        <v>0</v>
      </c>
      <c r="HY475" t="s">
        <v>425</v>
      </c>
      <c r="HZ475" t="s">
        <v>426</v>
      </c>
      <c r="IA475" t="s">
        <v>427</v>
      </c>
      <c r="IB475" t="s">
        <v>427</v>
      </c>
      <c r="IC475" t="s">
        <v>427</v>
      </c>
      <c r="ID475" t="s">
        <v>427</v>
      </c>
      <c r="IE475">
        <v>0</v>
      </c>
      <c r="IF475">
        <v>100</v>
      </c>
      <c r="IG475">
        <v>100</v>
      </c>
      <c r="IH475">
        <v>0.921</v>
      </c>
      <c r="II475">
        <v>0.1274</v>
      </c>
      <c r="IJ475">
        <v>1.086735174038953</v>
      </c>
      <c r="IK475">
        <v>-0.0004613869835165773</v>
      </c>
      <c r="IL475">
        <v>-7.733014719846753E-07</v>
      </c>
      <c r="IM475">
        <v>2.12217718631011E-10</v>
      </c>
      <c r="IN475">
        <v>-0.1663746428164504</v>
      </c>
      <c r="IO475">
        <v>0.000886434048502425</v>
      </c>
      <c r="IP475">
        <v>0.0004187276611132993</v>
      </c>
      <c r="IQ475">
        <v>-3.612086840460417E-06</v>
      </c>
      <c r="IR475">
        <v>19</v>
      </c>
      <c r="IS475">
        <v>2204</v>
      </c>
      <c r="IT475">
        <v>1</v>
      </c>
      <c r="IU475">
        <v>37</v>
      </c>
      <c r="IV475">
        <v>16.1</v>
      </c>
      <c r="IW475">
        <v>16.2</v>
      </c>
      <c r="IX475">
        <v>0.678711</v>
      </c>
      <c r="IY475">
        <v>2.24609</v>
      </c>
      <c r="IZ475">
        <v>1.39648</v>
      </c>
      <c r="JA475">
        <v>2.34619</v>
      </c>
      <c r="JB475">
        <v>1.49536</v>
      </c>
      <c r="JC475">
        <v>2.38159</v>
      </c>
      <c r="JD475">
        <v>39.7422</v>
      </c>
      <c r="JE475">
        <v>14.1846</v>
      </c>
      <c r="JF475">
        <v>18</v>
      </c>
      <c r="JG475">
        <v>394.389</v>
      </c>
      <c r="JH475">
        <v>550.461</v>
      </c>
      <c r="JI475">
        <v>33.3312</v>
      </c>
      <c r="JJ475">
        <v>33.0065</v>
      </c>
      <c r="JK475">
        <v>30</v>
      </c>
      <c r="JL475">
        <v>32.9333</v>
      </c>
      <c r="JM475">
        <v>32.8422</v>
      </c>
      <c r="JN475">
        <v>13.4684</v>
      </c>
      <c r="JO475">
        <v>36.2218</v>
      </c>
      <c r="JP475">
        <v>3.06372</v>
      </c>
      <c r="JQ475">
        <v>-999.9</v>
      </c>
      <c r="JR475">
        <v>226.309</v>
      </c>
      <c r="JS475">
        <v>16.5781</v>
      </c>
      <c r="JT475">
        <v>99.55710000000001</v>
      </c>
      <c r="JU475">
        <v>99.6461</v>
      </c>
    </row>
    <row r="476" spans="1:281">
      <c r="A476">
        <v>460</v>
      </c>
      <c r="B476">
        <v>1652292843.5</v>
      </c>
      <c r="C476">
        <v>10787</v>
      </c>
      <c r="D476" t="s">
        <v>1431</v>
      </c>
      <c r="E476" t="s">
        <v>1432</v>
      </c>
      <c r="F476">
        <v>5</v>
      </c>
      <c r="G476" t="s">
        <v>1410</v>
      </c>
      <c r="H476" t="s">
        <v>418</v>
      </c>
      <c r="I476">
        <v>1652292841</v>
      </c>
      <c r="J476">
        <f>(K476)/1000</f>
        <v>0</v>
      </c>
      <c r="K476">
        <f>IF(CZ476, AN476, AH476)</f>
        <v>0</v>
      </c>
      <c r="L476">
        <f>IF(CZ476, AI476, AG476)</f>
        <v>0</v>
      </c>
      <c r="M476">
        <f>DB476 - IF(AU476&gt;1, L476*CV476*100.0/(AW476*DP476), 0)</f>
        <v>0</v>
      </c>
      <c r="N476">
        <f>((T476-J476/2)*M476-L476)/(T476+J476/2)</f>
        <v>0</v>
      </c>
      <c r="O476">
        <f>N476*(DI476+DJ476)/1000.0</f>
        <v>0</v>
      </c>
      <c r="P476">
        <f>(DB476 - IF(AU476&gt;1, L476*CV476*100.0/(AW476*DP476), 0))*(DI476+DJ476)/1000.0</f>
        <v>0</v>
      </c>
      <c r="Q476">
        <f>2.0/((1/S476-1/R476)+SIGN(S476)*SQRT((1/S476-1/R476)*(1/S476-1/R476) + 4*CW476/((CW476+1)*(CW476+1))*(2*1/S476*1/R476-1/R476*1/R476)))</f>
        <v>0</v>
      </c>
      <c r="R476">
        <f>IF(LEFT(CX476,1)&lt;&gt;"0",IF(LEFT(CX476,1)="1",3.0,CY476),$D$5+$E$5*(DP476*DI476/($K$5*1000))+$F$5*(DP476*DI476/($K$5*1000))*MAX(MIN(CV476,$J$5),$I$5)*MAX(MIN(CV476,$J$5),$I$5)+$G$5*MAX(MIN(CV476,$J$5),$I$5)*(DP476*DI476/($K$5*1000))+$H$5*(DP476*DI476/($K$5*1000))*(DP476*DI476/($K$5*1000)))</f>
        <v>0</v>
      </c>
      <c r="S476">
        <f>J476*(1000-(1000*0.61365*exp(17.502*W476/(240.97+W476))/(DI476+DJ476)+DD476)/2)/(1000*0.61365*exp(17.502*W476/(240.97+W476))/(DI476+DJ476)-DD476)</f>
        <v>0</v>
      </c>
      <c r="T476">
        <f>1/((CW476+1)/(Q476/1.6)+1/(R476/1.37)) + CW476/((CW476+1)/(Q476/1.6) + CW476/(R476/1.37))</f>
        <v>0</v>
      </c>
      <c r="U476">
        <f>(CR476*CU476)</f>
        <v>0</v>
      </c>
      <c r="V476">
        <f>(DK476+(U476+2*0.95*5.67E-8*(((DK476+$B$7)+273)^4-(DK476+273)^4)-44100*J476)/(1.84*29.3*R476+8*0.95*5.67E-8*(DK476+273)^3))</f>
        <v>0</v>
      </c>
      <c r="W476">
        <f>($C$7*DL476+$D$7*DM476+$E$7*V476)</f>
        <v>0</v>
      </c>
      <c r="X476">
        <f>0.61365*exp(17.502*W476/(240.97+W476))</f>
        <v>0</v>
      </c>
      <c r="Y476">
        <f>(Z476/AA476*100)</f>
        <v>0</v>
      </c>
      <c r="Z476">
        <f>DD476*(DI476+DJ476)/1000</f>
        <v>0</v>
      </c>
      <c r="AA476">
        <f>0.61365*exp(17.502*DK476/(240.97+DK476))</f>
        <v>0</v>
      </c>
      <c r="AB476">
        <f>(X476-DD476*(DI476+DJ476)/1000)</f>
        <v>0</v>
      </c>
      <c r="AC476">
        <f>(-J476*44100)</f>
        <v>0</v>
      </c>
      <c r="AD476">
        <f>2*29.3*R476*0.92*(DK476-W476)</f>
        <v>0</v>
      </c>
      <c r="AE476">
        <f>2*0.95*5.67E-8*(((DK476+$B$7)+273)^4-(W476+273)^4)</f>
        <v>0</v>
      </c>
      <c r="AF476">
        <f>U476+AE476+AC476+AD476</f>
        <v>0</v>
      </c>
      <c r="AG476">
        <f>DH476*AU476*(DC476-DB476*(1000-AU476*DE476)/(1000-AU476*DD476))/(100*CV476)</f>
        <v>0</v>
      </c>
      <c r="AH476">
        <f>1000*DH476*AU476*(DD476-DE476)/(100*CV476*(1000-AU476*DD476))</f>
        <v>0</v>
      </c>
      <c r="AI476">
        <f>(AJ476 - AK476 - DI476*1E3/(8.314*(DK476+273.15)) * AM476/DH476 * AL476) * DH476/(100*CV476) * (1000 - DE476)/1000</f>
        <v>0</v>
      </c>
      <c r="AJ476">
        <v>252.7068129936041</v>
      </c>
      <c r="AK476">
        <v>250.9394787878788</v>
      </c>
      <c r="AL476">
        <v>-3.083556672717311</v>
      </c>
      <c r="AM476">
        <v>66.42542374797677</v>
      </c>
      <c r="AN476">
        <f>(AP476 - AO476 + DI476*1E3/(8.314*(DK476+273.15)) * AR476/DH476 * AQ476) * DH476/(100*CV476) * 1000/(1000 - AP476)</f>
        <v>0</v>
      </c>
      <c r="AO476">
        <v>16.53812082628392</v>
      </c>
      <c r="AP476">
        <v>29.39263776223779</v>
      </c>
      <c r="AQ476">
        <v>0.006160930316620898</v>
      </c>
      <c r="AR476">
        <v>79.24354987130967</v>
      </c>
      <c r="AS476">
        <v>0</v>
      </c>
      <c r="AT476">
        <v>0</v>
      </c>
      <c r="AU476">
        <f>IF(AS476*$H$13&gt;=AW476,1.0,(AW476/(AW476-AS476*$H$13)))</f>
        <v>0</v>
      </c>
      <c r="AV476">
        <f>(AU476-1)*100</f>
        <v>0</v>
      </c>
      <c r="AW476">
        <f>MAX(0,($B$13+$C$13*DP476)/(1+$D$13*DP476)*DI476/(DK476+273)*$E$13)</f>
        <v>0</v>
      </c>
      <c r="AX476" t="s">
        <v>421</v>
      </c>
      <c r="AY476" t="s">
        <v>421</v>
      </c>
      <c r="AZ476">
        <v>0</v>
      </c>
      <c r="BA476">
        <v>0</v>
      </c>
      <c r="BB476">
        <f>1-AZ476/BA476</f>
        <v>0</v>
      </c>
      <c r="BC476">
        <v>0</v>
      </c>
      <c r="BD476" t="s">
        <v>421</v>
      </c>
      <c r="BE476" t="s">
        <v>421</v>
      </c>
      <c r="BF476">
        <v>0</v>
      </c>
      <c r="BG476">
        <v>0</v>
      </c>
      <c r="BH476">
        <f>1-BF476/BG476</f>
        <v>0</v>
      </c>
      <c r="BI476">
        <v>0.5</v>
      </c>
      <c r="BJ476">
        <f>CS476</f>
        <v>0</v>
      </c>
      <c r="BK476">
        <f>L476</f>
        <v>0</v>
      </c>
      <c r="BL476">
        <f>BH476*BI476*BJ476</f>
        <v>0</v>
      </c>
      <c r="BM476">
        <f>(BK476-BC476)/BJ476</f>
        <v>0</v>
      </c>
      <c r="BN476">
        <f>(BA476-BG476)/BG476</f>
        <v>0</v>
      </c>
      <c r="BO476">
        <f>AZ476/(BB476+AZ476/BG476)</f>
        <v>0</v>
      </c>
      <c r="BP476" t="s">
        <v>421</v>
      </c>
      <c r="BQ476">
        <v>0</v>
      </c>
      <c r="BR476">
        <f>IF(BQ476&lt;&gt;0, BQ476, BO476)</f>
        <v>0</v>
      </c>
      <c r="BS476">
        <f>1-BR476/BG476</f>
        <v>0</v>
      </c>
      <c r="BT476">
        <f>(BG476-BF476)/(BG476-BR476)</f>
        <v>0</v>
      </c>
      <c r="BU476">
        <f>(BA476-BG476)/(BA476-BR476)</f>
        <v>0</v>
      </c>
      <c r="BV476">
        <f>(BG476-BF476)/(BG476-AZ476)</f>
        <v>0</v>
      </c>
      <c r="BW476">
        <f>(BA476-BG476)/(BA476-AZ476)</f>
        <v>0</v>
      </c>
      <c r="BX476">
        <f>(BT476*BR476/BF476)</f>
        <v>0</v>
      </c>
      <c r="BY476">
        <f>(1-BX476)</f>
        <v>0</v>
      </c>
      <c r="BZ476">
        <v>1370</v>
      </c>
      <c r="CA476">
        <v>300</v>
      </c>
      <c r="CB476">
        <v>300</v>
      </c>
      <c r="CC476">
        <v>300</v>
      </c>
      <c r="CD476">
        <v>10364.3</v>
      </c>
      <c r="CE476">
        <v>1581.53</v>
      </c>
      <c r="CF476">
        <v>-0.00729618</v>
      </c>
      <c r="CG476">
        <v>1.07</v>
      </c>
      <c r="CH476" t="s">
        <v>421</v>
      </c>
      <c r="CI476" t="s">
        <v>421</v>
      </c>
      <c r="CJ476" t="s">
        <v>421</v>
      </c>
      <c r="CK476" t="s">
        <v>421</v>
      </c>
      <c r="CL476" t="s">
        <v>421</v>
      </c>
      <c r="CM476" t="s">
        <v>421</v>
      </c>
      <c r="CN476" t="s">
        <v>421</v>
      </c>
      <c r="CO476" t="s">
        <v>421</v>
      </c>
      <c r="CP476" t="s">
        <v>421</v>
      </c>
      <c r="CQ476" t="s">
        <v>421</v>
      </c>
      <c r="CR476">
        <f>$B$11*DQ476+$C$11*DR476+$F$11*EC476*(1-EF476)</f>
        <v>0</v>
      </c>
      <c r="CS476">
        <f>CR476*CT476</f>
        <v>0</v>
      </c>
      <c r="CT476">
        <f>($B$11*$D$9+$C$11*$D$9+$F$11*((EP476+EH476)/MAX(EP476+EH476+EQ476, 0.1)*$I$9+EQ476/MAX(EP476+EH476+EQ476, 0.1)*$J$9))/($B$11+$C$11+$F$11)</f>
        <v>0</v>
      </c>
      <c r="CU476">
        <f>($B$11*$K$9+$C$11*$K$9+$F$11*((EP476+EH476)/MAX(EP476+EH476+EQ476, 0.1)*$P$9+EQ476/MAX(EP476+EH476+EQ476, 0.1)*$Q$9))/($B$11+$C$11+$F$11)</f>
        <v>0</v>
      </c>
      <c r="CV476">
        <v>6</v>
      </c>
      <c r="CW476">
        <v>0.5</v>
      </c>
      <c r="CX476" t="s">
        <v>422</v>
      </c>
      <c r="CY476">
        <v>2</v>
      </c>
      <c r="CZ476" t="b">
        <v>1</v>
      </c>
      <c r="DA476">
        <v>1652292841</v>
      </c>
      <c r="DB476">
        <v>249.5482222222222</v>
      </c>
      <c r="DC476">
        <v>244.1817777777778</v>
      </c>
      <c r="DD476">
        <v>29.38774444444444</v>
      </c>
      <c r="DE476">
        <v>16.53077777777778</v>
      </c>
      <c r="DF476">
        <v>248.6208888888889</v>
      </c>
      <c r="DG476">
        <v>29.2602</v>
      </c>
      <c r="DH476">
        <v>400.059888888889</v>
      </c>
      <c r="DI476">
        <v>90.6016</v>
      </c>
      <c r="DJ476">
        <v>0.1000265333333333</v>
      </c>
      <c r="DK476">
        <v>33.90081111111112</v>
      </c>
      <c r="DL476">
        <v>32.08321111111111</v>
      </c>
      <c r="DM476">
        <v>999.9000000000001</v>
      </c>
      <c r="DN476">
        <v>0</v>
      </c>
      <c r="DO476">
        <v>0</v>
      </c>
      <c r="DP476">
        <v>9993.402222222221</v>
      </c>
      <c r="DQ476">
        <v>0</v>
      </c>
      <c r="DR476">
        <v>245.0085555555556</v>
      </c>
      <c r="DS476">
        <v>5.366492222222223</v>
      </c>
      <c r="DT476">
        <v>257.104</v>
      </c>
      <c r="DU476">
        <v>248.2862222222222</v>
      </c>
      <c r="DV476">
        <v>12.85696666666667</v>
      </c>
      <c r="DW476">
        <v>244.1817777777778</v>
      </c>
      <c r="DX476">
        <v>16.53077777777778</v>
      </c>
      <c r="DY476">
        <v>2.662575555555556</v>
      </c>
      <c r="DZ476">
        <v>1.497715555555555</v>
      </c>
      <c r="EA476">
        <v>22.05597777777778</v>
      </c>
      <c r="EB476">
        <v>12.94485555555556</v>
      </c>
      <c r="EC476">
        <v>1499.941111111111</v>
      </c>
      <c r="ED476">
        <v>0.9729984444444444</v>
      </c>
      <c r="EE476">
        <v>0.02700152222222222</v>
      </c>
      <c r="EF476">
        <v>0</v>
      </c>
      <c r="EG476">
        <v>995.1887777777777</v>
      </c>
      <c r="EH476">
        <v>5.00097</v>
      </c>
      <c r="EI476">
        <v>16017.32222222222</v>
      </c>
      <c r="EJ476">
        <v>12491.11111111111</v>
      </c>
      <c r="EK476">
        <v>42.375</v>
      </c>
      <c r="EL476">
        <v>43.687</v>
      </c>
      <c r="EM476">
        <v>42.562</v>
      </c>
      <c r="EN476">
        <v>43.5</v>
      </c>
      <c r="EO476">
        <v>43.5</v>
      </c>
      <c r="EP476">
        <v>1454.574444444444</v>
      </c>
      <c r="EQ476">
        <v>40.36666666666667</v>
      </c>
      <c r="ER476">
        <v>0</v>
      </c>
      <c r="ES476">
        <v>1008</v>
      </c>
      <c r="ET476">
        <v>0</v>
      </c>
      <c r="EU476">
        <v>1006.43384</v>
      </c>
      <c r="EV476">
        <v>-146.4790771423982</v>
      </c>
      <c r="EW476">
        <v>-2050.592311016675</v>
      </c>
      <c r="EX476">
        <v>16173.192</v>
      </c>
      <c r="EY476">
        <v>15</v>
      </c>
      <c r="EZ476">
        <v>1652291871.6</v>
      </c>
      <c r="FA476" t="s">
        <v>1407</v>
      </c>
      <c r="FB476">
        <v>1652291871.6</v>
      </c>
      <c r="FC476">
        <v>1652291863.6</v>
      </c>
      <c r="FD476">
        <v>39</v>
      </c>
      <c r="FE476">
        <v>0.347</v>
      </c>
      <c r="FF476">
        <v>-0</v>
      </c>
      <c r="FG476">
        <v>-0.763</v>
      </c>
      <c r="FH476">
        <v>0.031</v>
      </c>
      <c r="FI476">
        <v>1600</v>
      </c>
      <c r="FJ476">
        <v>23</v>
      </c>
      <c r="FK476">
        <v>0.04</v>
      </c>
      <c r="FL476">
        <v>0.02</v>
      </c>
      <c r="FM476">
        <v>2.75823242</v>
      </c>
      <c r="FN476">
        <v>19.39897134258912</v>
      </c>
      <c r="FO476">
        <v>1.866963504670469</v>
      </c>
      <c r="FP476">
        <v>-1</v>
      </c>
      <c r="FQ476">
        <v>12.9155625</v>
      </c>
      <c r="FR476">
        <v>-0.4036469043152207</v>
      </c>
      <c r="FS476">
        <v>0.04613076894817596</v>
      </c>
      <c r="FT476">
        <v>1</v>
      </c>
      <c r="FU476">
        <v>0</v>
      </c>
      <c r="FV476">
        <v>0</v>
      </c>
      <c r="FW476">
        <v>0</v>
      </c>
      <c r="FX476">
        <v>-1</v>
      </c>
      <c r="FY476">
        <v>1</v>
      </c>
      <c r="FZ476">
        <v>1</v>
      </c>
      <c r="GA476" t="s">
        <v>719</v>
      </c>
      <c r="GB476">
        <v>2.6927</v>
      </c>
      <c r="GC476">
        <v>2.70511</v>
      </c>
      <c r="GD476">
        <v>0.059298</v>
      </c>
      <c r="GE476">
        <v>0.0576152</v>
      </c>
      <c r="GF476">
        <v>0.121466</v>
      </c>
      <c r="GG476">
        <v>0.0799744</v>
      </c>
      <c r="GH476">
        <v>29442.6</v>
      </c>
      <c r="GI476">
        <v>29617.6</v>
      </c>
      <c r="GJ476">
        <v>29128.6</v>
      </c>
      <c r="GK476">
        <v>29092</v>
      </c>
      <c r="GL476">
        <v>33878.9</v>
      </c>
      <c r="GM476">
        <v>35633</v>
      </c>
      <c r="GN476">
        <v>40992</v>
      </c>
      <c r="GO476">
        <v>41514.4</v>
      </c>
      <c r="GP476">
        <v>1.711</v>
      </c>
      <c r="GQ476">
        <v>1.97992</v>
      </c>
      <c r="GR476">
        <v>0.0414997</v>
      </c>
      <c r="GS476">
        <v>0</v>
      </c>
      <c r="GT476">
        <v>31.4132</v>
      </c>
      <c r="GU476">
        <v>999.9</v>
      </c>
      <c r="GV476">
        <v>37.3</v>
      </c>
      <c r="GW476">
        <v>37.2</v>
      </c>
      <c r="GX476">
        <v>26.2406</v>
      </c>
      <c r="GY476">
        <v>62.9218</v>
      </c>
      <c r="GZ476">
        <v>29.8518</v>
      </c>
      <c r="HA476">
        <v>1</v>
      </c>
      <c r="HB476">
        <v>0.435379</v>
      </c>
      <c r="HC476">
        <v>0</v>
      </c>
      <c r="HD476">
        <v>20.3917</v>
      </c>
      <c r="HE476">
        <v>5.21579</v>
      </c>
      <c r="HF476">
        <v>12.0099</v>
      </c>
      <c r="HG476">
        <v>4.9869</v>
      </c>
      <c r="HH476">
        <v>3.28853</v>
      </c>
      <c r="HI476">
        <v>2500.8</v>
      </c>
      <c r="HJ476">
        <v>9999</v>
      </c>
      <c r="HK476">
        <v>9999</v>
      </c>
      <c r="HL476">
        <v>46.9</v>
      </c>
      <c r="HM476">
        <v>1.86737</v>
      </c>
      <c r="HN476">
        <v>1.8663</v>
      </c>
      <c r="HO476">
        <v>1.86585</v>
      </c>
      <c r="HP476">
        <v>1.86574</v>
      </c>
      <c r="HQ476">
        <v>1.86752</v>
      </c>
      <c r="HR476">
        <v>1.87006</v>
      </c>
      <c r="HS476">
        <v>1.86873</v>
      </c>
      <c r="HT476">
        <v>1.8701</v>
      </c>
      <c r="HU476">
        <v>0</v>
      </c>
      <c r="HV476">
        <v>0</v>
      </c>
      <c r="HW476">
        <v>0</v>
      </c>
      <c r="HX476">
        <v>0</v>
      </c>
      <c r="HY476" t="s">
        <v>425</v>
      </c>
      <c r="HZ476" t="s">
        <v>426</v>
      </c>
      <c r="IA476" t="s">
        <v>427</v>
      </c>
      <c r="IB476" t="s">
        <v>427</v>
      </c>
      <c r="IC476" t="s">
        <v>427</v>
      </c>
      <c r="ID476" t="s">
        <v>427</v>
      </c>
      <c r="IE476">
        <v>0</v>
      </c>
      <c r="IF476">
        <v>100</v>
      </c>
      <c r="IG476">
        <v>100</v>
      </c>
      <c r="IH476">
        <v>0.9330000000000001</v>
      </c>
      <c r="II476">
        <v>0.1277</v>
      </c>
      <c r="IJ476">
        <v>1.086735174038953</v>
      </c>
      <c r="IK476">
        <v>-0.0004613869835165773</v>
      </c>
      <c r="IL476">
        <v>-7.733014719846753E-07</v>
      </c>
      <c r="IM476">
        <v>2.12217718631011E-10</v>
      </c>
      <c r="IN476">
        <v>-0.1663746428164504</v>
      </c>
      <c r="IO476">
        <v>0.000886434048502425</v>
      </c>
      <c r="IP476">
        <v>0.0004187276611132993</v>
      </c>
      <c r="IQ476">
        <v>-3.612086840460417E-06</v>
      </c>
      <c r="IR476">
        <v>19</v>
      </c>
      <c r="IS476">
        <v>2204</v>
      </c>
      <c r="IT476">
        <v>1</v>
      </c>
      <c r="IU476">
        <v>37</v>
      </c>
      <c r="IV476">
        <v>16.2</v>
      </c>
      <c r="IW476">
        <v>16.3</v>
      </c>
      <c r="IX476">
        <v>0.640869</v>
      </c>
      <c r="IY476">
        <v>2.25098</v>
      </c>
      <c r="IZ476">
        <v>1.39648</v>
      </c>
      <c r="JA476">
        <v>2.34619</v>
      </c>
      <c r="JB476">
        <v>1.49536</v>
      </c>
      <c r="JC476">
        <v>2.40234</v>
      </c>
      <c r="JD476">
        <v>39.7422</v>
      </c>
      <c r="JE476">
        <v>14.1846</v>
      </c>
      <c r="JF476">
        <v>18</v>
      </c>
      <c r="JG476">
        <v>394.568</v>
      </c>
      <c r="JH476">
        <v>550.229</v>
      </c>
      <c r="JI476">
        <v>33.3289</v>
      </c>
      <c r="JJ476">
        <v>33.0057</v>
      </c>
      <c r="JK476">
        <v>29.9999</v>
      </c>
      <c r="JL476">
        <v>32.9333</v>
      </c>
      <c r="JM476">
        <v>32.8413</v>
      </c>
      <c r="JN476">
        <v>12.7791</v>
      </c>
      <c r="JO476">
        <v>36.2218</v>
      </c>
      <c r="JP476">
        <v>2.67964</v>
      </c>
      <c r="JQ476">
        <v>-999.9</v>
      </c>
      <c r="JR476">
        <v>212.951</v>
      </c>
      <c r="JS476">
        <v>16.5694</v>
      </c>
      <c r="JT476">
        <v>99.5565</v>
      </c>
      <c r="JU476">
        <v>99.6463</v>
      </c>
    </row>
    <row r="477" spans="1:281">
      <c r="A477">
        <v>461</v>
      </c>
      <c r="B477">
        <v>1652292848.5</v>
      </c>
      <c r="C477">
        <v>10792</v>
      </c>
      <c r="D477" t="s">
        <v>1433</v>
      </c>
      <c r="E477" t="s">
        <v>1434</v>
      </c>
      <c r="F477">
        <v>5</v>
      </c>
      <c r="G477" t="s">
        <v>1410</v>
      </c>
      <c r="H477" t="s">
        <v>418</v>
      </c>
      <c r="I477">
        <v>1652292845.7</v>
      </c>
      <c r="J477">
        <f>(K477)/1000</f>
        <v>0</v>
      </c>
      <c r="K477">
        <f>IF(CZ477, AN477, AH477)</f>
        <v>0</v>
      </c>
      <c r="L477">
        <f>IF(CZ477, AI477, AG477)</f>
        <v>0</v>
      </c>
      <c r="M477">
        <f>DB477 - IF(AU477&gt;1, L477*CV477*100.0/(AW477*DP477), 0)</f>
        <v>0</v>
      </c>
      <c r="N477">
        <f>((T477-J477/2)*M477-L477)/(T477+J477/2)</f>
        <v>0</v>
      </c>
      <c r="O477">
        <f>N477*(DI477+DJ477)/1000.0</f>
        <v>0</v>
      </c>
      <c r="P477">
        <f>(DB477 - IF(AU477&gt;1, L477*CV477*100.0/(AW477*DP477), 0))*(DI477+DJ477)/1000.0</f>
        <v>0</v>
      </c>
      <c r="Q477">
        <f>2.0/((1/S477-1/R477)+SIGN(S477)*SQRT((1/S477-1/R477)*(1/S477-1/R477) + 4*CW477/((CW477+1)*(CW477+1))*(2*1/S477*1/R477-1/R477*1/R477)))</f>
        <v>0</v>
      </c>
      <c r="R477">
        <f>IF(LEFT(CX477,1)&lt;&gt;"0",IF(LEFT(CX477,1)="1",3.0,CY477),$D$5+$E$5*(DP477*DI477/($K$5*1000))+$F$5*(DP477*DI477/($K$5*1000))*MAX(MIN(CV477,$J$5),$I$5)*MAX(MIN(CV477,$J$5),$I$5)+$G$5*MAX(MIN(CV477,$J$5),$I$5)*(DP477*DI477/($K$5*1000))+$H$5*(DP477*DI477/($K$5*1000))*(DP477*DI477/($K$5*1000)))</f>
        <v>0</v>
      </c>
      <c r="S477">
        <f>J477*(1000-(1000*0.61365*exp(17.502*W477/(240.97+W477))/(DI477+DJ477)+DD477)/2)/(1000*0.61365*exp(17.502*W477/(240.97+W477))/(DI477+DJ477)-DD477)</f>
        <v>0</v>
      </c>
      <c r="T477">
        <f>1/((CW477+1)/(Q477/1.6)+1/(R477/1.37)) + CW477/((CW477+1)/(Q477/1.6) + CW477/(R477/1.37))</f>
        <v>0</v>
      </c>
      <c r="U477">
        <f>(CR477*CU477)</f>
        <v>0</v>
      </c>
      <c r="V477">
        <f>(DK477+(U477+2*0.95*5.67E-8*(((DK477+$B$7)+273)^4-(DK477+273)^4)-44100*J477)/(1.84*29.3*R477+8*0.95*5.67E-8*(DK477+273)^3))</f>
        <v>0</v>
      </c>
      <c r="W477">
        <f>($C$7*DL477+$D$7*DM477+$E$7*V477)</f>
        <v>0</v>
      </c>
      <c r="X477">
        <f>0.61365*exp(17.502*W477/(240.97+W477))</f>
        <v>0</v>
      </c>
      <c r="Y477">
        <f>(Z477/AA477*100)</f>
        <v>0</v>
      </c>
      <c r="Z477">
        <f>DD477*(DI477+DJ477)/1000</f>
        <v>0</v>
      </c>
      <c r="AA477">
        <f>0.61365*exp(17.502*DK477/(240.97+DK477))</f>
        <v>0</v>
      </c>
      <c r="AB477">
        <f>(X477-DD477*(DI477+DJ477)/1000)</f>
        <v>0</v>
      </c>
      <c r="AC477">
        <f>(-J477*44100)</f>
        <v>0</v>
      </c>
      <c r="AD477">
        <f>2*29.3*R477*0.92*(DK477-W477)</f>
        <v>0</v>
      </c>
      <c r="AE477">
        <f>2*0.95*5.67E-8*(((DK477+$B$7)+273)^4-(W477+273)^4)</f>
        <v>0</v>
      </c>
      <c r="AF477">
        <f>U477+AE477+AC477+AD477</f>
        <v>0</v>
      </c>
      <c r="AG477">
        <f>DH477*AU477*(DC477-DB477*(1000-AU477*DE477)/(1000-AU477*DD477))/(100*CV477)</f>
        <v>0</v>
      </c>
      <c r="AH477">
        <f>1000*DH477*AU477*(DD477-DE477)/(100*CV477*(1000-AU477*DD477))</f>
        <v>0</v>
      </c>
      <c r="AI477">
        <f>(AJ477 - AK477 - DI477*1E3/(8.314*(DK477+273.15)) * AM477/DH477 * AL477) * DH477/(100*CV477) * (1000 - DE477)/1000</f>
        <v>0</v>
      </c>
      <c r="AJ477">
        <v>235.9340390164561</v>
      </c>
      <c r="AK477">
        <v>235.5578727272728</v>
      </c>
      <c r="AL477">
        <v>-3.074581221364227</v>
      </c>
      <c r="AM477">
        <v>66.42542374797677</v>
      </c>
      <c r="AN477">
        <f>(AP477 - AO477 + DI477*1E3/(8.314*(DK477+273.15)) * AR477/DH477 * AQ477) * DH477/(100*CV477) * 1000/(1000 - AP477)</f>
        <v>0</v>
      </c>
      <c r="AO477">
        <v>16.52292147363399</v>
      </c>
      <c r="AP477">
        <v>29.40867202797203</v>
      </c>
      <c r="AQ477">
        <v>0.005665744780200327</v>
      </c>
      <c r="AR477">
        <v>79.24354987130967</v>
      </c>
      <c r="AS477">
        <v>0</v>
      </c>
      <c r="AT477">
        <v>0</v>
      </c>
      <c r="AU477">
        <f>IF(AS477*$H$13&gt;=AW477,1.0,(AW477/(AW477-AS477*$H$13)))</f>
        <v>0</v>
      </c>
      <c r="AV477">
        <f>(AU477-1)*100</f>
        <v>0</v>
      </c>
      <c r="AW477">
        <f>MAX(0,($B$13+$C$13*DP477)/(1+$D$13*DP477)*DI477/(DK477+273)*$E$13)</f>
        <v>0</v>
      </c>
      <c r="AX477" t="s">
        <v>421</v>
      </c>
      <c r="AY477" t="s">
        <v>421</v>
      </c>
      <c r="AZ477">
        <v>0</v>
      </c>
      <c r="BA477">
        <v>0</v>
      </c>
      <c r="BB477">
        <f>1-AZ477/BA477</f>
        <v>0</v>
      </c>
      <c r="BC477">
        <v>0</v>
      </c>
      <c r="BD477" t="s">
        <v>421</v>
      </c>
      <c r="BE477" t="s">
        <v>421</v>
      </c>
      <c r="BF477">
        <v>0</v>
      </c>
      <c r="BG477">
        <v>0</v>
      </c>
      <c r="BH477">
        <f>1-BF477/BG477</f>
        <v>0</v>
      </c>
      <c r="BI477">
        <v>0.5</v>
      </c>
      <c r="BJ477">
        <f>CS477</f>
        <v>0</v>
      </c>
      <c r="BK477">
        <f>L477</f>
        <v>0</v>
      </c>
      <c r="BL477">
        <f>BH477*BI477*BJ477</f>
        <v>0</v>
      </c>
      <c r="BM477">
        <f>(BK477-BC477)/BJ477</f>
        <v>0</v>
      </c>
      <c r="BN477">
        <f>(BA477-BG477)/BG477</f>
        <v>0</v>
      </c>
      <c r="BO477">
        <f>AZ477/(BB477+AZ477/BG477)</f>
        <v>0</v>
      </c>
      <c r="BP477" t="s">
        <v>421</v>
      </c>
      <c r="BQ477">
        <v>0</v>
      </c>
      <c r="BR477">
        <f>IF(BQ477&lt;&gt;0, BQ477, BO477)</f>
        <v>0</v>
      </c>
      <c r="BS477">
        <f>1-BR477/BG477</f>
        <v>0</v>
      </c>
      <c r="BT477">
        <f>(BG477-BF477)/(BG477-BR477)</f>
        <v>0</v>
      </c>
      <c r="BU477">
        <f>(BA477-BG477)/(BA477-BR477)</f>
        <v>0</v>
      </c>
      <c r="BV477">
        <f>(BG477-BF477)/(BG477-AZ477)</f>
        <v>0</v>
      </c>
      <c r="BW477">
        <f>(BA477-BG477)/(BA477-AZ477)</f>
        <v>0</v>
      </c>
      <c r="BX477">
        <f>(BT477*BR477/BF477)</f>
        <v>0</v>
      </c>
      <c r="BY477">
        <f>(1-BX477)</f>
        <v>0</v>
      </c>
      <c r="BZ477">
        <v>1370</v>
      </c>
      <c r="CA477">
        <v>300</v>
      </c>
      <c r="CB477">
        <v>300</v>
      </c>
      <c r="CC477">
        <v>300</v>
      </c>
      <c r="CD477">
        <v>10364.3</v>
      </c>
      <c r="CE477">
        <v>1581.53</v>
      </c>
      <c r="CF477">
        <v>-0.00729618</v>
      </c>
      <c r="CG477">
        <v>1.07</v>
      </c>
      <c r="CH477" t="s">
        <v>421</v>
      </c>
      <c r="CI477" t="s">
        <v>421</v>
      </c>
      <c r="CJ477" t="s">
        <v>421</v>
      </c>
      <c r="CK477" t="s">
        <v>421</v>
      </c>
      <c r="CL477" t="s">
        <v>421</v>
      </c>
      <c r="CM477" t="s">
        <v>421</v>
      </c>
      <c r="CN477" t="s">
        <v>421</v>
      </c>
      <c r="CO477" t="s">
        <v>421</v>
      </c>
      <c r="CP477" t="s">
        <v>421</v>
      </c>
      <c r="CQ477" t="s">
        <v>421</v>
      </c>
      <c r="CR477">
        <f>$B$11*DQ477+$C$11*DR477+$F$11*EC477*(1-EF477)</f>
        <v>0</v>
      </c>
      <c r="CS477">
        <f>CR477*CT477</f>
        <v>0</v>
      </c>
      <c r="CT477">
        <f>($B$11*$D$9+$C$11*$D$9+$F$11*((EP477+EH477)/MAX(EP477+EH477+EQ477, 0.1)*$I$9+EQ477/MAX(EP477+EH477+EQ477, 0.1)*$J$9))/($B$11+$C$11+$F$11)</f>
        <v>0</v>
      </c>
      <c r="CU477">
        <f>($B$11*$K$9+$C$11*$K$9+$F$11*((EP477+EH477)/MAX(EP477+EH477+EQ477, 0.1)*$P$9+EQ477/MAX(EP477+EH477+EQ477, 0.1)*$Q$9))/($B$11+$C$11+$F$11)</f>
        <v>0</v>
      </c>
      <c r="CV477">
        <v>6</v>
      </c>
      <c r="CW477">
        <v>0.5</v>
      </c>
      <c r="CX477" t="s">
        <v>422</v>
      </c>
      <c r="CY477">
        <v>2</v>
      </c>
      <c r="CZ477" t="b">
        <v>1</v>
      </c>
      <c r="DA477">
        <v>1652292845.7</v>
      </c>
      <c r="DB477">
        <v>235.5088</v>
      </c>
      <c r="DC477">
        <v>228.6084</v>
      </c>
      <c r="DD477">
        <v>29.40443</v>
      </c>
      <c r="DE477">
        <v>16.51426</v>
      </c>
      <c r="DF477">
        <v>234.57</v>
      </c>
      <c r="DG477">
        <v>29.27662</v>
      </c>
      <c r="DH477">
        <v>400.0781000000001</v>
      </c>
      <c r="DI477">
        <v>90.60522</v>
      </c>
      <c r="DJ477">
        <v>0.09995491999999999</v>
      </c>
      <c r="DK477">
        <v>33.89907000000001</v>
      </c>
      <c r="DL477">
        <v>32.08788999999999</v>
      </c>
      <c r="DM477">
        <v>999.9</v>
      </c>
      <c r="DN477">
        <v>0</v>
      </c>
      <c r="DO477">
        <v>0</v>
      </c>
      <c r="DP477">
        <v>10004.947</v>
      </c>
      <c r="DQ477">
        <v>0</v>
      </c>
      <c r="DR477">
        <v>248.4616</v>
      </c>
      <c r="DS477">
        <v>6.900228</v>
      </c>
      <c r="DT477">
        <v>242.6436</v>
      </c>
      <c r="DU477">
        <v>232.4474</v>
      </c>
      <c r="DV477">
        <v>12.89017</v>
      </c>
      <c r="DW477">
        <v>228.6084</v>
      </c>
      <c r="DX477">
        <v>16.51426</v>
      </c>
      <c r="DY477">
        <v>2.664195</v>
      </c>
      <c r="DZ477">
        <v>1.496278</v>
      </c>
      <c r="EA477">
        <v>22.06593</v>
      </c>
      <c r="EB477">
        <v>12.93018</v>
      </c>
      <c r="EC477">
        <v>1499.955</v>
      </c>
      <c r="ED477">
        <v>0.9730000000000001</v>
      </c>
      <c r="EE477">
        <v>0.02699995</v>
      </c>
      <c r="EF477">
        <v>0</v>
      </c>
      <c r="EG477">
        <v>982.4023999999999</v>
      </c>
      <c r="EH477">
        <v>5.000970000000001</v>
      </c>
      <c r="EI477">
        <v>15849.16</v>
      </c>
      <c r="EJ477">
        <v>12491.24</v>
      </c>
      <c r="EK477">
        <v>42.375</v>
      </c>
      <c r="EL477">
        <v>43.687</v>
      </c>
      <c r="EM477">
        <v>42.562</v>
      </c>
      <c r="EN477">
        <v>43.5</v>
      </c>
      <c r="EO477">
        <v>43.5</v>
      </c>
      <c r="EP477">
        <v>1454.59</v>
      </c>
      <c r="EQ477">
        <v>40.36499999999999</v>
      </c>
      <c r="ER477">
        <v>0</v>
      </c>
      <c r="ES477">
        <v>1012.800000190735</v>
      </c>
      <c r="ET477">
        <v>0</v>
      </c>
      <c r="EU477">
        <v>994.3954400000001</v>
      </c>
      <c r="EV477">
        <v>-154.09461514648</v>
      </c>
      <c r="EW477">
        <v>-2080.761535404323</v>
      </c>
      <c r="EX477">
        <v>16009.176</v>
      </c>
      <c r="EY477">
        <v>15</v>
      </c>
      <c r="EZ477">
        <v>1652291871.6</v>
      </c>
      <c r="FA477" t="s">
        <v>1407</v>
      </c>
      <c r="FB477">
        <v>1652291871.6</v>
      </c>
      <c r="FC477">
        <v>1652291863.6</v>
      </c>
      <c r="FD477">
        <v>39</v>
      </c>
      <c r="FE477">
        <v>0.347</v>
      </c>
      <c r="FF477">
        <v>-0</v>
      </c>
      <c r="FG477">
        <v>-0.763</v>
      </c>
      <c r="FH477">
        <v>0.031</v>
      </c>
      <c r="FI477">
        <v>1600</v>
      </c>
      <c r="FJ477">
        <v>23</v>
      </c>
      <c r="FK477">
        <v>0.04</v>
      </c>
      <c r="FL477">
        <v>0.02</v>
      </c>
      <c r="FM477">
        <v>4.451788048780488</v>
      </c>
      <c r="FN477">
        <v>19.0111193728223</v>
      </c>
      <c r="FO477">
        <v>1.875100129615482</v>
      </c>
      <c r="FP477">
        <v>-1</v>
      </c>
      <c r="FQ477">
        <v>12.89956341463415</v>
      </c>
      <c r="FR477">
        <v>-0.2716891986062816</v>
      </c>
      <c r="FS477">
        <v>0.04160872185830435</v>
      </c>
      <c r="FT477">
        <v>1</v>
      </c>
      <c r="FU477">
        <v>0</v>
      </c>
      <c r="FV477">
        <v>0</v>
      </c>
      <c r="FW477">
        <v>0</v>
      </c>
      <c r="FX477">
        <v>-1</v>
      </c>
      <c r="FY477">
        <v>1</v>
      </c>
      <c r="FZ477">
        <v>1</v>
      </c>
      <c r="GA477" t="s">
        <v>719</v>
      </c>
      <c r="GB477">
        <v>2.69264</v>
      </c>
      <c r="GC477">
        <v>2.7052</v>
      </c>
      <c r="GD477">
        <v>0.0560896</v>
      </c>
      <c r="GE477">
        <v>0.0540477</v>
      </c>
      <c r="GF477">
        <v>0.121499</v>
      </c>
      <c r="GG477">
        <v>0.0798369</v>
      </c>
      <c r="GH477">
        <v>29543.4</v>
      </c>
      <c r="GI477">
        <v>29729.5</v>
      </c>
      <c r="GJ477">
        <v>29129.1</v>
      </c>
      <c r="GK477">
        <v>29091.8</v>
      </c>
      <c r="GL477">
        <v>33877.9</v>
      </c>
      <c r="GM477">
        <v>35638.2</v>
      </c>
      <c r="GN477">
        <v>40992.3</v>
      </c>
      <c r="GO477">
        <v>41514.2</v>
      </c>
      <c r="GP477">
        <v>1.7109</v>
      </c>
      <c r="GQ477">
        <v>1.9801</v>
      </c>
      <c r="GR477">
        <v>0.0416376</v>
      </c>
      <c r="GS477">
        <v>0</v>
      </c>
      <c r="GT477">
        <v>31.4132</v>
      </c>
      <c r="GU477">
        <v>999.9</v>
      </c>
      <c r="GV477">
        <v>37.2</v>
      </c>
      <c r="GW477">
        <v>37.2</v>
      </c>
      <c r="GX477">
        <v>26.1709</v>
      </c>
      <c r="GY477">
        <v>62.9618</v>
      </c>
      <c r="GZ477">
        <v>29.2228</v>
      </c>
      <c r="HA477">
        <v>1</v>
      </c>
      <c r="HB477">
        <v>0.435333</v>
      </c>
      <c r="HC477">
        <v>0</v>
      </c>
      <c r="HD477">
        <v>20.3916</v>
      </c>
      <c r="HE477">
        <v>5.21564</v>
      </c>
      <c r="HF477">
        <v>12.0099</v>
      </c>
      <c r="HG477">
        <v>4.987</v>
      </c>
      <c r="HH477">
        <v>3.2884</v>
      </c>
      <c r="HI477">
        <v>2501.1</v>
      </c>
      <c r="HJ477">
        <v>9999</v>
      </c>
      <c r="HK477">
        <v>9999</v>
      </c>
      <c r="HL477">
        <v>46.9</v>
      </c>
      <c r="HM477">
        <v>1.86737</v>
      </c>
      <c r="HN477">
        <v>1.8663</v>
      </c>
      <c r="HO477">
        <v>1.86584</v>
      </c>
      <c r="HP477">
        <v>1.86572</v>
      </c>
      <c r="HQ477">
        <v>1.86752</v>
      </c>
      <c r="HR477">
        <v>1.87008</v>
      </c>
      <c r="HS477">
        <v>1.86873</v>
      </c>
      <c r="HT477">
        <v>1.8701</v>
      </c>
      <c r="HU477">
        <v>0</v>
      </c>
      <c r="HV477">
        <v>0</v>
      </c>
      <c r="HW477">
        <v>0</v>
      </c>
      <c r="HX477">
        <v>0</v>
      </c>
      <c r="HY477" t="s">
        <v>425</v>
      </c>
      <c r="HZ477" t="s">
        <v>426</v>
      </c>
      <c r="IA477" t="s">
        <v>427</v>
      </c>
      <c r="IB477" t="s">
        <v>427</v>
      </c>
      <c r="IC477" t="s">
        <v>427</v>
      </c>
      <c r="ID477" t="s">
        <v>427</v>
      </c>
      <c r="IE477">
        <v>0</v>
      </c>
      <c r="IF477">
        <v>100</v>
      </c>
      <c r="IG477">
        <v>100</v>
      </c>
      <c r="IH477">
        <v>0.945</v>
      </c>
      <c r="II477">
        <v>0.1278</v>
      </c>
      <c r="IJ477">
        <v>1.086735174038953</v>
      </c>
      <c r="IK477">
        <v>-0.0004613869835165773</v>
      </c>
      <c r="IL477">
        <v>-7.733014719846753E-07</v>
      </c>
      <c r="IM477">
        <v>2.12217718631011E-10</v>
      </c>
      <c r="IN477">
        <v>-0.1663746428164504</v>
      </c>
      <c r="IO477">
        <v>0.000886434048502425</v>
      </c>
      <c r="IP477">
        <v>0.0004187276611132993</v>
      </c>
      <c r="IQ477">
        <v>-3.612086840460417E-06</v>
      </c>
      <c r="IR477">
        <v>19</v>
      </c>
      <c r="IS477">
        <v>2204</v>
      </c>
      <c r="IT477">
        <v>1</v>
      </c>
      <c r="IU477">
        <v>37</v>
      </c>
      <c r="IV477">
        <v>16.3</v>
      </c>
      <c r="IW477">
        <v>16.4</v>
      </c>
      <c r="IX477">
        <v>0.606689</v>
      </c>
      <c r="IY477">
        <v>2.24976</v>
      </c>
      <c r="IZ477">
        <v>1.39648</v>
      </c>
      <c r="JA477">
        <v>2.34741</v>
      </c>
      <c r="JB477">
        <v>1.49536</v>
      </c>
      <c r="JC477">
        <v>2.40112</v>
      </c>
      <c r="JD477">
        <v>39.7422</v>
      </c>
      <c r="JE477">
        <v>14.1846</v>
      </c>
      <c r="JF477">
        <v>18</v>
      </c>
      <c r="JG477">
        <v>394.513</v>
      </c>
      <c r="JH477">
        <v>550.355</v>
      </c>
      <c r="JI477">
        <v>33.3271</v>
      </c>
      <c r="JJ477">
        <v>33.0036</v>
      </c>
      <c r="JK477">
        <v>29.9999</v>
      </c>
      <c r="JL477">
        <v>32.9333</v>
      </c>
      <c r="JM477">
        <v>32.8408</v>
      </c>
      <c r="JN477">
        <v>12.0253</v>
      </c>
      <c r="JO477">
        <v>36.2218</v>
      </c>
      <c r="JP477">
        <v>2.67964</v>
      </c>
      <c r="JQ477">
        <v>-999.9</v>
      </c>
      <c r="JR477">
        <v>192.916</v>
      </c>
      <c r="JS477">
        <v>16.5702</v>
      </c>
      <c r="JT477">
        <v>99.55759999999999</v>
      </c>
      <c r="JU477">
        <v>99.64570000000001</v>
      </c>
    </row>
    <row r="478" spans="1:281">
      <c r="A478">
        <v>462</v>
      </c>
      <c r="B478">
        <v>1652292853.5</v>
      </c>
      <c r="C478">
        <v>10797</v>
      </c>
      <c r="D478" t="s">
        <v>1435</v>
      </c>
      <c r="E478" t="s">
        <v>1436</v>
      </c>
      <c r="F478">
        <v>5</v>
      </c>
      <c r="G478" t="s">
        <v>1410</v>
      </c>
      <c r="H478" t="s">
        <v>418</v>
      </c>
      <c r="I478">
        <v>1652292851</v>
      </c>
      <c r="J478">
        <f>(K478)/1000</f>
        <v>0</v>
      </c>
      <c r="K478">
        <f>IF(CZ478, AN478, AH478)</f>
        <v>0</v>
      </c>
      <c r="L478">
        <f>IF(CZ478, AI478, AG478)</f>
        <v>0</v>
      </c>
      <c r="M478">
        <f>DB478 - IF(AU478&gt;1, L478*CV478*100.0/(AW478*DP478), 0)</f>
        <v>0</v>
      </c>
      <c r="N478">
        <f>((T478-J478/2)*M478-L478)/(T478+J478/2)</f>
        <v>0</v>
      </c>
      <c r="O478">
        <f>N478*(DI478+DJ478)/1000.0</f>
        <v>0</v>
      </c>
      <c r="P478">
        <f>(DB478 - IF(AU478&gt;1, L478*CV478*100.0/(AW478*DP478), 0))*(DI478+DJ478)/1000.0</f>
        <v>0</v>
      </c>
      <c r="Q478">
        <f>2.0/((1/S478-1/R478)+SIGN(S478)*SQRT((1/S478-1/R478)*(1/S478-1/R478) + 4*CW478/((CW478+1)*(CW478+1))*(2*1/S478*1/R478-1/R478*1/R478)))</f>
        <v>0</v>
      </c>
      <c r="R478">
        <f>IF(LEFT(CX478,1)&lt;&gt;"0",IF(LEFT(CX478,1)="1",3.0,CY478),$D$5+$E$5*(DP478*DI478/($K$5*1000))+$F$5*(DP478*DI478/($K$5*1000))*MAX(MIN(CV478,$J$5),$I$5)*MAX(MIN(CV478,$J$5),$I$5)+$G$5*MAX(MIN(CV478,$J$5),$I$5)*(DP478*DI478/($K$5*1000))+$H$5*(DP478*DI478/($K$5*1000))*(DP478*DI478/($K$5*1000)))</f>
        <v>0</v>
      </c>
      <c r="S478">
        <f>J478*(1000-(1000*0.61365*exp(17.502*W478/(240.97+W478))/(DI478+DJ478)+DD478)/2)/(1000*0.61365*exp(17.502*W478/(240.97+W478))/(DI478+DJ478)-DD478)</f>
        <v>0</v>
      </c>
      <c r="T478">
        <f>1/((CW478+1)/(Q478/1.6)+1/(R478/1.37)) + CW478/((CW478+1)/(Q478/1.6) + CW478/(R478/1.37))</f>
        <v>0</v>
      </c>
      <c r="U478">
        <f>(CR478*CU478)</f>
        <v>0</v>
      </c>
      <c r="V478">
        <f>(DK478+(U478+2*0.95*5.67E-8*(((DK478+$B$7)+273)^4-(DK478+273)^4)-44100*J478)/(1.84*29.3*R478+8*0.95*5.67E-8*(DK478+273)^3))</f>
        <v>0</v>
      </c>
      <c r="W478">
        <f>($C$7*DL478+$D$7*DM478+$E$7*V478)</f>
        <v>0</v>
      </c>
      <c r="X478">
        <f>0.61365*exp(17.502*W478/(240.97+W478))</f>
        <v>0</v>
      </c>
      <c r="Y478">
        <f>(Z478/AA478*100)</f>
        <v>0</v>
      </c>
      <c r="Z478">
        <f>DD478*(DI478+DJ478)/1000</f>
        <v>0</v>
      </c>
      <c r="AA478">
        <f>0.61365*exp(17.502*DK478/(240.97+DK478))</f>
        <v>0</v>
      </c>
      <c r="AB478">
        <f>(X478-DD478*(DI478+DJ478)/1000)</f>
        <v>0</v>
      </c>
      <c r="AC478">
        <f>(-J478*44100)</f>
        <v>0</v>
      </c>
      <c r="AD478">
        <f>2*29.3*R478*0.92*(DK478-W478)</f>
        <v>0</v>
      </c>
      <c r="AE478">
        <f>2*0.95*5.67E-8*(((DK478+$B$7)+273)^4-(W478+273)^4)</f>
        <v>0</v>
      </c>
      <c r="AF478">
        <f>U478+AE478+AC478+AD478</f>
        <v>0</v>
      </c>
      <c r="AG478">
        <f>DH478*AU478*(DC478-DB478*(1000-AU478*DE478)/(1000-AU478*DD478))/(100*CV478)</f>
        <v>0</v>
      </c>
      <c r="AH478">
        <f>1000*DH478*AU478*(DD478-DE478)/(100*CV478*(1000-AU478*DD478))</f>
        <v>0</v>
      </c>
      <c r="AI478">
        <f>(AJ478 - AK478 - DI478*1E3/(8.314*(DK478+273.15)) * AM478/DH478 * AL478) * DH478/(100*CV478) * (1000 - DE478)/1000</f>
        <v>0</v>
      </c>
      <c r="AJ478">
        <v>219.0218085466373</v>
      </c>
      <c r="AK478">
        <v>220.2177636363635</v>
      </c>
      <c r="AL478">
        <v>-3.068791180775602</v>
      </c>
      <c r="AM478">
        <v>66.42542374797677</v>
      </c>
      <c r="AN478">
        <f>(AP478 - AO478 + DI478*1E3/(8.314*(DK478+273.15)) * AR478/DH478 * AQ478) * DH478/(100*CV478) * 1000/(1000 - AP478)</f>
        <v>0</v>
      </c>
      <c r="AO478">
        <v>16.47260383003545</v>
      </c>
      <c r="AP478">
        <v>29.40378461538463</v>
      </c>
      <c r="AQ478">
        <v>-0.0002450170550301048</v>
      </c>
      <c r="AR478">
        <v>79.24354987130967</v>
      </c>
      <c r="AS478">
        <v>0</v>
      </c>
      <c r="AT478">
        <v>0</v>
      </c>
      <c r="AU478">
        <f>IF(AS478*$H$13&gt;=AW478,1.0,(AW478/(AW478-AS478*$H$13)))</f>
        <v>0</v>
      </c>
      <c r="AV478">
        <f>(AU478-1)*100</f>
        <v>0</v>
      </c>
      <c r="AW478">
        <f>MAX(0,($B$13+$C$13*DP478)/(1+$D$13*DP478)*DI478/(DK478+273)*$E$13)</f>
        <v>0</v>
      </c>
      <c r="AX478" t="s">
        <v>421</v>
      </c>
      <c r="AY478" t="s">
        <v>421</v>
      </c>
      <c r="AZ478">
        <v>0</v>
      </c>
      <c r="BA478">
        <v>0</v>
      </c>
      <c r="BB478">
        <f>1-AZ478/BA478</f>
        <v>0</v>
      </c>
      <c r="BC478">
        <v>0</v>
      </c>
      <c r="BD478" t="s">
        <v>421</v>
      </c>
      <c r="BE478" t="s">
        <v>421</v>
      </c>
      <c r="BF478">
        <v>0</v>
      </c>
      <c r="BG478">
        <v>0</v>
      </c>
      <c r="BH478">
        <f>1-BF478/BG478</f>
        <v>0</v>
      </c>
      <c r="BI478">
        <v>0.5</v>
      </c>
      <c r="BJ478">
        <f>CS478</f>
        <v>0</v>
      </c>
      <c r="BK478">
        <f>L478</f>
        <v>0</v>
      </c>
      <c r="BL478">
        <f>BH478*BI478*BJ478</f>
        <v>0</v>
      </c>
      <c r="BM478">
        <f>(BK478-BC478)/BJ478</f>
        <v>0</v>
      </c>
      <c r="BN478">
        <f>(BA478-BG478)/BG478</f>
        <v>0</v>
      </c>
      <c r="BO478">
        <f>AZ478/(BB478+AZ478/BG478)</f>
        <v>0</v>
      </c>
      <c r="BP478" t="s">
        <v>421</v>
      </c>
      <c r="BQ478">
        <v>0</v>
      </c>
      <c r="BR478">
        <f>IF(BQ478&lt;&gt;0, BQ478, BO478)</f>
        <v>0</v>
      </c>
      <c r="BS478">
        <f>1-BR478/BG478</f>
        <v>0</v>
      </c>
      <c r="BT478">
        <f>(BG478-BF478)/(BG478-BR478)</f>
        <v>0</v>
      </c>
      <c r="BU478">
        <f>(BA478-BG478)/(BA478-BR478)</f>
        <v>0</v>
      </c>
      <c r="BV478">
        <f>(BG478-BF478)/(BG478-AZ478)</f>
        <v>0</v>
      </c>
      <c r="BW478">
        <f>(BA478-BG478)/(BA478-AZ478)</f>
        <v>0</v>
      </c>
      <c r="BX478">
        <f>(BT478*BR478/BF478)</f>
        <v>0</v>
      </c>
      <c r="BY478">
        <f>(1-BX478)</f>
        <v>0</v>
      </c>
      <c r="BZ478">
        <v>1370</v>
      </c>
      <c r="CA478">
        <v>300</v>
      </c>
      <c r="CB478">
        <v>300</v>
      </c>
      <c r="CC478">
        <v>300</v>
      </c>
      <c r="CD478">
        <v>10364.3</v>
      </c>
      <c r="CE478">
        <v>1581.53</v>
      </c>
      <c r="CF478">
        <v>-0.00729618</v>
      </c>
      <c r="CG478">
        <v>1.07</v>
      </c>
      <c r="CH478" t="s">
        <v>421</v>
      </c>
      <c r="CI478" t="s">
        <v>421</v>
      </c>
      <c r="CJ478" t="s">
        <v>421</v>
      </c>
      <c r="CK478" t="s">
        <v>421</v>
      </c>
      <c r="CL478" t="s">
        <v>421</v>
      </c>
      <c r="CM478" t="s">
        <v>421</v>
      </c>
      <c r="CN478" t="s">
        <v>421</v>
      </c>
      <c r="CO478" t="s">
        <v>421</v>
      </c>
      <c r="CP478" t="s">
        <v>421</v>
      </c>
      <c r="CQ478" t="s">
        <v>421</v>
      </c>
      <c r="CR478">
        <f>$B$11*DQ478+$C$11*DR478+$F$11*EC478*(1-EF478)</f>
        <v>0</v>
      </c>
      <c r="CS478">
        <f>CR478*CT478</f>
        <v>0</v>
      </c>
      <c r="CT478">
        <f>($B$11*$D$9+$C$11*$D$9+$F$11*((EP478+EH478)/MAX(EP478+EH478+EQ478, 0.1)*$I$9+EQ478/MAX(EP478+EH478+EQ478, 0.1)*$J$9))/($B$11+$C$11+$F$11)</f>
        <v>0</v>
      </c>
      <c r="CU478">
        <f>($B$11*$K$9+$C$11*$K$9+$F$11*((EP478+EH478)/MAX(EP478+EH478+EQ478, 0.1)*$P$9+EQ478/MAX(EP478+EH478+EQ478, 0.1)*$Q$9))/($B$11+$C$11+$F$11)</f>
        <v>0</v>
      </c>
      <c r="CV478">
        <v>6</v>
      </c>
      <c r="CW478">
        <v>0.5</v>
      </c>
      <c r="CX478" t="s">
        <v>422</v>
      </c>
      <c r="CY478">
        <v>2</v>
      </c>
      <c r="CZ478" t="b">
        <v>1</v>
      </c>
      <c r="DA478">
        <v>1652292851</v>
      </c>
      <c r="DB478">
        <v>219.7074444444444</v>
      </c>
      <c r="DC478">
        <v>211.0347777777778</v>
      </c>
      <c r="DD478">
        <v>29.40517777777778</v>
      </c>
      <c r="DE478">
        <v>16.46201111111111</v>
      </c>
      <c r="DF478">
        <v>218.7564444444444</v>
      </c>
      <c r="DG478">
        <v>29.27733333333333</v>
      </c>
      <c r="DH478">
        <v>400.0791111111111</v>
      </c>
      <c r="DI478">
        <v>90.60684444444445</v>
      </c>
      <c r="DJ478">
        <v>0.1000309</v>
      </c>
      <c r="DK478">
        <v>33.89924444444445</v>
      </c>
      <c r="DL478">
        <v>32.09335555555556</v>
      </c>
      <c r="DM478">
        <v>999.9000000000001</v>
      </c>
      <c r="DN478">
        <v>0</v>
      </c>
      <c r="DO478">
        <v>0</v>
      </c>
      <c r="DP478">
        <v>10001.10888888889</v>
      </c>
      <c r="DQ478">
        <v>0</v>
      </c>
      <c r="DR478">
        <v>249.1246666666667</v>
      </c>
      <c r="DS478">
        <v>8.672764444444445</v>
      </c>
      <c r="DT478">
        <v>226.3638888888889</v>
      </c>
      <c r="DU478">
        <v>214.567</v>
      </c>
      <c r="DV478">
        <v>12.94315555555556</v>
      </c>
      <c r="DW478">
        <v>211.0347777777778</v>
      </c>
      <c r="DX478">
        <v>16.46201111111111</v>
      </c>
      <c r="DY478">
        <v>2.664308888888888</v>
      </c>
      <c r="DZ478">
        <v>1.491572222222222</v>
      </c>
      <c r="EA478">
        <v>22.06662222222222</v>
      </c>
      <c r="EB478">
        <v>12.88204444444444</v>
      </c>
      <c r="EC478">
        <v>1499.996666666667</v>
      </c>
      <c r="ED478">
        <v>0.9729906666666667</v>
      </c>
      <c r="EE478">
        <v>0.0270093</v>
      </c>
      <c r="EF478">
        <v>0</v>
      </c>
      <c r="EG478">
        <v>968.0884444444445</v>
      </c>
      <c r="EH478">
        <v>5.00097</v>
      </c>
      <c r="EI478">
        <v>15618.91111111111</v>
      </c>
      <c r="EJ478">
        <v>12491.52222222222</v>
      </c>
      <c r="EK478">
        <v>42.375</v>
      </c>
      <c r="EL478">
        <v>43.687</v>
      </c>
      <c r="EM478">
        <v>42.562</v>
      </c>
      <c r="EN478">
        <v>43.5</v>
      </c>
      <c r="EO478">
        <v>43.5</v>
      </c>
      <c r="EP478">
        <v>1454.616666666667</v>
      </c>
      <c r="EQ478">
        <v>40.38</v>
      </c>
      <c r="ER478">
        <v>0</v>
      </c>
      <c r="ES478">
        <v>1018.200000047684</v>
      </c>
      <c r="ET478">
        <v>0</v>
      </c>
      <c r="EU478">
        <v>981.0009615384614</v>
      </c>
      <c r="EV478">
        <v>-161.3658462552431</v>
      </c>
      <c r="EW478">
        <v>-2421.654701963367</v>
      </c>
      <c r="EX478">
        <v>15813.7</v>
      </c>
      <c r="EY478">
        <v>15</v>
      </c>
      <c r="EZ478">
        <v>1652291871.6</v>
      </c>
      <c r="FA478" t="s">
        <v>1407</v>
      </c>
      <c r="FB478">
        <v>1652291871.6</v>
      </c>
      <c r="FC478">
        <v>1652291863.6</v>
      </c>
      <c r="FD478">
        <v>39</v>
      </c>
      <c r="FE478">
        <v>0.347</v>
      </c>
      <c r="FF478">
        <v>-0</v>
      </c>
      <c r="FG478">
        <v>-0.763</v>
      </c>
      <c r="FH478">
        <v>0.031</v>
      </c>
      <c r="FI478">
        <v>1600</v>
      </c>
      <c r="FJ478">
        <v>23</v>
      </c>
      <c r="FK478">
        <v>0.04</v>
      </c>
      <c r="FL478">
        <v>0.02</v>
      </c>
      <c r="FM478">
        <v>5.741324146341464</v>
      </c>
      <c r="FN478">
        <v>19.20566717770035</v>
      </c>
      <c r="FO478">
        <v>1.894513148333797</v>
      </c>
      <c r="FP478">
        <v>-1</v>
      </c>
      <c r="FQ478">
        <v>12.89678536585366</v>
      </c>
      <c r="FR478">
        <v>0.07253310104531888</v>
      </c>
      <c r="FS478">
        <v>0.03831328853706874</v>
      </c>
      <c r="FT478">
        <v>1</v>
      </c>
      <c r="FU478">
        <v>0</v>
      </c>
      <c r="FV478">
        <v>0</v>
      </c>
      <c r="FW478">
        <v>0</v>
      </c>
      <c r="FX478">
        <v>-1</v>
      </c>
      <c r="FY478">
        <v>1</v>
      </c>
      <c r="FZ478">
        <v>1</v>
      </c>
      <c r="GA478" t="s">
        <v>719</v>
      </c>
      <c r="GB478">
        <v>2.69287</v>
      </c>
      <c r="GC478">
        <v>2.70509</v>
      </c>
      <c r="GD478">
        <v>0.0528165</v>
      </c>
      <c r="GE478">
        <v>0.050428</v>
      </c>
      <c r="GF478">
        <v>0.121485</v>
      </c>
      <c r="GG478">
        <v>0.0797925</v>
      </c>
      <c r="GH478">
        <v>29646.3</v>
      </c>
      <c r="GI478">
        <v>29843.8</v>
      </c>
      <c r="GJ478">
        <v>29129.5</v>
      </c>
      <c r="GK478">
        <v>29092.3</v>
      </c>
      <c r="GL478">
        <v>33879</v>
      </c>
      <c r="GM478">
        <v>35640.4</v>
      </c>
      <c r="GN478">
        <v>40993.1</v>
      </c>
      <c r="GO478">
        <v>41514.8</v>
      </c>
      <c r="GP478">
        <v>1.711</v>
      </c>
      <c r="GQ478">
        <v>1.98032</v>
      </c>
      <c r="GR478">
        <v>0.0413768</v>
      </c>
      <c r="GS478">
        <v>0</v>
      </c>
      <c r="GT478">
        <v>31.4132</v>
      </c>
      <c r="GU478">
        <v>999.9</v>
      </c>
      <c r="GV478">
        <v>37.2</v>
      </c>
      <c r="GW478">
        <v>37.2</v>
      </c>
      <c r="GX478">
        <v>26.1699</v>
      </c>
      <c r="GY478">
        <v>63.0318</v>
      </c>
      <c r="GZ478">
        <v>29.6595</v>
      </c>
      <c r="HA478">
        <v>1</v>
      </c>
      <c r="HB478">
        <v>0.434759</v>
      </c>
      <c r="HC478">
        <v>0</v>
      </c>
      <c r="HD478">
        <v>20.3916</v>
      </c>
      <c r="HE478">
        <v>5.21489</v>
      </c>
      <c r="HF478">
        <v>12.0099</v>
      </c>
      <c r="HG478">
        <v>4.9865</v>
      </c>
      <c r="HH478">
        <v>3.28833</v>
      </c>
      <c r="HI478">
        <v>2501.1</v>
      </c>
      <c r="HJ478">
        <v>9999</v>
      </c>
      <c r="HK478">
        <v>9999</v>
      </c>
      <c r="HL478">
        <v>46.9</v>
      </c>
      <c r="HM478">
        <v>1.86737</v>
      </c>
      <c r="HN478">
        <v>1.8663</v>
      </c>
      <c r="HO478">
        <v>1.86584</v>
      </c>
      <c r="HP478">
        <v>1.86571</v>
      </c>
      <c r="HQ478">
        <v>1.86752</v>
      </c>
      <c r="HR478">
        <v>1.87008</v>
      </c>
      <c r="HS478">
        <v>1.86874</v>
      </c>
      <c r="HT478">
        <v>1.8701</v>
      </c>
      <c r="HU478">
        <v>0</v>
      </c>
      <c r="HV478">
        <v>0</v>
      </c>
      <c r="HW478">
        <v>0</v>
      </c>
      <c r="HX478">
        <v>0</v>
      </c>
      <c r="HY478" t="s">
        <v>425</v>
      </c>
      <c r="HZ478" t="s">
        <v>426</v>
      </c>
      <c r="IA478" t="s">
        <v>427</v>
      </c>
      <c r="IB478" t="s">
        <v>427</v>
      </c>
      <c r="IC478" t="s">
        <v>427</v>
      </c>
      <c r="ID478" t="s">
        <v>427</v>
      </c>
      <c r="IE478">
        <v>0</v>
      </c>
      <c r="IF478">
        <v>100</v>
      </c>
      <c r="IG478">
        <v>100</v>
      </c>
      <c r="IH478">
        <v>0.956</v>
      </c>
      <c r="II478">
        <v>0.1277</v>
      </c>
      <c r="IJ478">
        <v>1.086735174038953</v>
      </c>
      <c r="IK478">
        <v>-0.0004613869835165773</v>
      </c>
      <c r="IL478">
        <v>-7.733014719846753E-07</v>
      </c>
      <c r="IM478">
        <v>2.12217718631011E-10</v>
      </c>
      <c r="IN478">
        <v>-0.1663746428164504</v>
      </c>
      <c r="IO478">
        <v>0.000886434048502425</v>
      </c>
      <c r="IP478">
        <v>0.0004187276611132993</v>
      </c>
      <c r="IQ478">
        <v>-3.612086840460417E-06</v>
      </c>
      <c r="IR478">
        <v>19</v>
      </c>
      <c r="IS478">
        <v>2204</v>
      </c>
      <c r="IT478">
        <v>1</v>
      </c>
      <c r="IU478">
        <v>37</v>
      </c>
      <c r="IV478">
        <v>16.4</v>
      </c>
      <c r="IW478">
        <v>16.5</v>
      </c>
      <c r="IX478">
        <v>0.568848</v>
      </c>
      <c r="IY478">
        <v>2.25708</v>
      </c>
      <c r="IZ478">
        <v>1.39648</v>
      </c>
      <c r="JA478">
        <v>2.34863</v>
      </c>
      <c r="JB478">
        <v>1.49536</v>
      </c>
      <c r="JC478">
        <v>2.37427</v>
      </c>
      <c r="JD478">
        <v>39.7673</v>
      </c>
      <c r="JE478">
        <v>14.1846</v>
      </c>
      <c r="JF478">
        <v>18</v>
      </c>
      <c r="JG478">
        <v>394.556</v>
      </c>
      <c r="JH478">
        <v>550.502</v>
      </c>
      <c r="JI478">
        <v>33.325</v>
      </c>
      <c r="JJ478">
        <v>33.0036</v>
      </c>
      <c r="JK478">
        <v>29.9999</v>
      </c>
      <c r="JL478">
        <v>32.931</v>
      </c>
      <c r="JM478">
        <v>32.8384</v>
      </c>
      <c r="JN478">
        <v>11.3236</v>
      </c>
      <c r="JO478">
        <v>35.9508</v>
      </c>
      <c r="JP478">
        <v>2.30081</v>
      </c>
      <c r="JQ478">
        <v>-999.9</v>
      </c>
      <c r="JR478">
        <v>179.481</v>
      </c>
      <c r="JS478">
        <v>16.5718</v>
      </c>
      <c r="JT478">
        <v>99.5592</v>
      </c>
      <c r="JU478">
        <v>99.6473</v>
      </c>
    </row>
    <row r="479" spans="1:281">
      <c r="A479">
        <v>463</v>
      </c>
      <c r="B479">
        <v>1652292858.5</v>
      </c>
      <c r="C479">
        <v>10802</v>
      </c>
      <c r="D479" t="s">
        <v>1437</v>
      </c>
      <c r="E479" t="s">
        <v>1438</v>
      </c>
      <c r="F479">
        <v>5</v>
      </c>
      <c r="G479" t="s">
        <v>1410</v>
      </c>
      <c r="H479" t="s">
        <v>418</v>
      </c>
      <c r="I479">
        <v>1652292855.7</v>
      </c>
      <c r="J479">
        <f>(K479)/1000</f>
        <v>0</v>
      </c>
      <c r="K479">
        <f>IF(CZ479, AN479, AH479)</f>
        <v>0</v>
      </c>
      <c r="L479">
        <f>IF(CZ479, AI479, AG479)</f>
        <v>0</v>
      </c>
      <c r="M479">
        <f>DB479 - IF(AU479&gt;1, L479*CV479*100.0/(AW479*DP479), 0)</f>
        <v>0</v>
      </c>
      <c r="N479">
        <f>((T479-J479/2)*M479-L479)/(T479+J479/2)</f>
        <v>0</v>
      </c>
      <c r="O479">
        <f>N479*(DI479+DJ479)/1000.0</f>
        <v>0</v>
      </c>
      <c r="P479">
        <f>(DB479 - IF(AU479&gt;1, L479*CV479*100.0/(AW479*DP479), 0))*(DI479+DJ479)/1000.0</f>
        <v>0</v>
      </c>
      <c r="Q479">
        <f>2.0/((1/S479-1/R479)+SIGN(S479)*SQRT((1/S479-1/R479)*(1/S479-1/R479) + 4*CW479/((CW479+1)*(CW479+1))*(2*1/S479*1/R479-1/R479*1/R479)))</f>
        <v>0</v>
      </c>
      <c r="R479">
        <f>IF(LEFT(CX479,1)&lt;&gt;"0",IF(LEFT(CX479,1)="1",3.0,CY479),$D$5+$E$5*(DP479*DI479/($K$5*1000))+$F$5*(DP479*DI479/($K$5*1000))*MAX(MIN(CV479,$J$5),$I$5)*MAX(MIN(CV479,$J$5),$I$5)+$G$5*MAX(MIN(CV479,$J$5),$I$5)*(DP479*DI479/($K$5*1000))+$H$5*(DP479*DI479/($K$5*1000))*(DP479*DI479/($K$5*1000)))</f>
        <v>0</v>
      </c>
      <c r="S479">
        <f>J479*(1000-(1000*0.61365*exp(17.502*W479/(240.97+W479))/(DI479+DJ479)+DD479)/2)/(1000*0.61365*exp(17.502*W479/(240.97+W479))/(DI479+DJ479)-DD479)</f>
        <v>0</v>
      </c>
      <c r="T479">
        <f>1/((CW479+1)/(Q479/1.6)+1/(R479/1.37)) + CW479/((CW479+1)/(Q479/1.6) + CW479/(R479/1.37))</f>
        <v>0</v>
      </c>
      <c r="U479">
        <f>(CR479*CU479)</f>
        <v>0</v>
      </c>
      <c r="V479">
        <f>(DK479+(U479+2*0.95*5.67E-8*(((DK479+$B$7)+273)^4-(DK479+273)^4)-44100*J479)/(1.84*29.3*R479+8*0.95*5.67E-8*(DK479+273)^3))</f>
        <v>0</v>
      </c>
      <c r="W479">
        <f>($C$7*DL479+$D$7*DM479+$E$7*V479)</f>
        <v>0</v>
      </c>
      <c r="X479">
        <f>0.61365*exp(17.502*W479/(240.97+W479))</f>
        <v>0</v>
      </c>
      <c r="Y479">
        <f>(Z479/AA479*100)</f>
        <v>0</v>
      </c>
      <c r="Z479">
        <f>DD479*(DI479+DJ479)/1000</f>
        <v>0</v>
      </c>
      <c r="AA479">
        <f>0.61365*exp(17.502*DK479/(240.97+DK479))</f>
        <v>0</v>
      </c>
      <c r="AB479">
        <f>(X479-DD479*(DI479+DJ479)/1000)</f>
        <v>0</v>
      </c>
      <c r="AC479">
        <f>(-J479*44100)</f>
        <v>0</v>
      </c>
      <c r="AD479">
        <f>2*29.3*R479*0.92*(DK479-W479)</f>
        <v>0</v>
      </c>
      <c r="AE479">
        <f>2*0.95*5.67E-8*(((DK479+$B$7)+273)^4-(W479+273)^4)</f>
        <v>0</v>
      </c>
      <c r="AF479">
        <f>U479+AE479+AC479+AD479</f>
        <v>0</v>
      </c>
      <c r="AG479">
        <f>DH479*AU479*(DC479-DB479*(1000-AU479*DE479)/(1000-AU479*DD479))/(100*CV479)</f>
        <v>0</v>
      </c>
      <c r="AH479">
        <f>1000*DH479*AU479*(DD479-DE479)/(100*CV479*(1000-AU479*DD479))</f>
        <v>0</v>
      </c>
      <c r="AI479">
        <f>(AJ479 - AK479 - DI479*1E3/(8.314*(DK479+273.15)) * AM479/DH479 * AL479) * DH479/(100*CV479) * (1000 - DE479)/1000</f>
        <v>0</v>
      </c>
      <c r="AJ479">
        <v>202.2722259296777</v>
      </c>
      <c r="AK479">
        <v>204.8910060606061</v>
      </c>
      <c r="AL479">
        <v>-3.061649442847329</v>
      </c>
      <c r="AM479">
        <v>66.42542374797677</v>
      </c>
      <c r="AN479">
        <f>(AP479 - AO479 + DI479*1E3/(8.314*(DK479+273.15)) * AR479/DH479 * AQ479) * DH479/(100*CV479) * 1000/(1000 - AP479)</f>
        <v>0</v>
      </c>
      <c r="AO479">
        <v>16.47820699148784</v>
      </c>
      <c r="AP479">
        <v>29.40758811188813</v>
      </c>
      <c r="AQ479">
        <v>-0.0001373267175791657</v>
      </c>
      <c r="AR479">
        <v>79.24354987130967</v>
      </c>
      <c r="AS479">
        <v>0</v>
      </c>
      <c r="AT479">
        <v>0</v>
      </c>
      <c r="AU479">
        <f>IF(AS479*$H$13&gt;=AW479,1.0,(AW479/(AW479-AS479*$H$13)))</f>
        <v>0</v>
      </c>
      <c r="AV479">
        <f>(AU479-1)*100</f>
        <v>0</v>
      </c>
      <c r="AW479">
        <f>MAX(0,($B$13+$C$13*DP479)/(1+$D$13*DP479)*DI479/(DK479+273)*$E$13)</f>
        <v>0</v>
      </c>
      <c r="AX479" t="s">
        <v>421</v>
      </c>
      <c r="AY479" t="s">
        <v>421</v>
      </c>
      <c r="AZ479">
        <v>0</v>
      </c>
      <c r="BA479">
        <v>0</v>
      </c>
      <c r="BB479">
        <f>1-AZ479/BA479</f>
        <v>0</v>
      </c>
      <c r="BC479">
        <v>0</v>
      </c>
      <c r="BD479" t="s">
        <v>421</v>
      </c>
      <c r="BE479" t="s">
        <v>421</v>
      </c>
      <c r="BF479">
        <v>0</v>
      </c>
      <c r="BG479">
        <v>0</v>
      </c>
      <c r="BH479">
        <f>1-BF479/BG479</f>
        <v>0</v>
      </c>
      <c r="BI479">
        <v>0.5</v>
      </c>
      <c r="BJ479">
        <f>CS479</f>
        <v>0</v>
      </c>
      <c r="BK479">
        <f>L479</f>
        <v>0</v>
      </c>
      <c r="BL479">
        <f>BH479*BI479*BJ479</f>
        <v>0</v>
      </c>
      <c r="BM479">
        <f>(BK479-BC479)/BJ479</f>
        <v>0</v>
      </c>
      <c r="BN479">
        <f>(BA479-BG479)/BG479</f>
        <v>0</v>
      </c>
      <c r="BO479">
        <f>AZ479/(BB479+AZ479/BG479)</f>
        <v>0</v>
      </c>
      <c r="BP479" t="s">
        <v>421</v>
      </c>
      <c r="BQ479">
        <v>0</v>
      </c>
      <c r="BR479">
        <f>IF(BQ479&lt;&gt;0, BQ479, BO479)</f>
        <v>0</v>
      </c>
      <c r="BS479">
        <f>1-BR479/BG479</f>
        <v>0</v>
      </c>
      <c r="BT479">
        <f>(BG479-BF479)/(BG479-BR479)</f>
        <v>0</v>
      </c>
      <c r="BU479">
        <f>(BA479-BG479)/(BA479-BR479)</f>
        <v>0</v>
      </c>
      <c r="BV479">
        <f>(BG479-BF479)/(BG479-AZ479)</f>
        <v>0</v>
      </c>
      <c r="BW479">
        <f>(BA479-BG479)/(BA479-AZ479)</f>
        <v>0</v>
      </c>
      <c r="BX479">
        <f>(BT479*BR479/BF479)</f>
        <v>0</v>
      </c>
      <c r="BY479">
        <f>(1-BX479)</f>
        <v>0</v>
      </c>
      <c r="BZ479">
        <v>1370</v>
      </c>
      <c r="CA479">
        <v>300</v>
      </c>
      <c r="CB479">
        <v>300</v>
      </c>
      <c r="CC479">
        <v>300</v>
      </c>
      <c r="CD479">
        <v>10364.3</v>
      </c>
      <c r="CE479">
        <v>1581.53</v>
      </c>
      <c r="CF479">
        <v>-0.00729618</v>
      </c>
      <c r="CG479">
        <v>1.07</v>
      </c>
      <c r="CH479" t="s">
        <v>421</v>
      </c>
      <c r="CI479" t="s">
        <v>421</v>
      </c>
      <c r="CJ479" t="s">
        <v>421</v>
      </c>
      <c r="CK479" t="s">
        <v>421</v>
      </c>
      <c r="CL479" t="s">
        <v>421</v>
      </c>
      <c r="CM479" t="s">
        <v>421</v>
      </c>
      <c r="CN479" t="s">
        <v>421</v>
      </c>
      <c r="CO479" t="s">
        <v>421</v>
      </c>
      <c r="CP479" t="s">
        <v>421</v>
      </c>
      <c r="CQ479" t="s">
        <v>421</v>
      </c>
      <c r="CR479">
        <f>$B$11*DQ479+$C$11*DR479+$F$11*EC479*(1-EF479)</f>
        <v>0</v>
      </c>
      <c r="CS479">
        <f>CR479*CT479</f>
        <v>0</v>
      </c>
      <c r="CT479">
        <f>($B$11*$D$9+$C$11*$D$9+$F$11*((EP479+EH479)/MAX(EP479+EH479+EQ479, 0.1)*$I$9+EQ479/MAX(EP479+EH479+EQ479, 0.1)*$J$9))/($B$11+$C$11+$F$11)</f>
        <v>0</v>
      </c>
      <c r="CU479">
        <f>($B$11*$K$9+$C$11*$K$9+$F$11*((EP479+EH479)/MAX(EP479+EH479+EQ479, 0.1)*$P$9+EQ479/MAX(EP479+EH479+EQ479, 0.1)*$Q$9))/($B$11+$C$11+$F$11)</f>
        <v>0</v>
      </c>
      <c r="CV479">
        <v>6</v>
      </c>
      <c r="CW479">
        <v>0.5</v>
      </c>
      <c r="CX479" t="s">
        <v>422</v>
      </c>
      <c r="CY479">
        <v>2</v>
      </c>
      <c r="CZ479" t="b">
        <v>1</v>
      </c>
      <c r="DA479">
        <v>1652292855.7</v>
      </c>
      <c r="DB479">
        <v>205.7104</v>
      </c>
      <c r="DC479">
        <v>195.5228</v>
      </c>
      <c r="DD479">
        <v>29.40343</v>
      </c>
      <c r="DE479">
        <v>16.49244</v>
      </c>
      <c r="DF479">
        <v>204.7488</v>
      </c>
      <c r="DG479">
        <v>29.27561</v>
      </c>
      <c r="DH479">
        <v>400.0813</v>
      </c>
      <c r="DI479">
        <v>90.60435</v>
      </c>
      <c r="DJ479">
        <v>0.10002342</v>
      </c>
      <c r="DK479">
        <v>33.89767999999999</v>
      </c>
      <c r="DL479">
        <v>32.08322</v>
      </c>
      <c r="DM479">
        <v>999.9</v>
      </c>
      <c r="DN479">
        <v>0</v>
      </c>
      <c r="DO479">
        <v>0</v>
      </c>
      <c r="DP479">
        <v>10000.932</v>
      </c>
      <c r="DQ479">
        <v>0</v>
      </c>
      <c r="DR479">
        <v>244.8718</v>
      </c>
      <c r="DS479">
        <v>10.187772</v>
      </c>
      <c r="DT479">
        <v>211.9423</v>
      </c>
      <c r="DU479">
        <v>198.8014</v>
      </c>
      <c r="DV479">
        <v>12.911</v>
      </c>
      <c r="DW479">
        <v>195.5228</v>
      </c>
      <c r="DX479">
        <v>16.49244</v>
      </c>
      <c r="DY479">
        <v>2.66408</v>
      </c>
      <c r="DZ479">
        <v>1.494287</v>
      </c>
      <c r="EA479">
        <v>22.0652</v>
      </c>
      <c r="EB479">
        <v>12.90983</v>
      </c>
      <c r="EC479">
        <v>1500.078</v>
      </c>
      <c r="ED479">
        <v>0.9729939999999999</v>
      </c>
      <c r="EE479">
        <v>0.02700583</v>
      </c>
      <c r="EF479">
        <v>0</v>
      </c>
      <c r="EG479">
        <v>955.1555000000001</v>
      </c>
      <c r="EH479">
        <v>5.000970000000001</v>
      </c>
      <c r="EI479">
        <v>15387.54</v>
      </c>
      <c r="EJ479">
        <v>12492.22</v>
      </c>
      <c r="EK479">
        <v>42.375</v>
      </c>
      <c r="EL479">
        <v>43.687</v>
      </c>
      <c r="EM479">
        <v>42.562</v>
      </c>
      <c r="EN479">
        <v>43.5</v>
      </c>
      <c r="EO479">
        <v>43.5</v>
      </c>
      <c r="EP479">
        <v>1454.7</v>
      </c>
      <c r="EQ479">
        <v>40.37800000000001</v>
      </c>
      <c r="ER479">
        <v>0</v>
      </c>
      <c r="ES479">
        <v>1023</v>
      </c>
      <c r="ET479">
        <v>0</v>
      </c>
      <c r="EU479">
        <v>967.9891923076923</v>
      </c>
      <c r="EV479">
        <v>-164.0694358927026</v>
      </c>
      <c r="EW479">
        <v>-2759.271794677608</v>
      </c>
      <c r="EX479">
        <v>15609.31923076923</v>
      </c>
      <c r="EY479">
        <v>15</v>
      </c>
      <c r="EZ479">
        <v>1652291871.6</v>
      </c>
      <c r="FA479" t="s">
        <v>1407</v>
      </c>
      <c r="FB479">
        <v>1652291871.6</v>
      </c>
      <c r="FC479">
        <v>1652291863.6</v>
      </c>
      <c r="FD479">
        <v>39</v>
      </c>
      <c r="FE479">
        <v>0.347</v>
      </c>
      <c r="FF479">
        <v>-0</v>
      </c>
      <c r="FG479">
        <v>-0.763</v>
      </c>
      <c r="FH479">
        <v>0.031</v>
      </c>
      <c r="FI479">
        <v>1600</v>
      </c>
      <c r="FJ479">
        <v>23</v>
      </c>
      <c r="FK479">
        <v>0.04</v>
      </c>
      <c r="FL479">
        <v>0.02</v>
      </c>
      <c r="FM479">
        <v>7.586176499999999</v>
      </c>
      <c r="FN479">
        <v>19.63607594746717</v>
      </c>
      <c r="FO479">
        <v>1.889349606083467</v>
      </c>
      <c r="FP479">
        <v>-1</v>
      </c>
      <c r="FQ479">
        <v>12.8975875</v>
      </c>
      <c r="FR479">
        <v>0.279434521575977</v>
      </c>
      <c r="FS479">
        <v>0.03435070004745169</v>
      </c>
      <c r="FT479">
        <v>1</v>
      </c>
      <c r="FU479">
        <v>0</v>
      </c>
      <c r="FV479">
        <v>0</v>
      </c>
      <c r="FW479">
        <v>0</v>
      </c>
      <c r="FX479">
        <v>-1</v>
      </c>
      <c r="FY479">
        <v>1</v>
      </c>
      <c r="FZ479">
        <v>1</v>
      </c>
      <c r="GA479" t="s">
        <v>719</v>
      </c>
      <c r="GB479">
        <v>2.69282</v>
      </c>
      <c r="GC479">
        <v>2.70523</v>
      </c>
      <c r="GD479">
        <v>0.04948</v>
      </c>
      <c r="GE479">
        <v>0.0467017</v>
      </c>
      <c r="GF479">
        <v>0.121503</v>
      </c>
      <c r="GG479">
        <v>0.0799073</v>
      </c>
      <c r="GH479">
        <v>29751</v>
      </c>
      <c r="GI479">
        <v>29961</v>
      </c>
      <c r="GJ479">
        <v>29129.8</v>
      </c>
      <c r="GK479">
        <v>29092.3</v>
      </c>
      <c r="GL479">
        <v>33878.6</v>
      </c>
      <c r="GM479">
        <v>35635.9</v>
      </c>
      <c r="GN479">
        <v>40993.5</v>
      </c>
      <c r="GO479">
        <v>41514.9</v>
      </c>
      <c r="GP479">
        <v>1.71122</v>
      </c>
      <c r="GQ479">
        <v>1.98022</v>
      </c>
      <c r="GR479">
        <v>0.0412762</v>
      </c>
      <c r="GS479">
        <v>0</v>
      </c>
      <c r="GT479">
        <v>31.4132</v>
      </c>
      <c r="GU479">
        <v>999.9</v>
      </c>
      <c r="GV479">
        <v>37.1</v>
      </c>
      <c r="GW479">
        <v>37.2</v>
      </c>
      <c r="GX479">
        <v>26.1001</v>
      </c>
      <c r="GY479">
        <v>62.8618</v>
      </c>
      <c r="GZ479">
        <v>29.2027</v>
      </c>
      <c r="HA479">
        <v>1</v>
      </c>
      <c r="HB479">
        <v>0.434738</v>
      </c>
      <c r="HC479">
        <v>0</v>
      </c>
      <c r="HD479">
        <v>20.3916</v>
      </c>
      <c r="HE479">
        <v>5.21519</v>
      </c>
      <c r="HF479">
        <v>12.0099</v>
      </c>
      <c r="HG479">
        <v>4.98685</v>
      </c>
      <c r="HH479">
        <v>3.28825</v>
      </c>
      <c r="HI479">
        <v>2501.3</v>
      </c>
      <c r="HJ479">
        <v>9999</v>
      </c>
      <c r="HK479">
        <v>9999</v>
      </c>
      <c r="HL479">
        <v>46.9</v>
      </c>
      <c r="HM479">
        <v>1.86737</v>
      </c>
      <c r="HN479">
        <v>1.8663</v>
      </c>
      <c r="HO479">
        <v>1.86584</v>
      </c>
      <c r="HP479">
        <v>1.86573</v>
      </c>
      <c r="HQ479">
        <v>1.86752</v>
      </c>
      <c r="HR479">
        <v>1.87012</v>
      </c>
      <c r="HS479">
        <v>1.86874</v>
      </c>
      <c r="HT479">
        <v>1.87011</v>
      </c>
      <c r="HU479">
        <v>0</v>
      </c>
      <c r="HV479">
        <v>0</v>
      </c>
      <c r="HW479">
        <v>0</v>
      </c>
      <c r="HX479">
        <v>0</v>
      </c>
      <c r="HY479" t="s">
        <v>425</v>
      </c>
      <c r="HZ479" t="s">
        <v>426</v>
      </c>
      <c r="IA479" t="s">
        <v>427</v>
      </c>
      <c r="IB479" t="s">
        <v>427</v>
      </c>
      <c r="IC479" t="s">
        <v>427</v>
      </c>
      <c r="ID479" t="s">
        <v>427</v>
      </c>
      <c r="IE479">
        <v>0</v>
      </c>
      <c r="IF479">
        <v>100</v>
      </c>
      <c r="IG479">
        <v>100</v>
      </c>
      <c r="IH479">
        <v>0.968</v>
      </c>
      <c r="II479">
        <v>0.1279</v>
      </c>
      <c r="IJ479">
        <v>1.086735174038953</v>
      </c>
      <c r="IK479">
        <v>-0.0004613869835165773</v>
      </c>
      <c r="IL479">
        <v>-7.733014719846753E-07</v>
      </c>
      <c r="IM479">
        <v>2.12217718631011E-10</v>
      </c>
      <c r="IN479">
        <v>-0.1663746428164504</v>
      </c>
      <c r="IO479">
        <v>0.000886434048502425</v>
      </c>
      <c r="IP479">
        <v>0.0004187276611132993</v>
      </c>
      <c r="IQ479">
        <v>-3.612086840460417E-06</v>
      </c>
      <c r="IR479">
        <v>19</v>
      </c>
      <c r="IS479">
        <v>2204</v>
      </c>
      <c r="IT479">
        <v>1</v>
      </c>
      <c r="IU479">
        <v>37</v>
      </c>
      <c r="IV479">
        <v>16.4</v>
      </c>
      <c r="IW479">
        <v>16.6</v>
      </c>
      <c r="IX479">
        <v>0.533447</v>
      </c>
      <c r="IY479">
        <v>2.26318</v>
      </c>
      <c r="IZ479">
        <v>1.39648</v>
      </c>
      <c r="JA479">
        <v>2.34741</v>
      </c>
      <c r="JB479">
        <v>1.49536</v>
      </c>
      <c r="JC479">
        <v>2.37793</v>
      </c>
      <c r="JD479">
        <v>39.7673</v>
      </c>
      <c r="JE479">
        <v>14.1758</v>
      </c>
      <c r="JF479">
        <v>18</v>
      </c>
      <c r="JG479">
        <v>394.675</v>
      </c>
      <c r="JH479">
        <v>550.404</v>
      </c>
      <c r="JI479">
        <v>33.323</v>
      </c>
      <c r="JJ479">
        <v>33.0036</v>
      </c>
      <c r="JK479">
        <v>29.9999</v>
      </c>
      <c r="JL479">
        <v>32.9304</v>
      </c>
      <c r="JM479">
        <v>32.8357</v>
      </c>
      <c r="JN479">
        <v>10.5558</v>
      </c>
      <c r="JO479">
        <v>35.9508</v>
      </c>
      <c r="JP479">
        <v>2.30081</v>
      </c>
      <c r="JQ479">
        <v>-999.9</v>
      </c>
      <c r="JR479">
        <v>159.447</v>
      </c>
      <c r="JS479">
        <v>16.5578</v>
      </c>
      <c r="JT479">
        <v>99.56019999999999</v>
      </c>
      <c r="JU479">
        <v>99.64749999999999</v>
      </c>
    </row>
    <row r="480" spans="1:281">
      <c r="A480">
        <v>464</v>
      </c>
      <c r="B480">
        <v>1652292863</v>
      </c>
      <c r="C480">
        <v>10806.5</v>
      </c>
      <c r="D480" t="s">
        <v>1439</v>
      </c>
      <c r="E480" t="s">
        <v>1440</v>
      </c>
      <c r="F480">
        <v>5</v>
      </c>
      <c r="G480" t="s">
        <v>1410</v>
      </c>
      <c r="H480" t="s">
        <v>418</v>
      </c>
      <c r="I480">
        <v>1652292860.15</v>
      </c>
      <c r="J480">
        <f>(K480)/1000</f>
        <v>0</v>
      </c>
      <c r="K480">
        <f>IF(CZ480, AN480, AH480)</f>
        <v>0</v>
      </c>
      <c r="L480">
        <f>IF(CZ480, AI480, AG480)</f>
        <v>0</v>
      </c>
      <c r="M480">
        <f>DB480 - IF(AU480&gt;1, L480*CV480*100.0/(AW480*DP480), 0)</f>
        <v>0</v>
      </c>
      <c r="N480">
        <f>((T480-J480/2)*M480-L480)/(T480+J480/2)</f>
        <v>0</v>
      </c>
      <c r="O480">
        <f>N480*(DI480+DJ480)/1000.0</f>
        <v>0</v>
      </c>
      <c r="P480">
        <f>(DB480 - IF(AU480&gt;1, L480*CV480*100.0/(AW480*DP480), 0))*(DI480+DJ480)/1000.0</f>
        <v>0</v>
      </c>
      <c r="Q480">
        <f>2.0/((1/S480-1/R480)+SIGN(S480)*SQRT((1/S480-1/R480)*(1/S480-1/R480) + 4*CW480/((CW480+1)*(CW480+1))*(2*1/S480*1/R480-1/R480*1/R480)))</f>
        <v>0</v>
      </c>
      <c r="R480">
        <f>IF(LEFT(CX480,1)&lt;&gt;"0",IF(LEFT(CX480,1)="1",3.0,CY480),$D$5+$E$5*(DP480*DI480/($K$5*1000))+$F$5*(DP480*DI480/($K$5*1000))*MAX(MIN(CV480,$J$5),$I$5)*MAX(MIN(CV480,$J$5),$I$5)+$G$5*MAX(MIN(CV480,$J$5),$I$5)*(DP480*DI480/($K$5*1000))+$H$5*(DP480*DI480/($K$5*1000))*(DP480*DI480/($K$5*1000)))</f>
        <v>0</v>
      </c>
      <c r="S480">
        <f>J480*(1000-(1000*0.61365*exp(17.502*W480/(240.97+W480))/(DI480+DJ480)+DD480)/2)/(1000*0.61365*exp(17.502*W480/(240.97+W480))/(DI480+DJ480)-DD480)</f>
        <v>0</v>
      </c>
      <c r="T480">
        <f>1/((CW480+1)/(Q480/1.6)+1/(R480/1.37)) + CW480/((CW480+1)/(Q480/1.6) + CW480/(R480/1.37))</f>
        <v>0</v>
      </c>
      <c r="U480">
        <f>(CR480*CU480)</f>
        <v>0</v>
      </c>
      <c r="V480">
        <f>(DK480+(U480+2*0.95*5.67E-8*(((DK480+$B$7)+273)^4-(DK480+273)^4)-44100*J480)/(1.84*29.3*R480+8*0.95*5.67E-8*(DK480+273)^3))</f>
        <v>0</v>
      </c>
      <c r="W480">
        <f>($C$7*DL480+$D$7*DM480+$E$7*V480)</f>
        <v>0</v>
      </c>
      <c r="X480">
        <f>0.61365*exp(17.502*W480/(240.97+W480))</f>
        <v>0</v>
      </c>
      <c r="Y480">
        <f>(Z480/AA480*100)</f>
        <v>0</v>
      </c>
      <c r="Z480">
        <f>DD480*(DI480+DJ480)/1000</f>
        <v>0</v>
      </c>
      <c r="AA480">
        <f>0.61365*exp(17.502*DK480/(240.97+DK480))</f>
        <v>0</v>
      </c>
      <c r="AB480">
        <f>(X480-DD480*(DI480+DJ480)/1000)</f>
        <v>0</v>
      </c>
      <c r="AC480">
        <f>(-J480*44100)</f>
        <v>0</v>
      </c>
      <c r="AD480">
        <f>2*29.3*R480*0.92*(DK480-W480)</f>
        <v>0</v>
      </c>
      <c r="AE480">
        <f>2*0.95*5.67E-8*(((DK480+$B$7)+273)^4-(W480+273)^4)</f>
        <v>0</v>
      </c>
      <c r="AF480">
        <f>U480+AE480+AC480+AD480</f>
        <v>0</v>
      </c>
      <c r="AG480">
        <f>DH480*AU480*(DC480-DB480*(1000-AU480*DE480)/(1000-AU480*DD480))/(100*CV480)</f>
        <v>0</v>
      </c>
      <c r="AH480">
        <f>1000*DH480*AU480*(DD480-DE480)/(100*CV480*(1000-AU480*DD480))</f>
        <v>0</v>
      </c>
      <c r="AI480">
        <f>(AJ480 - AK480 - DI480*1E3/(8.314*(DK480+273.15)) * AM480/DH480 * AL480) * DH480/(100*CV480) * (1000 - DE480)/1000</f>
        <v>0</v>
      </c>
      <c r="AJ480">
        <v>187.0499849367493</v>
      </c>
      <c r="AK480">
        <v>191.0779575757575</v>
      </c>
      <c r="AL480">
        <v>-3.067982620716389</v>
      </c>
      <c r="AM480">
        <v>66.42542374797677</v>
      </c>
      <c r="AN480">
        <f>(AP480 - AO480 + DI480*1E3/(8.314*(DK480+273.15)) * AR480/DH480 * AQ480) * DH480/(100*CV480) * 1000/(1000 - AP480)</f>
        <v>0</v>
      </c>
      <c r="AO480">
        <v>16.50306151884267</v>
      </c>
      <c r="AP480">
        <v>29.42155664335666</v>
      </c>
      <c r="AQ480">
        <v>0.0003692218258109633</v>
      </c>
      <c r="AR480">
        <v>79.24354987130967</v>
      </c>
      <c r="AS480">
        <v>0</v>
      </c>
      <c r="AT480">
        <v>0</v>
      </c>
      <c r="AU480">
        <f>IF(AS480*$H$13&gt;=AW480,1.0,(AW480/(AW480-AS480*$H$13)))</f>
        <v>0</v>
      </c>
      <c r="AV480">
        <f>(AU480-1)*100</f>
        <v>0</v>
      </c>
      <c r="AW480">
        <f>MAX(0,($B$13+$C$13*DP480)/(1+$D$13*DP480)*DI480/(DK480+273)*$E$13)</f>
        <v>0</v>
      </c>
      <c r="AX480" t="s">
        <v>421</v>
      </c>
      <c r="AY480" t="s">
        <v>421</v>
      </c>
      <c r="AZ480">
        <v>0</v>
      </c>
      <c r="BA480">
        <v>0</v>
      </c>
      <c r="BB480">
        <f>1-AZ480/BA480</f>
        <v>0</v>
      </c>
      <c r="BC480">
        <v>0</v>
      </c>
      <c r="BD480" t="s">
        <v>421</v>
      </c>
      <c r="BE480" t="s">
        <v>421</v>
      </c>
      <c r="BF480">
        <v>0</v>
      </c>
      <c r="BG480">
        <v>0</v>
      </c>
      <c r="BH480">
        <f>1-BF480/BG480</f>
        <v>0</v>
      </c>
      <c r="BI480">
        <v>0.5</v>
      </c>
      <c r="BJ480">
        <f>CS480</f>
        <v>0</v>
      </c>
      <c r="BK480">
        <f>L480</f>
        <v>0</v>
      </c>
      <c r="BL480">
        <f>BH480*BI480*BJ480</f>
        <v>0</v>
      </c>
      <c r="BM480">
        <f>(BK480-BC480)/BJ480</f>
        <v>0</v>
      </c>
      <c r="BN480">
        <f>(BA480-BG480)/BG480</f>
        <v>0</v>
      </c>
      <c r="BO480">
        <f>AZ480/(BB480+AZ480/BG480)</f>
        <v>0</v>
      </c>
      <c r="BP480" t="s">
        <v>421</v>
      </c>
      <c r="BQ480">
        <v>0</v>
      </c>
      <c r="BR480">
        <f>IF(BQ480&lt;&gt;0, BQ480, BO480)</f>
        <v>0</v>
      </c>
      <c r="BS480">
        <f>1-BR480/BG480</f>
        <v>0</v>
      </c>
      <c r="BT480">
        <f>(BG480-BF480)/(BG480-BR480)</f>
        <v>0</v>
      </c>
      <c r="BU480">
        <f>(BA480-BG480)/(BA480-BR480)</f>
        <v>0</v>
      </c>
      <c r="BV480">
        <f>(BG480-BF480)/(BG480-AZ480)</f>
        <v>0</v>
      </c>
      <c r="BW480">
        <f>(BA480-BG480)/(BA480-AZ480)</f>
        <v>0</v>
      </c>
      <c r="BX480">
        <f>(BT480*BR480/BF480)</f>
        <v>0</v>
      </c>
      <c r="BY480">
        <f>(1-BX480)</f>
        <v>0</v>
      </c>
      <c r="BZ480">
        <v>1370</v>
      </c>
      <c r="CA480">
        <v>300</v>
      </c>
      <c r="CB480">
        <v>300</v>
      </c>
      <c r="CC480">
        <v>300</v>
      </c>
      <c r="CD480">
        <v>10364.3</v>
      </c>
      <c r="CE480">
        <v>1581.53</v>
      </c>
      <c r="CF480">
        <v>-0.00729618</v>
      </c>
      <c r="CG480">
        <v>1.07</v>
      </c>
      <c r="CH480" t="s">
        <v>421</v>
      </c>
      <c r="CI480" t="s">
        <v>421</v>
      </c>
      <c r="CJ480" t="s">
        <v>421</v>
      </c>
      <c r="CK480" t="s">
        <v>421</v>
      </c>
      <c r="CL480" t="s">
        <v>421</v>
      </c>
      <c r="CM480" t="s">
        <v>421</v>
      </c>
      <c r="CN480" t="s">
        <v>421</v>
      </c>
      <c r="CO480" t="s">
        <v>421</v>
      </c>
      <c r="CP480" t="s">
        <v>421</v>
      </c>
      <c r="CQ480" t="s">
        <v>421</v>
      </c>
      <c r="CR480">
        <f>$B$11*DQ480+$C$11*DR480+$F$11*EC480*(1-EF480)</f>
        <v>0</v>
      </c>
      <c r="CS480">
        <f>CR480*CT480</f>
        <v>0</v>
      </c>
      <c r="CT480">
        <f>($B$11*$D$9+$C$11*$D$9+$F$11*((EP480+EH480)/MAX(EP480+EH480+EQ480, 0.1)*$I$9+EQ480/MAX(EP480+EH480+EQ480, 0.1)*$J$9))/($B$11+$C$11+$F$11)</f>
        <v>0</v>
      </c>
      <c r="CU480">
        <f>($B$11*$K$9+$C$11*$K$9+$F$11*((EP480+EH480)/MAX(EP480+EH480+EQ480, 0.1)*$P$9+EQ480/MAX(EP480+EH480+EQ480, 0.1)*$Q$9))/($B$11+$C$11+$F$11)</f>
        <v>0</v>
      </c>
      <c r="CV480">
        <v>6</v>
      </c>
      <c r="CW480">
        <v>0.5</v>
      </c>
      <c r="CX480" t="s">
        <v>422</v>
      </c>
      <c r="CY480">
        <v>2</v>
      </c>
      <c r="CZ480" t="b">
        <v>1</v>
      </c>
      <c r="DA480">
        <v>1652292860.15</v>
      </c>
      <c r="DB480">
        <v>192.4552</v>
      </c>
      <c r="DC480">
        <v>180.7031</v>
      </c>
      <c r="DD480">
        <v>29.41384</v>
      </c>
      <c r="DE480">
        <v>16.50231</v>
      </c>
      <c r="DF480">
        <v>191.4838</v>
      </c>
      <c r="DG480">
        <v>29.28585</v>
      </c>
      <c r="DH480">
        <v>400.0912</v>
      </c>
      <c r="DI480">
        <v>90.6027</v>
      </c>
      <c r="DJ480">
        <v>0.09999445999999999</v>
      </c>
      <c r="DK480">
        <v>33.89421</v>
      </c>
      <c r="DL480">
        <v>32.0805</v>
      </c>
      <c r="DM480">
        <v>999.9</v>
      </c>
      <c r="DN480">
        <v>0</v>
      </c>
      <c r="DO480">
        <v>0</v>
      </c>
      <c r="DP480">
        <v>10000.183</v>
      </c>
      <c r="DQ480">
        <v>0</v>
      </c>
      <c r="DR480">
        <v>245.5801</v>
      </c>
      <c r="DS480">
        <v>11.75209</v>
      </c>
      <c r="DT480">
        <v>198.2877</v>
      </c>
      <c r="DU480">
        <v>183.7353</v>
      </c>
      <c r="DV480">
        <v>12.91153</v>
      </c>
      <c r="DW480">
        <v>180.7031</v>
      </c>
      <c r="DX480">
        <v>16.50231</v>
      </c>
      <c r="DY480">
        <v>2.664973</v>
      </c>
      <c r="DZ480">
        <v>1.495153</v>
      </c>
      <c r="EA480">
        <v>22.07072</v>
      </c>
      <c r="EB480">
        <v>12.9187</v>
      </c>
      <c r="EC480">
        <v>1500.061</v>
      </c>
      <c r="ED480">
        <v>0.9729975</v>
      </c>
      <c r="EE480">
        <v>0.02700219</v>
      </c>
      <c r="EF480">
        <v>0</v>
      </c>
      <c r="EG480">
        <v>942.957</v>
      </c>
      <c r="EH480">
        <v>5.000970000000001</v>
      </c>
      <c r="EI480">
        <v>15208.79</v>
      </c>
      <c r="EJ480">
        <v>12492.11</v>
      </c>
      <c r="EK480">
        <v>42.375</v>
      </c>
      <c r="EL480">
        <v>43.687</v>
      </c>
      <c r="EM480">
        <v>42.562</v>
      </c>
      <c r="EN480">
        <v>43.5</v>
      </c>
      <c r="EO480">
        <v>43.5</v>
      </c>
      <c r="EP480">
        <v>1454.688</v>
      </c>
      <c r="EQ480">
        <v>40.371</v>
      </c>
      <c r="ER480">
        <v>0</v>
      </c>
      <c r="ES480">
        <v>1027.800000190735</v>
      </c>
      <c r="ET480">
        <v>0</v>
      </c>
      <c r="EU480">
        <v>954.9029615384615</v>
      </c>
      <c r="EV480">
        <v>-163.5339829001022</v>
      </c>
      <c r="EW480">
        <v>-2661.340170742419</v>
      </c>
      <c r="EX480">
        <v>15398.05384615385</v>
      </c>
      <c r="EY480">
        <v>15</v>
      </c>
      <c r="EZ480">
        <v>1652291871.6</v>
      </c>
      <c r="FA480" t="s">
        <v>1407</v>
      </c>
      <c r="FB480">
        <v>1652291871.6</v>
      </c>
      <c r="FC480">
        <v>1652291863.6</v>
      </c>
      <c r="FD480">
        <v>39</v>
      </c>
      <c r="FE480">
        <v>0.347</v>
      </c>
      <c r="FF480">
        <v>-0</v>
      </c>
      <c r="FG480">
        <v>-0.763</v>
      </c>
      <c r="FH480">
        <v>0.031</v>
      </c>
      <c r="FI480">
        <v>1600</v>
      </c>
      <c r="FJ480">
        <v>23</v>
      </c>
      <c r="FK480">
        <v>0.04</v>
      </c>
      <c r="FL480">
        <v>0.02</v>
      </c>
      <c r="FM480">
        <v>9.24753475</v>
      </c>
      <c r="FN480">
        <v>20.11783891181989</v>
      </c>
      <c r="FO480">
        <v>1.935681781845853</v>
      </c>
      <c r="FP480">
        <v>-1</v>
      </c>
      <c r="FQ480">
        <v>12.91252</v>
      </c>
      <c r="FR480">
        <v>0.06925778611632563</v>
      </c>
      <c r="FS480">
        <v>0.02183242084607203</v>
      </c>
      <c r="FT480">
        <v>1</v>
      </c>
      <c r="FU480">
        <v>0</v>
      </c>
      <c r="FV480">
        <v>0</v>
      </c>
      <c r="FW480">
        <v>0</v>
      </c>
      <c r="FX480">
        <v>-1</v>
      </c>
      <c r="FY480">
        <v>1</v>
      </c>
      <c r="FZ480">
        <v>1</v>
      </c>
      <c r="GA480" t="s">
        <v>719</v>
      </c>
      <c r="GB480">
        <v>2.69291</v>
      </c>
      <c r="GC480">
        <v>2.70503</v>
      </c>
      <c r="GD480">
        <v>0.0464131</v>
      </c>
      <c r="GE480">
        <v>0.0432568</v>
      </c>
      <c r="GF480">
        <v>0.12154</v>
      </c>
      <c r="GG480">
        <v>0.07985540000000001</v>
      </c>
      <c r="GH480">
        <v>29847.2</v>
      </c>
      <c r="GI480">
        <v>30069.6</v>
      </c>
      <c r="GJ480">
        <v>29129.9</v>
      </c>
      <c r="GK480">
        <v>29092.6</v>
      </c>
      <c r="GL480">
        <v>33877.5</v>
      </c>
      <c r="GM480">
        <v>35638.3</v>
      </c>
      <c r="GN480">
        <v>40994</v>
      </c>
      <c r="GO480">
        <v>41515.4</v>
      </c>
      <c r="GP480">
        <v>1.71125</v>
      </c>
      <c r="GQ480">
        <v>1.98008</v>
      </c>
      <c r="GR480">
        <v>0.0411272</v>
      </c>
      <c r="GS480">
        <v>0</v>
      </c>
      <c r="GT480">
        <v>31.4109</v>
      </c>
      <c r="GU480">
        <v>999.9</v>
      </c>
      <c r="GV480">
        <v>37</v>
      </c>
      <c r="GW480">
        <v>37.2</v>
      </c>
      <c r="GX480">
        <v>26.031</v>
      </c>
      <c r="GY480">
        <v>63.0818</v>
      </c>
      <c r="GZ480">
        <v>29.0865</v>
      </c>
      <c r="HA480">
        <v>1</v>
      </c>
      <c r="HB480">
        <v>0.434464</v>
      </c>
      <c r="HC480">
        <v>0</v>
      </c>
      <c r="HD480">
        <v>20.3917</v>
      </c>
      <c r="HE480">
        <v>5.21564</v>
      </c>
      <c r="HF480">
        <v>12.0099</v>
      </c>
      <c r="HG480">
        <v>4.9866</v>
      </c>
      <c r="HH480">
        <v>3.28825</v>
      </c>
      <c r="HI480">
        <v>2501.3</v>
      </c>
      <c r="HJ480">
        <v>9999</v>
      </c>
      <c r="HK480">
        <v>9999</v>
      </c>
      <c r="HL480">
        <v>46.9</v>
      </c>
      <c r="HM480">
        <v>1.86737</v>
      </c>
      <c r="HN480">
        <v>1.8663</v>
      </c>
      <c r="HO480">
        <v>1.86584</v>
      </c>
      <c r="HP480">
        <v>1.86572</v>
      </c>
      <c r="HQ480">
        <v>1.86752</v>
      </c>
      <c r="HR480">
        <v>1.87008</v>
      </c>
      <c r="HS480">
        <v>1.86874</v>
      </c>
      <c r="HT480">
        <v>1.87011</v>
      </c>
      <c r="HU480">
        <v>0</v>
      </c>
      <c r="HV480">
        <v>0</v>
      </c>
      <c r="HW480">
        <v>0</v>
      </c>
      <c r="HX480">
        <v>0</v>
      </c>
      <c r="HY480" t="s">
        <v>425</v>
      </c>
      <c r="HZ480" t="s">
        <v>426</v>
      </c>
      <c r="IA480" t="s">
        <v>427</v>
      </c>
      <c r="IB480" t="s">
        <v>427</v>
      </c>
      <c r="IC480" t="s">
        <v>427</v>
      </c>
      <c r="ID480" t="s">
        <v>427</v>
      </c>
      <c r="IE480">
        <v>0</v>
      </c>
      <c r="IF480">
        <v>100</v>
      </c>
      <c r="IG480">
        <v>100</v>
      </c>
      <c r="IH480">
        <v>0.978</v>
      </c>
      <c r="II480">
        <v>0.1281</v>
      </c>
      <c r="IJ480">
        <v>1.086735174038953</v>
      </c>
      <c r="IK480">
        <v>-0.0004613869835165773</v>
      </c>
      <c r="IL480">
        <v>-7.733014719846753E-07</v>
      </c>
      <c r="IM480">
        <v>2.12217718631011E-10</v>
      </c>
      <c r="IN480">
        <v>-0.1663746428164504</v>
      </c>
      <c r="IO480">
        <v>0.000886434048502425</v>
      </c>
      <c r="IP480">
        <v>0.0004187276611132993</v>
      </c>
      <c r="IQ480">
        <v>-3.612086840460417E-06</v>
      </c>
      <c r="IR480">
        <v>19</v>
      </c>
      <c r="IS480">
        <v>2204</v>
      </c>
      <c r="IT480">
        <v>1</v>
      </c>
      <c r="IU480">
        <v>37</v>
      </c>
      <c r="IV480">
        <v>16.5</v>
      </c>
      <c r="IW480">
        <v>16.7</v>
      </c>
      <c r="IX480">
        <v>0.498047</v>
      </c>
      <c r="IY480">
        <v>2.27173</v>
      </c>
      <c r="IZ480">
        <v>1.39648</v>
      </c>
      <c r="JA480">
        <v>2.34863</v>
      </c>
      <c r="JB480">
        <v>1.49536</v>
      </c>
      <c r="JC480">
        <v>2.3291</v>
      </c>
      <c r="JD480">
        <v>39.7422</v>
      </c>
      <c r="JE480">
        <v>14.1671</v>
      </c>
      <c r="JF480">
        <v>18</v>
      </c>
      <c r="JG480">
        <v>394.678</v>
      </c>
      <c r="JH480">
        <v>550.29</v>
      </c>
      <c r="JI480">
        <v>33.3211</v>
      </c>
      <c r="JJ480">
        <v>33.0006</v>
      </c>
      <c r="JK480">
        <v>29.9998</v>
      </c>
      <c r="JL480">
        <v>32.9285</v>
      </c>
      <c r="JM480">
        <v>32.8355</v>
      </c>
      <c r="JN480">
        <v>9.90396</v>
      </c>
      <c r="JO480">
        <v>35.9508</v>
      </c>
      <c r="JP480">
        <v>1.92285</v>
      </c>
      <c r="JQ480">
        <v>-999.9</v>
      </c>
      <c r="JR480">
        <v>146.085</v>
      </c>
      <c r="JS480">
        <v>16.5415</v>
      </c>
      <c r="JT480">
        <v>99.5611</v>
      </c>
      <c r="JU480">
        <v>99.64870000000001</v>
      </c>
    </row>
    <row r="481" spans="1:281">
      <c r="A481">
        <v>465</v>
      </c>
      <c r="B481">
        <v>1652292868</v>
      </c>
      <c r="C481">
        <v>10811.5</v>
      </c>
      <c r="D481" t="s">
        <v>1441</v>
      </c>
      <c r="E481" t="s">
        <v>1442</v>
      </c>
      <c r="F481">
        <v>5</v>
      </c>
      <c r="G481" t="s">
        <v>1410</v>
      </c>
      <c r="H481" t="s">
        <v>418</v>
      </c>
      <c r="I481">
        <v>1652292865.5</v>
      </c>
      <c r="J481">
        <f>(K481)/1000</f>
        <v>0</v>
      </c>
      <c r="K481">
        <f>IF(CZ481, AN481, AH481)</f>
        <v>0</v>
      </c>
      <c r="L481">
        <f>IF(CZ481, AI481, AG481)</f>
        <v>0</v>
      </c>
      <c r="M481">
        <f>DB481 - IF(AU481&gt;1, L481*CV481*100.0/(AW481*DP481), 0)</f>
        <v>0</v>
      </c>
      <c r="N481">
        <f>((T481-J481/2)*M481-L481)/(T481+J481/2)</f>
        <v>0</v>
      </c>
      <c r="O481">
        <f>N481*(DI481+DJ481)/1000.0</f>
        <v>0</v>
      </c>
      <c r="P481">
        <f>(DB481 - IF(AU481&gt;1, L481*CV481*100.0/(AW481*DP481), 0))*(DI481+DJ481)/1000.0</f>
        <v>0</v>
      </c>
      <c r="Q481">
        <f>2.0/((1/S481-1/R481)+SIGN(S481)*SQRT((1/S481-1/R481)*(1/S481-1/R481) + 4*CW481/((CW481+1)*(CW481+1))*(2*1/S481*1/R481-1/R481*1/R481)))</f>
        <v>0</v>
      </c>
      <c r="R481">
        <f>IF(LEFT(CX481,1)&lt;&gt;"0",IF(LEFT(CX481,1)="1",3.0,CY481),$D$5+$E$5*(DP481*DI481/($K$5*1000))+$F$5*(DP481*DI481/($K$5*1000))*MAX(MIN(CV481,$J$5),$I$5)*MAX(MIN(CV481,$J$5),$I$5)+$G$5*MAX(MIN(CV481,$J$5),$I$5)*(DP481*DI481/($K$5*1000))+$H$5*(DP481*DI481/($K$5*1000))*(DP481*DI481/($K$5*1000)))</f>
        <v>0</v>
      </c>
      <c r="S481">
        <f>J481*(1000-(1000*0.61365*exp(17.502*W481/(240.97+W481))/(DI481+DJ481)+DD481)/2)/(1000*0.61365*exp(17.502*W481/(240.97+W481))/(DI481+DJ481)-DD481)</f>
        <v>0</v>
      </c>
      <c r="T481">
        <f>1/((CW481+1)/(Q481/1.6)+1/(R481/1.37)) + CW481/((CW481+1)/(Q481/1.6) + CW481/(R481/1.37))</f>
        <v>0</v>
      </c>
      <c r="U481">
        <f>(CR481*CU481)</f>
        <v>0</v>
      </c>
      <c r="V481">
        <f>(DK481+(U481+2*0.95*5.67E-8*(((DK481+$B$7)+273)^4-(DK481+273)^4)-44100*J481)/(1.84*29.3*R481+8*0.95*5.67E-8*(DK481+273)^3))</f>
        <v>0</v>
      </c>
      <c r="W481">
        <f>($C$7*DL481+$D$7*DM481+$E$7*V481)</f>
        <v>0</v>
      </c>
      <c r="X481">
        <f>0.61365*exp(17.502*W481/(240.97+W481))</f>
        <v>0</v>
      </c>
      <c r="Y481">
        <f>(Z481/AA481*100)</f>
        <v>0</v>
      </c>
      <c r="Z481">
        <f>DD481*(DI481+DJ481)/1000</f>
        <v>0</v>
      </c>
      <c r="AA481">
        <f>0.61365*exp(17.502*DK481/(240.97+DK481))</f>
        <v>0</v>
      </c>
      <c r="AB481">
        <f>(X481-DD481*(DI481+DJ481)/1000)</f>
        <v>0</v>
      </c>
      <c r="AC481">
        <f>(-J481*44100)</f>
        <v>0</v>
      </c>
      <c r="AD481">
        <f>2*29.3*R481*0.92*(DK481-W481)</f>
        <v>0</v>
      </c>
      <c r="AE481">
        <f>2*0.95*5.67E-8*(((DK481+$B$7)+273)^4-(W481+273)^4)</f>
        <v>0</v>
      </c>
      <c r="AF481">
        <f>U481+AE481+AC481+AD481</f>
        <v>0</v>
      </c>
      <c r="AG481">
        <f>DH481*AU481*(DC481-DB481*(1000-AU481*DE481)/(1000-AU481*DD481))/(100*CV481)</f>
        <v>0</v>
      </c>
      <c r="AH481">
        <f>1000*DH481*AU481*(DD481-DE481)/(100*CV481*(1000-AU481*DD481))</f>
        <v>0</v>
      </c>
      <c r="AI481">
        <f>(AJ481 - AK481 - DI481*1E3/(8.314*(DK481+273.15)) * AM481/DH481 * AL481) * DH481/(100*CV481) * (1000 - DE481)/1000</f>
        <v>0</v>
      </c>
      <c r="AJ481">
        <v>170.1317900815304</v>
      </c>
      <c r="AK481">
        <v>175.7763090909091</v>
      </c>
      <c r="AL481">
        <v>-3.058502003983615</v>
      </c>
      <c r="AM481">
        <v>66.42542374797677</v>
      </c>
      <c r="AN481">
        <f>(AP481 - AO481 + DI481*1E3/(8.314*(DK481+273.15)) * AR481/DH481 * AQ481) * DH481/(100*CV481) * 1000/(1000 - AP481)</f>
        <v>0</v>
      </c>
      <c r="AO481">
        <v>16.48136520491314</v>
      </c>
      <c r="AP481">
        <v>29.42475384615387</v>
      </c>
      <c r="AQ481">
        <v>0.0001437824893397895</v>
      </c>
      <c r="AR481">
        <v>79.24354987130967</v>
      </c>
      <c r="AS481">
        <v>0</v>
      </c>
      <c r="AT481">
        <v>0</v>
      </c>
      <c r="AU481">
        <f>IF(AS481*$H$13&gt;=AW481,1.0,(AW481/(AW481-AS481*$H$13)))</f>
        <v>0</v>
      </c>
      <c r="AV481">
        <f>(AU481-1)*100</f>
        <v>0</v>
      </c>
      <c r="AW481">
        <f>MAX(0,($B$13+$C$13*DP481)/(1+$D$13*DP481)*DI481/(DK481+273)*$E$13)</f>
        <v>0</v>
      </c>
      <c r="AX481" t="s">
        <v>421</v>
      </c>
      <c r="AY481" t="s">
        <v>421</v>
      </c>
      <c r="AZ481">
        <v>0</v>
      </c>
      <c r="BA481">
        <v>0</v>
      </c>
      <c r="BB481">
        <f>1-AZ481/BA481</f>
        <v>0</v>
      </c>
      <c r="BC481">
        <v>0</v>
      </c>
      <c r="BD481" t="s">
        <v>421</v>
      </c>
      <c r="BE481" t="s">
        <v>421</v>
      </c>
      <c r="BF481">
        <v>0</v>
      </c>
      <c r="BG481">
        <v>0</v>
      </c>
      <c r="BH481">
        <f>1-BF481/BG481</f>
        <v>0</v>
      </c>
      <c r="BI481">
        <v>0.5</v>
      </c>
      <c r="BJ481">
        <f>CS481</f>
        <v>0</v>
      </c>
      <c r="BK481">
        <f>L481</f>
        <v>0</v>
      </c>
      <c r="BL481">
        <f>BH481*BI481*BJ481</f>
        <v>0</v>
      </c>
      <c r="BM481">
        <f>(BK481-BC481)/BJ481</f>
        <v>0</v>
      </c>
      <c r="BN481">
        <f>(BA481-BG481)/BG481</f>
        <v>0</v>
      </c>
      <c r="BO481">
        <f>AZ481/(BB481+AZ481/BG481)</f>
        <v>0</v>
      </c>
      <c r="BP481" t="s">
        <v>421</v>
      </c>
      <c r="BQ481">
        <v>0</v>
      </c>
      <c r="BR481">
        <f>IF(BQ481&lt;&gt;0, BQ481, BO481)</f>
        <v>0</v>
      </c>
      <c r="BS481">
        <f>1-BR481/BG481</f>
        <v>0</v>
      </c>
      <c r="BT481">
        <f>(BG481-BF481)/(BG481-BR481)</f>
        <v>0</v>
      </c>
      <c r="BU481">
        <f>(BA481-BG481)/(BA481-BR481)</f>
        <v>0</v>
      </c>
      <c r="BV481">
        <f>(BG481-BF481)/(BG481-AZ481)</f>
        <v>0</v>
      </c>
      <c r="BW481">
        <f>(BA481-BG481)/(BA481-AZ481)</f>
        <v>0</v>
      </c>
      <c r="BX481">
        <f>(BT481*BR481/BF481)</f>
        <v>0</v>
      </c>
      <c r="BY481">
        <f>(1-BX481)</f>
        <v>0</v>
      </c>
      <c r="BZ481">
        <v>1370</v>
      </c>
      <c r="CA481">
        <v>300</v>
      </c>
      <c r="CB481">
        <v>300</v>
      </c>
      <c r="CC481">
        <v>300</v>
      </c>
      <c r="CD481">
        <v>10364.3</v>
      </c>
      <c r="CE481">
        <v>1581.53</v>
      </c>
      <c r="CF481">
        <v>-0.00729618</v>
      </c>
      <c r="CG481">
        <v>1.07</v>
      </c>
      <c r="CH481" t="s">
        <v>421</v>
      </c>
      <c r="CI481" t="s">
        <v>421</v>
      </c>
      <c r="CJ481" t="s">
        <v>421</v>
      </c>
      <c r="CK481" t="s">
        <v>421</v>
      </c>
      <c r="CL481" t="s">
        <v>421</v>
      </c>
      <c r="CM481" t="s">
        <v>421</v>
      </c>
      <c r="CN481" t="s">
        <v>421</v>
      </c>
      <c r="CO481" t="s">
        <v>421</v>
      </c>
      <c r="CP481" t="s">
        <v>421</v>
      </c>
      <c r="CQ481" t="s">
        <v>421</v>
      </c>
      <c r="CR481">
        <f>$B$11*DQ481+$C$11*DR481+$F$11*EC481*(1-EF481)</f>
        <v>0</v>
      </c>
      <c r="CS481">
        <f>CR481*CT481</f>
        <v>0</v>
      </c>
      <c r="CT481">
        <f>($B$11*$D$9+$C$11*$D$9+$F$11*((EP481+EH481)/MAX(EP481+EH481+EQ481, 0.1)*$I$9+EQ481/MAX(EP481+EH481+EQ481, 0.1)*$J$9))/($B$11+$C$11+$F$11)</f>
        <v>0</v>
      </c>
      <c r="CU481">
        <f>($B$11*$K$9+$C$11*$K$9+$F$11*((EP481+EH481)/MAX(EP481+EH481+EQ481, 0.1)*$P$9+EQ481/MAX(EP481+EH481+EQ481, 0.1)*$Q$9))/($B$11+$C$11+$F$11)</f>
        <v>0</v>
      </c>
      <c r="CV481">
        <v>6</v>
      </c>
      <c r="CW481">
        <v>0.5</v>
      </c>
      <c r="CX481" t="s">
        <v>422</v>
      </c>
      <c r="CY481">
        <v>2</v>
      </c>
      <c r="CZ481" t="b">
        <v>1</v>
      </c>
      <c r="DA481">
        <v>1652292865.5</v>
      </c>
      <c r="DB481">
        <v>176.5351111111111</v>
      </c>
      <c r="DC481">
        <v>162.9546666666666</v>
      </c>
      <c r="DD481">
        <v>29.42453333333334</v>
      </c>
      <c r="DE481">
        <v>16.4589</v>
      </c>
      <c r="DF481">
        <v>175.552</v>
      </c>
      <c r="DG481">
        <v>29.29635555555555</v>
      </c>
      <c r="DH481">
        <v>400.0611111111112</v>
      </c>
      <c r="DI481">
        <v>90.59617777777777</v>
      </c>
      <c r="DJ481">
        <v>0.09995176666666666</v>
      </c>
      <c r="DK481">
        <v>33.88832222222222</v>
      </c>
      <c r="DL481">
        <v>32.08292222222222</v>
      </c>
      <c r="DM481">
        <v>999.9000000000001</v>
      </c>
      <c r="DN481">
        <v>0</v>
      </c>
      <c r="DO481">
        <v>0</v>
      </c>
      <c r="DP481">
        <v>10000.41555555556</v>
      </c>
      <c r="DQ481">
        <v>0</v>
      </c>
      <c r="DR481">
        <v>245.1535555555556</v>
      </c>
      <c r="DS481">
        <v>13.58021111111111</v>
      </c>
      <c r="DT481">
        <v>181.887</v>
      </c>
      <c r="DU481">
        <v>165.6817777777778</v>
      </c>
      <c r="DV481">
        <v>12.96562222222222</v>
      </c>
      <c r="DW481">
        <v>162.9546666666666</v>
      </c>
      <c r="DX481">
        <v>16.4589</v>
      </c>
      <c r="DY481">
        <v>2.665748888888889</v>
      </c>
      <c r="DZ481">
        <v>1.491112222222222</v>
      </c>
      <c r="EA481">
        <v>22.07548888888889</v>
      </c>
      <c r="EB481">
        <v>12.87733333333333</v>
      </c>
      <c r="EC481">
        <v>1499.981111111111</v>
      </c>
      <c r="ED481">
        <v>0.9729901111111112</v>
      </c>
      <c r="EE481">
        <v>0.0270099</v>
      </c>
      <c r="EF481">
        <v>0</v>
      </c>
      <c r="EG481">
        <v>928.9418888888888</v>
      </c>
      <c r="EH481">
        <v>5.00097</v>
      </c>
      <c r="EI481">
        <v>15030.18888888889</v>
      </c>
      <c r="EJ481">
        <v>12491.38888888889</v>
      </c>
      <c r="EK481">
        <v>42.361</v>
      </c>
      <c r="EL481">
        <v>43.687</v>
      </c>
      <c r="EM481">
        <v>42.562</v>
      </c>
      <c r="EN481">
        <v>43.5</v>
      </c>
      <c r="EO481">
        <v>43.5</v>
      </c>
      <c r="EP481">
        <v>1454.598888888889</v>
      </c>
      <c r="EQ481">
        <v>40.38222222222223</v>
      </c>
      <c r="ER481">
        <v>0</v>
      </c>
      <c r="ES481">
        <v>1032.600000143051</v>
      </c>
      <c r="ET481">
        <v>0</v>
      </c>
      <c r="EU481">
        <v>941.9569230769231</v>
      </c>
      <c r="EV481">
        <v>-160.3010599384542</v>
      </c>
      <c r="EW481">
        <v>-2161.617095674985</v>
      </c>
      <c r="EX481">
        <v>15203.58076923077</v>
      </c>
      <c r="EY481">
        <v>15</v>
      </c>
      <c r="EZ481">
        <v>1652291871.6</v>
      </c>
      <c r="FA481" t="s">
        <v>1407</v>
      </c>
      <c r="FB481">
        <v>1652291871.6</v>
      </c>
      <c r="FC481">
        <v>1652291863.6</v>
      </c>
      <c r="FD481">
        <v>39</v>
      </c>
      <c r="FE481">
        <v>0.347</v>
      </c>
      <c r="FF481">
        <v>-0</v>
      </c>
      <c r="FG481">
        <v>-0.763</v>
      </c>
      <c r="FH481">
        <v>0.031</v>
      </c>
      <c r="FI481">
        <v>1600</v>
      </c>
      <c r="FJ481">
        <v>23</v>
      </c>
      <c r="FK481">
        <v>0.04</v>
      </c>
      <c r="FL481">
        <v>0.02</v>
      </c>
      <c r="FM481">
        <v>10.599565</v>
      </c>
      <c r="FN481">
        <v>20.28014859287054</v>
      </c>
      <c r="FO481">
        <v>1.951300198347246</v>
      </c>
      <c r="FP481">
        <v>-1</v>
      </c>
      <c r="FQ481">
        <v>12.92796</v>
      </c>
      <c r="FR481">
        <v>0.06566454033771736</v>
      </c>
      <c r="FS481">
        <v>0.02195544123901871</v>
      </c>
      <c r="FT481">
        <v>1</v>
      </c>
      <c r="FU481">
        <v>0</v>
      </c>
      <c r="FV481">
        <v>0</v>
      </c>
      <c r="FW481">
        <v>0</v>
      </c>
      <c r="FX481">
        <v>-1</v>
      </c>
      <c r="FY481">
        <v>1</v>
      </c>
      <c r="FZ481">
        <v>1</v>
      </c>
      <c r="GA481" t="s">
        <v>719</v>
      </c>
      <c r="GB481">
        <v>2.69288</v>
      </c>
      <c r="GC481">
        <v>2.7053</v>
      </c>
      <c r="GD481">
        <v>0.0429502</v>
      </c>
      <c r="GE481">
        <v>0.0393806</v>
      </c>
      <c r="GF481">
        <v>0.121533</v>
      </c>
      <c r="GG481">
        <v>0.07968790000000001</v>
      </c>
      <c r="GH481">
        <v>29956</v>
      </c>
      <c r="GI481">
        <v>30191.9</v>
      </c>
      <c r="GJ481">
        <v>29130.3</v>
      </c>
      <c r="GK481">
        <v>29093.2</v>
      </c>
      <c r="GL481">
        <v>33877.8</v>
      </c>
      <c r="GM481">
        <v>35645.4</v>
      </c>
      <c r="GN481">
        <v>40994.2</v>
      </c>
      <c r="GO481">
        <v>41516.2</v>
      </c>
      <c r="GP481">
        <v>1.71125</v>
      </c>
      <c r="GQ481">
        <v>1.98048</v>
      </c>
      <c r="GR481">
        <v>0.0415295</v>
      </c>
      <c r="GS481">
        <v>0</v>
      </c>
      <c r="GT481">
        <v>31.4061</v>
      </c>
      <c r="GU481">
        <v>999.9</v>
      </c>
      <c r="GV481">
        <v>37</v>
      </c>
      <c r="GW481">
        <v>37.2</v>
      </c>
      <c r="GX481">
        <v>26.0331</v>
      </c>
      <c r="GY481">
        <v>62.9418</v>
      </c>
      <c r="GZ481">
        <v>29.0024</v>
      </c>
      <c r="HA481">
        <v>1</v>
      </c>
      <c r="HB481">
        <v>0.434131</v>
      </c>
      <c r="HC481">
        <v>0</v>
      </c>
      <c r="HD481">
        <v>20.3915</v>
      </c>
      <c r="HE481">
        <v>5.21504</v>
      </c>
      <c r="HF481">
        <v>12.0098</v>
      </c>
      <c r="HG481">
        <v>4.98685</v>
      </c>
      <c r="HH481">
        <v>3.2881</v>
      </c>
      <c r="HI481">
        <v>2501.5</v>
      </c>
      <c r="HJ481">
        <v>9999</v>
      </c>
      <c r="HK481">
        <v>9999</v>
      </c>
      <c r="HL481">
        <v>46.9</v>
      </c>
      <c r="HM481">
        <v>1.86737</v>
      </c>
      <c r="HN481">
        <v>1.8663</v>
      </c>
      <c r="HO481">
        <v>1.86585</v>
      </c>
      <c r="HP481">
        <v>1.86573</v>
      </c>
      <c r="HQ481">
        <v>1.86752</v>
      </c>
      <c r="HR481">
        <v>1.87009</v>
      </c>
      <c r="HS481">
        <v>1.86874</v>
      </c>
      <c r="HT481">
        <v>1.8701</v>
      </c>
      <c r="HU481">
        <v>0</v>
      </c>
      <c r="HV481">
        <v>0</v>
      </c>
      <c r="HW481">
        <v>0</v>
      </c>
      <c r="HX481">
        <v>0</v>
      </c>
      <c r="HY481" t="s">
        <v>425</v>
      </c>
      <c r="HZ481" t="s">
        <v>426</v>
      </c>
      <c r="IA481" t="s">
        <v>427</v>
      </c>
      <c r="IB481" t="s">
        <v>427</v>
      </c>
      <c r="IC481" t="s">
        <v>427</v>
      </c>
      <c r="ID481" t="s">
        <v>427</v>
      </c>
      <c r="IE481">
        <v>0</v>
      </c>
      <c r="IF481">
        <v>100</v>
      </c>
      <c r="IG481">
        <v>100</v>
      </c>
      <c r="IH481">
        <v>0.988</v>
      </c>
      <c r="II481">
        <v>0.1281</v>
      </c>
      <c r="IJ481">
        <v>1.086735174038953</v>
      </c>
      <c r="IK481">
        <v>-0.0004613869835165773</v>
      </c>
      <c r="IL481">
        <v>-7.733014719846753E-07</v>
      </c>
      <c r="IM481">
        <v>2.12217718631011E-10</v>
      </c>
      <c r="IN481">
        <v>-0.1663746428164504</v>
      </c>
      <c r="IO481">
        <v>0.000886434048502425</v>
      </c>
      <c r="IP481">
        <v>0.0004187276611132993</v>
      </c>
      <c r="IQ481">
        <v>-3.612086840460417E-06</v>
      </c>
      <c r="IR481">
        <v>19</v>
      </c>
      <c r="IS481">
        <v>2204</v>
      </c>
      <c r="IT481">
        <v>1</v>
      </c>
      <c r="IU481">
        <v>37</v>
      </c>
      <c r="IV481">
        <v>16.6</v>
      </c>
      <c r="IW481">
        <v>16.7</v>
      </c>
      <c r="IX481">
        <v>0.462646</v>
      </c>
      <c r="IY481">
        <v>2.27539</v>
      </c>
      <c r="IZ481">
        <v>1.39648</v>
      </c>
      <c r="JA481">
        <v>2.34863</v>
      </c>
      <c r="JB481">
        <v>1.49536</v>
      </c>
      <c r="JC481">
        <v>2.28516</v>
      </c>
      <c r="JD481">
        <v>39.7673</v>
      </c>
      <c r="JE481">
        <v>14.1671</v>
      </c>
      <c r="JF481">
        <v>18</v>
      </c>
      <c r="JG481">
        <v>394.672</v>
      </c>
      <c r="JH481">
        <v>550.562</v>
      </c>
      <c r="JI481">
        <v>33.3191</v>
      </c>
      <c r="JJ481">
        <v>33.0006</v>
      </c>
      <c r="JK481">
        <v>29.9999</v>
      </c>
      <c r="JL481">
        <v>32.9275</v>
      </c>
      <c r="JM481">
        <v>32.8326</v>
      </c>
      <c r="JN481">
        <v>9.19838</v>
      </c>
      <c r="JO481">
        <v>35.6783</v>
      </c>
      <c r="JP481">
        <v>1.54724</v>
      </c>
      <c r="JQ481">
        <v>-999.9</v>
      </c>
      <c r="JR481">
        <v>132.715</v>
      </c>
      <c r="JS481">
        <v>16.5367</v>
      </c>
      <c r="JT481">
        <v>99.562</v>
      </c>
      <c r="JU481">
        <v>99.6506</v>
      </c>
    </row>
    <row r="482" spans="1:281">
      <c r="A482">
        <v>466</v>
      </c>
      <c r="B482">
        <v>1652292873</v>
      </c>
      <c r="C482">
        <v>10816.5</v>
      </c>
      <c r="D482" t="s">
        <v>1443</v>
      </c>
      <c r="E482" t="s">
        <v>1444</v>
      </c>
      <c r="F482">
        <v>5</v>
      </c>
      <c r="G482" t="s">
        <v>1410</v>
      </c>
      <c r="H482" t="s">
        <v>418</v>
      </c>
      <c r="I482">
        <v>1652292870.2</v>
      </c>
      <c r="J482">
        <f>(K482)/1000</f>
        <v>0</v>
      </c>
      <c r="K482">
        <f>IF(CZ482, AN482, AH482)</f>
        <v>0</v>
      </c>
      <c r="L482">
        <f>IF(CZ482, AI482, AG482)</f>
        <v>0</v>
      </c>
      <c r="M482">
        <f>DB482 - IF(AU482&gt;1, L482*CV482*100.0/(AW482*DP482), 0)</f>
        <v>0</v>
      </c>
      <c r="N482">
        <f>((T482-J482/2)*M482-L482)/(T482+J482/2)</f>
        <v>0</v>
      </c>
      <c r="O482">
        <f>N482*(DI482+DJ482)/1000.0</f>
        <v>0</v>
      </c>
      <c r="P482">
        <f>(DB482 - IF(AU482&gt;1, L482*CV482*100.0/(AW482*DP482), 0))*(DI482+DJ482)/1000.0</f>
        <v>0</v>
      </c>
      <c r="Q482">
        <f>2.0/((1/S482-1/R482)+SIGN(S482)*SQRT((1/S482-1/R482)*(1/S482-1/R482) + 4*CW482/((CW482+1)*(CW482+1))*(2*1/S482*1/R482-1/R482*1/R482)))</f>
        <v>0</v>
      </c>
      <c r="R482">
        <f>IF(LEFT(CX482,1)&lt;&gt;"0",IF(LEFT(CX482,1)="1",3.0,CY482),$D$5+$E$5*(DP482*DI482/($K$5*1000))+$F$5*(DP482*DI482/($K$5*1000))*MAX(MIN(CV482,$J$5),$I$5)*MAX(MIN(CV482,$J$5),$I$5)+$G$5*MAX(MIN(CV482,$J$5),$I$5)*(DP482*DI482/($K$5*1000))+$H$5*(DP482*DI482/($K$5*1000))*(DP482*DI482/($K$5*1000)))</f>
        <v>0</v>
      </c>
      <c r="S482">
        <f>J482*(1000-(1000*0.61365*exp(17.502*W482/(240.97+W482))/(DI482+DJ482)+DD482)/2)/(1000*0.61365*exp(17.502*W482/(240.97+W482))/(DI482+DJ482)-DD482)</f>
        <v>0</v>
      </c>
      <c r="T482">
        <f>1/((CW482+1)/(Q482/1.6)+1/(R482/1.37)) + CW482/((CW482+1)/(Q482/1.6) + CW482/(R482/1.37))</f>
        <v>0</v>
      </c>
      <c r="U482">
        <f>(CR482*CU482)</f>
        <v>0</v>
      </c>
      <c r="V482">
        <f>(DK482+(U482+2*0.95*5.67E-8*(((DK482+$B$7)+273)^4-(DK482+273)^4)-44100*J482)/(1.84*29.3*R482+8*0.95*5.67E-8*(DK482+273)^3))</f>
        <v>0</v>
      </c>
      <c r="W482">
        <f>($C$7*DL482+$D$7*DM482+$E$7*V482)</f>
        <v>0</v>
      </c>
      <c r="X482">
        <f>0.61365*exp(17.502*W482/(240.97+W482))</f>
        <v>0</v>
      </c>
      <c r="Y482">
        <f>(Z482/AA482*100)</f>
        <v>0</v>
      </c>
      <c r="Z482">
        <f>DD482*(DI482+DJ482)/1000</f>
        <v>0</v>
      </c>
      <c r="AA482">
        <f>0.61365*exp(17.502*DK482/(240.97+DK482))</f>
        <v>0</v>
      </c>
      <c r="AB482">
        <f>(X482-DD482*(DI482+DJ482)/1000)</f>
        <v>0</v>
      </c>
      <c r="AC482">
        <f>(-J482*44100)</f>
        <v>0</v>
      </c>
      <c r="AD482">
        <f>2*29.3*R482*0.92*(DK482-W482)</f>
        <v>0</v>
      </c>
      <c r="AE482">
        <f>2*0.95*5.67E-8*(((DK482+$B$7)+273)^4-(W482+273)^4)</f>
        <v>0</v>
      </c>
      <c r="AF482">
        <f>U482+AE482+AC482+AD482</f>
        <v>0</v>
      </c>
      <c r="AG482">
        <f>DH482*AU482*(DC482-DB482*(1000-AU482*DE482)/(1000-AU482*DD482))/(100*CV482)</f>
        <v>0</v>
      </c>
      <c r="AH482">
        <f>1000*DH482*AU482*(DD482-DE482)/(100*CV482*(1000-AU482*DD482))</f>
        <v>0</v>
      </c>
      <c r="AI482">
        <f>(AJ482 - AK482 - DI482*1E3/(8.314*(DK482+273.15)) * AM482/DH482 * AL482) * DH482/(100*CV482) * (1000 - DE482)/1000</f>
        <v>0</v>
      </c>
      <c r="AJ482">
        <v>153.3061886001815</v>
      </c>
      <c r="AK482">
        <v>160.4388121212121</v>
      </c>
      <c r="AL482">
        <v>-3.07179966310279</v>
      </c>
      <c r="AM482">
        <v>66.42542374797677</v>
      </c>
      <c r="AN482">
        <f>(AP482 - AO482 + DI482*1E3/(8.314*(DK482+273.15)) * AR482/DH482 * AQ482) * DH482/(100*CV482) * 1000/(1000 - AP482)</f>
        <v>0</v>
      </c>
      <c r="AO482">
        <v>16.44375942056674</v>
      </c>
      <c r="AP482">
        <v>29.42188461538462</v>
      </c>
      <c r="AQ482">
        <v>-0.0001453292063141603</v>
      </c>
      <c r="AR482">
        <v>79.24354987130967</v>
      </c>
      <c r="AS482">
        <v>0</v>
      </c>
      <c r="AT482">
        <v>0</v>
      </c>
      <c r="AU482">
        <f>IF(AS482*$H$13&gt;=AW482,1.0,(AW482/(AW482-AS482*$H$13)))</f>
        <v>0</v>
      </c>
      <c r="AV482">
        <f>(AU482-1)*100</f>
        <v>0</v>
      </c>
      <c r="AW482">
        <f>MAX(0,($B$13+$C$13*DP482)/(1+$D$13*DP482)*DI482/(DK482+273)*$E$13)</f>
        <v>0</v>
      </c>
      <c r="AX482" t="s">
        <v>421</v>
      </c>
      <c r="AY482" t="s">
        <v>421</v>
      </c>
      <c r="AZ482">
        <v>0</v>
      </c>
      <c r="BA482">
        <v>0</v>
      </c>
      <c r="BB482">
        <f>1-AZ482/BA482</f>
        <v>0</v>
      </c>
      <c r="BC482">
        <v>0</v>
      </c>
      <c r="BD482" t="s">
        <v>421</v>
      </c>
      <c r="BE482" t="s">
        <v>421</v>
      </c>
      <c r="BF482">
        <v>0</v>
      </c>
      <c r="BG482">
        <v>0</v>
      </c>
      <c r="BH482">
        <f>1-BF482/BG482</f>
        <v>0</v>
      </c>
      <c r="BI482">
        <v>0.5</v>
      </c>
      <c r="BJ482">
        <f>CS482</f>
        <v>0</v>
      </c>
      <c r="BK482">
        <f>L482</f>
        <v>0</v>
      </c>
      <c r="BL482">
        <f>BH482*BI482*BJ482</f>
        <v>0</v>
      </c>
      <c r="BM482">
        <f>(BK482-BC482)/BJ482</f>
        <v>0</v>
      </c>
      <c r="BN482">
        <f>(BA482-BG482)/BG482</f>
        <v>0</v>
      </c>
      <c r="BO482">
        <f>AZ482/(BB482+AZ482/BG482)</f>
        <v>0</v>
      </c>
      <c r="BP482" t="s">
        <v>421</v>
      </c>
      <c r="BQ482">
        <v>0</v>
      </c>
      <c r="BR482">
        <f>IF(BQ482&lt;&gt;0, BQ482, BO482)</f>
        <v>0</v>
      </c>
      <c r="BS482">
        <f>1-BR482/BG482</f>
        <v>0</v>
      </c>
      <c r="BT482">
        <f>(BG482-BF482)/(BG482-BR482)</f>
        <v>0</v>
      </c>
      <c r="BU482">
        <f>(BA482-BG482)/(BA482-BR482)</f>
        <v>0</v>
      </c>
      <c r="BV482">
        <f>(BG482-BF482)/(BG482-AZ482)</f>
        <v>0</v>
      </c>
      <c r="BW482">
        <f>(BA482-BG482)/(BA482-AZ482)</f>
        <v>0</v>
      </c>
      <c r="BX482">
        <f>(BT482*BR482/BF482)</f>
        <v>0</v>
      </c>
      <c r="BY482">
        <f>(1-BX482)</f>
        <v>0</v>
      </c>
      <c r="BZ482">
        <v>1370</v>
      </c>
      <c r="CA482">
        <v>300</v>
      </c>
      <c r="CB482">
        <v>300</v>
      </c>
      <c r="CC482">
        <v>300</v>
      </c>
      <c r="CD482">
        <v>10364.3</v>
      </c>
      <c r="CE482">
        <v>1581.53</v>
      </c>
      <c r="CF482">
        <v>-0.00729618</v>
      </c>
      <c r="CG482">
        <v>1.07</v>
      </c>
      <c r="CH482" t="s">
        <v>421</v>
      </c>
      <c r="CI482" t="s">
        <v>421</v>
      </c>
      <c r="CJ482" t="s">
        <v>421</v>
      </c>
      <c r="CK482" t="s">
        <v>421</v>
      </c>
      <c r="CL482" t="s">
        <v>421</v>
      </c>
      <c r="CM482" t="s">
        <v>421</v>
      </c>
      <c r="CN482" t="s">
        <v>421</v>
      </c>
      <c r="CO482" t="s">
        <v>421</v>
      </c>
      <c r="CP482" t="s">
        <v>421</v>
      </c>
      <c r="CQ482" t="s">
        <v>421</v>
      </c>
      <c r="CR482">
        <f>$B$11*DQ482+$C$11*DR482+$F$11*EC482*(1-EF482)</f>
        <v>0</v>
      </c>
      <c r="CS482">
        <f>CR482*CT482</f>
        <v>0</v>
      </c>
      <c r="CT482">
        <f>($B$11*$D$9+$C$11*$D$9+$F$11*((EP482+EH482)/MAX(EP482+EH482+EQ482, 0.1)*$I$9+EQ482/MAX(EP482+EH482+EQ482, 0.1)*$J$9))/($B$11+$C$11+$F$11)</f>
        <v>0</v>
      </c>
      <c r="CU482">
        <f>($B$11*$K$9+$C$11*$K$9+$F$11*((EP482+EH482)/MAX(EP482+EH482+EQ482, 0.1)*$P$9+EQ482/MAX(EP482+EH482+EQ482, 0.1)*$Q$9))/($B$11+$C$11+$F$11)</f>
        <v>0</v>
      </c>
      <c r="CV482">
        <v>6</v>
      </c>
      <c r="CW482">
        <v>0.5</v>
      </c>
      <c r="CX482" t="s">
        <v>422</v>
      </c>
      <c r="CY482">
        <v>2</v>
      </c>
      <c r="CZ482" t="b">
        <v>1</v>
      </c>
      <c r="DA482">
        <v>1652292870.2</v>
      </c>
      <c r="DB482">
        <v>162.5856</v>
      </c>
      <c r="DC482">
        <v>147.3463</v>
      </c>
      <c r="DD482">
        <v>29.42206</v>
      </c>
      <c r="DE482">
        <v>16.45597</v>
      </c>
      <c r="DF482">
        <v>161.5927</v>
      </c>
      <c r="DG482">
        <v>29.29394</v>
      </c>
      <c r="DH482">
        <v>400.0717000000001</v>
      </c>
      <c r="DI482">
        <v>90.59102</v>
      </c>
      <c r="DJ482">
        <v>0.10001594</v>
      </c>
      <c r="DK482">
        <v>33.88498000000001</v>
      </c>
      <c r="DL482">
        <v>32.07136</v>
      </c>
      <c r="DM482">
        <v>999.9</v>
      </c>
      <c r="DN482">
        <v>0</v>
      </c>
      <c r="DO482">
        <v>0</v>
      </c>
      <c r="DP482">
        <v>10004.23</v>
      </c>
      <c r="DQ482">
        <v>0</v>
      </c>
      <c r="DR482">
        <v>247.3815</v>
      </c>
      <c r="DS482">
        <v>15.23932</v>
      </c>
      <c r="DT482">
        <v>167.5142</v>
      </c>
      <c r="DU482">
        <v>149.8115</v>
      </c>
      <c r="DV482">
        <v>12.9661</v>
      </c>
      <c r="DW482">
        <v>147.3463</v>
      </c>
      <c r="DX482">
        <v>16.45597</v>
      </c>
      <c r="DY482">
        <v>2.665375</v>
      </c>
      <c r="DZ482">
        <v>1.490763</v>
      </c>
      <c r="EA482">
        <v>22.0732</v>
      </c>
      <c r="EB482">
        <v>12.87374</v>
      </c>
      <c r="EC482">
        <v>1499.955</v>
      </c>
      <c r="ED482">
        <v>0.9729905000000001</v>
      </c>
      <c r="EE482">
        <v>0.02700948</v>
      </c>
      <c r="EF482">
        <v>0</v>
      </c>
      <c r="EG482">
        <v>917.1211000000001</v>
      </c>
      <c r="EH482">
        <v>5.000970000000001</v>
      </c>
      <c r="EI482">
        <v>14869.19</v>
      </c>
      <c r="EJ482">
        <v>12491.17</v>
      </c>
      <c r="EK482">
        <v>42.375</v>
      </c>
      <c r="EL482">
        <v>43.687</v>
      </c>
      <c r="EM482">
        <v>42.562</v>
      </c>
      <c r="EN482">
        <v>43.5</v>
      </c>
      <c r="EO482">
        <v>43.5</v>
      </c>
      <c r="EP482">
        <v>1454.574</v>
      </c>
      <c r="EQ482">
        <v>40.38100000000001</v>
      </c>
      <c r="ER482">
        <v>0</v>
      </c>
      <c r="ES482">
        <v>1037.400000095367</v>
      </c>
      <c r="ET482">
        <v>0</v>
      </c>
      <c r="EU482">
        <v>929.3965384615385</v>
      </c>
      <c r="EV482">
        <v>-154.3085809840781</v>
      </c>
      <c r="EW482">
        <v>-2077.69230576405</v>
      </c>
      <c r="EX482">
        <v>15029.59615384615</v>
      </c>
      <c r="EY482">
        <v>15</v>
      </c>
      <c r="EZ482">
        <v>1652291871.6</v>
      </c>
      <c r="FA482" t="s">
        <v>1407</v>
      </c>
      <c r="FB482">
        <v>1652291871.6</v>
      </c>
      <c r="FC482">
        <v>1652291863.6</v>
      </c>
      <c r="FD482">
        <v>39</v>
      </c>
      <c r="FE482">
        <v>0.347</v>
      </c>
      <c r="FF482">
        <v>-0</v>
      </c>
      <c r="FG482">
        <v>-0.763</v>
      </c>
      <c r="FH482">
        <v>0.031</v>
      </c>
      <c r="FI482">
        <v>1600</v>
      </c>
      <c r="FJ482">
        <v>23</v>
      </c>
      <c r="FK482">
        <v>0.04</v>
      </c>
      <c r="FL482">
        <v>0.02</v>
      </c>
      <c r="FM482">
        <v>12.38559268292683</v>
      </c>
      <c r="FN482">
        <v>20.76126397212544</v>
      </c>
      <c r="FO482">
        <v>2.047291501430459</v>
      </c>
      <c r="FP482">
        <v>-1</v>
      </c>
      <c r="FQ482">
        <v>12.93863170731707</v>
      </c>
      <c r="FR482">
        <v>0.2050536585365816</v>
      </c>
      <c r="FS482">
        <v>0.02831962552308903</v>
      </c>
      <c r="FT482">
        <v>1</v>
      </c>
      <c r="FU482">
        <v>0</v>
      </c>
      <c r="FV482">
        <v>0</v>
      </c>
      <c r="FW482">
        <v>0</v>
      </c>
      <c r="FX482">
        <v>-1</v>
      </c>
      <c r="FY482">
        <v>1</v>
      </c>
      <c r="FZ482">
        <v>1</v>
      </c>
      <c r="GA482" t="s">
        <v>719</v>
      </c>
      <c r="GB482">
        <v>2.69283</v>
      </c>
      <c r="GC482">
        <v>2.70515</v>
      </c>
      <c r="GD482">
        <v>0.0394088</v>
      </c>
      <c r="GE482">
        <v>0.035368</v>
      </c>
      <c r="GF482">
        <v>0.121532</v>
      </c>
      <c r="GG482">
        <v>0.0797972</v>
      </c>
      <c r="GH482">
        <v>30067.6</v>
      </c>
      <c r="GI482">
        <v>30318.4</v>
      </c>
      <c r="GJ482">
        <v>29131.1</v>
      </c>
      <c r="GK482">
        <v>29093.6</v>
      </c>
      <c r="GL482">
        <v>33878.9</v>
      </c>
      <c r="GM482">
        <v>35641.5</v>
      </c>
      <c r="GN482">
        <v>40995.5</v>
      </c>
      <c r="GO482">
        <v>41516.7</v>
      </c>
      <c r="GP482">
        <v>1.71128</v>
      </c>
      <c r="GQ482">
        <v>1.98032</v>
      </c>
      <c r="GR482">
        <v>0.0412688</v>
      </c>
      <c r="GS482">
        <v>0</v>
      </c>
      <c r="GT482">
        <v>31.4006</v>
      </c>
      <c r="GU482">
        <v>999.9</v>
      </c>
      <c r="GV482">
        <v>36.9</v>
      </c>
      <c r="GW482">
        <v>37.2</v>
      </c>
      <c r="GX482">
        <v>25.9646</v>
      </c>
      <c r="GY482">
        <v>62.9218</v>
      </c>
      <c r="GZ482">
        <v>29.0385</v>
      </c>
      <c r="HA482">
        <v>1</v>
      </c>
      <c r="HB482">
        <v>0.433783</v>
      </c>
      <c r="HC482">
        <v>0</v>
      </c>
      <c r="HD482">
        <v>20.3915</v>
      </c>
      <c r="HE482">
        <v>5.21564</v>
      </c>
      <c r="HF482">
        <v>12.0099</v>
      </c>
      <c r="HG482">
        <v>4.9872</v>
      </c>
      <c r="HH482">
        <v>3.28823</v>
      </c>
      <c r="HI482">
        <v>2501.5</v>
      </c>
      <c r="HJ482">
        <v>9999</v>
      </c>
      <c r="HK482">
        <v>9999</v>
      </c>
      <c r="HL482">
        <v>46.9</v>
      </c>
      <c r="HM482">
        <v>1.86736</v>
      </c>
      <c r="HN482">
        <v>1.8663</v>
      </c>
      <c r="HO482">
        <v>1.86585</v>
      </c>
      <c r="HP482">
        <v>1.86571</v>
      </c>
      <c r="HQ482">
        <v>1.86752</v>
      </c>
      <c r="HR482">
        <v>1.87007</v>
      </c>
      <c r="HS482">
        <v>1.86874</v>
      </c>
      <c r="HT482">
        <v>1.87012</v>
      </c>
      <c r="HU482">
        <v>0</v>
      </c>
      <c r="HV482">
        <v>0</v>
      </c>
      <c r="HW482">
        <v>0</v>
      </c>
      <c r="HX482">
        <v>0</v>
      </c>
      <c r="HY482" t="s">
        <v>425</v>
      </c>
      <c r="HZ482" t="s">
        <v>426</v>
      </c>
      <c r="IA482" t="s">
        <v>427</v>
      </c>
      <c r="IB482" t="s">
        <v>427</v>
      </c>
      <c r="IC482" t="s">
        <v>427</v>
      </c>
      <c r="ID482" t="s">
        <v>427</v>
      </c>
      <c r="IE482">
        <v>0</v>
      </c>
      <c r="IF482">
        <v>100</v>
      </c>
      <c r="IG482">
        <v>100</v>
      </c>
      <c r="IH482">
        <v>0.998</v>
      </c>
      <c r="II482">
        <v>0.1282</v>
      </c>
      <c r="IJ482">
        <v>1.086735174038953</v>
      </c>
      <c r="IK482">
        <v>-0.0004613869835165773</v>
      </c>
      <c r="IL482">
        <v>-7.733014719846753E-07</v>
      </c>
      <c r="IM482">
        <v>2.12217718631011E-10</v>
      </c>
      <c r="IN482">
        <v>-0.1663746428164504</v>
      </c>
      <c r="IO482">
        <v>0.000886434048502425</v>
      </c>
      <c r="IP482">
        <v>0.0004187276611132993</v>
      </c>
      <c r="IQ482">
        <v>-3.612086840460417E-06</v>
      </c>
      <c r="IR482">
        <v>19</v>
      </c>
      <c r="IS482">
        <v>2204</v>
      </c>
      <c r="IT482">
        <v>1</v>
      </c>
      <c r="IU482">
        <v>37</v>
      </c>
      <c r="IV482">
        <v>16.7</v>
      </c>
      <c r="IW482">
        <v>16.8</v>
      </c>
      <c r="IX482">
        <v>0.423584</v>
      </c>
      <c r="IY482">
        <v>2.28271</v>
      </c>
      <c r="IZ482">
        <v>1.39648</v>
      </c>
      <c r="JA482">
        <v>2.34863</v>
      </c>
      <c r="JB482">
        <v>1.49536</v>
      </c>
      <c r="JC482">
        <v>2.27051</v>
      </c>
      <c r="JD482">
        <v>39.7673</v>
      </c>
      <c r="JE482">
        <v>14.1671</v>
      </c>
      <c r="JF482">
        <v>18</v>
      </c>
      <c r="JG482">
        <v>394.679</v>
      </c>
      <c r="JH482">
        <v>550.45</v>
      </c>
      <c r="JI482">
        <v>33.317</v>
      </c>
      <c r="JJ482">
        <v>32.9987</v>
      </c>
      <c r="JK482">
        <v>29.9997</v>
      </c>
      <c r="JL482">
        <v>32.9263</v>
      </c>
      <c r="JM482">
        <v>32.8326</v>
      </c>
      <c r="JN482">
        <v>8.41466</v>
      </c>
      <c r="JO482">
        <v>35.6783</v>
      </c>
      <c r="JP482">
        <v>1.54724</v>
      </c>
      <c r="JQ482">
        <v>-999.9</v>
      </c>
      <c r="JR482">
        <v>112.678</v>
      </c>
      <c r="JS482">
        <v>16.5204</v>
      </c>
      <c r="JT482">
        <v>99.565</v>
      </c>
      <c r="JU482">
        <v>99.65170000000001</v>
      </c>
    </row>
    <row r="483" spans="1:281">
      <c r="A483">
        <v>467</v>
      </c>
      <c r="B483">
        <v>1652292878</v>
      </c>
      <c r="C483">
        <v>10821.5</v>
      </c>
      <c r="D483" t="s">
        <v>1445</v>
      </c>
      <c r="E483" t="s">
        <v>1446</v>
      </c>
      <c r="F483">
        <v>5</v>
      </c>
      <c r="G483" t="s">
        <v>1410</v>
      </c>
      <c r="H483" t="s">
        <v>418</v>
      </c>
      <c r="I483">
        <v>1652292875.5</v>
      </c>
      <c r="J483">
        <f>(K483)/1000</f>
        <v>0</v>
      </c>
      <c r="K483">
        <f>IF(CZ483, AN483, AH483)</f>
        <v>0</v>
      </c>
      <c r="L483">
        <f>IF(CZ483, AI483, AG483)</f>
        <v>0</v>
      </c>
      <c r="M483">
        <f>DB483 - IF(AU483&gt;1, L483*CV483*100.0/(AW483*DP483), 0)</f>
        <v>0</v>
      </c>
      <c r="N483">
        <f>((T483-J483/2)*M483-L483)/(T483+J483/2)</f>
        <v>0</v>
      </c>
      <c r="O483">
        <f>N483*(DI483+DJ483)/1000.0</f>
        <v>0</v>
      </c>
      <c r="P483">
        <f>(DB483 - IF(AU483&gt;1, L483*CV483*100.0/(AW483*DP483), 0))*(DI483+DJ483)/1000.0</f>
        <v>0</v>
      </c>
      <c r="Q483">
        <f>2.0/((1/S483-1/R483)+SIGN(S483)*SQRT((1/S483-1/R483)*(1/S483-1/R483) + 4*CW483/((CW483+1)*(CW483+1))*(2*1/S483*1/R483-1/R483*1/R483)))</f>
        <v>0</v>
      </c>
      <c r="R483">
        <f>IF(LEFT(CX483,1)&lt;&gt;"0",IF(LEFT(CX483,1)="1",3.0,CY483),$D$5+$E$5*(DP483*DI483/($K$5*1000))+$F$5*(DP483*DI483/($K$5*1000))*MAX(MIN(CV483,$J$5),$I$5)*MAX(MIN(CV483,$J$5),$I$5)+$G$5*MAX(MIN(CV483,$J$5),$I$5)*(DP483*DI483/($K$5*1000))+$H$5*(DP483*DI483/($K$5*1000))*(DP483*DI483/($K$5*1000)))</f>
        <v>0</v>
      </c>
      <c r="S483">
        <f>J483*(1000-(1000*0.61365*exp(17.502*W483/(240.97+W483))/(DI483+DJ483)+DD483)/2)/(1000*0.61365*exp(17.502*W483/(240.97+W483))/(DI483+DJ483)-DD483)</f>
        <v>0</v>
      </c>
      <c r="T483">
        <f>1/((CW483+1)/(Q483/1.6)+1/(R483/1.37)) + CW483/((CW483+1)/(Q483/1.6) + CW483/(R483/1.37))</f>
        <v>0</v>
      </c>
      <c r="U483">
        <f>(CR483*CU483)</f>
        <v>0</v>
      </c>
      <c r="V483">
        <f>(DK483+(U483+2*0.95*5.67E-8*(((DK483+$B$7)+273)^4-(DK483+273)^4)-44100*J483)/(1.84*29.3*R483+8*0.95*5.67E-8*(DK483+273)^3))</f>
        <v>0</v>
      </c>
      <c r="W483">
        <f>($C$7*DL483+$D$7*DM483+$E$7*V483)</f>
        <v>0</v>
      </c>
      <c r="X483">
        <f>0.61365*exp(17.502*W483/(240.97+W483))</f>
        <v>0</v>
      </c>
      <c r="Y483">
        <f>(Z483/AA483*100)</f>
        <v>0</v>
      </c>
      <c r="Z483">
        <f>DD483*(DI483+DJ483)/1000</f>
        <v>0</v>
      </c>
      <c r="AA483">
        <f>0.61365*exp(17.502*DK483/(240.97+DK483))</f>
        <v>0</v>
      </c>
      <c r="AB483">
        <f>(X483-DD483*(DI483+DJ483)/1000)</f>
        <v>0</v>
      </c>
      <c r="AC483">
        <f>(-J483*44100)</f>
        <v>0</v>
      </c>
      <c r="AD483">
        <f>2*29.3*R483*0.92*(DK483-W483)</f>
        <v>0</v>
      </c>
      <c r="AE483">
        <f>2*0.95*5.67E-8*(((DK483+$B$7)+273)^4-(W483+273)^4)</f>
        <v>0</v>
      </c>
      <c r="AF483">
        <f>U483+AE483+AC483+AD483</f>
        <v>0</v>
      </c>
      <c r="AG483">
        <f>DH483*AU483*(DC483-DB483*(1000-AU483*DE483)/(1000-AU483*DD483))/(100*CV483)</f>
        <v>0</v>
      </c>
      <c r="AH483">
        <f>1000*DH483*AU483*(DD483-DE483)/(100*CV483*(1000-AU483*DD483))</f>
        <v>0</v>
      </c>
      <c r="AI483">
        <f>(AJ483 - AK483 - DI483*1E3/(8.314*(DK483+273.15)) * AM483/DH483 * AL483) * DH483/(100*CV483) * (1000 - DE483)/1000</f>
        <v>0</v>
      </c>
      <c r="AJ483">
        <v>136.2499547449361</v>
      </c>
      <c r="AK483">
        <v>145.1925272727273</v>
      </c>
      <c r="AL483">
        <v>-3.049550306643865</v>
      </c>
      <c r="AM483">
        <v>66.42542374797677</v>
      </c>
      <c r="AN483">
        <f>(AP483 - AO483 + DI483*1E3/(8.314*(DK483+273.15)) * AR483/DH483 * AQ483) * DH483/(100*CV483) * 1000/(1000 - AP483)</f>
        <v>0</v>
      </c>
      <c r="AO483">
        <v>16.4759268005335</v>
      </c>
      <c r="AP483">
        <v>29.43524055944057</v>
      </c>
      <c r="AQ483">
        <v>0.0003095328653137311</v>
      </c>
      <c r="AR483">
        <v>79.24354987130967</v>
      </c>
      <c r="AS483">
        <v>0</v>
      </c>
      <c r="AT483">
        <v>0</v>
      </c>
      <c r="AU483">
        <f>IF(AS483*$H$13&gt;=AW483,1.0,(AW483/(AW483-AS483*$H$13)))</f>
        <v>0</v>
      </c>
      <c r="AV483">
        <f>(AU483-1)*100</f>
        <v>0</v>
      </c>
      <c r="AW483">
        <f>MAX(0,($B$13+$C$13*DP483)/(1+$D$13*DP483)*DI483/(DK483+273)*$E$13)</f>
        <v>0</v>
      </c>
      <c r="AX483" t="s">
        <v>421</v>
      </c>
      <c r="AY483" t="s">
        <v>421</v>
      </c>
      <c r="AZ483">
        <v>0</v>
      </c>
      <c r="BA483">
        <v>0</v>
      </c>
      <c r="BB483">
        <f>1-AZ483/BA483</f>
        <v>0</v>
      </c>
      <c r="BC483">
        <v>0</v>
      </c>
      <c r="BD483" t="s">
        <v>421</v>
      </c>
      <c r="BE483" t="s">
        <v>421</v>
      </c>
      <c r="BF483">
        <v>0</v>
      </c>
      <c r="BG483">
        <v>0</v>
      </c>
      <c r="BH483">
        <f>1-BF483/BG483</f>
        <v>0</v>
      </c>
      <c r="BI483">
        <v>0.5</v>
      </c>
      <c r="BJ483">
        <f>CS483</f>
        <v>0</v>
      </c>
      <c r="BK483">
        <f>L483</f>
        <v>0</v>
      </c>
      <c r="BL483">
        <f>BH483*BI483*BJ483</f>
        <v>0</v>
      </c>
      <c r="BM483">
        <f>(BK483-BC483)/BJ483</f>
        <v>0</v>
      </c>
      <c r="BN483">
        <f>(BA483-BG483)/BG483</f>
        <v>0</v>
      </c>
      <c r="BO483">
        <f>AZ483/(BB483+AZ483/BG483)</f>
        <v>0</v>
      </c>
      <c r="BP483" t="s">
        <v>421</v>
      </c>
      <c r="BQ483">
        <v>0</v>
      </c>
      <c r="BR483">
        <f>IF(BQ483&lt;&gt;0, BQ483, BO483)</f>
        <v>0</v>
      </c>
      <c r="BS483">
        <f>1-BR483/BG483</f>
        <v>0</v>
      </c>
      <c r="BT483">
        <f>(BG483-BF483)/(BG483-BR483)</f>
        <v>0</v>
      </c>
      <c r="BU483">
        <f>(BA483-BG483)/(BA483-BR483)</f>
        <v>0</v>
      </c>
      <c r="BV483">
        <f>(BG483-BF483)/(BG483-AZ483)</f>
        <v>0</v>
      </c>
      <c r="BW483">
        <f>(BA483-BG483)/(BA483-AZ483)</f>
        <v>0</v>
      </c>
      <c r="BX483">
        <f>(BT483*BR483/BF483)</f>
        <v>0</v>
      </c>
      <c r="BY483">
        <f>(1-BX483)</f>
        <v>0</v>
      </c>
      <c r="BZ483">
        <v>1370</v>
      </c>
      <c r="CA483">
        <v>300</v>
      </c>
      <c r="CB483">
        <v>300</v>
      </c>
      <c r="CC483">
        <v>300</v>
      </c>
      <c r="CD483">
        <v>10364.3</v>
      </c>
      <c r="CE483">
        <v>1581.53</v>
      </c>
      <c r="CF483">
        <v>-0.00729618</v>
      </c>
      <c r="CG483">
        <v>1.07</v>
      </c>
      <c r="CH483" t="s">
        <v>421</v>
      </c>
      <c r="CI483" t="s">
        <v>421</v>
      </c>
      <c r="CJ483" t="s">
        <v>421</v>
      </c>
      <c r="CK483" t="s">
        <v>421</v>
      </c>
      <c r="CL483" t="s">
        <v>421</v>
      </c>
      <c r="CM483" t="s">
        <v>421</v>
      </c>
      <c r="CN483" t="s">
        <v>421</v>
      </c>
      <c r="CO483" t="s">
        <v>421</v>
      </c>
      <c r="CP483" t="s">
        <v>421</v>
      </c>
      <c r="CQ483" t="s">
        <v>421</v>
      </c>
      <c r="CR483">
        <f>$B$11*DQ483+$C$11*DR483+$F$11*EC483*(1-EF483)</f>
        <v>0</v>
      </c>
      <c r="CS483">
        <f>CR483*CT483</f>
        <v>0</v>
      </c>
      <c r="CT483">
        <f>($B$11*$D$9+$C$11*$D$9+$F$11*((EP483+EH483)/MAX(EP483+EH483+EQ483, 0.1)*$I$9+EQ483/MAX(EP483+EH483+EQ483, 0.1)*$J$9))/($B$11+$C$11+$F$11)</f>
        <v>0</v>
      </c>
      <c r="CU483">
        <f>($B$11*$K$9+$C$11*$K$9+$F$11*((EP483+EH483)/MAX(EP483+EH483+EQ483, 0.1)*$P$9+EQ483/MAX(EP483+EH483+EQ483, 0.1)*$Q$9))/($B$11+$C$11+$F$11)</f>
        <v>0</v>
      </c>
      <c r="CV483">
        <v>6</v>
      </c>
      <c r="CW483">
        <v>0.5</v>
      </c>
      <c r="CX483" t="s">
        <v>422</v>
      </c>
      <c r="CY483">
        <v>2</v>
      </c>
      <c r="CZ483" t="b">
        <v>1</v>
      </c>
      <c r="DA483">
        <v>1652292875.5</v>
      </c>
      <c r="DB483">
        <v>146.8378888888889</v>
      </c>
      <c r="DC483">
        <v>129.614</v>
      </c>
      <c r="DD483">
        <v>29.43294444444444</v>
      </c>
      <c r="DE483">
        <v>16.47558888888889</v>
      </c>
      <c r="DF483">
        <v>145.8341111111111</v>
      </c>
      <c r="DG483">
        <v>29.30464444444445</v>
      </c>
      <c r="DH483">
        <v>400.0706666666667</v>
      </c>
      <c r="DI483">
        <v>90.58843333333333</v>
      </c>
      <c r="DJ483">
        <v>0.1000221555555555</v>
      </c>
      <c r="DK483">
        <v>33.88393333333334</v>
      </c>
      <c r="DL483">
        <v>32.07406666666666</v>
      </c>
      <c r="DM483">
        <v>999.9000000000001</v>
      </c>
      <c r="DN483">
        <v>0</v>
      </c>
      <c r="DO483">
        <v>0</v>
      </c>
      <c r="DP483">
        <v>10004.53888888889</v>
      </c>
      <c r="DQ483">
        <v>0</v>
      </c>
      <c r="DR483">
        <v>246.8054444444444</v>
      </c>
      <c r="DS483">
        <v>17.22378888888889</v>
      </c>
      <c r="DT483">
        <v>151.2907777777777</v>
      </c>
      <c r="DU483">
        <v>131.7853333333333</v>
      </c>
      <c r="DV483">
        <v>12.95733333333333</v>
      </c>
      <c r="DW483">
        <v>129.614</v>
      </c>
      <c r="DX483">
        <v>16.47558888888889</v>
      </c>
      <c r="DY483">
        <v>2.666284444444445</v>
      </c>
      <c r="DZ483">
        <v>1.4925</v>
      </c>
      <c r="EA483">
        <v>22.07881111111111</v>
      </c>
      <c r="EB483">
        <v>12.89153333333334</v>
      </c>
      <c r="EC483">
        <v>1499.982222222222</v>
      </c>
      <c r="ED483">
        <v>0.9729906666666667</v>
      </c>
      <c r="EE483">
        <v>0.0270093</v>
      </c>
      <c r="EF483">
        <v>0</v>
      </c>
      <c r="EG483">
        <v>904.4073333333334</v>
      </c>
      <c r="EH483">
        <v>5.00097</v>
      </c>
      <c r="EI483">
        <v>14680.82222222222</v>
      </c>
      <c r="EJ483">
        <v>12491.41111111111</v>
      </c>
      <c r="EK483">
        <v>42.375</v>
      </c>
      <c r="EL483">
        <v>43.687</v>
      </c>
      <c r="EM483">
        <v>42.562</v>
      </c>
      <c r="EN483">
        <v>43.5</v>
      </c>
      <c r="EO483">
        <v>43.5</v>
      </c>
      <c r="EP483">
        <v>1454.6</v>
      </c>
      <c r="EQ483">
        <v>40.38</v>
      </c>
      <c r="ER483">
        <v>0</v>
      </c>
      <c r="ES483">
        <v>1042.200000047684</v>
      </c>
      <c r="ET483">
        <v>0</v>
      </c>
      <c r="EU483">
        <v>917.3214230769229</v>
      </c>
      <c r="EV483">
        <v>-147.4367522439438</v>
      </c>
      <c r="EW483">
        <v>-2050.451284300011</v>
      </c>
      <c r="EX483">
        <v>14864.89615384615</v>
      </c>
      <c r="EY483">
        <v>15</v>
      </c>
      <c r="EZ483">
        <v>1652291871.6</v>
      </c>
      <c r="FA483" t="s">
        <v>1407</v>
      </c>
      <c r="FB483">
        <v>1652291871.6</v>
      </c>
      <c r="FC483">
        <v>1652291863.6</v>
      </c>
      <c r="FD483">
        <v>39</v>
      </c>
      <c r="FE483">
        <v>0.347</v>
      </c>
      <c r="FF483">
        <v>-0</v>
      </c>
      <c r="FG483">
        <v>-0.763</v>
      </c>
      <c r="FH483">
        <v>0.031</v>
      </c>
      <c r="FI483">
        <v>1600</v>
      </c>
      <c r="FJ483">
        <v>23</v>
      </c>
      <c r="FK483">
        <v>0.04</v>
      </c>
      <c r="FL483">
        <v>0.02</v>
      </c>
      <c r="FM483">
        <v>14.4182675</v>
      </c>
      <c r="FN483">
        <v>21.33212645403377</v>
      </c>
      <c r="FO483">
        <v>2.052604274012346</v>
      </c>
      <c r="FP483">
        <v>-1</v>
      </c>
      <c r="FQ483">
        <v>12.949225</v>
      </c>
      <c r="FR483">
        <v>0.16465440900563</v>
      </c>
      <c r="FS483">
        <v>0.02430288820284542</v>
      </c>
      <c r="FT483">
        <v>1</v>
      </c>
      <c r="FU483">
        <v>0</v>
      </c>
      <c r="FV483">
        <v>0</v>
      </c>
      <c r="FW483">
        <v>0</v>
      </c>
      <c r="FX483">
        <v>-1</v>
      </c>
      <c r="FY483">
        <v>1</v>
      </c>
      <c r="FZ483">
        <v>1</v>
      </c>
      <c r="GA483" t="s">
        <v>719</v>
      </c>
      <c r="GB483">
        <v>2.6927</v>
      </c>
      <c r="GC483">
        <v>2.70518</v>
      </c>
      <c r="GD483">
        <v>0.0358164</v>
      </c>
      <c r="GE483">
        <v>0.0313119</v>
      </c>
      <c r="GF483">
        <v>0.121554</v>
      </c>
      <c r="GG483">
        <v>0.0797947</v>
      </c>
      <c r="GH483">
        <v>30180.2</v>
      </c>
      <c r="GI483">
        <v>30446.3</v>
      </c>
      <c r="GJ483">
        <v>29131.3</v>
      </c>
      <c r="GK483">
        <v>29094</v>
      </c>
      <c r="GL483">
        <v>33878.1</v>
      </c>
      <c r="GM483">
        <v>35642.1</v>
      </c>
      <c r="GN483">
        <v>40995.6</v>
      </c>
      <c r="GO483">
        <v>41517.3</v>
      </c>
      <c r="GP483">
        <v>1.71135</v>
      </c>
      <c r="GQ483">
        <v>1.98035</v>
      </c>
      <c r="GR483">
        <v>0.0417233</v>
      </c>
      <c r="GS483">
        <v>0</v>
      </c>
      <c r="GT483">
        <v>31.3958</v>
      </c>
      <c r="GU483">
        <v>999.9</v>
      </c>
      <c r="GV483">
        <v>36.9</v>
      </c>
      <c r="GW483">
        <v>37.2</v>
      </c>
      <c r="GX483">
        <v>25.9654</v>
      </c>
      <c r="GY483">
        <v>62.8718</v>
      </c>
      <c r="GZ483">
        <v>29.1667</v>
      </c>
      <c r="HA483">
        <v>1</v>
      </c>
      <c r="HB483">
        <v>0.433498</v>
      </c>
      <c r="HC483">
        <v>0</v>
      </c>
      <c r="HD483">
        <v>20.3915</v>
      </c>
      <c r="HE483">
        <v>5.21549</v>
      </c>
      <c r="HF483">
        <v>12.0099</v>
      </c>
      <c r="HG483">
        <v>4.987</v>
      </c>
      <c r="HH483">
        <v>3.28828</v>
      </c>
      <c r="HI483">
        <v>2501.7</v>
      </c>
      <c r="HJ483">
        <v>9999</v>
      </c>
      <c r="HK483">
        <v>9999</v>
      </c>
      <c r="HL483">
        <v>46.9</v>
      </c>
      <c r="HM483">
        <v>1.86737</v>
      </c>
      <c r="HN483">
        <v>1.8663</v>
      </c>
      <c r="HO483">
        <v>1.86584</v>
      </c>
      <c r="HP483">
        <v>1.86572</v>
      </c>
      <c r="HQ483">
        <v>1.86752</v>
      </c>
      <c r="HR483">
        <v>1.87009</v>
      </c>
      <c r="HS483">
        <v>1.86873</v>
      </c>
      <c r="HT483">
        <v>1.87011</v>
      </c>
      <c r="HU483">
        <v>0</v>
      </c>
      <c r="HV483">
        <v>0</v>
      </c>
      <c r="HW483">
        <v>0</v>
      </c>
      <c r="HX483">
        <v>0</v>
      </c>
      <c r="HY483" t="s">
        <v>425</v>
      </c>
      <c r="HZ483" t="s">
        <v>426</v>
      </c>
      <c r="IA483" t="s">
        <v>427</v>
      </c>
      <c r="IB483" t="s">
        <v>427</v>
      </c>
      <c r="IC483" t="s">
        <v>427</v>
      </c>
      <c r="ID483" t="s">
        <v>427</v>
      </c>
      <c r="IE483">
        <v>0</v>
      </c>
      <c r="IF483">
        <v>100</v>
      </c>
      <c r="IG483">
        <v>100</v>
      </c>
      <c r="IH483">
        <v>1.009</v>
      </c>
      <c r="II483">
        <v>0.1284</v>
      </c>
      <c r="IJ483">
        <v>1.086735174038953</v>
      </c>
      <c r="IK483">
        <v>-0.0004613869835165773</v>
      </c>
      <c r="IL483">
        <v>-7.733014719846753E-07</v>
      </c>
      <c r="IM483">
        <v>2.12217718631011E-10</v>
      </c>
      <c r="IN483">
        <v>-0.1663746428164504</v>
      </c>
      <c r="IO483">
        <v>0.000886434048502425</v>
      </c>
      <c r="IP483">
        <v>0.0004187276611132993</v>
      </c>
      <c r="IQ483">
        <v>-3.612086840460417E-06</v>
      </c>
      <c r="IR483">
        <v>19</v>
      </c>
      <c r="IS483">
        <v>2204</v>
      </c>
      <c r="IT483">
        <v>1</v>
      </c>
      <c r="IU483">
        <v>37</v>
      </c>
      <c r="IV483">
        <v>16.8</v>
      </c>
      <c r="IW483">
        <v>16.9</v>
      </c>
      <c r="IX483">
        <v>0.388184</v>
      </c>
      <c r="IY483">
        <v>2.27905</v>
      </c>
      <c r="IZ483">
        <v>1.39648</v>
      </c>
      <c r="JA483">
        <v>2.34863</v>
      </c>
      <c r="JB483">
        <v>1.49536</v>
      </c>
      <c r="JC483">
        <v>2.30225</v>
      </c>
      <c r="JD483">
        <v>39.7673</v>
      </c>
      <c r="JE483">
        <v>14.1758</v>
      </c>
      <c r="JF483">
        <v>18</v>
      </c>
      <c r="JG483">
        <v>394.71</v>
      </c>
      <c r="JH483">
        <v>550.444</v>
      </c>
      <c r="JI483">
        <v>33.315</v>
      </c>
      <c r="JJ483">
        <v>32.9977</v>
      </c>
      <c r="JK483">
        <v>29.9999</v>
      </c>
      <c r="JL483">
        <v>32.9245</v>
      </c>
      <c r="JM483">
        <v>32.8298</v>
      </c>
      <c r="JN483">
        <v>7.70696</v>
      </c>
      <c r="JO483">
        <v>35.6783</v>
      </c>
      <c r="JP483">
        <v>1.15313</v>
      </c>
      <c r="JQ483">
        <v>-999.9</v>
      </c>
      <c r="JR483">
        <v>99.32080000000001</v>
      </c>
      <c r="JS483">
        <v>16.5055</v>
      </c>
      <c r="JT483">
        <v>99.56529999999999</v>
      </c>
      <c r="JU483">
        <v>99.6534</v>
      </c>
    </row>
    <row r="484" spans="1:281">
      <c r="A484">
        <v>468</v>
      </c>
      <c r="B484">
        <v>1652292883</v>
      </c>
      <c r="C484">
        <v>10826.5</v>
      </c>
      <c r="D484" t="s">
        <v>1447</v>
      </c>
      <c r="E484" t="s">
        <v>1448</v>
      </c>
      <c r="F484">
        <v>5</v>
      </c>
      <c r="G484" t="s">
        <v>1410</v>
      </c>
      <c r="H484" t="s">
        <v>418</v>
      </c>
      <c r="I484">
        <v>1652292880.2</v>
      </c>
      <c r="J484">
        <f>(K484)/1000</f>
        <v>0</v>
      </c>
      <c r="K484">
        <f>IF(CZ484, AN484, AH484)</f>
        <v>0</v>
      </c>
      <c r="L484">
        <f>IF(CZ484, AI484, AG484)</f>
        <v>0</v>
      </c>
      <c r="M484">
        <f>DB484 - IF(AU484&gt;1, L484*CV484*100.0/(AW484*DP484), 0)</f>
        <v>0</v>
      </c>
      <c r="N484">
        <f>((T484-J484/2)*M484-L484)/(T484+J484/2)</f>
        <v>0</v>
      </c>
      <c r="O484">
        <f>N484*(DI484+DJ484)/1000.0</f>
        <v>0</v>
      </c>
      <c r="P484">
        <f>(DB484 - IF(AU484&gt;1, L484*CV484*100.0/(AW484*DP484), 0))*(DI484+DJ484)/1000.0</f>
        <v>0</v>
      </c>
      <c r="Q484">
        <f>2.0/((1/S484-1/R484)+SIGN(S484)*SQRT((1/S484-1/R484)*(1/S484-1/R484) + 4*CW484/((CW484+1)*(CW484+1))*(2*1/S484*1/R484-1/R484*1/R484)))</f>
        <v>0</v>
      </c>
      <c r="R484">
        <f>IF(LEFT(CX484,1)&lt;&gt;"0",IF(LEFT(CX484,1)="1",3.0,CY484),$D$5+$E$5*(DP484*DI484/($K$5*1000))+$F$5*(DP484*DI484/($K$5*1000))*MAX(MIN(CV484,$J$5),$I$5)*MAX(MIN(CV484,$J$5),$I$5)+$G$5*MAX(MIN(CV484,$J$5),$I$5)*(DP484*DI484/($K$5*1000))+$H$5*(DP484*DI484/($K$5*1000))*(DP484*DI484/($K$5*1000)))</f>
        <v>0</v>
      </c>
      <c r="S484">
        <f>J484*(1000-(1000*0.61365*exp(17.502*W484/(240.97+W484))/(DI484+DJ484)+DD484)/2)/(1000*0.61365*exp(17.502*W484/(240.97+W484))/(DI484+DJ484)-DD484)</f>
        <v>0</v>
      </c>
      <c r="T484">
        <f>1/((CW484+1)/(Q484/1.6)+1/(R484/1.37)) + CW484/((CW484+1)/(Q484/1.6) + CW484/(R484/1.37))</f>
        <v>0</v>
      </c>
      <c r="U484">
        <f>(CR484*CU484)</f>
        <v>0</v>
      </c>
      <c r="V484">
        <f>(DK484+(U484+2*0.95*5.67E-8*(((DK484+$B$7)+273)^4-(DK484+273)^4)-44100*J484)/(1.84*29.3*R484+8*0.95*5.67E-8*(DK484+273)^3))</f>
        <v>0</v>
      </c>
      <c r="W484">
        <f>($C$7*DL484+$D$7*DM484+$E$7*V484)</f>
        <v>0</v>
      </c>
      <c r="X484">
        <f>0.61365*exp(17.502*W484/(240.97+W484))</f>
        <v>0</v>
      </c>
      <c r="Y484">
        <f>(Z484/AA484*100)</f>
        <v>0</v>
      </c>
      <c r="Z484">
        <f>DD484*(DI484+DJ484)/1000</f>
        <v>0</v>
      </c>
      <c r="AA484">
        <f>0.61365*exp(17.502*DK484/(240.97+DK484))</f>
        <v>0</v>
      </c>
      <c r="AB484">
        <f>(X484-DD484*(DI484+DJ484)/1000)</f>
        <v>0</v>
      </c>
      <c r="AC484">
        <f>(-J484*44100)</f>
        <v>0</v>
      </c>
      <c r="AD484">
        <f>2*29.3*R484*0.92*(DK484-W484)</f>
        <v>0</v>
      </c>
      <c r="AE484">
        <f>2*0.95*5.67E-8*(((DK484+$B$7)+273)^4-(W484+273)^4)</f>
        <v>0</v>
      </c>
      <c r="AF484">
        <f>U484+AE484+AC484+AD484</f>
        <v>0</v>
      </c>
      <c r="AG484">
        <f>DH484*AU484*(DC484-DB484*(1000-AU484*DE484)/(1000-AU484*DD484))/(100*CV484)</f>
        <v>0</v>
      </c>
      <c r="AH484">
        <f>1000*DH484*AU484*(DD484-DE484)/(100*CV484*(1000-AU484*DD484))</f>
        <v>0</v>
      </c>
      <c r="AI484">
        <f>(AJ484 - AK484 - DI484*1E3/(8.314*(DK484+273.15)) * AM484/DH484 * AL484) * DH484/(100*CV484) * (1000 - DE484)/1000</f>
        <v>0</v>
      </c>
      <c r="AJ484">
        <v>119.4443461873933</v>
      </c>
      <c r="AK484">
        <v>129.9243212121212</v>
      </c>
      <c r="AL484">
        <v>-3.053832391804682</v>
      </c>
      <c r="AM484">
        <v>66.42542374797677</v>
      </c>
      <c r="AN484">
        <f>(AP484 - AO484 + DI484*1E3/(8.314*(DK484+273.15)) * AR484/DH484 * AQ484) * DH484/(100*CV484) * 1000/(1000 - AP484)</f>
        <v>0</v>
      </c>
      <c r="AO484">
        <v>16.47586442233817</v>
      </c>
      <c r="AP484">
        <v>29.45293216783218</v>
      </c>
      <c r="AQ484">
        <v>7.002266412911688E-05</v>
      </c>
      <c r="AR484">
        <v>79.24354987130967</v>
      </c>
      <c r="AS484">
        <v>0</v>
      </c>
      <c r="AT484">
        <v>0</v>
      </c>
      <c r="AU484">
        <f>IF(AS484*$H$13&gt;=AW484,1.0,(AW484/(AW484-AS484*$H$13)))</f>
        <v>0</v>
      </c>
      <c r="AV484">
        <f>(AU484-1)*100</f>
        <v>0</v>
      </c>
      <c r="AW484">
        <f>MAX(0,($B$13+$C$13*DP484)/(1+$D$13*DP484)*DI484/(DK484+273)*$E$13)</f>
        <v>0</v>
      </c>
      <c r="AX484" t="s">
        <v>421</v>
      </c>
      <c r="AY484" t="s">
        <v>421</v>
      </c>
      <c r="AZ484">
        <v>0</v>
      </c>
      <c r="BA484">
        <v>0</v>
      </c>
      <c r="BB484">
        <f>1-AZ484/BA484</f>
        <v>0</v>
      </c>
      <c r="BC484">
        <v>0</v>
      </c>
      <c r="BD484" t="s">
        <v>421</v>
      </c>
      <c r="BE484" t="s">
        <v>421</v>
      </c>
      <c r="BF484">
        <v>0</v>
      </c>
      <c r="BG484">
        <v>0</v>
      </c>
      <c r="BH484">
        <f>1-BF484/BG484</f>
        <v>0</v>
      </c>
      <c r="BI484">
        <v>0.5</v>
      </c>
      <c r="BJ484">
        <f>CS484</f>
        <v>0</v>
      </c>
      <c r="BK484">
        <f>L484</f>
        <v>0</v>
      </c>
      <c r="BL484">
        <f>BH484*BI484*BJ484</f>
        <v>0</v>
      </c>
      <c r="BM484">
        <f>(BK484-BC484)/BJ484</f>
        <v>0</v>
      </c>
      <c r="BN484">
        <f>(BA484-BG484)/BG484</f>
        <v>0</v>
      </c>
      <c r="BO484">
        <f>AZ484/(BB484+AZ484/BG484)</f>
        <v>0</v>
      </c>
      <c r="BP484" t="s">
        <v>421</v>
      </c>
      <c r="BQ484">
        <v>0</v>
      </c>
      <c r="BR484">
        <f>IF(BQ484&lt;&gt;0, BQ484, BO484)</f>
        <v>0</v>
      </c>
      <c r="BS484">
        <f>1-BR484/BG484</f>
        <v>0</v>
      </c>
      <c r="BT484">
        <f>(BG484-BF484)/(BG484-BR484)</f>
        <v>0</v>
      </c>
      <c r="BU484">
        <f>(BA484-BG484)/(BA484-BR484)</f>
        <v>0</v>
      </c>
      <c r="BV484">
        <f>(BG484-BF484)/(BG484-AZ484)</f>
        <v>0</v>
      </c>
      <c r="BW484">
        <f>(BA484-BG484)/(BA484-AZ484)</f>
        <v>0</v>
      </c>
      <c r="BX484">
        <f>(BT484*BR484/BF484)</f>
        <v>0</v>
      </c>
      <c r="BY484">
        <f>(1-BX484)</f>
        <v>0</v>
      </c>
      <c r="BZ484">
        <v>1370</v>
      </c>
      <c r="CA484">
        <v>300</v>
      </c>
      <c r="CB484">
        <v>300</v>
      </c>
      <c r="CC484">
        <v>300</v>
      </c>
      <c r="CD484">
        <v>10364.3</v>
      </c>
      <c r="CE484">
        <v>1581.53</v>
      </c>
      <c r="CF484">
        <v>-0.00729618</v>
      </c>
      <c r="CG484">
        <v>1.07</v>
      </c>
      <c r="CH484" t="s">
        <v>421</v>
      </c>
      <c r="CI484" t="s">
        <v>421</v>
      </c>
      <c r="CJ484" t="s">
        <v>421</v>
      </c>
      <c r="CK484" t="s">
        <v>421</v>
      </c>
      <c r="CL484" t="s">
        <v>421</v>
      </c>
      <c r="CM484" t="s">
        <v>421</v>
      </c>
      <c r="CN484" t="s">
        <v>421</v>
      </c>
      <c r="CO484" t="s">
        <v>421</v>
      </c>
      <c r="CP484" t="s">
        <v>421</v>
      </c>
      <c r="CQ484" t="s">
        <v>421</v>
      </c>
      <c r="CR484">
        <f>$B$11*DQ484+$C$11*DR484+$F$11*EC484*(1-EF484)</f>
        <v>0</v>
      </c>
      <c r="CS484">
        <f>CR484*CT484</f>
        <v>0</v>
      </c>
      <c r="CT484">
        <f>($B$11*$D$9+$C$11*$D$9+$F$11*((EP484+EH484)/MAX(EP484+EH484+EQ484, 0.1)*$I$9+EQ484/MAX(EP484+EH484+EQ484, 0.1)*$J$9))/($B$11+$C$11+$F$11)</f>
        <v>0</v>
      </c>
      <c r="CU484">
        <f>($B$11*$K$9+$C$11*$K$9+$F$11*((EP484+EH484)/MAX(EP484+EH484+EQ484, 0.1)*$P$9+EQ484/MAX(EP484+EH484+EQ484, 0.1)*$Q$9))/($B$11+$C$11+$F$11)</f>
        <v>0</v>
      </c>
      <c r="CV484">
        <v>6</v>
      </c>
      <c r="CW484">
        <v>0.5</v>
      </c>
      <c r="CX484" t="s">
        <v>422</v>
      </c>
      <c r="CY484">
        <v>2</v>
      </c>
      <c r="CZ484" t="b">
        <v>1</v>
      </c>
      <c r="DA484">
        <v>1652292880.2</v>
      </c>
      <c r="DB484">
        <v>132.9193</v>
      </c>
      <c r="DC484">
        <v>114.0237</v>
      </c>
      <c r="DD484">
        <v>29.4412</v>
      </c>
      <c r="DE484">
        <v>16.47958</v>
      </c>
      <c r="DF484">
        <v>131.9062</v>
      </c>
      <c r="DG484">
        <v>29.31275</v>
      </c>
      <c r="DH484">
        <v>400.0477</v>
      </c>
      <c r="DI484">
        <v>90.5883</v>
      </c>
      <c r="DJ484">
        <v>0.09995592</v>
      </c>
      <c r="DK484">
        <v>33.88156</v>
      </c>
      <c r="DL484">
        <v>32.07271</v>
      </c>
      <c r="DM484">
        <v>999.9</v>
      </c>
      <c r="DN484">
        <v>0</v>
      </c>
      <c r="DO484">
        <v>0</v>
      </c>
      <c r="DP484">
        <v>10003.76</v>
      </c>
      <c r="DQ484">
        <v>0</v>
      </c>
      <c r="DR484">
        <v>250.1215</v>
      </c>
      <c r="DS484">
        <v>18.89551</v>
      </c>
      <c r="DT484">
        <v>136.9512</v>
      </c>
      <c r="DU484">
        <v>115.9343</v>
      </c>
      <c r="DV484">
        <v>12.96159</v>
      </c>
      <c r="DW484">
        <v>114.0237</v>
      </c>
      <c r="DX484">
        <v>16.47958</v>
      </c>
      <c r="DY484">
        <v>2.667027</v>
      </c>
      <c r="DZ484">
        <v>1.492859</v>
      </c>
      <c r="EA484">
        <v>22.08335</v>
      </c>
      <c r="EB484">
        <v>12.8952</v>
      </c>
      <c r="EC484">
        <v>1500.029</v>
      </c>
      <c r="ED484">
        <v>0.972992</v>
      </c>
      <c r="EE484">
        <v>0.02700786</v>
      </c>
      <c r="EF484">
        <v>0</v>
      </c>
      <c r="EG484">
        <v>894.0956</v>
      </c>
      <c r="EH484">
        <v>5.000970000000001</v>
      </c>
      <c r="EI484">
        <v>14539.6</v>
      </c>
      <c r="EJ484">
        <v>12491.8</v>
      </c>
      <c r="EK484">
        <v>42.3624</v>
      </c>
      <c r="EL484">
        <v>43.687</v>
      </c>
      <c r="EM484">
        <v>42.562</v>
      </c>
      <c r="EN484">
        <v>43.5</v>
      </c>
      <c r="EO484">
        <v>43.5</v>
      </c>
      <c r="EP484">
        <v>1454.648</v>
      </c>
      <c r="EQ484">
        <v>40.38</v>
      </c>
      <c r="ER484">
        <v>0</v>
      </c>
      <c r="ES484">
        <v>1047.600000143051</v>
      </c>
      <c r="ET484">
        <v>0</v>
      </c>
      <c r="EU484">
        <v>903.87988</v>
      </c>
      <c r="EV484">
        <v>-135.9912307689138</v>
      </c>
      <c r="EW484">
        <v>-1947.884615968447</v>
      </c>
      <c r="EX484">
        <v>14675.36</v>
      </c>
      <c r="EY484">
        <v>15</v>
      </c>
      <c r="EZ484">
        <v>1652291871.6</v>
      </c>
      <c r="FA484" t="s">
        <v>1407</v>
      </c>
      <c r="FB484">
        <v>1652291871.6</v>
      </c>
      <c r="FC484">
        <v>1652291863.6</v>
      </c>
      <c r="FD484">
        <v>39</v>
      </c>
      <c r="FE484">
        <v>0.347</v>
      </c>
      <c r="FF484">
        <v>-0</v>
      </c>
      <c r="FG484">
        <v>-0.763</v>
      </c>
      <c r="FH484">
        <v>0.031</v>
      </c>
      <c r="FI484">
        <v>1600</v>
      </c>
      <c r="FJ484">
        <v>23</v>
      </c>
      <c r="FK484">
        <v>0.04</v>
      </c>
      <c r="FL484">
        <v>0.02</v>
      </c>
      <c r="FM484">
        <v>16.1994125</v>
      </c>
      <c r="FN484">
        <v>21.72572420262663</v>
      </c>
      <c r="FO484">
        <v>2.090317665952654</v>
      </c>
      <c r="FP484">
        <v>-1</v>
      </c>
      <c r="FQ484">
        <v>12.9616425</v>
      </c>
      <c r="FR484">
        <v>-0.006566228893076005</v>
      </c>
      <c r="FS484">
        <v>0.01077206775647087</v>
      </c>
      <c r="FT484">
        <v>1</v>
      </c>
      <c r="FU484">
        <v>0</v>
      </c>
      <c r="FV484">
        <v>0</v>
      </c>
      <c r="FW484">
        <v>0</v>
      </c>
      <c r="FX484">
        <v>-1</v>
      </c>
      <c r="FY484">
        <v>1</v>
      </c>
      <c r="FZ484">
        <v>1</v>
      </c>
      <c r="GA484" t="s">
        <v>719</v>
      </c>
      <c r="GB484">
        <v>2.69267</v>
      </c>
      <c r="GC484">
        <v>2.7051</v>
      </c>
      <c r="GD484">
        <v>0.0321616</v>
      </c>
      <c r="GE484">
        <v>0.0271328</v>
      </c>
      <c r="GF484">
        <v>0.121624</v>
      </c>
      <c r="GG484">
        <v>0.0798372</v>
      </c>
      <c r="GH484">
        <v>30294.9</v>
      </c>
      <c r="GI484">
        <v>30578.2</v>
      </c>
      <c r="GJ484">
        <v>29131.5</v>
      </c>
      <c r="GK484">
        <v>29094.5</v>
      </c>
      <c r="GL484">
        <v>33875.8</v>
      </c>
      <c r="GM484">
        <v>35640.8</v>
      </c>
      <c r="GN484">
        <v>40996.2</v>
      </c>
      <c r="GO484">
        <v>41517.8</v>
      </c>
      <c r="GP484">
        <v>1.71095</v>
      </c>
      <c r="GQ484">
        <v>1.97987</v>
      </c>
      <c r="GR484">
        <v>0.0421479</v>
      </c>
      <c r="GS484">
        <v>0</v>
      </c>
      <c r="GT484">
        <v>31.3914</v>
      </c>
      <c r="GU484">
        <v>999.9</v>
      </c>
      <c r="GV484">
        <v>36.8</v>
      </c>
      <c r="GW484">
        <v>37.2</v>
      </c>
      <c r="GX484">
        <v>25.8887</v>
      </c>
      <c r="GY484">
        <v>62.8818</v>
      </c>
      <c r="GZ484">
        <v>29.4351</v>
      </c>
      <c r="HA484">
        <v>1</v>
      </c>
      <c r="HB484">
        <v>0.433364</v>
      </c>
      <c r="HC484">
        <v>0</v>
      </c>
      <c r="HD484">
        <v>20.3917</v>
      </c>
      <c r="HE484">
        <v>5.21594</v>
      </c>
      <c r="HF484">
        <v>12.0099</v>
      </c>
      <c r="HG484">
        <v>4.987</v>
      </c>
      <c r="HH484">
        <v>3.28838</v>
      </c>
      <c r="HI484">
        <v>2501.7</v>
      </c>
      <c r="HJ484">
        <v>9999</v>
      </c>
      <c r="HK484">
        <v>9999</v>
      </c>
      <c r="HL484">
        <v>46.9</v>
      </c>
      <c r="HM484">
        <v>1.86735</v>
      </c>
      <c r="HN484">
        <v>1.8663</v>
      </c>
      <c r="HO484">
        <v>1.86584</v>
      </c>
      <c r="HP484">
        <v>1.86569</v>
      </c>
      <c r="HQ484">
        <v>1.86752</v>
      </c>
      <c r="HR484">
        <v>1.87002</v>
      </c>
      <c r="HS484">
        <v>1.86874</v>
      </c>
      <c r="HT484">
        <v>1.87011</v>
      </c>
      <c r="HU484">
        <v>0</v>
      </c>
      <c r="HV484">
        <v>0</v>
      </c>
      <c r="HW484">
        <v>0</v>
      </c>
      <c r="HX484">
        <v>0</v>
      </c>
      <c r="HY484" t="s">
        <v>425</v>
      </c>
      <c r="HZ484" t="s">
        <v>426</v>
      </c>
      <c r="IA484" t="s">
        <v>427</v>
      </c>
      <c r="IB484" t="s">
        <v>427</v>
      </c>
      <c r="IC484" t="s">
        <v>427</v>
      </c>
      <c r="ID484" t="s">
        <v>427</v>
      </c>
      <c r="IE484">
        <v>0</v>
      </c>
      <c r="IF484">
        <v>100</v>
      </c>
      <c r="IG484">
        <v>100</v>
      </c>
      <c r="IH484">
        <v>1.018</v>
      </c>
      <c r="II484">
        <v>0.1286</v>
      </c>
      <c r="IJ484">
        <v>1.086735174038953</v>
      </c>
      <c r="IK484">
        <v>-0.0004613869835165773</v>
      </c>
      <c r="IL484">
        <v>-7.733014719846753E-07</v>
      </c>
      <c r="IM484">
        <v>2.12217718631011E-10</v>
      </c>
      <c r="IN484">
        <v>-0.1663746428164504</v>
      </c>
      <c r="IO484">
        <v>0.000886434048502425</v>
      </c>
      <c r="IP484">
        <v>0.0004187276611132993</v>
      </c>
      <c r="IQ484">
        <v>-3.612086840460417E-06</v>
      </c>
      <c r="IR484">
        <v>19</v>
      </c>
      <c r="IS484">
        <v>2204</v>
      </c>
      <c r="IT484">
        <v>1</v>
      </c>
      <c r="IU484">
        <v>37</v>
      </c>
      <c r="IV484">
        <v>16.9</v>
      </c>
      <c r="IW484">
        <v>17</v>
      </c>
      <c r="IX484">
        <v>0.349121</v>
      </c>
      <c r="IY484">
        <v>2.2876</v>
      </c>
      <c r="IZ484">
        <v>1.39648</v>
      </c>
      <c r="JA484">
        <v>2.34863</v>
      </c>
      <c r="JB484">
        <v>1.49536</v>
      </c>
      <c r="JC484">
        <v>2.35718</v>
      </c>
      <c r="JD484">
        <v>39.7673</v>
      </c>
      <c r="JE484">
        <v>14.1758</v>
      </c>
      <c r="JF484">
        <v>18</v>
      </c>
      <c r="JG484">
        <v>394.49</v>
      </c>
      <c r="JH484">
        <v>550.09</v>
      </c>
      <c r="JI484">
        <v>33.3131</v>
      </c>
      <c r="JJ484">
        <v>32.9973</v>
      </c>
      <c r="JK484">
        <v>29.9998</v>
      </c>
      <c r="JL484">
        <v>32.9245</v>
      </c>
      <c r="JM484">
        <v>32.8298</v>
      </c>
      <c r="JN484">
        <v>6.92178</v>
      </c>
      <c r="JO484">
        <v>35.6783</v>
      </c>
      <c r="JP484">
        <v>1.15313</v>
      </c>
      <c r="JQ484">
        <v>-999.9</v>
      </c>
      <c r="JR484">
        <v>79.2842</v>
      </c>
      <c r="JS484">
        <v>16.4715</v>
      </c>
      <c r="JT484">
        <v>99.56659999999999</v>
      </c>
      <c r="JU484">
        <v>99.6546</v>
      </c>
    </row>
    <row r="485" spans="1:281">
      <c r="A485">
        <v>469</v>
      </c>
      <c r="B485">
        <v>1652292888</v>
      </c>
      <c r="C485">
        <v>10831.5</v>
      </c>
      <c r="D485" t="s">
        <v>1449</v>
      </c>
      <c r="E485" t="s">
        <v>1450</v>
      </c>
      <c r="F485">
        <v>5</v>
      </c>
      <c r="G485" t="s">
        <v>1410</v>
      </c>
      <c r="H485" t="s">
        <v>418</v>
      </c>
      <c r="I485">
        <v>1652292885.5</v>
      </c>
      <c r="J485">
        <f>(K485)/1000</f>
        <v>0</v>
      </c>
      <c r="K485">
        <f>IF(CZ485, AN485, AH485)</f>
        <v>0</v>
      </c>
      <c r="L485">
        <f>IF(CZ485, AI485, AG485)</f>
        <v>0</v>
      </c>
      <c r="M485">
        <f>DB485 - IF(AU485&gt;1, L485*CV485*100.0/(AW485*DP485), 0)</f>
        <v>0</v>
      </c>
      <c r="N485">
        <f>((T485-J485/2)*M485-L485)/(T485+J485/2)</f>
        <v>0</v>
      </c>
      <c r="O485">
        <f>N485*(DI485+DJ485)/1000.0</f>
        <v>0</v>
      </c>
      <c r="P485">
        <f>(DB485 - IF(AU485&gt;1, L485*CV485*100.0/(AW485*DP485), 0))*(DI485+DJ485)/1000.0</f>
        <v>0</v>
      </c>
      <c r="Q485">
        <f>2.0/((1/S485-1/R485)+SIGN(S485)*SQRT((1/S485-1/R485)*(1/S485-1/R485) + 4*CW485/((CW485+1)*(CW485+1))*(2*1/S485*1/R485-1/R485*1/R485)))</f>
        <v>0</v>
      </c>
      <c r="R485">
        <f>IF(LEFT(CX485,1)&lt;&gt;"0",IF(LEFT(CX485,1)="1",3.0,CY485),$D$5+$E$5*(DP485*DI485/($K$5*1000))+$F$5*(DP485*DI485/($K$5*1000))*MAX(MIN(CV485,$J$5),$I$5)*MAX(MIN(CV485,$J$5),$I$5)+$G$5*MAX(MIN(CV485,$J$5),$I$5)*(DP485*DI485/($K$5*1000))+$H$5*(DP485*DI485/($K$5*1000))*(DP485*DI485/($K$5*1000)))</f>
        <v>0</v>
      </c>
      <c r="S485">
        <f>J485*(1000-(1000*0.61365*exp(17.502*W485/(240.97+W485))/(DI485+DJ485)+DD485)/2)/(1000*0.61365*exp(17.502*W485/(240.97+W485))/(DI485+DJ485)-DD485)</f>
        <v>0</v>
      </c>
      <c r="T485">
        <f>1/((CW485+1)/(Q485/1.6)+1/(R485/1.37)) + CW485/((CW485+1)/(Q485/1.6) + CW485/(R485/1.37))</f>
        <v>0</v>
      </c>
      <c r="U485">
        <f>(CR485*CU485)</f>
        <v>0</v>
      </c>
      <c r="V485">
        <f>(DK485+(U485+2*0.95*5.67E-8*(((DK485+$B$7)+273)^4-(DK485+273)^4)-44100*J485)/(1.84*29.3*R485+8*0.95*5.67E-8*(DK485+273)^3))</f>
        <v>0</v>
      </c>
      <c r="W485">
        <f>($C$7*DL485+$D$7*DM485+$E$7*V485)</f>
        <v>0</v>
      </c>
      <c r="X485">
        <f>0.61365*exp(17.502*W485/(240.97+W485))</f>
        <v>0</v>
      </c>
      <c r="Y485">
        <f>(Z485/AA485*100)</f>
        <v>0</v>
      </c>
      <c r="Z485">
        <f>DD485*(DI485+DJ485)/1000</f>
        <v>0</v>
      </c>
      <c r="AA485">
        <f>0.61365*exp(17.502*DK485/(240.97+DK485))</f>
        <v>0</v>
      </c>
      <c r="AB485">
        <f>(X485-DD485*(DI485+DJ485)/1000)</f>
        <v>0</v>
      </c>
      <c r="AC485">
        <f>(-J485*44100)</f>
        <v>0</v>
      </c>
      <c r="AD485">
        <f>2*29.3*R485*0.92*(DK485-W485)</f>
        <v>0</v>
      </c>
      <c r="AE485">
        <f>2*0.95*5.67E-8*(((DK485+$B$7)+273)^4-(W485+273)^4)</f>
        <v>0</v>
      </c>
      <c r="AF485">
        <f>U485+AE485+AC485+AD485</f>
        <v>0</v>
      </c>
      <c r="AG485">
        <f>DH485*AU485*(DC485-DB485*(1000-AU485*DE485)/(1000-AU485*DD485))/(100*CV485)</f>
        <v>0</v>
      </c>
      <c r="AH485">
        <f>1000*DH485*AU485*(DD485-DE485)/(100*CV485*(1000-AU485*DD485))</f>
        <v>0</v>
      </c>
      <c r="AI485">
        <f>(AJ485 - AK485 - DI485*1E3/(8.314*(DK485+273.15)) * AM485/DH485 * AL485) * DH485/(100*CV485) * (1000 - DE485)/1000</f>
        <v>0</v>
      </c>
      <c r="AJ485">
        <v>102.2740313237932</v>
      </c>
      <c r="AK485">
        <v>114.6042727272727</v>
      </c>
      <c r="AL485">
        <v>-3.063216636413345</v>
      </c>
      <c r="AM485">
        <v>66.42542374797677</v>
      </c>
      <c r="AN485">
        <f>(AP485 - AO485 + DI485*1E3/(8.314*(DK485+273.15)) * AR485/DH485 * AQ485) * DH485/(100*CV485) * 1000/(1000 - AP485)</f>
        <v>0</v>
      </c>
      <c r="AO485">
        <v>16.4858114098855</v>
      </c>
      <c r="AP485">
        <v>29.47447622377624</v>
      </c>
      <c r="AQ485">
        <v>0.005757912357596455</v>
      </c>
      <c r="AR485">
        <v>79.24354987130967</v>
      </c>
      <c r="AS485">
        <v>0</v>
      </c>
      <c r="AT485">
        <v>0</v>
      </c>
      <c r="AU485">
        <f>IF(AS485*$H$13&gt;=AW485,1.0,(AW485/(AW485-AS485*$H$13)))</f>
        <v>0</v>
      </c>
      <c r="AV485">
        <f>(AU485-1)*100</f>
        <v>0</v>
      </c>
      <c r="AW485">
        <f>MAX(0,($B$13+$C$13*DP485)/(1+$D$13*DP485)*DI485/(DK485+273)*$E$13)</f>
        <v>0</v>
      </c>
      <c r="AX485" t="s">
        <v>421</v>
      </c>
      <c r="AY485" t="s">
        <v>421</v>
      </c>
      <c r="AZ485">
        <v>0</v>
      </c>
      <c r="BA485">
        <v>0</v>
      </c>
      <c r="BB485">
        <f>1-AZ485/BA485</f>
        <v>0</v>
      </c>
      <c r="BC485">
        <v>0</v>
      </c>
      <c r="BD485" t="s">
        <v>421</v>
      </c>
      <c r="BE485" t="s">
        <v>421</v>
      </c>
      <c r="BF485">
        <v>0</v>
      </c>
      <c r="BG485">
        <v>0</v>
      </c>
      <c r="BH485">
        <f>1-BF485/BG485</f>
        <v>0</v>
      </c>
      <c r="BI485">
        <v>0.5</v>
      </c>
      <c r="BJ485">
        <f>CS485</f>
        <v>0</v>
      </c>
      <c r="BK485">
        <f>L485</f>
        <v>0</v>
      </c>
      <c r="BL485">
        <f>BH485*BI485*BJ485</f>
        <v>0</v>
      </c>
      <c r="BM485">
        <f>(BK485-BC485)/BJ485</f>
        <v>0</v>
      </c>
      <c r="BN485">
        <f>(BA485-BG485)/BG485</f>
        <v>0</v>
      </c>
      <c r="BO485">
        <f>AZ485/(BB485+AZ485/BG485)</f>
        <v>0</v>
      </c>
      <c r="BP485" t="s">
        <v>421</v>
      </c>
      <c r="BQ485">
        <v>0</v>
      </c>
      <c r="BR485">
        <f>IF(BQ485&lt;&gt;0, BQ485, BO485)</f>
        <v>0</v>
      </c>
      <c r="BS485">
        <f>1-BR485/BG485</f>
        <v>0</v>
      </c>
      <c r="BT485">
        <f>(BG485-BF485)/(BG485-BR485)</f>
        <v>0</v>
      </c>
      <c r="BU485">
        <f>(BA485-BG485)/(BA485-BR485)</f>
        <v>0</v>
      </c>
      <c r="BV485">
        <f>(BG485-BF485)/(BG485-AZ485)</f>
        <v>0</v>
      </c>
      <c r="BW485">
        <f>(BA485-BG485)/(BA485-AZ485)</f>
        <v>0</v>
      </c>
      <c r="BX485">
        <f>(BT485*BR485/BF485)</f>
        <v>0</v>
      </c>
      <c r="BY485">
        <f>(1-BX485)</f>
        <v>0</v>
      </c>
      <c r="BZ485">
        <v>1370</v>
      </c>
      <c r="CA485">
        <v>300</v>
      </c>
      <c r="CB485">
        <v>300</v>
      </c>
      <c r="CC485">
        <v>300</v>
      </c>
      <c r="CD485">
        <v>10364.3</v>
      </c>
      <c r="CE485">
        <v>1581.53</v>
      </c>
      <c r="CF485">
        <v>-0.00729618</v>
      </c>
      <c r="CG485">
        <v>1.07</v>
      </c>
      <c r="CH485" t="s">
        <v>421</v>
      </c>
      <c r="CI485" t="s">
        <v>421</v>
      </c>
      <c r="CJ485" t="s">
        <v>421</v>
      </c>
      <c r="CK485" t="s">
        <v>421</v>
      </c>
      <c r="CL485" t="s">
        <v>421</v>
      </c>
      <c r="CM485" t="s">
        <v>421</v>
      </c>
      <c r="CN485" t="s">
        <v>421</v>
      </c>
      <c r="CO485" t="s">
        <v>421</v>
      </c>
      <c r="CP485" t="s">
        <v>421</v>
      </c>
      <c r="CQ485" t="s">
        <v>421</v>
      </c>
      <c r="CR485">
        <f>$B$11*DQ485+$C$11*DR485+$F$11*EC485*(1-EF485)</f>
        <v>0</v>
      </c>
      <c r="CS485">
        <f>CR485*CT485</f>
        <v>0</v>
      </c>
      <c r="CT485">
        <f>($B$11*$D$9+$C$11*$D$9+$F$11*((EP485+EH485)/MAX(EP485+EH485+EQ485, 0.1)*$I$9+EQ485/MAX(EP485+EH485+EQ485, 0.1)*$J$9))/($B$11+$C$11+$F$11)</f>
        <v>0</v>
      </c>
      <c r="CU485">
        <f>($B$11*$K$9+$C$11*$K$9+$F$11*((EP485+EH485)/MAX(EP485+EH485+EQ485, 0.1)*$P$9+EQ485/MAX(EP485+EH485+EQ485, 0.1)*$Q$9))/($B$11+$C$11+$F$11)</f>
        <v>0</v>
      </c>
      <c r="CV485">
        <v>6</v>
      </c>
      <c r="CW485">
        <v>0.5</v>
      </c>
      <c r="CX485" t="s">
        <v>422</v>
      </c>
      <c r="CY485">
        <v>2</v>
      </c>
      <c r="CZ485" t="b">
        <v>1</v>
      </c>
      <c r="DA485">
        <v>1652292885.5</v>
      </c>
      <c r="DB485">
        <v>117.1855555555556</v>
      </c>
      <c r="DC485">
        <v>96.13194444444444</v>
      </c>
      <c r="DD485">
        <v>29.46756666666667</v>
      </c>
      <c r="DE485">
        <v>16.48682222222222</v>
      </c>
      <c r="DF485">
        <v>116.1625555555556</v>
      </c>
      <c r="DG485">
        <v>29.33871111111111</v>
      </c>
      <c r="DH485">
        <v>400.0646666666667</v>
      </c>
      <c r="DI485">
        <v>90.59712222222224</v>
      </c>
      <c r="DJ485">
        <v>0.09998636666666666</v>
      </c>
      <c r="DK485">
        <v>33.88494444444444</v>
      </c>
      <c r="DL485">
        <v>32.07765555555555</v>
      </c>
      <c r="DM485">
        <v>999.9000000000001</v>
      </c>
      <c r="DN485">
        <v>0</v>
      </c>
      <c r="DO485">
        <v>0</v>
      </c>
      <c r="DP485">
        <v>10010.16666666667</v>
      </c>
      <c r="DQ485">
        <v>0</v>
      </c>
      <c r="DR485">
        <v>249.5953333333333</v>
      </c>
      <c r="DS485">
        <v>21.05361111111111</v>
      </c>
      <c r="DT485">
        <v>120.7436666666667</v>
      </c>
      <c r="DU485">
        <v>97.74348888888889</v>
      </c>
      <c r="DV485">
        <v>12.98073333333333</v>
      </c>
      <c r="DW485">
        <v>96.13194444444444</v>
      </c>
      <c r="DX485">
        <v>16.48682222222222</v>
      </c>
      <c r="DY485">
        <v>2.669677777777778</v>
      </c>
      <c r="DZ485">
        <v>1.49366</v>
      </c>
      <c r="EA485">
        <v>22.09966666666666</v>
      </c>
      <c r="EB485">
        <v>12.90338888888889</v>
      </c>
      <c r="EC485">
        <v>1499.995555555555</v>
      </c>
      <c r="ED485">
        <v>0.9729923333333333</v>
      </c>
      <c r="EE485">
        <v>0.0270075</v>
      </c>
      <c r="EF485">
        <v>0</v>
      </c>
      <c r="EG485">
        <v>883.2872222222222</v>
      </c>
      <c r="EH485">
        <v>5.00097</v>
      </c>
      <c r="EI485">
        <v>14381.24444444444</v>
      </c>
      <c r="EJ485">
        <v>12491.53333333333</v>
      </c>
      <c r="EK485">
        <v>42.375</v>
      </c>
      <c r="EL485">
        <v>43.687</v>
      </c>
      <c r="EM485">
        <v>42.562</v>
      </c>
      <c r="EN485">
        <v>43.5</v>
      </c>
      <c r="EO485">
        <v>43.5</v>
      </c>
      <c r="EP485">
        <v>1454.615555555556</v>
      </c>
      <c r="EQ485">
        <v>40.38</v>
      </c>
      <c r="ER485">
        <v>0</v>
      </c>
      <c r="ES485">
        <v>1052.400000095367</v>
      </c>
      <c r="ET485">
        <v>0</v>
      </c>
      <c r="EU485">
        <v>893.3595200000001</v>
      </c>
      <c r="EV485">
        <v>-126.0886151899092</v>
      </c>
      <c r="EW485">
        <v>-1801.16153574066</v>
      </c>
      <c r="EX485">
        <v>14525.588</v>
      </c>
      <c r="EY485">
        <v>15</v>
      </c>
      <c r="EZ485">
        <v>1652291871.6</v>
      </c>
      <c r="FA485" t="s">
        <v>1407</v>
      </c>
      <c r="FB485">
        <v>1652291871.6</v>
      </c>
      <c r="FC485">
        <v>1652291863.6</v>
      </c>
      <c r="FD485">
        <v>39</v>
      </c>
      <c r="FE485">
        <v>0.347</v>
      </c>
      <c r="FF485">
        <v>-0</v>
      </c>
      <c r="FG485">
        <v>-0.763</v>
      </c>
      <c r="FH485">
        <v>0.031</v>
      </c>
      <c r="FI485">
        <v>1600</v>
      </c>
      <c r="FJ485">
        <v>23</v>
      </c>
      <c r="FK485">
        <v>0.04</v>
      </c>
      <c r="FL485">
        <v>0.02</v>
      </c>
      <c r="FM485">
        <v>17.68647</v>
      </c>
      <c r="FN485">
        <v>22.51648255159473</v>
      </c>
      <c r="FO485">
        <v>2.166955831021943</v>
      </c>
      <c r="FP485">
        <v>-1</v>
      </c>
      <c r="FQ485">
        <v>12.9655</v>
      </c>
      <c r="FR485">
        <v>0.01768480300183955</v>
      </c>
      <c r="FS485">
        <v>0.01016132373266388</v>
      </c>
      <c r="FT485">
        <v>1</v>
      </c>
      <c r="FU485">
        <v>0</v>
      </c>
      <c r="FV485">
        <v>0</v>
      </c>
      <c r="FW485">
        <v>0</v>
      </c>
      <c r="FX485">
        <v>-1</v>
      </c>
      <c r="FY485">
        <v>1</v>
      </c>
      <c r="FZ485">
        <v>1</v>
      </c>
      <c r="GA485" t="s">
        <v>719</v>
      </c>
      <c r="GB485">
        <v>2.69268</v>
      </c>
      <c r="GC485">
        <v>2.70528</v>
      </c>
      <c r="GD485">
        <v>0.0284288</v>
      </c>
      <c r="GE485">
        <v>0.0228826</v>
      </c>
      <c r="GF485">
        <v>0.121683</v>
      </c>
      <c r="GG485">
        <v>0.0798191</v>
      </c>
      <c r="GH485">
        <v>30412.4</v>
      </c>
      <c r="GI485">
        <v>30711.7</v>
      </c>
      <c r="GJ485">
        <v>29132.2</v>
      </c>
      <c r="GK485">
        <v>29094.5</v>
      </c>
      <c r="GL485">
        <v>33873.9</v>
      </c>
      <c r="GM485">
        <v>35641.6</v>
      </c>
      <c r="GN485">
        <v>40996.8</v>
      </c>
      <c r="GO485">
        <v>41518</v>
      </c>
      <c r="GP485">
        <v>1.7113</v>
      </c>
      <c r="GQ485">
        <v>1.9802</v>
      </c>
      <c r="GR485">
        <v>0.0425205</v>
      </c>
      <c r="GS485">
        <v>0</v>
      </c>
      <c r="GT485">
        <v>31.3885</v>
      </c>
      <c r="GU485">
        <v>999.9</v>
      </c>
      <c r="GV485">
        <v>36.8</v>
      </c>
      <c r="GW485">
        <v>37.2</v>
      </c>
      <c r="GX485">
        <v>25.8896</v>
      </c>
      <c r="GY485">
        <v>62.8918</v>
      </c>
      <c r="GZ485">
        <v>29.7035</v>
      </c>
      <c r="HA485">
        <v>1</v>
      </c>
      <c r="HB485">
        <v>0.432924</v>
      </c>
      <c r="HC485">
        <v>0</v>
      </c>
      <c r="HD485">
        <v>20.3917</v>
      </c>
      <c r="HE485">
        <v>5.21504</v>
      </c>
      <c r="HF485">
        <v>12.0099</v>
      </c>
      <c r="HG485">
        <v>4.9866</v>
      </c>
      <c r="HH485">
        <v>3.28825</v>
      </c>
      <c r="HI485">
        <v>2501.9</v>
      </c>
      <c r="HJ485">
        <v>9999</v>
      </c>
      <c r="HK485">
        <v>9999</v>
      </c>
      <c r="HL485">
        <v>46.9</v>
      </c>
      <c r="HM485">
        <v>1.86736</v>
      </c>
      <c r="HN485">
        <v>1.8663</v>
      </c>
      <c r="HO485">
        <v>1.86586</v>
      </c>
      <c r="HP485">
        <v>1.86569</v>
      </c>
      <c r="HQ485">
        <v>1.86752</v>
      </c>
      <c r="HR485">
        <v>1.87007</v>
      </c>
      <c r="HS485">
        <v>1.86874</v>
      </c>
      <c r="HT485">
        <v>1.87011</v>
      </c>
      <c r="HU485">
        <v>0</v>
      </c>
      <c r="HV485">
        <v>0</v>
      </c>
      <c r="HW485">
        <v>0</v>
      </c>
      <c r="HX485">
        <v>0</v>
      </c>
      <c r="HY485" t="s">
        <v>425</v>
      </c>
      <c r="HZ485" t="s">
        <v>426</v>
      </c>
      <c r="IA485" t="s">
        <v>427</v>
      </c>
      <c r="IB485" t="s">
        <v>427</v>
      </c>
      <c r="IC485" t="s">
        <v>427</v>
      </c>
      <c r="ID485" t="s">
        <v>427</v>
      </c>
      <c r="IE485">
        <v>0</v>
      </c>
      <c r="IF485">
        <v>100</v>
      </c>
      <c r="IG485">
        <v>100</v>
      </c>
      <c r="IH485">
        <v>1.027</v>
      </c>
      <c r="II485">
        <v>0.1289</v>
      </c>
      <c r="IJ485">
        <v>1.086735174038953</v>
      </c>
      <c r="IK485">
        <v>-0.0004613869835165773</v>
      </c>
      <c r="IL485">
        <v>-7.733014719846753E-07</v>
      </c>
      <c r="IM485">
        <v>2.12217718631011E-10</v>
      </c>
      <c r="IN485">
        <v>-0.1663746428164504</v>
      </c>
      <c r="IO485">
        <v>0.000886434048502425</v>
      </c>
      <c r="IP485">
        <v>0.0004187276611132993</v>
      </c>
      <c r="IQ485">
        <v>-3.612086840460417E-06</v>
      </c>
      <c r="IR485">
        <v>19</v>
      </c>
      <c r="IS485">
        <v>2204</v>
      </c>
      <c r="IT485">
        <v>1</v>
      </c>
      <c r="IU485">
        <v>37</v>
      </c>
      <c r="IV485">
        <v>16.9</v>
      </c>
      <c r="IW485">
        <v>17.1</v>
      </c>
      <c r="IX485">
        <v>0.3125</v>
      </c>
      <c r="IY485">
        <v>2.29004</v>
      </c>
      <c r="IZ485">
        <v>1.39648</v>
      </c>
      <c r="JA485">
        <v>2.34863</v>
      </c>
      <c r="JB485">
        <v>1.49536</v>
      </c>
      <c r="JC485">
        <v>2.3938</v>
      </c>
      <c r="JD485">
        <v>39.7673</v>
      </c>
      <c r="JE485">
        <v>14.1758</v>
      </c>
      <c r="JF485">
        <v>18</v>
      </c>
      <c r="JG485">
        <v>394.667</v>
      </c>
      <c r="JH485">
        <v>550.317</v>
      </c>
      <c r="JI485">
        <v>33.3115</v>
      </c>
      <c r="JJ485">
        <v>32.9948</v>
      </c>
      <c r="JK485">
        <v>29.9999</v>
      </c>
      <c r="JL485">
        <v>32.9219</v>
      </c>
      <c r="JM485">
        <v>32.828</v>
      </c>
      <c r="JN485">
        <v>6.22001</v>
      </c>
      <c r="JO485">
        <v>35.6783</v>
      </c>
      <c r="JP485">
        <v>0.775837</v>
      </c>
      <c r="JQ485">
        <v>-999.9</v>
      </c>
      <c r="JR485">
        <v>65.9284</v>
      </c>
      <c r="JS485">
        <v>16.4389</v>
      </c>
      <c r="JT485">
        <v>99.5684</v>
      </c>
      <c r="JU485">
        <v>99.655</v>
      </c>
    </row>
    <row r="486" spans="1:281">
      <c r="A486">
        <v>470</v>
      </c>
      <c r="B486">
        <v>1652292893</v>
      </c>
      <c r="C486">
        <v>10836.5</v>
      </c>
      <c r="D486" t="s">
        <v>1451</v>
      </c>
      <c r="E486" t="s">
        <v>1452</v>
      </c>
      <c r="F486">
        <v>5</v>
      </c>
      <c r="G486" t="s">
        <v>1410</v>
      </c>
      <c r="H486" t="s">
        <v>418</v>
      </c>
      <c r="I486">
        <v>1652292890.2</v>
      </c>
      <c r="J486">
        <f>(K486)/1000</f>
        <v>0</v>
      </c>
      <c r="K486">
        <f>IF(CZ486, AN486, AH486)</f>
        <v>0</v>
      </c>
      <c r="L486">
        <f>IF(CZ486, AI486, AG486)</f>
        <v>0</v>
      </c>
      <c r="M486">
        <f>DB486 - IF(AU486&gt;1, L486*CV486*100.0/(AW486*DP486), 0)</f>
        <v>0</v>
      </c>
      <c r="N486">
        <f>((T486-J486/2)*M486-L486)/(T486+J486/2)</f>
        <v>0</v>
      </c>
      <c r="O486">
        <f>N486*(DI486+DJ486)/1000.0</f>
        <v>0</v>
      </c>
      <c r="P486">
        <f>(DB486 - IF(AU486&gt;1, L486*CV486*100.0/(AW486*DP486), 0))*(DI486+DJ486)/1000.0</f>
        <v>0</v>
      </c>
      <c r="Q486">
        <f>2.0/((1/S486-1/R486)+SIGN(S486)*SQRT((1/S486-1/R486)*(1/S486-1/R486) + 4*CW486/((CW486+1)*(CW486+1))*(2*1/S486*1/R486-1/R486*1/R486)))</f>
        <v>0</v>
      </c>
      <c r="R486">
        <f>IF(LEFT(CX486,1)&lt;&gt;"0",IF(LEFT(CX486,1)="1",3.0,CY486),$D$5+$E$5*(DP486*DI486/($K$5*1000))+$F$5*(DP486*DI486/($K$5*1000))*MAX(MIN(CV486,$J$5),$I$5)*MAX(MIN(CV486,$J$5),$I$5)+$G$5*MAX(MIN(CV486,$J$5),$I$5)*(DP486*DI486/($K$5*1000))+$H$5*(DP486*DI486/($K$5*1000))*(DP486*DI486/($K$5*1000)))</f>
        <v>0</v>
      </c>
      <c r="S486">
        <f>J486*(1000-(1000*0.61365*exp(17.502*W486/(240.97+W486))/(DI486+DJ486)+DD486)/2)/(1000*0.61365*exp(17.502*W486/(240.97+W486))/(DI486+DJ486)-DD486)</f>
        <v>0</v>
      </c>
      <c r="T486">
        <f>1/((CW486+1)/(Q486/1.6)+1/(R486/1.37)) + CW486/((CW486+1)/(Q486/1.6) + CW486/(R486/1.37))</f>
        <v>0</v>
      </c>
      <c r="U486">
        <f>(CR486*CU486)</f>
        <v>0</v>
      </c>
      <c r="V486">
        <f>(DK486+(U486+2*0.95*5.67E-8*(((DK486+$B$7)+273)^4-(DK486+273)^4)-44100*J486)/(1.84*29.3*R486+8*0.95*5.67E-8*(DK486+273)^3))</f>
        <v>0</v>
      </c>
      <c r="W486">
        <f>($C$7*DL486+$D$7*DM486+$E$7*V486)</f>
        <v>0</v>
      </c>
      <c r="X486">
        <f>0.61365*exp(17.502*W486/(240.97+W486))</f>
        <v>0</v>
      </c>
      <c r="Y486">
        <f>(Z486/AA486*100)</f>
        <v>0</v>
      </c>
      <c r="Z486">
        <f>DD486*(DI486+DJ486)/1000</f>
        <v>0</v>
      </c>
      <c r="AA486">
        <f>0.61365*exp(17.502*DK486/(240.97+DK486))</f>
        <v>0</v>
      </c>
      <c r="AB486">
        <f>(X486-DD486*(DI486+DJ486)/1000)</f>
        <v>0</v>
      </c>
      <c r="AC486">
        <f>(-J486*44100)</f>
        <v>0</v>
      </c>
      <c r="AD486">
        <f>2*29.3*R486*0.92*(DK486-W486)</f>
        <v>0</v>
      </c>
      <c r="AE486">
        <f>2*0.95*5.67E-8*(((DK486+$B$7)+273)^4-(W486+273)^4)</f>
        <v>0</v>
      </c>
      <c r="AF486">
        <f>U486+AE486+AC486+AD486</f>
        <v>0</v>
      </c>
      <c r="AG486">
        <f>DH486*AU486*(DC486-DB486*(1000-AU486*DE486)/(1000-AU486*DD486))/(100*CV486)</f>
        <v>0</v>
      </c>
      <c r="AH486">
        <f>1000*DH486*AU486*(DD486-DE486)/(100*CV486*(1000-AU486*DD486))</f>
        <v>0</v>
      </c>
      <c r="AI486">
        <f>(AJ486 - AK486 - DI486*1E3/(8.314*(DK486+273.15)) * AM486/DH486 * AL486) * DH486/(100*CV486) * (1000 - DE486)/1000</f>
        <v>0</v>
      </c>
      <c r="AJ486">
        <v>85.37565000063834</v>
      </c>
      <c r="AK486">
        <v>99.36815575757574</v>
      </c>
      <c r="AL486">
        <v>-3.043359229534246</v>
      </c>
      <c r="AM486">
        <v>66.42542374797677</v>
      </c>
      <c r="AN486">
        <f>(AP486 - AO486 + DI486*1E3/(8.314*(DK486+273.15)) * AR486/DH486 * AQ486) * DH486/(100*CV486) * 1000/(1000 - AP486)</f>
        <v>0</v>
      </c>
      <c r="AO486">
        <v>16.4749511032059</v>
      </c>
      <c r="AP486">
        <v>29.48159580419582</v>
      </c>
      <c r="AQ486">
        <v>0.0008386505276030831</v>
      </c>
      <c r="AR486">
        <v>79.24354987130967</v>
      </c>
      <c r="AS486">
        <v>0</v>
      </c>
      <c r="AT486">
        <v>0</v>
      </c>
      <c r="AU486">
        <f>IF(AS486*$H$13&gt;=AW486,1.0,(AW486/(AW486-AS486*$H$13)))</f>
        <v>0</v>
      </c>
      <c r="AV486">
        <f>(AU486-1)*100</f>
        <v>0</v>
      </c>
      <c r="AW486">
        <f>MAX(0,($B$13+$C$13*DP486)/(1+$D$13*DP486)*DI486/(DK486+273)*$E$13)</f>
        <v>0</v>
      </c>
      <c r="AX486" t="s">
        <v>421</v>
      </c>
      <c r="AY486" t="s">
        <v>421</v>
      </c>
      <c r="AZ486">
        <v>0</v>
      </c>
      <c r="BA486">
        <v>0</v>
      </c>
      <c r="BB486">
        <f>1-AZ486/BA486</f>
        <v>0</v>
      </c>
      <c r="BC486">
        <v>0</v>
      </c>
      <c r="BD486" t="s">
        <v>421</v>
      </c>
      <c r="BE486" t="s">
        <v>421</v>
      </c>
      <c r="BF486">
        <v>0</v>
      </c>
      <c r="BG486">
        <v>0</v>
      </c>
      <c r="BH486">
        <f>1-BF486/BG486</f>
        <v>0</v>
      </c>
      <c r="BI486">
        <v>0.5</v>
      </c>
      <c r="BJ486">
        <f>CS486</f>
        <v>0</v>
      </c>
      <c r="BK486">
        <f>L486</f>
        <v>0</v>
      </c>
      <c r="BL486">
        <f>BH486*BI486*BJ486</f>
        <v>0</v>
      </c>
      <c r="BM486">
        <f>(BK486-BC486)/BJ486</f>
        <v>0</v>
      </c>
      <c r="BN486">
        <f>(BA486-BG486)/BG486</f>
        <v>0</v>
      </c>
      <c r="BO486">
        <f>AZ486/(BB486+AZ486/BG486)</f>
        <v>0</v>
      </c>
      <c r="BP486" t="s">
        <v>421</v>
      </c>
      <c r="BQ486">
        <v>0</v>
      </c>
      <c r="BR486">
        <f>IF(BQ486&lt;&gt;0, BQ486, BO486)</f>
        <v>0</v>
      </c>
      <c r="BS486">
        <f>1-BR486/BG486</f>
        <v>0</v>
      </c>
      <c r="BT486">
        <f>(BG486-BF486)/(BG486-BR486)</f>
        <v>0</v>
      </c>
      <c r="BU486">
        <f>(BA486-BG486)/(BA486-BR486)</f>
        <v>0</v>
      </c>
      <c r="BV486">
        <f>(BG486-BF486)/(BG486-AZ486)</f>
        <v>0</v>
      </c>
      <c r="BW486">
        <f>(BA486-BG486)/(BA486-AZ486)</f>
        <v>0</v>
      </c>
      <c r="BX486">
        <f>(BT486*BR486/BF486)</f>
        <v>0</v>
      </c>
      <c r="BY486">
        <f>(1-BX486)</f>
        <v>0</v>
      </c>
      <c r="BZ486">
        <v>1370</v>
      </c>
      <c r="CA486">
        <v>300</v>
      </c>
      <c r="CB486">
        <v>300</v>
      </c>
      <c r="CC486">
        <v>300</v>
      </c>
      <c r="CD486">
        <v>10364.3</v>
      </c>
      <c r="CE486">
        <v>1581.53</v>
      </c>
      <c r="CF486">
        <v>-0.00729618</v>
      </c>
      <c r="CG486">
        <v>1.07</v>
      </c>
      <c r="CH486" t="s">
        <v>421</v>
      </c>
      <c r="CI486" t="s">
        <v>421</v>
      </c>
      <c r="CJ486" t="s">
        <v>421</v>
      </c>
      <c r="CK486" t="s">
        <v>421</v>
      </c>
      <c r="CL486" t="s">
        <v>421</v>
      </c>
      <c r="CM486" t="s">
        <v>421</v>
      </c>
      <c r="CN486" t="s">
        <v>421</v>
      </c>
      <c r="CO486" t="s">
        <v>421</v>
      </c>
      <c r="CP486" t="s">
        <v>421</v>
      </c>
      <c r="CQ486" t="s">
        <v>421</v>
      </c>
      <c r="CR486">
        <f>$B$11*DQ486+$C$11*DR486+$F$11*EC486*(1-EF486)</f>
        <v>0</v>
      </c>
      <c r="CS486">
        <f>CR486*CT486</f>
        <v>0</v>
      </c>
      <c r="CT486">
        <f>($B$11*$D$9+$C$11*$D$9+$F$11*((EP486+EH486)/MAX(EP486+EH486+EQ486, 0.1)*$I$9+EQ486/MAX(EP486+EH486+EQ486, 0.1)*$J$9))/($B$11+$C$11+$F$11)</f>
        <v>0</v>
      </c>
      <c r="CU486">
        <f>($B$11*$K$9+$C$11*$K$9+$F$11*((EP486+EH486)/MAX(EP486+EH486+EQ486, 0.1)*$P$9+EQ486/MAX(EP486+EH486+EQ486, 0.1)*$Q$9))/($B$11+$C$11+$F$11)</f>
        <v>0</v>
      </c>
      <c r="CV486">
        <v>6</v>
      </c>
      <c r="CW486">
        <v>0.5</v>
      </c>
      <c r="CX486" t="s">
        <v>422</v>
      </c>
      <c r="CY486">
        <v>2</v>
      </c>
      <c r="CZ486" t="b">
        <v>1</v>
      </c>
      <c r="DA486">
        <v>1652292890.2</v>
      </c>
      <c r="DB486">
        <v>103.21921</v>
      </c>
      <c r="DC486">
        <v>80.53162</v>
      </c>
      <c r="DD486">
        <v>29.47964</v>
      </c>
      <c r="DE486">
        <v>16.46735</v>
      </c>
      <c r="DF486">
        <v>102.18742</v>
      </c>
      <c r="DG486">
        <v>29.3506</v>
      </c>
      <c r="DH486">
        <v>400.0907</v>
      </c>
      <c r="DI486">
        <v>90.59408000000001</v>
      </c>
      <c r="DJ486">
        <v>0.10004012</v>
      </c>
      <c r="DK486">
        <v>33.8866</v>
      </c>
      <c r="DL486">
        <v>32.07801</v>
      </c>
      <c r="DM486">
        <v>999.9</v>
      </c>
      <c r="DN486">
        <v>0</v>
      </c>
      <c r="DO486">
        <v>0</v>
      </c>
      <c r="DP486">
        <v>10009.557</v>
      </c>
      <c r="DQ486">
        <v>0</v>
      </c>
      <c r="DR486">
        <v>249.475</v>
      </c>
      <c r="DS486">
        <v>22.68754</v>
      </c>
      <c r="DT486">
        <v>106.35453</v>
      </c>
      <c r="DU486">
        <v>81.87998999999999</v>
      </c>
      <c r="DV486">
        <v>13.01227</v>
      </c>
      <c r="DW486">
        <v>80.53162</v>
      </c>
      <c r="DX486">
        <v>16.46735</v>
      </c>
      <c r="DY486">
        <v>2.67068</v>
      </c>
      <c r="DZ486">
        <v>1.491846</v>
      </c>
      <c r="EA486">
        <v>22.10583</v>
      </c>
      <c r="EB486">
        <v>12.88484</v>
      </c>
      <c r="EC486">
        <v>1500.001</v>
      </c>
      <c r="ED486">
        <v>0.9729924999999999</v>
      </c>
      <c r="EE486">
        <v>0.02700732</v>
      </c>
      <c r="EF486">
        <v>0</v>
      </c>
      <c r="EG486">
        <v>874.4581000000001</v>
      </c>
      <c r="EH486">
        <v>5.000970000000001</v>
      </c>
      <c r="EI486">
        <v>14237.72</v>
      </c>
      <c r="EJ486">
        <v>12491.57</v>
      </c>
      <c r="EK486">
        <v>42.3372</v>
      </c>
      <c r="EL486">
        <v>43.687</v>
      </c>
      <c r="EM486">
        <v>42.562</v>
      </c>
      <c r="EN486">
        <v>43.5</v>
      </c>
      <c r="EO486">
        <v>43.5</v>
      </c>
      <c r="EP486">
        <v>1454.621</v>
      </c>
      <c r="EQ486">
        <v>40.38</v>
      </c>
      <c r="ER486">
        <v>0</v>
      </c>
      <c r="ES486">
        <v>1057.200000047684</v>
      </c>
      <c r="ET486">
        <v>0</v>
      </c>
      <c r="EU486">
        <v>883.625</v>
      </c>
      <c r="EV486">
        <v>-117.7570771022523</v>
      </c>
      <c r="EW486">
        <v>-1823.415387098639</v>
      </c>
      <c r="EX486">
        <v>14380.476</v>
      </c>
      <c r="EY486">
        <v>15</v>
      </c>
      <c r="EZ486">
        <v>1652291871.6</v>
      </c>
      <c r="FA486" t="s">
        <v>1407</v>
      </c>
      <c r="FB486">
        <v>1652291871.6</v>
      </c>
      <c r="FC486">
        <v>1652291863.6</v>
      </c>
      <c r="FD486">
        <v>39</v>
      </c>
      <c r="FE486">
        <v>0.347</v>
      </c>
      <c r="FF486">
        <v>-0</v>
      </c>
      <c r="FG486">
        <v>-0.763</v>
      </c>
      <c r="FH486">
        <v>0.031</v>
      </c>
      <c r="FI486">
        <v>1600</v>
      </c>
      <c r="FJ486">
        <v>23</v>
      </c>
      <c r="FK486">
        <v>0.04</v>
      </c>
      <c r="FL486">
        <v>0.02</v>
      </c>
      <c r="FM486">
        <v>19.64203170731707</v>
      </c>
      <c r="FN486">
        <v>22.49944599303139</v>
      </c>
      <c r="FO486">
        <v>2.219579227915653</v>
      </c>
      <c r="FP486">
        <v>-1</v>
      </c>
      <c r="FQ486">
        <v>12.97525365853658</v>
      </c>
      <c r="FR486">
        <v>0.2108843205575294</v>
      </c>
      <c r="FS486">
        <v>0.02219857276845897</v>
      </c>
      <c r="FT486">
        <v>1</v>
      </c>
      <c r="FU486">
        <v>0</v>
      </c>
      <c r="FV486">
        <v>0</v>
      </c>
      <c r="FW486">
        <v>0</v>
      </c>
      <c r="FX486">
        <v>-1</v>
      </c>
      <c r="FY486">
        <v>1</v>
      </c>
      <c r="FZ486">
        <v>1</v>
      </c>
      <c r="GA486" t="s">
        <v>719</v>
      </c>
      <c r="GB486">
        <v>2.69284</v>
      </c>
      <c r="GC486">
        <v>2.70512</v>
      </c>
      <c r="GD486">
        <v>0.0246635</v>
      </c>
      <c r="GE486">
        <v>0.0185924</v>
      </c>
      <c r="GF486">
        <v>0.121689</v>
      </c>
      <c r="GG486">
        <v>0.0797464</v>
      </c>
      <c r="GH486">
        <v>30531.1</v>
      </c>
      <c r="GI486">
        <v>30847.4</v>
      </c>
      <c r="GJ486">
        <v>29133.1</v>
      </c>
      <c r="GK486">
        <v>29095.4</v>
      </c>
      <c r="GL486">
        <v>33874.3</v>
      </c>
      <c r="GM486">
        <v>35645.2</v>
      </c>
      <c r="GN486">
        <v>40997.6</v>
      </c>
      <c r="GO486">
        <v>41519</v>
      </c>
      <c r="GP486">
        <v>1.71148</v>
      </c>
      <c r="GQ486">
        <v>1.98032</v>
      </c>
      <c r="GR486">
        <v>0.0429153</v>
      </c>
      <c r="GS486">
        <v>0</v>
      </c>
      <c r="GT486">
        <v>31.3861</v>
      </c>
      <c r="GU486">
        <v>999.9</v>
      </c>
      <c r="GV486">
        <v>36.7</v>
      </c>
      <c r="GW486">
        <v>37.2</v>
      </c>
      <c r="GX486">
        <v>25.8225</v>
      </c>
      <c r="GY486">
        <v>62.8118</v>
      </c>
      <c r="GZ486">
        <v>29.6635</v>
      </c>
      <c r="HA486">
        <v>1</v>
      </c>
      <c r="HB486">
        <v>0.432919</v>
      </c>
      <c r="HC486">
        <v>0</v>
      </c>
      <c r="HD486">
        <v>20.3916</v>
      </c>
      <c r="HE486">
        <v>5.21504</v>
      </c>
      <c r="HF486">
        <v>12.0099</v>
      </c>
      <c r="HG486">
        <v>4.9868</v>
      </c>
      <c r="HH486">
        <v>3.28828</v>
      </c>
      <c r="HI486">
        <v>2501.9</v>
      </c>
      <c r="HJ486">
        <v>9999</v>
      </c>
      <c r="HK486">
        <v>9999</v>
      </c>
      <c r="HL486">
        <v>46.9</v>
      </c>
      <c r="HM486">
        <v>1.86736</v>
      </c>
      <c r="HN486">
        <v>1.86631</v>
      </c>
      <c r="HO486">
        <v>1.86584</v>
      </c>
      <c r="HP486">
        <v>1.8657</v>
      </c>
      <c r="HQ486">
        <v>1.86752</v>
      </c>
      <c r="HR486">
        <v>1.87009</v>
      </c>
      <c r="HS486">
        <v>1.86874</v>
      </c>
      <c r="HT486">
        <v>1.8701</v>
      </c>
      <c r="HU486">
        <v>0</v>
      </c>
      <c r="HV486">
        <v>0</v>
      </c>
      <c r="HW486">
        <v>0</v>
      </c>
      <c r="HX486">
        <v>0</v>
      </c>
      <c r="HY486" t="s">
        <v>425</v>
      </c>
      <c r="HZ486" t="s">
        <v>426</v>
      </c>
      <c r="IA486" t="s">
        <v>427</v>
      </c>
      <c r="IB486" t="s">
        <v>427</v>
      </c>
      <c r="IC486" t="s">
        <v>427</v>
      </c>
      <c r="ID486" t="s">
        <v>427</v>
      </c>
      <c r="IE486">
        <v>0</v>
      </c>
      <c r="IF486">
        <v>100</v>
      </c>
      <c r="IG486">
        <v>100</v>
      </c>
      <c r="IH486">
        <v>1.037</v>
      </c>
      <c r="II486">
        <v>0.129</v>
      </c>
      <c r="IJ486">
        <v>1.086735174038953</v>
      </c>
      <c r="IK486">
        <v>-0.0004613869835165773</v>
      </c>
      <c r="IL486">
        <v>-7.733014719846753E-07</v>
      </c>
      <c r="IM486">
        <v>2.12217718631011E-10</v>
      </c>
      <c r="IN486">
        <v>-0.1663746428164504</v>
      </c>
      <c r="IO486">
        <v>0.000886434048502425</v>
      </c>
      <c r="IP486">
        <v>0.0004187276611132993</v>
      </c>
      <c r="IQ486">
        <v>-3.612086840460417E-06</v>
      </c>
      <c r="IR486">
        <v>19</v>
      </c>
      <c r="IS486">
        <v>2204</v>
      </c>
      <c r="IT486">
        <v>1</v>
      </c>
      <c r="IU486">
        <v>37</v>
      </c>
      <c r="IV486">
        <v>17</v>
      </c>
      <c r="IW486">
        <v>17.2</v>
      </c>
      <c r="IX486">
        <v>0.274658</v>
      </c>
      <c r="IY486">
        <v>2.30713</v>
      </c>
      <c r="IZ486">
        <v>1.39648</v>
      </c>
      <c r="JA486">
        <v>2.34863</v>
      </c>
      <c r="JB486">
        <v>1.49536</v>
      </c>
      <c r="JC486">
        <v>2.3584</v>
      </c>
      <c r="JD486">
        <v>39.7673</v>
      </c>
      <c r="JE486">
        <v>14.1758</v>
      </c>
      <c r="JF486">
        <v>18</v>
      </c>
      <c r="JG486">
        <v>394.762</v>
      </c>
      <c r="JH486">
        <v>550.399</v>
      </c>
      <c r="JI486">
        <v>33.3101</v>
      </c>
      <c r="JJ486">
        <v>32.9948</v>
      </c>
      <c r="JK486">
        <v>29.9999</v>
      </c>
      <c r="JL486">
        <v>32.9216</v>
      </c>
      <c r="JM486">
        <v>32.8269</v>
      </c>
      <c r="JN486">
        <v>5.43559</v>
      </c>
      <c r="JO486">
        <v>35.6783</v>
      </c>
      <c r="JP486">
        <v>0.383592</v>
      </c>
      <c r="JQ486">
        <v>-999.9</v>
      </c>
      <c r="JR486">
        <v>45.8956</v>
      </c>
      <c r="JS486">
        <v>16.4176</v>
      </c>
      <c r="JT486">
        <v>99.5707</v>
      </c>
      <c r="JU486">
        <v>99.6576</v>
      </c>
    </row>
    <row r="487" spans="1:281">
      <c r="A487">
        <v>471</v>
      </c>
      <c r="B487">
        <v>1652292898</v>
      </c>
      <c r="C487">
        <v>10841.5</v>
      </c>
      <c r="D487" t="s">
        <v>1453</v>
      </c>
      <c r="E487" t="s">
        <v>1454</v>
      </c>
      <c r="F487">
        <v>5</v>
      </c>
      <c r="G487" t="s">
        <v>1410</v>
      </c>
      <c r="H487" t="s">
        <v>418</v>
      </c>
      <c r="I487">
        <v>1652292895.5</v>
      </c>
      <c r="J487">
        <f>(K487)/1000</f>
        <v>0</v>
      </c>
      <c r="K487">
        <f>IF(CZ487, AN487, AH487)</f>
        <v>0</v>
      </c>
      <c r="L487">
        <f>IF(CZ487, AI487, AG487)</f>
        <v>0</v>
      </c>
      <c r="M487">
        <f>DB487 - IF(AU487&gt;1, L487*CV487*100.0/(AW487*DP487), 0)</f>
        <v>0</v>
      </c>
      <c r="N487">
        <f>((T487-J487/2)*M487-L487)/(T487+J487/2)</f>
        <v>0</v>
      </c>
      <c r="O487">
        <f>N487*(DI487+DJ487)/1000.0</f>
        <v>0</v>
      </c>
      <c r="P487">
        <f>(DB487 - IF(AU487&gt;1, L487*CV487*100.0/(AW487*DP487), 0))*(DI487+DJ487)/1000.0</f>
        <v>0</v>
      </c>
      <c r="Q487">
        <f>2.0/((1/S487-1/R487)+SIGN(S487)*SQRT((1/S487-1/R487)*(1/S487-1/R487) + 4*CW487/((CW487+1)*(CW487+1))*(2*1/S487*1/R487-1/R487*1/R487)))</f>
        <v>0</v>
      </c>
      <c r="R487">
        <f>IF(LEFT(CX487,1)&lt;&gt;"0",IF(LEFT(CX487,1)="1",3.0,CY487),$D$5+$E$5*(DP487*DI487/($K$5*1000))+$F$5*(DP487*DI487/($K$5*1000))*MAX(MIN(CV487,$J$5),$I$5)*MAX(MIN(CV487,$J$5),$I$5)+$G$5*MAX(MIN(CV487,$J$5),$I$5)*(DP487*DI487/($K$5*1000))+$H$5*(DP487*DI487/($K$5*1000))*(DP487*DI487/($K$5*1000)))</f>
        <v>0</v>
      </c>
      <c r="S487">
        <f>J487*(1000-(1000*0.61365*exp(17.502*W487/(240.97+W487))/(DI487+DJ487)+DD487)/2)/(1000*0.61365*exp(17.502*W487/(240.97+W487))/(DI487+DJ487)-DD487)</f>
        <v>0</v>
      </c>
      <c r="T487">
        <f>1/((CW487+1)/(Q487/1.6)+1/(R487/1.37)) + CW487/((CW487+1)/(Q487/1.6) + CW487/(R487/1.37))</f>
        <v>0</v>
      </c>
      <c r="U487">
        <f>(CR487*CU487)</f>
        <v>0</v>
      </c>
      <c r="V487">
        <f>(DK487+(U487+2*0.95*5.67E-8*(((DK487+$B$7)+273)^4-(DK487+273)^4)-44100*J487)/(1.84*29.3*R487+8*0.95*5.67E-8*(DK487+273)^3))</f>
        <v>0</v>
      </c>
      <c r="W487">
        <f>($C$7*DL487+$D$7*DM487+$E$7*V487)</f>
        <v>0</v>
      </c>
      <c r="X487">
        <f>0.61365*exp(17.502*W487/(240.97+W487))</f>
        <v>0</v>
      </c>
      <c r="Y487">
        <f>(Z487/AA487*100)</f>
        <v>0</v>
      </c>
      <c r="Z487">
        <f>DD487*(DI487+DJ487)/1000</f>
        <v>0</v>
      </c>
      <c r="AA487">
        <f>0.61365*exp(17.502*DK487/(240.97+DK487))</f>
        <v>0</v>
      </c>
      <c r="AB487">
        <f>(X487-DD487*(DI487+DJ487)/1000)</f>
        <v>0</v>
      </c>
      <c r="AC487">
        <f>(-J487*44100)</f>
        <v>0</v>
      </c>
      <c r="AD487">
        <f>2*29.3*R487*0.92*(DK487-W487)</f>
        <v>0</v>
      </c>
      <c r="AE487">
        <f>2*0.95*5.67E-8*(((DK487+$B$7)+273)^4-(W487+273)^4)</f>
        <v>0</v>
      </c>
      <c r="AF487">
        <f>U487+AE487+AC487+AD487</f>
        <v>0</v>
      </c>
      <c r="AG487">
        <f>DH487*AU487*(DC487-DB487*(1000-AU487*DE487)/(1000-AU487*DD487))/(100*CV487)</f>
        <v>0</v>
      </c>
      <c r="AH487">
        <f>1000*DH487*AU487*(DD487-DE487)/(100*CV487*(1000-AU487*DD487))</f>
        <v>0</v>
      </c>
      <c r="AI487">
        <f>(AJ487 - AK487 - DI487*1E3/(8.314*(DK487+273.15)) * AM487/DH487 * AL487) * DH487/(100*CV487) * (1000 - DE487)/1000</f>
        <v>0</v>
      </c>
      <c r="AJ487">
        <v>68.3188890009878</v>
      </c>
      <c r="AK487">
        <v>84.07482787878787</v>
      </c>
      <c r="AL487">
        <v>-3.062730736784752</v>
      </c>
      <c r="AM487">
        <v>66.42542374797677</v>
      </c>
      <c r="AN487">
        <f>(AP487 - AO487 + DI487*1E3/(8.314*(DK487+273.15)) * AR487/DH487 * AQ487) * DH487/(100*CV487) * 1000/(1000 - AP487)</f>
        <v>0</v>
      </c>
      <c r="AO487">
        <v>16.46036213564773</v>
      </c>
      <c r="AP487">
        <v>29.48654545454547</v>
      </c>
      <c r="AQ487">
        <v>-0.0003203717252066203</v>
      </c>
      <c r="AR487">
        <v>79.24354987130967</v>
      </c>
      <c r="AS487">
        <v>0</v>
      </c>
      <c r="AT487">
        <v>0</v>
      </c>
      <c r="AU487">
        <f>IF(AS487*$H$13&gt;=AW487,1.0,(AW487/(AW487-AS487*$H$13)))</f>
        <v>0</v>
      </c>
      <c r="AV487">
        <f>(AU487-1)*100</f>
        <v>0</v>
      </c>
      <c r="AW487">
        <f>MAX(0,($B$13+$C$13*DP487)/(1+$D$13*DP487)*DI487/(DK487+273)*$E$13)</f>
        <v>0</v>
      </c>
      <c r="AX487" t="s">
        <v>421</v>
      </c>
      <c r="AY487" t="s">
        <v>421</v>
      </c>
      <c r="AZ487">
        <v>0</v>
      </c>
      <c r="BA487">
        <v>0</v>
      </c>
      <c r="BB487">
        <f>1-AZ487/BA487</f>
        <v>0</v>
      </c>
      <c r="BC487">
        <v>0</v>
      </c>
      <c r="BD487" t="s">
        <v>421</v>
      </c>
      <c r="BE487" t="s">
        <v>421</v>
      </c>
      <c r="BF487">
        <v>0</v>
      </c>
      <c r="BG487">
        <v>0</v>
      </c>
      <c r="BH487">
        <f>1-BF487/BG487</f>
        <v>0</v>
      </c>
      <c r="BI487">
        <v>0.5</v>
      </c>
      <c r="BJ487">
        <f>CS487</f>
        <v>0</v>
      </c>
      <c r="BK487">
        <f>L487</f>
        <v>0</v>
      </c>
      <c r="BL487">
        <f>BH487*BI487*BJ487</f>
        <v>0</v>
      </c>
      <c r="BM487">
        <f>(BK487-BC487)/BJ487</f>
        <v>0</v>
      </c>
      <c r="BN487">
        <f>(BA487-BG487)/BG487</f>
        <v>0</v>
      </c>
      <c r="BO487">
        <f>AZ487/(BB487+AZ487/BG487)</f>
        <v>0</v>
      </c>
      <c r="BP487" t="s">
        <v>421</v>
      </c>
      <c r="BQ487">
        <v>0</v>
      </c>
      <c r="BR487">
        <f>IF(BQ487&lt;&gt;0, BQ487, BO487)</f>
        <v>0</v>
      </c>
      <c r="BS487">
        <f>1-BR487/BG487</f>
        <v>0</v>
      </c>
      <c r="BT487">
        <f>(BG487-BF487)/(BG487-BR487)</f>
        <v>0</v>
      </c>
      <c r="BU487">
        <f>(BA487-BG487)/(BA487-BR487)</f>
        <v>0</v>
      </c>
      <c r="BV487">
        <f>(BG487-BF487)/(BG487-AZ487)</f>
        <v>0</v>
      </c>
      <c r="BW487">
        <f>(BA487-BG487)/(BA487-AZ487)</f>
        <v>0</v>
      </c>
      <c r="BX487">
        <f>(BT487*BR487/BF487)</f>
        <v>0</v>
      </c>
      <c r="BY487">
        <f>(1-BX487)</f>
        <v>0</v>
      </c>
      <c r="BZ487">
        <v>1370</v>
      </c>
      <c r="CA487">
        <v>300</v>
      </c>
      <c r="CB487">
        <v>300</v>
      </c>
      <c r="CC487">
        <v>300</v>
      </c>
      <c r="CD487">
        <v>10364.3</v>
      </c>
      <c r="CE487">
        <v>1581.53</v>
      </c>
      <c r="CF487">
        <v>-0.00729618</v>
      </c>
      <c r="CG487">
        <v>1.07</v>
      </c>
      <c r="CH487" t="s">
        <v>421</v>
      </c>
      <c r="CI487" t="s">
        <v>421</v>
      </c>
      <c r="CJ487" t="s">
        <v>421</v>
      </c>
      <c r="CK487" t="s">
        <v>421</v>
      </c>
      <c r="CL487" t="s">
        <v>421</v>
      </c>
      <c r="CM487" t="s">
        <v>421</v>
      </c>
      <c r="CN487" t="s">
        <v>421</v>
      </c>
      <c r="CO487" t="s">
        <v>421</v>
      </c>
      <c r="CP487" t="s">
        <v>421</v>
      </c>
      <c r="CQ487" t="s">
        <v>421</v>
      </c>
      <c r="CR487">
        <f>$B$11*DQ487+$C$11*DR487+$F$11*EC487*(1-EF487)</f>
        <v>0</v>
      </c>
      <c r="CS487">
        <f>CR487*CT487</f>
        <v>0</v>
      </c>
      <c r="CT487">
        <f>($B$11*$D$9+$C$11*$D$9+$F$11*((EP487+EH487)/MAX(EP487+EH487+EQ487, 0.1)*$I$9+EQ487/MAX(EP487+EH487+EQ487, 0.1)*$J$9))/($B$11+$C$11+$F$11)</f>
        <v>0</v>
      </c>
      <c r="CU487">
        <f>($B$11*$K$9+$C$11*$K$9+$F$11*((EP487+EH487)/MAX(EP487+EH487+EQ487, 0.1)*$P$9+EQ487/MAX(EP487+EH487+EQ487, 0.1)*$Q$9))/($B$11+$C$11+$F$11)</f>
        <v>0</v>
      </c>
      <c r="CV487">
        <v>6</v>
      </c>
      <c r="CW487">
        <v>0.5</v>
      </c>
      <c r="CX487" t="s">
        <v>422</v>
      </c>
      <c r="CY487">
        <v>2</v>
      </c>
      <c r="CZ487" t="b">
        <v>1</v>
      </c>
      <c r="DA487">
        <v>1652292895.5</v>
      </c>
      <c r="DB487">
        <v>87.55371111111111</v>
      </c>
      <c r="DC487">
        <v>62.66907777777778</v>
      </c>
      <c r="DD487">
        <v>29.48086666666667</v>
      </c>
      <c r="DE487">
        <v>16.46048888888889</v>
      </c>
      <c r="DF487">
        <v>86.51253333333334</v>
      </c>
      <c r="DG487">
        <v>29.35181111111111</v>
      </c>
      <c r="DH487">
        <v>400.0768888888889</v>
      </c>
      <c r="DI487">
        <v>90.58974444444443</v>
      </c>
      <c r="DJ487">
        <v>0.09996567777777778</v>
      </c>
      <c r="DK487">
        <v>33.88234444444444</v>
      </c>
      <c r="DL487">
        <v>32.0829</v>
      </c>
      <c r="DM487">
        <v>999.9000000000001</v>
      </c>
      <c r="DN487">
        <v>0</v>
      </c>
      <c r="DO487">
        <v>0</v>
      </c>
      <c r="DP487">
        <v>9995.337777777777</v>
      </c>
      <c r="DQ487">
        <v>0</v>
      </c>
      <c r="DR487">
        <v>245.4098888888889</v>
      </c>
      <c r="DS487">
        <v>24.8846</v>
      </c>
      <c r="DT487">
        <v>90.21324444444446</v>
      </c>
      <c r="DU487">
        <v>63.7179</v>
      </c>
      <c r="DV487">
        <v>13.0204</v>
      </c>
      <c r="DW487">
        <v>62.66907777777778</v>
      </c>
      <c r="DX487">
        <v>16.46048888888889</v>
      </c>
      <c r="DY487">
        <v>2.670664444444445</v>
      </c>
      <c r="DZ487">
        <v>1.491152222222222</v>
      </c>
      <c r="EA487">
        <v>22.10572222222222</v>
      </c>
      <c r="EB487">
        <v>12.87773333333333</v>
      </c>
      <c r="EC487">
        <v>1500.05</v>
      </c>
      <c r="ED487">
        <v>0.9729923333333333</v>
      </c>
      <c r="EE487">
        <v>0.0270075</v>
      </c>
      <c r="EF487">
        <v>0</v>
      </c>
      <c r="EG487">
        <v>865.4452222222221</v>
      </c>
      <c r="EH487">
        <v>5.00097</v>
      </c>
      <c r="EI487">
        <v>14071.97777777778</v>
      </c>
      <c r="EJ487">
        <v>12491.98888888889</v>
      </c>
      <c r="EK487">
        <v>42.361</v>
      </c>
      <c r="EL487">
        <v>43.687</v>
      </c>
      <c r="EM487">
        <v>42.562</v>
      </c>
      <c r="EN487">
        <v>43.5</v>
      </c>
      <c r="EO487">
        <v>43.5</v>
      </c>
      <c r="EP487">
        <v>1454.67</v>
      </c>
      <c r="EQ487">
        <v>40.38</v>
      </c>
      <c r="ER487">
        <v>0</v>
      </c>
      <c r="ES487">
        <v>1062.600000143051</v>
      </c>
      <c r="ET487">
        <v>0</v>
      </c>
      <c r="EU487">
        <v>874.1108076923076</v>
      </c>
      <c r="EV487">
        <v>-106.9317949442442</v>
      </c>
      <c r="EW487">
        <v>-1834.071796068347</v>
      </c>
      <c r="EX487">
        <v>14224.86923076923</v>
      </c>
      <c r="EY487">
        <v>15</v>
      </c>
      <c r="EZ487">
        <v>1652291871.6</v>
      </c>
      <c r="FA487" t="s">
        <v>1407</v>
      </c>
      <c r="FB487">
        <v>1652291871.6</v>
      </c>
      <c r="FC487">
        <v>1652291863.6</v>
      </c>
      <c r="FD487">
        <v>39</v>
      </c>
      <c r="FE487">
        <v>0.347</v>
      </c>
      <c r="FF487">
        <v>-0</v>
      </c>
      <c r="FG487">
        <v>-0.763</v>
      </c>
      <c r="FH487">
        <v>0.031</v>
      </c>
      <c r="FI487">
        <v>1600</v>
      </c>
      <c r="FJ487">
        <v>23</v>
      </c>
      <c r="FK487">
        <v>0.04</v>
      </c>
      <c r="FL487">
        <v>0.02</v>
      </c>
      <c r="FM487">
        <v>21.836065</v>
      </c>
      <c r="FN487">
        <v>23.2686078799249</v>
      </c>
      <c r="FO487">
        <v>2.239813132445428</v>
      </c>
      <c r="FP487">
        <v>-1</v>
      </c>
      <c r="FQ487">
        <v>12.9935675</v>
      </c>
      <c r="FR487">
        <v>0.2483493433395866</v>
      </c>
      <c r="FS487">
        <v>0.02469303937853744</v>
      </c>
      <c r="FT487">
        <v>1</v>
      </c>
      <c r="FU487">
        <v>0</v>
      </c>
      <c r="FV487">
        <v>0</v>
      </c>
      <c r="FW487">
        <v>0</v>
      </c>
      <c r="FX487">
        <v>-1</v>
      </c>
      <c r="FY487">
        <v>1</v>
      </c>
      <c r="FZ487">
        <v>1</v>
      </c>
      <c r="GA487" t="s">
        <v>719</v>
      </c>
      <c r="GB487">
        <v>2.69282</v>
      </c>
      <c r="GC487">
        <v>2.70523</v>
      </c>
      <c r="GD487">
        <v>0.0208248</v>
      </c>
      <c r="GE487">
        <v>0.0141659</v>
      </c>
      <c r="GF487">
        <v>0.121718</v>
      </c>
      <c r="GG487">
        <v>0.0797489</v>
      </c>
      <c r="GH487">
        <v>30651.1</v>
      </c>
      <c r="GI487">
        <v>30986.4</v>
      </c>
      <c r="GJ487">
        <v>29132.9</v>
      </c>
      <c r="GK487">
        <v>29095.4</v>
      </c>
      <c r="GL487">
        <v>33873.7</v>
      </c>
      <c r="GM487">
        <v>35645</v>
      </c>
      <c r="GN487">
        <v>40998.3</v>
      </c>
      <c r="GO487">
        <v>41519</v>
      </c>
      <c r="GP487">
        <v>1.71128</v>
      </c>
      <c r="GQ487">
        <v>1.98002</v>
      </c>
      <c r="GR487">
        <v>0.0426695</v>
      </c>
      <c r="GS487">
        <v>0</v>
      </c>
      <c r="GT487">
        <v>31.3854</v>
      </c>
      <c r="GU487">
        <v>999.9</v>
      </c>
      <c r="GV487">
        <v>36.7</v>
      </c>
      <c r="GW487">
        <v>37.2</v>
      </c>
      <c r="GX487">
        <v>25.8213</v>
      </c>
      <c r="GY487">
        <v>62.7618</v>
      </c>
      <c r="GZ487">
        <v>29.2067</v>
      </c>
      <c r="HA487">
        <v>1</v>
      </c>
      <c r="HB487">
        <v>0.432792</v>
      </c>
      <c r="HC487">
        <v>0</v>
      </c>
      <c r="HD487">
        <v>20.3916</v>
      </c>
      <c r="HE487">
        <v>5.21474</v>
      </c>
      <c r="HF487">
        <v>12.0099</v>
      </c>
      <c r="HG487">
        <v>4.98655</v>
      </c>
      <c r="HH487">
        <v>3.28823</v>
      </c>
      <c r="HI487">
        <v>2502.2</v>
      </c>
      <c r="HJ487">
        <v>9999</v>
      </c>
      <c r="HK487">
        <v>9999</v>
      </c>
      <c r="HL487">
        <v>46.9</v>
      </c>
      <c r="HM487">
        <v>1.86735</v>
      </c>
      <c r="HN487">
        <v>1.8663</v>
      </c>
      <c r="HO487">
        <v>1.86584</v>
      </c>
      <c r="HP487">
        <v>1.86572</v>
      </c>
      <c r="HQ487">
        <v>1.86753</v>
      </c>
      <c r="HR487">
        <v>1.87007</v>
      </c>
      <c r="HS487">
        <v>1.86874</v>
      </c>
      <c r="HT487">
        <v>1.87011</v>
      </c>
      <c r="HU487">
        <v>0</v>
      </c>
      <c r="HV487">
        <v>0</v>
      </c>
      <c r="HW487">
        <v>0</v>
      </c>
      <c r="HX487">
        <v>0</v>
      </c>
      <c r="HY487" t="s">
        <v>425</v>
      </c>
      <c r="HZ487" t="s">
        <v>426</v>
      </c>
      <c r="IA487" t="s">
        <v>427</v>
      </c>
      <c r="IB487" t="s">
        <v>427</v>
      </c>
      <c r="IC487" t="s">
        <v>427</v>
      </c>
      <c r="ID487" t="s">
        <v>427</v>
      </c>
      <c r="IE487">
        <v>0</v>
      </c>
      <c r="IF487">
        <v>100</v>
      </c>
      <c r="IG487">
        <v>100</v>
      </c>
      <c r="IH487">
        <v>1.046</v>
      </c>
      <c r="II487">
        <v>0.1292</v>
      </c>
      <c r="IJ487">
        <v>1.086735174038953</v>
      </c>
      <c r="IK487">
        <v>-0.0004613869835165773</v>
      </c>
      <c r="IL487">
        <v>-7.733014719846753E-07</v>
      </c>
      <c r="IM487">
        <v>2.12217718631011E-10</v>
      </c>
      <c r="IN487">
        <v>-0.1663746428164504</v>
      </c>
      <c r="IO487">
        <v>0.000886434048502425</v>
      </c>
      <c r="IP487">
        <v>0.0004187276611132993</v>
      </c>
      <c r="IQ487">
        <v>-3.612086840460417E-06</v>
      </c>
      <c r="IR487">
        <v>19</v>
      </c>
      <c r="IS487">
        <v>2204</v>
      </c>
      <c r="IT487">
        <v>1</v>
      </c>
      <c r="IU487">
        <v>37</v>
      </c>
      <c r="IV487">
        <v>17.1</v>
      </c>
      <c r="IW487">
        <v>17.2</v>
      </c>
      <c r="IX487">
        <v>0.239258</v>
      </c>
      <c r="IY487">
        <v>2.31934</v>
      </c>
      <c r="IZ487">
        <v>1.39648</v>
      </c>
      <c r="JA487">
        <v>2.34863</v>
      </c>
      <c r="JB487">
        <v>1.49536</v>
      </c>
      <c r="JC487">
        <v>2.33765</v>
      </c>
      <c r="JD487">
        <v>39.7673</v>
      </c>
      <c r="JE487">
        <v>14.1671</v>
      </c>
      <c r="JF487">
        <v>18</v>
      </c>
      <c r="JG487">
        <v>394.645</v>
      </c>
      <c r="JH487">
        <v>550.174</v>
      </c>
      <c r="JI487">
        <v>33.3086</v>
      </c>
      <c r="JJ487">
        <v>32.9929</v>
      </c>
      <c r="JK487">
        <v>29.9998</v>
      </c>
      <c r="JL487">
        <v>32.9204</v>
      </c>
      <c r="JM487">
        <v>32.8266</v>
      </c>
      <c r="JN487">
        <v>4.7492</v>
      </c>
      <c r="JO487">
        <v>35.6783</v>
      </c>
      <c r="JP487">
        <v>0.383592</v>
      </c>
      <c r="JQ487">
        <v>-999.9</v>
      </c>
      <c r="JR487">
        <v>32.5374</v>
      </c>
      <c r="JS487">
        <v>16.377</v>
      </c>
      <c r="JT487">
        <v>99.5715</v>
      </c>
      <c r="JU487">
        <v>99.6576</v>
      </c>
    </row>
    <row r="488" spans="1:281">
      <c r="A488">
        <v>472</v>
      </c>
      <c r="B488">
        <v>1652292903</v>
      </c>
      <c r="C488">
        <v>10846.5</v>
      </c>
      <c r="D488" t="s">
        <v>1455</v>
      </c>
      <c r="E488" t="s">
        <v>1456</v>
      </c>
      <c r="F488">
        <v>5</v>
      </c>
      <c r="G488" t="s">
        <v>1410</v>
      </c>
      <c r="H488" t="s">
        <v>418</v>
      </c>
      <c r="I488">
        <v>1652292900.2</v>
      </c>
      <c r="J488">
        <f>(K488)/1000</f>
        <v>0</v>
      </c>
      <c r="K488">
        <f>IF(CZ488, AN488, AH488)</f>
        <v>0</v>
      </c>
      <c r="L488">
        <f>IF(CZ488, AI488, AG488)</f>
        <v>0</v>
      </c>
      <c r="M488">
        <f>DB488 - IF(AU488&gt;1, L488*CV488*100.0/(AW488*DP488), 0)</f>
        <v>0</v>
      </c>
      <c r="N488">
        <f>((T488-J488/2)*M488-L488)/(T488+J488/2)</f>
        <v>0</v>
      </c>
      <c r="O488">
        <f>N488*(DI488+DJ488)/1000.0</f>
        <v>0</v>
      </c>
      <c r="P488">
        <f>(DB488 - IF(AU488&gt;1, L488*CV488*100.0/(AW488*DP488), 0))*(DI488+DJ488)/1000.0</f>
        <v>0</v>
      </c>
      <c r="Q488">
        <f>2.0/((1/S488-1/R488)+SIGN(S488)*SQRT((1/S488-1/R488)*(1/S488-1/R488) + 4*CW488/((CW488+1)*(CW488+1))*(2*1/S488*1/R488-1/R488*1/R488)))</f>
        <v>0</v>
      </c>
      <c r="R488">
        <f>IF(LEFT(CX488,1)&lt;&gt;"0",IF(LEFT(CX488,1)="1",3.0,CY488),$D$5+$E$5*(DP488*DI488/($K$5*1000))+$F$5*(DP488*DI488/($K$5*1000))*MAX(MIN(CV488,$J$5),$I$5)*MAX(MIN(CV488,$J$5),$I$5)+$G$5*MAX(MIN(CV488,$J$5),$I$5)*(DP488*DI488/($K$5*1000))+$H$5*(DP488*DI488/($K$5*1000))*(DP488*DI488/($K$5*1000)))</f>
        <v>0</v>
      </c>
      <c r="S488">
        <f>J488*(1000-(1000*0.61365*exp(17.502*W488/(240.97+W488))/(DI488+DJ488)+DD488)/2)/(1000*0.61365*exp(17.502*W488/(240.97+W488))/(DI488+DJ488)-DD488)</f>
        <v>0</v>
      </c>
      <c r="T488">
        <f>1/((CW488+1)/(Q488/1.6)+1/(R488/1.37)) + CW488/((CW488+1)/(Q488/1.6) + CW488/(R488/1.37))</f>
        <v>0</v>
      </c>
      <c r="U488">
        <f>(CR488*CU488)</f>
        <v>0</v>
      </c>
      <c r="V488">
        <f>(DK488+(U488+2*0.95*5.67E-8*(((DK488+$B$7)+273)^4-(DK488+273)^4)-44100*J488)/(1.84*29.3*R488+8*0.95*5.67E-8*(DK488+273)^3))</f>
        <v>0</v>
      </c>
      <c r="W488">
        <f>($C$7*DL488+$D$7*DM488+$E$7*V488)</f>
        <v>0</v>
      </c>
      <c r="X488">
        <f>0.61365*exp(17.502*W488/(240.97+W488))</f>
        <v>0</v>
      </c>
      <c r="Y488">
        <f>(Z488/AA488*100)</f>
        <v>0</v>
      </c>
      <c r="Z488">
        <f>DD488*(DI488+DJ488)/1000</f>
        <v>0</v>
      </c>
      <c r="AA488">
        <f>0.61365*exp(17.502*DK488/(240.97+DK488))</f>
        <v>0</v>
      </c>
      <c r="AB488">
        <f>(X488-DD488*(DI488+DJ488)/1000)</f>
        <v>0</v>
      </c>
      <c r="AC488">
        <f>(-J488*44100)</f>
        <v>0</v>
      </c>
      <c r="AD488">
        <f>2*29.3*R488*0.92*(DK488-W488)</f>
        <v>0</v>
      </c>
      <c r="AE488">
        <f>2*0.95*5.67E-8*(((DK488+$B$7)+273)^4-(W488+273)^4)</f>
        <v>0</v>
      </c>
      <c r="AF488">
        <f>U488+AE488+AC488+AD488</f>
        <v>0</v>
      </c>
      <c r="AG488">
        <f>DH488*AU488*(DC488-DB488*(1000-AU488*DE488)/(1000-AU488*DD488))/(100*CV488)</f>
        <v>0</v>
      </c>
      <c r="AH488">
        <f>1000*DH488*AU488*(DD488-DE488)/(100*CV488*(1000-AU488*DD488))</f>
        <v>0</v>
      </c>
      <c r="AI488">
        <f>(AJ488 - AK488 - DI488*1E3/(8.314*(DK488+273.15)) * AM488/DH488 * AL488) * DH488/(100*CV488) * (1000 - DE488)/1000</f>
        <v>0</v>
      </c>
      <c r="AJ488">
        <v>50.98102135049455</v>
      </c>
      <c r="AK488">
        <v>68.74242848484846</v>
      </c>
      <c r="AL488">
        <v>-3.068980515698494</v>
      </c>
      <c r="AM488">
        <v>66.42542374797677</v>
      </c>
      <c r="AN488">
        <f>(AP488 - AO488 + DI488*1E3/(8.314*(DK488+273.15)) * AR488/DH488 * AQ488) * DH488/(100*CV488) * 1000/(1000 - AP488)</f>
        <v>0</v>
      </c>
      <c r="AO488">
        <v>16.46156556091897</v>
      </c>
      <c r="AP488">
        <v>29.50198671328672</v>
      </c>
      <c r="AQ488">
        <v>0.003888150857840462</v>
      </c>
      <c r="AR488">
        <v>79.24354987130967</v>
      </c>
      <c r="AS488">
        <v>0</v>
      </c>
      <c r="AT488">
        <v>0</v>
      </c>
      <c r="AU488">
        <f>IF(AS488*$H$13&gt;=AW488,1.0,(AW488/(AW488-AS488*$H$13)))</f>
        <v>0</v>
      </c>
      <c r="AV488">
        <f>(AU488-1)*100</f>
        <v>0</v>
      </c>
      <c r="AW488">
        <f>MAX(0,($B$13+$C$13*DP488)/(1+$D$13*DP488)*DI488/(DK488+273)*$E$13)</f>
        <v>0</v>
      </c>
      <c r="AX488" t="s">
        <v>421</v>
      </c>
      <c r="AY488" t="s">
        <v>421</v>
      </c>
      <c r="AZ488">
        <v>0</v>
      </c>
      <c r="BA488">
        <v>0</v>
      </c>
      <c r="BB488">
        <f>1-AZ488/BA488</f>
        <v>0</v>
      </c>
      <c r="BC488">
        <v>0</v>
      </c>
      <c r="BD488" t="s">
        <v>421</v>
      </c>
      <c r="BE488" t="s">
        <v>421</v>
      </c>
      <c r="BF488">
        <v>0</v>
      </c>
      <c r="BG488">
        <v>0</v>
      </c>
      <c r="BH488">
        <f>1-BF488/BG488</f>
        <v>0</v>
      </c>
      <c r="BI488">
        <v>0.5</v>
      </c>
      <c r="BJ488">
        <f>CS488</f>
        <v>0</v>
      </c>
      <c r="BK488">
        <f>L488</f>
        <v>0</v>
      </c>
      <c r="BL488">
        <f>BH488*BI488*BJ488</f>
        <v>0</v>
      </c>
      <c r="BM488">
        <f>(BK488-BC488)/BJ488</f>
        <v>0</v>
      </c>
      <c r="BN488">
        <f>(BA488-BG488)/BG488</f>
        <v>0</v>
      </c>
      <c r="BO488">
        <f>AZ488/(BB488+AZ488/BG488)</f>
        <v>0</v>
      </c>
      <c r="BP488" t="s">
        <v>421</v>
      </c>
      <c r="BQ488">
        <v>0</v>
      </c>
      <c r="BR488">
        <f>IF(BQ488&lt;&gt;0, BQ488, BO488)</f>
        <v>0</v>
      </c>
      <c r="BS488">
        <f>1-BR488/BG488</f>
        <v>0</v>
      </c>
      <c r="BT488">
        <f>(BG488-BF488)/(BG488-BR488)</f>
        <v>0</v>
      </c>
      <c r="BU488">
        <f>(BA488-BG488)/(BA488-BR488)</f>
        <v>0</v>
      </c>
      <c r="BV488">
        <f>(BG488-BF488)/(BG488-AZ488)</f>
        <v>0</v>
      </c>
      <c r="BW488">
        <f>(BA488-BG488)/(BA488-AZ488)</f>
        <v>0</v>
      </c>
      <c r="BX488">
        <f>(BT488*BR488/BF488)</f>
        <v>0</v>
      </c>
      <c r="BY488">
        <f>(1-BX488)</f>
        <v>0</v>
      </c>
      <c r="BZ488">
        <v>1370</v>
      </c>
      <c r="CA488">
        <v>300</v>
      </c>
      <c r="CB488">
        <v>300</v>
      </c>
      <c r="CC488">
        <v>300</v>
      </c>
      <c r="CD488">
        <v>10364.3</v>
      </c>
      <c r="CE488">
        <v>1581.53</v>
      </c>
      <c r="CF488">
        <v>-0.00729618</v>
      </c>
      <c r="CG488">
        <v>1.07</v>
      </c>
      <c r="CH488" t="s">
        <v>421</v>
      </c>
      <c r="CI488" t="s">
        <v>421</v>
      </c>
      <c r="CJ488" t="s">
        <v>421</v>
      </c>
      <c r="CK488" t="s">
        <v>421</v>
      </c>
      <c r="CL488" t="s">
        <v>421</v>
      </c>
      <c r="CM488" t="s">
        <v>421</v>
      </c>
      <c r="CN488" t="s">
        <v>421</v>
      </c>
      <c r="CO488" t="s">
        <v>421</v>
      </c>
      <c r="CP488" t="s">
        <v>421</v>
      </c>
      <c r="CQ488" t="s">
        <v>421</v>
      </c>
      <c r="CR488">
        <f>$B$11*DQ488+$C$11*DR488+$F$11*EC488*(1-EF488)</f>
        <v>0</v>
      </c>
      <c r="CS488">
        <f>CR488*CT488</f>
        <v>0</v>
      </c>
      <c r="CT488">
        <f>($B$11*$D$9+$C$11*$D$9+$F$11*((EP488+EH488)/MAX(EP488+EH488+EQ488, 0.1)*$I$9+EQ488/MAX(EP488+EH488+EQ488, 0.1)*$J$9))/($B$11+$C$11+$F$11)</f>
        <v>0</v>
      </c>
      <c r="CU488">
        <f>($B$11*$K$9+$C$11*$K$9+$F$11*((EP488+EH488)/MAX(EP488+EH488+EQ488, 0.1)*$P$9+EQ488/MAX(EP488+EH488+EQ488, 0.1)*$Q$9))/($B$11+$C$11+$F$11)</f>
        <v>0</v>
      </c>
      <c r="CV488">
        <v>6</v>
      </c>
      <c r="CW488">
        <v>0.5</v>
      </c>
      <c r="CX488" t="s">
        <v>422</v>
      </c>
      <c r="CY488">
        <v>2</v>
      </c>
      <c r="CZ488" t="b">
        <v>1</v>
      </c>
      <c r="DA488">
        <v>1652292900.2</v>
      </c>
      <c r="DB488">
        <v>73.55279999999999</v>
      </c>
      <c r="DC488">
        <v>46.70135999999999</v>
      </c>
      <c r="DD488">
        <v>29.49752</v>
      </c>
      <c r="DE488">
        <v>16.46161</v>
      </c>
      <c r="DF488">
        <v>72.50352000000001</v>
      </c>
      <c r="DG488">
        <v>29.36823</v>
      </c>
      <c r="DH488">
        <v>400.0864</v>
      </c>
      <c r="DI488">
        <v>90.59125</v>
      </c>
      <c r="DJ488">
        <v>0.10001906</v>
      </c>
      <c r="DK488">
        <v>33.88117</v>
      </c>
      <c r="DL488">
        <v>32.07447</v>
      </c>
      <c r="DM488">
        <v>999.9</v>
      </c>
      <c r="DN488">
        <v>0</v>
      </c>
      <c r="DO488">
        <v>0</v>
      </c>
      <c r="DP488">
        <v>9993.992000000002</v>
      </c>
      <c r="DQ488">
        <v>0</v>
      </c>
      <c r="DR488">
        <v>244.0445</v>
      </c>
      <c r="DS488">
        <v>26.85143</v>
      </c>
      <c r="DT488">
        <v>75.78836999999999</v>
      </c>
      <c r="DU488">
        <v>47.483</v>
      </c>
      <c r="DV488">
        <v>13.03593</v>
      </c>
      <c r="DW488">
        <v>46.70135999999999</v>
      </c>
      <c r="DX488">
        <v>16.46161</v>
      </c>
      <c r="DY488">
        <v>2.672218</v>
      </c>
      <c r="DZ488">
        <v>1.49128</v>
      </c>
      <c r="EA488">
        <v>22.11526</v>
      </c>
      <c r="EB488">
        <v>12.87903</v>
      </c>
      <c r="EC488">
        <v>1499.956</v>
      </c>
      <c r="ED488">
        <v>0.9729915</v>
      </c>
      <c r="EE488">
        <v>0.02700840000000001</v>
      </c>
      <c r="EF488">
        <v>0</v>
      </c>
      <c r="EG488">
        <v>858.5045</v>
      </c>
      <c r="EH488">
        <v>5.000970000000001</v>
      </c>
      <c r="EI488">
        <v>13966.62</v>
      </c>
      <c r="EJ488">
        <v>12491.19</v>
      </c>
      <c r="EK488">
        <v>42.3183</v>
      </c>
      <c r="EL488">
        <v>43.687</v>
      </c>
      <c r="EM488">
        <v>42.562</v>
      </c>
      <c r="EN488">
        <v>43.5</v>
      </c>
      <c r="EO488">
        <v>43.5</v>
      </c>
      <c r="EP488">
        <v>1454.576</v>
      </c>
      <c r="EQ488">
        <v>40.38</v>
      </c>
      <c r="ER488">
        <v>0</v>
      </c>
      <c r="ES488">
        <v>1067.400000095367</v>
      </c>
      <c r="ET488">
        <v>0</v>
      </c>
      <c r="EU488">
        <v>866.0127307692309</v>
      </c>
      <c r="EV488">
        <v>-95.88051270193816</v>
      </c>
      <c r="EW488">
        <v>-1627.644442157136</v>
      </c>
      <c r="EX488">
        <v>14090.66153846154</v>
      </c>
      <c r="EY488">
        <v>15</v>
      </c>
      <c r="EZ488">
        <v>1652291871.6</v>
      </c>
      <c r="FA488" t="s">
        <v>1407</v>
      </c>
      <c r="FB488">
        <v>1652291871.6</v>
      </c>
      <c r="FC488">
        <v>1652291863.6</v>
      </c>
      <c r="FD488">
        <v>39</v>
      </c>
      <c r="FE488">
        <v>0.347</v>
      </c>
      <c r="FF488">
        <v>-0</v>
      </c>
      <c r="FG488">
        <v>-0.763</v>
      </c>
      <c r="FH488">
        <v>0.031</v>
      </c>
      <c r="FI488">
        <v>1600</v>
      </c>
      <c r="FJ488">
        <v>23</v>
      </c>
      <c r="FK488">
        <v>0.04</v>
      </c>
      <c r="FL488">
        <v>0.02</v>
      </c>
      <c r="FM488">
        <v>23.8267975</v>
      </c>
      <c r="FN488">
        <v>23.81727692307689</v>
      </c>
      <c r="FO488">
        <v>2.293336350547767</v>
      </c>
      <c r="FP488">
        <v>-1</v>
      </c>
      <c r="FQ488">
        <v>13.0122525</v>
      </c>
      <c r="FR488">
        <v>0.2121377110693961</v>
      </c>
      <c r="FS488">
        <v>0.02143656907599733</v>
      </c>
      <c r="FT488">
        <v>1</v>
      </c>
      <c r="FU488">
        <v>0</v>
      </c>
      <c r="FV488">
        <v>0</v>
      </c>
      <c r="FW488">
        <v>0</v>
      </c>
      <c r="FX488">
        <v>-1</v>
      </c>
      <c r="FY488">
        <v>1</v>
      </c>
      <c r="FZ488">
        <v>1</v>
      </c>
      <c r="GA488" t="s">
        <v>719</v>
      </c>
      <c r="GB488">
        <v>2.6928</v>
      </c>
      <c r="GC488">
        <v>2.70494</v>
      </c>
      <c r="GD488">
        <v>0.0169452</v>
      </c>
      <c r="GE488">
        <v>0.00975959</v>
      </c>
      <c r="GF488">
        <v>0.121761</v>
      </c>
      <c r="GG488">
        <v>0.0797672</v>
      </c>
      <c r="GH488">
        <v>30772.9</v>
      </c>
      <c r="GI488">
        <v>31125.3</v>
      </c>
      <c r="GJ488">
        <v>29133.4</v>
      </c>
      <c r="GK488">
        <v>29095.8</v>
      </c>
      <c r="GL488">
        <v>33872.1</v>
      </c>
      <c r="GM488">
        <v>35644.8</v>
      </c>
      <c r="GN488">
        <v>40998.5</v>
      </c>
      <c r="GO488">
        <v>41519.7</v>
      </c>
      <c r="GP488">
        <v>1.71102</v>
      </c>
      <c r="GQ488">
        <v>1.97975</v>
      </c>
      <c r="GR488">
        <v>0.0426248</v>
      </c>
      <c r="GS488">
        <v>0</v>
      </c>
      <c r="GT488">
        <v>31.383</v>
      </c>
      <c r="GU488">
        <v>999.9</v>
      </c>
      <c r="GV488">
        <v>36.7</v>
      </c>
      <c r="GW488">
        <v>37.3</v>
      </c>
      <c r="GX488">
        <v>25.962</v>
      </c>
      <c r="GY488">
        <v>62.9818</v>
      </c>
      <c r="GZ488">
        <v>29.0625</v>
      </c>
      <c r="HA488">
        <v>1</v>
      </c>
      <c r="HB488">
        <v>0.432322</v>
      </c>
      <c r="HC488">
        <v>0</v>
      </c>
      <c r="HD488">
        <v>20.3917</v>
      </c>
      <c r="HE488">
        <v>5.21459</v>
      </c>
      <c r="HF488">
        <v>12.0099</v>
      </c>
      <c r="HG488">
        <v>4.9865</v>
      </c>
      <c r="HH488">
        <v>3.28823</v>
      </c>
      <c r="HI488">
        <v>2502.2</v>
      </c>
      <c r="HJ488">
        <v>9999</v>
      </c>
      <c r="HK488">
        <v>9999</v>
      </c>
      <c r="HL488">
        <v>46.9</v>
      </c>
      <c r="HM488">
        <v>1.86736</v>
      </c>
      <c r="HN488">
        <v>1.8663</v>
      </c>
      <c r="HO488">
        <v>1.86584</v>
      </c>
      <c r="HP488">
        <v>1.86572</v>
      </c>
      <c r="HQ488">
        <v>1.86753</v>
      </c>
      <c r="HR488">
        <v>1.87008</v>
      </c>
      <c r="HS488">
        <v>1.86872</v>
      </c>
      <c r="HT488">
        <v>1.8701</v>
      </c>
      <c r="HU488">
        <v>0</v>
      </c>
      <c r="HV488">
        <v>0</v>
      </c>
      <c r="HW488">
        <v>0</v>
      </c>
      <c r="HX488">
        <v>0</v>
      </c>
      <c r="HY488" t="s">
        <v>425</v>
      </c>
      <c r="HZ488" t="s">
        <v>426</v>
      </c>
      <c r="IA488" t="s">
        <v>427</v>
      </c>
      <c r="IB488" t="s">
        <v>427</v>
      </c>
      <c r="IC488" t="s">
        <v>427</v>
      </c>
      <c r="ID488" t="s">
        <v>427</v>
      </c>
      <c r="IE488">
        <v>0</v>
      </c>
      <c r="IF488">
        <v>100</v>
      </c>
      <c r="IG488">
        <v>100</v>
      </c>
      <c r="IH488">
        <v>1.054</v>
      </c>
      <c r="II488">
        <v>0.1294</v>
      </c>
      <c r="IJ488">
        <v>1.086735174038953</v>
      </c>
      <c r="IK488">
        <v>-0.0004613869835165773</v>
      </c>
      <c r="IL488">
        <v>-7.733014719846753E-07</v>
      </c>
      <c r="IM488">
        <v>2.12217718631011E-10</v>
      </c>
      <c r="IN488">
        <v>-0.1663746428164504</v>
      </c>
      <c r="IO488">
        <v>0.000886434048502425</v>
      </c>
      <c r="IP488">
        <v>0.0004187276611132993</v>
      </c>
      <c r="IQ488">
        <v>-3.612086840460417E-06</v>
      </c>
      <c r="IR488">
        <v>19</v>
      </c>
      <c r="IS488">
        <v>2204</v>
      </c>
      <c r="IT488">
        <v>1</v>
      </c>
      <c r="IU488">
        <v>37</v>
      </c>
      <c r="IV488">
        <v>17.2</v>
      </c>
      <c r="IW488">
        <v>17.3</v>
      </c>
      <c r="IX488">
        <v>0.201416</v>
      </c>
      <c r="IY488">
        <v>2.33765</v>
      </c>
      <c r="IZ488">
        <v>1.39648</v>
      </c>
      <c r="JA488">
        <v>2.34863</v>
      </c>
      <c r="JB488">
        <v>1.49536</v>
      </c>
      <c r="JC488">
        <v>2.27783</v>
      </c>
      <c r="JD488">
        <v>39.7673</v>
      </c>
      <c r="JE488">
        <v>14.1583</v>
      </c>
      <c r="JF488">
        <v>18</v>
      </c>
      <c r="JG488">
        <v>394.498</v>
      </c>
      <c r="JH488">
        <v>549.946</v>
      </c>
      <c r="JI488">
        <v>33.3069</v>
      </c>
      <c r="JJ488">
        <v>32.9918</v>
      </c>
      <c r="JK488">
        <v>29.9999</v>
      </c>
      <c r="JL488">
        <v>32.9187</v>
      </c>
      <c r="JM488">
        <v>32.824</v>
      </c>
      <c r="JN488">
        <v>3.98542</v>
      </c>
      <c r="JO488">
        <v>35.9568</v>
      </c>
      <c r="JP488">
        <v>0</v>
      </c>
      <c r="JQ488">
        <v>-999.9</v>
      </c>
      <c r="JR488">
        <v>12.5013</v>
      </c>
      <c r="JS488">
        <v>16.3433</v>
      </c>
      <c r="JT488">
        <v>99.57250000000001</v>
      </c>
      <c r="JU488">
        <v>99.6593</v>
      </c>
    </row>
    <row r="489" spans="1:281">
      <c r="A489">
        <v>473</v>
      </c>
      <c r="B489">
        <v>1652292940</v>
      </c>
      <c r="C489">
        <v>10883.5</v>
      </c>
      <c r="D489" t="s">
        <v>1457</v>
      </c>
      <c r="E489" t="s">
        <v>1458</v>
      </c>
      <c r="F489">
        <v>5</v>
      </c>
      <c r="G489" t="s">
        <v>1410</v>
      </c>
      <c r="H489" t="s">
        <v>418</v>
      </c>
      <c r="I489">
        <v>1652292937</v>
      </c>
      <c r="J489">
        <f>(K489)/1000</f>
        <v>0</v>
      </c>
      <c r="K489">
        <f>IF(CZ489, AN489, AH489)</f>
        <v>0</v>
      </c>
      <c r="L489">
        <f>IF(CZ489, AI489, AG489)</f>
        <v>0</v>
      </c>
      <c r="M489">
        <f>DB489 - IF(AU489&gt;1, L489*CV489*100.0/(AW489*DP489), 0)</f>
        <v>0</v>
      </c>
      <c r="N489">
        <f>((T489-J489/2)*M489-L489)/(T489+J489/2)</f>
        <v>0</v>
      </c>
      <c r="O489">
        <f>N489*(DI489+DJ489)/1000.0</f>
        <v>0</v>
      </c>
      <c r="P489">
        <f>(DB489 - IF(AU489&gt;1, L489*CV489*100.0/(AW489*DP489), 0))*(DI489+DJ489)/1000.0</f>
        <v>0</v>
      </c>
      <c r="Q489">
        <f>2.0/((1/S489-1/R489)+SIGN(S489)*SQRT((1/S489-1/R489)*(1/S489-1/R489) + 4*CW489/((CW489+1)*(CW489+1))*(2*1/S489*1/R489-1/R489*1/R489)))</f>
        <v>0</v>
      </c>
      <c r="R489">
        <f>IF(LEFT(CX489,1)&lt;&gt;"0",IF(LEFT(CX489,1)="1",3.0,CY489),$D$5+$E$5*(DP489*DI489/($K$5*1000))+$F$5*(DP489*DI489/($K$5*1000))*MAX(MIN(CV489,$J$5),$I$5)*MAX(MIN(CV489,$J$5),$I$5)+$G$5*MAX(MIN(CV489,$J$5),$I$5)*(DP489*DI489/($K$5*1000))+$H$5*(DP489*DI489/($K$5*1000))*(DP489*DI489/($K$5*1000)))</f>
        <v>0</v>
      </c>
      <c r="S489">
        <f>J489*(1000-(1000*0.61365*exp(17.502*W489/(240.97+W489))/(DI489+DJ489)+DD489)/2)/(1000*0.61365*exp(17.502*W489/(240.97+W489))/(DI489+DJ489)-DD489)</f>
        <v>0</v>
      </c>
      <c r="T489">
        <f>1/((CW489+1)/(Q489/1.6)+1/(R489/1.37)) + CW489/((CW489+1)/(Q489/1.6) + CW489/(R489/1.37))</f>
        <v>0</v>
      </c>
      <c r="U489">
        <f>(CR489*CU489)</f>
        <v>0</v>
      </c>
      <c r="V489">
        <f>(DK489+(U489+2*0.95*5.67E-8*(((DK489+$B$7)+273)^4-(DK489+273)^4)-44100*J489)/(1.84*29.3*R489+8*0.95*5.67E-8*(DK489+273)^3))</f>
        <v>0</v>
      </c>
      <c r="W489">
        <f>($C$7*DL489+$D$7*DM489+$E$7*V489)</f>
        <v>0</v>
      </c>
      <c r="X489">
        <f>0.61365*exp(17.502*W489/(240.97+W489))</f>
        <v>0</v>
      </c>
      <c r="Y489">
        <f>(Z489/AA489*100)</f>
        <v>0</v>
      </c>
      <c r="Z489">
        <f>DD489*(DI489+DJ489)/1000</f>
        <v>0</v>
      </c>
      <c r="AA489">
        <f>0.61365*exp(17.502*DK489/(240.97+DK489))</f>
        <v>0</v>
      </c>
      <c r="AB489">
        <f>(X489-DD489*(DI489+DJ489)/1000)</f>
        <v>0</v>
      </c>
      <c r="AC489">
        <f>(-J489*44100)</f>
        <v>0</v>
      </c>
      <c r="AD489">
        <f>2*29.3*R489*0.92*(DK489-W489)</f>
        <v>0</v>
      </c>
      <c r="AE489">
        <f>2*0.95*5.67E-8*(((DK489+$B$7)+273)^4-(W489+273)^4)</f>
        <v>0</v>
      </c>
      <c r="AF489">
        <f>U489+AE489+AC489+AD489</f>
        <v>0</v>
      </c>
      <c r="AG489">
        <f>DH489*AU489*(DC489-DB489*(1000-AU489*DE489)/(1000-AU489*DD489))/(100*CV489)</f>
        <v>0</v>
      </c>
      <c r="AH489">
        <f>1000*DH489*AU489*(DD489-DE489)/(100*CV489*(1000-AU489*DD489))</f>
        <v>0</v>
      </c>
      <c r="AI489">
        <f>(AJ489 - AK489 - DI489*1E3/(8.314*(DK489+273.15)) * AM489/DH489 * AL489) * DH489/(100*CV489) * (1000 - DE489)/1000</f>
        <v>0</v>
      </c>
      <c r="AJ489">
        <v>406.7033303180899</v>
      </c>
      <c r="AK489">
        <v>361.6328787878786</v>
      </c>
      <c r="AL489">
        <v>3.009255239872788</v>
      </c>
      <c r="AM489">
        <v>66.42542374797677</v>
      </c>
      <c r="AN489">
        <f>(AP489 - AO489 + DI489*1E3/(8.314*(DK489+273.15)) * AR489/DH489 * AQ489) * DH489/(100*CV489) * 1000/(1000 - AP489)</f>
        <v>0</v>
      </c>
      <c r="AO489">
        <v>16.20860678607992</v>
      </c>
      <c r="AP489">
        <v>29.39812377622379</v>
      </c>
      <c r="AQ489">
        <v>-0.001475523441073236</v>
      </c>
      <c r="AR489">
        <v>79.24354987130967</v>
      </c>
      <c r="AS489">
        <v>0</v>
      </c>
      <c r="AT489">
        <v>0</v>
      </c>
      <c r="AU489">
        <f>IF(AS489*$H$13&gt;=AW489,1.0,(AW489/(AW489-AS489*$H$13)))</f>
        <v>0</v>
      </c>
      <c r="AV489">
        <f>(AU489-1)*100</f>
        <v>0</v>
      </c>
      <c r="AW489">
        <f>MAX(0,($B$13+$C$13*DP489)/(1+$D$13*DP489)*DI489/(DK489+273)*$E$13)</f>
        <v>0</v>
      </c>
      <c r="AX489" t="s">
        <v>421</v>
      </c>
      <c r="AY489" t="s">
        <v>421</v>
      </c>
      <c r="AZ489">
        <v>0</v>
      </c>
      <c r="BA489">
        <v>0</v>
      </c>
      <c r="BB489">
        <f>1-AZ489/BA489</f>
        <v>0</v>
      </c>
      <c r="BC489">
        <v>0</v>
      </c>
      <c r="BD489" t="s">
        <v>421</v>
      </c>
      <c r="BE489" t="s">
        <v>421</v>
      </c>
      <c r="BF489">
        <v>0</v>
      </c>
      <c r="BG489">
        <v>0</v>
      </c>
      <c r="BH489">
        <f>1-BF489/BG489</f>
        <v>0</v>
      </c>
      <c r="BI489">
        <v>0.5</v>
      </c>
      <c r="BJ489">
        <f>CS489</f>
        <v>0</v>
      </c>
      <c r="BK489">
        <f>L489</f>
        <v>0</v>
      </c>
      <c r="BL489">
        <f>BH489*BI489*BJ489</f>
        <v>0</v>
      </c>
      <c r="BM489">
        <f>(BK489-BC489)/BJ489</f>
        <v>0</v>
      </c>
      <c r="BN489">
        <f>(BA489-BG489)/BG489</f>
        <v>0</v>
      </c>
      <c r="BO489">
        <f>AZ489/(BB489+AZ489/BG489)</f>
        <v>0</v>
      </c>
      <c r="BP489" t="s">
        <v>421</v>
      </c>
      <c r="BQ489">
        <v>0</v>
      </c>
      <c r="BR489">
        <f>IF(BQ489&lt;&gt;0, BQ489, BO489)</f>
        <v>0</v>
      </c>
      <c r="BS489">
        <f>1-BR489/BG489</f>
        <v>0</v>
      </c>
      <c r="BT489">
        <f>(BG489-BF489)/(BG489-BR489)</f>
        <v>0</v>
      </c>
      <c r="BU489">
        <f>(BA489-BG489)/(BA489-BR489)</f>
        <v>0</v>
      </c>
      <c r="BV489">
        <f>(BG489-BF489)/(BG489-AZ489)</f>
        <v>0</v>
      </c>
      <c r="BW489">
        <f>(BA489-BG489)/(BA489-AZ489)</f>
        <v>0</v>
      </c>
      <c r="BX489">
        <f>(BT489*BR489/BF489)</f>
        <v>0</v>
      </c>
      <c r="BY489">
        <f>(1-BX489)</f>
        <v>0</v>
      </c>
      <c r="BZ489">
        <v>1370</v>
      </c>
      <c r="CA489">
        <v>300</v>
      </c>
      <c r="CB489">
        <v>300</v>
      </c>
      <c r="CC489">
        <v>300</v>
      </c>
      <c r="CD489">
        <v>10364.3</v>
      </c>
      <c r="CE489">
        <v>1581.53</v>
      </c>
      <c r="CF489">
        <v>-0.00729618</v>
      </c>
      <c r="CG489">
        <v>1.07</v>
      </c>
      <c r="CH489" t="s">
        <v>421</v>
      </c>
      <c r="CI489" t="s">
        <v>421</v>
      </c>
      <c r="CJ489" t="s">
        <v>421</v>
      </c>
      <c r="CK489" t="s">
        <v>421</v>
      </c>
      <c r="CL489" t="s">
        <v>421</v>
      </c>
      <c r="CM489" t="s">
        <v>421</v>
      </c>
      <c r="CN489" t="s">
        <v>421</v>
      </c>
      <c r="CO489" t="s">
        <v>421</v>
      </c>
      <c r="CP489" t="s">
        <v>421</v>
      </c>
      <c r="CQ489" t="s">
        <v>421</v>
      </c>
      <c r="CR489">
        <f>$B$11*DQ489+$C$11*DR489+$F$11*EC489*(1-EF489)</f>
        <v>0</v>
      </c>
      <c r="CS489">
        <f>CR489*CT489</f>
        <v>0</v>
      </c>
      <c r="CT489">
        <f>($B$11*$D$9+$C$11*$D$9+$F$11*((EP489+EH489)/MAX(EP489+EH489+EQ489, 0.1)*$I$9+EQ489/MAX(EP489+EH489+EQ489, 0.1)*$J$9))/($B$11+$C$11+$F$11)</f>
        <v>0</v>
      </c>
      <c r="CU489">
        <f>($B$11*$K$9+$C$11*$K$9+$F$11*((EP489+EH489)/MAX(EP489+EH489+EQ489, 0.1)*$P$9+EQ489/MAX(EP489+EH489+EQ489, 0.1)*$Q$9))/($B$11+$C$11+$F$11)</f>
        <v>0</v>
      </c>
      <c r="CV489">
        <v>6</v>
      </c>
      <c r="CW489">
        <v>0.5</v>
      </c>
      <c r="CX489" t="s">
        <v>422</v>
      </c>
      <c r="CY489">
        <v>2</v>
      </c>
      <c r="CZ489" t="b">
        <v>1</v>
      </c>
      <c r="DA489">
        <v>1652292937</v>
      </c>
      <c r="DB489">
        <v>344.133</v>
      </c>
      <c r="DC489">
        <v>400.1396363636364</v>
      </c>
      <c r="DD489">
        <v>29.4002090909091</v>
      </c>
      <c r="DE489">
        <v>16.20802727272727</v>
      </c>
      <c r="DF489">
        <v>343.287</v>
      </c>
      <c r="DG489">
        <v>29.27241818181818</v>
      </c>
      <c r="DH489">
        <v>400.0185454545455</v>
      </c>
      <c r="DI489">
        <v>90.59043636363636</v>
      </c>
      <c r="DJ489">
        <v>0.09984964545454546</v>
      </c>
      <c r="DK489">
        <v>33.87238181818182</v>
      </c>
      <c r="DL489">
        <v>32.026</v>
      </c>
      <c r="DM489">
        <v>999.9</v>
      </c>
      <c r="DN489">
        <v>0</v>
      </c>
      <c r="DO489">
        <v>0</v>
      </c>
      <c r="DP489">
        <v>10000.10727272727</v>
      </c>
      <c r="DQ489">
        <v>0</v>
      </c>
      <c r="DR489">
        <v>247.9413636363636</v>
      </c>
      <c r="DS489">
        <v>-56.00668181818182</v>
      </c>
      <c r="DT489">
        <v>354.5569090909091</v>
      </c>
      <c r="DU489">
        <v>406.732</v>
      </c>
      <c r="DV489">
        <v>13.19217272727273</v>
      </c>
      <c r="DW489">
        <v>400.1396363636364</v>
      </c>
      <c r="DX489">
        <v>16.20802727272727</v>
      </c>
      <c r="DY489">
        <v>2.663375454545454</v>
      </c>
      <c r="DZ489">
        <v>1.468292727272728</v>
      </c>
      <c r="EA489">
        <v>22.06088181818182</v>
      </c>
      <c r="EB489">
        <v>12.64192727272727</v>
      </c>
      <c r="EC489">
        <v>1499.99</v>
      </c>
      <c r="ED489">
        <v>0.9729912727272727</v>
      </c>
      <c r="EE489">
        <v>0.02700872727272727</v>
      </c>
      <c r="EF489">
        <v>0</v>
      </c>
      <c r="EG489">
        <v>974.9133636363637</v>
      </c>
      <c r="EH489">
        <v>5.000970000000001</v>
      </c>
      <c r="EI489">
        <v>15720.85454545455</v>
      </c>
      <c r="EJ489">
        <v>12491.48181818182</v>
      </c>
      <c r="EK489">
        <v>42.312</v>
      </c>
      <c r="EL489">
        <v>43.687</v>
      </c>
      <c r="EM489">
        <v>42.53381818181818</v>
      </c>
      <c r="EN489">
        <v>43.5</v>
      </c>
      <c r="EO489">
        <v>43.46563636363636</v>
      </c>
      <c r="EP489">
        <v>1454.612727272727</v>
      </c>
      <c r="EQ489">
        <v>40.37727272727273</v>
      </c>
      <c r="ER489">
        <v>0</v>
      </c>
      <c r="ES489">
        <v>1104.600000143051</v>
      </c>
      <c r="ET489">
        <v>0</v>
      </c>
      <c r="EU489">
        <v>945.1390769230768</v>
      </c>
      <c r="EV489">
        <v>413.5624617459325</v>
      </c>
      <c r="EW489">
        <v>6204.735046520143</v>
      </c>
      <c r="EX489">
        <v>15277.43461538461</v>
      </c>
      <c r="EY489">
        <v>15</v>
      </c>
      <c r="EZ489">
        <v>1652291871.6</v>
      </c>
      <c r="FA489" t="s">
        <v>1407</v>
      </c>
      <c r="FB489">
        <v>1652291871.6</v>
      </c>
      <c r="FC489">
        <v>1652291863.6</v>
      </c>
      <c r="FD489">
        <v>39</v>
      </c>
      <c r="FE489">
        <v>0.347</v>
      </c>
      <c r="FF489">
        <v>-0</v>
      </c>
      <c r="FG489">
        <v>-0.763</v>
      </c>
      <c r="FH489">
        <v>0.031</v>
      </c>
      <c r="FI489">
        <v>1600</v>
      </c>
      <c r="FJ489">
        <v>23</v>
      </c>
      <c r="FK489">
        <v>0.04</v>
      </c>
      <c r="FL489">
        <v>0.02</v>
      </c>
      <c r="FM489">
        <v>-103.019885</v>
      </c>
      <c r="FN489">
        <v>453.419894183865</v>
      </c>
      <c r="FO489">
        <v>44.84963389807965</v>
      </c>
      <c r="FP489">
        <v>-1</v>
      </c>
      <c r="FQ489">
        <v>13.21372</v>
      </c>
      <c r="FR489">
        <v>-0.1114491557223279</v>
      </c>
      <c r="FS489">
        <v>0.02409964937504295</v>
      </c>
      <c r="FT489">
        <v>1</v>
      </c>
      <c r="FU489">
        <v>0</v>
      </c>
      <c r="FV489">
        <v>0</v>
      </c>
      <c r="FW489">
        <v>0</v>
      </c>
      <c r="FX489">
        <v>-1</v>
      </c>
      <c r="FY489">
        <v>1</v>
      </c>
      <c r="FZ489">
        <v>1</v>
      </c>
      <c r="GA489" t="s">
        <v>719</v>
      </c>
      <c r="GB489">
        <v>2.69273</v>
      </c>
      <c r="GC489">
        <v>2.70517</v>
      </c>
      <c r="GD489">
        <v>0.08101659999999999</v>
      </c>
      <c r="GE489">
        <v>0.0888058</v>
      </c>
      <c r="GF489">
        <v>0.121458</v>
      </c>
      <c r="GG489">
        <v>0.07885739999999999</v>
      </c>
      <c r="GH489">
        <v>28768.9</v>
      </c>
      <c r="GI489">
        <v>28641.1</v>
      </c>
      <c r="GJ489">
        <v>29135</v>
      </c>
      <c r="GK489">
        <v>29096.1</v>
      </c>
      <c r="GL489">
        <v>33887.1</v>
      </c>
      <c r="GM489">
        <v>35682.8</v>
      </c>
      <c r="GN489">
        <v>41001.1</v>
      </c>
      <c r="GO489">
        <v>41521.1</v>
      </c>
      <c r="GP489">
        <v>1.71117</v>
      </c>
      <c r="GQ489">
        <v>1.98088</v>
      </c>
      <c r="GR489">
        <v>0.040926</v>
      </c>
      <c r="GS489">
        <v>0</v>
      </c>
      <c r="GT489">
        <v>31.3655</v>
      </c>
      <c r="GU489">
        <v>999.9</v>
      </c>
      <c r="GV489">
        <v>36.5</v>
      </c>
      <c r="GW489">
        <v>37.3</v>
      </c>
      <c r="GX489">
        <v>25.8214</v>
      </c>
      <c r="GY489">
        <v>62.7918</v>
      </c>
      <c r="GZ489">
        <v>28.9864</v>
      </c>
      <c r="HA489">
        <v>1</v>
      </c>
      <c r="HB489">
        <v>0.431529</v>
      </c>
      <c r="HC489">
        <v>0</v>
      </c>
      <c r="HD489">
        <v>20.3923</v>
      </c>
      <c r="HE489">
        <v>5.21819</v>
      </c>
      <c r="HF489">
        <v>12.0099</v>
      </c>
      <c r="HG489">
        <v>4.98765</v>
      </c>
      <c r="HH489">
        <v>3.289</v>
      </c>
      <c r="HI489">
        <v>2503</v>
      </c>
      <c r="HJ489">
        <v>9999</v>
      </c>
      <c r="HK489">
        <v>9999</v>
      </c>
      <c r="HL489">
        <v>46.9</v>
      </c>
      <c r="HM489">
        <v>1.86737</v>
      </c>
      <c r="HN489">
        <v>1.8663</v>
      </c>
      <c r="HO489">
        <v>1.86586</v>
      </c>
      <c r="HP489">
        <v>1.8657</v>
      </c>
      <c r="HQ489">
        <v>1.86752</v>
      </c>
      <c r="HR489">
        <v>1.87003</v>
      </c>
      <c r="HS489">
        <v>1.86874</v>
      </c>
      <c r="HT489">
        <v>1.87009</v>
      </c>
      <c r="HU489">
        <v>0</v>
      </c>
      <c r="HV489">
        <v>0</v>
      </c>
      <c r="HW489">
        <v>0</v>
      </c>
      <c r="HX489">
        <v>0</v>
      </c>
      <c r="HY489" t="s">
        <v>425</v>
      </c>
      <c r="HZ489" t="s">
        <v>426</v>
      </c>
      <c r="IA489" t="s">
        <v>427</v>
      </c>
      <c r="IB489" t="s">
        <v>427</v>
      </c>
      <c r="IC489" t="s">
        <v>427</v>
      </c>
      <c r="ID489" t="s">
        <v>427</v>
      </c>
      <c r="IE489">
        <v>0</v>
      </c>
      <c r="IF489">
        <v>100</v>
      </c>
      <c r="IG489">
        <v>100</v>
      </c>
      <c r="IH489">
        <v>0.839</v>
      </c>
      <c r="II489">
        <v>0.1277</v>
      </c>
      <c r="IJ489">
        <v>1.086735174038953</v>
      </c>
      <c r="IK489">
        <v>-0.0004613869835165773</v>
      </c>
      <c r="IL489">
        <v>-7.733014719846753E-07</v>
      </c>
      <c r="IM489">
        <v>2.12217718631011E-10</v>
      </c>
      <c r="IN489">
        <v>-0.1663746428164504</v>
      </c>
      <c r="IO489">
        <v>0.000886434048502425</v>
      </c>
      <c r="IP489">
        <v>0.0004187276611132993</v>
      </c>
      <c r="IQ489">
        <v>-3.612086840460417E-06</v>
      </c>
      <c r="IR489">
        <v>19</v>
      </c>
      <c r="IS489">
        <v>2204</v>
      </c>
      <c r="IT489">
        <v>1</v>
      </c>
      <c r="IU489">
        <v>37</v>
      </c>
      <c r="IV489">
        <v>17.8</v>
      </c>
      <c r="IW489">
        <v>17.9</v>
      </c>
      <c r="IX489">
        <v>1.01196</v>
      </c>
      <c r="IY489">
        <v>2.25586</v>
      </c>
      <c r="IZ489">
        <v>1.39648</v>
      </c>
      <c r="JA489">
        <v>2.34863</v>
      </c>
      <c r="JB489">
        <v>1.49536</v>
      </c>
      <c r="JC489">
        <v>2.29492</v>
      </c>
      <c r="JD489">
        <v>39.7673</v>
      </c>
      <c r="JE489">
        <v>14.1583</v>
      </c>
      <c r="JF489">
        <v>18</v>
      </c>
      <c r="JG489">
        <v>394.544</v>
      </c>
      <c r="JH489">
        <v>550.7329999999999</v>
      </c>
      <c r="JI489">
        <v>33.2956</v>
      </c>
      <c r="JJ489">
        <v>32.984</v>
      </c>
      <c r="JK489">
        <v>29.9999</v>
      </c>
      <c r="JL489">
        <v>32.9124</v>
      </c>
      <c r="JM489">
        <v>32.8182</v>
      </c>
      <c r="JN489">
        <v>20.2696</v>
      </c>
      <c r="JO489">
        <v>36.5334</v>
      </c>
      <c r="JP489">
        <v>0</v>
      </c>
      <c r="JQ489">
        <v>-999.9</v>
      </c>
      <c r="JR489">
        <v>400.125</v>
      </c>
      <c r="JS489">
        <v>16.2784</v>
      </c>
      <c r="JT489">
        <v>99.5784</v>
      </c>
      <c r="JU489">
        <v>99.66160000000001</v>
      </c>
    </row>
    <row r="490" spans="1:281">
      <c r="A490">
        <v>474</v>
      </c>
      <c r="B490">
        <v>1652292945</v>
      </c>
      <c r="C490">
        <v>10888.5</v>
      </c>
      <c r="D490" t="s">
        <v>1459</v>
      </c>
      <c r="E490" t="s">
        <v>1460</v>
      </c>
      <c r="F490">
        <v>5</v>
      </c>
      <c r="G490" t="s">
        <v>1410</v>
      </c>
      <c r="H490" t="s">
        <v>418</v>
      </c>
      <c r="I490">
        <v>1652292942.5</v>
      </c>
      <c r="J490">
        <f>(K490)/1000</f>
        <v>0</v>
      </c>
      <c r="K490">
        <f>IF(CZ490, AN490, AH490)</f>
        <v>0</v>
      </c>
      <c r="L490">
        <f>IF(CZ490, AI490, AG490)</f>
        <v>0</v>
      </c>
      <c r="M490">
        <f>DB490 - IF(AU490&gt;1, L490*CV490*100.0/(AW490*DP490), 0)</f>
        <v>0</v>
      </c>
      <c r="N490">
        <f>((T490-J490/2)*M490-L490)/(T490+J490/2)</f>
        <v>0</v>
      </c>
      <c r="O490">
        <f>N490*(DI490+DJ490)/1000.0</f>
        <v>0</v>
      </c>
      <c r="P490">
        <f>(DB490 - IF(AU490&gt;1, L490*CV490*100.0/(AW490*DP490), 0))*(DI490+DJ490)/1000.0</f>
        <v>0</v>
      </c>
      <c r="Q490">
        <f>2.0/((1/S490-1/R490)+SIGN(S490)*SQRT((1/S490-1/R490)*(1/S490-1/R490) + 4*CW490/((CW490+1)*(CW490+1))*(2*1/S490*1/R490-1/R490*1/R490)))</f>
        <v>0</v>
      </c>
      <c r="R490">
        <f>IF(LEFT(CX490,1)&lt;&gt;"0",IF(LEFT(CX490,1)="1",3.0,CY490),$D$5+$E$5*(DP490*DI490/($K$5*1000))+$F$5*(DP490*DI490/($K$5*1000))*MAX(MIN(CV490,$J$5),$I$5)*MAX(MIN(CV490,$J$5),$I$5)+$G$5*MAX(MIN(CV490,$J$5),$I$5)*(DP490*DI490/($K$5*1000))+$H$5*(DP490*DI490/($K$5*1000))*(DP490*DI490/($K$5*1000)))</f>
        <v>0</v>
      </c>
      <c r="S490">
        <f>J490*(1000-(1000*0.61365*exp(17.502*W490/(240.97+W490))/(DI490+DJ490)+DD490)/2)/(1000*0.61365*exp(17.502*W490/(240.97+W490))/(DI490+DJ490)-DD490)</f>
        <v>0</v>
      </c>
      <c r="T490">
        <f>1/((CW490+1)/(Q490/1.6)+1/(R490/1.37)) + CW490/((CW490+1)/(Q490/1.6) + CW490/(R490/1.37))</f>
        <v>0</v>
      </c>
      <c r="U490">
        <f>(CR490*CU490)</f>
        <v>0</v>
      </c>
      <c r="V490">
        <f>(DK490+(U490+2*0.95*5.67E-8*(((DK490+$B$7)+273)^4-(DK490+273)^4)-44100*J490)/(1.84*29.3*R490+8*0.95*5.67E-8*(DK490+273)^3))</f>
        <v>0</v>
      </c>
      <c r="W490">
        <f>($C$7*DL490+$D$7*DM490+$E$7*V490)</f>
        <v>0</v>
      </c>
      <c r="X490">
        <f>0.61365*exp(17.502*W490/(240.97+W490))</f>
        <v>0</v>
      </c>
      <c r="Y490">
        <f>(Z490/AA490*100)</f>
        <v>0</v>
      </c>
      <c r="Z490">
        <f>DD490*(DI490+DJ490)/1000</f>
        <v>0</v>
      </c>
      <c r="AA490">
        <f>0.61365*exp(17.502*DK490/(240.97+DK490))</f>
        <v>0</v>
      </c>
      <c r="AB490">
        <f>(X490-DD490*(DI490+DJ490)/1000)</f>
        <v>0</v>
      </c>
      <c r="AC490">
        <f>(-J490*44100)</f>
        <v>0</v>
      </c>
      <c r="AD490">
        <f>2*29.3*R490*0.92*(DK490-W490)</f>
        <v>0</v>
      </c>
      <c r="AE490">
        <f>2*0.95*5.67E-8*(((DK490+$B$7)+273)^4-(W490+273)^4)</f>
        <v>0</v>
      </c>
      <c r="AF490">
        <f>U490+AE490+AC490+AD490</f>
        <v>0</v>
      </c>
      <c r="AG490">
        <f>DH490*AU490*(DC490-DB490*(1000-AU490*DE490)/(1000-AU490*DD490))/(100*CV490)</f>
        <v>0</v>
      </c>
      <c r="AH490">
        <f>1000*DH490*AU490*(DD490-DE490)/(100*CV490*(1000-AU490*DD490))</f>
        <v>0</v>
      </c>
      <c r="AI490">
        <f>(AJ490 - AK490 - DI490*1E3/(8.314*(DK490+273.15)) * AM490/DH490 * AL490) * DH490/(100*CV490) * (1000 - DE490)/1000</f>
        <v>0</v>
      </c>
      <c r="AJ490">
        <v>406.7269993675827</v>
      </c>
      <c r="AK490">
        <v>369.4143333333334</v>
      </c>
      <c r="AL490">
        <v>1.477925093381485</v>
      </c>
      <c r="AM490">
        <v>66.42542374797677</v>
      </c>
      <c r="AN490">
        <f>(AP490 - AO490 + DI490*1E3/(8.314*(DK490+273.15)) * AR490/DH490 * AQ490) * DH490/(100*CV490) * 1000/(1000 - AP490)</f>
        <v>0</v>
      </c>
      <c r="AO490">
        <v>16.20534524770363</v>
      </c>
      <c r="AP490">
        <v>29.3906125874126</v>
      </c>
      <c r="AQ490">
        <v>-0.0004781478414978488</v>
      </c>
      <c r="AR490">
        <v>79.24354987130967</v>
      </c>
      <c r="AS490">
        <v>0</v>
      </c>
      <c r="AT490">
        <v>0</v>
      </c>
      <c r="AU490">
        <f>IF(AS490*$H$13&gt;=AW490,1.0,(AW490/(AW490-AS490*$H$13)))</f>
        <v>0</v>
      </c>
      <c r="AV490">
        <f>(AU490-1)*100</f>
        <v>0</v>
      </c>
      <c r="AW490">
        <f>MAX(0,($B$13+$C$13*DP490)/(1+$D$13*DP490)*DI490/(DK490+273)*$E$13)</f>
        <v>0</v>
      </c>
      <c r="AX490" t="s">
        <v>421</v>
      </c>
      <c r="AY490" t="s">
        <v>421</v>
      </c>
      <c r="AZ490">
        <v>0</v>
      </c>
      <c r="BA490">
        <v>0</v>
      </c>
      <c r="BB490">
        <f>1-AZ490/BA490</f>
        <v>0</v>
      </c>
      <c r="BC490">
        <v>0</v>
      </c>
      <c r="BD490" t="s">
        <v>421</v>
      </c>
      <c r="BE490" t="s">
        <v>421</v>
      </c>
      <c r="BF490">
        <v>0</v>
      </c>
      <c r="BG490">
        <v>0</v>
      </c>
      <c r="BH490">
        <f>1-BF490/BG490</f>
        <v>0</v>
      </c>
      <c r="BI490">
        <v>0.5</v>
      </c>
      <c r="BJ490">
        <f>CS490</f>
        <v>0</v>
      </c>
      <c r="BK490">
        <f>L490</f>
        <v>0</v>
      </c>
      <c r="BL490">
        <f>BH490*BI490*BJ490</f>
        <v>0</v>
      </c>
      <c r="BM490">
        <f>(BK490-BC490)/BJ490</f>
        <v>0</v>
      </c>
      <c r="BN490">
        <f>(BA490-BG490)/BG490</f>
        <v>0</v>
      </c>
      <c r="BO490">
        <f>AZ490/(BB490+AZ490/BG490)</f>
        <v>0</v>
      </c>
      <c r="BP490" t="s">
        <v>421</v>
      </c>
      <c r="BQ490">
        <v>0</v>
      </c>
      <c r="BR490">
        <f>IF(BQ490&lt;&gt;0, BQ490, BO490)</f>
        <v>0</v>
      </c>
      <c r="BS490">
        <f>1-BR490/BG490</f>
        <v>0</v>
      </c>
      <c r="BT490">
        <f>(BG490-BF490)/(BG490-BR490)</f>
        <v>0</v>
      </c>
      <c r="BU490">
        <f>(BA490-BG490)/(BA490-BR490)</f>
        <v>0</v>
      </c>
      <c r="BV490">
        <f>(BG490-BF490)/(BG490-AZ490)</f>
        <v>0</v>
      </c>
      <c r="BW490">
        <f>(BA490-BG490)/(BA490-AZ490)</f>
        <v>0</v>
      </c>
      <c r="BX490">
        <f>(BT490*BR490/BF490)</f>
        <v>0</v>
      </c>
      <c r="BY490">
        <f>(1-BX490)</f>
        <v>0</v>
      </c>
      <c r="BZ490">
        <v>1370</v>
      </c>
      <c r="CA490">
        <v>300</v>
      </c>
      <c r="CB490">
        <v>300</v>
      </c>
      <c r="CC490">
        <v>300</v>
      </c>
      <c r="CD490">
        <v>10364.3</v>
      </c>
      <c r="CE490">
        <v>1581.53</v>
      </c>
      <c r="CF490">
        <v>-0.00729618</v>
      </c>
      <c r="CG490">
        <v>1.07</v>
      </c>
      <c r="CH490" t="s">
        <v>421</v>
      </c>
      <c r="CI490" t="s">
        <v>421</v>
      </c>
      <c r="CJ490" t="s">
        <v>421</v>
      </c>
      <c r="CK490" t="s">
        <v>421</v>
      </c>
      <c r="CL490" t="s">
        <v>421</v>
      </c>
      <c r="CM490" t="s">
        <v>421</v>
      </c>
      <c r="CN490" t="s">
        <v>421</v>
      </c>
      <c r="CO490" t="s">
        <v>421</v>
      </c>
      <c r="CP490" t="s">
        <v>421</v>
      </c>
      <c r="CQ490" t="s">
        <v>421</v>
      </c>
      <c r="CR490">
        <f>$B$11*DQ490+$C$11*DR490+$F$11*EC490*(1-EF490)</f>
        <v>0</v>
      </c>
      <c r="CS490">
        <f>CR490*CT490</f>
        <v>0</v>
      </c>
      <c r="CT490">
        <f>($B$11*$D$9+$C$11*$D$9+$F$11*((EP490+EH490)/MAX(EP490+EH490+EQ490, 0.1)*$I$9+EQ490/MAX(EP490+EH490+EQ490, 0.1)*$J$9))/($B$11+$C$11+$F$11)</f>
        <v>0</v>
      </c>
      <c r="CU490">
        <f>($B$11*$K$9+$C$11*$K$9+$F$11*((EP490+EH490)/MAX(EP490+EH490+EQ490, 0.1)*$P$9+EQ490/MAX(EP490+EH490+EQ490, 0.1)*$Q$9))/($B$11+$C$11+$F$11)</f>
        <v>0</v>
      </c>
      <c r="CV490">
        <v>6</v>
      </c>
      <c r="CW490">
        <v>0.5</v>
      </c>
      <c r="CX490" t="s">
        <v>422</v>
      </c>
      <c r="CY490">
        <v>2</v>
      </c>
      <c r="CZ490" t="b">
        <v>1</v>
      </c>
      <c r="DA490">
        <v>1652292942.5</v>
      </c>
      <c r="DB490">
        <v>356.002</v>
      </c>
      <c r="DC490">
        <v>400.5616666666667</v>
      </c>
      <c r="DD490">
        <v>29.39283333333334</v>
      </c>
      <c r="DE490">
        <v>16.20398888888889</v>
      </c>
      <c r="DF490">
        <v>355.1671111111111</v>
      </c>
      <c r="DG490">
        <v>29.26518888888889</v>
      </c>
      <c r="DH490">
        <v>400.0588888888889</v>
      </c>
      <c r="DI490">
        <v>90.58964444444445</v>
      </c>
      <c r="DJ490">
        <v>0.09995454444444445</v>
      </c>
      <c r="DK490">
        <v>33.8675</v>
      </c>
      <c r="DL490">
        <v>32.02478888888889</v>
      </c>
      <c r="DM490">
        <v>999.9000000000001</v>
      </c>
      <c r="DN490">
        <v>0</v>
      </c>
      <c r="DO490">
        <v>0</v>
      </c>
      <c r="DP490">
        <v>9993.736666666668</v>
      </c>
      <c r="DQ490">
        <v>0</v>
      </c>
      <c r="DR490">
        <v>247.67</v>
      </c>
      <c r="DS490">
        <v>-44.55974444444445</v>
      </c>
      <c r="DT490">
        <v>366.7825555555556</v>
      </c>
      <c r="DU490">
        <v>407.1592222222222</v>
      </c>
      <c r="DV490">
        <v>13.18885555555556</v>
      </c>
      <c r="DW490">
        <v>400.5616666666667</v>
      </c>
      <c r="DX490">
        <v>16.20398888888889</v>
      </c>
      <c r="DY490">
        <v>2.662686666666667</v>
      </c>
      <c r="DZ490">
        <v>1.467914444444445</v>
      </c>
      <c r="EA490">
        <v>22.05663333333333</v>
      </c>
      <c r="EB490">
        <v>12.63797777777778</v>
      </c>
      <c r="EC490">
        <v>1499.985555555556</v>
      </c>
      <c r="ED490">
        <v>0.9729889999999999</v>
      </c>
      <c r="EE490">
        <v>0.0270111</v>
      </c>
      <c r="EF490">
        <v>0</v>
      </c>
      <c r="EG490">
        <v>995.8724444444446</v>
      </c>
      <c r="EH490">
        <v>5.00097</v>
      </c>
      <c r="EI490">
        <v>16027.14444444445</v>
      </c>
      <c r="EJ490">
        <v>12491.42222222222</v>
      </c>
      <c r="EK490">
        <v>42.312</v>
      </c>
      <c r="EL490">
        <v>43.687</v>
      </c>
      <c r="EM490">
        <v>42.52755555555555</v>
      </c>
      <c r="EN490">
        <v>43.5</v>
      </c>
      <c r="EO490">
        <v>43.472</v>
      </c>
      <c r="EP490">
        <v>1454.605555555556</v>
      </c>
      <c r="EQ490">
        <v>40.38</v>
      </c>
      <c r="ER490">
        <v>0</v>
      </c>
      <c r="ES490">
        <v>1109.400000095367</v>
      </c>
      <c r="ET490">
        <v>0</v>
      </c>
      <c r="EU490">
        <v>973.2412692307691</v>
      </c>
      <c r="EV490">
        <v>283.5501192730855</v>
      </c>
      <c r="EW490">
        <v>4146.09230255043</v>
      </c>
      <c r="EX490">
        <v>15696.09230769231</v>
      </c>
      <c r="EY490">
        <v>15</v>
      </c>
      <c r="EZ490">
        <v>1652291871.6</v>
      </c>
      <c r="FA490" t="s">
        <v>1407</v>
      </c>
      <c r="FB490">
        <v>1652291871.6</v>
      </c>
      <c r="FC490">
        <v>1652291863.6</v>
      </c>
      <c r="FD490">
        <v>39</v>
      </c>
      <c r="FE490">
        <v>0.347</v>
      </c>
      <c r="FF490">
        <v>-0</v>
      </c>
      <c r="FG490">
        <v>-0.763</v>
      </c>
      <c r="FH490">
        <v>0.031</v>
      </c>
      <c r="FI490">
        <v>1600</v>
      </c>
      <c r="FJ490">
        <v>23</v>
      </c>
      <c r="FK490">
        <v>0.04</v>
      </c>
      <c r="FL490">
        <v>0.02</v>
      </c>
      <c r="FM490">
        <v>-77.0845125</v>
      </c>
      <c r="FN490">
        <v>302.872735834897</v>
      </c>
      <c r="FO490">
        <v>30.40406638724652</v>
      </c>
      <c r="FP490">
        <v>-1</v>
      </c>
      <c r="FQ490">
        <v>13.2098625</v>
      </c>
      <c r="FR490">
        <v>-0.2167350844277938</v>
      </c>
      <c r="FS490">
        <v>0.02215235526417006</v>
      </c>
      <c r="FT490">
        <v>1</v>
      </c>
      <c r="FU490">
        <v>0</v>
      </c>
      <c r="FV490">
        <v>0</v>
      </c>
      <c r="FW490">
        <v>0</v>
      </c>
      <c r="FX490">
        <v>-1</v>
      </c>
      <c r="FY490">
        <v>1</v>
      </c>
      <c r="FZ490">
        <v>1</v>
      </c>
      <c r="GA490" t="s">
        <v>719</v>
      </c>
      <c r="GB490">
        <v>2.69282</v>
      </c>
      <c r="GC490">
        <v>2.70508</v>
      </c>
      <c r="GD490">
        <v>0.0823113</v>
      </c>
      <c r="GE490">
        <v>0.0891921</v>
      </c>
      <c r="GF490">
        <v>0.121444</v>
      </c>
      <c r="GG490">
        <v>0.0788474</v>
      </c>
      <c r="GH490">
        <v>28728.3</v>
      </c>
      <c r="GI490">
        <v>28629.1</v>
      </c>
      <c r="GJ490">
        <v>29134.8</v>
      </c>
      <c r="GK490">
        <v>29096.2</v>
      </c>
      <c r="GL490">
        <v>33887.7</v>
      </c>
      <c r="GM490">
        <v>35683.1</v>
      </c>
      <c r="GN490">
        <v>41001.2</v>
      </c>
      <c r="GO490">
        <v>41521</v>
      </c>
      <c r="GP490">
        <v>1.71128</v>
      </c>
      <c r="GQ490">
        <v>1.9806</v>
      </c>
      <c r="GR490">
        <v>0.040397</v>
      </c>
      <c r="GS490">
        <v>0</v>
      </c>
      <c r="GT490">
        <v>31.3611</v>
      </c>
      <c r="GU490">
        <v>999.9</v>
      </c>
      <c r="GV490">
        <v>36.5</v>
      </c>
      <c r="GW490">
        <v>37.3</v>
      </c>
      <c r="GX490">
        <v>25.8208</v>
      </c>
      <c r="GY490">
        <v>62.7118</v>
      </c>
      <c r="GZ490">
        <v>29.0665</v>
      </c>
      <c r="HA490">
        <v>1</v>
      </c>
      <c r="HB490">
        <v>0.431118</v>
      </c>
      <c r="HC490">
        <v>0</v>
      </c>
      <c r="HD490">
        <v>20.3917</v>
      </c>
      <c r="HE490">
        <v>5.21549</v>
      </c>
      <c r="HF490">
        <v>12.0099</v>
      </c>
      <c r="HG490">
        <v>4.987</v>
      </c>
      <c r="HH490">
        <v>3.28828</v>
      </c>
      <c r="HI490">
        <v>2503</v>
      </c>
      <c r="HJ490">
        <v>9999</v>
      </c>
      <c r="HK490">
        <v>9999</v>
      </c>
      <c r="HL490">
        <v>46.9</v>
      </c>
      <c r="HM490">
        <v>1.86737</v>
      </c>
      <c r="HN490">
        <v>1.8663</v>
      </c>
      <c r="HO490">
        <v>1.86585</v>
      </c>
      <c r="HP490">
        <v>1.86572</v>
      </c>
      <c r="HQ490">
        <v>1.86752</v>
      </c>
      <c r="HR490">
        <v>1.87003</v>
      </c>
      <c r="HS490">
        <v>1.86874</v>
      </c>
      <c r="HT490">
        <v>1.8701</v>
      </c>
      <c r="HU490">
        <v>0</v>
      </c>
      <c r="HV490">
        <v>0</v>
      </c>
      <c r="HW490">
        <v>0</v>
      </c>
      <c r="HX490">
        <v>0</v>
      </c>
      <c r="HY490" t="s">
        <v>425</v>
      </c>
      <c r="HZ490" t="s">
        <v>426</v>
      </c>
      <c r="IA490" t="s">
        <v>427</v>
      </c>
      <c r="IB490" t="s">
        <v>427</v>
      </c>
      <c r="IC490" t="s">
        <v>427</v>
      </c>
      <c r="ID490" t="s">
        <v>427</v>
      </c>
      <c r="IE490">
        <v>0</v>
      </c>
      <c r="IF490">
        <v>100</v>
      </c>
      <c r="IG490">
        <v>100</v>
      </c>
      <c r="IH490">
        <v>0.832</v>
      </c>
      <c r="II490">
        <v>0.1276</v>
      </c>
      <c r="IJ490">
        <v>1.086735174038953</v>
      </c>
      <c r="IK490">
        <v>-0.0004613869835165773</v>
      </c>
      <c r="IL490">
        <v>-7.733014719846753E-07</v>
      </c>
      <c r="IM490">
        <v>2.12217718631011E-10</v>
      </c>
      <c r="IN490">
        <v>-0.1663746428164504</v>
      </c>
      <c r="IO490">
        <v>0.000886434048502425</v>
      </c>
      <c r="IP490">
        <v>0.0004187276611132993</v>
      </c>
      <c r="IQ490">
        <v>-3.612086840460417E-06</v>
      </c>
      <c r="IR490">
        <v>19</v>
      </c>
      <c r="IS490">
        <v>2204</v>
      </c>
      <c r="IT490">
        <v>1</v>
      </c>
      <c r="IU490">
        <v>37</v>
      </c>
      <c r="IV490">
        <v>17.9</v>
      </c>
      <c r="IW490">
        <v>18</v>
      </c>
      <c r="IX490">
        <v>1.0376</v>
      </c>
      <c r="IY490">
        <v>2.25464</v>
      </c>
      <c r="IZ490">
        <v>1.39648</v>
      </c>
      <c r="JA490">
        <v>2.34741</v>
      </c>
      <c r="JB490">
        <v>1.49536</v>
      </c>
      <c r="JC490">
        <v>2.29248</v>
      </c>
      <c r="JD490">
        <v>39.7673</v>
      </c>
      <c r="JE490">
        <v>14.1495</v>
      </c>
      <c r="JF490">
        <v>18</v>
      </c>
      <c r="JG490">
        <v>394.584</v>
      </c>
      <c r="JH490">
        <v>550.52</v>
      </c>
      <c r="JI490">
        <v>33.2942</v>
      </c>
      <c r="JJ490">
        <v>32.983</v>
      </c>
      <c r="JK490">
        <v>29.9999</v>
      </c>
      <c r="JL490">
        <v>32.91</v>
      </c>
      <c r="JM490">
        <v>32.8172</v>
      </c>
      <c r="JN490">
        <v>20.8119</v>
      </c>
      <c r="JO490">
        <v>36.261</v>
      </c>
      <c r="JP490">
        <v>0</v>
      </c>
      <c r="JQ490">
        <v>-999.9</v>
      </c>
      <c r="JR490">
        <v>420.17</v>
      </c>
      <c r="JS490">
        <v>16.2784</v>
      </c>
      <c r="JT490">
        <v>99.5784</v>
      </c>
      <c r="JU490">
        <v>99.6615</v>
      </c>
    </row>
    <row r="491" spans="1:281">
      <c r="A491">
        <v>475</v>
      </c>
      <c r="B491">
        <v>1652292950</v>
      </c>
      <c r="C491">
        <v>10893.5</v>
      </c>
      <c r="D491" t="s">
        <v>1461</v>
      </c>
      <c r="E491" t="s">
        <v>1462</v>
      </c>
      <c r="F491">
        <v>5</v>
      </c>
      <c r="G491" t="s">
        <v>1410</v>
      </c>
      <c r="H491" t="s">
        <v>418</v>
      </c>
      <c r="I491">
        <v>1652292947.2</v>
      </c>
      <c r="J491">
        <f>(K491)/1000</f>
        <v>0</v>
      </c>
      <c r="K491">
        <f>IF(CZ491, AN491, AH491)</f>
        <v>0</v>
      </c>
      <c r="L491">
        <f>IF(CZ491, AI491, AG491)</f>
        <v>0</v>
      </c>
      <c r="M491">
        <f>DB491 - IF(AU491&gt;1, L491*CV491*100.0/(AW491*DP491), 0)</f>
        <v>0</v>
      </c>
      <c r="N491">
        <f>((T491-J491/2)*M491-L491)/(T491+J491/2)</f>
        <v>0</v>
      </c>
      <c r="O491">
        <f>N491*(DI491+DJ491)/1000.0</f>
        <v>0</v>
      </c>
      <c r="P491">
        <f>(DB491 - IF(AU491&gt;1, L491*CV491*100.0/(AW491*DP491), 0))*(DI491+DJ491)/1000.0</f>
        <v>0</v>
      </c>
      <c r="Q491">
        <f>2.0/((1/S491-1/R491)+SIGN(S491)*SQRT((1/S491-1/R491)*(1/S491-1/R491) + 4*CW491/((CW491+1)*(CW491+1))*(2*1/S491*1/R491-1/R491*1/R491)))</f>
        <v>0</v>
      </c>
      <c r="R491">
        <f>IF(LEFT(CX491,1)&lt;&gt;"0",IF(LEFT(CX491,1)="1",3.0,CY491),$D$5+$E$5*(DP491*DI491/($K$5*1000))+$F$5*(DP491*DI491/($K$5*1000))*MAX(MIN(CV491,$J$5),$I$5)*MAX(MIN(CV491,$J$5),$I$5)+$G$5*MAX(MIN(CV491,$J$5),$I$5)*(DP491*DI491/($K$5*1000))+$H$5*(DP491*DI491/($K$5*1000))*(DP491*DI491/($K$5*1000)))</f>
        <v>0</v>
      </c>
      <c r="S491">
        <f>J491*(1000-(1000*0.61365*exp(17.502*W491/(240.97+W491))/(DI491+DJ491)+DD491)/2)/(1000*0.61365*exp(17.502*W491/(240.97+W491))/(DI491+DJ491)-DD491)</f>
        <v>0</v>
      </c>
      <c r="T491">
        <f>1/((CW491+1)/(Q491/1.6)+1/(R491/1.37)) + CW491/((CW491+1)/(Q491/1.6) + CW491/(R491/1.37))</f>
        <v>0</v>
      </c>
      <c r="U491">
        <f>(CR491*CU491)</f>
        <v>0</v>
      </c>
      <c r="V491">
        <f>(DK491+(U491+2*0.95*5.67E-8*(((DK491+$B$7)+273)^4-(DK491+273)^4)-44100*J491)/(1.84*29.3*R491+8*0.95*5.67E-8*(DK491+273)^3))</f>
        <v>0</v>
      </c>
      <c r="W491">
        <f>($C$7*DL491+$D$7*DM491+$E$7*V491)</f>
        <v>0</v>
      </c>
      <c r="X491">
        <f>0.61365*exp(17.502*W491/(240.97+W491))</f>
        <v>0</v>
      </c>
      <c r="Y491">
        <f>(Z491/AA491*100)</f>
        <v>0</v>
      </c>
      <c r="Z491">
        <f>DD491*(DI491+DJ491)/1000</f>
        <v>0</v>
      </c>
      <c r="AA491">
        <f>0.61365*exp(17.502*DK491/(240.97+DK491))</f>
        <v>0</v>
      </c>
      <c r="AB491">
        <f>(X491-DD491*(DI491+DJ491)/1000)</f>
        <v>0</v>
      </c>
      <c r="AC491">
        <f>(-J491*44100)</f>
        <v>0</v>
      </c>
      <c r="AD491">
        <f>2*29.3*R491*0.92*(DK491-W491)</f>
        <v>0</v>
      </c>
      <c r="AE491">
        <f>2*0.95*5.67E-8*(((DK491+$B$7)+273)^4-(W491+273)^4)</f>
        <v>0</v>
      </c>
      <c r="AF491">
        <f>U491+AE491+AC491+AD491</f>
        <v>0</v>
      </c>
      <c r="AG491">
        <f>DH491*AU491*(DC491-DB491*(1000-AU491*DE491)/(1000-AU491*DD491))/(100*CV491)</f>
        <v>0</v>
      </c>
      <c r="AH491">
        <f>1000*DH491*AU491*(DD491-DE491)/(100*CV491*(1000-AU491*DD491))</f>
        <v>0</v>
      </c>
      <c r="AI491">
        <f>(AJ491 - AK491 - DI491*1E3/(8.314*(DK491+273.15)) * AM491/DH491 * AL491) * DH491/(100*CV491) * (1000 - DE491)/1000</f>
        <v>0</v>
      </c>
      <c r="AJ491">
        <v>411.6014476698838</v>
      </c>
      <c r="AK491">
        <v>375.3180545454546</v>
      </c>
      <c r="AL491">
        <v>1.176730897146517</v>
      </c>
      <c r="AM491">
        <v>66.42542374797677</v>
      </c>
      <c r="AN491">
        <f>(AP491 - AO491 + DI491*1E3/(8.314*(DK491+273.15)) * AR491/DH491 * AQ491) * DH491/(100*CV491) * 1000/(1000 - AP491)</f>
        <v>0</v>
      </c>
      <c r="AO491">
        <v>16.20189643716556</v>
      </c>
      <c r="AP491">
        <v>29.39297132867136</v>
      </c>
      <c r="AQ491">
        <v>-9.697970407422112E-05</v>
      </c>
      <c r="AR491">
        <v>79.24354987130967</v>
      </c>
      <c r="AS491">
        <v>0</v>
      </c>
      <c r="AT491">
        <v>0</v>
      </c>
      <c r="AU491">
        <f>IF(AS491*$H$13&gt;=AW491,1.0,(AW491/(AW491-AS491*$H$13)))</f>
        <v>0</v>
      </c>
      <c r="AV491">
        <f>(AU491-1)*100</f>
        <v>0</v>
      </c>
      <c r="AW491">
        <f>MAX(0,($B$13+$C$13*DP491)/(1+$D$13*DP491)*DI491/(DK491+273)*$E$13)</f>
        <v>0</v>
      </c>
      <c r="AX491" t="s">
        <v>421</v>
      </c>
      <c r="AY491" t="s">
        <v>421</v>
      </c>
      <c r="AZ491">
        <v>0</v>
      </c>
      <c r="BA491">
        <v>0</v>
      </c>
      <c r="BB491">
        <f>1-AZ491/BA491</f>
        <v>0</v>
      </c>
      <c r="BC491">
        <v>0</v>
      </c>
      <c r="BD491" t="s">
        <v>421</v>
      </c>
      <c r="BE491" t="s">
        <v>421</v>
      </c>
      <c r="BF491">
        <v>0</v>
      </c>
      <c r="BG491">
        <v>0</v>
      </c>
      <c r="BH491">
        <f>1-BF491/BG491</f>
        <v>0</v>
      </c>
      <c r="BI491">
        <v>0.5</v>
      </c>
      <c r="BJ491">
        <f>CS491</f>
        <v>0</v>
      </c>
      <c r="BK491">
        <f>L491</f>
        <v>0</v>
      </c>
      <c r="BL491">
        <f>BH491*BI491*BJ491</f>
        <v>0</v>
      </c>
      <c r="BM491">
        <f>(BK491-BC491)/BJ491</f>
        <v>0</v>
      </c>
      <c r="BN491">
        <f>(BA491-BG491)/BG491</f>
        <v>0</v>
      </c>
      <c r="BO491">
        <f>AZ491/(BB491+AZ491/BG491)</f>
        <v>0</v>
      </c>
      <c r="BP491" t="s">
        <v>421</v>
      </c>
      <c r="BQ491">
        <v>0</v>
      </c>
      <c r="BR491">
        <f>IF(BQ491&lt;&gt;0, BQ491, BO491)</f>
        <v>0</v>
      </c>
      <c r="BS491">
        <f>1-BR491/BG491</f>
        <v>0</v>
      </c>
      <c r="BT491">
        <f>(BG491-BF491)/(BG491-BR491)</f>
        <v>0</v>
      </c>
      <c r="BU491">
        <f>(BA491-BG491)/(BA491-BR491)</f>
        <v>0</v>
      </c>
      <c r="BV491">
        <f>(BG491-BF491)/(BG491-AZ491)</f>
        <v>0</v>
      </c>
      <c r="BW491">
        <f>(BA491-BG491)/(BA491-AZ491)</f>
        <v>0</v>
      </c>
      <c r="BX491">
        <f>(BT491*BR491/BF491)</f>
        <v>0</v>
      </c>
      <c r="BY491">
        <f>(1-BX491)</f>
        <v>0</v>
      </c>
      <c r="BZ491">
        <v>1370</v>
      </c>
      <c r="CA491">
        <v>300</v>
      </c>
      <c r="CB491">
        <v>300</v>
      </c>
      <c r="CC491">
        <v>300</v>
      </c>
      <c r="CD491">
        <v>10364.3</v>
      </c>
      <c r="CE491">
        <v>1581.53</v>
      </c>
      <c r="CF491">
        <v>-0.00729618</v>
      </c>
      <c r="CG491">
        <v>1.07</v>
      </c>
      <c r="CH491" t="s">
        <v>421</v>
      </c>
      <c r="CI491" t="s">
        <v>421</v>
      </c>
      <c r="CJ491" t="s">
        <v>421</v>
      </c>
      <c r="CK491" t="s">
        <v>421</v>
      </c>
      <c r="CL491" t="s">
        <v>421</v>
      </c>
      <c r="CM491" t="s">
        <v>421</v>
      </c>
      <c r="CN491" t="s">
        <v>421</v>
      </c>
      <c r="CO491" t="s">
        <v>421</v>
      </c>
      <c r="CP491" t="s">
        <v>421</v>
      </c>
      <c r="CQ491" t="s">
        <v>421</v>
      </c>
      <c r="CR491">
        <f>$B$11*DQ491+$C$11*DR491+$F$11*EC491*(1-EF491)</f>
        <v>0</v>
      </c>
      <c r="CS491">
        <f>CR491*CT491</f>
        <v>0</v>
      </c>
      <c r="CT491">
        <f>($B$11*$D$9+$C$11*$D$9+$F$11*((EP491+EH491)/MAX(EP491+EH491+EQ491, 0.1)*$I$9+EQ491/MAX(EP491+EH491+EQ491, 0.1)*$J$9))/($B$11+$C$11+$F$11)</f>
        <v>0</v>
      </c>
      <c r="CU491">
        <f>($B$11*$K$9+$C$11*$K$9+$F$11*((EP491+EH491)/MAX(EP491+EH491+EQ491, 0.1)*$P$9+EQ491/MAX(EP491+EH491+EQ491, 0.1)*$Q$9))/($B$11+$C$11+$F$11)</f>
        <v>0</v>
      </c>
      <c r="CV491">
        <v>6</v>
      </c>
      <c r="CW491">
        <v>0.5</v>
      </c>
      <c r="CX491" t="s">
        <v>422</v>
      </c>
      <c r="CY491">
        <v>2</v>
      </c>
      <c r="CZ491" t="b">
        <v>1</v>
      </c>
      <c r="DA491">
        <v>1652292947.2</v>
      </c>
      <c r="DB491">
        <v>361.4854</v>
      </c>
      <c r="DC491">
        <v>407.7178</v>
      </c>
      <c r="DD491">
        <v>29.39129</v>
      </c>
      <c r="DE491">
        <v>16.21282</v>
      </c>
      <c r="DF491">
        <v>360.6557</v>
      </c>
      <c r="DG491">
        <v>29.26366000000001</v>
      </c>
      <c r="DH491">
        <v>400.0805</v>
      </c>
      <c r="DI491">
        <v>90.59223</v>
      </c>
      <c r="DJ491">
        <v>0.10000363</v>
      </c>
      <c r="DK491">
        <v>33.86974000000001</v>
      </c>
      <c r="DL491">
        <v>32.01217999999999</v>
      </c>
      <c r="DM491">
        <v>999.9</v>
      </c>
      <c r="DN491">
        <v>0</v>
      </c>
      <c r="DO491">
        <v>0</v>
      </c>
      <c r="DP491">
        <v>9993.376</v>
      </c>
      <c r="DQ491">
        <v>0</v>
      </c>
      <c r="DR491">
        <v>246.526</v>
      </c>
      <c r="DS491">
        <v>-46.23242</v>
      </c>
      <c r="DT491">
        <v>372.4318</v>
      </c>
      <c r="DU491">
        <v>414.4372999999999</v>
      </c>
      <c r="DV491">
        <v>13.17846</v>
      </c>
      <c r="DW491">
        <v>407.7178</v>
      </c>
      <c r="DX491">
        <v>16.21282</v>
      </c>
      <c r="DY491">
        <v>2.662622</v>
      </c>
      <c r="DZ491">
        <v>1.468756</v>
      </c>
      <c r="EA491">
        <v>22.05625</v>
      </c>
      <c r="EB491">
        <v>12.64671</v>
      </c>
      <c r="EC491">
        <v>1499.997</v>
      </c>
      <c r="ED491">
        <v>0.9729889999999999</v>
      </c>
      <c r="EE491">
        <v>0.0270111</v>
      </c>
      <c r="EF491">
        <v>0</v>
      </c>
      <c r="EG491">
        <v>1005.734</v>
      </c>
      <c r="EH491">
        <v>5.000970000000001</v>
      </c>
      <c r="EI491">
        <v>16164.09</v>
      </c>
      <c r="EJ491">
        <v>12491.56</v>
      </c>
      <c r="EK491">
        <v>42.312</v>
      </c>
      <c r="EL491">
        <v>43.687</v>
      </c>
      <c r="EM491">
        <v>42.5124</v>
      </c>
      <c r="EN491">
        <v>43.5124</v>
      </c>
      <c r="EO491">
        <v>43.4874</v>
      </c>
      <c r="EP491">
        <v>1454.617</v>
      </c>
      <c r="EQ491">
        <v>40.38</v>
      </c>
      <c r="ER491">
        <v>0</v>
      </c>
      <c r="ES491">
        <v>1114.200000047684</v>
      </c>
      <c r="ET491">
        <v>0</v>
      </c>
      <c r="EU491">
        <v>991.9874230769231</v>
      </c>
      <c r="EV491">
        <v>179.6505642548411</v>
      </c>
      <c r="EW491">
        <v>2576.051284373851</v>
      </c>
      <c r="EX491">
        <v>15967.90384615385</v>
      </c>
      <c r="EY491">
        <v>15</v>
      </c>
      <c r="EZ491">
        <v>1652291871.6</v>
      </c>
      <c r="FA491" t="s">
        <v>1407</v>
      </c>
      <c r="FB491">
        <v>1652291871.6</v>
      </c>
      <c r="FC491">
        <v>1652291863.6</v>
      </c>
      <c r="FD491">
        <v>39</v>
      </c>
      <c r="FE491">
        <v>0.347</v>
      </c>
      <c r="FF491">
        <v>-0</v>
      </c>
      <c r="FG491">
        <v>-0.763</v>
      </c>
      <c r="FH491">
        <v>0.031</v>
      </c>
      <c r="FI491">
        <v>1600</v>
      </c>
      <c r="FJ491">
        <v>23</v>
      </c>
      <c r="FK491">
        <v>0.04</v>
      </c>
      <c r="FL491">
        <v>0.02</v>
      </c>
      <c r="FM491">
        <v>-57.53978536585365</v>
      </c>
      <c r="FN491">
        <v>138.9402397212544</v>
      </c>
      <c r="FO491">
        <v>15.39886375706228</v>
      </c>
      <c r="FP491">
        <v>-1</v>
      </c>
      <c r="FQ491">
        <v>13.19439024390244</v>
      </c>
      <c r="FR491">
        <v>-0.1206062717770143</v>
      </c>
      <c r="FS491">
        <v>0.01351217707139763</v>
      </c>
      <c r="FT491">
        <v>1</v>
      </c>
      <c r="FU491">
        <v>0</v>
      </c>
      <c r="FV491">
        <v>0</v>
      </c>
      <c r="FW491">
        <v>0</v>
      </c>
      <c r="FX491">
        <v>-1</v>
      </c>
      <c r="FY491">
        <v>1</v>
      </c>
      <c r="FZ491">
        <v>1</v>
      </c>
      <c r="GA491" t="s">
        <v>719</v>
      </c>
      <c r="GB491">
        <v>2.69267</v>
      </c>
      <c r="GC491">
        <v>2.70507</v>
      </c>
      <c r="GD491">
        <v>0.08338669999999999</v>
      </c>
      <c r="GE491">
        <v>0.0913446</v>
      </c>
      <c r="GF491">
        <v>0.121453</v>
      </c>
      <c r="GG491">
        <v>0.0790015</v>
      </c>
      <c r="GH491">
        <v>28694.8</v>
      </c>
      <c r="GI491">
        <v>28561.6</v>
      </c>
      <c r="GJ491">
        <v>29135.1</v>
      </c>
      <c r="GK491">
        <v>29096.5</v>
      </c>
      <c r="GL491">
        <v>33887.8</v>
      </c>
      <c r="GM491">
        <v>35677.3</v>
      </c>
      <c r="GN491">
        <v>41001.6</v>
      </c>
      <c r="GO491">
        <v>41521.2</v>
      </c>
      <c r="GP491">
        <v>1.7113</v>
      </c>
      <c r="GQ491">
        <v>1.9812</v>
      </c>
      <c r="GR491">
        <v>0.0406727</v>
      </c>
      <c r="GS491">
        <v>0</v>
      </c>
      <c r="GT491">
        <v>31.3565</v>
      </c>
      <c r="GU491">
        <v>999.9</v>
      </c>
      <c r="GV491">
        <v>36.5</v>
      </c>
      <c r="GW491">
        <v>37.3</v>
      </c>
      <c r="GX491">
        <v>25.8233</v>
      </c>
      <c r="GY491">
        <v>62.7818</v>
      </c>
      <c r="GZ491">
        <v>29.1226</v>
      </c>
      <c r="HA491">
        <v>1</v>
      </c>
      <c r="HB491">
        <v>0.431131</v>
      </c>
      <c r="HC491">
        <v>0</v>
      </c>
      <c r="HD491">
        <v>20.3916</v>
      </c>
      <c r="HE491">
        <v>5.21489</v>
      </c>
      <c r="HF491">
        <v>12.0099</v>
      </c>
      <c r="HG491">
        <v>4.98705</v>
      </c>
      <c r="HH491">
        <v>3.28823</v>
      </c>
      <c r="HI491">
        <v>2503.3</v>
      </c>
      <c r="HJ491">
        <v>9999</v>
      </c>
      <c r="HK491">
        <v>9999</v>
      </c>
      <c r="HL491">
        <v>46.9</v>
      </c>
      <c r="HM491">
        <v>1.86736</v>
      </c>
      <c r="HN491">
        <v>1.8663</v>
      </c>
      <c r="HO491">
        <v>1.86585</v>
      </c>
      <c r="HP491">
        <v>1.86572</v>
      </c>
      <c r="HQ491">
        <v>1.86752</v>
      </c>
      <c r="HR491">
        <v>1.87007</v>
      </c>
      <c r="HS491">
        <v>1.86873</v>
      </c>
      <c r="HT491">
        <v>1.8701</v>
      </c>
      <c r="HU491">
        <v>0</v>
      </c>
      <c r="HV491">
        <v>0</v>
      </c>
      <c r="HW491">
        <v>0</v>
      </c>
      <c r="HX491">
        <v>0</v>
      </c>
      <c r="HY491" t="s">
        <v>425</v>
      </c>
      <c r="HZ491" t="s">
        <v>426</v>
      </c>
      <c r="IA491" t="s">
        <v>427</v>
      </c>
      <c r="IB491" t="s">
        <v>427</v>
      </c>
      <c r="IC491" t="s">
        <v>427</v>
      </c>
      <c r="ID491" t="s">
        <v>427</v>
      </c>
      <c r="IE491">
        <v>0</v>
      </c>
      <c r="IF491">
        <v>100</v>
      </c>
      <c r="IG491">
        <v>100</v>
      </c>
      <c r="IH491">
        <v>0.826</v>
      </c>
      <c r="II491">
        <v>0.1277</v>
      </c>
      <c r="IJ491">
        <v>1.086735174038953</v>
      </c>
      <c r="IK491">
        <v>-0.0004613869835165773</v>
      </c>
      <c r="IL491">
        <v>-7.733014719846753E-07</v>
      </c>
      <c r="IM491">
        <v>2.12217718631011E-10</v>
      </c>
      <c r="IN491">
        <v>-0.1663746428164504</v>
      </c>
      <c r="IO491">
        <v>0.000886434048502425</v>
      </c>
      <c r="IP491">
        <v>0.0004187276611132993</v>
      </c>
      <c r="IQ491">
        <v>-3.612086840460417E-06</v>
      </c>
      <c r="IR491">
        <v>19</v>
      </c>
      <c r="IS491">
        <v>2204</v>
      </c>
      <c r="IT491">
        <v>1</v>
      </c>
      <c r="IU491">
        <v>37</v>
      </c>
      <c r="IV491">
        <v>18</v>
      </c>
      <c r="IW491">
        <v>18.1</v>
      </c>
      <c r="IX491">
        <v>1.06567</v>
      </c>
      <c r="IY491">
        <v>2.25098</v>
      </c>
      <c r="IZ491">
        <v>1.39648</v>
      </c>
      <c r="JA491">
        <v>2.34863</v>
      </c>
      <c r="JB491">
        <v>1.49536</v>
      </c>
      <c r="JC491">
        <v>2.31201</v>
      </c>
      <c r="JD491">
        <v>39.7673</v>
      </c>
      <c r="JE491">
        <v>14.1583</v>
      </c>
      <c r="JF491">
        <v>18</v>
      </c>
      <c r="JG491">
        <v>394.598</v>
      </c>
      <c r="JH491">
        <v>550.95</v>
      </c>
      <c r="JI491">
        <v>33.2927</v>
      </c>
      <c r="JJ491">
        <v>32.9818</v>
      </c>
      <c r="JK491">
        <v>29.9999</v>
      </c>
      <c r="JL491">
        <v>32.91</v>
      </c>
      <c r="JM491">
        <v>32.8153</v>
      </c>
      <c r="JN491">
        <v>21.3839</v>
      </c>
      <c r="JO491">
        <v>36.261</v>
      </c>
      <c r="JP491">
        <v>0</v>
      </c>
      <c r="JQ491">
        <v>-999.9</v>
      </c>
      <c r="JR491">
        <v>433.531</v>
      </c>
      <c r="JS491">
        <v>16.2729</v>
      </c>
      <c r="JT491">
        <v>99.5793</v>
      </c>
      <c r="JU491">
        <v>99.6623</v>
      </c>
    </row>
    <row r="492" spans="1:281">
      <c r="A492">
        <v>476</v>
      </c>
      <c r="B492">
        <v>1652292955</v>
      </c>
      <c r="C492">
        <v>10898.5</v>
      </c>
      <c r="D492" t="s">
        <v>1463</v>
      </c>
      <c r="E492" t="s">
        <v>1464</v>
      </c>
      <c r="F492">
        <v>5</v>
      </c>
      <c r="G492" t="s">
        <v>1410</v>
      </c>
      <c r="H492" t="s">
        <v>418</v>
      </c>
      <c r="I492">
        <v>1652292952.5</v>
      </c>
      <c r="J492">
        <f>(K492)/1000</f>
        <v>0</v>
      </c>
      <c r="K492">
        <f>IF(CZ492, AN492, AH492)</f>
        <v>0</v>
      </c>
      <c r="L492">
        <f>IF(CZ492, AI492, AG492)</f>
        <v>0</v>
      </c>
      <c r="M492">
        <f>DB492 - IF(AU492&gt;1, L492*CV492*100.0/(AW492*DP492), 0)</f>
        <v>0</v>
      </c>
      <c r="N492">
        <f>((T492-J492/2)*M492-L492)/(T492+J492/2)</f>
        <v>0</v>
      </c>
      <c r="O492">
        <f>N492*(DI492+DJ492)/1000.0</f>
        <v>0</v>
      </c>
      <c r="P492">
        <f>(DB492 - IF(AU492&gt;1, L492*CV492*100.0/(AW492*DP492), 0))*(DI492+DJ492)/1000.0</f>
        <v>0</v>
      </c>
      <c r="Q492">
        <f>2.0/((1/S492-1/R492)+SIGN(S492)*SQRT((1/S492-1/R492)*(1/S492-1/R492) + 4*CW492/((CW492+1)*(CW492+1))*(2*1/S492*1/R492-1/R492*1/R492)))</f>
        <v>0</v>
      </c>
      <c r="R492">
        <f>IF(LEFT(CX492,1)&lt;&gt;"0",IF(LEFT(CX492,1)="1",3.0,CY492),$D$5+$E$5*(DP492*DI492/($K$5*1000))+$F$5*(DP492*DI492/($K$5*1000))*MAX(MIN(CV492,$J$5),$I$5)*MAX(MIN(CV492,$J$5),$I$5)+$G$5*MAX(MIN(CV492,$J$5),$I$5)*(DP492*DI492/($K$5*1000))+$H$5*(DP492*DI492/($K$5*1000))*(DP492*DI492/($K$5*1000)))</f>
        <v>0</v>
      </c>
      <c r="S492">
        <f>J492*(1000-(1000*0.61365*exp(17.502*W492/(240.97+W492))/(DI492+DJ492)+DD492)/2)/(1000*0.61365*exp(17.502*W492/(240.97+W492))/(DI492+DJ492)-DD492)</f>
        <v>0</v>
      </c>
      <c r="T492">
        <f>1/((CW492+1)/(Q492/1.6)+1/(R492/1.37)) + CW492/((CW492+1)/(Q492/1.6) + CW492/(R492/1.37))</f>
        <v>0</v>
      </c>
      <c r="U492">
        <f>(CR492*CU492)</f>
        <v>0</v>
      </c>
      <c r="V492">
        <f>(DK492+(U492+2*0.95*5.67E-8*(((DK492+$B$7)+273)^4-(DK492+273)^4)-44100*J492)/(1.84*29.3*R492+8*0.95*5.67E-8*(DK492+273)^3))</f>
        <v>0</v>
      </c>
      <c r="W492">
        <f>($C$7*DL492+$D$7*DM492+$E$7*V492)</f>
        <v>0</v>
      </c>
      <c r="X492">
        <f>0.61365*exp(17.502*W492/(240.97+W492))</f>
        <v>0</v>
      </c>
      <c r="Y492">
        <f>(Z492/AA492*100)</f>
        <v>0</v>
      </c>
      <c r="Z492">
        <f>DD492*(DI492+DJ492)/1000</f>
        <v>0</v>
      </c>
      <c r="AA492">
        <f>0.61365*exp(17.502*DK492/(240.97+DK492))</f>
        <v>0</v>
      </c>
      <c r="AB492">
        <f>(X492-DD492*(DI492+DJ492)/1000)</f>
        <v>0</v>
      </c>
      <c r="AC492">
        <f>(-J492*44100)</f>
        <v>0</v>
      </c>
      <c r="AD492">
        <f>2*29.3*R492*0.92*(DK492-W492)</f>
        <v>0</v>
      </c>
      <c r="AE492">
        <f>2*0.95*5.67E-8*(((DK492+$B$7)+273)^4-(W492+273)^4)</f>
        <v>0</v>
      </c>
      <c r="AF492">
        <f>U492+AE492+AC492+AD492</f>
        <v>0</v>
      </c>
      <c r="AG492">
        <f>DH492*AU492*(DC492-DB492*(1000-AU492*DE492)/(1000-AU492*DD492))/(100*CV492)</f>
        <v>0</v>
      </c>
      <c r="AH492">
        <f>1000*DH492*AU492*(DD492-DE492)/(100*CV492*(1000-AU492*DD492))</f>
        <v>0</v>
      </c>
      <c r="AI492">
        <f>(AJ492 - AK492 - DI492*1E3/(8.314*(DK492+273.15)) * AM492/DH492 * AL492) * DH492/(100*CV492) * (1000 - DE492)/1000</f>
        <v>0</v>
      </c>
      <c r="AJ492">
        <v>425.5725626666637</v>
      </c>
      <c r="AK492">
        <v>384.4515515151514</v>
      </c>
      <c r="AL492">
        <v>1.864717845414894</v>
      </c>
      <c r="AM492">
        <v>66.42542374797677</v>
      </c>
      <c r="AN492">
        <f>(AP492 - AO492 + DI492*1E3/(8.314*(DK492+273.15)) * AR492/DH492 * AQ492) * DH492/(100*CV492) * 1000/(1000 - AP492)</f>
        <v>0</v>
      </c>
      <c r="AO492">
        <v>16.25793301456162</v>
      </c>
      <c r="AP492">
        <v>29.41919650349652</v>
      </c>
      <c r="AQ492">
        <v>0.0004916210712246052</v>
      </c>
      <c r="AR492">
        <v>79.24354987130967</v>
      </c>
      <c r="AS492">
        <v>0</v>
      </c>
      <c r="AT492">
        <v>0</v>
      </c>
      <c r="AU492">
        <f>IF(AS492*$H$13&gt;=AW492,1.0,(AW492/(AW492-AS492*$H$13)))</f>
        <v>0</v>
      </c>
      <c r="AV492">
        <f>(AU492-1)*100</f>
        <v>0</v>
      </c>
      <c r="AW492">
        <f>MAX(0,($B$13+$C$13*DP492)/(1+$D$13*DP492)*DI492/(DK492+273)*$E$13)</f>
        <v>0</v>
      </c>
      <c r="AX492" t="s">
        <v>421</v>
      </c>
      <c r="AY492" t="s">
        <v>421</v>
      </c>
      <c r="AZ492">
        <v>0</v>
      </c>
      <c r="BA492">
        <v>0</v>
      </c>
      <c r="BB492">
        <f>1-AZ492/BA492</f>
        <v>0</v>
      </c>
      <c r="BC492">
        <v>0</v>
      </c>
      <c r="BD492" t="s">
        <v>421</v>
      </c>
      <c r="BE492" t="s">
        <v>421</v>
      </c>
      <c r="BF492">
        <v>0</v>
      </c>
      <c r="BG492">
        <v>0</v>
      </c>
      <c r="BH492">
        <f>1-BF492/BG492</f>
        <v>0</v>
      </c>
      <c r="BI492">
        <v>0.5</v>
      </c>
      <c r="BJ492">
        <f>CS492</f>
        <v>0</v>
      </c>
      <c r="BK492">
        <f>L492</f>
        <v>0</v>
      </c>
      <c r="BL492">
        <f>BH492*BI492*BJ492</f>
        <v>0</v>
      </c>
      <c r="BM492">
        <f>(BK492-BC492)/BJ492</f>
        <v>0</v>
      </c>
      <c r="BN492">
        <f>(BA492-BG492)/BG492</f>
        <v>0</v>
      </c>
      <c r="BO492">
        <f>AZ492/(BB492+AZ492/BG492)</f>
        <v>0</v>
      </c>
      <c r="BP492" t="s">
        <v>421</v>
      </c>
      <c r="BQ492">
        <v>0</v>
      </c>
      <c r="BR492">
        <f>IF(BQ492&lt;&gt;0, BQ492, BO492)</f>
        <v>0</v>
      </c>
      <c r="BS492">
        <f>1-BR492/BG492</f>
        <v>0</v>
      </c>
      <c r="BT492">
        <f>(BG492-BF492)/(BG492-BR492)</f>
        <v>0</v>
      </c>
      <c r="BU492">
        <f>(BA492-BG492)/(BA492-BR492)</f>
        <v>0</v>
      </c>
      <c r="BV492">
        <f>(BG492-BF492)/(BG492-AZ492)</f>
        <v>0</v>
      </c>
      <c r="BW492">
        <f>(BA492-BG492)/(BA492-AZ492)</f>
        <v>0</v>
      </c>
      <c r="BX492">
        <f>(BT492*BR492/BF492)</f>
        <v>0</v>
      </c>
      <c r="BY492">
        <f>(1-BX492)</f>
        <v>0</v>
      </c>
      <c r="BZ492">
        <v>1370</v>
      </c>
      <c r="CA492">
        <v>300</v>
      </c>
      <c r="CB492">
        <v>300</v>
      </c>
      <c r="CC492">
        <v>300</v>
      </c>
      <c r="CD492">
        <v>10364.3</v>
      </c>
      <c r="CE492">
        <v>1581.53</v>
      </c>
      <c r="CF492">
        <v>-0.00729618</v>
      </c>
      <c r="CG492">
        <v>1.07</v>
      </c>
      <c r="CH492" t="s">
        <v>421</v>
      </c>
      <c r="CI492" t="s">
        <v>421</v>
      </c>
      <c r="CJ492" t="s">
        <v>421</v>
      </c>
      <c r="CK492" t="s">
        <v>421</v>
      </c>
      <c r="CL492" t="s">
        <v>421</v>
      </c>
      <c r="CM492" t="s">
        <v>421</v>
      </c>
      <c r="CN492" t="s">
        <v>421</v>
      </c>
      <c r="CO492" t="s">
        <v>421</v>
      </c>
      <c r="CP492" t="s">
        <v>421</v>
      </c>
      <c r="CQ492" t="s">
        <v>421</v>
      </c>
      <c r="CR492">
        <f>$B$11*DQ492+$C$11*DR492+$F$11*EC492*(1-EF492)</f>
        <v>0</v>
      </c>
      <c r="CS492">
        <f>CR492*CT492</f>
        <v>0</v>
      </c>
      <c r="CT492">
        <f>($B$11*$D$9+$C$11*$D$9+$F$11*((EP492+EH492)/MAX(EP492+EH492+EQ492, 0.1)*$I$9+EQ492/MAX(EP492+EH492+EQ492, 0.1)*$J$9))/($B$11+$C$11+$F$11)</f>
        <v>0</v>
      </c>
      <c r="CU492">
        <f>($B$11*$K$9+$C$11*$K$9+$F$11*((EP492+EH492)/MAX(EP492+EH492+EQ492, 0.1)*$P$9+EQ492/MAX(EP492+EH492+EQ492, 0.1)*$Q$9))/($B$11+$C$11+$F$11)</f>
        <v>0</v>
      </c>
      <c r="CV492">
        <v>6</v>
      </c>
      <c r="CW492">
        <v>0.5</v>
      </c>
      <c r="CX492" t="s">
        <v>422</v>
      </c>
      <c r="CY492">
        <v>2</v>
      </c>
      <c r="CZ492" t="b">
        <v>1</v>
      </c>
      <c r="DA492">
        <v>1652292952.5</v>
      </c>
      <c r="DB492">
        <v>369.3382222222222</v>
      </c>
      <c r="DC492">
        <v>422.794</v>
      </c>
      <c r="DD492">
        <v>29.40757777777777</v>
      </c>
      <c r="DE492">
        <v>16.26664444444445</v>
      </c>
      <c r="DF492">
        <v>368.5156666666667</v>
      </c>
      <c r="DG492">
        <v>29.27968888888889</v>
      </c>
      <c r="DH492">
        <v>400.0603333333333</v>
      </c>
      <c r="DI492">
        <v>90.59097777777777</v>
      </c>
      <c r="DJ492">
        <v>0.09996746666666666</v>
      </c>
      <c r="DK492">
        <v>33.8703</v>
      </c>
      <c r="DL492">
        <v>32.00823333333334</v>
      </c>
      <c r="DM492">
        <v>999.9000000000001</v>
      </c>
      <c r="DN492">
        <v>0</v>
      </c>
      <c r="DO492">
        <v>0</v>
      </c>
      <c r="DP492">
        <v>10002.08888888889</v>
      </c>
      <c r="DQ492">
        <v>0</v>
      </c>
      <c r="DR492">
        <v>246.5463333333333</v>
      </c>
      <c r="DS492">
        <v>-53.45603333333333</v>
      </c>
      <c r="DT492">
        <v>380.5284444444445</v>
      </c>
      <c r="DU492">
        <v>429.7853333333334</v>
      </c>
      <c r="DV492">
        <v>13.14095555555556</v>
      </c>
      <c r="DW492">
        <v>422.794</v>
      </c>
      <c r="DX492">
        <v>16.26664444444445</v>
      </c>
      <c r="DY492">
        <v>2.664064444444445</v>
      </c>
      <c r="DZ492">
        <v>1.473611111111111</v>
      </c>
      <c r="EA492">
        <v>22.0651</v>
      </c>
      <c r="EB492">
        <v>12.69705555555556</v>
      </c>
      <c r="EC492">
        <v>1500.011111111111</v>
      </c>
      <c r="ED492">
        <v>0.9729889999999999</v>
      </c>
      <c r="EE492">
        <v>0.0270111</v>
      </c>
      <c r="EF492">
        <v>0</v>
      </c>
      <c r="EG492">
        <v>1012.195555555556</v>
      </c>
      <c r="EH492">
        <v>5.00097</v>
      </c>
      <c r="EI492">
        <v>16256.14444444445</v>
      </c>
      <c r="EJ492">
        <v>12491.66666666667</v>
      </c>
      <c r="EK492">
        <v>42.312</v>
      </c>
      <c r="EL492">
        <v>43.687</v>
      </c>
      <c r="EM492">
        <v>42.5</v>
      </c>
      <c r="EN492">
        <v>43.5</v>
      </c>
      <c r="EO492">
        <v>43.458</v>
      </c>
      <c r="EP492">
        <v>1454.631111111111</v>
      </c>
      <c r="EQ492">
        <v>40.38</v>
      </c>
      <c r="ER492">
        <v>0</v>
      </c>
      <c r="ES492">
        <v>1119.600000143051</v>
      </c>
      <c r="ET492">
        <v>0</v>
      </c>
      <c r="EU492">
        <v>1005.41896</v>
      </c>
      <c r="EV492">
        <v>95.14523077334913</v>
      </c>
      <c r="EW492">
        <v>1353.492307821933</v>
      </c>
      <c r="EX492">
        <v>16160.172</v>
      </c>
      <c r="EY492">
        <v>15</v>
      </c>
      <c r="EZ492">
        <v>1652291871.6</v>
      </c>
      <c r="FA492" t="s">
        <v>1407</v>
      </c>
      <c r="FB492">
        <v>1652291871.6</v>
      </c>
      <c r="FC492">
        <v>1652291863.6</v>
      </c>
      <c r="FD492">
        <v>39</v>
      </c>
      <c r="FE492">
        <v>0.347</v>
      </c>
      <c r="FF492">
        <v>-0</v>
      </c>
      <c r="FG492">
        <v>-0.763</v>
      </c>
      <c r="FH492">
        <v>0.031</v>
      </c>
      <c r="FI492">
        <v>1600</v>
      </c>
      <c r="FJ492">
        <v>23</v>
      </c>
      <c r="FK492">
        <v>0.04</v>
      </c>
      <c r="FL492">
        <v>0.02</v>
      </c>
      <c r="FM492">
        <v>-50.47593658536585</v>
      </c>
      <c r="FN492">
        <v>21.48166411149829</v>
      </c>
      <c r="FO492">
        <v>5.981045530297422</v>
      </c>
      <c r="FP492">
        <v>-1</v>
      </c>
      <c r="FQ492">
        <v>13.17692195121951</v>
      </c>
      <c r="FR492">
        <v>-0.1817665505226343</v>
      </c>
      <c r="FS492">
        <v>0.02087549049746665</v>
      </c>
      <c r="FT492">
        <v>1</v>
      </c>
      <c r="FU492">
        <v>0</v>
      </c>
      <c r="FV492">
        <v>0</v>
      </c>
      <c r="FW492">
        <v>0</v>
      </c>
      <c r="FX492">
        <v>-1</v>
      </c>
      <c r="FY492">
        <v>1</v>
      </c>
      <c r="FZ492">
        <v>1</v>
      </c>
      <c r="GA492" t="s">
        <v>719</v>
      </c>
      <c r="GB492">
        <v>2.69278</v>
      </c>
      <c r="GC492">
        <v>2.70525</v>
      </c>
      <c r="GD492">
        <v>0.08503670000000001</v>
      </c>
      <c r="GE492">
        <v>0.0939358</v>
      </c>
      <c r="GF492">
        <v>0.121536</v>
      </c>
      <c r="GG492">
        <v>0.0790846</v>
      </c>
      <c r="GH492">
        <v>28643.6</v>
      </c>
      <c r="GI492">
        <v>28480.2</v>
      </c>
      <c r="GJ492">
        <v>29135.5</v>
      </c>
      <c r="GK492">
        <v>29096.6</v>
      </c>
      <c r="GL492">
        <v>33884.8</v>
      </c>
      <c r="GM492">
        <v>35674.4</v>
      </c>
      <c r="GN492">
        <v>41001.9</v>
      </c>
      <c r="GO492">
        <v>41521.5</v>
      </c>
      <c r="GP492">
        <v>1.71115</v>
      </c>
      <c r="GQ492">
        <v>1.98097</v>
      </c>
      <c r="GR492">
        <v>0.0405684</v>
      </c>
      <c r="GS492">
        <v>0</v>
      </c>
      <c r="GT492">
        <v>31.3518</v>
      </c>
      <c r="GU492">
        <v>999.9</v>
      </c>
      <c r="GV492">
        <v>36.5</v>
      </c>
      <c r="GW492">
        <v>37.3</v>
      </c>
      <c r="GX492">
        <v>25.8195</v>
      </c>
      <c r="GY492">
        <v>62.7618</v>
      </c>
      <c r="GZ492">
        <v>29.2308</v>
      </c>
      <c r="HA492">
        <v>1</v>
      </c>
      <c r="HB492">
        <v>0.431009</v>
      </c>
      <c r="HC492">
        <v>0</v>
      </c>
      <c r="HD492">
        <v>20.3916</v>
      </c>
      <c r="HE492">
        <v>5.21474</v>
      </c>
      <c r="HF492">
        <v>12.0099</v>
      </c>
      <c r="HG492">
        <v>4.987</v>
      </c>
      <c r="HH492">
        <v>3.28818</v>
      </c>
      <c r="HI492">
        <v>2503.3</v>
      </c>
      <c r="HJ492">
        <v>9999</v>
      </c>
      <c r="HK492">
        <v>9999</v>
      </c>
      <c r="HL492">
        <v>46.9</v>
      </c>
      <c r="HM492">
        <v>1.86737</v>
      </c>
      <c r="HN492">
        <v>1.8663</v>
      </c>
      <c r="HO492">
        <v>1.86584</v>
      </c>
      <c r="HP492">
        <v>1.86571</v>
      </c>
      <c r="HQ492">
        <v>1.86752</v>
      </c>
      <c r="HR492">
        <v>1.87007</v>
      </c>
      <c r="HS492">
        <v>1.86874</v>
      </c>
      <c r="HT492">
        <v>1.87011</v>
      </c>
      <c r="HU492">
        <v>0</v>
      </c>
      <c r="HV492">
        <v>0</v>
      </c>
      <c r="HW492">
        <v>0</v>
      </c>
      <c r="HX492">
        <v>0</v>
      </c>
      <c r="HY492" t="s">
        <v>425</v>
      </c>
      <c r="HZ492" t="s">
        <v>426</v>
      </c>
      <c r="IA492" t="s">
        <v>427</v>
      </c>
      <c r="IB492" t="s">
        <v>427</v>
      </c>
      <c r="IC492" t="s">
        <v>427</v>
      </c>
      <c r="ID492" t="s">
        <v>427</v>
      </c>
      <c r="IE492">
        <v>0</v>
      </c>
      <c r="IF492">
        <v>100</v>
      </c>
      <c r="IG492">
        <v>100</v>
      </c>
      <c r="IH492">
        <v>0.8179999999999999</v>
      </c>
      <c r="II492">
        <v>0.1281</v>
      </c>
      <c r="IJ492">
        <v>1.086735174038953</v>
      </c>
      <c r="IK492">
        <v>-0.0004613869835165773</v>
      </c>
      <c r="IL492">
        <v>-7.733014719846753E-07</v>
      </c>
      <c r="IM492">
        <v>2.12217718631011E-10</v>
      </c>
      <c r="IN492">
        <v>-0.1663746428164504</v>
      </c>
      <c r="IO492">
        <v>0.000886434048502425</v>
      </c>
      <c r="IP492">
        <v>0.0004187276611132993</v>
      </c>
      <c r="IQ492">
        <v>-3.612086840460417E-06</v>
      </c>
      <c r="IR492">
        <v>19</v>
      </c>
      <c r="IS492">
        <v>2204</v>
      </c>
      <c r="IT492">
        <v>1</v>
      </c>
      <c r="IU492">
        <v>37</v>
      </c>
      <c r="IV492">
        <v>18.1</v>
      </c>
      <c r="IW492">
        <v>18.2</v>
      </c>
      <c r="IX492">
        <v>1.09985</v>
      </c>
      <c r="IY492">
        <v>2.24976</v>
      </c>
      <c r="IZ492">
        <v>1.39648</v>
      </c>
      <c r="JA492">
        <v>2.34741</v>
      </c>
      <c r="JB492">
        <v>1.49536</v>
      </c>
      <c r="JC492">
        <v>2.30225</v>
      </c>
      <c r="JD492">
        <v>39.7673</v>
      </c>
      <c r="JE492">
        <v>14.1583</v>
      </c>
      <c r="JF492">
        <v>18</v>
      </c>
      <c r="JG492">
        <v>394.501</v>
      </c>
      <c r="JH492">
        <v>550.782</v>
      </c>
      <c r="JI492">
        <v>33.2914</v>
      </c>
      <c r="JJ492">
        <v>32.9801</v>
      </c>
      <c r="JK492">
        <v>29.9999</v>
      </c>
      <c r="JL492">
        <v>32.9073</v>
      </c>
      <c r="JM492">
        <v>32.8153</v>
      </c>
      <c r="JN492">
        <v>22.074</v>
      </c>
      <c r="JO492">
        <v>36.261</v>
      </c>
      <c r="JP492">
        <v>0</v>
      </c>
      <c r="JQ492">
        <v>-999.9</v>
      </c>
      <c r="JR492">
        <v>453.596</v>
      </c>
      <c r="JS492">
        <v>16.2437</v>
      </c>
      <c r="JT492">
        <v>99.5804</v>
      </c>
      <c r="JU492">
        <v>99.66289999999999</v>
      </c>
    </row>
    <row r="493" spans="1:281">
      <c r="A493">
        <v>477</v>
      </c>
      <c r="B493">
        <v>1652292960</v>
      </c>
      <c r="C493">
        <v>10903.5</v>
      </c>
      <c r="D493" t="s">
        <v>1465</v>
      </c>
      <c r="E493" t="s">
        <v>1466</v>
      </c>
      <c r="F493">
        <v>5</v>
      </c>
      <c r="G493" t="s">
        <v>1410</v>
      </c>
      <c r="H493" t="s">
        <v>418</v>
      </c>
      <c r="I493">
        <v>1652292957.2</v>
      </c>
      <c r="J493">
        <f>(K493)/1000</f>
        <v>0</v>
      </c>
      <c r="K493">
        <f>IF(CZ493, AN493, AH493)</f>
        <v>0</v>
      </c>
      <c r="L493">
        <f>IF(CZ493, AI493, AG493)</f>
        <v>0</v>
      </c>
      <c r="M493">
        <f>DB493 - IF(AU493&gt;1, L493*CV493*100.0/(AW493*DP493), 0)</f>
        <v>0</v>
      </c>
      <c r="N493">
        <f>((T493-J493/2)*M493-L493)/(T493+J493/2)</f>
        <v>0</v>
      </c>
      <c r="O493">
        <f>N493*(DI493+DJ493)/1000.0</f>
        <v>0</v>
      </c>
      <c r="P493">
        <f>(DB493 - IF(AU493&gt;1, L493*CV493*100.0/(AW493*DP493), 0))*(DI493+DJ493)/1000.0</f>
        <v>0</v>
      </c>
      <c r="Q493">
        <f>2.0/((1/S493-1/R493)+SIGN(S493)*SQRT((1/S493-1/R493)*(1/S493-1/R493) + 4*CW493/((CW493+1)*(CW493+1))*(2*1/S493*1/R493-1/R493*1/R493)))</f>
        <v>0</v>
      </c>
      <c r="R493">
        <f>IF(LEFT(CX493,1)&lt;&gt;"0",IF(LEFT(CX493,1)="1",3.0,CY493),$D$5+$E$5*(DP493*DI493/($K$5*1000))+$F$5*(DP493*DI493/($K$5*1000))*MAX(MIN(CV493,$J$5),$I$5)*MAX(MIN(CV493,$J$5),$I$5)+$G$5*MAX(MIN(CV493,$J$5),$I$5)*(DP493*DI493/($K$5*1000))+$H$5*(DP493*DI493/($K$5*1000))*(DP493*DI493/($K$5*1000)))</f>
        <v>0</v>
      </c>
      <c r="S493">
        <f>J493*(1000-(1000*0.61365*exp(17.502*W493/(240.97+W493))/(DI493+DJ493)+DD493)/2)/(1000*0.61365*exp(17.502*W493/(240.97+W493))/(DI493+DJ493)-DD493)</f>
        <v>0</v>
      </c>
      <c r="T493">
        <f>1/((CW493+1)/(Q493/1.6)+1/(R493/1.37)) + CW493/((CW493+1)/(Q493/1.6) + CW493/(R493/1.37))</f>
        <v>0</v>
      </c>
      <c r="U493">
        <f>(CR493*CU493)</f>
        <v>0</v>
      </c>
      <c r="V493">
        <f>(DK493+(U493+2*0.95*5.67E-8*(((DK493+$B$7)+273)^4-(DK493+273)^4)-44100*J493)/(1.84*29.3*R493+8*0.95*5.67E-8*(DK493+273)^3))</f>
        <v>0</v>
      </c>
      <c r="W493">
        <f>($C$7*DL493+$D$7*DM493+$E$7*V493)</f>
        <v>0</v>
      </c>
      <c r="X493">
        <f>0.61365*exp(17.502*W493/(240.97+W493))</f>
        <v>0</v>
      </c>
      <c r="Y493">
        <f>(Z493/AA493*100)</f>
        <v>0</v>
      </c>
      <c r="Z493">
        <f>DD493*(DI493+DJ493)/1000</f>
        <v>0</v>
      </c>
      <c r="AA493">
        <f>0.61365*exp(17.502*DK493/(240.97+DK493))</f>
        <v>0</v>
      </c>
      <c r="AB493">
        <f>(X493-DD493*(DI493+DJ493)/1000)</f>
        <v>0</v>
      </c>
      <c r="AC493">
        <f>(-J493*44100)</f>
        <v>0</v>
      </c>
      <c r="AD493">
        <f>2*29.3*R493*0.92*(DK493-W493)</f>
        <v>0</v>
      </c>
      <c r="AE493">
        <f>2*0.95*5.67E-8*(((DK493+$B$7)+273)^4-(W493+273)^4)</f>
        <v>0</v>
      </c>
      <c r="AF493">
        <f>U493+AE493+AC493+AD493</f>
        <v>0</v>
      </c>
      <c r="AG493">
        <f>DH493*AU493*(DC493-DB493*(1000-AU493*DE493)/(1000-AU493*DD493))/(100*CV493)</f>
        <v>0</v>
      </c>
      <c r="AH493">
        <f>1000*DH493*AU493*(DD493-DE493)/(100*CV493*(1000-AU493*DD493))</f>
        <v>0</v>
      </c>
      <c r="AI493">
        <f>(AJ493 - AK493 - DI493*1E3/(8.314*(DK493+273.15)) * AM493/DH493 * AL493) * DH493/(100*CV493) * (1000 - DE493)/1000</f>
        <v>0</v>
      </c>
      <c r="AJ493">
        <v>441.6821205587669</v>
      </c>
      <c r="AK493">
        <v>396.4668242424243</v>
      </c>
      <c r="AL493">
        <v>2.440924332501746</v>
      </c>
      <c r="AM493">
        <v>66.42542374797677</v>
      </c>
      <c r="AN493">
        <f>(AP493 - AO493 + DI493*1E3/(8.314*(DK493+273.15)) * AR493/DH493 * AQ493) * DH493/(100*CV493) * 1000/(1000 - AP493)</f>
        <v>0</v>
      </c>
      <c r="AO493">
        <v>16.26970535033599</v>
      </c>
      <c r="AP493">
        <v>29.44127622377624</v>
      </c>
      <c r="AQ493">
        <v>0.005478305157923219</v>
      </c>
      <c r="AR493">
        <v>79.24354987130967</v>
      </c>
      <c r="AS493">
        <v>0</v>
      </c>
      <c r="AT493">
        <v>0</v>
      </c>
      <c r="AU493">
        <f>IF(AS493*$H$13&gt;=AW493,1.0,(AW493/(AW493-AS493*$H$13)))</f>
        <v>0</v>
      </c>
      <c r="AV493">
        <f>(AU493-1)*100</f>
        <v>0</v>
      </c>
      <c r="AW493">
        <f>MAX(0,($B$13+$C$13*DP493)/(1+$D$13*DP493)*DI493/(DK493+273)*$E$13)</f>
        <v>0</v>
      </c>
      <c r="AX493" t="s">
        <v>421</v>
      </c>
      <c r="AY493" t="s">
        <v>421</v>
      </c>
      <c r="AZ493">
        <v>0</v>
      </c>
      <c r="BA493">
        <v>0</v>
      </c>
      <c r="BB493">
        <f>1-AZ493/BA493</f>
        <v>0</v>
      </c>
      <c r="BC493">
        <v>0</v>
      </c>
      <c r="BD493" t="s">
        <v>421</v>
      </c>
      <c r="BE493" t="s">
        <v>421</v>
      </c>
      <c r="BF493">
        <v>0</v>
      </c>
      <c r="BG493">
        <v>0</v>
      </c>
      <c r="BH493">
        <f>1-BF493/BG493</f>
        <v>0</v>
      </c>
      <c r="BI493">
        <v>0.5</v>
      </c>
      <c r="BJ493">
        <f>CS493</f>
        <v>0</v>
      </c>
      <c r="BK493">
        <f>L493</f>
        <v>0</v>
      </c>
      <c r="BL493">
        <f>BH493*BI493*BJ493</f>
        <v>0</v>
      </c>
      <c r="BM493">
        <f>(BK493-BC493)/BJ493</f>
        <v>0</v>
      </c>
      <c r="BN493">
        <f>(BA493-BG493)/BG493</f>
        <v>0</v>
      </c>
      <c r="BO493">
        <f>AZ493/(BB493+AZ493/BG493)</f>
        <v>0</v>
      </c>
      <c r="BP493" t="s">
        <v>421</v>
      </c>
      <c r="BQ493">
        <v>0</v>
      </c>
      <c r="BR493">
        <f>IF(BQ493&lt;&gt;0, BQ493, BO493)</f>
        <v>0</v>
      </c>
      <c r="BS493">
        <f>1-BR493/BG493</f>
        <v>0</v>
      </c>
      <c r="BT493">
        <f>(BG493-BF493)/(BG493-BR493)</f>
        <v>0</v>
      </c>
      <c r="BU493">
        <f>(BA493-BG493)/(BA493-BR493)</f>
        <v>0</v>
      </c>
      <c r="BV493">
        <f>(BG493-BF493)/(BG493-AZ493)</f>
        <v>0</v>
      </c>
      <c r="BW493">
        <f>(BA493-BG493)/(BA493-AZ493)</f>
        <v>0</v>
      </c>
      <c r="BX493">
        <f>(BT493*BR493/BF493)</f>
        <v>0</v>
      </c>
      <c r="BY493">
        <f>(1-BX493)</f>
        <v>0</v>
      </c>
      <c r="BZ493">
        <v>1370</v>
      </c>
      <c r="CA493">
        <v>300</v>
      </c>
      <c r="CB493">
        <v>300</v>
      </c>
      <c r="CC493">
        <v>300</v>
      </c>
      <c r="CD493">
        <v>10364.3</v>
      </c>
      <c r="CE493">
        <v>1581.53</v>
      </c>
      <c r="CF493">
        <v>-0.00729618</v>
      </c>
      <c r="CG493">
        <v>1.07</v>
      </c>
      <c r="CH493" t="s">
        <v>421</v>
      </c>
      <c r="CI493" t="s">
        <v>421</v>
      </c>
      <c r="CJ493" t="s">
        <v>421</v>
      </c>
      <c r="CK493" t="s">
        <v>421</v>
      </c>
      <c r="CL493" t="s">
        <v>421</v>
      </c>
      <c r="CM493" t="s">
        <v>421</v>
      </c>
      <c r="CN493" t="s">
        <v>421</v>
      </c>
      <c r="CO493" t="s">
        <v>421</v>
      </c>
      <c r="CP493" t="s">
        <v>421</v>
      </c>
      <c r="CQ493" t="s">
        <v>421</v>
      </c>
      <c r="CR493">
        <f>$B$11*DQ493+$C$11*DR493+$F$11*EC493*(1-EF493)</f>
        <v>0</v>
      </c>
      <c r="CS493">
        <f>CR493*CT493</f>
        <v>0</v>
      </c>
      <c r="CT493">
        <f>($B$11*$D$9+$C$11*$D$9+$F$11*((EP493+EH493)/MAX(EP493+EH493+EQ493, 0.1)*$I$9+EQ493/MAX(EP493+EH493+EQ493, 0.1)*$J$9))/($B$11+$C$11+$F$11)</f>
        <v>0</v>
      </c>
      <c r="CU493">
        <f>($B$11*$K$9+$C$11*$K$9+$F$11*((EP493+EH493)/MAX(EP493+EH493+EQ493, 0.1)*$P$9+EQ493/MAX(EP493+EH493+EQ493, 0.1)*$Q$9))/($B$11+$C$11+$F$11)</f>
        <v>0</v>
      </c>
      <c r="CV493">
        <v>6</v>
      </c>
      <c r="CW493">
        <v>0.5</v>
      </c>
      <c r="CX493" t="s">
        <v>422</v>
      </c>
      <c r="CY493">
        <v>2</v>
      </c>
      <c r="CZ493" t="b">
        <v>1</v>
      </c>
      <c r="DA493">
        <v>1652292957.2</v>
      </c>
      <c r="DB493">
        <v>379.2451</v>
      </c>
      <c r="DC493">
        <v>437.9661</v>
      </c>
      <c r="DD493">
        <v>29.43248000000001</v>
      </c>
      <c r="DE493">
        <v>16.27004</v>
      </c>
      <c r="DF493">
        <v>378.4322</v>
      </c>
      <c r="DG493">
        <v>29.30419</v>
      </c>
      <c r="DH493">
        <v>400.0653</v>
      </c>
      <c r="DI493">
        <v>90.5917</v>
      </c>
      <c r="DJ493">
        <v>0.09999113999999999</v>
      </c>
      <c r="DK493">
        <v>33.86960999999999</v>
      </c>
      <c r="DL493">
        <v>32.00909</v>
      </c>
      <c r="DM493">
        <v>999.9</v>
      </c>
      <c r="DN493">
        <v>0</v>
      </c>
      <c r="DO493">
        <v>0</v>
      </c>
      <c r="DP493">
        <v>10007.506</v>
      </c>
      <c r="DQ493">
        <v>0</v>
      </c>
      <c r="DR493">
        <v>246.7909</v>
      </c>
      <c r="DS493">
        <v>-58.72107</v>
      </c>
      <c r="DT493">
        <v>390.7456</v>
      </c>
      <c r="DU493">
        <v>445.2099</v>
      </c>
      <c r="DV493">
        <v>13.16246</v>
      </c>
      <c r="DW493">
        <v>437.9661</v>
      </c>
      <c r="DX493">
        <v>16.27004</v>
      </c>
      <c r="DY493">
        <v>2.66634</v>
      </c>
      <c r="DZ493">
        <v>1.473931</v>
      </c>
      <c r="EA493">
        <v>22.07911</v>
      </c>
      <c r="EB493">
        <v>12.70039</v>
      </c>
      <c r="EC493">
        <v>1500.012</v>
      </c>
      <c r="ED493">
        <v>0.9729889999999999</v>
      </c>
      <c r="EE493">
        <v>0.0270111</v>
      </c>
      <c r="EF493">
        <v>0</v>
      </c>
      <c r="EG493">
        <v>1016.16</v>
      </c>
      <c r="EH493">
        <v>5.000970000000001</v>
      </c>
      <c r="EI493">
        <v>16313.8</v>
      </c>
      <c r="EJ493">
        <v>12491.65</v>
      </c>
      <c r="EK493">
        <v>42.312</v>
      </c>
      <c r="EL493">
        <v>43.687</v>
      </c>
      <c r="EM493">
        <v>42.51860000000001</v>
      </c>
      <c r="EN493">
        <v>43.5</v>
      </c>
      <c r="EO493">
        <v>43.4748</v>
      </c>
      <c r="EP493">
        <v>1454.632</v>
      </c>
      <c r="EQ493">
        <v>40.38</v>
      </c>
      <c r="ER493">
        <v>0</v>
      </c>
      <c r="ES493">
        <v>1124.400000095367</v>
      </c>
      <c r="ET493">
        <v>0</v>
      </c>
      <c r="EU493">
        <v>1011.866</v>
      </c>
      <c r="EV493">
        <v>60.08384606598359</v>
      </c>
      <c r="EW493">
        <v>873.6384603443366</v>
      </c>
      <c r="EX493">
        <v>16251.656</v>
      </c>
      <c r="EY493">
        <v>15</v>
      </c>
      <c r="EZ493">
        <v>1652291871.6</v>
      </c>
      <c r="FA493" t="s">
        <v>1407</v>
      </c>
      <c r="FB493">
        <v>1652291871.6</v>
      </c>
      <c r="FC493">
        <v>1652291863.6</v>
      </c>
      <c r="FD493">
        <v>39</v>
      </c>
      <c r="FE493">
        <v>0.347</v>
      </c>
      <c r="FF493">
        <v>-0</v>
      </c>
      <c r="FG493">
        <v>-0.763</v>
      </c>
      <c r="FH493">
        <v>0.031</v>
      </c>
      <c r="FI493">
        <v>1600</v>
      </c>
      <c r="FJ493">
        <v>23</v>
      </c>
      <c r="FK493">
        <v>0.04</v>
      </c>
      <c r="FL493">
        <v>0.02</v>
      </c>
      <c r="FM493">
        <v>-50.770785</v>
      </c>
      <c r="FN493">
        <v>-56.85725628517809</v>
      </c>
      <c r="FO493">
        <v>5.847049534575109</v>
      </c>
      <c r="FP493">
        <v>-1</v>
      </c>
      <c r="FQ493">
        <v>13.167995</v>
      </c>
      <c r="FR493">
        <v>-0.1330919324577881</v>
      </c>
      <c r="FS493">
        <v>0.01920393123816076</v>
      </c>
      <c r="FT493">
        <v>1</v>
      </c>
      <c r="FU493">
        <v>0</v>
      </c>
      <c r="FV493">
        <v>0</v>
      </c>
      <c r="FW493">
        <v>0</v>
      </c>
      <c r="FX493">
        <v>-1</v>
      </c>
      <c r="FY493">
        <v>1</v>
      </c>
      <c r="FZ493">
        <v>1</v>
      </c>
      <c r="GA493" t="s">
        <v>719</v>
      </c>
      <c r="GB493">
        <v>2.69272</v>
      </c>
      <c r="GC493">
        <v>2.70509</v>
      </c>
      <c r="GD493">
        <v>0.08714479999999999</v>
      </c>
      <c r="GE493">
        <v>0.0966721</v>
      </c>
      <c r="GF493">
        <v>0.121587</v>
      </c>
      <c r="GG493">
        <v>0.0790815</v>
      </c>
      <c r="GH493">
        <v>28577.9</v>
      </c>
      <c r="GI493">
        <v>28394.7</v>
      </c>
      <c r="GJ493">
        <v>29135.8</v>
      </c>
      <c r="GK493">
        <v>29097.1</v>
      </c>
      <c r="GL493">
        <v>33883.2</v>
      </c>
      <c r="GM493">
        <v>35675.1</v>
      </c>
      <c r="GN493">
        <v>41002.3</v>
      </c>
      <c r="GO493">
        <v>41522.1</v>
      </c>
      <c r="GP493">
        <v>1.7113</v>
      </c>
      <c r="GQ493">
        <v>1.98107</v>
      </c>
      <c r="GR493">
        <v>0.0407249</v>
      </c>
      <c r="GS493">
        <v>0</v>
      </c>
      <c r="GT493">
        <v>31.3474</v>
      </c>
      <c r="GU493">
        <v>999.9</v>
      </c>
      <c r="GV493">
        <v>36.5</v>
      </c>
      <c r="GW493">
        <v>37.3</v>
      </c>
      <c r="GX493">
        <v>25.8209</v>
      </c>
      <c r="GY493">
        <v>62.5918</v>
      </c>
      <c r="GZ493">
        <v>29.3229</v>
      </c>
      <c r="HA493">
        <v>1</v>
      </c>
      <c r="HB493">
        <v>0.430534</v>
      </c>
      <c r="HC493">
        <v>0</v>
      </c>
      <c r="HD493">
        <v>20.3916</v>
      </c>
      <c r="HE493">
        <v>5.21474</v>
      </c>
      <c r="HF493">
        <v>12.0099</v>
      </c>
      <c r="HG493">
        <v>4.9868</v>
      </c>
      <c r="HH493">
        <v>3.2884</v>
      </c>
      <c r="HI493">
        <v>2503.5</v>
      </c>
      <c r="HJ493">
        <v>9999</v>
      </c>
      <c r="HK493">
        <v>9999</v>
      </c>
      <c r="HL493">
        <v>46.9</v>
      </c>
      <c r="HM493">
        <v>1.86737</v>
      </c>
      <c r="HN493">
        <v>1.8663</v>
      </c>
      <c r="HO493">
        <v>1.86584</v>
      </c>
      <c r="HP493">
        <v>1.86569</v>
      </c>
      <c r="HQ493">
        <v>1.86752</v>
      </c>
      <c r="HR493">
        <v>1.87007</v>
      </c>
      <c r="HS493">
        <v>1.86874</v>
      </c>
      <c r="HT493">
        <v>1.87012</v>
      </c>
      <c r="HU493">
        <v>0</v>
      </c>
      <c r="HV493">
        <v>0</v>
      </c>
      <c r="HW493">
        <v>0</v>
      </c>
      <c r="HX493">
        <v>0</v>
      </c>
      <c r="HY493" t="s">
        <v>425</v>
      </c>
      <c r="HZ493" t="s">
        <v>426</v>
      </c>
      <c r="IA493" t="s">
        <v>427</v>
      </c>
      <c r="IB493" t="s">
        <v>427</v>
      </c>
      <c r="IC493" t="s">
        <v>427</v>
      </c>
      <c r="ID493" t="s">
        <v>427</v>
      </c>
      <c r="IE493">
        <v>0</v>
      </c>
      <c r="IF493">
        <v>100</v>
      </c>
      <c r="IG493">
        <v>100</v>
      </c>
      <c r="IH493">
        <v>0.806</v>
      </c>
      <c r="II493">
        <v>0.1284</v>
      </c>
      <c r="IJ493">
        <v>1.086735174038953</v>
      </c>
      <c r="IK493">
        <v>-0.0004613869835165773</v>
      </c>
      <c r="IL493">
        <v>-7.733014719846753E-07</v>
      </c>
      <c r="IM493">
        <v>2.12217718631011E-10</v>
      </c>
      <c r="IN493">
        <v>-0.1663746428164504</v>
      </c>
      <c r="IO493">
        <v>0.000886434048502425</v>
      </c>
      <c r="IP493">
        <v>0.0004187276611132993</v>
      </c>
      <c r="IQ493">
        <v>-3.612086840460417E-06</v>
      </c>
      <c r="IR493">
        <v>19</v>
      </c>
      <c r="IS493">
        <v>2204</v>
      </c>
      <c r="IT493">
        <v>1</v>
      </c>
      <c r="IU493">
        <v>37</v>
      </c>
      <c r="IV493">
        <v>18.1</v>
      </c>
      <c r="IW493">
        <v>18.3</v>
      </c>
      <c r="IX493">
        <v>1.13037</v>
      </c>
      <c r="IY493">
        <v>2.24121</v>
      </c>
      <c r="IZ493">
        <v>1.39648</v>
      </c>
      <c r="JA493">
        <v>2.34863</v>
      </c>
      <c r="JB493">
        <v>1.49536</v>
      </c>
      <c r="JC493">
        <v>2.34985</v>
      </c>
      <c r="JD493">
        <v>39.7925</v>
      </c>
      <c r="JE493">
        <v>14.1671</v>
      </c>
      <c r="JF493">
        <v>18</v>
      </c>
      <c r="JG493">
        <v>394.581</v>
      </c>
      <c r="JH493">
        <v>550.835</v>
      </c>
      <c r="JI493">
        <v>33.2902</v>
      </c>
      <c r="JJ493">
        <v>32.9801</v>
      </c>
      <c r="JK493">
        <v>29.9999</v>
      </c>
      <c r="JL493">
        <v>32.9071</v>
      </c>
      <c r="JM493">
        <v>32.8128</v>
      </c>
      <c r="JN493">
        <v>22.6861</v>
      </c>
      <c r="JO493">
        <v>36.261</v>
      </c>
      <c r="JP493">
        <v>0</v>
      </c>
      <c r="JQ493">
        <v>-999.9</v>
      </c>
      <c r="JR493">
        <v>467.075</v>
      </c>
      <c r="JS493">
        <v>16.2221</v>
      </c>
      <c r="JT493">
        <v>99.5814</v>
      </c>
      <c r="JU493">
        <v>99.6645</v>
      </c>
    </row>
    <row r="494" spans="1:281">
      <c r="A494">
        <v>478</v>
      </c>
      <c r="B494">
        <v>1652292965</v>
      </c>
      <c r="C494">
        <v>10908.5</v>
      </c>
      <c r="D494" t="s">
        <v>1467</v>
      </c>
      <c r="E494" t="s">
        <v>1468</v>
      </c>
      <c r="F494">
        <v>5</v>
      </c>
      <c r="G494" t="s">
        <v>1410</v>
      </c>
      <c r="H494" t="s">
        <v>418</v>
      </c>
      <c r="I494">
        <v>1652292962.5</v>
      </c>
      <c r="J494">
        <f>(K494)/1000</f>
        <v>0</v>
      </c>
      <c r="K494">
        <f>IF(CZ494, AN494, AH494)</f>
        <v>0</v>
      </c>
      <c r="L494">
        <f>IF(CZ494, AI494, AG494)</f>
        <v>0</v>
      </c>
      <c r="M494">
        <f>DB494 - IF(AU494&gt;1, L494*CV494*100.0/(AW494*DP494), 0)</f>
        <v>0</v>
      </c>
      <c r="N494">
        <f>((T494-J494/2)*M494-L494)/(T494+J494/2)</f>
        <v>0</v>
      </c>
      <c r="O494">
        <f>N494*(DI494+DJ494)/1000.0</f>
        <v>0</v>
      </c>
      <c r="P494">
        <f>(DB494 - IF(AU494&gt;1, L494*CV494*100.0/(AW494*DP494), 0))*(DI494+DJ494)/1000.0</f>
        <v>0</v>
      </c>
      <c r="Q494">
        <f>2.0/((1/S494-1/R494)+SIGN(S494)*SQRT((1/S494-1/R494)*(1/S494-1/R494) + 4*CW494/((CW494+1)*(CW494+1))*(2*1/S494*1/R494-1/R494*1/R494)))</f>
        <v>0</v>
      </c>
      <c r="R494">
        <f>IF(LEFT(CX494,1)&lt;&gt;"0",IF(LEFT(CX494,1)="1",3.0,CY494),$D$5+$E$5*(DP494*DI494/($K$5*1000))+$F$5*(DP494*DI494/($K$5*1000))*MAX(MIN(CV494,$J$5),$I$5)*MAX(MIN(CV494,$J$5),$I$5)+$G$5*MAX(MIN(CV494,$J$5),$I$5)*(DP494*DI494/($K$5*1000))+$H$5*(DP494*DI494/($K$5*1000))*(DP494*DI494/($K$5*1000)))</f>
        <v>0</v>
      </c>
      <c r="S494">
        <f>J494*(1000-(1000*0.61365*exp(17.502*W494/(240.97+W494))/(DI494+DJ494)+DD494)/2)/(1000*0.61365*exp(17.502*W494/(240.97+W494))/(DI494+DJ494)-DD494)</f>
        <v>0</v>
      </c>
      <c r="T494">
        <f>1/((CW494+1)/(Q494/1.6)+1/(R494/1.37)) + CW494/((CW494+1)/(Q494/1.6) + CW494/(R494/1.37))</f>
        <v>0</v>
      </c>
      <c r="U494">
        <f>(CR494*CU494)</f>
        <v>0</v>
      </c>
      <c r="V494">
        <f>(DK494+(U494+2*0.95*5.67E-8*(((DK494+$B$7)+273)^4-(DK494+273)^4)-44100*J494)/(1.84*29.3*R494+8*0.95*5.67E-8*(DK494+273)^3))</f>
        <v>0</v>
      </c>
      <c r="W494">
        <f>($C$7*DL494+$D$7*DM494+$E$7*V494)</f>
        <v>0</v>
      </c>
      <c r="X494">
        <f>0.61365*exp(17.502*W494/(240.97+W494))</f>
        <v>0</v>
      </c>
      <c r="Y494">
        <f>(Z494/AA494*100)</f>
        <v>0</v>
      </c>
      <c r="Z494">
        <f>DD494*(DI494+DJ494)/1000</f>
        <v>0</v>
      </c>
      <c r="AA494">
        <f>0.61365*exp(17.502*DK494/(240.97+DK494))</f>
        <v>0</v>
      </c>
      <c r="AB494">
        <f>(X494-DD494*(DI494+DJ494)/1000)</f>
        <v>0</v>
      </c>
      <c r="AC494">
        <f>(-J494*44100)</f>
        <v>0</v>
      </c>
      <c r="AD494">
        <f>2*29.3*R494*0.92*(DK494-W494)</f>
        <v>0</v>
      </c>
      <c r="AE494">
        <f>2*0.95*5.67E-8*(((DK494+$B$7)+273)^4-(W494+273)^4)</f>
        <v>0</v>
      </c>
      <c r="AF494">
        <f>U494+AE494+AC494+AD494</f>
        <v>0</v>
      </c>
      <c r="AG494">
        <f>DH494*AU494*(DC494-DB494*(1000-AU494*DE494)/(1000-AU494*DD494))/(100*CV494)</f>
        <v>0</v>
      </c>
      <c r="AH494">
        <f>1000*DH494*AU494*(DD494-DE494)/(100*CV494*(1000-AU494*DD494))</f>
        <v>0</v>
      </c>
      <c r="AI494">
        <f>(AJ494 - AK494 - DI494*1E3/(8.314*(DK494+273.15)) * AM494/DH494 * AL494) * DH494/(100*CV494) * (1000 - DE494)/1000</f>
        <v>0</v>
      </c>
      <c r="AJ494">
        <v>458.8199430883036</v>
      </c>
      <c r="AK494">
        <v>410.4229151515153</v>
      </c>
      <c r="AL494">
        <v>2.814384598644097</v>
      </c>
      <c r="AM494">
        <v>66.42542374797677</v>
      </c>
      <c r="AN494">
        <f>(AP494 - AO494 + DI494*1E3/(8.314*(DK494+273.15)) * AR494/DH494 * AQ494) * DH494/(100*CV494) * 1000/(1000 - AP494)</f>
        <v>0</v>
      </c>
      <c r="AO494">
        <v>16.26849061467789</v>
      </c>
      <c r="AP494">
        <v>29.45697622377624</v>
      </c>
      <c r="AQ494">
        <v>0.001252625409591879</v>
      </c>
      <c r="AR494">
        <v>79.24354987130967</v>
      </c>
      <c r="AS494">
        <v>0</v>
      </c>
      <c r="AT494">
        <v>0</v>
      </c>
      <c r="AU494">
        <f>IF(AS494*$H$13&gt;=AW494,1.0,(AW494/(AW494-AS494*$H$13)))</f>
        <v>0</v>
      </c>
      <c r="AV494">
        <f>(AU494-1)*100</f>
        <v>0</v>
      </c>
      <c r="AW494">
        <f>MAX(0,($B$13+$C$13*DP494)/(1+$D$13*DP494)*DI494/(DK494+273)*$E$13)</f>
        <v>0</v>
      </c>
      <c r="AX494" t="s">
        <v>421</v>
      </c>
      <c r="AY494" t="s">
        <v>421</v>
      </c>
      <c r="AZ494">
        <v>0</v>
      </c>
      <c r="BA494">
        <v>0</v>
      </c>
      <c r="BB494">
        <f>1-AZ494/BA494</f>
        <v>0</v>
      </c>
      <c r="BC494">
        <v>0</v>
      </c>
      <c r="BD494" t="s">
        <v>421</v>
      </c>
      <c r="BE494" t="s">
        <v>421</v>
      </c>
      <c r="BF494">
        <v>0</v>
      </c>
      <c r="BG494">
        <v>0</v>
      </c>
      <c r="BH494">
        <f>1-BF494/BG494</f>
        <v>0</v>
      </c>
      <c r="BI494">
        <v>0.5</v>
      </c>
      <c r="BJ494">
        <f>CS494</f>
        <v>0</v>
      </c>
      <c r="BK494">
        <f>L494</f>
        <v>0</v>
      </c>
      <c r="BL494">
        <f>BH494*BI494*BJ494</f>
        <v>0</v>
      </c>
      <c r="BM494">
        <f>(BK494-BC494)/BJ494</f>
        <v>0</v>
      </c>
      <c r="BN494">
        <f>(BA494-BG494)/BG494</f>
        <v>0</v>
      </c>
      <c r="BO494">
        <f>AZ494/(BB494+AZ494/BG494)</f>
        <v>0</v>
      </c>
      <c r="BP494" t="s">
        <v>421</v>
      </c>
      <c r="BQ494">
        <v>0</v>
      </c>
      <c r="BR494">
        <f>IF(BQ494&lt;&gt;0, BQ494, BO494)</f>
        <v>0</v>
      </c>
      <c r="BS494">
        <f>1-BR494/BG494</f>
        <v>0</v>
      </c>
      <c r="BT494">
        <f>(BG494-BF494)/(BG494-BR494)</f>
        <v>0</v>
      </c>
      <c r="BU494">
        <f>(BA494-BG494)/(BA494-BR494)</f>
        <v>0</v>
      </c>
      <c r="BV494">
        <f>(BG494-BF494)/(BG494-AZ494)</f>
        <v>0</v>
      </c>
      <c r="BW494">
        <f>(BA494-BG494)/(BA494-AZ494)</f>
        <v>0</v>
      </c>
      <c r="BX494">
        <f>(BT494*BR494/BF494)</f>
        <v>0</v>
      </c>
      <c r="BY494">
        <f>(1-BX494)</f>
        <v>0</v>
      </c>
      <c r="BZ494">
        <v>1370</v>
      </c>
      <c r="CA494">
        <v>300</v>
      </c>
      <c r="CB494">
        <v>300</v>
      </c>
      <c r="CC494">
        <v>300</v>
      </c>
      <c r="CD494">
        <v>10364.3</v>
      </c>
      <c r="CE494">
        <v>1581.53</v>
      </c>
      <c r="CF494">
        <v>-0.00729618</v>
      </c>
      <c r="CG494">
        <v>1.07</v>
      </c>
      <c r="CH494" t="s">
        <v>421</v>
      </c>
      <c r="CI494" t="s">
        <v>421</v>
      </c>
      <c r="CJ494" t="s">
        <v>421</v>
      </c>
      <c r="CK494" t="s">
        <v>421</v>
      </c>
      <c r="CL494" t="s">
        <v>421</v>
      </c>
      <c r="CM494" t="s">
        <v>421</v>
      </c>
      <c r="CN494" t="s">
        <v>421</v>
      </c>
      <c r="CO494" t="s">
        <v>421</v>
      </c>
      <c r="CP494" t="s">
        <v>421</v>
      </c>
      <c r="CQ494" t="s">
        <v>421</v>
      </c>
      <c r="CR494">
        <f>$B$11*DQ494+$C$11*DR494+$F$11*EC494*(1-EF494)</f>
        <v>0</v>
      </c>
      <c r="CS494">
        <f>CR494*CT494</f>
        <v>0</v>
      </c>
      <c r="CT494">
        <f>($B$11*$D$9+$C$11*$D$9+$F$11*((EP494+EH494)/MAX(EP494+EH494+EQ494, 0.1)*$I$9+EQ494/MAX(EP494+EH494+EQ494, 0.1)*$J$9))/($B$11+$C$11+$F$11)</f>
        <v>0</v>
      </c>
      <c r="CU494">
        <f>($B$11*$K$9+$C$11*$K$9+$F$11*((EP494+EH494)/MAX(EP494+EH494+EQ494, 0.1)*$P$9+EQ494/MAX(EP494+EH494+EQ494, 0.1)*$Q$9))/($B$11+$C$11+$F$11)</f>
        <v>0</v>
      </c>
      <c r="CV494">
        <v>6</v>
      </c>
      <c r="CW494">
        <v>0.5</v>
      </c>
      <c r="CX494" t="s">
        <v>422</v>
      </c>
      <c r="CY494">
        <v>2</v>
      </c>
      <c r="CZ494" t="b">
        <v>1</v>
      </c>
      <c r="DA494">
        <v>1652292962.5</v>
      </c>
      <c r="DB494">
        <v>392.7951111111112</v>
      </c>
      <c r="DC494">
        <v>455.7732222222222</v>
      </c>
      <c r="DD494">
        <v>29.4511</v>
      </c>
      <c r="DE494">
        <v>16.26707777777778</v>
      </c>
      <c r="DF494">
        <v>391.9952222222222</v>
      </c>
      <c r="DG494">
        <v>29.32251111111111</v>
      </c>
      <c r="DH494">
        <v>400.074</v>
      </c>
      <c r="DI494">
        <v>90.59010000000001</v>
      </c>
      <c r="DJ494">
        <v>0.1000186555555556</v>
      </c>
      <c r="DK494">
        <v>33.86695555555556</v>
      </c>
      <c r="DL494">
        <v>32.00421111111111</v>
      </c>
      <c r="DM494">
        <v>999.9000000000001</v>
      </c>
      <c r="DN494">
        <v>0</v>
      </c>
      <c r="DO494">
        <v>0</v>
      </c>
      <c r="DP494">
        <v>9999.364444444444</v>
      </c>
      <c r="DQ494">
        <v>0</v>
      </c>
      <c r="DR494">
        <v>246.6207777777778</v>
      </c>
      <c r="DS494">
        <v>-62.97808888888888</v>
      </c>
      <c r="DT494">
        <v>404.7143333333333</v>
      </c>
      <c r="DU494">
        <v>463.3098888888888</v>
      </c>
      <c r="DV494">
        <v>13.18398888888889</v>
      </c>
      <c r="DW494">
        <v>455.7732222222222</v>
      </c>
      <c r="DX494">
        <v>16.26707777777778</v>
      </c>
      <c r="DY494">
        <v>2.667976666666667</v>
      </c>
      <c r="DZ494">
        <v>1.473635555555556</v>
      </c>
      <c r="EA494">
        <v>22.08921111111111</v>
      </c>
      <c r="EB494">
        <v>12.69733333333333</v>
      </c>
      <c r="EC494">
        <v>1500.006666666667</v>
      </c>
      <c r="ED494">
        <v>0.9730067777777778</v>
      </c>
      <c r="EE494">
        <v>0.02699305555555555</v>
      </c>
      <c r="EF494">
        <v>0</v>
      </c>
      <c r="EG494">
        <v>1020.446666666667</v>
      </c>
      <c r="EH494">
        <v>5.00097</v>
      </c>
      <c r="EI494">
        <v>16390.42222222222</v>
      </c>
      <c r="EJ494">
        <v>12491.67777777778</v>
      </c>
      <c r="EK494">
        <v>42.312</v>
      </c>
      <c r="EL494">
        <v>43.687</v>
      </c>
      <c r="EM494">
        <v>42.5</v>
      </c>
      <c r="EN494">
        <v>43.50688888888889</v>
      </c>
      <c r="EO494">
        <v>43.5</v>
      </c>
      <c r="EP494">
        <v>1454.653333333333</v>
      </c>
      <c r="EQ494">
        <v>40.35333333333334</v>
      </c>
      <c r="ER494">
        <v>0</v>
      </c>
      <c r="ES494">
        <v>1129.200000047684</v>
      </c>
      <c r="ET494">
        <v>0</v>
      </c>
      <c r="EU494">
        <v>1016.346</v>
      </c>
      <c r="EV494">
        <v>48.99153852612967</v>
      </c>
      <c r="EW494">
        <v>800.9846164751975</v>
      </c>
      <c r="EX494">
        <v>16321.2</v>
      </c>
      <c r="EY494">
        <v>15</v>
      </c>
      <c r="EZ494">
        <v>1652291871.6</v>
      </c>
      <c r="FA494" t="s">
        <v>1407</v>
      </c>
      <c r="FB494">
        <v>1652291871.6</v>
      </c>
      <c r="FC494">
        <v>1652291863.6</v>
      </c>
      <c r="FD494">
        <v>39</v>
      </c>
      <c r="FE494">
        <v>0.347</v>
      </c>
      <c r="FF494">
        <v>-0</v>
      </c>
      <c r="FG494">
        <v>-0.763</v>
      </c>
      <c r="FH494">
        <v>0.031</v>
      </c>
      <c r="FI494">
        <v>1600</v>
      </c>
      <c r="FJ494">
        <v>23</v>
      </c>
      <c r="FK494">
        <v>0.04</v>
      </c>
      <c r="FL494">
        <v>0.02</v>
      </c>
      <c r="FM494">
        <v>-55.2441225</v>
      </c>
      <c r="FN494">
        <v>-66.26027054409002</v>
      </c>
      <c r="FO494">
        <v>6.42912848434714</v>
      </c>
      <c r="FP494">
        <v>-1</v>
      </c>
      <c r="FQ494">
        <v>13.16644</v>
      </c>
      <c r="FR494">
        <v>0.04051181988742373</v>
      </c>
      <c r="FS494">
        <v>0.01784317516587236</v>
      </c>
      <c r="FT494">
        <v>1</v>
      </c>
      <c r="FU494">
        <v>0</v>
      </c>
      <c r="FV494">
        <v>0</v>
      </c>
      <c r="FW494">
        <v>0</v>
      </c>
      <c r="FX494">
        <v>-1</v>
      </c>
      <c r="FY494">
        <v>1</v>
      </c>
      <c r="FZ494">
        <v>1</v>
      </c>
      <c r="GA494" t="s">
        <v>719</v>
      </c>
      <c r="GB494">
        <v>2.69274</v>
      </c>
      <c r="GC494">
        <v>2.7051</v>
      </c>
      <c r="GD494">
        <v>0.0895387</v>
      </c>
      <c r="GE494">
        <v>0.09936680000000001</v>
      </c>
      <c r="GF494">
        <v>0.121632</v>
      </c>
      <c r="GG494">
        <v>0.07906829999999999</v>
      </c>
      <c r="GH494">
        <v>28502.3</v>
      </c>
      <c r="GI494">
        <v>28309.9</v>
      </c>
      <c r="GJ494">
        <v>29135.2</v>
      </c>
      <c r="GK494">
        <v>29097.1</v>
      </c>
      <c r="GL494">
        <v>33881.1</v>
      </c>
      <c r="GM494">
        <v>35675.6</v>
      </c>
      <c r="GN494">
        <v>41001.9</v>
      </c>
      <c r="GO494">
        <v>41522</v>
      </c>
      <c r="GP494">
        <v>1.71135</v>
      </c>
      <c r="GQ494">
        <v>1.98115</v>
      </c>
      <c r="GR494">
        <v>0.0403896</v>
      </c>
      <c r="GS494">
        <v>0</v>
      </c>
      <c r="GT494">
        <v>31.3442</v>
      </c>
      <c r="GU494">
        <v>999.9</v>
      </c>
      <c r="GV494">
        <v>36.4</v>
      </c>
      <c r="GW494">
        <v>37.3</v>
      </c>
      <c r="GX494">
        <v>25.7538</v>
      </c>
      <c r="GY494">
        <v>62.8118</v>
      </c>
      <c r="GZ494">
        <v>29.5393</v>
      </c>
      <c r="HA494">
        <v>1</v>
      </c>
      <c r="HB494">
        <v>0.430549</v>
      </c>
      <c r="HC494">
        <v>0</v>
      </c>
      <c r="HD494">
        <v>20.3916</v>
      </c>
      <c r="HE494">
        <v>5.21474</v>
      </c>
      <c r="HF494">
        <v>12.0099</v>
      </c>
      <c r="HG494">
        <v>4.98685</v>
      </c>
      <c r="HH494">
        <v>3.2883</v>
      </c>
      <c r="HI494">
        <v>2503.5</v>
      </c>
      <c r="HJ494">
        <v>9999</v>
      </c>
      <c r="HK494">
        <v>9999</v>
      </c>
      <c r="HL494">
        <v>46.9</v>
      </c>
      <c r="HM494">
        <v>1.86737</v>
      </c>
      <c r="HN494">
        <v>1.8663</v>
      </c>
      <c r="HO494">
        <v>1.86584</v>
      </c>
      <c r="HP494">
        <v>1.86571</v>
      </c>
      <c r="HQ494">
        <v>1.86752</v>
      </c>
      <c r="HR494">
        <v>1.87009</v>
      </c>
      <c r="HS494">
        <v>1.86874</v>
      </c>
      <c r="HT494">
        <v>1.87012</v>
      </c>
      <c r="HU494">
        <v>0</v>
      </c>
      <c r="HV494">
        <v>0</v>
      </c>
      <c r="HW494">
        <v>0</v>
      </c>
      <c r="HX494">
        <v>0</v>
      </c>
      <c r="HY494" t="s">
        <v>425</v>
      </c>
      <c r="HZ494" t="s">
        <v>426</v>
      </c>
      <c r="IA494" t="s">
        <v>427</v>
      </c>
      <c r="IB494" t="s">
        <v>427</v>
      </c>
      <c r="IC494" t="s">
        <v>427</v>
      </c>
      <c r="ID494" t="s">
        <v>427</v>
      </c>
      <c r="IE494">
        <v>0</v>
      </c>
      <c r="IF494">
        <v>100</v>
      </c>
      <c r="IG494">
        <v>100</v>
      </c>
      <c r="IH494">
        <v>0.793</v>
      </c>
      <c r="II494">
        <v>0.1286</v>
      </c>
      <c r="IJ494">
        <v>1.086735174038953</v>
      </c>
      <c r="IK494">
        <v>-0.0004613869835165773</v>
      </c>
      <c r="IL494">
        <v>-7.733014719846753E-07</v>
      </c>
      <c r="IM494">
        <v>2.12217718631011E-10</v>
      </c>
      <c r="IN494">
        <v>-0.1663746428164504</v>
      </c>
      <c r="IO494">
        <v>0.000886434048502425</v>
      </c>
      <c r="IP494">
        <v>0.0004187276611132993</v>
      </c>
      <c r="IQ494">
        <v>-3.612086840460417E-06</v>
      </c>
      <c r="IR494">
        <v>19</v>
      </c>
      <c r="IS494">
        <v>2204</v>
      </c>
      <c r="IT494">
        <v>1</v>
      </c>
      <c r="IU494">
        <v>37</v>
      </c>
      <c r="IV494">
        <v>18.2</v>
      </c>
      <c r="IW494">
        <v>18.4</v>
      </c>
      <c r="IX494">
        <v>1.16577</v>
      </c>
      <c r="IY494">
        <v>2.23999</v>
      </c>
      <c r="IZ494">
        <v>1.39648</v>
      </c>
      <c r="JA494">
        <v>2.34863</v>
      </c>
      <c r="JB494">
        <v>1.49536</v>
      </c>
      <c r="JC494">
        <v>2.37671</v>
      </c>
      <c r="JD494">
        <v>39.7925</v>
      </c>
      <c r="JE494">
        <v>14.1671</v>
      </c>
      <c r="JF494">
        <v>18</v>
      </c>
      <c r="JG494">
        <v>394.598</v>
      </c>
      <c r="JH494">
        <v>550.886</v>
      </c>
      <c r="JI494">
        <v>33.2892</v>
      </c>
      <c r="JJ494">
        <v>32.9771</v>
      </c>
      <c r="JK494">
        <v>30</v>
      </c>
      <c r="JL494">
        <v>32.9051</v>
      </c>
      <c r="JM494">
        <v>32.8124</v>
      </c>
      <c r="JN494">
        <v>23.3874</v>
      </c>
      <c r="JO494">
        <v>36.261</v>
      </c>
      <c r="JP494">
        <v>0</v>
      </c>
      <c r="JQ494">
        <v>-999.9</v>
      </c>
      <c r="JR494">
        <v>487.45</v>
      </c>
      <c r="JS494">
        <v>16.1924</v>
      </c>
      <c r="JT494">
        <v>99.57980000000001</v>
      </c>
      <c r="JU494">
        <v>99.6643</v>
      </c>
    </row>
    <row r="495" spans="1:281">
      <c r="A495">
        <v>479</v>
      </c>
      <c r="B495">
        <v>1652292970</v>
      </c>
      <c r="C495">
        <v>10913.5</v>
      </c>
      <c r="D495" t="s">
        <v>1469</v>
      </c>
      <c r="E495" t="s">
        <v>1470</v>
      </c>
      <c r="F495">
        <v>5</v>
      </c>
      <c r="G495" t="s">
        <v>1410</v>
      </c>
      <c r="H495" t="s">
        <v>418</v>
      </c>
      <c r="I495">
        <v>1652292967.2</v>
      </c>
      <c r="J495">
        <f>(K495)/1000</f>
        <v>0</v>
      </c>
      <c r="K495">
        <f>IF(CZ495, AN495, AH495)</f>
        <v>0</v>
      </c>
      <c r="L495">
        <f>IF(CZ495, AI495, AG495)</f>
        <v>0</v>
      </c>
      <c r="M495">
        <f>DB495 - IF(AU495&gt;1, L495*CV495*100.0/(AW495*DP495), 0)</f>
        <v>0</v>
      </c>
      <c r="N495">
        <f>((T495-J495/2)*M495-L495)/(T495+J495/2)</f>
        <v>0</v>
      </c>
      <c r="O495">
        <f>N495*(DI495+DJ495)/1000.0</f>
        <v>0</v>
      </c>
      <c r="P495">
        <f>(DB495 - IF(AU495&gt;1, L495*CV495*100.0/(AW495*DP495), 0))*(DI495+DJ495)/1000.0</f>
        <v>0</v>
      </c>
      <c r="Q495">
        <f>2.0/((1/S495-1/R495)+SIGN(S495)*SQRT((1/S495-1/R495)*(1/S495-1/R495) + 4*CW495/((CW495+1)*(CW495+1))*(2*1/S495*1/R495-1/R495*1/R495)))</f>
        <v>0</v>
      </c>
      <c r="R495">
        <f>IF(LEFT(CX495,1)&lt;&gt;"0",IF(LEFT(CX495,1)="1",3.0,CY495),$D$5+$E$5*(DP495*DI495/($K$5*1000))+$F$5*(DP495*DI495/($K$5*1000))*MAX(MIN(CV495,$J$5),$I$5)*MAX(MIN(CV495,$J$5),$I$5)+$G$5*MAX(MIN(CV495,$J$5),$I$5)*(DP495*DI495/($K$5*1000))+$H$5*(DP495*DI495/($K$5*1000))*(DP495*DI495/($K$5*1000)))</f>
        <v>0</v>
      </c>
      <c r="S495">
        <f>J495*(1000-(1000*0.61365*exp(17.502*W495/(240.97+W495))/(DI495+DJ495)+DD495)/2)/(1000*0.61365*exp(17.502*W495/(240.97+W495))/(DI495+DJ495)-DD495)</f>
        <v>0</v>
      </c>
      <c r="T495">
        <f>1/((CW495+1)/(Q495/1.6)+1/(R495/1.37)) + CW495/((CW495+1)/(Q495/1.6) + CW495/(R495/1.37))</f>
        <v>0</v>
      </c>
      <c r="U495">
        <f>(CR495*CU495)</f>
        <v>0</v>
      </c>
      <c r="V495">
        <f>(DK495+(U495+2*0.95*5.67E-8*(((DK495+$B$7)+273)^4-(DK495+273)^4)-44100*J495)/(1.84*29.3*R495+8*0.95*5.67E-8*(DK495+273)^3))</f>
        <v>0</v>
      </c>
      <c r="W495">
        <f>($C$7*DL495+$D$7*DM495+$E$7*V495)</f>
        <v>0</v>
      </c>
      <c r="X495">
        <f>0.61365*exp(17.502*W495/(240.97+W495))</f>
        <v>0</v>
      </c>
      <c r="Y495">
        <f>(Z495/AA495*100)</f>
        <v>0</v>
      </c>
      <c r="Z495">
        <f>DD495*(DI495+DJ495)/1000</f>
        <v>0</v>
      </c>
      <c r="AA495">
        <f>0.61365*exp(17.502*DK495/(240.97+DK495))</f>
        <v>0</v>
      </c>
      <c r="AB495">
        <f>(X495-DD495*(DI495+DJ495)/1000)</f>
        <v>0</v>
      </c>
      <c r="AC495">
        <f>(-J495*44100)</f>
        <v>0</v>
      </c>
      <c r="AD495">
        <f>2*29.3*R495*0.92*(DK495-W495)</f>
        <v>0</v>
      </c>
      <c r="AE495">
        <f>2*0.95*5.67E-8*(((DK495+$B$7)+273)^4-(W495+273)^4)</f>
        <v>0</v>
      </c>
      <c r="AF495">
        <f>U495+AE495+AC495+AD495</f>
        <v>0</v>
      </c>
      <c r="AG495">
        <f>DH495*AU495*(DC495-DB495*(1000-AU495*DE495)/(1000-AU495*DD495))/(100*CV495)</f>
        <v>0</v>
      </c>
      <c r="AH495">
        <f>1000*DH495*AU495*(DD495-DE495)/(100*CV495*(1000-AU495*DD495))</f>
        <v>0</v>
      </c>
      <c r="AI495">
        <f>(AJ495 - AK495 - DI495*1E3/(8.314*(DK495+273.15)) * AM495/DH495 * AL495) * DH495/(100*CV495) * (1000 - DE495)/1000</f>
        <v>0</v>
      </c>
      <c r="AJ495">
        <v>475.9533210813237</v>
      </c>
      <c r="AK495">
        <v>425.5095393939394</v>
      </c>
      <c r="AL495">
        <v>3.030190489668696</v>
      </c>
      <c r="AM495">
        <v>66.42542374797677</v>
      </c>
      <c r="AN495">
        <f>(AP495 - AO495 + DI495*1E3/(8.314*(DK495+273.15)) * AR495/DH495 * AQ495) * DH495/(100*CV495) * 1000/(1000 - AP495)</f>
        <v>0</v>
      </c>
      <c r="AO495">
        <v>16.2654218142947</v>
      </c>
      <c r="AP495">
        <v>29.46661818181818</v>
      </c>
      <c r="AQ495">
        <v>0.0005768316776645424</v>
      </c>
      <c r="AR495">
        <v>79.24354987130967</v>
      </c>
      <c r="AS495">
        <v>0</v>
      </c>
      <c r="AT495">
        <v>0</v>
      </c>
      <c r="AU495">
        <f>IF(AS495*$H$13&gt;=AW495,1.0,(AW495/(AW495-AS495*$H$13)))</f>
        <v>0</v>
      </c>
      <c r="AV495">
        <f>(AU495-1)*100</f>
        <v>0</v>
      </c>
      <c r="AW495">
        <f>MAX(0,($B$13+$C$13*DP495)/(1+$D$13*DP495)*DI495/(DK495+273)*$E$13)</f>
        <v>0</v>
      </c>
      <c r="AX495" t="s">
        <v>421</v>
      </c>
      <c r="AY495" t="s">
        <v>421</v>
      </c>
      <c r="AZ495">
        <v>0</v>
      </c>
      <c r="BA495">
        <v>0</v>
      </c>
      <c r="BB495">
        <f>1-AZ495/BA495</f>
        <v>0</v>
      </c>
      <c r="BC495">
        <v>0</v>
      </c>
      <c r="BD495" t="s">
        <v>421</v>
      </c>
      <c r="BE495" t="s">
        <v>421</v>
      </c>
      <c r="BF495">
        <v>0</v>
      </c>
      <c r="BG495">
        <v>0</v>
      </c>
      <c r="BH495">
        <f>1-BF495/BG495</f>
        <v>0</v>
      </c>
      <c r="BI495">
        <v>0.5</v>
      </c>
      <c r="BJ495">
        <f>CS495</f>
        <v>0</v>
      </c>
      <c r="BK495">
        <f>L495</f>
        <v>0</v>
      </c>
      <c r="BL495">
        <f>BH495*BI495*BJ495</f>
        <v>0</v>
      </c>
      <c r="BM495">
        <f>(BK495-BC495)/BJ495</f>
        <v>0</v>
      </c>
      <c r="BN495">
        <f>(BA495-BG495)/BG495</f>
        <v>0</v>
      </c>
      <c r="BO495">
        <f>AZ495/(BB495+AZ495/BG495)</f>
        <v>0</v>
      </c>
      <c r="BP495" t="s">
        <v>421</v>
      </c>
      <c r="BQ495">
        <v>0</v>
      </c>
      <c r="BR495">
        <f>IF(BQ495&lt;&gt;0, BQ495, BO495)</f>
        <v>0</v>
      </c>
      <c r="BS495">
        <f>1-BR495/BG495</f>
        <v>0</v>
      </c>
      <c r="BT495">
        <f>(BG495-BF495)/(BG495-BR495)</f>
        <v>0</v>
      </c>
      <c r="BU495">
        <f>(BA495-BG495)/(BA495-BR495)</f>
        <v>0</v>
      </c>
      <c r="BV495">
        <f>(BG495-BF495)/(BG495-AZ495)</f>
        <v>0</v>
      </c>
      <c r="BW495">
        <f>(BA495-BG495)/(BA495-AZ495)</f>
        <v>0</v>
      </c>
      <c r="BX495">
        <f>(BT495*BR495/BF495)</f>
        <v>0</v>
      </c>
      <c r="BY495">
        <f>(1-BX495)</f>
        <v>0</v>
      </c>
      <c r="BZ495">
        <v>1370</v>
      </c>
      <c r="CA495">
        <v>300</v>
      </c>
      <c r="CB495">
        <v>300</v>
      </c>
      <c r="CC495">
        <v>300</v>
      </c>
      <c r="CD495">
        <v>10364.3</v>
      </c>
      <c r="CE495">
        <v>1581.53</v>
      </c>
      <c r="CF495">
        <v>-0.00729618</v>
      </c>
      <c r="CG495">
        <v>1.07</v>
      </c>
      <c r="CH495" t="s">
        <v>421</v>
      </c>
      <c r="CI495" t="s">
        <v>421</v>
      </c>
      <c r="CJ495" t="s">
        <v>421</v>
      </c>
      <c r="CK495" t="s">
        <v>421</v>
      </c>
      <c r="CL495" t="s">
        <v>421</v>
      </c>
      <c r="CM495" t="s">
        <v>421</v>
      </c>
      <c r="CN495" t="s">
        <v>421</v>
      </c>
      <c r="CO495" t="s">
        <v>421</v>
      </c>
      <c r="CP495" t="s">
        <v>421</v>
      </c>
      <c r="CQ495" t="s">
        <v>421</v>
      </c>
      <c r="CR495">
        <f>$B$11*DQ495+$C$11*DR495+$F$11*EC495*(1-EF495)</f>
        <v>0</v>
      </c>
      <c r="CS495">
        <f>CR495*CT495</f>
        <v>0</v>
      </c>
      <c r="CT495">
        <f>($B$11*$D$9+$C$11*$D$9+$F$11*((EP495+EH495)/MAX(EP495+EH495+EQ495, 0.1)*$I$9+EQ495/MAX(EP495+EH495+EQ495, 0.1)*$J$9))/($B$11+$C$11+$F$11)</f>
        <v>0</v>
      </c>
      <c r="CU495">
        <f>($B$11*$K$9+$C$11*$K$9+$F$11*((EP495+EH495)/MAX(EP495+EH495+EQ495, 0.1)*$P$9+EQ495/MAX(EP495+EH495+EQ495, 0.1)*$Q$9))/($B$11+$C$11+$F$11)</f>
        <v>0</v>
      </c>
      <c r="CV495">
        <v>6</v>
      </c>
      <c r="CW495">
        <v>0.5</v>
      </c>
      <c r="CX495" t="s">
        <v>422</v>
      </c>
      <c r="CY495">
        <v>2</v>
      </c>
      <c r="CZ495" t="b">
        <v>1</v>
      </c>
      <c r="DA495">
        <v>1652292967.2</v>
      </c>
      <c r="DB495">
        <v>406.163</v>
      </c>
      <c r="DC495">
        <v>471.7191000000001</v>
      </c>
      <c r="DD495">
        <v>29.46348</v>
      </c>
      <c r="DE495">
        <v>16.26447</v>
      </c>
      <c r="DF495">
        <v>405.3761</v>
      </c>
      <c r="DG495">
        <v>29.3347</v>
      </c>
      <c r="DH495">
        <v>400.0706</v>
      </c>
      <c r="DI495">
        <v>90.59022</v>
      </c>
      <c r="DJ495">
        <v>0.10002139</v>
      </c>
      <c r="DK495">
        <v>33.86493</v>
      </c>
      <c r="DL495">
        <v>32.00211</v>
      </c>
      <c r="DM495">
        <v>999.9</v>
      </c>
      <c r="DN495">
        <v>0</v>
      </c>
      <c r="DO495">
        <v>0</v>
      </c>
      <c r="DP495">
        <v>9992.996999999999</v>
      </c>
      <c r="DQ495">
        <v>0</v>
      </c>
      <c r="DR495">
        <v>247.7542</v>
      </c>
      <c r="DS495">
        <v>-65.55621000000001</v>
      </c>
      <c r="DT495">
        <v>418.4932</v>
      </c>
      <c r="DU495">
        <v>479.5182</v>
      </c>
      <c r="DV495">
        <v>13.19899</v>
      </c>
      <c r="DW495">
        <v>471.7191000000001</v>
      </c>
      <c r="DX495">
        <v>16.26447</v>
      </c>
      <c r="DY495">
        <v>2.669101</v>
      </c>
      <c r="DZ495">
        <v>1.473403</v>
      </c>
      <c r="EA495">
        <v>22.09613</v>
      </c>
      <c r="EB495">
        <v>12.6949</v>
      </c>
      <c r="EC495">
        <v>1500.008</v>
      </c>
      <c r="ED495">
        <v>0.9730089999999999</v>
      </c>
      <c r="EE495">
        <v>0.0269908</v>
      </c>
      <c r="EF495">
        <v>0</v>
      </c>
      <c r="EG495">
        <v>1024.083</v>
      </c>
      <c r="EH495">
        <v>5.000970000000001</v>
      </c>
      <c r="EI495">
        <v>16450.42</v>
      </c>
      <c r="EJ495">
        <v>12491.73</v>
      </c>
      <c r="EK495">
        <v>42.312</v>
      </c>
      <c r="EL495">
        <v>43.687</v>
      </c>
      <c r="EM495">
        <v>42.5</v>
      </c>
      <c r="EN495">
        <v>43.5062</v>
      </c>
      <c r="EO495">
        <v>43.4748</v>
      </c>
      <c r="EP495">
        <v>1454.658</v>
      </c>
      <c r="EQ495">
        <v>40.35000000000001</v>
      </c>
      <c r="ER495">
        <v>0</v>
      </c>
      <c r="ES495">
        <v>1134.600000143051</v>
      </c>
      <c r="ET495">
        <v>0</v>
      </c>
      <c r="EU495">
        <v>1020.467692307692</v>
      </c>
      <c r="EV495">
        <v>48.06769233936675</v>
      </c>
      <c r="EW495">
        <v>827.5760683270897</v>
      </c>
      <c r="EX495">
        <v>16388.70769230769</v>
      </c>
      <c r="EY495">
        <v>15</v>
      </c>
      <c r="EZ495">
        <v>1652291871.6</v>
      </c>
      <c r="FA495" t="s">
        <v>1407</v>
      </c>
      <c r="FB495">
        <v>1652291871.6</v>
      </c>
      <c r="FC495">
        <v>1652291863.6</v>
      </c>
      <c r="FD495">
        <v>39</v>
      </c>
      <c r="FE495">
        <v>0.347</v>
      </c>
      <c r="FF495">
        <v>-0</v>
      </c>
      <c r="FG495">
        <v>-0.763</v>
      </c>
      <c r="FH495">
        <v>0.031</v>
      </c>
      <c r="FI495">
        <v>1600</v>
      </c>
      <c r="FJ495">
        <v>23</v>
      </c>
      <c r="FK495">
        <v>0.04</v>
      </c>
      <c r="FL495">
        <v>0.02</v>
      </c>
      <c r="FM495">
        <v>-59.38193414634147</v>
      </c>
      <c r="FN495">
        <v>-52.27893449477357</v>
      </c>
      <c r="FO495">
        <v>5.235672100709811</v>
      </c>
      <c r="FP495">
        <v>-1</v>
      </c>
      <c r="FQ495">
        <v>13.17021707317073</v>
      </c>
      <c r="FR495">
        <v>0.208254355400739</v>
      </c>
      <c r="FS495">
        <v>0.02148433237908819</v>
      </c>
      <c r="FT495">
        <v>1</v>
      </c>
      <c r="FU495">
        <v>0</v>
      </c>
      <c r="FV495">
        <v>0</v>
      </c>
      <c r="FW495">
        <v>0</v>
      </c>
      <c r="FX495">
        <v>-1</v>
      </c>
      <c r="FY495">
        <v>1</v>
      </c>
      <c r="FZ495">
        <v>1</v>
      </c>
      <c r="GA495" t="s">
        <v>719</v>
      </c>
      <c r="GB495">
        <v>2.69281</v>
      </c>
      <c r="GC495">
        <v>2.70513</v>
      </c>
      <c r="GD495">
        <v>0.0920699</v>
      </c>
      <c r="GE495">
        <v>0.102069</v>
      </c>
      <c r="GF495">
        <v>0.12166</v>
      </c>
      <c r="GG495">
        <v>0.0790612</v>
      </c>
      <c r="GH495">
        <v>28423.3</v>
      </c>
      <c r="GI495">
        <v>28224.8</v>
      </c>
      <c r="GJ495">
        <v>29135.6</v>
      </c>
      <c r="GK495">
        <v>29097.1</v>
      </c>
      <c r="GL495">
        <v>33880.3</v>
      </c>
      <c r="GM495">
        <v>35675.9</v>
      </c>
      <c r="GN495">
        <v>41002.1</v>
      </c>
      <c r="GO495">
        <v>41522.1</v>
      </c>
      <c r="GP495">
        <v>1.7113</v>
      </c>
      <c r="GQ495">
        <v>1.98115</v>
      </c>
      <c r="GR495">
        <v>0.0406951</v>
      </c>
      <c r="GS495">
        <v>0</v>
      </c>
      <c r="GT495">
        <v>31.3417</v>
      </c>
      <c r="GU495">
        <v>999.9</v>
      </c>
      <c r="GV495">
        <v>36.4</v>
      </c>
      <c r="GW495">
        <v>37.3</v>
      </c>
      <c r="GX495">
        <v>25.7495</v>
      </c>
      <c r="GY495">
        <v>62.7618</v>
      </c>
      <c r="GZ495">
        <v>29.5833</v>
      </c>
      <c r="HA495">
        <v>1</v>
      </c>
      <c r="HB495">
        <v>0.430452</v>
      </c>
      <c r="HC495">
        <v>0</v>
      </c>
      <c r="HD495">
        <v>20.3917</v>
      </c>
      <c r="HE495">
        <v>5.21534</v>
      </c>
      <c r="HF495">
        <v>12.0099</v>
      </c>
      <c r="HG495">
        <v>4.9871</v>
      </c>
      <c r="HH495">
        <v>3.28835</v>
      </c>
      <c r="HI495">
        <v>2503.5</v>
      </c>
      <c r="HJ495">
        <v>9999</v>
      </c>
      <c r="HK495">
        <v>9999</v>
      </c>
      <c r="HL495">
        <v>46.9</v>
      </c>
      <c r="HM495">
        <v>1.86737</v>
      </c>
      <c r="HN495">
        <v>1.8663</v>
      </c>
      <c r="HO495">
        <v>1.86584</v>
      </c>
      <c r="HP495">
        <v>1.8657</v>
      </c>
      <c r="HQ495">
        <v>1.86752</v>
      </c>
      <c r="HR495">
        <v>1.87009</v>
      </c>
      <c r="HS495">
        <v>1.86873</v>
      </c>
      <c r="HT495">
        <v>1.87012</v>
      </c>
      <c r="HU495">
        <v>0</v>
      </c>
      <c r="HV495">
        <v>0</v>
      </c>
      <c r="HW495">
        <v>0</v>
      </c>
      <c r="HX495">
        <v>0</v>
      </c>
      <c r="HY495" t="s">
        <v>425</v>
      </c>
      <c r="HZ495" t="s">
        <v>426</v>
      </c>
      <c r="IA495" t="s">
        <v>427</v>
      </c>
      <c r="IB495" t="s">
        <v>427</v>
      </c>
      <c r="IC495" t="s">
        <v>427</v>
      </c>
      <c r="ID495" t="s">
        <v>427</v>
      </c>
      <c r="IE495">
        <v>0</v>
      </c>
      <c r="IF495">
        <v>100</v>
      </c>
      <c r="IG495">
        <v>100</v>
      </c>
      <c r="IH495">
        <v>0.779</v>
      </c>
      <c r="II495">
        <v>0.1288</v>
      </c>
      <c r="IJ495">
        <v>1.086735174038953</v>
      </c>
      <c r="IK495">
        <v>-0.0004613869835165773</v>
      </c>
      <c r="IL495">
        <v>-7.733014719846753E-07</v>
      </c>
      <c r="IM495">
        <v>2.12217718631011E-10</v>
      </c>
      <c r="IN495">
        <v>-0.1663746428164504</v>
      </c>
      <c r="IO495">
        <v>0.000886434048502425</v>
      </c>
      <c r="IP495">
        <v>0.0004187276611132993</v>
      </c>
      <c r="IQ495">
        <v>-3.612086840460417E-06</v>
      </c>
      <c r="IR495">
        <v>19</v>
      </c>
      <c r="IS495">
        <v>2204</v>
      </c>
      <c r="IT495">
        <v>1</v>
      </c>
      <c r="IU495">
        <v>37</v>
      </c>
      <c r="IV495">
        <v>18.3</v>
      </c>
      <c r="IW495">
        <v>18.4</v>
      </c>
      <c r="IX495">
        <v>1.19629</v>
      </c>
      <c r="IY495">
        <v>2.24121</v>
      </c>
      <c r="IZ495">
        <v>1.39648</v>
      </c>
      <c r="JA495">
        <v>2.34863</v>
      </c>
      <c r="JB495">
        <v>1.49536</v>
      </c>
      <c r="JC495">
        <v>2.37061</v>
      </c>
      <c r="JD495">
        <v>39.7925</v>
      </c>
      <c r="JE495">
        <v>14.1671</v>
      </c>
      <c r="JF495">
        <v>18</v>
      </c>
      <c r="JG495">
        <v>394.564</v>
      </c>
      <c r="JH495">
        <v>550.865</v>
      </c>
      <c r="JI495">
        <v>33.2882</v>
      </c>
      <c r="JJ495">
        <v>32.9771</v>
      </c>
      <c r="JK495">
        <v>29.9999</v>
      </c>
      <c r="JL495">
        <v>32.9041</v>
      </c>
      <c r="JM495">
        <v>32.8099</v>
      </c>
      <c r="JN495">
        <v>23.9981</v>
      </c>
      <c r="JO495">
        <v>36.261</v>
      </c>
      <c r="JP495">
        <v>0</v>
      </c>
      <c r="JQ495">
        <v>-999.9</v>
      </c>
      <c r="JR495">
        <v>500.825</v>
      </c>
      <c r="JS495">
        <v>16.1682</v>
      </c>
      <c r="JT495">
        <v>99.58069999999999</v>
      </c>
      <c r="JU495">
        <v>99.6643</v>
      </c>
    </row>
    <row r="496" spans="1:281">
      <c r="A496">
        <v>480</v>
      </c>
      <c r="B496">
        <v>1652292975</v>
      </c>
      <c r="C496">
        <v>10918.5</v>
      </c>
      <c r="D496" t="s">
        <v>1471</v>
      </c>
      <c r="E496" t="s">
        <v>1472</v>
      </c>
      <c r="F496">
        <v>5</v>
      </c>
      <c r="G496" t="s">
        <v>1410</v>
      </c>
      <c r="H496" t="s">
        <v>418</v>
      </c>
      <c r="I496">
        <v>1652292972.5</v>
      </c>
      <c r="J496">
        <f>(K496)/1000</f>
        <v>0</v>
      </c>
      <c r="K496">
        <f>IF(CZ496, AN496, AH496)</f>
        <v>0</v>
      </c>
      <c r="L496">
        <f>IF(CZ496, AI496, AG496)</f>
        <v>0</v>
      </c>
      <c r="M496">
        <f>DB496 - IF(AU496&gt;1, L496*CV496*100.0/(AW496*DP496), 0)</f>
        <v>0</v>
      </c>
      <c r="N496">
        <f>((T496-J496/2)*M496-L496)/(T496+J496/2)</f>
        <v>0</v>
      </c>
      <c r="O496">
        <f>N496*(DI496+DJ496)/1000.0</f>
        <v>0</v>
      </c>
      <c r="P496">
        <f>(DB496 - IF(AU496&gt;1, L496*CV496*100.0/(AW496*DP496), 0))*(DI496+DJ496)/1000.0</f>
        <v>0</v>
      </c>
      <c r="Q496">
        <f>2.0/((1/S496-1/R496)+SIGN(S496)*SQRT((1/S496-1/R496)*(1/S496-1/R496) + 4*CW496/((CW496+1)*(CW496+1))*(2*1/S496*1/R496-1/R496*1/R496)))</f>
        <v>0</v>
      </c>
      <c r="R496">
        <f>IF(LEFT(CX496,1)&lt;&gt;"0",IF(LEFT(CX496,1)="1",3.0,CY496),$D$5+$E$5*(DP496*DI496/($K$5*1000))+$F$5*(DP496*DI496/($K$5*1000))*MAX(MIN(CV496,$J$5),$I$5)*MAX(MIN(CV496,$J$5),$I$5)+$G$5*MAX(MIN(CV496,$J$5),$I$5)*(DP496*DI496/($K$5*1000))+$H$5*(DP496*DI496/($K$5*1000))*(DP496*DI496/($K$5*1000)))</f>
        <v>0</v>
      </c>
      <c r="S496">
        <f>J496*(1000-(1000*0.61365*exp(17.502*W496/(240.97+W496))/(DI496+DJ496)+DD496)/2)/(1000*0.61365*exp(17.502*W496/(240.97+W496))/(DI496+DJ496)-DD496)</f>
        <v>0</v>
      </c>
      <c r="T496">
        <f>1/((CW496+1)/(Q496/1.6)+1/(R496/1.37)) + CW496/((CW496+1)/(Q496/1.6) + CW496/(R496/1.37))</f>
        <v>0</v>
      </c>
      <c r="U496">
        <f>(CR496*CU496)</f>
        <v>0</v>
      </c>
      <c r="V496">
        <f>(DK496+(U496+2*0.95*5.67E-8*(((DK496+$B$7)+273)^4-(DK496+273)^4)-44100*J496)/(1.84*29.3*R496+8*0.95*5.67E-8*(DK496+273)^3))</f>
        <v>0</v>
      </c>
      <c r="W496">
        <f>($C$7*DL496+$D$7*DM496+$E$7*V496)</f>
        <v>0</v>
      </c>
      <c r="X496">
        <f>0.61365*exp(17.502*W496/(240.97+W496))</f>
        <v>0</v>
      </c>
      <c r="Y496">
        <f>(Z496/AA496*100)</f>
        <v>0</v>
      </c>
      <c r="Z496">
        <f>DD496*(DI496+DJ496)/1000</f>
        <v>0</v>
      </c>
      <c r="AA496">
        <f>0.61365*exp(17.502*DK496/(240.97+DK496))</f>
        <v>0</v>
      </c>
      <c r="AB496">
        <f>(X496-DD496*(DI496+DJ496)/1000)</f>
        <v>0</v>
      </c>
      <c r="AC496">
        <f>(-J496*44100)</f>
        <v>0</v>
      </c>
      <c r="AD496">
        <f>2*29.3*R496*0.92*(DK496-W496)</f>
        <v>0</v>
      </c>
      <c r="AE496">
        <f>2*0.95*5.67E-8*(((DK496+$B$7)+273)^4-(W496+273)^4)</f>
        <v>0</v>
      </c>
      <c r="AF496">
        <f>U496+AE496+AC496+AD496</f>
        <v>0</v>
      </c>
      <c r="AG496">
        <f>DH496*AU496*(DC496-DB496*(1000-AU496*DE496)/(1000-AU496*DD496))/(100*CV496)</f>
        <v>0</v>
      </c>
      <c r="AH496">
        <f>1000*DH496*AU496*(DD496-DE496)/(100*CV496*(1000-AU496*DD496))</f>
        <v>0</v>
      </c>
      <c r="AI496">
        <f>(AJ496 - AK496 - DI496*1E3/(8.314*(DK496+273.15)) * AM496/DH496 * AL496) * DH496/(100*CV496) * (1000 - DE496)/1000</f>
        <v>0</v>
      </c>
      <c r="AJ496">
        <v>493.213589978973</v>
      </c>
      <c r="AK496">
        <v>441.2082787878785</v>
      </c>
      <c r="AL496">
        <v>3.148440468158687</v>
      </c>
      <c r="AM496">
        <v>66.42542374797677</v>
      </c>
      <c r="AN496">
        <f>(AP496 - AO496 + DI496*1E3/(8.314*(DK496+273.15)) * AR496/DH496 * AQ496) * DH496/(100*CV496) * 1000/(1000 - AP496)</f>
        <v>0</v>
      </c>
      <c r="AO496">
        <v>16.26273004977029</v>
      </c>
      <c r="AP496">
        <v>29.48507902097904</v>
      </c>
      <c r="AQ496">
        <v>0.0004780727292821321</v>
      </c>
      <c r="AR496">
        <v>79.24354987130967</v>
      </c>
      <c r="AS496">
        <v>0</v>
      </c>
      <c r="AT496">
        <v>0</v>
      </c>
      <c r="AU496">
        <f>IF(AS496*$H$13&gt;=AW496,1.0,(AW496/(AW496-AS496*$H$13)))</f>
        <v>0</v>
      </c>
      <c r="AV496">
        <f>(AU496-1)*100</f>
        <v>0</v>
      </c>
      <c r="AW496">
        <f>MAX(0,($B$13+$C$13*DP496)/(1+$D$13*DP496)*DI496/(DK496+273)*$E$13)</f>
        <v>0</v>
      </c>
      <c r="AX496" t="s">
        <v>421</v>
      </c>
      <c r="AY496" t="s">
        <v>421</v>
      </c>
      <c r="AZ496">
        <v>0</v>
      </c>
      <c r="BA496">
        <v>0</v>
      </c>
      <c r="BB496">
        <f>1-AZ496/BA496</f>
        <v>0</v>
      </c>
      <c r="BC496">
        <v>0</v>
      </c>
      <c r="BD496" t="s">
        <v>421</v>
      </c>
      <c r="BE496" t="s">
        <v>421</v>
      </c>
      <c r="BF496">
        <v>0</v>
      </c>
      <c r="BG496">
        <v>0</v>
      </c>
      <c r="BH496">
        <f>1-BF496/BG496</f>
        <v>0</v>
      </c>
      <c r="BI496">
        <v>0.5</v>
      </c>
      <c r="BJ496">
        <f>CS496</f>
        <v>0</v>
      </c>
      <c r="BK496">
        <f>L496</f>
        <v>0</v>
      </c>
      <c r="BL496">
        <f>BH496*BI496*BJ496</f>
        <v>0</v>
      </c>
      <c r="BM496">
        <f>(BK496-BC496)/BJ496</f>
        <v>0</v>
      </c>
      <c r="BN496">
        <f>(BA496-BG496)/BG496</f>
        <v>0</v>
      </c>
      <c r="BO496">
        <f>AZ496/(BB496+AZ496/BG496)</f>
        <v>0</v>
      </c>
      <c r="BP496" t="s">
        <v>421</v>
      </c>
      <c r="BQ496">
        <v>0</v>
      </c>
      <c r="BR496">
        <f>IF(BQ496&lt;&gt;0, BQ496, BO496)</f>
        <v>0</v>
      </c>
      <c r="BS496">
        <f>1-BR496/BG496</f>
        <v>0</v>
      </c>
      <c r="BT496">
        <f>(BG496-BF496)/(BG496-BR496)</f>
        <v>0</v>
      </c>
      <c r="BU496">
        <f>(BA496-BG496)/(BA496-BR496)</f>
        <v>0</v>
      </c>
      <c r="BV496">
        <f>(BG496-BF496)/(BG496-AZ496)</f>
        <v>0</v>
      </c>
      <c r="BW496">
        <f>(BA496-BG496)/(BA496-AZ496)</f>
        <v>0</v>
      </c>
      <c r="BX496">
        <f>(BT496*BR496/BF496)</f>
        <v>0</v>
      </c>
      <c r="BY496">
        <f>(1-BX496)</f>
        <v>0</v>
      </c>
      <c r="BZ496">
        <v>1370</v>
      </c>
      <c r="CA496">
        <v>300</v>
      </c>
      <c r="CB496">
        <v>300</v>
      </c>
      <c r="CC496">
        <v>300</v>
      </c>
      <c r="CD496">
        <v>10364.3</v>
      </c>
      <c r="CE496">
        <v>1581.53</v>
      </c>
      <c r="CF496">
        <v>-0.00729618</v>
      </c>
      <c r="CG496">
        <v>1.07</v>
      </c>
      <c r="CH496" t="s">
        <v>421</v>
      </c>
      <c r="CI496" t="s">
        <v>421</v>
      </c>
      <c r="CJ496" t="s">
        <v>421</v>
      </c>
      <c r="CK496" t="s">
        <v>421</v>
      </c>
      <c r="CL496" t="s">
        <v>421</v>
      </c>
      <c r="CM496" t="s">
        <v>421</v>
      </c>
      <c r="CN496" t="s">
        <v>421</v>
      </c>
      <c r="CO496" t="s">
        <v>421</v>
      </c>
      <c r="CP496" t="s">
        <v>421</v>
      </c>
      <c r="CQ496" t="s">
        <v>421</v>
      </c>
      <c r="CR496">
        <f>$B$11*DQ496+$C$11*DR496+$F$11*EC496*(1-EF496)</f>
        <v>0</v>
      </c>
      <c r="CS496">
        <f>CR496*CT496</f>
        <v>0</v>
      </c>
      <c r="CT496">
        <f>($B$11*$D$9+$C$11*$D$9+$F$11*((EP496+EH496)/MAX(EP496+EH496+EQ496, 0.1)*$I$9+EQ496/MAX(EP496+EH496+EQ496, 0.1)*$J$9))/($B$11+$C$11+$F$11)</f>
        <v>0</v>
      </c>
      <c r="CU496">
        <f>($B$11*$K$9+$C$11*$K$9+$F$11*((EP496+EH496)/MAX(EP496+EH496+EQ496, 0.1)*$P$9+EQ496/MAX(EP496+EH496+EQ496, 0.1)*$Q$9))/($B$11+$C$11+$F$11)</f>
        <v>0</v>
      </c>
      <c r="CV496">
        <v>6</v>
      </c>
      <c r="CW496">
        <v>0.5</v>
      </c>
      <c r="CX496" t="s">
        <v>422</v>
      </c>
      <c r="CY496">
        <v>2</v>
      </c>
      <c r="CZ496" t="b">
        <v>1</v>
      </c>
      <c r="DA496">
        <v>1652292972.5</v>
      </c>
      <c r="DB496">
        <v>422.0848888888889</v>
      </c>
      <c r="DC496">
        <v>489.62</v>
      </c>
      <c r="DD496">
        <v>29.47718888888889</v>
      </c>
      <c r="DE496">
        <v>16.25627777777778</v>
      </c>
      <c r="DF496">
        <v>421.314</v>
      </c>
      <c r="DG496">
        <v>29.3482</v>
      </c>
      <c r="DH496">
        <v>400.0553333333334</v>
      </c>
      <c r="DI496">
        <v>90.59254444444444</v>
      </c>
      <c r="DJ496">
        <v>0.1000089</v>
      </c>
      <c r="DK496">
        <v>33.86107777777777</v>
      </c>
      <c r="DL496">
        <v>31.99543333333334</v>
      </c>
      <c r="DM496">
        <v>999.9000000000001</v>
      </c>
      <c r="DN496">
        <v>0</v>
      </c>
      <c r="DO496">
        <v>0</v>
      </c>
      <c r="DP496">
        <v>9992.494444444445</v>
      </c>
      <c r="DQ496">
        <v>0</v>
      </c>
      <c r="DR496">
        <v>248.7064444444444</v>
      </c>
      <c r="DS496">
        <v>-67.53515555555556</v>
      </c>
      <c r="DT496">
        <v>434.9046666666666</v>
      </c>
      <c r="DU496">
        <v>497.7108888888889</v>
      </c>
      <c r="DV496">
        <v>13.22092222222222</v>
      </c>
      <c r="DW496">
        <v>489.62</v>
      </c>
      <c r="DX496">
        <v>16.25627777777778</v>
      </c>
      <c r="DY496">
        <v>2.670415555555556</v>
      </c>
      <c r="DZ496">
        <v>1.4727</v>
      </c>
      <c r="EA496">
        <v>22.1042</v>
      </c>
      <c r="EB496">
        <v>12.6876</v>
      </c>
      <c r="EC496">
        <v>1500.028888888889</v>
      </c>
      <c r="ED496">
        <v>0.9730089999999999</v>
      </c>
      <c r="EE496">
        <v>0.0269908</v>
      </c>
      <c r="EF496">
        <v>0</v>
      </c>
      <c r="EG496">
        <v>1028.288888888889</v>
      </c>
      <c r="EH496">
        <v>5.00097</v>
      </c>
      <c r="EI496">
        <v>16514.4</v>
      </c>
      <c r="EJ496">
        <v>12491.87777777778</v>
      </c>
      <c r="EK496">
        <v>42.312</v>
      </c>
      <c r="EL496">
        <v>43.687</v>
      </c>
      <c r="EM496">
        <v>42.5</v>
      </c>
      <c r="EN496">
        <v>43.5</v>
      </c>
      <c r="EO496">
        <v>43.45099999999999</v>
      </c>
      <c r="EP496">
        <v>1454.678888888889</v>
      </c>
      <c r="EQ496">
        <v>40.35</v>
      </c>
      <c r="ER496">
        <v>0</v>
      </c>
      <c r="ES496">
        <v>1139.400000095367</v>
      </c>
      <c r="ET496">
        <v>0</v>
      </c>
      <c r="EU496">
        <v>1024.265384615385</v>
      </c>
      <c r="EV496">
        <v>48.19418796666049</v>
      </c>
      <c r="EW496">
        <v>786.6837587555895</v>
      </c>
      <c r="EX496">
        <v>16452.01923076923</v>
      </c>
      <c r="EY496">
        <v>15</v>
      </c>
      <c r="EZ496">
        <v>1652291871.6</v>
      </c>
      <c r="FA496" t="s">
        <v>1407</v>
      </c>
      <c r="FB496">
        <v>1652291871.6</v>
      </c>
      <c r="FC496">
        <v>1652291863.6</v>
      </c>
      <c r="FD496">
        <v>39</v>
      </c>
      <c r="FE496">
        <v>0.347</v>
      </c>
      <c r="FF496">
        <v>-0</v>
      </c>
      <c r="FG496">
        <v>-0.763</v>
      </c>
      <c r="FH496">
        <v>0.031</v>
      </c>
      <c r="FI496">
        <v>1600</v>
      </c>
      <c r="FJ496">
        <v>23</v>
      </c>
      <c r="FK496">
        <v>0.04</v>
      </c>
      <c r="FL496">
        <v>0.02</v>
      </c>
      <c r="FM496">
        <v>-63.65945750000001</v>
      </c>
      <c r="FN496">
        <v>-34.63381350844302</v>
      </c>
      <c r="FO496">
        <v>3.395317632702977</v>
      </c>
      <c r="FP496">
        <v>-1</v>
      </c>
      <c r="FQ496">
        <v>13.1910275</v>
      </c>
      <c r="FR496">
        <v>0.2271681050656272</v>
      </c>
      <c r="FS496">
        <v>0.02233866589011083</v>
      </c>
      <c r="FT496">
        <v>1</v>
      </c>
      <c r="FU496">
        <v>0</v>
      </c>
      <c r="FV496">
        <v>0</v>
      </c>
      <c r="FW496">
        <v>0</v>
      </c>
      <c r="FX496">
        <v>-1</v>
      </c>
      <c r="FY496">
        <v>1</v>
      </c>
      <c r="FZ496">
        <v>1</v>
      </c>
      <c r="GA496" t="s">
        <v>719</v>
      </c>
      <c r="GB496">
        <v>2.69286</v>
      </c>
      <c r="GC496">
        <v>2.70512</v>
      </c>
      <c r="GD496">
        <v>0.0946505</v>
      </c>
      <c r="GE496">
        <v>0.104683</v>
      </c>
      <c r="GF496">
        <v>0.121715</v>
      </c>
      <c r="GG496">
        <v>0.07894660000000001</v>
      </c>
      <c r="GH496">
        <v>28343.1</v>
      </c>
      <c r="GI496">
        <v>28142.9</v>
      </c>
      <c r="GJ496">
        <v>29136.1</v>
      </c>
      <c r="GK496">
        <v>29097.4</v>
      </c>
      <c r="GL496">
        <v>33879.1</v>
      </c>
      <c r="GM496">
        <v>35680.9</v>
      </c>
      <c r="GN496">
        <v>41003.3</v>
      </c>
      <c r="GO496">
        <v>41522.6</v>
      </c>
      <c r="GP496">
        <v>1.7115</v>
      </c>
      <c r="GQ496">
        <v>1.98118</v>
      </c>
      <c r="GR496">
        <v>0.0402331</v>
      </c>
      <c r="GS496">
        <v>0</v>
      </c>
      <c r="GT496">
        <v>31.3387</v>
      </c>
      <c r="GU496">
        <v>999.9</v>
      </c>
      <c r="GV496">
        <v>36.4</v>
      </c>
      <c r="GW496">
        <v>37.3</v>
      </c>
      <c r="GX496">
        <v>25.7514</v>
      </c>
      <c r="GY496">
        <v>62.8318</v>
      </c>
      <c r="GZ496">
        <v>29.7276</v>
      </c>
      <c r="HA496">
        <v>1</v>
      </c>
      <c r="HB496">
        <v>0.429914</v>
      </c>
      <c r="HC496">
        <v>0</v>
      </c>
      <c r="HD496">
        <v>20.3916</v>
      </c>
      <c r="HE496">
        <v>5.21534</v>
      </c>
      <c r="HF496">
        <v>12.0099</v>
      </c>
      <c r="HG496">
        <v>4.9871</v>
      </c>
      <c r="HH496">
        <v>3.28833</v>
      </c>
      <c r="HI496">
        <v>2503.7</v>
      </c>
      <c r="HJ496">
        <v>9999</v>
      </c>
      <c r="HK496">
        <v>9999</v>
      </c>
      <c r="HL496">
        <v>46.9</v>
      </c>
      <c r="HM496">
        <v>1.86736</v>
      </c>
      <c r="HN496">
        <v>1.86631</v>
      </c>
      <c r="HO496">
        <v>1.86584</v>
      </c>
      <c r="HP496">
        <v>1.86571</v>
      </c>
      <c r="HQ496">
        <v>1.86752</v>
      </c>
      <c r="HR496">
        <v>1.87007</v>
      </c>
      <c r="HS496">
        <v>1.86874</v>
      </c>
      <c r="HT496">
        <v>1.87011</v>
      </c>
      <c r="HU496">
        <v>0</v>
      </c>
      <c r="HV496">
        <v>0</v>
      </c>
      <c r="HW496">
        <v>0</v>
      </c>
      <c r="HX496">
        <v>0</v>
      </c>
      <c r="HY496" t="s">
        <v>425</v>
      </c>
      <c r="HZ496" t="s">
        <v>426</v>
      </c>
      <c r="IA496" t="s">
        <v>427</v>
      </c>
      <c r="IB496" t="s">
        <v>427</v>
      </c>
      <c r="IC496" t="s">
        <v>427</v>
      </c>
      <c r="ID496" t="s">
        <v>427</v>
      </c>
      <c r="IE496">
        <v>0</v>
      </c>
      <c r="IF496">
        <v>100</v>
      </c>
      <c r="IG496">
        <v>100</v>
      </c>
      <c r="IH496">
        <v>0.764</v>
      </c>
      <c r="II496">
        <v>0.1292</v>
      </c>
      <c r="IJ496">
        <v>1.086735174038953</v>
      </c>
      <c r="IK496">
        <v>-0.0004613869835165773</v>
      </c>
      <c r="IL496">
        <v>-7.733014719846753E-07</v>
      </c>
      <c r="IM496">
        <v>2.12217718631011E-10</v>
      </c>
      <c r="IN496">
        <v>-0.1663746428164504</v>
      </c>
      <c r="IO496">
        <v>0.000886434048502425</v>
      </c>
      <c r="IP496">
        <v>0.0004187276611132993</v>
      </c>
      <c r="IQ496">
        <v>-3.612086840460417E-06</v>
      </c>
      <c r="IR496">
        <v>19</v>
      </c>
      <c r="IS496">
        <v>2204</v>
      </c>
      <c r="IT496">
        <v>1</v>
      </c>
      <c r="IU496">
        <v>37</v>
      </c>
      <c r="IV496">
        <v>18.4</v>
      </c>
      <c r="IW496">
        <v>18.5</v>
      </c>
      <c r="IX496">
        <v>1.22925</v>
      </c>
      <c r="IY496">
        <v>2.23999</v>
      </c>
      <c r="IZ496">
        <v>1.39648</v>
      </c>
      <c r="JA496">
        <v>2.34863</v>
      </c>
      <c r="JB496">
        <v>1.49536</v>
      </c>
      <c r="JC496">
        <v>2.39502</v>
      </c>
      <c r="JD496">
        <v>39.7925</v>
      </c>
      <c r="JE496">
        <v>14.1671</v>
      </c>
      <c r="JF496">
        <v>18</v>
      </c>
      <c r="JG496">
        <v>394.668</v>
      </c>
      <c r="JH496">
        <v>550.88</v>
      </c>
      <c r="JI496">
        <v>33.2879</v>
      </c>
      <c r="JJ496">
        <v>32.9745</v>
      </c>
      <c r="JK496">
        <v>29.9999</v>
      </c>
      <c r="JL496">
        <v>32.9029</v>
      </c>
      <c r="JM496">
        <v>32.8095</v>
      </c>
      <c r="JN496">
        <v>24.6796</v>
      </c>
      <c r="JO496">
        <v>36.5374</v>
      </c>
      <c r="JP496">
        <v>0</v>
      </c>
      <c r="JQ496">
        <v>-999.9</v>
      </c>
      <c r="JR496">
        <v>520.9160000000001</v>
      </c>
      <c r="JS496">
        <v>16.1302</v>
      </c>
      <c r="JT496">
        <v>99.5831</v>
      </c>
      <c r="JU496">
        <v>99.66549999999999</v>
      </c>
    </row>
    <row r="497" spans="1:281">
      <c r="A497">
        <v>481</v>
      </c>
      <c r="B497">
        <v>1652292980</v>
      </c>
      <c r="C497">
        <v>10923.5</v>
      </c>
      <c r="D497" t="s">
        <v>1473</v>
      </c>
      <c r="E497" t="s">
        <v>1474</v>
      </c>
      <c r="F497">
        <v>5</v>
      </c>
      <c r="G497" t="s">
        <v>1410</v>
      </c>
      <c r="H497" t="s">
        <v>418</v>
      </c>
      <c r="I497">
        <v>1652292977.2</v>
      </c>
      <c r="J497">
        <f>(K497)/1000</f>
        <v>0</v>
      </c>
      <c r="K497">
        <f>IF(CZ497, AN497, AH497)</f>
        <v>0</v>
      </c>
      <c r="L497">
        <f>IF(CZ497, AI497, AG497)</f>
        <v>0</v>
      </c>
      <c r="M497">
        <f>DB497 - IF(AU497&gt;1, L497*CV497*100.0/(AW497*DP497), 0)</f>
        <v>0</v>
      </c>
      <c r="N497">
        <f>((T497-J497/2)*M497-L497)/(T497+J497/2)</f>
        <v>0</v>
      </c>
      <c r="O497">
        <f>N497*(DI497+DJ497)/1000.0</f>
        <v>0</v>
      </c>
      <c r="P497">
        <f>(DB497 - IF(AU497&gt;1, L497*CV497*100.0/(AW497*DP497), 0))*(DI497+DJ497)/1000.0</f>
        <v>0</v>
      </c>
      <c r="Q497">
        <f>2.0/((1/S497-1/R497)+SIGN(S497)*SQRT((1/S497-1/R497)*(1/S497-1/R497) + 4*CW497/((CW497+1)*(CW497+1))*(2*1/S497*1/R497-1/R497*1/R497)))</f>
        <v>0</v>
      </c>
      <c r="R497">
        <f>IF(LEFT(CX497,1)&lt;&gt;"0",IF(LEFT(CX497,1)="1",3.0,CY497),$D$5+$E$5*(DP497*DI497/($K$5*1000))+$F$5*(DP497*DI497/($K$5*1000))*MAX(MIN(CV497,$J$5),$I$5)*MAX(MIN(CV497,$J$5),$I$5)+$G$5*MAX(MIN(CV497,$J$5),$I$5)*(DP497*DI497/($K$5*1000))+$H$5*(DP497*DI497/($K$5*1000))*(DP497*DI497/($K$5*1000)))</f>
        <v>0</v>
      </c>
      <c r="S497">
        <f>J497*(1000-(1000*0.61365*exp(17.502*W497/(240.97+W497))/(DI497+DJ497)+DD497)/2)/(1000*0.61365*exp(17.502*W497/(240.97+W497))/(DI497+DJ497)-DD497)</f>
        <v>0</v>
      </c>
      <c r="T497">
        <f>1/((CW497+1)/(Q497/1.6)+1/(R497/1.37)) + CW497/((CW497+1)/(Q497/1.6) + CW497/(R497/1.37))</f>
        <v>0</v>
      </c>
      <c r="U497">
        <f>(CR497*CU497)</f>
        <v>0</v>
      </c>
      <c r="V497">
        <f>(DK497+(U497+2*0.95*5.67E-8*(((DK497+$B$7)+273)^4-(DK497+273)^4)-44100*J497)/(1.84*29.3*R497+8*0.95*5.67E-8*(DK497+273)^3))</f>
        <v>0</v>
      </c>
      <c r="W497">
        <f>($C$7*DL497+$D$7*DM497+$E$7*V497)</f>
        <v>0</v>
      </c>
      <c r="X497">
        <f>0.61365*exp(17.502*W497/(240.97+W497))</f>
        <v>0</v>
      </c>
      <c r="Y497">
        <f>(Z497/AA497*100)</f>
        <v>0</v>
      </c>
      <c r="Z497">
        <f>DD497*(DI497+DJ497)/1000</f>
        <v>0</v>
      </c>
      <c r="AA497">
        <f>0.61365*exp(17.502*DK497/(240.97+DK497))</f>
        <v>0</v>
      </c>
      <c r="AB497">
        <f>(X497-DD497*(DI497+DJ497)/1000)</f>
        <v>0</v>
      </c>
      <c r="AC497">
        <f>(-J497*44100)</f>
        <v>0</v>
      </c>
      <c r="AD497">
        <f>2*29.3*R497*0.92*(DK497-W497)</f>
        <v>0</v>
      </c>
      <c r="AE497">
        <f>2*0.95*5.67E-8*(((DK497+$B$7)+273)^4-(W497+273)^4)</f>
        <v>0</v>
      </c>
      <c r="AF497">
        <f>U497+AE497+AC497+AD497</f>
        <v>0</v>
      </c>
      <c r="AG497">
        <f>DH497*AU497*(DC497-DB497*(1000-AU497*DE497)/(1000-AU497*DD497))/(100*CV497)</f>
        <v>0</v>
      </c>
      <c r="AH497">
        <f>1000*DH497*AU497*(DD497-DE497)/(100*CV497*(1000-AU497*DD497))</f>
        <v>0</v>
      </c>
      <c r="AI497">
        <f>(AJ497 - AK497 - DI497*1E3/(8.314*(DK497+273.15)) * AM497/DH497 * AL497) * DH497/(100*CV497) * (1000 - DE497)/1000</f>
        <v>0</v>
      </c>
      <c r="AJ497">
        <v>510.3871038356825</v>
      </c>
      <c r="AK497">
        <v>457.1797515151515</v>
      </c>
      <c r="AL497">
        <v>3.209263461989242</v>
      </c>
      <c r="AM497">
        <v>66.42542374797677</v>
      </c>
      <c r="AN497">
        <f>(AP497 - AO497 + DI497*1E3/(8.314*(DK497+273.15)) * AR497/DH497 * AQ497) * DH497/(100*CV497) * 1000/(1000 - AP497)</f>
        <v>0</v>
      </c>
      <c r="AO497">
        <v>16.21948538247186</v>
      </c>
      <c r="AP497">
        <v>29.47451748251751</v>
      </c>
      <c r="AQ497">
        <v>-3.39526029303801E-05</v>
      </c>
      <c r="AR497">
        <v>79.24354987130967</v>
      </c>
      <c r="AS497">
        <v>0</v>
      </c>
      <c r="AT497">
        <v>0</v>
      </c>
      <c r="AU497">
        <f>IF(AS497*$H$13&gt;=AW497,1.0,(AW497/(AW497-AS497*$H$13)))</f>
        <v>0</v>
      </c>
      <c r="AV497">
        <f>(AU497-1)*100</f>
        <v>0</v>
      </c>
      <c r="AW497">
        <f>MAX(0,($B$13+$C$13*DP497)/(1+$D$13*DP497)*DI497/(DK497+273)*$E$13)</f>
        <v>0</v>
      </c>
      <c r="AX497" t="s">
        <v>421</v>
      </c>
      <c r="AY497" t="s">
        <v>421</v>
      </c>
      <c r="AZ497">
        <v>0</v>
      </c>
      <c r="BA497">
        <v>0</v>
      </c>
      <c r="BB497">
        <f>1-AZ497/BA497</f>
        <v>0</v>
      </c>
      <c r="BC497">
        <v>0</v>
      </c>
      <c r="BD497" t="s">
        <v>421</v>
      </c>
      <c r="BE497" t="s">
        <v>421</v>
      </c>
      <c r="BF497">
        <v>0</v>
      </c>
      <c r="BG497">
        <v>0</v>
      </c>
      <c r="BH497">
        <f>1-BF497/BG497</f>
        <v>0</v>
      </c>
      <c r="BI497">
        <v>0.5</v>
      </c>
      <c r="BJ497">
        <f>CS497</f>
        <v>0</v>
      </c>
      <c r="BK497">
        <f>L497</f>
        <v>0</v>
      </c>
      <c r="BL497">
        <f>BH497*BI497*BJ497</f>
        <v>0</v>
      </c>
      <c r="BM497">
        <f>(BK497-BC497)/BJ497</f>
        <v>0</v>
      </c>
      <c r="BN497">
        <f>(BA497-BG497)/BG497</f>
        <v>0</v>
      </c>
      <c r="BO497">
        <f>AZ497/(BB497+AZ497/BG497)</f>
        <v>0</v>
      </c>
      <c r="BP497" t="s">
        <v>421</v>
      </c>
      <c r="BQ497">
        <v>0</v>
      </c>
      <c r="BR497">
        <f>IF(BQ497&lt;&gt;0, BQ497, BO497)</f>
        <v>0</v>
      </c>
      <c r="BS497">
        <f>1-BR497/BG497</f>
        <v>0</v>
      </c>
      <c r="BT497">
        <f>(BG497-BF497)/(BG497-BR497)</f>
        <v>0</v>
      </c>
      <c r="BU497">
        <f>(BA497-BG497)/(BA497-BR497)</f>
        <v>0</v>
      </c>
      <c r="BV497">
        <f>(BG497-BF497)/(BG497-AZ497)</f>
        <v>0</v>
      </c>
      <c r="BW497">
        <f>(BA497-BG497)/(BA497-AZ497)</f>
        <v>0</v>
      </c>
      <c r="BX497">
        <f>(BT497*BR497/BF497)</f>
        <v>0</v>
      </c>
      <c r="BY497">
        <f>(1-BX497)</f>
        <v>0</v>
      </c>
      <c r="BZ497">
        <v>1370</v>
      </c>
      <c r="CA497">
        <v>300</v>
      </c>
      <c r="CB497">
        <v>300</v>
      </c>
      <c r="CC497">
        <v>300</v>
      </c>
      <c r="CD497">
        <v>10364.3</v>
      </c>
      <c r="CE497">
        <v>1581.53</v>
      </c>
      <c r="CF497">
        <v>-0.00729618</v>
      </c>
      <c r="CG497">
        <v>1.07</v>
      </c>
      <c r="CH497" t="s">
        <v>421</v>
      </c>
      <c r="CI497" t="s">
        <v>421</v>
      </c>
      <c r="CJ497" t="s">
        <v>421</v>
      </c>
      <c r="CK497" t="s">
        <v>421</v>
      </c>
      <c r="CL497" t="s">
        <v>421</v>
      </c>
      <c r="CM497" t="s">
        <v>421</v>
      </c>
      <c r="CN497" t="s">
        <v>421</v>
      </c>
      <c r="CO497" t="s">
        <v>421</v>
      </c>
      <c r="CP497" t="s">
        <v>421</v>
      </c>
      <c r="CQ497" t="s">
        <v>421</v>
      </c>
      <c r="CR497">
        <f>$B$11*DQ497+$C$11*DR497+$F$11*EC497*(1-EF497)</f>
        <v>0</v>
      </c>
      <c r="CS497">
        <f>CR497*CT497</f>
        <v>0</v>
      </c>
      <c r="CT497">
        <f>($B$11*$D$9+$C$11*$D$9+$F$11*((EP497+EH497)/MAX(EP497+EH497+EQ497, 0.1)*$I$9+EQ497/MAX(EP497+EH497+EQ497, 0.1)*$J$9))/($B$11+$C$11+$F$11)</f>
        <v>0</v>
      </c>
      <c r="CU497">
        <f>($B$11*$K$9+$C$11*$K$9+$F$11*((EP497+EH497)/MAX(EP497+EH497+EQ497, 0.1)*$P$9+EQ497/MAX(EP497+EH497+EQ497, 0.1)*$Q$9))/($B$11+$C$11+$F$11)</f>
        <v>0</v>
      </c>
      <c r="CV497">
        <v>6</v>
      </c>
      <c r="CW497">
        <v>0.5</v>
      </c>
      <c r="CX497" t="s">
        <v>422</v>
      </c>
      <c r="CY497">
        <v>2</v>
      </c>
      <c r="CZ497" t="b">
        <v>1</v>
      </c>
      <c r="DA497">
        <v>1652292977.2</v>
      </c>
      <c r="DB497">
        <v>436.518</v>
      </c>
      <c r="DC497">
        <v>505.5812</v>
      </c>
      <c r="DD497">
        <v>29.48193</v>
      </c>
      <c r="DE497">
        <v>16.2078</v>
      </c>
      <c r="DF497">
        <v>435.7615</v>
      </c>
      <c r="DG497">
        <v>29.35286</v>
      </c>
      <c r="DH497">
        <v>400.0677</v>
      </c>
      <c r="DI497">
        <v>90.5908</v>
      </c>
      <c r="DJ497">
        <v>0.09997420999999999</v>
      </c>
      <c r="DK497">
        <v>33.85839</v>
      </c>
      <c r="DL497">
        <v>31.98570999999999</v>
      </c>
      <c r="DM497">
        <v>999.9</v>
      </c>
      <c r="DN497">
        <v>0</v>
      </c>
      <c r="DO497">
        <v>0</v>
      </c>
      <c r="DP497">
        <v>9995.625</v>
      </c>
      <c r="DQ497">
        <v>0</v>
      </c>
      <c r="DR497">
        <v>247.9937</v>
      </c>
      <c r="DS497">
        <v>-69.06329000000001</v>
      </c>
      <c r="DT497">
        <v>449.7784</v>
      </c>
      <c r="DU497">
        <v>513.9106</v>
      </c>
      <c r="DV497">
        <v>13.27414</v>
      </c>
      <c r="DW497">
        <v>505.5812</v>
      </c>
      <c r="DX497">
        <v>16.2078</v>
      </c>
      <c r="DY497">
        <v>2.670792</v>
      </c>
      <c r="DZ497">
        <v>1.468276</v>
      </c>
      <c r="EA497">
        <v>22.10651</v>
      </c>
      <c r="EB497">
        <v>12.64174</v>
      </c>
      <c r="EC497">
        <v>1500.009</v>
      </c>
      <c r="ED497">
        <v>0.9730079999999999</v>
      </c>
      <c r="EE497">
        <v>0.02699188</v>
      </c>
      <c r="EF497">
        <v>0</v>
      </c>
      <c r="EG497">
        <v>1031.756</v>
      </c>
      <c r="EH497">
        <v>5.000970000000001</v>
      </c>
      <c r="EI497">
        <v>16563.78</v>
      </c>
      <c r="EJ497">
        <v>12491.73</v>
      </c>
      <c r="EK497">
        <v>42.312</v>
      </c>
      <c r="EL497">
        <v>43.687</v>
      </c>
      <c r="EM497">
        <v>42.5</v>
      </c>
      <c r="EN497">
        <v>43.52480000000001</v>
      </c>
      <c r="EO497">
        <v>43.4496</v>
      </c>
      <c r="EP497">
        <v>1454.658</v>
      </c>
      <c r="EQ497">
        <v>40.35100000000001</v>
      </c>
      <c r="ER497">
        <v>0</v>
      </c>
      <c r="ES497">
        <v>1144.200000047684</v>
      </c>
      <c r="ET497">
        <v>0</v>
      </c>
      <c r="EU497">
        <v>1027.978461538461</v>
      </c>
      <c r="EV497">
        <v>45.38051285584924</v>
      </c>
      <c r="EW497">
        <v>683.4700851271606</v>
      </c>
      <c r="EX497">
        <v>16509.11923076923</v>
      </c>
      <c r="EY497">
        <v>15</v>
      </c>
      <c r="EZ497">
        <v>1652291871.6</v>
      </c>
      <c r="FA497" t="s">
        <v>1407</v>
      </c>
      <c r="FB497">
        <v>1652291871.6</v>
      </c>
      <c r="FC497">
        <v>1652291863.6</v>
      </c>
      <c r="FD497">
        <v>39</v>
      </c>
      <c r="FE497">
        <v>0.347</v>
      </c>
      <c r="FF497">
        <v>-0</v>
      </c>
      <c r="FG497">
        <v>-0.763</v>
      </c>
      <c r="FH497">
        <v>0.031</v>
      </c>
      <c r="FI497">
        <v>1600</v>
      </c>
      <c r="FJ497">
        <v>23</v>
      </c>
      <c r="FK497">
        <v>0.04</v>
      </c>
      <c r="FL497">
        <v>0.02</v>
      </c>
      <c r="FM497">
        <v>-65.88374390243904</v>
      </c>
      <c r="FN497">
        <v>-26.06007177700352</v>
      </c>
      <c r="FO497">
        <v>2.601889004967379</v>
      </c>
      <c r="FP497">
        <v>-1</v>
      </c>
      <c r="FQ497">
        <v>13.21525365853659</v>
      </c>
      <c r="FR497">
        <v>0.3407414634146376</v>
      </c>
      <c r="FS497">
        <v>0.03561772713993847</v>
      </c>
      <c r="FT497">
        <v>1</v>
      </c>
      <c r="FU497">
        <v>0</v>
      </c>
      <c r="FV497">
        <v>0</v>
      </c>
      <c r="FW497">
        <v>0</v>
      </c>
      <c r="FX497">
        <v>-1</v>
      </c>
      <c r="FY497">
        <v>1</v>
      </c>
      <c r="FZ497">
        <v>1</v>
      </c>
      <c r="GA497" t="s">
        <v>719</v>
      </c>
      <c r="GB497">
        <v>2.6927</v>
      </c>
      <c r="GC497">
        <v>2.70516</v>
      </c>
      <c r="GD497">
        <v>0.09723560000000001</v>
      </c>
      <c r="GE497">
        <v>0.107275</v>
      </c>
      <c r="GF497">
        <v>0.12168</v>
      </c>
      <c r="GG497">
        <v>0.0788256</v>
      </c>
      <c r="GH497">
        <v>28262.1</v>
      </c>
      <c r="GI497">
        <v>28061.8</v>
      </c>
      <c r="GJ497">
        <v>29136.1</v>
      </c>
      <c r="GK497">
        <v>29097.8</v>
      </c>
      <c r="GL497">
        <v>33880.4</v>
      </c>
      <c r="GM497">
        <v>35686.2</v>
      </c>
      <c r="GN497">
        <v>41003.1</v>
      </c>
      <c r="GO497">
        <v>41523.2</v>
      </c>
      <c r="GP497">
        <v>1.7114</v>
      </c>
      <c r="GQ497">
        <v>1.98123</v>
      </c>
      <c r="GR497">
        <v>0.0392273</v>
      </c>
      <c r="GS497">
        <v>0</v>
      </c>
      <c r="GT497">
        <v>31.3346</v>
      </c>
      <c r="GU497">
        <v>999.9</v>
      </c>
      <c r="GV497">
        <v>36.4</v>
      </c>
      <c r="GW497">
        <v>37.3</v>
      </c>
      <c r="GX497">
        <v>25.7509</v>
      </c>
      <c r="GY497">
        <v>62.7818</v>
      </c>
      <c r="GZ497">
        <v>29.6875</v>
      </c>
      <c r="HA497">
        <v>1</v>
      </c>
      <c r="HB497">
        <v>0.429888</v>
      </c>
      <c r="HC497">
        <v>0</v>
      </c>
      <c r="HD497">
        <v>20.3917</v>
      </c>
      <c r="HE497">
        <v>5.21579</v>
      </c>
      <c r="HF497">
        <v>12.0099</v>
      </c>
      <c r="HG497">
        <v>4.98745</v>
      </c>
      <c r="HH497">
        <v>3.28842</v>
      </c>
      <c r="HI497">
        <v>2503.7</v>
      </c>
      <c r="HJ497">
        <v>9999</v>
      </c>
      <c r="HK497">
        <v>9999</v>
      </c>
      <c r="HL497">
        <v>46.9</v>
      </c>
      <c r="HM497">
        <v>1.86737</v>
      </c>
      <c r="HN497">
        <v>1.86632</v>
      </c>
      <c r="HO497">
        <v>1.86584</v>
      </c>
      <c r="HP497">
        <v>1.86569</v>
      </c>
      <c r="HQ497">
        <v>1.86753</v>
      </c>
      <c r="HR497">
        <v>1.87006</v>
      </c>
      <c r="HS497">
        <v>1.86873</v>
      </c>
      <c r="HT497">
        <v>1.8701</v>
      </c>
      <c r="HU497">
        <v>0</v>
      </c>
      <c r="HV497">
        <v>0</v>
      </c>
      <c r="HW497">
        <v>0</v>
      </c>
      <c r="HX497">
        <v>0</v>
      </c>
      <c r="HY497" t="s">
        <v>425</v>
      </c>
      <c r="HZ497" t="s">
        <v>426</v>
      </c>
      <c r="IA497" t="s">
        <v>427</v>
      </c>
      <c r="IB497" t="s">
        <v>427</v>
      </c>
      <c r="IC497" t="s">
        <v>427</v>
      </c>
      <c r="ID497" t="s">
        <v>427</v>
      </c>
      <c r="IE497">
        <v>0</v>
      </c>
      <c r="IF497">
        <v>100</v>
      </c>
      <c r="IG497">
        <v>100</v>
      </c>
      <c r="IH497">
        <v>0.748</v>
      </c>
      <c r="II497">
        <v>0.1289</v>
      </c>
      <c r="IJ497">
        <v>1.086735174038953</v>
      </c>
      <c r="IK497">
        <v>-0.0004613869835165773</v>
      </c>
      <c r="IL497">
        <v>-7.733014719846753E-07</v>
      </c>
      <c r="IM497">
        <v>2.12217718631011E-10</v>
      </c>
      <c r="IN497">
        <v>-0.1663746428164504</v>
      </c>
      <c r="IO497">
        <v>0.000886434048502425</v>
      </c>
      <c r="IP497">
        <v>0.0004187276611132993</v>
      </c>
      <c r="IQ497">
        <v>-3.612086840460417E-06</v>
      </c>
      <c r="IR497">
        <v>19</v>
      </c>
      <c r="IS497">
        <v>2204</v>
      </c>
      <c r="IT497">
        <v>1</v>
      </c>
      <c r="IU497">
        <v>37</v>
      </c>
      <c r="IV497">
        <v>18.5</v>
      </c>
      <c r="IW497">
        <v>18.6</v>
      </c>
      <c r="IX497">
        <v>1.26099</v>
      </c>
      <c r="IY497">
        <v>2.23877</v>
      </c>
      <c r="IZ497">
        <v>1.39648</v>
      </c>
      <c r="JA497">
        <v>2.34863</v>
      </c>
      <c r="JB497">
        <v>1.49536</v>
      </c>
      <c r="JC497">
        <v>2.38403</v>
      </c>
      <c r="JD497">
        <v>39.7925</v>
      </c>
      <c r="JE497">
        <v>14.1671</v>
      </c>
      <c r="JF497">
        <v>18</v>
      </c>
      <c r="JG497">
        <v>394.602</v>
      </c>
      <c r="JH497">
        <v>550.8920000000001</v>
      </c>
      <c r="JI497">
        <v>33.2866</v>
      </c>
      <c r="JJ497">
        <v>32.9742</v>
      </c>
      <c r="JK497">
        <v>29.9999</v>
      </c>
      <c r="JL497">
        <v>32.9012</v>
      </c>
      <c r="JM497">
        <v>32.8066</v>
      </c>
      <c r="JN497">
        <v>25.2788</v>
      </c>
      <c r="JO497">
        <v>36.5374</v>
      </c>
      <c r="JP497">
        <v>0</v>
      </c>
      <c r="JQ497">
        <v>-999.9</v>
      </c>
      <c r="JR497">
        <v>534.275</v>
      </c>
      <c r="JS497">
        <v>16.127</v>
      </c>
      <c r="JT497">
        <v>99.5829</v>
      </c>
      <c r="JU497">
        <v>99.667</v>
      </c>
    </row>
    <row r="498" spans="1:281">
      <c r="A498">
        <v>482</v>
      </c>
      <c r="B498">
        <v>1652292985</v>
      </c>
      <c r="C498">
        <v>10928.5</v>
      </c>
      <c r="D498" t="s">
        <v>1475</v>
      </c>
      <c r="E498" t="s">
        <v>1476</v>
      </c>
      <c r="F498">
        <v>5</v>
      </c>
      <c r="G498" t="s">
        <v>1410</v>
      </c>
      <c r="H498" t="s">
        <v>418</v>
      </c>
      <c r="I498">
        <v>1652292982.5</v>
      </c>
      <c r="J498">
        <f>(K498)/1000</f>
        <v>0</v>
      </c>
      <c r="K498">
        <f>IF(CZ498, AN498, AH498)</f>
        <v>0</v>
      </c>
      <c r="L498">
        <f>IF(CZ498, AI498, AG498)</f>
        <v>0</v>
      </c>
      <c r="M498">
        <f>DB498 - IF(AU498&gt;1, L498*CV498*100.0/(AW498*DP498), 0)</f>
        <v>0</v>
      </c>
      <c r="N498">
        <f>((T498-J498/2)*M498-L498)/(T498+J498/2)</f>
        <v>0</v>
      </c>
      <c r="O498">
        <f>N498*(DI498+DJ498)/1000.0</f>
        <v>0</v>
      </c>
      <c r="P498">
        <f>(DB498 - IF(AU498&gt;1, L498*CV498*100.0/(AW498*DP498), 0))*(DI498+DJ498)/1000.0</f>
        <v>0</v>
      </c>
      <c r="Q498">
        <f>2.0/((1/S498-1/R498)+SIGN(S498)*SQRT((1/S498-1/R498)*(1/S498-1/R498) + 4*CW498/((CW498+1)*(CW498+1))*(2*1/S498*1/R498-1/R498*1/R498)))</f>
        <v>0</v>
      </c>
      <c r="R498">
        <f>IF(LEFT(CX498,1)&lt;&gt;"0",IF(LEFT(CX498,1)="1",3.0,CY498),$D$5+$E$5*(DP498*DI498/($K$5*1000))+$F$5*(DP498*DI498/($K$5*1000))*MAX(MIN(CV498,$J$5),$I$5)*MAX(MIN(CV498,$J$5),$I$5)+$G$5*MAX(MIN(CV498,$J$5),$I$5)*(DP498*DI498/($K$5*1000))+$H$5*(DP498*DI498/($K$5*1000))*(DP498*DI498/($K$5*1000)))</f>
        <v>0</v>
      </c>
      <c r="S498">
        <f>J498*(1000-(1000*0.61365*exp(17.502*W498/(240.97+W498))/(DI498+DJ498)+DD498)/2)/(1000*0.61365*exp(17.502*W498/(240.97+W498))/(DI498+DJ498)-DD498)</f>
        <v>0</v>
      </c>
      <c r="T498">
        <f>1/((CW498+1)/(Q498/1.6)+1/(R498/1.37)) + CW498/((CW498+1)/(Q498/1.6) + CW498/(R498/1.37))</f>
        <v>0</v>
      </c>
      <c r="U498">
        <f>(CR498*CU498)</f>
        <v>0</v>
      </c>
      <c r="V498">
        <f>(DK498+(U498+2*0.95*5.67E-8*(((DK498+$B$7)+273)^4-(DK498+273)^4)-44100*J498)/(1.84*29.3*R498+8*0.95*5.67E-8*(DK498+273)^3))</f>
        <v>0</v>
      </c>
      <c r="W498">
        <f>($C$7*DL498+$D$7*DM498+$E$7*V498)</f>
        <v>0</v>
      </c>
      <c r="X498">
        <f>0.61365*exp(17.502*W498/(240.97+W498))</f>
        <v>0</v>
      </c>
      <c r="Y498">
        <f>(Z498/AA498*100)</f>
        <v>0</v>
      </c>
      <c r="Z498">
        <f>DD498*(DI498+DJ498)/1000</f>
        <v>0</v>
      </c>
      <c r="AA498">
        <f>0.61365*exp(17.502*DK498/(240.97+DK498))</f>
        <v>0</v>
      </c>
      <c r="AB498">
        <f>(X498-DD498*(DI498+DJ498)/1000)</f>
        <v>0</v>
      </c>
      <c r="AC498">
        <f>(-J498*44100)</f>
        <v>0</v>
      </c>
      <c r="AD498">
        <f>2*29.3*R498*0.92*(DK498-W498)</f>
        <v>0</v>
      </c>
      <c r="AE498">
        <f>2*0.95*5.67E-8*(((DK498+$B$7)+273)^4-(W498+273)^4)</f>
        <v>0</v>
      </c>
      <c r="AF498">
        <f>U498+AE498+AC498+AD498</f>
        <v>0</v>
      </c>
      <c r="AG498">
        <f>DH498*AU498*(DC498-DB498*(1000-AU498*DE498)/(1000-AU498*DD498))/(100*CV498)</f>
        <v>0</v>
      </c>
      <c r="AH498">
        <f>1000*DH498*AU498*(DD498-DE498)/(100*CV498*(1000-AU498*DD498))</f>
        <v>0</v>
      </c>
      <c r="AI498">
        <f>(AJ498 - AK498 - DI498*1E3/(8.314*(DK498+273.15)) * AM498/DH498 * AL498) * DH498/(100*CV498) * (1000 - DE498)/1000</f>
        <v>0</v>
      </c>
      <c r="AJ498">
        <v>527.4819403828536</v>
      </c>
      <c r="AK498">
        <v>473.2209212121211</v>
      </c>
      <c r="AL498">
        <v>3.213344234186304</v>
      </c>
      <c r="AM498">
        <v>66.42542374797677</v>
      </c>
      <c r="AN498">
        <f>(AP498 - AO498 + DI498*1E3/(8.314*(DK498+273.15)) * AR498/DH498 * AQ498) * DH498/(100*CV498) * 1000/(1000 - AP498)</f>
        <v>0</v>
      </c>
      <c r="AO498">
        <v>16.19530292743466</v>
      </c>
      <c r="AP498">
        <v>29.46794055944057</v>
      </c>
      <c r="AQ498">
        <v>-0.000109114408248368</v>
      </c>
      <c r="AR498">
        <v>79.24354987130967</v>
      </c>
      <c r="AS498">
        <v>0</v>
      </c>
      <c r="AT498">
        <v>0</v>
      </c>
      <c r="AU498">
        <f>IF(AS498*$H$13&gt;=AW498,1.0,(AW498/(AW498-AS498*$H$13)))</f>
        <v>0</v>
      </c>
      <c r="AV498">
        <f>(AU498-1)*100</f>
        <v>0</v>
      </c>
      <c r="AW498">
        <f>MAX(0,($B$13+$C$13*DP498)/(1+$D$13*DP498)*DI498/(DK498+273)*$E$13)</f>
        <v>0</v>
      </c>
      <c r="AX498" t="s">
        <v>421</v>
      </c>
      <c r="AY498" t="s">
        <v>421</v>
      </c>
      <c r="AZ498">
        <v>0</v>
      </c>
      <c r="BA498">
        <v>0</v>
      </c>
      <c r="BB498">
        <f>1-AZ498/BA498</f>
        <v>0</v>
      </c>
      <c r="BC498">
        <v>0</v>
      </c>
      <c r="BD498" t="s">
        <v>421</v>
      </c>
      <c r="BE498" t="s">
        <v>421</v>
      </c>
      <c r="BF498">
        <v>0</v>
      </c>
      <c r="BG498">
        <v>0</v>
      </c>
      <c r="BH498">
        <f>1-BF498/BG498</f>
        <v>0</v>
      </c>
      <c r="BI498">
        <v>0.5</v>
      </c>
      <c r="BJ498">
        <f>CS498</f>
        <v>0</v>
      </c>
      <c r="BK498">
        <f>L498</f>
        <v>0</v>
      </c>
      <c r="BL498">
        <f>BH498*BI498*BJ498</f>
        <v>0</v>
      </c>
      <c r="BM498">
        <f>(BK498-BC498)/BJ498</f>
        <v>0</v>
      </c>
      <c r="BN498">
        <f>(BA498-BG498)/BG498</f>
        <v>0</v>
      </c>
      <c r="BO498">
        <f>AZ498/(BB498+AZ498/BG498)</f>
        <v>0</v>
      </c>
      <c r="BP498" t="s">
        <v>421</v>
      </c>
      <c r="BQ498">
        <v>0</v>
      </c>
      <c r="BR498">
        <f>IF(BQ498&lt;&gt;0, BQ498, BO498)</f>
        <v>0</v>
      </c>
      <c r="BS498">
        <f>1-BR498/BG498</f>
        <v>0</v>
      </c>
      <c r="BT498">
        <f>(BG498-BF498)/(BG498-BR498)</f>
        <v>0</v>
      </c>
      <c r="BU498">
        <f>(BA498-BG498)/(BA498-BR498)</f>
        <v>0</v>
      </c>
      <c r="BV498">
        <f>(BG498-BF498)/(BG498-AZ498)</f>
        <v>0</v>
      </c>
      <c r="BW498">
        <f>(BA498-BG498)/(BA498-AZ498)</f>
        <v>0</v>
      </c>
      <c r="BX498">
        <f>(BT498*BR498/BF498)</f>
        <v>0</v>
      </c>
      <c r="BY498">
        <f>(1-BX498)</f>
        <v>0</v>
      </c>
      <c r="BZ498">
        <v>1370</v>
      </c>
      <c r="CA498">
        <v>300</v>
      </c>
      <c r="CB498">
        <v>300</v>
      </c>
      <c r="CC498">
        <v>300</v>
      </c>
      <c r="CD498">
        <v>10364.3</v>
      </c>
      <c r="CE498">
        <v>1581.53</v>
      </c>
      <c r="CF498">
        <v>-0.00729618</v>
      </c>
      <c r="CG498">
        <v>1.07</v>
      </c>
      <c r="CH498" t="s">
        <v>421</v>
      </c>
      <c r="CI498" t="s">
        <v>421</v>
      </c>
      <c r="CJ498" t="s">
        <v>421</v>
      </c>
      <c r="CK498" t="s">
        <v>421</v>
      </c>
      <c r="CL498" t="s">
        <v>421</v>
      </c>
      <c r="CM498" t="s">
        <v>421</v>
      </c>
      <c r="CN498" t="s">
        <v>421</v>
      </c>
      <c r="CO498" t="s">
        <v>421</v>
      </c>
      <c r="CP498" t="s">
        <v>421</v>
      </c>
      <c r="CQ498" t="s">
        <v>421</v>
      </c>
      <c r="CR498">
        <f>$B$11*DQ498+$C$11*DR498+$F$11*EC498*(1-EF498)</f>
        <v>0</v>
      </c>
      <c r="CS498">
        <f>CR498*CT498</f>
        <v>0</v>
      </c>
      <c r="CT498">
        <f>($B$11*$D$9+$C$11*$D$9+$F$11*((EP498+EH498)/MAX(EP498+EH498+EQ498, 0.1)*$I$9+EQ498/MAX(EP498+EH498+EQ498, 0.1)*$J$9))/($B$11+$C$11+$F$11)</f>
        <v>0</v>
      </c>
      <c r="CU498">
        <f>($B$11*$K$9+$C$11*$K$9+$F$11*((EP498+EH498)/MAX(EP498+EH498+EQ498, 0.1)*$P$9+EQ498/MAX(EP498+EH498+EQ498, 0.1)*$Q$9))/($B$11+$C$11+$F$11)</f>
        <v>0</v>
      </c>
      <c r="CV498">
        <v>6</v>
      </c>
      <c r="CW498">
        <v>0.5</v>
      </c>
      <c r="CX498" t="s">
        <v>422</v>
      </c>
      <c r="CY498">
        <v>2</v>
      </c>
      <c r="CZ498" t="b">
        <v>1</v>
      </c>
      <c r="DA498">
        <v>1652292982.5</v>
      </c>
      <c r="DB498">
        <v>452.9944444444444</v>
      </c>
      <c r="DC498">
        <v>523.3866666666667</v>
      </c>
      <c r="DD498">
        <v>29.47125555555556</v>
      </c>
      <c r="DE498">
        <v>16.19358888888889</v>
      </c>
      <c r="DF498">
        <v>452.2548888888889</v>
      </c>
      <c r="DG498">
        <v>29.34234444444444</v>
      </c>
      <c r="DH498">
        <v>400.0828888888889</v>
      </c>
      <c r="DI498">
        <v>90.59103333333331</v>
      </c>
      <c r="DJ498">
        <v>0.1000073222222222</v>
      </c>
      <c r="DK498">
        <v>33.85527777777778</v>
      </c>
      <c r="DL498">
        <v>31.97452222222222</v>
      </c>
      <c r="DM498">
        <v>999.9000000000001</v>
      </c>
      <c r="DN498">
        <v>0</v>
      </c>
      <c r="DO498">
        <v>0</v>
      </c>
      <c r="DP498">
        <v>10000.76444444444</v>
      </c>
      <c r="DQ498">
        <v>0</v>
      </c>
      <c r="DR498">
        <v>247.6863333333334</v>
      </c>
      <c r="DS498">
        <v>-70.39224444444444</v>
      </c>
      <c r="DT498">
        <v>466.7502222222222</v>
      </c>
      <c r="DU498">
        <v>532.0017777777779</v>
      </c>
      <c r="DV498">
        <v>13.27766666666667</v>
      </c>
      <c r="DW498">
        <v>523.3866666666667</v>
      </c>
      <c r="DX498">
        <v>16.19358888888889</v>
      </c>
      <c r="DY498">
        <v>2.669831111111111</v>
      </c>
      <c r="DZ498">
        <v>1.466994444444444</v>
      </c>
      <c r="EA498">
        <v>22.1006</v>
      </c>
      <c r="EB498">
        <v>12.62842222222222</v>
      </c>
      <c r="EC498">
        <v>1500.002222222222</v>
      </c>
      <c r="ED498">
        <v>0.9730084444444445</v>
      </c>
      <c r="EE498">
        <v>0.0269914</v>
      </c>
      <c r="EF498">
        <v>0</v>
      </c>
      <c r="EG498">
        <v>1034.612222222222</v>
      </c>
      <c r="EH498">
        <v>5.00097</v>
      </c>
      <c r="EI498">
        <v>16619.4</v>
      </c>
      <c r="EJ498">
        <v>12491.63333333333</v>
      </c>
      <c r="EK498">
        <v>42.312</v>
      </c>
      <c r="EL498">
        <v>43.694</v>
      </c>
      <c r="EM498">
        <v>42.50688888888889</v>
      </c>
      <c r="EN498">
        <v>43.52066666666667</v>
      </c>
      <c r="EO498">
        <v>43.465</v>
      </c>
      <c r="EP498">
        <v>1454.652222222222</v>
      </c>
      <c r="EQ498">
        <v>40.35</v>
      </c>
      <c r="ER498">
        <v>0</v>
      </c>
      <c r="ES498">
        <v>1149.600000143051</v>
      </c>
      <c r="ET498">
        <v>0</v>
      </c>
      <c r="EU498">
        <v>1031.8604</v>
      </c>
      <c r="EV498">
        <v>37.07923075999778</v>
      </c>
      <c r="EW498">
        <v>623.6153843555569</v>
      </c>
      <c r="EX498">
        <v>16571.768</v>
      </c>
      <c r="EY498">
        <v>15</v>
      </c>
      <c r="EZ498">
        <v>1652291871.6</v>
      </c>
      <c r="FA498" t="s">
        <v>1407</v>
      </c>
      <c r="FB498">
        <v>1652291871.6</v>
      </c>
      <c r="FC498">
        <v>1652291863.6</v>
      </c>
      <c r="FD498">
        <v>39</v>
      </c>
      <c r="FE498">
        <v>0.347</v>
      </c>
      <c r="FF498">
        <v>-0</v>
      </c>
      <c r="FG498">
        <v>-0.763</v>
      </c>
      <c r="FH498">
        <v>0.031</v>
      </c>
      <c r="FI498">
        <v>1600</v>
      </c>
      <c r="FJ498">
        <v>23</v>
      </c>
      <c r="FK498">
        <v>0.04</v>
      </c>
      <c r="FL498">
        <v>0.02</v>
      </c>
      <c r="FM498">
        <v>-67.84749268292683</v>
      </c>
      <c r="FN498">
        <v>-19.8580432055749</v>
      </c>
      <c r="FO498">
        <v>1.974488153913936</v>
      </c>
      <c r="FP498">
        <v>-1</v>
      </c>
      <c r="FQ498">
        <v>13.23944390243902</v>
      </c>
      <c r="FR498">
        <v>0.3461519163762797</v>
      </c>
      <c r="FS498">
        <v>0.0362543053711101</v>
      </c>
      <c r="FT498">
        <v>1</v>
      </c>
      <c r="FU498">
        <v>0</v>
      </c>
      <c r="FV498">
        <v>0</v>
      </c>
      <c r="FW498">
        <v>0</v>
      </c>
      <c r="FX498">
        <v>-1</v>
      </c>
      <c r="FY498">
        <v>1</v>
      </c>
      <c r="FZ498">
        <v>1</v>
      </c>
      <c r="GA498" t="s">
        <v>719</v>
      </c>
      <c r="GB498">
        <v>2.69277</v>
      </c>
      <c r="GC498">
        <v>2.70504</v>
      </c>
      <c r="GD498">
        <v>0.0997864</v>
      </c>
      <c r="GE498">
        <v>0.109806</v>
      </c>
      <c r="GF498">
        <v>0.121665</v>
      </c>
      <c r="GG498">
        <v>0.0788137</v>
      </c>
      <c r="GH498">
        <v>28182.7</v>
      </c>
      <c r="GI498">
        <v>27982.3</v>
      </c>
      <c r="GJ498">
        <v>29136.7</v>
      </c>
      <c r="GK498">
        <v>29098</v>
      </c>
      <c r="GL498">
        <v>33881.4</v>
      </c>
      <c r="GM498">
        <v>35686.9</v>
      </c>
      <c r="GN498">
        <v>41003.6</v>
      </c>
      <c r="GO498">
        <v>41523.5</v>
      </c>
      <c r="GP498">
        <v>1.7116</v>
      </c>
      <c r="GQ498">
        <v>1.98142</v>
      </c>
      <c r="GR498">
        <v>0.0398979</v>
      </c>
      <c r="GS498">
        <v>0</v>
      </c>
      <c r="GT498">
        <v>31.3305</v>
      </c>
      <c r="GU498">
        <v>999.9</v>
      </c>
      <c r="GV498">
        <v>36.4</v>
      </c>
      <c r="GW498">
        <v>37.3</v>
      </c>
      <c r="GX498">
        <v>25.7534</v>
      </c>
      <c r="GY498">
        <v>62.7318</v>
      </c>
      <c r="GZ498">
        <v>29.4752</v>
      </c>
      <c r="HA498">
        <v>1</v>
      </c>
      <c r="HB498">
        <v>0.42986</v>
      </c>
      <c r="HC498">
        <v>0</v>
      </c>
      <c r="HD498">
        <v>20.3917</v>
      </c>
      <c r="HE498">
        <v>5.21489</v>
      </c>
      <c r="HF498">
        <v>12.0099</v>
      </c>
      <c r="HG498">
        <v>4.9869</v>
      </c>
      <c r="HH498">
        <v>3.288</v>
      </c>
      <c r="HI498">
        <v>2503.9</v>
      </c>
      <c r="HJ498">
        <v>9999</v>
      </c>
      <c r="HK498">
        <v>9999</v>
      </c>
      <c r="HL498">
        <v>46.9</v>
      </c>
      <c r="HM498">
        <v>1.86737</v>
      </c>
      <c r="HN498">
        <v>1.86633</v>
      </c>
      <c r="HO498">
        <v>1.86585</v>
      </c>
      <c r="HP498">
        <v>1.8657</v>
      </c>
      <c r="HQ498">
        <v>1.86753</v>
      </c>
      <c r="HR498">
        <v>1.87005</v>
      </c>
      <c r="HS498">
        <v>1.86874</v>
      </c>
      <c r="HT498">
        <v>1.8701</v>
      </c>
      <c r="HU498">
        <v>0</v>
      </c>
      <c r="HV498">
        <v>0</v>
      </c>
      <c r="HW498">
        <v>0</v>
      </c>
      <c r="HX498">
        <v>0</v>
      </c>
      <c r="HY498" t="s">
        <v>425</v>
      </c>
      <c r="HZ498" t="s">
        <v>426</v>
      </c>
      <c r="IA498" t="s">
        <v>427</v>
      </c>
      <c r="IB498" t="s">
        <v>427</v>
      </c>
      <c r="IC498" t="s">
        <v>427</v>
      </c>
      <c r="ID498" t="s">
        <v>427</v>
      </c>
      <c r="IE498">
        <v>0</v>
      </c>
      <c r="IF498">
        <v>100</v>
      </c>
      <c r="IG498">
        <v>100</v>
      </c>
      <c r="IH498">
        <v>0.731</v>
      </c>
      <c r="II498">
        <v>0.1289</v>
      </c>
      <c r="IJ498">
        <v>1.086735174038953</v>
      </c>
      <c r="IK498">
        <v>-0.0004613869835165773</v>
      </c>
      <c r="IL498">
        <v>-7.733014719846753E-07</v>
      </c>
      <c r="IM498">
        <v>2.12217718631011E-10</v>
      </c>
      <c r="IN498">
        <v>-0.1663746428164504</v>
      </c>
      <c r="IO498">
        <v>0.000886434048502425</v>
      </c>
      <c r="IP498">
        <v>0.0004187276611132993</v>
      </c>
      <c r="IQ498">
        <v>-3.612086840460417E-06</v>
      </c>
      <c r="IR498">
        <v>19</v>
      </c>
      <c r="IS498">
        <v>2204</v>
      </c>
      <c r="IT498">
        <v>1</v>
      </c>
      <c r="IU498">
        <v>37</v>
      </c>
      <c r="IV498">
        <v>18.6</v>
      </c>
      <c r="IW498">
        <v>18.7</v>
      </c>
      <c r="IX498">
        <v>1.29395</v>
      </c>
      <c r="IY498">
        <v>2.24243</v>
      </c>
      <c r="IZ498">
        <v>1.39648</v>
      </c>
      <c r="JA498">
        <v>2.34863</v>
      </c>
      <c r="JB498">
        <v>1.49536</v>
      </c>
      <c r="JC498">
        <v>2.35962</v>
      </c>
      <c r="JD498">
        <v>39.7925</v>
      </c>
      <c r="JE498">
        <v>14.1495</v>
      </c>
      <c r="JF498">
        <v>18</v>
      </c>
      <c r="JG498">
        <v>394.706</v>
      </c>
      <c r="JH498">
        <v>551.04</v>
      </c>
      <c r="JI498">
        <v>33.2851</v>
      </c>
      <c r="JJ498">
        <v>32.9713</v>
      </c>
      <c r="JK498">
        <v>29.9999</v>
      </c>
      <c r="JL498">
        <v>32.9</v>
      </c>
      <c r="JM498">
        <v>32.8066</v>
      </c>
      <c r="JN498">
        <v>25.9502</v>
      </c>
      <c r="JO498">
        <v>36.8224</v>
      </c>
      <c r="JP498">
        <v>0</v>
      </c>
      <c r="JQ498">
        <v>-999.9</v>
      </c>
      <c r="JR498">
        <v>554.345</v>
      </c>
      <c r="JS498">
        <v>16.1003</v>
      </c>
      <c r="JT498">
        <v>99.58450000000001</v>
      </c>
      <c r="JU498">
        <v>99.6677</v>
      </c>
    </row>
    <row r="499" spans="1:281">
      <c r="A499">
        <v>483</v>
      </c>
      <c r="B499">
        <v>1652292990</v>
      </c>
      <c r="C499">
        <v>10933.5</v>
      </c>
      <c r="D499" t="s">
        <v>1477</v>
      </c>
      <c r="E499" t="s">
        <v>1478</v>
      </c>
      <c r="F499">
        <v>5</v>
      </c>
      <c r="G499" t="s">
        <v>1410</v>
      </c>
      <c r="H499" t="s">
        <v>418</v>
      </c>
      <c r="I499">
        <v>1652292987.2</v>
      </c>
      <c r="J499">
        <f>(K499)/1000</f>
        <v>0</v>
      </c>
      <c r="K499">
        <f>IF(CZ499, AN499, AH499)</f>
        <v>0</v>
      </c>
      <c r="L499">
        <f>IF(CZ499, AI499, AG499)</f>
        <v>0</v>
      </c>
      <c r="M499">
        <f>DB499 - IF(AU499&gt;1, L499*CV499*100.0/(AW499*DP499), 0)</f>
        <v>0</v>
      </c>
      <c r="N499">
        <f>((T499-J499/2)*M499-L499)/(T499+J499/2)</f>
        <v>0</v>
      </c>
      <c r="O499">
        <f>N499*(DI499+DJ499)/1000.0</f>
        <v>0</v>
      </c>
      <c r="P499">
        <f>(DB499 - IF(AU499&gt;1, L499*CV499*100.0/(AW499*DP499), 0))*(DI499+DJ499)/1000.0</f>
        <v>0</v>
      </c>
      <c r="Q499">
        <f>2.0/((1/S499-1/R499)+SIGN(S499)*SQRT((1/S499-1/R499)*(1/S499-1/R499) + 4*CW499/((CW499+1)*(CW499+1))*(2*1/S499*1/R499-1/R499*1/R499)))</f>
        <v>0</v>
      </c>
      <c r="R499">
        <f>IF(LEFT(CX499,1)&lt;&gt;"0",IF(LEFT(CX499,1)="1",3.0,CY499),$D$5+$E$5*(DP499*DI499/($K$5*1000))+$F$5*(DP499*DI499/($K$5*1000))*MAX(MIN(CV499,$J$5),$I$5)*MAX(MIN(CV499,$J$5),$I$5)+$G$5*MAX(MIN(CV499,$J$5),$I$5)*(DP499*DI499/($K$5*1000))+$H$5*(DP499*DI499/($K$5*1000))*(DP499*DI499/($K$5*1000)))</f>
        <v>0</v>
      </c>
      <c r="S499">
        <f>J499*(1000-(1000*0.61365*exp(17.502*W499/(240.97+W499))/(DI499+DJ499)+DD499)/2)/(1000*0.61365*exp(17.502*W499/(240.97+W499))/(DI499+DJ499)-DD499)</f>
        <v>0</v>
      </c>
      <c r="T499">
        <f>1/((CW499+1)/(Q499/1.6)+1/(R499/1.37)) + CW499/((CW499+1)/(Q499/1.6) + CW499/(R499/1.37))</f>
        <v>0</v>
      </c>
      <c r="U499">
        <f>(CR499*CU499)</f>
        <v>0</v>
      </c>
      <c r="V499">
        <f>(DK499+(U499+2*0.95*5.67E-8*(((DK499+$B$7)+273)^4-(DK499+273)^4)-44100*J499)/(1.84*29.3*R499+8*0.95*5.67E-8*(DK499+273)^3))</f>
        <v>0</v>
      </c>
      <c r="W499">
        <f>($C$7*DL499+$D$7*DM499+$E$7*V499)</f>
        <v>0</v>
      </c>
      <c r="X499">
        <f>0.61365*exp(17.502*W499/(240.97+W499))</f>
        <v>0</v>
      </c>
      <c r="Y499">
        <f>(Z499/AA499*100)</f>
        <v>0</v>
      </c>
      <c r="Z499">
        <f>DD499*(DI499+DJ499)/1000</f>
        <v>0</v>
      </c>
      <c r="AA499">
        <f>0.61365*exp(17.502*DK499/(240.97+DK499))</f>
        <v>0</v>
      </c>
      <c r="AB499">
        <f>(X499-DD499*(DI499+DJ499)/1000)</f>
        <v>0</v>
      </c>
      <c r="AC499">
        <f>(-J499*44100)</f>
        <v>0</v>
      </c>
      <c r="AD499">
        <f>2*29.3*R499*0.92*(DK499-W499)</f>
        <v>0</v>
      </c>
      <c r="AE499">
        <f>2*0.95*5.67E-8*(((DK499+$B$7)+273)^4-(W499+273)^4)</f>
        <v>0</v>
      </c>
      <c r="AF499">
        <f>U499+AE499+AC499+AD499</f>
        <v>0</v>
      </c>
      <c r="AG499">
        <f>DH499*AU499*(DC499-DB499*(1000-AU499*DE499)/(1000-AU499*DD499))/(100*CV499)</f>
        <v>0</v>
      </c>
      <c r="AH499">
        <f>1000*DH499*AU499*(DD499-DE499)/(100*CV499*(1000-AU499*DD499))</f>
        <v>0</v>
      </c>
      <c r="AI499">
        <f>(AJ499 - AK499 - DI499*1E3/(8.314*(DK499+273.15)) * AM499/DH499 * AL499) * DH499/(100*CV499) * (1000 - DE499)/1000</f>
        <v>0</v>
      </c>
      <c r="AJ499">
        <v>544.5958026913622</v>
      </c>
      <c r="AK499">
        <v>489.3171272727271</v>
      </c>
      <c r="AL499">
        <v>3.221625766566067</v>
      </c>
      <c r="AM499">
        <v>66.42542374797677</v>
      </c>
      <c r="AN499">
        <f>(AP499 - AO499 + DI499*1E3/(8.314*(DK499+273.15)) * AR499/DH499 * AQ499) * DH499/(100*CV499) * 1000/(1000 - AP499)</f>
        <v>0</v>
      </c>
      <c r="AO499">
        <v>16.1922844922217</v>
      </c>
      <c r="AP499">
        <v>29.48016783216785</v>
      </c>
      <c r="AQ499">
        <v>0.0002131852052585499</v>
      </c>
      <c r="AR499">
        <v>79.24354987130967</v>
      </c>
      <c r="AS499">
        <v>0</v>
      </c>
      <c r="AT499">
        <v>0</v>
      </c>
      <c r="AU499">
        <f>IF(AS499*$H$13&gt;=AW499,1.0,(AW499/(AW499-AS499*$H$13)))</f>
        <v>0</v>
      </c>
      <c r="AV499">
        <f>(AU499-1)*100</f>
        <v>0</v>
      </c>
      <c r="AW499">
        <f>MAX(0,($B$13+$C$13*DP499)/(1+$D$13*DP499)*DI499/(DK499+273)*$E$13)</f>
        <v>0</v>
      </c>
      <c r="AX499" t="s">
        <v>421</v>
      </c>
      <c r="AY499" t="s">
        <v>421</v>
      </c>
      <c r="AZ499">
        <v>0</v>
      </c>
      <c r="BA499">
        <v>0</v>
      </c>
      <c r="BB499">
        <f>1-AZ499/BA499</f>
        <v>0</v>
      </c>
      <c r="BC499">
        <v>0</v>
      </c>
      <c r="BD499" t="s">
        <v>421</v>
      </c>
      <c r="BE499" t="s">
        <v>421</v>
      </c>
      <c r="BF499">
        <v>0</v>
      </c>
      <c r="BG499">
        <v>0</v>
      </c>
      <c r="BH499">
        <f>1-BF499/BG499</f>
        <v>0</v>
      </c>
      <c r="BI499">
        <v>0.5</v>
      </c>
      <c r="BJ499">
        <f>CS499</f>
        <v>0</v>
      </c>
      <c r="BK499">
        <f>L499</f>
        <v>0</v>
      </c>
      <c r="BL499">
        <f>BH499*BI499*BJ499</f>
        <v>0</v>
      </c>
      <c r="BM499">
        <f>(BK499-BC499)/BJ499</f>
        <v>0</v>
      </c>
      <c r="BN499">
        <f>(BA499-BG499)/BG499</f>
        <v>0</v>
      </c>
      <c r="BO499">
        <f>AZ499/(BB499+AZ499/BG499)</f>
        <v>0</v>
      </c>
      <c r="BP499" t="s">
        <v>421</v>
      </c>
      <c r="BQ499">
        <v>0</v>
      </c>
      <c r="BR499">
        <f>IF(BQ499&lt;&gt;0, BQ499, BO499)</f>
        <v>0</v>
      </c>
      <c r="BS499">
        <f>1-BR499/BG499</f>
        <v>0</v>
      </c>
      <c r="BT499">
        <f>(BG499-BF499)/(BG499-BR499)</f>
        <v>0</v>
      </c>
      <c r="BU499">
        <f>(BA499-BG499)/(BA499-BR499)</f>
        <v>0</v>
      </c>
      <c r="BV499">
        <f>(BG499-BF499)/(BG499-AZ499)</f>
        <v>0</v>
      </c>
      <c r="BW499">
        <f>(BA499-BG499)/(BA499-AZ499)</f>
        <v>0</v>
      </c>
      <c r="BX499">
        <f>(BT499*BR499/BF499)</f>
        <v>0</v>
      </c>
      <c r="BY499">
        <f>(1-BX499)</f>
        <v>0</v>
      </c>
      <c r="BZ499">
        <v>1370</v>
      </c>
      <c r="CA499">
        <v>300</v>
      </c>
      <c r="CB499">
        <v>300</v>
      </c>
      <c r="CC499">
        <v>300</v>
      </c>
      <c r="CD499">
        <v>10364.3</v>
      </c>
      <c r="CE499">
        <v>1581.53</v>
      </c>
      <c r="CF499">
        <v>-0.00729618</v>
      </c>
      <c r="CG499">
        <v>1.07</v>
      </c>
      <c r="CH499" t="s">
        <v>421</v>
      </c>
      <c r="CI499" t="s">
        <v>421</v>
      </c>
      <c r="CJ499" t="s">
        <v>421</v>
      </c>
      <c r="CK499" t="s">
        <v>421</v>
      </c>
      <c r="CL499" t="s">
        <v>421</v>
      </c>
      <c r="CM499" t="s">
        <v>421</v>
      </c>
      <c r="CN499" t="s">
        <v>421</v>
      </c>
      <c r="CO499" t="s">
        <v>421</v>
      </c>
      <c r="CP499" t="s">
        <v>421</v>
      </c>
      <c r="CQ499" t="s">
        <v>421</v>
      </c>
      <c r="CR499">
        <f>$B$11*DQ499+$C$11*DR499+$F$11*EC499*(1-EF499)</f>
        <v>0</v>
      </c>
      <c r="CS499">
        <f>CR499*CT499</f>
        <v>0</v>
      </c>
      <c r="CT499">
        <f>($B$11*$D$9+$C$11*$D$9+$F$11*((EP499+EH499)/MAX(EP499+EH499+EQ499, 0.1)*$I$9+EQ499/MAX(EP499+EH499+EQ499, 0.1)*$J$9))/($B$11+$C$11+$F$11)</f>
        <v>0</v>
      </c>
      <c r="CU499">
        <f>($B$11*$K$9+$C$11*$K$9+$F$11*((EP499+EH499)/MAX(EP499+EH499+EQ499, 0.1)*$P$9+EQ499/MAX(EP499+EH499+EQ499, 0.1)*$Q$9))/($B$11+$C$11+$F$11)</f>
        <v>0</v>
      </c>
      <c r="CV499">
        <v>6</v>
      </c>
      <c r="CW499">
        <v>0.5</v>
      </c>
      <c r="CX499" t="s">
        <v>422</v>
      </c>
      <c r="CY499">
        <v>2</v>
      </c>
      <c r="CZ499" t="b">
        <v>1</v>
      </c>
      <c r="DA499">
        <v>1652292987.2</v>
      </c>
      <c r="DB499">
        <v>467.6821</v>
      </c>
      <c r="DC499">
        <v>539.2239000000001</v>
      </c>
      <c r="DD499">
        <v>29.4755</v>
      </c>
      <c r="DE499">
        <v>16.18346</v>
      </c>
      <c r="DF499">
        <v>466.9577</v>
      </c>
      <c r="DG499">
        <v>29.34655</v>
      </c>
      <c r="DH499">
        <v>400.0677</v>
      </c>
      <c r="DI499">
        <v>90.5873</v>
      </c>
      <c r="DJ499">
        <v>0.10002134</v>
      </c>
      <c r="DK499">
        <v>33.85760000000001</v>
      </c>
      <c r="DL499">
        <v>31.9834</v>
      </c>
      <c r="DM499">
        <v>999.9</v>
      </c>
      <c r="DN499">
        <v>0</v>
      </c>
      <c r="DO499">
        <v>0</v>
      </c>
      <c r="DP499">
        <v>9995.249</v>
      </c>
      <c r="DQ499">
        <v>0</v>
      </c>
      <c r="DR499">
        <v>249.8046</v>
      </c>
      <c r="DS499">
        <v>-71.54181000000001</v>
      </c>
      <c r="DT499">
        <v>481.886</v>
      </c>
      <c r="DU499">
        <v>548.0939</v>
      </c>
      <c r="DV499">
        <v>13.29203</v>
      </c>
      <c r="DW499">
        <v>539.2239000000001</v>
      </c>
      <c r="DX499">
        <v>16.18346</v>
      </c>
      <c r="DY499">
        <v>2.670105</v>
      </c>
      <c r="DZ499">
        <v>1.466017</v>
      </c>
      <c r="EA499">
        <v>22.10227</v>
      </c>
      <c r="EB499">
        <v>12.61825</v>
      </c>
      <c r="EC499">
        <v>1499.997</v>
      </c>
      <c r="ED499">
        <v>0.9730084999999999</v>
      </c>
      <c r="EE499">
        <v>0.02699134</v>
      </c>
      <c r="EF499">
        <v>0</v>
      </c>
      <c r="EG499">
        <v>1036.92</v>
      </c>
      <c r="EH499">
        <v>5.000970000000001</v>
      </c>
      <c r="EI499">
        <v>16666.68</v>
      </c>
      <c r="EJ499">
        <v>12491.62</v>
      </c>
      <c r="EK499">
        <v>42.312</v>
      </c>
      <c r="EL499">
        <v>43.7311</v>
      </c>
      <c r="EM499">
        <v>42.5062</v>
      </c>
      <c r="EN499">
        <v>43.52480000000001</v>
      </c>
      <c r="EO499">
        <v>43.437</v>
      </c>
      <c r="EP499">
        <v>1454.647</v>
      </c>
      <c r="EQ499">
        <v>40.35000000000001</v>
      </c>
      <c r="ER499">
        <v>0</v>
      </c>
      <c r="ES499">
        <v>1154.400000095367</v>
      </c>
      <c r="ET499">
        <v>0</v>
      </c>
      <c r="EU499">
        <v>1034.6184</v>
      </c>
      <c r="EV499">
        <v>30.60307686627014</v>
      </c>
      <c r="EW499">
        <v>594.5615373923849</v>
      </c>
      <c r="EX499">
        <v>16619.66</v>
      </c>
      <c r="EY499">
        <v>15</v>
      </c>
      <c r="EZ499">
        <v>1652291871.6</v>
      </c>
      <c r="FA499" t="s">
        <v>1407</v>
      </c>
      <c r="FB499">
        <v>1652291871.6</v>
      </c>
      <c r="FC499">
        <v>1652291863.6</v>
      </c>
      <c r="FD499">
        <v>39</v>
      </c>
      <c r="FE499">
        <v>0.347</v>
      </c>
      <c r="FF499">
        <v>-0</v>
      </c>
      <c r="FG499">
        <v>-0.763</v>
      </c>
      <c r="FH499">
        <v>0.031</v>
      </c>
      <c r="FI499">
        <v>1600</v>
      </c>
      <c r="FJ499">
        <v>23</v>
      </c>
      <c r="FK499">
        <v>0.04</v>
      </c>
      <c r="FL499">
        <v>0.02</v>
      </c>
      <c r="FM499">
        <v>-69.60817249999999</v>
      </c>
      <c r="FN499">
        <v>-16.2071853658535</v>
      </c>
      <c r="FO499">
        <v>1.563608132971221</v>
      </c>
      <c r="FP499">
        <v>-1</v>
      </c>
      <c r="FQ499">
        <v>13.2660575</v>
      </c>
      <c r="FR499">
        <v>0.269035272045014</v>
      </c>
      <c r="FS499">
        <v>0.02960809760437171</v>
      </c>
      <c r="FT499">
        <v>1</v>
      </c>
      <c r="FU499">
        <v>0</v>
      </c>
      <c r="FV499">
        <v>0</v>
      </c>
      <c r="FW499">
        <v>0</v>
      </c>
      <c r="FX499">
        <v>-1</v>
      </c>
      <c r="FY499">
        <v>1</v>
      </c>
      <c r="FZ499">
        <v>1</v>
      </c>
      <c r="GA499" t="s">
        <v>719</v>
      </c>
      <c r="GB499">
        <v>2.69279</v>
      </c>
      <c r="GC499">
        <v>2.70516</v>
      </c>
      <c r="GD499">
        <v>0.1023</v>
      </c>
      <c r="GE499">
        <v>0.112299</v>
      </c>
      <c r="GF499">
        <v>0.121685</v>
      </c>
      <c r="GG499">
        <v>0.0786973</v>
      </c>
      <c r="GH499">
        <v>28103.8</v>
      </c>
      <c r="GI499">
        <v>27903.9</v>
      </c>
      <c r="GJ499">
        <v>29136.6</v>
      </c>
      <c r="GK499">
        <v>29098</v>
      </c>
      <c r="GL499">
        <v>33880.6</v>
      </c>
      <c r="GM499">
        <v>35691.4</v>
      </c>
      <c r="GN499">
        <v>41003.5</v>
      </c>
      <c r="GO499">
        <v>41523.4</v>
      </c>
      <c r="GP499">
        <v>1.7118</v>
      </c>
      <c r="GQ499">
        <v>1.98127</v>
      </c>
      <c r="GR499">
        <v>0.0407845</v>
      </c>
      <c r="GS499">
        <v>0</v>
      </c>
      <c r="GT499">
        <v>31.328</v>
      </c>
      <c r="GU499">
        <v>999.9</v>
      </c>
      <c r="GV499">
        <v>36.4</v>
      </c>
      <c r="GW499">
        <v>37.3</v>
      </c>
      <c r="GX499">
        <v>25.7539</v>
      </c>
      <c r="GY499">
        <v>62.9218</v>
      </c>
      <c r="GZ499">
        <v>29.2188</v>
      </c>
      <c r="HA499">
        <v>1</v>
      </c>
      <c r="HB499">
        <v>0.429406</v>
      </c>
      <c r="HC499">
        <v>0</v>
      </c>
      <c r="HD499">
        <v>20.3917</v>
      </c>
      <c r="HE499">
        <v>5.21474</v>
      </c>
      <c r="HF499">
        <v>12.0099</v>
      </c>
      <c r="HG499">
        <v>4.987</v>
      </c>
      <c r="HH499">
        <v>3.28813</v>
      </c>
      <c r="HI499">
        <v>2503.9</v>
      </c>
      <c r="HJ499">
        <v>9999</v>
      </c>
      <c r="HK499">
        <v>9999</v>
      </c>
      <c r="HL499">
        <v>46.9</v>
      </c>
      <c r="HM499">
        <v>1.86736</v>
      </c>
      <c r="HN499">
        <v>1.86632</v>
      </c>
      <c r="HO499">
        <v>1.86586</v>
      </c>
      <c r="HP499">
        <v>1.8657</v>
      </c>
      <c r="HQ499">
        <v>1.86752</v>
      </c>
      <c r="HR499">
        <v>1.87006</v>
      </c>
      <c r="HS499">
        <v>1.86874</v>
      </c>
      <c r="HT499">
        <v>1.87012</v>
      </c>
      <c r="HU499">
        <v>0</v>
      </c>
      <c r="HV499">
        <v>0</v>
      </c>
      <c r="HW499">
        <v>0</v>
      </c>
      <c r="HX499">
        <v>0</v>
      </c>
      <c r="HY499" t="s">
        <v>425</v>
      </c>
      <c r="HZ499" t="s">
        <v>426</v>
      </c>
      <c r="IA499" t="s">
        <v>427</v>
      </c>
      <c r="IB499" t="s">
        <v>427</v>
      </c>
      <c r="IC499" t="s">
        <v>427</v>
      </c>
      <c r="ID499" t="s">
        <v>427</v>
      </c>
      <c r="IE499">
        <v>0</v>
      </c>
      <c r="IF499">
        <v>100</v>
      </c>
      <c r="IG499">
        <v>100</v>
      </c>
      <c r="IH499">
        <v>0.715</v>
      </c>
      <c r="II499">
        <v>0.129</v>
      </c>
      <c r="IJ499">
        <v>1.086735174038953</v>
      </c>
      <c r="IK499">
        <v>-0.0004613869835165773</v>
      </c>
      <c r="IL499">
        <v>-7.733014719846753E-07</v>
      </c>
      <c r="IM499">
        <v>2.12217718631011E-10</v>
      </c>
      <c r="IN499">
        <v>-0.1663746428164504</v>
      </c>
      <c r="IO499">
        <v>0.000886434048502425</v>
      </c>
      <c r="IP499">
        <v>0.0004187276611132993</v>
      </c>
      <c r="IQ499">
        <v>-3.612086840460417E-06</v>
      </c>
      <c r="IR499">
        <v>19</v>
      </c>
      <c r="IS499">
        <v>2204</v>
      </c>
      <c r="IT499">
        <v>1</v>
      </c>
      <c r="IU499">
        <v>37</v>
      </c>
      <c r="IV499">
        <v>18.6</v>
      </c>
      <c r="IW499">
        <v>18.8</v>
      </c>
      <c r="IX499">
        <v>1.32324</v>
      </c>
      <c r="IY499">
        <v>2.24487</v>
      </c>
      <c r="IZ499">
        <v>1.39648</v>
      </c>
      <c r="JA499">
        <v>2.34863</v>
      </c>
      <c r="JB499">
        <v>1.49536</v>
      </c>
      <c r="JC499">
        <v>2.32056</v>
      </c>
      <c r="JD499">
        <v>39.7925</v>
      </c>
      <c r="JE499">
        <v>14.1495</v>
      </c>
      <c r="JF499">
        <v>18</v>
      </c>
      <c r="JG499">
        <v>394.805</v>
      </c>
      <c r="JH499">
        <v>550.914</v>
      </c>
      <c r="JI499">
        <v>33.2839</v>
      </c>
      <c r="JJ499">
        <v>32.9713</v>
      </c>
      <c r="JK499">
        <v>29.9999</v>
      </c>
      <c r="JL499">
        <v>32.8983</v>
      </c>
      <c r="JM499">
        <v>32.8049</v>
      </c>
      <c r="JN499">
        <v>26.5403</v>
      </c>
      <c r="JO499">
        <v>36.8224</v>
      </c>
      <c r="JP499">
        <v>0</v>
      </c>
      <c r="JQ499">
        <v>-999.9</v>
      </c>
      <c r="JR499">
        <v>567.704</v>
      </c>
      <c r="JS499">
        <v>16.0792</v>
      </c>
      <c r="JT499">
        <v>99.58410000000001</v>
      </c>
      <c r="JU499">
        <v>99.6674</v>
      </c>
    </row>
    <row r="500" spans="1:281">
      <c r="A500">
        <v>484</v>
      </c>
      <c r="B500">
        <v>1652292995</v>
      </c>
      <c r="C500">
        <v>10938.5</v>
      </c>
      <c r="D500" t="s">
        <v>1479</v>
      </c>
      <c r="E500" t="s">
        <v>1480</v>
      </c>
      <c r="F500">
        <v>5</v>
      </c>
      <c r="G500" t="s">
        <v>1410</v>
      </c>
      <c r="H500" t="s">
        <v>418</v>
      </c>
      <c r="I500">
        <v>1652292992.5</v>
      </c>
      <c r="J500">
        <f>(K500)/1000</f>
        <v>0</v>
      </c>
      <c r="K500">
        <f>IF(CZ500, AN500, AH500)</f>
        <v>0</v>
      </c>
      <c r="L500">
        <f>IF(CZ500, AI500, AG500)</f>
        <v>0</v>
      </c>
      <c r="M500">
        <f>DB500 - IF(AU500&gt;1, L500*CV500*100.0/(AW500*DP500), 0)</f>
        <v>0</v>
      </c>
      <c r="N500">
        <f>((T500-J500/2)*M500-L500)/(T500+J500/2)</f>
        <v>0</v>
      </c>
      <c r="O500">
        <f>N500*(DI500+DJ500)/1000.0</f>
        <v>0</v>
      </c>
      <c r="P500">
        <f>(DB500 - IF(AU500&gt;1, L500*CV500*100.0/(AW500*DP500), 0))*(DI500+DJ500)/1000.0</f>
        <v>0</v>
      </c>
      <c r="Q500">
        <f>2.0/((1/S500-1/R500)+SIGN(S500)*SQRT((1/S500-1/R500)*(1/S500-1/R500) + 4*CW500/((CW500+1)*(CW500+1))*(2*1/S500*1/R500-1/R500*1/R500)))</f>
        <v>0</v>
      </c>
      <c r="R500">
        <f>IF(LEFT(CX500,1)&lt;&gt;"0",IF(LEFT(CX500,1)="1",3.0,CY500),$D$5+$E$5*(DP500*DI500/($K$5*1000))+$F$5*(DP500*DI500/($K$5*1000))*MAX(MIN(CV500,$J$5),$I$5)*MAX(MIN(CV500,$J$5),$I$5)+$G$5*MAX(MIN(CV500,$J$5),$I$5)*(DP500*DI500/($K$5*1000))+$H$5*(DP500*DI500/($K$5*1000))*(DP500*DI500/($K$5*1000)))</f>
        <v>0</v>
      </c>
      <c r="S500">
        <f>J500*(1000-(1000*0.61365*exp(17.502*W500/(240.97+W500))/(DI500+DJ500)+DD500)/2)/(1000*0.61365*exp(17.502*W500/(240.97+W500))/(DI500+DJ500)-DD500)</f>
        <v>0</v>
      </c>
      <c r="T500">
        <f>1/((CW500+1)/(Q500/1.6)+1/(R500/1.37)) + CW500/((CW500+1)/(Q500/1.6) + CW500/(R500/1.37))</f>
        <v>0</v>
      </c>
      <c r="U500">
        <f>(CR500*CU500)</f>
        <v>0</v>
      </c>
      <c r="V500">
        <f>(DK500+(U500+2*0.95*5.67E-8*(((DK500+$B$7)+273)^4-(DK500+273)^4)-44100*J500)/(1.84*29.3*R500+8*0.95*5.67E-8*(DK500+273)^3))</f>
        <v>0</v>
      </c>
      <c r="W500">
        <f>($C$7*DL500+$D$7*DM500+$E$7*V500)</f>
        <v>0</v>
      </c>
      <c r="X500">
        <f>0.61365*exp(17.502*W500/(240.97+W500))</f>
        <v>0</v>
      </c>
      <c r="Y500">
        <f>(Z500/AA500*100)</f>
        <v>0</v>
      </c>
      <c r="Z500">
        <f>DD500*(DI500+DJ500)/1000</f>
        <v>0</v>
      </c>
      <c r="AA500">
        <f>0.61365*exp(17.502*DK500/(240.97+DK500))</f>
        <v>0</v>
      </c>
      <c r="AB500">
        <f>(X500-DD500*(DI500+DJ500)/1000)</f>
        <v>0</v>
      </c>
      <c r="AC500">
        <f>(-J500*44100)</f>
        <v>0</v>
      </c>
      <c r="AD500">
        <f>2*29.3*R500*0.92*(DK500-W500)</f>
        <v>0</v>
      </c>
      <c r="AE500">
        <f>2*0.95*5.67E-8*(((DK500+$B$7)+273)^4-(W500+273)^4)</f>
        <v>0</v>
      </c>
      <c r="AF500">
        <f>U500+AE500+AC500+AD500</f>
        <v>0</v>
      </c>
      <c r="AG500">
        <f>DH500*AU500*(DC500-DB500*(1000-AU500*DE500)/(1000-AU500*DD500))/(100*CV500)</f>
        <v>0</v>
      </c>
      <c r="AH500">
        <f>1000*DH500*AU500*(DD500-DE500)/(100*CV500*(1000-AU500*DD500))</f>
        <v>0</v>
      </c>
      <c r="AI500">
        <f>(AJ500 - AK500 - DI500*1E3/(8.314*(DK500+273.15)) * AM500/DH500 * AL500) * DH500/(100*CV500) * (1000 - DE500)/1000</f>
        <v>0</v>
      </c>
      <c r="AJ500">
        <v>561.6510627837964</v>
      </c>
      <c r="AK500">
        <v>505.5314848484848</v>
      </c>
      <c r="AL500">
        <v>3.239224635035142</v>
      </c>
      <c r="AM500">
        <v>66.42542374797677</v>
      </c>
      <c r="AN500">
        <f>(AP500 - AO500 + DI500*1E3/(8.314*(DK500+273.15)) * AR500/DH500 * AQ500) * DH500/(100*CV500) * 1000/(1000 - AP500)</f>
        <v>0</v>
      </c>
      <c r="AO500">
        <v>16.15335698061818</v>
      </c>
      <c r="AP500">
        <v>29.47799230769234</v>
      </c>
      <c r="AQ500">
        <v>-5.13131201619416E-05</v>
      </c>
      <c r="AR500">
        <v>79.24354987130967</v>
      </c>
      <c r="AS500">
        <v>0</v>
      </c>
      <c r="AT500">
        <v>0</v>
      </c>
      <c r="AU500">
        <f>IF(AS500*$H$13&gt;=AW500,1.0,(AW500/(AW500-AS500*$H$13)))</f>
        <v>0</v>
      </c>
      <c r="AV500">
        <f>(AU500-1)*100</f>
        <v>0</v>
      </c>
      <c r="AW500">
        <f>MAX(0,($B$13+$C$13*DP500)/(1+$D$13*DP500)*DI500/(DK500+273)*$E$13)</f>
        <v>0</v>
      </c>
      <c r="AX500" t="s">
        <v>421</v>
      </c>
      <c r="AY500" t="s">
        <v>421</v>
      </c>
      <c r="AZ500">
        <v>0</v>
      </c>
      <c r="BA500">
        <v>0</v>
      </c>
      <c r="BB500">
        <f>1-AZ500/BA500</f>
        <v>0</v>
      </c>
      <c r="BC500">
        <v>0</v>
      </c>
      <c r="BD500" t="s">
        <v>421</v>
      </c>
      <c r="BE500" t="s">
        <v>421</v>
      </c>
      <c r="BF500">
        <v>0</v>
      </c>
      <c r="BG500">
        <v>0</v>
      </c>
      <c r="BH500">
        <f>1-BF500/BG500</f>
        <v>0</v>
      </c>
      <c r="BI500">
        <v>0.5</v>
      </c>
      <c r="BJ500">
        <f>CS500</f>
        <v>0</v>
      </c>
      <c r="BK500">
        <f>L500</f>
        <v>0</v>
      </c>
      <c r="BL500">
        <f>BH500*BI500*BJ500</f>
        <v>0</v>
      </c>
      <c r="BM500">
        <f>(BK500-BC500)/BJ500</f>
        <v>0</v>
      </c>
      <c r="BN500">
        <f>(BA500-BG500)/BG500</f>
        <v>0</v>
      </c>
      <c r="BO500">
        <f>AZ500/(BB500+AZ500/BG500)</f>
        <v>0</v>
      </c>
      <c r="BP500" t="s">
        <v>421</v>
      </c>
      <c r="BQ500">
        <v>0</v>
      </c>
      <c r="BR500">
        <f>IF(BQ500&lt;&gt;0, BQ500, BO500)</f>
        <v>0</v>
      </c>
      <c r="BS500">
        <f>1-BR500/BG500</f>
        <v>0</v>
      </c>
      <c r="BT500">
        <f>(BG500-BF500)/(BG500-BR500)</f>
        <v>0</v>
      </c>
      <c r="BU500">
        <f>(BA500-BG500)/(BA500-BR500)</f>
        <v>0</v>
      </c>
      <c r="BV500">
        <f>(BG500-BF500)/(BG500-AZ500)</f>
        <v>0</v>
      </c>
      <c r="BW500">
        <f>(BA500-BG500)/(BA500-AZ500)</f>
        <v>0</v>
      </c>
      <c r="BX500">
        <f>(BT500*BR500/BF500)</f>
        <v>0</v>
      </c>
      <c r="BY500">
        <f>(1-BX500)</f>
        <v>0</v>
      </c>
      <c r="BZ500">
        <v>1370</v>
      </c>
      <c r="CA500">
        <v>300</v>
      </c>
      <c r="CB500">
        <v>300</v>
      </c>
      <c r="CC500">
        <v>300</v>
      </c>
      <c r="CD500">
        <v>10364.3</v>
      </c>
      <c r="CE500">
        <v>1581.53</v>
      </c>
      <c r="CF500">
        <v>-0.00729618</v>
      </c>
      <c r="CG500">
        <v>1.07</v>
      </c>
      <c r="CH500" t="s">
        <v>421</v>
      </c>
      <c r="CI500" t="s">
        <v>421</v>
      </c>
      <c r="CJ500" t="s">
        <v>421</v>
      </c>
      <c r="CK500" t="s">
        <v>421</v>
      </c>
      <c r="CL500" t="s">
        <v>421</v>
      </c>
      <c r="CM500" t="s">
        <v>421</v>
      </c>
      <c r="CN500" t="s">
        <v>421</v>
      </c>
      <c r="CO500" t="s">
        <v>421</v>
      </c>
      <c r="CP500" t="s">
        <v>421</v>
      </c>
      <c r="CQ500" t="s">
        <v>421</v>
      </c>
      <c r="CR500">
        <f>$B$11*DQ500+$C$11*DR500+$F$11*EC500*(1-EF500)</f>
        <v>0</v>
      </c>
      <c r="CS500">
        <f>CR500*CT500</f>
        <v>0</v>
      </c>
      <c r="CT500">
        <f>($B$11*$D$9+$C$11*$D$9+$F$11*((EP500+EH500)/MAX(EP500+EH500+EQ500, 0.1)*$I$9+EQ500/MAX(EP500+EH500+EQ500, 0.1)*$J$9))/($B$11+$C$11+$F$11)</f>
        <v>0</v>
      </c>
      <c r="CU500">
        <f>($B$11*$K$9+$C$11*$K$9+$F$11*((EP500+EH500)/MAX(EP500+EH500+EQ500, 0.1)*$P$9+EQ500/MAX(EP500+EH500+EQ500, 0.1)*$Q$9))/($B$11+$C$11+$F$11)</f>
        <v>0</v>
      </c>
      <c r="CV500">
        <v>6</v>
      </c>
      <c r="CW500">
        <v>0.5</v>
      </c>
      <c r="CX500" t="s">
        <v>422</v>
      </c>
      <c r="CY500">
        <v>2</v>
      </c>
      <c r="CZ500" t="b">
        <v>1</v>
      </c>
      <c r="DA500">
        <v>1652292992.5</v>
      </c>
      <c r="DB500">
        <v>484.3321111111111</v>
      </c>
      <c r="DC500">
        <v>556.9904444444445</v>
      </c>
      <c r="DD500">
        <v>29.47724444444445</v>
      </c>
      <c r="DE500">
        <v>16.14974444444444</v>
      </c>
      <c r="DF500">
        <v>483.6253333333333</v>
      </c>
      <c r="DG500">
        <v>29.34827777777778</v>
      </c>
      <c r="DH500">
        <v>400.0938888888889</v>
      </c>
      <c r="DI500">
        <v>90.58472222222223</v>
      </c>
      <c r="DJ500">
        <v>0.09998476666666667</v>
      </c>
      <c r="DK500">
        <v>33.86075555555556</v>
      </c>
      <c r="DL500">
        <v>31.99076666666667</v>
      </c>
      <c r="DM500">
        <v>999.9000000000001</v>
      </c>
      <c r="DN500">
        <v>0</v>
      </c>
      <c r="DO500">
        <v>0</v>
      </c>
      <c r="DP500">
        <v>10004.97777777778</v>
      </c>
      <c r="DQ500">
        <v>0</v>
      </c>
      <c r="DR500">
        <v>248.083</v>
      </c>
      <c r="DS500">
        <v>-72.65862222222222</v>
      </c>
      <c r="DT500">
        <v>499.0425555555555</v>
      </c>
      <c r="DU500">
        <v>566.1335555555556</v>
      </c>
      <c r="DV500">
        <v>13.32747777777778</v>
      </c>
      <c r="DW500">
        <v>556.9904444444445</v>
      </c>
      <c r="DX500">
        <v>16.14974444444444</v>
      </c>
      <c r="DY500">
        <v>2.670188888888889</v>
      </c>
      <c r="DZ500">
        <v>1.462918888888889</v>
      </c>
      <c r="EA500">
        <v>22.10281111111111</v>
      </c>
      <c r="EB500">
        <v>12.58601111111111</v>
      </c>
      <c r="EC500">
        <v>1499.965555555556</v>
      </c>
      <c r="ED500">
        <v>0.9730078888888889</v>
      </c>
      <c r="EE500">
        <v>0.026992</v>
      </c>
      <c r="EF500">
        <v>0</v>
      </c>
      <c r="EG500">
        <v>1038.684444444445</v>
      </c>
      <c r="EH500">
        <v>5.00097</v>
      </c>
      <c r="EI500">
        <v>16672.9</v>
      </c>
      <c r="EJ500">
        <v>12491.33333333333</v>
      </c>
      <c r="EK500">
        <v>42.312</v>
      </c>
      <c r="EL500">
        <v>43.75</v>
      </c>
      <c r="EM500">
        <v>42.5</v>
      </c>
      <c r="EN500">
        <v>43.562</v>
      </c>
      <c r="EO500">
        <v>43.444</v>
      </c>
      <c r="EP500">
        <v>1454.615555555556</v>
      </c>
      <c r="EQ500">
        <v>40.35</v>
      </c>
      <c r="ER500">
        <v>0</v>
      </c>
      <c r="ES500">
        <v>1159.200000047684</v>
      </c>
      <c r="ET500">
        <v>0</v>
      </c>
      <c r="EU500">
        <v>1036.7844</v>
      </c>
      <c r="EV500">
        <v>24.94615388040661</v>
      </c>
      <c r="EW500">
        <v>342.2846161001299</v>
      </c>
      <c r="EX500">
        <v>16653.384</v>
      </c>
      <c r="EY500">
        <v>15</v>
      </c>
      <c r="EZ500">
        <v>1652291871.6</v>
      </c>
      <c r="FA500" t="s">
        <v>1407</v>
      </c>
      <c r="FB500">
        <v>1652291871.6</v>
      </c>
      <c r="FC500">
        <v>1652291863.6</v>
      </c>
      <c r="FD500">
        <v>39</v>
      </c>
      <c r="FE500">
        <v>0.347</v>
      </c>
      <c r="FF500">
        <v>-0</v>
      </c>
      <c r="FG500">
        <v>-0.763</v>
      </c>
      <c r="FH500">
        <v>0.031</v>
      </c>
      <c r="FI500">
        <v>1600</v>
      </c>
      <c r="FJ500">
        <v>23</v>
      </c>
      <c r="FK500">
        <v>0.04</v>
      </c>
      <c r="FL500">
        <v>0.02</v>
      </c>
      <c r="FM500">
        <v>-70.896585</v>
      </c>
      <c r="FN500">
        <v>-14.16934108818019</v>
      </c>
      <c r="FO500">
        <v>1.365399572204049</v>
      </c>
      <c r="FP500">
        <v>-1</v>
      </c>
      <c r="FQ500">
        <v>13.2928775</v>
      </c>
      <c r="FR500">
        <v>0.203305440900531</v>
      </c>
      <c r="FS500">
        <v>0.02191876464926798</v>
      </c>
      <c r="FT500">
        <v>1</v>
      </c>
      <c r="FU500">
        <v>0</v>
      </c>
      <c r="FV500">
        <v>0</v>
      </c>
      <c r="FW500">
        <v>0</v>
      </c>
      <c r="FX500">
        <v>-1</v>
      </c>
      <c r="FY500">
        <v>1</v>
      </c>
      <c r="FZ500">
        <v>1</v>
      </c>
      <c r="GA500" t="s">
        <v>719</v>
      </c>
      <c r="GB500">
        <v>2.6928</v>
      </c>
      <c r="GC500">
        <v>2.70503</v>
      </c>
      <c r="GD500">
        <v>0.104798</v>
      </c>
      <c r="GE500">
        <v>0.11473</v>
      </c>
      <c r="GF500">
        <v>0.121679</v>
      </c>
      <c r="GG500">
        <v>0.0786567</v>
      </c>
      <c r="GH500">
        <v>28025.9</v>
      </c>
      <c r="GI500">
        <v>27827.2</v>
      </c>
      <c r="GJ500">
        <v>29137</v>
      </c>
      <c r="GK500">
        <v>29097.9</v>
      </c>
      <c r="GL500">
        <v>33881.1</v>
      </c>
      <c r="GM500">
        <v>35693.1</v>
      </c>
      <c r="GN500">
        <v>41003.9</v>
      </c>
      <c r="GO500">
        <v>41523.5</v>
      </c>
      <c r="GP500">
        <v>1.71135</v>
      </c>
      <c r="GQ500">
        <v>1.98127</v>
      </c>
      <c r="GR500">
        <v>0.0409782</v>
      </c>
      <c r="GS500">
        <v>0</v>
      </c>
      <c r="GT500">
        <v>31.328</v>
      </c>
      <c r="GU500">
        <v>999.9</v>
      </c>
      <c r="GV500">
        <v>36.3</v>
      </c>
      <c r="GW500">
        <v>37.3</v>
      </c>
      <c r="GX500">
        <v>25.6793</v>
      </c>
      <c r="GY500">
        <v>62.9618</v>
      </c>
      <c r="GZ500">
        <v>29.0825</v>
      </c>
      <c r="HA500">
        <v>1</v>
      </c>
      <c r="HB500">
        <v>0.429337</v>
      </c>
      <c r="HC500">
        <v>0</v>
      </c>
      <c r="HD500">
        <v>20.3917</v>
      </c>
      <c r="HE500">
        <v>5.21519</v>
      </c>
      <c r="HF500">
        <v>12.0099</v>
      </c>
      <c r="HG500">
        <v>4.98685</v>
      </c>
      <c r="HH500">
        <v>3.28823</v>
      </c>
      <c r="HI500">
        <v>2504.1</v>
      </c>
      <c r="HJ500">
        <v>9999</v>
      </c>
      <c r="HK500">
        <v>9999</v>
      </c>
      <c r="HL500">
        <v>46.9</v>
      </c>
      <c r="HM500">
        <v>1.86736</v>
      </c>
      <c r="HN500">
        <v>1.86631</v>
      </c>
      <c r="HO500">
        <v>1.86586</v>
      </c>
      <c r="HP500">
        <v>1.86569</v>
      </c>
      <c r="HQ500">
        <v>1.86752</v>
      </c>
      <c r="HR500">
        <v>1.8701</v>
      </c>
      <c r="HS500">
        <v>1.86873</v>
      </c>
      <c r="HT500">
        <v>1.87012</v>
      </c>
      <c r="HU500">
        <v>0</v>
      </c>
      <c r="HV500">
        <v>0</v>
      </c>
      <c r="HW500">
        <v>0</v>
      </c>
      <c r="HX500">
        <v>0</v>
      </c>
      <c r="HY500" t="s">
        <v>425</v>
      </c>
      <c r="HZ500" t="s">
        <v>426</v>
      </c>
      <c r="IA500" t="s">
        <v>427</v>
      </c>
      <c r="IB500" t="s">
        <v>427</v>
      </c>
      <c r="IC500" t="s">
        <v>427</v>
      </c>
      <c r="ID500" t="s">
        <v>427</v>
      </c>
      <c r="IE500">
        <v>0</v>
      </c>
      <c r="IF500">
        <v>100</v>
      </c>
      <c r="IG500">
        <v>100</v>
      </c>
      <c r="IH500">
        <v>0.698</v>
      </c>
      <c r="II500">
        <v>0.129</v>
      </c>
      <c r="IJ500">
        <v>1.086735174038953</v>
      </c>
      <c r="IK500">
        <v>-0.0004613869835165773</v>
      </c>
      <c r="IL500">
        <v>-7.733014719846753E-07</v>
      </c>
      <c r="IM500">
        <v>2.12217718631011E-10</v>
      </c>
      <c r="IN500">
        <v>-0.1663746428164504</v>
      </c>
      <c r="IO500">
        <v>0.000886434048502425</v>
      </c>
      <c r="IP500">
        <v>0.0004187276611132993</v>
      </c>
      <c r="IQ500">
        <v>-3.612086840460417E-06</v>
      </c>
      <c r="IR500">
        <v>19</v>
      </c>
      <c r="IS500">
        <v>2204</v>
      </c>
      <c r="IT500">
        <v>1</v>
      </c>
      <c r="IU500">
        <v>37</v>
      </c>
      <c r="IV500">
        <v>18.7</v>
      </c>
      <c r="IW500">
        <v>18.9</v>
      </c>
      <c r="IX500">
        <v>1.3562</v>
      </c>
      <c r="IY500">
        <v>2.24487</v>
      </c>
      <c r="IZ500">
        <v>1.39648</v>
      </c>
      <c r="JA500">
        <v>2.34863</v>
      </c>
      <c r="JB500">
        <v>1.49536</v>
      </c>
      <c r="JC500">
        <v>2.30835</v>
      </c>
      <c r="JD500">
        <v>39.7925</v>
      </c>
      <c r="JE500">
        <v>14.1408</v>
      </c>
      <c r="JF500">
        <v>18</v>
      </c>
      <c r="JG500">
        <v>394.558</v>
      </c>
      <c r="JH500">
        <v>550.903</v>
      </c>
      <c r="JI500">
        <v>33.2834</v>
      </c>
      <c r="JJ500">
        <v>32.9686</v>
      </c>
      <c r="JK500">
        <v>30</v>
      </c>
      <c r="JL500">
        <v>32.8983</v>
      </c>
      <c r="JM500">
        <v>32.8037</v>
      </c>
      <c r="JN500">
        <v>27.2108</v>
      </c>
      <c r="JO500">
        <v>36.8224</v>
      </c>
      <c r="JP500">
        <v>0</v>
      </c>
      <c r="JQ500">
        <v>-999.9</v>
      </c>
      <c r="JR500">
        <v>587.771</v>
      </c>
      <c r="JS500">
        <v>16.0591</v>
      </c>
      <c r="JT500">
        <v>99.5852</v>
      </c>
      <c r="JU500">
        <v>99.6675</v>
      </c>
    </row>
    <row r="501" spans="1:281">
      <c r="A501">
        <v>485</v>
      </c>
      <c r="B501">
        <v>1652293000</v>
      </c>
      <c r="C501">
        <v>10943.5</v>
      </c>
      <c r="D501" t="s">
        <v>1481</v>
      </c>
      <c r="E501" t="s">
        <v>1482</v>
      </c>
      <c r="F501">
        <v>5</v>
      </c>
      <c r="G501" t="s">
        <v>1410</v>
      </c>
      <c r="H501" t="s">
        <v>418</v>
      </c>
      <c r="I501">
        <v>1652292997.2</v>
      </c>
      <c r="J501">
        <f>(K501)/1000</f>
        <v>0</v>
      </c>
      <c r="K501">
        <f>IF(CZ501, AN501, AH501)</f>
        <v>0</v>
      </c>
      <c r="L501">
        <f>IF(CZ501, AI501, AG501)</f>
        <v>0</v>
      </c>
      <c r="M501">
        <f>DB501 - IF(AU501&gt;1, L501*CV501*100.0/(AW501*DP501), 0)</f>
        <v>0</v>
      </c>
      <c r="N501">
        <f>((T501-J501/2)*M501-L501)/(T501+J501/2)</f>
        <v>0</v>
      </c>
      <c r="O501">
        <f>N501*(DI501+DJ501)/1000.0</f>
        <v>0</v>
      </c>
      <c r="P501">
        <f>(DB501 - IF(AU501&gt;1, L501*CV501*100.0/(AW501*DP501), 0))*(DI501+DJ501)/1000.0</f>
        <v>0</v>
      </c>
      <c r="Q501">
        <f>2.0/((1/S501-1/R501)+SIGN(S501)*SQRT((1/S501-1/R501)*(1/S501-1/R501) + 4*CW501/((CW501+1)*(CW501+1))*(2*1/S501*1/R501-1/R501*1/R501)))</f>
        <v>0</v>
      </c>
      <c r="R501">
        <f>IF(LEFT(CX501,1)&lt;&gt;"0",IF(LEFT(CX501,1)="1",3.0,CY501),$D$5+$E$5*(DP501*DI501/($K$5*1000))+$F$5*(DP501*DI501/($K$5*1000))*MAX(MIN(CV501,$J$5),$I$5)*MAX(MIN(CV501,$J$5),$I$5)+$G$5*MAX(MIN(CV501,$J$5),$I$5)*(DP501*DI501/($K$5*1000))+$H$5*(DP501*DI501/($K$5*1000))*(DP501*DI501/($K$5*1000)))</f>
        <v>0</v>
      </c>
      <c r="S501">
        <f>J501*(1000-(1000*0.61365*exp(17.502*W501/(240.97+W501))/(DI501+DJ501)+DD501)/2)/(1000*0.61365*exp(17.502*W501/(240.97+W501))/(DI501+DJ501)-DD501)</f>
        <v>0</v>
      </c>
      <c r="T501">
        <f>1/((CW501+1)/(Q501/1.6)+1/(R501/1.37)) + CW501/((CW501+1)/(Q501/1.6) + CW501/(R501/1.37))</f>
        <v>0</v>
      </c>
      <c r="U501">
        <f>(CR501*CU501)</f>
        <v>0</v>
      </c>
      <c r="V501">
        <f>(DK501+(U501+2*0.95*5.67E-8*(((DK501+$B$7)+273)^4-(DK501+273)^4)-44100*J501)/(1.84*29.3*R501+8*0.95*5.67E-8*(DK501+273)^3))</f>
        <v>0</v>
      </c>
      <c r="W501">
        <f>($C$7*DL501+$D$7*DM501+$E$7*V501)</f>
        <v>0</v>
      </c>
      <c r="X501">
        <f>0.61365*exp(17.502*W501/(240.97+W501))</f>
        <v>0</v>
      </c>
      <c r="Y501">
        <f>(Z501/AA501*100)</f>
        <v>0</v>
      </c>
      <c r="Z501">
        <f>DD501*(DI501+DJ501)/1000</f>
        <v>0</v>
      </c>
      <c r="AA501">
        <f>0.61365*exp(17.502*DK501/(240.97+DK501))</f>
        <v>0</v>
      </c>
      <c r="AB501">
        <f>(X501-DD501*(DI501+DJ501)/1000)</f>
        <v>0</v>
      </c>
      <c r="AC501">
        <f>(-J501*44100)</f>
        <v>0</v>
      </c>
      <c r="AD501">
        <f>2*29.3*R501*0.92*(DK501-W501)</f>
        <v>0</v>
      </c>
      <c r="AE501">
        <f>2*0.95*5.67E-8*(((DK501+$B$7)+273)^4-(W501+273)^4)</f>
        <v>0</v>
      </c>
      <c r="AF501">
        <f>U501+AE501+AC501+AD501</f>
        <v>0</v>
      </c>
      <c r="AG501">
        <f>DH501*AU501*(DC501-DB501*(1000-AU501*DE501)/(1000-AU501*DD501))/(100*CV501)</f>
        <v>0</v>
      </c>
      <c r="AH501">
        <f>1000*DH501*AU501*(DD501-DE501)/(100*CV501*(1000-AU501*DD501))</f>
        <v>0</v>
      </c>
      <c r="AI501">
        <f>(AJ501 - AK501 - DI501*1E3/(8.314*(DK501+273.15)) * AM501/DH501 * AL501) * DH501/(100*CV501) * (1000 - DE501)/1000</f>
        <v>0</v>
      </c>
      <c r="AJ501">
        <v>578.5926949723334</v>
      </c>
      <c r="AK501">
        <v>521.6851999999999</v>
      </c>
      <c r="AL501">
        <v>3.219686179516366</v>
      </c>
      <c r="AM501">
        <v>66.42542374797677</v>
      </c>
      <c r="AN501">
        <f>(AP501 - AO501 + DI501*1E3/(8.314*(DK501+273.15)) * AR501/DH501 * AQ501) * DH501/(100*CV501) * 1000/(1000 - AP501)</f>
        <v>0</v>
      </c>
      <c r="AO501">
        <v>16.14665907160076</v>
      </c>
      <c r="AP501">
        <v>29.47945664335665</v>
      </c>
      <c r="AQ501">
        <v>9.866079892113478E-06</v>
      </c>
      <c r="AR501">
        <v>79.24354987130967</v>
      </c>
      <c r="AS501">
        <v>0</v>
      </c>
      <c r="AT501">
        <v>0</v>
      </c>
      <c r="AU501">
        <f>IF(AS501*$H$13&gt;=AW501,1.0,(AW501/(AW501-AS501*$H$13)))</f>
        <v>0</v>
      </c>
      <c r="AV501">
        <f>(AU501-1)*100</f>
        <v>0</v>
      </c>
      <c r="AW501">
        <f>MAX(0,($B$13+$C$13*DP501)/(1+$D$13*DP501)*DI501/(DK501+273)*$E$13)</f>
        <v>0</v>
      </c>
      <c r="AX501" t="s">
        <v>421</v>
      </c>
      <c r="AY501" t="s">
        <v>421</v>
      </c>
      <c r="AZ501">
        <v>0</v>
      </c>
      <c r="BA501">
        <v>0</v>
      </c>
      <c r="BB501">
        <f>1-AZ501/BA501</f>
        <v>0</v>
      </c>
      <c r="BC501">
        <v>0</v>
      </c>
      <c r="BD501" t="s">
        <v>421</v>
      </c>
      <c r="BE501" t="s">
        <v>421</v>
      </c>
      <c r="BF501">
        <v>0</v>
      </c>
      <c r="BG501">
        <v>0</v>
      </c>
      <c r="BH501">
        <f>1-BF501/BG501</f>
        <v>0</v>
      </c>
      <c r="BI501">
        <v>0.5</v>
      </c>
      <c r="BJ501">
        <f>CS501</f>
        <v>0</v>
      </c>
      <c r="BK501">
        <f>L501</f>
        <v>0</v>
      </c>
      <c r="BL501">
        <f>BH501*BI501*BJ501</f>
        <v>0</v>
      </c>
      <c r="BM501">
        <f>(BK501-BC501)/BJ501</f>
        <v>0</v>
      </c>
      <c r="BN501">
        <f>(BA501-BG501)/BG501</f>
        <v>0</v>
      </c>
      <c r="BO501">
        <f>AZ501/(BB501+AZ501/BG501)</f>
        <v>0</v>
      </c>
      <c r="BP501" t="s">
        <v>421</v>
      </c>
      <c r="BQ501">
        <v>0</v>
      </c>
      <c r="BR501">
        <f>IF(BQ501&lt;&gt;0, BQ501, BO501)</f>
        <v>0</v>
      </c>
      <c r="BS501">
        <f>1-BR501/BG501</f>
        <v>0</v>
      </c>
      <c r="BT501">
        <f>(BG501-BF501)/(BG501-BR501)</f>
        <v>0</v>
      </c>
      <c r="BU501">
        <f>(BA501-BG501)/(BA501-BR501)</f>
        <v>0</v>
      </c>
      <c r="BV501">
        <f>(BG501-BF501)/(BG501-AZ501)</f>
        <v>0</v>
      </c>
      <c r="BW501">
        <f>(BA501-BG501)/(BA501-AZ501)</f>
        <v>0</v>
      </c>
      <c r="BX501">
        <f>(BT501*BR501/BF501)</f>
        <v>0</v>
      </c>
      <c r="BY501">
        <f>(1-BX501)</f>
        <v>0</v>
      </c>
      <c r="BZ501">
        <v>1370</v>
      </c>
      <c r="CA501">
        <v>300</v>
      </c>
      <c r="CB501">
        <v>300</v>
      </c>
      <c r="CC501">
        <v>300</v>
      </c>
      <c r="CD501">
        <v>10364.3</v>
      </c>
      <c r="CE501">
        <v>1581.53</v>
      </c>
      <c r="CF501">
        <v>-0.00729618</v>
      </c>
      <c r="CG501">
        <v>1.07</v>
      </c>
      <c r="CH501" t="s">
        <v>421</v>
      </c>
      <c r="CI501" t="s">
        <v>421</v>
      </c>
      <c r="CJ501" t="s">
        <v>421</v>
      </c>
      <c r="CK501" t="s">
        <v>421</v>
      </c>
      <c r="CL501" t="s">
        <v>421</v>
      </c>
      <c r="CM501" t="s">
        <v>421</v>
      </c>
      <c r="CN501" t="s">
        <v>421</v>
      </c>
      <c r="CO501" t="s">
        <v>421</v>
      </c>
      <c r="CP501" t="s">
        <v>421</v>
      </c>
      <c r="CQ501" t="s">
        <v>421</v>
      </c>
      <c r="CR501">
        <f>$B$11*DQ501+$C$11*DR501+$F$11*EC501*(1-EF501)</f>
        <v>0</v>
      </c>
      <c r="CS501">
        <f>CR501*CT501</f>
        <v>0</v>
      </c>
      <c r="CT501">
        <f>($B$11*$D$9+$C$11*$D$9+$F$11*((EP501+EH501)/MAX(EP501+EH501+EQ501, 0.1)*$I$9+EQ501/MAX(EP501+EH501+EQ501, 0.1)*$J$9))/($B$11+$C$11+$F$11)</f>
        <v>0</v>
      </c>
      <c r="CU501">
        <f>($B$11*$K$9+$C$11*$K$9+$F$11*((EP501+EH501)/MAX(EP501+EH501+EQ501, 0.1)*$P$9+EQ501/MAX(EP501+EH501+EQ501, 0.1)*$Q$9))/($B$11+$C$11+$F$11)</f>
        <v>0</v>
      </c>
      <c r="CV501">
        <v>6</v>
      </c>
      <c r="CW501">
        <v>0.5</v>
      </c>
      <c r="CX501" t="s">
        <v>422</v>
      </c>
      <c r="CY501">
        <v>2</v>
      </c>
      <c r="CZ501" t="b">
        <v>1</v>
      </c>
      <c r="DA501">
        <v>1652292997.2</v>
      </c>
      <c r="DB501">
        <v>499.1268999999999</v>
      </c>
      <c r="DC501">
        <v>572.7352000000001</v>
      </c>
      <c r="DD501">
        <v>29.47783</v>
      </c>
      <c r="DE501">
        <v>16.13881</v>
      </c>
      <c r="DF501">
        <v>498.4361</v>
      </c>
      <c r="DG501">
        <v>29.34884</v>
      </c>
      <c r="DH501">
        <v>400.0659</v>
      </c>
      <c r="DI501">
        <v>90.58910000000002</v>
      </c>
      <c r="DJ501">
        <v>0.09999806</v>
      </c>
      <c r="DK501">
        <v>33.86103</v>
      </c>
      <c r="DL501">
        <v>31.99203</v>
      </c>
      <c r="DM501">
        <v>999.9</v>
      </c>
      <c r="DN501">
        <v>0</v>
      </c>
      <c r="DO501">
        <v>0</v>
      </c>
      <c r="DP501">
        <v>10009.372</v>
      </c>
      <c r="DQ501">
        <v>0</v>
      </c>
      <c r="DR501">
        <v>248.2097</v>
      </c>
      <c r="DS501">
        <v>-73.60837000000001</v>
      </c>
      <c r="DT501">
        <v>514.287</v>
      </c>
      <c r="DU501">
        <v>582.1301999999999</v>
      </c>
      <c r="DV501">
        <v>13.33901</v>
      </c>
      <c r="DW501">
        <v>572.7352000000001</v>
      </c>
      <c r="DX501">
        <v>16.13881</v>
      </c>
      <c r="DY501">
        <v>2.67037</v>
      </c>
      <c r="DZ501">
        <v>1.462001</v>
      </c>
      <c r="EA501">
        <v>22.10392</v>
      </c>
      <c r="EB501">
        <v>12.57643</v>
      </c>
      <c r="EC501">
        <v>1500.013</v>
      </c>
      <c r="ED501">
        <v>0.9730084999999999</v>
      </c>
      <c r="EE501">
        <v>0.02699134</v>
      </c>
      <c r="EF501">
        <v>0</v>
      </c>
      <c r="EG501">
        <v>1039.918</v>
      </c>
      <c r="EH501">
        <v>5.000970000000001</v>
      </c>
      <c r="EI501">
        <v>16691.34</v>
      </c>
      <c r="EJ501">
        <v>12491.7</v>
      </c>
      <c r="EK501">
        <v>42.312</v>
      </c>
      <c r="EL501">
        <v>43.75</v>
      </c>
      <c r="EM501">
        <v>42.5</v>
      </c>
      <c r="EN501">
        <v>43.52480000000001</v>
      </c>
      <c r="EO501">
        <v>43.4685</v>
      </c>
      <c r="EP501">
        <v>1454.663</v>
      </c>
      <c r="EQ501">
        <v>40.35000000000001</v>
      </c>
      <c r="ER501">
        <v>0</v>
      </c>
      <c r="ES501">
        <v>1164.600000143051</v>
      </c>
      <c r="ET501">
        <v>0</v>
      </c>
      <c r="EU501">
        <v>1038.57</v>
      </c>
      <c r="EV501">
        <v>18.16136753805248</v>
      </c>
      <c r="EW501">
        <v>131.1863251084611</v>
      </c>
      <c r="EX501">
        <v>16677.20769230769</v>
      </c>
      <c r="EY501">
        <v>15</v>
      </c>
      <c r="EZ501">
        <v>1652291871.6</v>
      </c>
      <c r="FA501" t="s">
        <v>1407</v>
      </c>
      <c r="FB501">
        <v>1652291871.6</v>
      </c>
      <c r="FC501">
        <v>1652291863.6</v>
      </c>
      <c r="FD501">
        <v>39</v>
      </c>
      <c r="FE501">
        <v>0.347</v>
      </c>
      <c r="FF501">
        <v>-0</v>
      </c>
      <c r="FG501">
        <v>-0.763</v>
      </c>
      <c r="FH501">
        <v>0.031</v>
      </c>
      <c r="FI501">
        <v>1600</v>
      </c>
      <c r="FJ501">
        <v>23</v>
      </c>
      <c r="FK501">
        <v>0.04</v>
      </c>
      <c r="FL501">
        <v>0.02</v>
      </c>
      <c r="FM501">
        <v>-71.80038749999999</v>
      </c>
      <c r="FN501">
        <v>-13.19903752345207</v>
      </c>
      <c r="FO501">
        <v>1.272187565806925</v>
      </c>
      <c r="FP501">
        <v>-1</v>
      </c>
      <c r="FQ501">
        <v>13.3045575</v>
      </c>
      <c r="FR501">
        <v>0.2349444652908057</v>
      </c>
      <c r="FS501">
        <v>0.02403210235809587</v>
      </c>
      <c r="FT501">
        <v>1</v>
      </c>
      <c r="FU501">
        <v>0</v>
      </c>
      <c r="FV501">
        <v>0</v>
      </c>
      <c r="FW501">
        <v>0</v>
      </c>
      <c r="FX501">
        <v>-1</v>
      </c>
      <c r="FY501">
        <v>1</v>
      </c>
      <c r="FZ501">
        <v>1</v>
      </c>
      <c r="GA501" t="s">
        <v>719</v>
      </c>
      <c r="GB501">
        <v>2.69273</v>
      </c>
      <c r="GC501">
        <v>2.70529</v>
      </c>
      <c r="GD501">
        <v>0.107245</v>
      </c>
      <c r="GE501">
        <v>0.117169</v>
      </c>
      <c r="GF501">
        <v>0.121689</v>
      </c>
      <c r="GG501">
        <v>0.0784594</v>
      </c>
      <c r="GH501">
        <v>27949.1</v>
      </c>
      <c r="GI501">
        <v>27750.6</v>
      </c>
      <c r="GJ501">
        <v>29136.8</v>
      </c>
      <c r="GK501">
        <v>29098</v>
      </c>
      <c r="GL501">
        <v>33880.8</v>
      </c>
      <c r="GM501">
        <v>35700.8</v>
      </c>
      <c r="GN501">
        <v>41003.8</v>
      </c>
      <c r="GO501">
        <v>41523.5</v>
      </c>
      <c r="GP501">
        <v>1.71163</v>
      </c>
      <c r="GQ501">
        <v>1.98118</v>
      </c>
      <c r="GR501">
        <v>0.0407621</v>
      </c>
      <c r="GS501">
        <v>0</v>
      </c>
      <c r="GT501">
        <v>31.328</v>
      </c>
      <c r="GU501">
        <v>999.9</v>
      </c>
      <c r="GV501">
        <v>36.3</v>
      </c>
      <c r="GW501">
        <v>37.3</v>
      </c>
      <c r="GX501">
        <v>25.681</v>
      </c>
      <c r="GY501">
        <v>62.9418</v>
      </c>
      <c r="GZ501">
        <v>28.9904</v>
      </c>
      <c r="HA501">
        <v>1</v>
      </c>
      <c r="HB501">
        <v>0.429273</v>
      </c>
      <c r="HC501">
        <v>0</v>
      </c>
      <c r="HD501">
        <v>20.3917</v>
      </c>
      <c r="HE501">
        <v>5.21459</v>
      </c>
      <c r="HF501">
        <v>12.0099</v>
      </c>
      <c r="HG501">
        <v>4.98665</v>
      </c>
      <c r="HH501">
        <v>3.28825</v>
      </c>
      <c r="HI501">
        <v>2504.1</v>
      </c>
      <c r="HJ501">
        <v>9999</v>
      </c>
      <c r="HK501">
        <v>9999</v>
      </c>
      <c r="HL501">
        <v>46.9</v>
      </c>
      <c r="HM501">
        <v>1.86737</v>
      </c>
      <c r="HN501">
        <v>1.86632</v>
      </c>
      <c r="HO501">
        <v>1.86585</v>
      </c>
      <c r="HP501">
        <v>1.8657</v>
      </c>
      <c r="HQ501">
        <v>1.86752</v>
      </c>
      <c r="HR501">
        <v>1.8701</v>
      </c>
      <c r="HS501">
        <v>1.86873</v>
      </c>
      <c r="HT501">
        <v>1.87011</v>
      </c>
      <c r="HU501">
        <v>0</v>
      </c>
      <c r="HV501">
        <v>0</v>
      </c>
      <c r="HW501">
        <v>0</v>
      </c>
      <c r="HX501">
        <v>0</v>
      </c>
      <c r="HY501" t="s">
        <v>425</v>
      </c>
      <c r="HZ501" t="s">
        <v>426</v>
      </c>
      <c r="IA501" t="s">
        <v>427</v>
      </c>
      <c r="IB501" t="s">
        <v>427</v>
      </c>
      <c r="IC501" t="s">
        <v>427</v>
      </c>
      <c r="ID501" t="s">
        <v>427</v>
      </c>
      <c r="IE501">
        <v>0</v>
      </c>
      <c r="IF501">
        <v>100</v>
      </c>
      <c r="IG501">
        <v>100</v>
      </c>
      <c r="IH501">
        <v>0.6820000000000001</v>
      </c>
      <c r="II501">
        <v>0.129</v>
      </c>
      <c r="IJ501">
        <v>1.086735174038953</v>
      </c>
      <c r="IK501">
        <v>-0.0004613869835165773</v>
      </c>
      <c r="IL501">
        <v>-7.733014719846753E-07</v>
      </c>
      <c r="IM501">
        <v>2.12217718631011E-10</v>
      </c>
      <c r="IN501">
        <v>-0.1663746428164504</v>
      </c>
      <c r="IO501">
        <v>0.000886434048502425</v>
      </c>
      <c r="IP501">
        <v>0.0004187276611132993</v>
      </c>
      <c r="IQ501">
        <v>-3.612086840460417E-06</v>
      </c>
      <c r="IR501">
        <v>19</v>
      </c>
      <c r="IS501">
        <v>2204</v>
      </c>
      <c r="IT501">
        <v>1</v>
      </c>
      <c r="IU501">
        <v>37</v>
      </c>
      <c r="IV501">
        <v>18.8</v>
      </c>
      <c r="IW501">
        <v>18.9</v>
      </c>
      <c r="IX501">
        <v>1.38672</v>
      </c>
      <c r="IY501">
        <v>2.23999</v>
      </c>
      <c r="IZ501">
        <v>1.39648</v>
      </c>
      <c r="JA501">
        <v>2.34863</v>
      </c>
      <c r="JB501">
        <v>1.49536</v>
      </c>
      <c r="JC501">
        <v>2.30225</v>
      </c>
      <c r="JD501">
        <v>39.7925</v>
      </c>
      <c r="JE501">
        <v>14.1408</v>
      </c>
      <c r="JF501">
        <v>18</v>
      </c>
      <c r="JG501">
        <v>394.698</v>
      </c>
      <c r="JH501">
        <v>550.828</v>
      </c>
      <c r="JI501">
        <v>33.2823</v>
      </c>
      <c r="JJ501">
        <v>32.9683</v>
      </c>
      <c r="JK501">
        <v>29.9999</v>
      </c>
      <c r="JL501">
        <v>32.8964</v>
      </c>
      <c r="JM501">
        <v>32.8037</v>
      </c>
      <c r="JN501">
        <v>27.7924</v>
      </c>
      <c r="JO501">
        <v>37.1082</v>
      </c>
      <c r="JP501">
        <v>0</v>
      </c>
      <c r="JQ501">
        <v>-999.9</v>
      </c>
      <c r="JR501">
        <v>601.127</v>
      </c>
      <c r="JS501">
        <v>16.0341</v>
      </c>
      <c r="JT501">
        <v>99.5849</v>
      </c>
      <c r="JU501">
        <v>99.66759999999999</v>
      </c>
    </row>
    <row r="502" spans="1:281">
      <c r="A502">
        <v>486</v>
      </c>
      <c r="B502">
        <v>1652293005</v>
      </c>
      <c r="C502">
        <v>10948.5</v>
      </c>
      <c r="D502" t="s">
        <v>1483</v>
      </c>
      <c r="E502" t="s">
        <v>1484</v>
      </c>
      <c r="F502">
        <v>5</v>
      </c>
      <c r="G502" t="s">
        <v>1410</v>
      </c>
      <c r="H502" t="s">
        <v>418</v>
      </c>
      <c r="I502">
        <v>1652293002.5</v>
      </c>
      <c r="J502">
        <f>(K502)/1000</f>
        <v>0</v>
      </c>
      <c r="K502">
        <f>IF(CZ502, AN502, AH502)</f>
        <v>0</v>
      </c>
      <c r="L502">
        <f>IF(CZ502, AI502, AG502)</f>
        <v>0</v>
      </c>
      <c r="M502">
        <f>DB502 - IF(AU502&gt;1, L502*CV502*100.0/(AW502*DP502), 0)</f>
        <v>0</v>
      </c>
      <c r="N502">
        <f>((T502-J502/2)*M502-L502)/(T502+J502/2)</f>
        <v>0</v>
      </c>
      <c r="O502">
        <f>N502*(DI502+DJ502)/1000.0</f>
        <v>0</v>
      </c>
      <c r="P502">
        <f>(DB502 - IF(AU502&gt;1, L502*CV502*100.0/(AW502*DP502), 0))*(DI502+DJ502)/1000.0</f>
        <v>0</v>
      </c>
      <c r="Q502">
        <f>2.0/((1/S502-1/R502)+SIGN(S502)*SQRT((1/S502-1/R502)*(1/S502-1/R502) + 4*CW502/((CW502+1)*(CW502+1))*(2*1/S502*1/R502-1/R502*1/R502)))</f>
        <v>0</v>
      </c>
      <c r="R502">
        <f>IF(LEFT(CX502,1)&lt;&gt;"0",IF(LEFT(CX502,1)="1",3.0,CY502),$D$5+$E$5*(DP502*DI502/($K$5*1000))+$F$5*(DP502*DI502/($K$5*1000))*MAX(MIN(CV502,$J$5),$I$5)*MAX(MIN(CV502,$J$5),$I$5)+$G$5*MAX(MIN(CV502,$J$5),$I$5)*(DP502*DI502/($K$5*1000))+$H$5*(DP502*DI502/($K$5*1000))*(DP502*DI502/($K$5*1000)))</f>
        <v>0</v>
      </c>
      <c r="S502">
        <f>J502*(1000-(1000*0.61365*exp(17.502*W502/(240.97+W502))/(DI502+DJ502)+DD502)/2)/(1000*0.61365*exp(17.502*W502/(240.97+W502))/(DI502+DJ502)-DD502)</f>
        <v>0</v>
      </c>
      <c r="T502">
        <f>1/((CW502+1)/(Q502/1.6)+1/(R502/1.37)) + CW502/((CW502+1)/(Q502/1.6) + CW502/(R502/1.37))</f>
        <v>0</v>
      </c>
      <c r="U502">
        <f>(CR502*CU502)</f>
        <v>0</v>
      </c>
      <c r="V502">
        <f>(DK502+(U502+2*0.95*5.67E-8*(((DK502+$B$7)+273)^4-(DK502+273)^4)-44100*J502)/(1.84*29.3*R502+8*0.95*5.67E-8*(DK502+273)^3))</f>
        <v>0</v>
      </c>
      <c r="W502">
        <f>($C$7*DL502+$D$7*DM502+$E$7*V502)</f>
        <v>0</v>
      </c>
      <c r="X502">
        <f>0.61365*exp(17.502*W502/(240.97+W502))</f>
        <v>0</v>
      </c>
      <c r="Y502">
        <f>(Z502/AA502*100)</f>
        <v>0</v>
      </c>
      <c r="Z502">
        <f>DD502*(DI502+DJ502)/1000</f>
        <v>0</v>
      </c>
      <c r="AA502">
        <f>0.61365*exp(17.502*DK502/(240.97+DK502))</f>
        <v>0</v>
      </c>
      <c r="AB502">
        <f>(X502-DD502*(DI502+DJ502)/1000)</f>
        <v>0</v>
      </c>
      <c r="AC502">
        <f>(-J502*44100)</f>
        <v>0</v>
      </c>
      <c r="AD502">
        <f>2*29.3*R502*0.92*(DK502-W502)</f>
        <v>0</v>
      </c>
      <c r="AE502">
        <f>2*0.95*5.67E-8*(((DK502+$B$7)+273)^4-(W502+273)^4)</f>
        <v>0</v>
      </c>
      <c r="AF502">
        <f>U502+AE502+AC502+AD502</f>
        <v>0</v>
      </c>
      <c r="AG502">
        <f>DH502*AU502*(DC502-DB502*(1000-AU502*DE502)/(1000-AU502*DD502))/(100*CV502)</f>
        <v>0</v>
      </c>
      <c r="AH502">
        <f>1000*DH502*AU502*(DD502-DE502)/(100*CV502*(1000-AU502*DD502))</f>
        <v>0</v>
      </c>
      <c r="AI502">
        <f>(AJ502 - AK502 - DI502*1E3/(8.314*(DK502+273.15)) * AM502/DH502 * AL502) * DH502/(100*CV502) * (1000 - DE502)/1000</f>
        <v>0</v>
      </c>
      <c r="AJ502">
        <v>595.8523392975545</v>
      </c>
      <c r="AK502">
        <v>538.0040363636364</v>
      </c>
      <c r="AL502">
        <v>3.272214356039175</v>
      </c>
      <c r="AM502">
        <v>66.42542374797677</v>
      </c>
      <c r="AN502">
        <f>(AP502 - AO502 + DI502*1E3/(8.314*(DK502+273.15)) * AR502/DH502 * AQ502) * DH502/(100*CV502) * 1000/(1000 - AP502)</f>
        <v>0</v>
      </c>
      <c r="AO502">
        <v>16.07017117495043</v>
      </c>
      <c r="AP502">
        <v>29.45830699300701</v>
      </c>
      <c r="AQ502">
        <v>-7.310263698503969E-05</v>
      </c>
      <c r="AR502">
        <v>79.24354987130967</v>
      </c>
      <c r="AS502">
        <v>0</v>
      </c>
      <c r="AT502">
        <v>0</v>
      </c>
      <c r="AU502">
        <f>IF(AS502*$H$13&gt;=AW502,1.0,(AW502/(AW502-AS502*$H$13)))</f>
        <v>0</v>
      </c>
      <c r="AV502">
        <f>(AU502-1)*100</f>
        <v>0</v>
      </c>
      <c r="AW502">
        <f>MAX(0,($B$13+$C$13*DP502)/(1+$D$13*DP502)*DI502/(DK502+273)*$E$13)</f>
        <v>0</v>
      </c>
      <c r="AX502" t="s">
        <v>421</v>
      </c>
      <c r="AY502" t="s">
        <v>421</v>
      </c>
      <c r="AZ502">
        <v>0</v>
      </c>
      <c r="BA502">
        <v>0</v>
      </c>
      <c r="BB502">
        <f>1-AZ502/BA502</f>
        <v>0</v>
      </c>
      <c r="BC502">
        <v>0</v>
      </c>
      <c r="BD502" t="s">
        <v>421</v>
      </c>
      <c r="BE502" t="s">
        <v>421</v>
      </c>
      <c r="BF502">
        <v>0</v>
      </c>
      <c r="BG502">
        <v>0</v>
      </c>
      <c r="BH502">
        <f>1-BF502/BG502</f>
        <v>0</v>
      </c>
      <c r="BI502">
        <v>0.5</v>
      </c>
      <c r="BJ502">
        <f>CS502</f>
        <v>0</v>
      </c>
      <c r="BK502">
        <f>L502</f>
        <v>0</v>
      </c>
      <c r="BL502">
        <f>BH502*BI502*BJ502</f>
        <v>0</v>
      </c>
      <c r="BM502">
        <f>(BK502-BC502)/BJ502</f>
        <v>0</v>
      </c>
      <c r="BN502">
        <f>(BA502-BG502)/BG502</f>
        <v>0</v>
      </c>
      <c r="BO502">
        <f>AZ502/(BB502+AZ502/BG502)</f>
        <v>0</v>
      </c>
      <c r="BP502" t="s">
        <v>421</v>
      </c>
      <c r="BQ502">
        <v>0</v>
      </c>
      <c r="BR502">
        <f>IF(BQ502&lt;&gt;0, BQ502, BO502)</f>
        <v>0</v>
      </c>
      <c r="BS502">
        <f>1-BR502/BG502</f>
        <v>0</v>
      </c>
      <c r="BT502">
        <f>(BG502-BF502)/(BG502-BR502)</f>
        <v>0</v>
      </c>
      <c r="BU502">
        <f>(BA502-BG502)/(BA502-BR502)</f>
        <v>0</v>
      </c>
      <c r="BV502">
        <f>(BG502-BF502)/(BG502-AZ502)</f>
        <v>0</v>
      </c>
      <c r="BW502">
        <f>(BA502-BG502)/(BA502-AZ502)</f>
        <v>0</v>
      </c>
      <c r="BX502">
        <f>(BT502*BR502/BF502)</f>
        <v>0</v>
      </c>
      <c r="BY502">
        <f>(1-BX502)</f>
        <v>0</v>
      </c>
      <c r="BZ502">
        <v>1370</v>
      </c>
      <c r="CA502">
        <v>300</v>
      </c>
      <c r="CB502">
        <v>300</v>
      </c>
      <c r="CC502">
        <v>300</v>
      </c>
      <c r="CD502">
        <v>10364.3</v>
      </c>
      <c r="CE502">
        <v>1581.53</v>
      </c>
      <c r="CF502">
        <v>-0.00729618</v>
      </c>
      <c r="CG502">
        <v>1.07</v>
      </c>
      <c r="CH502" t="s">
        <v>421</v>
      </c>
      <c r="CI502" t="s">
        <v>421</v>
      </c>
      <c r="CJ502" t="s">
        <v>421</v>
      </c>
      <c r="CK502" t="s">
        <v>421</v>
      </c>
      <c r="CL502" t="s">
        <v>421</v>
      </c>
      <c r="CM502" t="s">
        <v>421</v>
      </c>
      <c r="CN502" t="s">
        <v>421</v>
      </c>
      <c r="CO502" t="s">
        <v>421</v>
      </c>
      <c r="CP502" t="s">
        <v>421</v>
      </c>
      <c r="CQ502" t="s">
        <v>421</v>
      </c>
      <c r="CR502">
        <f>$B$11*DQ502+$C$11*DR502+$F$11*EC502*(1-EF502)</f>
        <v>0</v>
      </c>
      <c r="CS502">
        <f>CR502*CT502</f>
        <v>0</v>
      </c>
      <c r="CT502">
        <f>($B$11*$D$9+$C$11*$D$9+$F$11*((EP502+EH502)/MAX(EP502+EH502+EQ502, 0.1)*$I$9+EQ502/MAX(EP502+EH502+EQ502, 0.1)*$J$9))/($B$11+$C$11+$F$11)</f>
        <v>0</v>
      </c>
      <c r="CU502">
        <f>($B$11*$K$9+$C$11*$K$9+$F$11*((EP502+EH502)/MAX(EP502+EH502+EQ502, 0.1)*$P$9+EQ502/MAX(EP502+EH502+EQ502, 0.1)*$Q$9))/($B$11+$C$11+$F$11)</f>
        <v>0</v>
      </c>
      <c r="CV502">
        <v>6</v>
      </c>
      <c r="CW502">
        <v>0.5</v>
      </c>
      <c r="CX502" t="s">
        <v>422</v>
      </c>
      <c r="CY502">
        <v>2</v>
      </c>
      <c r="CZ502" t="b">
        <v>1</v>
      </c>
      <c r="DA502">
        <v>1652293002.5</v>
      </c>
      <c r="DB502">
        <v>515.7906666666665</v>
      </c>
      <c r="DC502">
        <v>590.7378888888888</v>
      </c>
      <c r="DD502">
        <v>29.46986666666666</v>
      </c>
      <c r="DE502">
        <v>16.03247777777778</v>
      </c>
      <c r="DF502">
        <v>515.1177777777777</v>
      </c>
      <c r="DG502">
        <v>29.34098888888889</v>
      </c>
      <c r="DH502">
        <v>400.1104444444445</v>
      </c>
      <c r="DI502">
        <v>90.58893333333333</v>
      </c>
      <c r="DJ502">
        <v>0.09999952222222222</v>
      </c>
      <c r="DK502">
        <v>33.85867777777779</v>
      </c>
      <c r="DL502">
        <v>31.97897777777778</v>
      </c>
      <c r="DM502">
        <v>999.9000000000001</v>
      </c>
      <c r="DN502">
        <v>0</v>
      </c>
      <c r="DO502">
        <v>0</v>
      </c>
      <c r="DP502">
        <v>10005.28</v>
      </c>
      <c r="DQ502">
        <v>0</v>
      </c>
      <c r="DR502">
        <v>248.728</v>
      </c>
      <c r="DS502">
        <v>-74.94721111111113</v>
      </c>
      <c r="DT502">
        <v>531.4524444444445</v>
      </c>
      <c r="DU502">
        <v>600.3632222222221</v>
      </c>
      <c r="DV502">
        <v>13.43741111111111</v>
      </c>
      <c r="DW502">
        <v>590.7378888888888</v>
      </c>
      <c r="DX502">
        <v>16.03247777777778</v>
      </c>
      <c r="DY502">
        <v>2.669644444444444</v>
      </c>
      <c r="DZ502">
        <v>1.452362222222222</v>
      </c>
      <c r="EA502">
        <v>22.09944444444444</v>
      </c>
      <c r="EB502">
        <v>12.47566666666667</v>
      </c>
      <c r="EC502">
        <v>1499.992222222222</v>
      </c>
      <c r="ED502">
        <v>0.9730078888888889</v>
      </c>
      <c r="EE502">
        <v>0.026992</v>
      </c>
      <c r="EF502">
        <v>0</v>
      </c>
      <c r="EG502">
        <v>1041.025555555555</v>
      </c>
      <c r="EH502">
        <v>5.00097</v>
      </c>
      <c r="EI502">
        <v>16696.12222222222</v>
      </c>
      <c r="EJ502">
        <v>12491.56666666667</v>
      </c>
      <c r="EK502">
        <v>42.312</v>
      </c>
      <c r="EL502">
        <v>43.75</v>
      </c>
      <c r="EM502">
        <v>42.5</v>
      </c>
      <c r="EN502">
        <v>43.562</v>
      </c>
      <c r="EO502">
        <v>43.45099999999999</v>
      </c>
      <c r="EP502">
        <v>1454.642222222222</v>
      </c>
      <c r="EQ502">
        <v>40.35</v>
      </c>
      <c r="ER502">
        <v>0</v>
      </c>
      <c r="ES502">
        <v>1169.400000095367</v>
      </c>
      <c r="ET502">
        <v>0</v>
      </c>
      <c r="EU502">
        <v>1039.868076923077</v>
      </c>
      <c r="EV502">
        <v>13.75213675145369</v>
      </c>
      <c r="EW502">
        <v>132.6393163696809</v>
      </c>
      <c r="EX502">
        <v>16686.40384615385</v>
      </c>
      <c r="EY502">
        <v>15</v>
      </c>
      <c r="EZ502">
        <v>1652291871.6</v>
      </c>
      <c r="FA502" t="s">
        <v>1407</v>
      </c>
      <c r="FB502">
        <v>1652291871.6</v>
      </c>
      <c r="FC502">
        <v>1652291863.6</v>
      </c>
      <c r="FD502">
        <v>39</v>
      </c>
      <c r="FE502">
        <v>0.347</v>
      </c>
      <c r="FF502">
        <v>-0</v>
      </c>
      <c r="FG502">
        <v>-0.763</v>
      </c>
      <c r="FH502">
        <v>0.031</v>
      </c>
      <c r="FI502">
        <v>1600</v>
      </c>
      <c r="FJ502">
        <v>23</v>
      </c>
      <c r="FK502">
        <v>0.04</v>
      </c>
      <c r="FL502">
        <v>0.02</v>
      </c>
      <c r="FM502">
        <v>-73.0019268292683</v>
      </c>
      <c r="FN502">
        <v>-13.26171637630665</v>
      </c>
      <c r="FO502">
        <v>1.310453046594564</v>
      </c>
      <c r="FP502">
        <v>-1</v>
      </c>
      <c r="FQ502">
        <v>13.34159512195122</v>
      </c>
      <c r="FR502">
        <v>0.4953219512195471</v>
      </c>
      <c r="FS502">
        <v>0.05299708206978907</v>
      </c>
      <c r="FT502">
        <v>1</v>
      </c>
      <c r="FU502">
        <v>0</v>
      </c>
      <c r="FV502">
        <v>0</v>
      </c>
      <c r="FW502">
        <v>0</v>
      </c>
      <c r="FX502">
        <v>-1</v>
      </c>
      <c r="FY502">
        <v>1</v>
      </c>
      <c r="FZ502">
        <v>1</v>
      </c>
      <c r="GA502" t="s">
        <v>719</v>
      </c>
      <c r="GB502">
        <v>2.69272</v>
      </c>
      <c r="GC502">
        <v>2.70514</v>
      </c>
      <c r="GD502">
        <v>0.109681</v>
      </c>
      <c r="GE502">
        <v>0.119552</v>
      </c>
      <c r="GF502">
        <v>0.121623</v>
      </c>
      <c r="GG502">
        <v>0.0781787</v>
      </c>
      <c r="GH502">
        <v>27872.6</v>
      </c>
      <c r="GI502">
        <v>27675.4</v>
      </c>
      <c r="GJ502">
        <v>29136.6</v>
      </c>
      <c r="GK502">
        <v>29097.8</v>
      </c>
      <c r="GL502">
        <v>33882.9</v>
      </c>
      <c r="GM502">
        <v>35711.7</v>
      </c>
      <c r="GN502">
        <v>41003.2</v>
      </c>
      <c r="GO502">
        <v>41523.3</v>
      </c>
      <c r="GP502">
        <v>1.71135</v>
      </c>
      <c r="GQ502">
        <v>1.98127</v>
      </c>
      <c r="GR502">
        <v>0.0395477</v>
      </c>
      <c r="GS502">
        <v>0</v>
      </c>
      <c r="GT502">
        <v>31.3277</v>
      </c>
      <c r="GU502">
        <v>999.9</v>
      </c>
      <c r="GV502">
        <v>36.3</v>
      </c>
      <c r="GW502">
        <v>37.3</v>
      </c>
      <c r="GX502">
        <v>25.6798</v>
      </c>
      <c r="GY502">
        <v>62.8018</v>
      </c>
      <c r="GZ502">
        <v>29.1226</v>
      </c>
      <c r="HA502">
        <v>1</v>
      </c>
      <c r="HB502">
        <v>0.429169</v>
      </c>
      <c r="HC502">
        <v>0</v>
      </c>
      <c r="HD502">
        <v>20.3916</v>
      </c>
      <c r="HE502">
        <v>5.21474</v>
      </c>
      <c r="HF502">
        <v>12.0099</v>
      </c>
      <c r="HG502">
        <v>4.98705</v>
      </c>
      <c r="HH502">
        <v>3.28828</v>
      </c>
      <c r="HI502">
        <v>2504.3</v>
      </c>
      <c r="HJ502">
        <v>9999</v>
      </c>
      <c r="HK502">
        <v>9999</v>
      </c>
      <c r="HL502">
        <v>46.9</v>
      </c>
      <c r="HM502">
        <v>1.86737</v>
      </c>
      <c r="HN502">
        <v>1.86631</v>
      </c>
      <c r="HO502">
        <v>1.86585</v>
      </c>
      <c r="HP502">
        <v>1.86569</v>
      </c>
      <c r="HQ502">
        <v>1.86752</v>
      </c>
      <c r="HR502">
        <v>1.87008</v>
      </c>
      <c r="HS502">
        <v>1.86874</v>
      </c>
      <c r="HT502">
        <v>1.87011</v>
      </c>
      <c r="HU502">
        <v>0</v>
      </c>
      <c r="HV502">
        <v>0</v>
      </c>
      <c r="HW502">
        <v>0</v>
      </c>
      <c r="HX502">
        <v>0</v>
      </c>
      <c r="HY502" t="s">
        <v>425</v>
      </c>
      <c r="HZ502" t="s">
        <v>426</v>
      </c>
      <c r="IA502" t="s">
        <v>427</v>
      </c>
      <c r="IB502" t="s">
        <v>427</v>
      </c>
      <c r="IC502" t="s">
        <v>427</v>
      </c>
      <c r="ID502" t="s">
        <v>427</v>
      </c>
      <c r="IE502">
        <v>0</v>
      </c>
      <c r="IF502">
        <v>100</v>
      </c>
      <c r="IG502">
        <v>100</v>
      </c>
      <c r="IH502">
        <v>0.664</v>
      </c>
      <c r="II502">
        <v>0.1286</v>
      </c>
      <c r="IJ502">
        <v>1.086735174038953</v>
      </c>
      <c r="IK502">
        <v>-0.0004613869835165773</v>
      </c>
      <c r="IL502">
        <v>-7.733014719846753E-07</v>
      </c>
      <c r="IM502">
        <v>2.12217718631011E-10</v>
      </c>
      <c r="IN502">
        <v>-0.1663746428164504</v>
      </c>
      <c r="IO502">
        <v>0.000886434048502425</v>
      </c>
      <c r="IP502">
        <v>0.0004187276611132993</v>
      </c>
      <c r="IQ502">
        <v>-3.612086840460417E-06</v>
      </c>
      <c r="IR502">
        <v>19</v>
      </c>
      <c r="IS502">
        <v>2204</v>
      </c>
      <c r="IT502">
        <v>1</v>
      </c>
      <c r="IU502">
        <v>37</v>
      </c>
      <c r="IV502">
        <v>18.9</v>
      </c>
      <c r="IW502">
        <v>19</v>
      </c>
      <c r="IX502">
        <v>1.41846</v>
      </c>
      <c r="IY502">
        <v>2.23389</v>
      </c>
      <c r="IZ502">
        <v>1.39648</v>
      </c>
      <c r="JA502">
        <v>2.34863</v>
      </c>
      <c r="JB502">
        <v>1.49536</v>
      </c>
      <c r="JC502">
        <v>2.31812</v>
      </c>
      <c r="JD502">
        <v>39.7925</v>
      </c>
      <c r="JE502">
        <v>14.1408</v>
      </c>
      <c r="JF502">
        <v>18</v>
      </c>
      <c r="JG502">
        <v>394.541</v>
      </c>
      <c r="JH502">
        <v>550.8819999999999</v>
      </c>
      <c r="JI502">
        <v>33.2818</v>
      </c>
      <c r="JJ502">
        <v>32.9671</v>
      </c>
      <c r="JK502">
        <v>29.9999</v>
      </c>
      <c r="JL502">
        <v>32.8954</v>
      </c>
      <c r="JM502">
        <v>32.8013</v>
      </c>
      <c r="JN502">
        <v>28.446</v>
      </c>
      <c r="JO502">
        <v>37.1082</v>
      </c>
      <c r="JP502">
        <v>0</v>
      </c>
      <c r="JQ502">
        <v>-999.9</v>
      </c>
      <c r="JR502">
        <v>621.164</v>
      </c>
      <c r="JS502">
        <v>16.0371</v>
      </c>
      <c r="JT502">
        <v>99.58369999999999</v>
      </c>
      <c r="JU502">
        <v>99.66719999999999</v>
      </c>
    </row>
    <row r="503" spans="1:281">
      <c r="A503">
        <v>487</v>
      </c>
      <c r="B503">
        <v>1652293010</v>
      </c>
      <c r="C503">
        <v>10953.5</v>
      </c>
      <c r="D503" t="s">
        <v>1485</v>
      </c>
      <c r="E503" t="s">
        <v>1486</v>
      </c>
      <c r="F503">
        <v>5</v>
      </c>
      <c r="G503" t="s">
        <v>1410</v>
      </c>
      <c r="H503" t="s">
        <v>418</v>
      </c>
      <c r="I503">
        <v>1652293007.2</v>
      </c>
      <c r="J503">
        <f>(K503)/1000</f>
        <v>0</v>
      </c>
      <c r="K503">
        <f>IF(CZ503, AN503, AH503)</f>
        <v>0</v>
      </c>
      <c r="L503">
        <f>IF(CZ503, AI503, AG503)</f>
        <v>0</v>
      </c>
      <c r="M503">
        <f>DB503 - IF(AU503&gt;1, L503*CV503*100.0/(AW503*DP503), 0)</f>
        <v>0</v>
      </c>
      <c r="N503">
        <f>((T503-J503/2)*M503-L503)/(T503+J503/2)</f>
        <v>0</v>
      </c>
      <c r="O503">
        <f>N503*(DI503+DJ503)/1000.0</f>
        <v>0</v>
      </c>
      <c r="P503">
        <f>(DB503 - IF(AU503&gt;1, L503*CV503*100.0/(AW503*DP503), 0))*(DI503+DJ503)/1000.0</f>
        <v>0</v>
      </c>
      <c r="Q503">
        <f>2.0/((1/S503-1/R503)+SIGN(S503)*SQRT((1/S503-1/R503)*(1/S503-1/R503) + 4*CW503/((CW503+1)*(CW503+1))*(2*1/S503*1/R503-1/R503*1/R503)))</f>
        <v>0</v>
      </c>
      <c r="R503">
        <f>IF(LEFT(CX503,1)&lt;&gt;"0",IF(LEFT(CX503,1)="1",3.0,CY503),$D$5+$E$5*(DP503*DI503/($K$5*1000))+$F$5*(DP503*DI503/($K$5*1000))*MAX(MIN(CV503,$J$5),$I$5)*MAX(MIN(CV503,$J$5),$I$5)+$G$5*MAX(MIN(CV503,$J$5),$I$5)*(DP503*DI503/($K$5*1000))+$H$5*(DP503*DI503/($K$5*1000))*(DP503*DI503/($K$5*1000)))</f>
        <v>0</v>
      </c>
      <c r="S503">
        <f>J503*(1000-(1000*0.61365*exp(17.502*W503/(240.97+W503))/(DI503+DJ503)+DD503)/2)/(1000*0.61365*exp(17.502*W503/(240.97+W503))/(DI503+DJ503)-DD503)</f>
        <v>0</v>
      </c>
      <c r="T503">
        <f>1/((CW503+1)/(Q503/1.6)+1/(R503/1.37)) + CW503/((CW503+1)/(Q503/1.6) + CW503/(R503/1.37))</f>
        <v>0</v>
      </c>
      <c r="U503">
        <f>(CR503*CU503)</f>
        <v>0</v>
      </c>
      <c r="V503">
        <f>(DK503+(U503+2*0.95*5.67E-8*(((DK503+$B$7)+273)^4-(DK503+273)^4)-44100*J503)/(1.84*29.3*R503+8*0.95*5.67E-8*(DK503+273)^3))</f>
        <v>0</v>
      </c>
      <c r="W503">
        <f>($C$7*DL503+$D$7*DM503+$E$7*V503)</f>
        <v>0</v>
      </c>
      <c r="X503">
        <f>0.61365*exp(17.502*W503/(240.97+W503))</f>
        <v>0</v>
      </c>
      <c r="Y503">
        <f>(Z503/AA503*100)</f>
        <v>0</v>
      </c>
      <c r="Z503">
        <f>DD503*(DI503+DJ503)/1000</f>
        <v>0</v>
      </c>
      <c r="AA503">
        <f>0.61365*exp(17.502*DK503/(240.97+DK503))</f>
        <v>0</v>
      </c>
      <c r="AB503">
        <f>(X503-DD503*(DI503+DJ503)/1000)</f>
        <v>0</v>
      </c>
      <c r="AC503">
        <f>(-J503*44100)</f>
        <v>0</v>
      </c>
      <c r="AD503">
        <f>2*29.3*R503*0.92*(DK503-W503)</f>
        <v>0</v>
      </c>
      <c r="AE503">
        <f>2*0.95*5.67E-8*(((DK503+$B$7)+273)^4-(W503+273)^4)</f>
        <v>0</v>
      </c>
      <c r="AF503">
        <f>U503+AE503+AC503+AD503</f>
        <v>0</v>
      </c>
      <c r="AG503">
        <f>DH503*AU503*(DC503-DB503*(1000-AU503*DE503)/(1000-AU503*DD503))/(100*CV503)</f>
        <v>0</v>
      </c>
      <c r="AH503">
        <f>1000*DH503*AU503*(DD503-DE503)/(100*CV503*(1000-AU503*DD503))</f>
        <v>0</v>
      </c>
      <c r="AI503">
        <f>(AJ503 - AK503 - DI503*1E3/(8.314*(DK503+273.15)) * AM503/DH503 * AL503) * DH503/(100*CV503) * (1000 - DE503)/1000</f>
        <v>0</v>
      </c>
      <c r="AJ503">
        <v>612.8102436791397</v>
      </c>
      <c r="AK503">
        <v>554.2798606060605</v>
      </c>
      <c r="AL503">
        <v>3.254618994519512</v>
      </c>
      <c r="AM503">
        <v>66.42542374797677</v>
      </c>
      <c r="AN503">
        <f>(AP503 - AO503 + DI503*1E3/(8.314*(DK503+273.15)) * AR503/DH503 * AQ503) * DH503/(100*CV503) * 1000/(1000 - AP503)</f>
        <v>0</v>
      </c>
      <c r="AO503">
        <v>16.01070124773548</v>
      </c>
      <c r="AP503">
        <v>29.43243846153849</v>
      </c>
      <c r="AQ503">
        <v>-0.005569061704972472</v>
      </c>
      <c r="AR503">
        <v>79.24354987130967</v>
      </c>
      <c r="AS503">
        <v>0</v>
      </c>
      <c r="AT503">
        <v>0</v>
      </c>
      <c r="AU503">
        <f>IF(AS503*$H$13&gt;=AW503,1.0,(AW503/(AW503-AS503*$H$13)))</f>
        <v>0</v>
      </c>
      <c r="AV503">
        <f>(AU503-1)*100</f>
        <v>0</v>
      </c>
      <c r="AW503">
        <f>MAX(0,($B$13+$C$13*DP503)/(1+$D$13*DP503)*DI503/(DK503+273)*$E$13)</f>
        <v>0</v>
      </c>
      <c r="AX503" t="s">
        <v>421</v>
      </c>
      <c r="AY503" t="s">
        <v>421</v>
      </c>
      <c r="AZ503">
        <v>0</v>
      </c>
      <c r="BA503">
        <v>0</v>
      </c>
      <c r="BB503">
        <f>1-AZ503/BA503</f>
        <v>0</v>
      </c>
      <c r="BC503">
        <v>0</v>
      </c>
      <c r="BD503" t="s">
        <v>421</v>
      </c>
      <c r="BE503" t="s">
        <v>421</v>
      </c>
      <c r="BF503">
        <v>0</v>
      </c>
      <c r="BG503">
        <v>0</v>
      </c>
      <c r="BH503">
        <f>1-BF503/BG503</f>
        <v>0</v>
      </c>
      <c r="BI503">
        <v>0.5</v>
      </c>
      <c r="BJ503">
        <f>CS503</f>
        <v>0</v>
      </c>
      <c r="BK503">
        <f>L503</f>
        <v>0</v>
      </c>
      <c r="BL503">
        <f>BH503*BI503*BJ503</f>
        <v>0</v>
      </c>
      <c r="BM503">
        <f>(BK503-BC503)/BJ503</f>
        <v>0</v>
      </c>
      <c r="BN503">
        <f>(BA503-BG503)/BG503</f>
        <v>0</v>
      </c>
      <c r="BO503">
        <f>AZ503/(BB503+AZ503/BG503)</f>
        <v>0</v>
      </c>
      <c r="BP503" t="s">
        <v>421</v>
      </c>
      <c r="BQ503">
        <v>0</v>
      </c>
      <c r="BR503">
        <f>IF(BQ503&lt;&gt;0, BQ503, BO503)</f>
        <v>0</v>
      </c>
      <c r="BS503">
        <f>1-BR503/BG503</f>
        <v>0</v>
      </c>
      <c r="BT503">
        <f>(BG503-BF503)/(BG503-BR503)</f>
        <v>0</v>
      </c>
      <c r="BU503">
        <f>(BA503-BG503)/(BA503-BR503)</f>
        <v>0</v>
      </c>
      <c r="BV503">
        <f>(BG503-BF503)/(BG503-AZ503)</f>
        <v>0</v>
      </c>
      <c r="BW503">
        <f>(BA503-BG503)/(BA503-AZ503)</f>
        <v>0</v>
      </c>
      <c r="BX503">
        <f>(BT503*BR503/BF503)</f>
        <v>0</v>
      </c>
      <c r="BY503">
        <f>(1-BX503)</f>
        <v>0</v>
      </c>
      <c r="BZ503">
        <v>1370</v>
      </c>
      <c r="CA503">
        <v>300</v>
      </c>
      <c r="CB503">
        <v>300</v>
      </c>
      <c r="CC503">
        <v>300</v>
      </c>
      <c r="CD503">
        <v>10364.3</v>
      </c>
      <c r="CE503">
        <v>1581.53</v>
      </c>
      <c r="CF503">
        <v>-0.00729618</v>
      </c>
      <c r="CG503">
        <v>1.07</v>
      </c>
      <c r="CH503" t="s">
        <v>421</v>
      </c>
      <c r="CI503" t="s">
        <v>421</v>
      </c>
      <c r="CJ503" t="s">
        <v>421</v>
      </c>
      <c r="CK503" t="s">
        <v>421</v>
      </c>
      <c r="CL503" t="s">
        <v>421</v>
      </c>
      <c r="CM503" t="s">
        <v>421</v>
      </c>
      <c r="CN503" t="s">
        <v>421</v>
      </c>
      <c r="CO503" t="s">
        <v>421</v>
      </c>
      <c r="CP503" t="s">
        <v>421</v>
      </c>
      <c r="CQ503" t="s">
        <v>421</v>
      </c>
      <c r="CR503">
        <f>$B$11*DQ503+$C$11*DR503+$F$11*EC503*(1-EF503)</f>
        <v>0</v>
      </c>
      <c r="CS503">
        <f>CR503*CT503</f>
        <v>0</v>
      </c>
      <c r="CT503">
        <f>($B$11*$D$9+$C$11*$D$9+$F$11*((EP503+EH503)/MAX(EP503+EH503+EQ503, 0.1)*$I$9+EQ503/MAX(EP503+EH503+EQ503, 0.1)*$J$9))/($B$11+$C$11+$F$11)</f>
        <v>0</v>
      </c>
      <c r="CU503">
        <f>($B$11*$K$9+$C$11*$K$9+$F$11*((EP503+EH503)/MAX(EP503+EH503+EQ503, 0.1)*$P$9+EQ503/MAX(EP503+EH503+EQ503, 0.1)*$Q$9))/($B$11+$C$11+$F$11)</f>
        <v>0</v>
      </c>
      <c r="CV503">
        <v>6</v>
      </c>
      <c r="CW503">
        <v>0.5</v>
      </c>
      <c r="CX503" t="s">
        <v>422</v>
      </c>
      <c r="CY503">
        <v>2</v>
      </c>
      <c r="CZ503" t="b">
        <v>1</v>
      </c>
      <c r="DA503">
        <v>1652293007.2</v>
      </c>
      <c r="DB503">
        <v>530.6729</v>
      </c>
      <c r="DC503">
        <v>606.426</v>
      </c>
      <c r="DD503">
        <v>29.44384</v>
      </c>
      <c r="DE503">
        <v>16.00874</v>
      </c>
      <c r="DF503">
        <v>530.0164</v>
      </c>
      <c r="DG503">
        <v>29.31537</v>
      </c>
      <c r="DH503">
        <v>400.0632000000001</v>
      </c>
      <c r="DI503">
        <v>90.5894</v>
      </c>
      <c r="DJ503">
        <v>0.10002278</v>
      </c>
      <c r="DK503">
        <v>33.85858</v>
      </c>
      <c r="DL503">
        <v>31.96847</v>
      </c>
      <c r="DM503">
        <v>999.9</v>
      </c>
      <c r="DN503">
        <v>0</v>
      </c>
      <c r="DO503">
        <v>0</v>
      </c>
      <c r="DP503">
        <v>10005.812</v>
      </c>
      <c r="DQ503">
        <v>0</v>
      </c>
      <c r="DR503">
        <v>249.0367</v>
      </c>
      <c r="DS503">
        <v>-75.75307000000001</v>
      </c>
      <c r="DT503">
        <v>546.7720000000002</v>
      </c>
      <c r="DU503">
        <v>616.2920999999999</v>
      </c>
      <c r="DV503">
        <v>13.43511</v>
      </c>
      <c r="DW503">
        <v>606.426</v>
      </c>
      <c r="DX503">
        <v>16.00874</v>
      </c>
      <c r="DY503">
        <v>2.667299</v>
      </c>
      <c r="DZ503">
        <v>1.45022</v>
      </c>
      <c r="EA503">
        <v>22.08502</v>
      </c>
      <c r="EB503">
        <v>12.45318</v>
      </c>
      <c r="EC503">
        <v>1500.006</v>
      </c>
      <c r="ED503">
        <v>0.9730079999999999</v>
      </c>
      <c r="EE503">
        <v>0.02699188</v>
      </c>
      <c r="EF503">
        <v>0</v>
      </c>
      <c r="EG503">
        <v>1041.7</v>
      </c>
      <c r="EH503">
        <v>5.000970000000001</v>
      </c>
      <c r="EI503">
        <v>16707.02</v>
      </c>
      <c r="EJ503">
        <v>12491.66</v>
      </c>
      <c r="EK503">
        <v>42.2996</v>
      </c>
      <c r="EL503">
        <v>43.75</v>
      </c>
      <c r="EM503">
        <v>42.5</v>
      </c>
      <c r="EN503">
        <v>43.5496</v>
      </c>
      <c r="EO503">
        <v>43.437</v>
      </c>
      <c r="EP503">
        <v>1454.656</v>
      </c>
      <c r="EQ503">
        <v>40.35000000000001</v>
      </c>
      <c r="ER503">
        <v>0</v>
      </c>
      <c r="ES503">
        <v>1174.200000047684</v>
      </c>
      <c r="ET503">
        <v>0</v>
      </c>
      <c r="EU503">
        <v>1040.822307692308</v>
      </c>
      <c r="EV503">
        <v>10.90393163386428</v>
      </c>
      <c r="EW503">
        <v>94.97094035594137</v>
      </c>
      <c r="EX503">
        <v>16697.71153846154</v>
      </c>
      <c r="EY503">
        <v>15</v>
      </c>
      <c r="EZ503">
        <v>1652291871.6</v>
      </c>
      <c r="FA503" t="s">
        <v>1407</v>
      </c>
      <c r="FB503">
        <v>1652291871.6</v>
      </c>
      <c r="FC503">
        <v>1652291863.6</v>
      </c>
      <c r="FD503">
        <v>39</v>
      </c>
      <c r="FE503">
        <v>0.347</v>
      </c>
      <c r="FF503">
        <v>-0</v>
      </c>
      <c r="FG503">
        <v>-0.763</v>
      </c>
      <c r="FH503">
        <v>0.031</v>
      </c>
      <c r="FI503">
        <v>1600</v>
      </c>
      <c r="FJ503">
        <v>23</v>
      </c>
      <c r="FK503">
        <v>0.04</v>
      </c>
      <c r="FL503">
        <v>0.02</v>
      </c>
      <c r="FM503">
        <v>-74.06616585365853</v>
      </c>
      <c r="FN503">
        <v>-12.83477560975618</v>
      </c>
      <c r="FO503">
        <v>1.269376644716257</v>
      </c>
      <c r="FP503">
        <v>-1</v>
      </c>
      <c r="FQ503">
        <v>13.37852926829268</v>
      </c>
      <c r="FR503">
        <v>0.4929135888501734</v>
      </c>
      <c r="FS503">
        <v>0.05338552943563586</v>
      </c>
      <c r="FT503">
        <v>1</v>
      </c>
      <c r="FU503">
        <v>0</v>
      </c>
      <c r="FV503">
        <v>0</v>
      </c>
      <c r="FW503">
        <v>0</v>
      </c>
      <c r="FX503">
        <v>-1</v>
      </c>
      <c r="FY503">
        <v>1</v>
      </c>
      <c r="FZ503">
        <v>1</v>
      </c>
      <c r="GA503" t="s">
        <v>719</v>
      </c>
      <c r="GB503">
        <v>2.69286</v>
      </c>
      <c r="GC503">
        <v>2.70512</v>
      </c>
      <c r="GD503">
        <v>0.11207</v>
      </c>
      <c r="GE503">
        <v>0.121886</v>
      </c>
      <c r="GF503">
        <v>0.121564</v>
      </c>
      <c r="GG503">
        <v>0.0781544</v>
      </c>
      <c r="GH503">
        <v>27798</v>
      </c>
      <c r="GI503">
        <v>27602.2</v>
      </c>
      <c r="GJ503">
        <v>29136.8</v>
      </c>
      <c r="GK503">
        <v>29098</v>
      </c>
      <c r="GL503">
        <v>33885.5</v>
      </c>
      <c r="GM503">
        <v>35712.8</v>
      </c>
      <c r="GN503">
        <v>41003.5</v>
      </c>
      <c r="GO503">
        <v>41523.6</v>
      </c>
      <c r="GP503">
        <v>1.71175</v>
      </c>
      <c r="GQ503">
        <v>1.98127</v>
      </c>
      <c r="GR503">
        <v>0.0396967</v>
      </c>
      <c r="GS503">
        <v>0</v>
      </c>
      <c r="GT503">
        <v>31.3253</v>
      </c>
      <c r="GU503">
        <v>999.9</v>
      </c>
      <c r="GV503">
        <v>36.3</v>
      </c>
      <c r="GW503">
        <v>37.3</v>
      </c>
      <c r="GX503">
        <v>25.6799</v>
      </c>
      <c r="GY503">
        <v>62.9318</v>
      </c>
      <c r="GZ503">
        <v>29.1867</v>
      </c>
      <c r="HA503">
        <v>1</v>
      </c>
      <c r="HB503">
        <v>0.428783</v>
      </c>
      <c r="HC503">
        <v>0</v>
      </c>
      <c r="HD503">
        <v>20.3916</v>
      </c>
      <c r="HE503">
        <v>5.21444</v>
      </c>
      <c r="HF503">
        <v>12.0099</v>
      </c>
      <c r="HG503">
        <v>4.9871</v>
      </c>
      <c r="HH503">
        <v>3.28838</v>
      </c>
      <c r="HI503">
        <v>2504.3</v>
      </c>
      <c r="HJ503">
        <v>9999</v>
      </c>
      <c r="HK503">
        <v>9999</v>
      </c>
      <c r="HL503">
        <v>46.9</v>
      </c>
      <c r="HM503">
        <v>1.86737</v>
      </c>
      <c r="HN503">
        <v>1.8663</v>
      </c>
      <c r="HO503">
        <v>1.86585</v>
      </c>
      <c r="HP503">
        <v>1.8657</v>
      </c>
      <c r="HQ503">
        <v>1.86753</v>
      </c>
      <c r="HR503">
        <v>1.87008</v>
      </c>
      <c r="HS503">
        <v>1.86874</v>
      </c>
      <c r="HT503">
        <v>1.87011</v>
      </c>
      <c r="HU503">
        <v>0</v>
      </c>
      <c r="HV503">
        <v>0</v>
      </c>
      <c r="HW503">
        <v>0</v>
      </c>
      <c r="HX503">
        <v>0</v>
      </c>
      <c r="HY503" t="s">
        <v>425</v>
      </c>
      <c r="HZ503" t="s">
        <v>426</v>
      </c>
      <c r="IA503" t="s">
        <v>427</v>
      </c>
      <c r="IB503" t="s">
        <v>427</v>
      </c>
      <c r="IC503" t="s">
        <v>427</v>
      </c>
      <c r="ID503" t="s">
        <v>427</v>
      </c>
      <c r="IE503">
        <v>0</v>
      </c>
      <c r="IF503">
        <v>100</v>
      </c>
      <c r="IG503">
        <v>100</v>
      </c>
      <c r="IH503">
        <v>0.647</v>
      </c>
      <c r="II503">
        <v>0.1283</v>
      </c>
      <c r="IJ503">
        <v>1.086735174038953</v>
      </c>
      <c r="IK503">
        <v>-0.0004613869835165773</v>
      </c>
      <c r="IL503">
        <v>-7.733014719846753E-07</v>
      </c>
      <c r="IM503">
        <v>2.12217718631011E-10</v>
      </c>
      <c r="IN503">
        <v>-0.1663746428164504</v>
      </c>
      <c r="IO503">
        <v>0.000886434048502425</v>
      </c>
      <c r="IP503">
        <v>0.0004187276611132993</v>
      </c>
      <c r="IQ503">
        <v>-3.612086840460417E-06</v>
      </c>
      <c r="IR503">
        <v>19</v>
      </c>
      <c r="IS503">
        <v>2204</v>
      </c>
      <c r="IT503">
        <v>1</v>
      </c>
      <c r="IU503">
        <v>37</v>
      </c>
      <c r="IV503">
        <v>19</v>
      </c>
      <c r="IW503">
        <v>19.1</v>
      </c>
      <c r="IX503">
        <v>1.44775</v>
      </c>
      <c r="IY503">
        <v>2.23755</v>
      </c>
      <c r="IZ503">
        <v>1.39648</v>
      </c>
      <c r="JA503">
        <v>2.34863</v>
      </c>
      <c r="JB503">
        <v>1.49536</v>
      </c>
      <c r="JC503">
        <v>2.33032</v>
      </c>
      <c r="JD503">
        <v>39.7925</v>
      </c>
      <c r="JE503">
        <v>14.1495</v>
      </c>
      <c r="JF503">
        <v>18</v>
      </c>
      <c r="JG503">
        <v>394.754</v>
      </c>
      <c r="JH503">
        <v>550.878</v>
      </c>
      <c r="JI503">
        <v>33.2806</v>
      </c>
      <c r="JJ503">
        <v>32.9654</v>
      </c>
      <c r="JK503">
        <v>30</v>
      </c>
      <c r="JL503">
        <v>32.8942</v>
      </c>
      <c r="JM503">
        <v>32.8008</v>
      </c>
      <c r="JN503">
        <v>29.0226</v>
      </c>
      <c r="JO503">
        <v>37.1082</v>
      </c>
      <c r="JP503">
        <v>0</v>
      </c>
      <c r="JQ503">
        <v>-999.9</v>
      </c>
      <c r="JR503">
        <v>634.519</v>
      </c>
      <c r="JS503">
        <v>16.0326</v>
      </c>
      <c r="JT503">
        <v>99.58459999999999</v>
      </c>
      <c r="JU503">
        <v>99.6678</v>
      </c>
    </row>
    <row r="504" spans="1:281">
      <c r="A504">
        <v>488</v>
      </c>
      <c r="B504">
        <v>1652293015</v>
      </c>
      <c r="C504">
        <v>10958.5</v>
      </c>
      <c r="D504" t="s">
        <v>1487</v>
      </c>
      <c r="E504" t="s">
        <v>1488</v>
      </c>
      <c r="F504">
        <v>5</v>
      </c>
      <c r="G504" t="s">
        <v>1410</v>
      </c>
      <c r="H504" t="s">
        <v>418</v>
      </c>
      <c r="I504">
        <v>1652293012.5</v>
      </c>
      <c r="J504">
        <f>(K504)/1000</f>
        <v>0</v>
      </c>
      <c r="K504">
        <f>IF(CZ504, AN504, AH504)</f>
        <v>0</v>
      </c>
      <c r="L504">
        <f>IF(CZ504, AI504, AG504)</f>
        <v>0</v>
      </c>
      <c r="M504">
        <f>DB504 - IF(AU504&gt;1, L504*CV504*100.0/(AW504*DP504), 0)</f>
        <v>0</v>
      </c>
      <c r="N504">
        <f>((T504-J504/2)*M504-L504)/(T504+J504/2)</f>
        <v>0</v>
      </c>
      <c r="O504">
        <f>N504*(DI504+DJ504)/1000.0</f>
        <v>0</v>
      </c>
      <c r="P504">
        <f>(DB504 - IF(AU504&gt;1, L504*CV504*100.0/(AW504*DP504), 0))*(DI504+DJ504)/1000.0</f>
        <v>0</v>
      </c>
      <c r="Q504">
        <f>2.0/((1/S504-1/R504)+SIGN(S504)*SQRT((1/S504-1/R504)*(1/S504-1/R504) + 4*CW504/((CW504+1)*(CW504+1))*(2*1/S504*1/R504-1/R504*1/R504)))</f>
        <v>0</v>
      </c>
      <c r="R504">
        <f>IF(LEFT(CX504,1)&lt;&gt;"0",IF(LEFT(CX504,1)="1",3.0,CY504),$D$5+$E$5*(DP504*DI504/($K$5*1000))+$F$5*(DP504*DI504/($K$5*1000))*MAX(MIN(CV504,$J$5),$I$5)*MAX(MIN(CV504,$J$5),$I$5)+$G$5*MAX(MIN(CV504,$J$5),$I$5)*(DP504*DI504/($K$5*1000))+$H$5*(DP504*DI504/($K$5*1000))*(DP504*DI504/($K$5*1000)))</f>
        <v>0</v>
      </c>
      <c r="S504">
        <f>J504*(1000-(1000*0.61365*exp(17.502*W504/(240.97+W504))/(DI504+DJ504)+DD504)/2)/(1000*0.61365*exp(17.502*W504/(240.97+W504))/(DI504+DJ504)-DD504)</f>
        <v>0</v>
      </c>
      <c r="T504">
        <f>1/((CW504+1)/(Q504/1.6)+1/(R504/1.37)) + CW504/((CW504+1)/(Q504/1.6) + CW504/(R504/1.37))</f>
        <v>0</v>
      </c>
      <c r="U504">
        <f>(CR504*CU504)</f>
        <v>0</v>
      </c>
      <c r="V504">
        <f>(DK504+(U504+2*0.95*5.67E-8*(((DK504+$B$7)+273)^4-(DK504+273)^4)-44100*J504)/(1.84*29.3*R504+8*0.95*5.67E-8*(DK504+273)^3))</f>
        <v>0</v>
      </c>
      <c r="W504">
        <f>($C$7*DL504+$D$7*DM504+$E$7*V504)</f>
        <v>0</v>
      </c>
      <c r="X504">
        <f>0.61365*exp(17.502*W504/(240.97+W504))</f>
        <v>0</v>
      </c>
      <c r="Y504">
        <f>(Z504/AA504*100)</f>
        <v>0</v>
      </c>
      <c r="Z504">
        <f>DD504*(DI504+DJ504)/1000</f>
        <v>0</v>
      </c>
      <c r="AA504">
        <f>0.61365*exp(17.502*DK504/(240.97+DK504))</f>
        <v>0</v>
      </c>
      <c r="AB504">
        <f>(X504-DD504*(DI504+DJ504)/1000)</f>
        <v>0</v>
      </c>
      <c r="AC504">
        <f>(-J504*44100)</f>
        <v>0</v>
      </c>
      <c r="AD504">
        <f>2*29.3*R504*0.92*(DK504-W504)</f>
        <v>0</v>
      </c>
      <c r="AE504">
        <f>2*0.95*5.67E-8*(((DK504+$B$7)+273)^4-(W504+273)^4)</f>
        <v>0</v>
      </c>
      <c r="AF504">
        <f>U504+AE504+AC504+AD504</f>
        <v>0</v>
      </c>
      <c r="AG504">
        <f>DH504*AU504*(DC504-DB504*(1000-AU504*DE504)/(1000-AU504*DD504))/(100*CV504)</f>
        <v>0</v>
      </c>
      <c r="AH504">
        <f>1000*DH504*AU504*(DD504-DE504)/(100*CV504*(1000-AU504*DD504))</f>
        <v>0</v>
      </c>
      <c r="AI504">
        <f>(AJ504 - AK504 - DI504*1E3/(8.314*(DK504+273.15)) * AM504/DH504 * AL504) * DH504/(100*CV504) * (1000 - DE504)/1000</f>
        <v>0</v>
      </c>
      <c r="AJ504">
        <v>629.7602658716327</v>
      </c>
      <c r="AK504">
        <v>570.5491575757574</v>
      </c>
      <c r="AL504">
        <v>3.251928090134324</v>
      </c>
      <c r="AM504">
        <v>66.42542374797677</v>
      </c>
      <c r="AN504">
        <f>(AP504 - AO504 + DI504*1E3/(8.314*(DK504+273.15)) * AR504/DH504 * AQ504) * DH504/(100*CV504) * 1000/(1000 - AP504)</f>
        <v>0</v>
      </c>
      <c r="AO504">
        <v>16.0053927565473</v>
      </c>
      <c r="AP504">
        <v>29.42697202797204</v>
      </c>
      <c r="AQ504">
        <v>-0.0004712921565319007</v>
      </c>
      <c r="AR504">
        <v>79.24354987130967</v>
      </c>
      <c r="AS504">
        <v>0</v>
      </c>
      <c r="AT504">
        <v>0</v>
      </c>
      <c r="AU504">
        <f>IF(AS504*$H$13&gt;=AW504,1.0,(AW504/(AW504-AS504*$H$13)))</f>
        <v>0</v>
      </c>
      <c r="AV504">
        <f>(AU504-1)*100</f>
        <v>0</v>
      </c>
      <c r="AW504">
        <f>MAX(0,($B$13+$C$13*DP504)/(1+$D$13*DP504)*DI504/(DK504+273)*$E$13)</f>
        <v>0</v>
      </c>
      <c r="AX504" t="s">
        <v>421</v>
      </c>
      <c r="AY504" t="s">
        <v>421</v>
      </c>
      <c r="AZ504">
        <v>0</v>
      </c>
      <c r="BA504">
        <v>0</v>
      </c>
      <c r="BB504">
        <f>1-AZ504/BA504</f>
        <v>0</v>
      </c>
      <c r="BC504">
        <v>0</v>
      </c>
      <c r="BD504" t="s">
        <v>421</v>
      </c>
      <c r="BE504" t="s">
        <v>421</v>
      </c>
      <c r="BF504">
        <v>0</v>
      </c>
      <c r="BG504">
        <v>0</v>
      </c>
      <c r="BH504">
        <f>1-BF504/BG504</f>
        <v>0</v>
      </c>
      <c r="BI504">
        <v>0.5</v>
      </c>
      <c r="BJ504">
        <f>CS504</f>
        <v>0</v>
      </c>
      <c r="BK504">
        <f>L504</f>
        <v>0</v>
      </c>
      <c r="BL504">
        <f>BH504*BI504*BJ504</f>
        <v>0</v>
      </c>
      <c r="BM504">
        <f>(BK504-BC504)/BJ504</f>
        <v>0</v>
      </c>
      <c r="BN504">
        <f>(BA504-BG504)/BG504</f>
        <v>0</v>
      </c>
      <c r="BO504">
        <f>AZ504/(BB504+AZ504/BG504)</f>
        <v>0</v>
      </c>
      <c r="BP504" t="s">
        <v>421</v>
      </c>
      <c r="BQ504">
        <v>0</v>
      </c>
      <c r="BR504">
        <f>IF(BQ504&lt;&gt;0, BQ504, BO504)</f>
        <v>0</v>
      </c>
      <c r="BS504">
        <f>1-BR504/BG504</f>
        <v>0</v>
      </c>
      <c r="BT504">
        <f>(BG504-BF504)/(BG504-BR504)</f>
        <v>0</v>
      </c>
      <c r="BU504">
        <f>(BA504-BG504)/(BA504-BR504)</f>
        <v>0</v>
      </c>
      <c r="BV504">
        <f>(BG504-BF504)/(BG504-AZ504)</f>
        <v>0</v>
      </c>
      <c r="BW504">
        <f>(BA504-BG504)/(BA504-AZ504)</f>
        <v>0</v>
      </c>
      <c r="BX504">
        <f>(BT504*BR504/BF504)</f>
        <v>0</v>
      </c>
      <c r="BY504">
        <f>(1-BX504)</f>
        <v>0</v>
      </c>
      <c r="BZ504">
        <v>1370</v>
      </c>
      <c r="CA504">
        <v>300</v>
      </c>
      <c r="CB504">
        <v>300</v>
      </c>
      <c r="CC504">
        <v>300</v>
      </c>
      <c r="CD504">
        <v>10364.3</v>
      </c>
      <c r="CE504">
        <v>1581.53</v>
      </c>
      <c r="CF504">
        <v>-0.00729618</v>
      </c>
      <c r="CG504">
        <v>1.07</v>
      </c>
      <c r="CH504" t="s">
        <v>421</v>
      </c>
      <c r="CI504" t="s">
        <v>421</v>
      </c>
      <c r="CJ504" t="s">
        <v>421</v>
      </c>
      <c r="CK504" t="s">
        <v>421</v>
      </c>
      <c r="CL504" t="s">
        <v>421</v>
      </c>
      <c r="CM504" t="s">
        <v>421</v>
      </c>
      <c r="CN504" t="s">
        <v>421</v>
      </c>
      <c r="CO504" t="s">
        <v>421</v>
      </c>
      <c r="CP504" t="s">
        <v>421</v>
      </c>
      <c r="CQ504" t="s">
        <v>421</v>
      </c>
      <c r="CR504">
        <f>$B$11*DQ504+$C$11*DR504+$F$11*EC504*(1-EF504)</f>
        <v>0</v>
      </c>
      <c r="CS504">
        <f>CR504*CT504</f>
        <v>0</v>
      </c>
      <c r="CT504">
        <f>($B$11*$D$9+$C$11*$D$9+$F$11*((EP504+EH504)/MAX(EP504+EH504+EQ504, 0.1)*$I$9+EQ504/MAX(EP504+EH504+EQ504, 0.1)*$J$9))/($B$11+$C$11+$F$11)</f>
        <v>0</v>
      </c>
      <c r="CU504">
        <f>($B$11*$K$9+$C$11*$K$9+$F$11*((EP504+EH504)/MAX(EP504+EH504+EQ504, 0.1)*$P$9+EQ504/MAX(EP504+EH504+EQ504, 0.1)*$Q$9))/($B$11+$C$11+$F$11)</f>
        <v>0</v>
      </c>
      <c r="CV504">
        <v>6</v>
      </c>
      <c r="CW504">
        <v>0.5</v>
      </c>
      <c r="CX504" t="s">
        <v>422</v>
      </c>
      <c r="CY504">
        <v>2</v>
      </c>
      <c r="CZ504" t="b">
        <v>1</v>
      </c>
      <c r="DA504">
        <v>1652293012.5</v>
      </c>
      <c r="DB504">
        <v>547.4188888888889</v>
      </c>
      <c r="DC504">
        <v>624.0719999999999</v>
      </c>
      <c r="DD504">
        <v>29.42996666666667</v>
      </c>
      <c r="DE504">
        <v>16.00351111111111</v>
      </c>
      <c r="DF504">
        <v>546.7806666666667</v>
      </c>
      <c r="DG504">
        <v>29.30174444444445</v>
      </c>
      <c r="DH504">
        <v>400.0600000000001</v>
      </c>
      <c r="DI504">
        <v>90.58812222222222</v>
      </c>
      <c r="DJ504">
        <v>0.09993977777777778</v>
      </c>
      <c r="DK504">
        <v>33.8566888888889</v>
      </c>
      <c r="DL504">
        <v>31.97534444444445</v>
      </c>
      <c r="DM504">
        <v>999.9000000000001</v>
      </c>
      <c r="DN504">
        <v>0</v>
      </c>
      <c r="DO504">
        <v>0</v>
      </c>
      <c r="DP504">
        <v>10004.99777777778</v>
      </c>
      <c r="DQ504">
        <v>0</v>
      </c>
      <c r="DR504">
        <v>247.6677777777778</v>
      </c>
      <c r="DS504">
        <v>-76.65342222222222</v>
      </c>
      <c r="DT504">
        <v>564.0178888888889</v>
      </c>
      <c r="DU504">
        <v>634.2220000000001</v>
      </c>
      <c r="DV504">
        <v>13.4265</v>
      </c>
      <c r="DW504">
        <v>624.0719999999999</v>
      </c>
      <c r="DX504">
        <v>16.00351111111111</v>
      </c>
      <c r="DY504">
        <v>2.666008888888889</v>
      </c>
      <c r="DZ504">
        <v>1.449723333333333</v>
      </c>
      <c r="EA504">
        <v>22.07707777777778</v>
      </c>
      <c r="EB504">
        <v>12.44797777777778</v>
      </c>
      <c r="EC504">
        <v>1499.995555555556</v>
      </c>
      <c r="ED504">
        <v>0.9730078888888889</v>
      </c>
      <c r="EE504">
        <v>0.026992</v>
      </c>
      <c r="EF504">
        <v>0</v>
      </c>
      <c r="EG504">
        <v>1042.038888888889</v>
      </c>
      <c r="EH504">
        <v>5.00097</v>
      </c>
      <c r="EI504">
        <v>16718.68888888889</v>
      </c>
      <c r="EJ504">
        <v>12491.6</v>
      </c>
      <c r="EK504">
        <v>42.28444444444445</v>
      </c>
      <c r="EL504">
        <v>43.736</v>
      </c>
      <c r="EM504">
        <v>42.5</v>
      </c>
      <c r="EN504">
        <v>43.562</v>
      </c>
      <c r="EO504">
        <v>43.472</v>
      </c>
      <c r="EP504">
        <v>1454.645555555556</v>
      </c>
      <c r="EQ504">
        <v>40.35</v>
      </c>
      <c r="ER504">
        <v>0</v>
      </c>
      <c r="ES504">
        <v>1179.600000143051</v>
      </c>
      <c r="ET504">
        <v>0</v>
      </c>
      <c r="EU504">
        <v>1041.6264</v>
      </c>
      <c r="EV504">
        <v>6.409230760429092</v>
      </c>
      <c r="EW504">
        <v>115.538461556839</v>
      </c>
      <c r="EX504">
        <v>16707.82</v>
      </c>
      <c r="EY504">
        <v>15</v>
      </c>
      <c r="EZ504">
        <v>1652291871.6</v>
      </c>
      <c r="FA504" t="s">
        <v>1407</v>
      </c>
      <c r="FB504">
        <v>1652291871.6</v>
      </c>
      <c r="FC504">
        <v>1652291863.6</v>
      </c>
      <c r="FD504">
        <v>39</v>
      </c>
      <c r="FE504">
        <v>0.347</v>
      </c>
      <c r="FF504">
        <v>-0</v>
      </c>
      <c r="FG504">
        <v>-0.763</v>
      </c>
      <c r="FH504">
        <v>0.031</v>
      </c>
      <c r="FI504">
        <v>1600</v>
      </c>
      <c r="FJ504">
        <v>23</v>
      </c>
      <c r="FK504">
        <v>0.04</v>
      </c>
      <c r="FL504">
        <v>0.02</v>
      </c>
      <c r="FM504">
        <v>-75.06825121951221</v>
      </c>
      <c r="FN504">
        <v>-12.05233797909412</v>
      </c>
      <c r="FO504">
        <v>1.195470803291701</v>
      </c>
      <c r="FP504">
        <v>-1</v>
      </c>
      <c r="FQ504">
        <v>13.4038487804878</v>
      </c>
      <c r="FR504">
        <v>0.3504062717769822</v>
      </c>
      <c r="FS504">
        <v>0.04496725704142808</v>
      </c>
      <c r="FT504">
        <v>1</v>
      </c>
      <c r="FU504">
        <v>0</v>
      </c>
      <c r="FV504">
        <v>0</v>
      </c>
      <c r="FW504">
        <v>0</v>
      </c>
      <c r="FX504">
        <v>-1</v>
      </c>
      <c r="FY504">
        <v>1</v>
      </c>
      <c r="FZ504">
        <v>1</v>
      </c>
      <c r="GA504" t="s">
        <v>719</v>
      </c>
      <c r="GB504">
        <v>2.69278</v>
      </c>
      <c r="GC504">
        <v>2.70518</v>
      </c>
      <c r="GD504">
        <v>0.11443</v>
      </c>
      <c r="GE504">
        <v>0.124178</v>
      </c>
      <c r="GF504">
        <v>0.121547</v>
      </c>
      <c r="GG504">
        <v>0.07814069999999999</v>
      </c>
      <c r="GH504">
        <v>27724.7</v>
      </c>
      <c r="GI504">
        <v>27530.3</v>
      </c>
      <c r="GJ504">
        <v>29137.6</v>
      </c>
      <c r="GK504">
        <v>29098.3</v>
      </c>
      <c r="GL504">
        <v>33886.8</v>
      </c>
      <c r="GM504">
        <v>35713.6</v>
      </c>
      <c r="GN504">
        <v>41004.3</v>
      </c>
      <c r="GO504">
        <v>41523.8</v>
      </c>
      <c r="GP504">
        <v>1.71172</v>
      </c>
      <c r="GQ504">
        <v>1.9813</v>
      </c>
      <c r="GR504">
        <v>0.040777</v>
      </c>
      <c r="GS504">
        <v>0</v>
      </c>
      <c r="GT504">
        <v>31.3225</v>
      </c>
      <c r="GU504">
        <v>999.9</v>
      </c>
      <c r="GV504">
        <v>36.3</v>
      </c>
      <c r="GW504">
        <v>37.3</v>
      </c>
      <c r="GX504">
        <v>25.68</v>
      </c>
      <c r="GY504">
        <v>62.9118</v>
      </c>
      <c r="GZ504">
        <v>29.4832</v>
      </c>
      <c r="HA504">
        <v>1</v>
      </c>
      <c r="HB504">
        <v>0.42873</v>
      </c>
      <c r="HC504">
        <v>0</v>
      </c>
      <c r="HD504">
        <v>20.3916</v>
      </c>
      <c r="HE504">
        <v>5.21459</v>
      </c>
      <c r="HF504">
        <v>12.0099</v>
      </c>
      <c r="HG504">
        <v>4.9871</v>
      </c>
      <c r="HH504">
        <v>3.28815</v>
      </c>
      <c r="HI504">
        <v>2504.6</v>
      </c>
      <c r="HJ504">
        <v>9999</v>
      </c>
      <c r="HK504">
        <v>9999</v>
      </c>
      <c r="HL504">
        <v>46.9</v>
      </c>
      <c r="HM504">
        <v>1.86737</v>
      </c>
      <c r="HN504">
        <v>1.8663</v>
      </c>
      <c r="HO504">
        <v>1.86586</v>
      </c>
      <c r="HP504">
        <v>1.86571</v>
      </c>
      <c r="HQ504">
        <v>1.86753</v>
      </c>
      <c r="HR504">
        <v>1.87007</v>
      </c>
      <c r="HS504">
        <v>1.86874</v>
      </c>
      <c r="HT504">
        <v>1.8701</v>
      </c>
      <c r="HU504">
        <v>0</v>
      </c>
      <c r="HV504">
        <v>0</v>
      </c>
      <c r="HW504">
        <v>0</v>
      </c>
      <c r="HX504">
        <v>0</v>
      </c>
      <c r="HY504" t="s">
        <v>425</v>
      </c>
      <c r="HZ504" t="s">
        <v>426</v>
      </c>
      <c r="IA504" t="s">
        <v>427</v>
      </c>
      <c r="IB504" t="s">
        <v>427</v>
      </c>
      <c r="IC504" t="s">
        <v>427</v>
      </c>
      <c r="ID504" t="s">
        <v>427</v>
      </c>
      <c r="IE504">
        <v>0</v>
      </c>
      <c r="IF504">
        <v>100</v>
      </c>
      <c r="IG504">
        <v>100</v>
      </c>
      <c r="IH504">
        <v>0.629</v>
      </c>
      <c r="II504">
        <v>0.1282</v>
      </c>
      <c r="IJ504">
        <v>1.086735174038953</v>
      </c>
      <c r="IK504">
        <v>-0.0004613869835165773</v>
      </c>
      <c r="IL504">
        <v>-7.733014719846753E-07</v>
      </c>
      <c r="IM504">
        <v>2.12217718631011E-10</v>
      </c>
      <c r="IN504">
        <v>-0.1663746428164504</v>
      </c>
      <c r="IO504">
        <v>0.000886434048502425</v>
      </c>
      <c r="IP504">
        <v>0.0004187276611132993</v>
      </c>
      <c r="IQ504">
        <v>-3.612086840460417E-06</v>
      </c>
      <c r="IR504">
        <v>19</v>
      </c>
      <c r="IS504">
        <v>2204</v>
      </c>
      <c r="IT504">
        <v>1</v>
      </c>
      <c r="IU504">
        <v>37</v>
      </c>
      <c r="IV504">
        <v>19.1</v>
      </c>
      <c r="IW504">
        <v>19.2</v>
      </c>
      <c r="IX504">
        <v>1.48071</v>
      </c>
      <c r="IY504">
        <v>2.23022</v>
      </c>
      <c r="IZ504">
        <v>1.39648</v>
      </c>
      <c r="JA504">
        <v>2.34863</v>
      </c>
      <c r="JB504">
        <v>1.49536</v>
      </c>
      <c r="JC504">
        <v>2.37427</v>
      </c>
      <c r="JD504">
        <v>39.7925</v>
      </c>
      <c r="JE504">
        <v>14.1495</v>
      </c>
      <c r="JF504">
        <v>18</v>
      </c>
      <c r="JG504">
        <v>394.73</v>
      </c>
      <c r="JH504">
        <v>550.888</v>
      </c>
      <c r="JI504">
        <v>33.2798</v>
      </c>
      <c r="JJ504">
        <v>32.9649</v>
      </c>
      <c r="JK504">
        <v>30</v>
      </c>
      <c r="JL504">
        <v>32.8924</v>
      </c>
      <c r="JM504">
        <v>32.7998</v>
      </c>
      <c r="JN504">
        <v>29.6825</v>
      </c>
      <c r="JO504">
        <v>37.1082</v>
      </c>
      <c r="JP504">
        <v>0</v>
      </c>
      <c r="JQ504">
        <v>-999.9</v>
      </c>
      <c r="JR504">
        <v>654.554</v>
      </c>
      <c r="JS504">
        <v>16.0353</v>
      </c>
      <c r="JT504">
        <v>99.5868</v>
      </c>
      <c r="JU504">
        <v>99.66849999999999</v>
      </c>
    </row>
    <row r="505" spans="1:281">
      <c r="A505">
        <v>489</v>
      </c>
      <c r="B505">
        <v>1652293020</v>
      </c>
      <c r="C505">
        <v>10963.5</v>
      </c>
      <c r="D505" t="s">
        <v>1489</v>
      </c>
      <c r="E505" t="s">
        <v>1490</v>
      </c>
      <c r="F505">
        <v>5</v>
      </c>
      <c r="G505" t="s">
        <v>1410</v>
      </c>
      <c r="H505" t="s">
        <v>418</v>
      </c>
      <c r="I505">
        <v>1652293017.2</v>
      </c>
      <c r="J505">
        <f>(K505)/1000</f>
        <v>0</v>
      </c>
      <c r="K505">
        <f>IF(CZ505, AN505, AH505)</f>
        <v>0</v>
      </c>
      <c r="L505">
        <f>IF(CZ505, AI505, AG505)</f>
        <v>0</v>
      </c>
      <c r="M505">
        <f>DB505 - IF(AU505&gt;1, L505*CV505*100.0/(AW505*DP505), 0)</f>
        <v>0</v>
      </c>
      <c r="N505">
        <f>((T505-J505/2)*M505-L505)/(T505+J505/2)</f>
        <v>0</v>
      </c>
      <c r="O505">
        <f>N505*(DI505+DJ505)/1000.0</f>
        <v>0</v>
      </c>
      <c r="P505">
        <f>(DB505 - IF(AU505&gt;1, L505*CV505*100.0/(AW505*DP505), 0))*(DI505+DJ505)/1000.0</f>
        <v>0</v>
      </c>
      <c r="Q505">
        <f>2.0/((1/S505-1/R505)+SIGN(S505)*SQRT((1/S505-1/R505)*(1/S505-1/R505) + 4*CW505/((CW505+1)*(CW505+1))*(2*1/S505*1/R505-1/R505*1/R505)))</f>
        <v>0</v>
      </c>
      <c r="R505">
        <f>IF(LEFT(CX505,1)&lt;&gt;"0",IF(LEFT(CX505,1)="1",3.0,CY505),$D$5+$E$5*(DP505*DI505/($K$5*1000))+$F$5*(DP505*DI505/($K$5*1000))*MAX(MIN(CV505,$J$5),$I$5)*MAX(MIN(CV505,$J$5),$I$5)+$G$5*MAX(MIN(CV505,$J$5),$I$5)*(DP505*DI505/($K$5*1000))+$H$5*(DP505*DI505/($K$5*1000))*(DP505*DI505/($K$5*1000)))</f>
        <v>0</v>
      </c>
      <c r="S505">
        <f>J505*(1000-(1000*0.61365*exp(17.502*W505/(240.97+W505))/(DI505+DJ505)+DD505)/2)/(1000*0.61365*exp(17.502*W505/(240.97+W505))/(DI505+DJ505)-DD505)</f>
        <v>0</v>
      </c>
      <c r="T505">
        <f>1/((CW505+1)/(Q505/1.6)+1/(R505/1.37)) + CW505/((CW505+1)/(Q505/1.6) + CW505/(R505/1.37))</f>
        <v>0</v>
      </c>
      <c r="U505">
        <f>(CR505*CU505)</f>
        <v>0</v>
      </c>
      <c r="V505">
        <f>(DK505+(U505+2*0.95*5.67E-8*(((DK505+$B$7)+273)^4-(DK505+273)^4)-44100*J505)/(1.84*29.3*R505+8*0.95*5.67E-8*(DK505+273)^3))</f>
        <v>0</v>
      </c>
      <c r="W505">
        <f>($C$7*DL505+$D$7*DM505+$E$7*V505)</f>
        <v>0</v>
      </c>
      <c r="X505">
        <f>0.61365*exp(17.502*W505/(240.97+W505))</f>
        <v>0</v>
      </c>
      <c r="Y505">
        <f>(Z505/AA505*100)</f>
        <v>0</v>
      </c>
      <c r="Z505">
        <f>DD505*(DI505+DJ505)/1000</f>
        <v>0</v>
      </c>
      <c r="AA505">
        <f>0.61365*exp(17.502*DK505/(240.97+DK505))</f>
        <v>0</v>
      </c>
      <c r="AB505">
        <f>(X505-DD505*(DI505+DJ505)/1000)</f>
        <v>0</v>
      </c>
      <c r="AC505">
        <f>(-J505*44100)</f>
        <v>0</v>
      </c>
      <c r="AD505">
        <f>2*29.3*R505*0.92*(DK505-W505)</f>
        <v>0</v>
      </c>
      <c r="AE505">
        <f>2*0.95*5.67E-8*(((DK505+$B$7)+273)^4-(W505+273)^4)</f>
        <v>0</v>
      </c>
      <c r="AF505">
        <f>U505+AE505+AC505+AD505</f>
        <v>0</v>
      </c>
      <c r="AG505">
        <f>DH505*AU505*(DC505-DB505*(1000-AU505*DE505)/(1000-AU505*DD505))/(100*CV505)</f>
        <v>0</v>
      </c>
      <c r="AH505">
        <f>1000*DH505*AU505*(DD505-DE505)/(100*CV505*(1000-AU505*DD505))</f>
        <v>0</v>
      </c>
      <c r="AI505">
        <f>(AJ505 - AK505 - DI505*1E3/(8.314*(DK505+273.15)) * AM505/DH505 * AL505) * DH505/(100*CV505) * (1000 - DE505)/1000</f>
        <v>0</v>
      </c>
      <c r="AJ505">
        <v>646.7577120136385</v>
      </c>
      <c r="AK505">
        <v>586.8052606060605</v>
      </c>
      <c r="AL505">
        <v>3.255395318238416</v>
      </c>
      <c r="AM505">
        <v>66.42542374797677</v>
      </c>
      <c r="AN505">
        <f>(AP505 - AO505 + DI505*1E3/(8.314*(DK505+273.15)) * AR505/DH505 * AQ505) * DH505/(100*CV505) * 1000/(1000 - AP505)</f>
        <v>0</v>
      </c>
      <c r="AO505">
        <v>16.00068234171998</v>
      </c>
      <c r="AP505">
        <v>29.42320489510491</v>
      </c>
      <c r="AQ505">
        <v>-0.0003244493355667963</v>
      </c>
      <c r="AR505">
        <v>79.24354987130967</v>
      </c>
      <c r="AS505">
        <v>0</v>
      </c>
      <c r="AT505">
        <v>0</v>
      </c>
      <c r="AU505">
        <f>IF(AS505*$H$13&gt;=AW505,1.0,(AW505/(AW505-AS505*$H$13)))</f>
        <v>0</v>
      </c>
      <c r="AV505">
        <f>(AU505-1)*100</f>
        <v>0</v>
      </c>
      <c r="AW505">
        <f>MAX(0,($B$13+$C$13*DP505)/(1+$D$13*DP505)*DI505/(DK505+273)*$E$13)</f>
        <v>0</v>
      </c>
      <c r="AX505" t="s">
        <v>421</v>
      </c>
      <c r="AY505" t="s">
        <v>421</v>
      </c>
      <c r="AZ505">
        <v>0</v>
      </c>
      <c r="BA505">
        <v>0</v>
      </c>
      <c r="BB505">
        <f>1-AZ505/BA505</f>
        <v>0</v>
      </c>
      <c r="BC505">
        <v>0</v>
      </c>
      <c r="BD505" t="s">
        <v>421</v>
      </c>
      <c r="BE505" t="s">
        <v>421</v>
      </c>
      <c r="BF505">
        <v>0</v>
      </c>
      <c r="BG505">
        <v>0</v>
      </c>
      <c r="BH505">
        <f>1-BF505/BG505</f>
        <v>0</v>
      </c>
      <c r="BI505">
        <v>0.5</v>
      </c>
      <c r="BJ505">
        <f>CS505</f>
        <v>0</v>
      </c>
      <c r="BK505">
        <f>L505</f>
        <v>0</v>
      </c>
      <c r="BL505">
        <f>BH505*BI505*BJ505</f>
        <v>0</v>
      </c>
      <c r="BM505">
        <f>(BK505-BC505)/BJ505</f>
        <v>0</v>
      </c>
      <c r="BN505">
        <f>(BA505-BG505)/BG505</f>
        <v>0</v>
      </c>
      <c r="BO505">
        <f>AZ505/(BB505+AZ505/BG505)</f>
        <v>0</v>
      </c>
      <c r="BP505" t="s">
        <v>421</v>
      </c>
      <c r="BQ505">
        <v>0</v>
      </c>
      <c r="BR505">
        <f>IF(BQ505&lt;&gt;0, BQ505, BO505)</f>
        <v>0</v>
      </c>
      <c r="BS505">
        <f>1-BR505/BG505</f>
        <v>0</v>
      </c>
      <c r="BT505">
        <f>(BG505-BF505)/(BG505-BR505)</f>
        <v>0</v>
      </c>
      <c r="BU505">
        <f>(BA505-BG505)/(BA505-BR505)</f>
        <v>0</v>
      </c>
      <c r="BV505">
        <f>(BG505-BF505)/(BG505-AZ505)</f>
        <v>0</v>
      </c>
      <c r="BW505">
        <f>(BA505-BG505)/(BA505-AZ505)</f>
        <v>0</v>
      </c>
      <c r="BX505">
        <f>(BT505*BR505/BF505)</f>
        <v>0</v>
      </c>
      <c r="BY505">
        <f>(1-BX505)</f>
        <v>0</v>
      </c>
      <c r="BZ505">
        <v>1370</v>
      </c>
      <c r="CA505">
        <v>300</v>
      </c>
      <c r="CB505">
        <v>300</v>
      </c>
      <c r="CC505">
        <v>300</v>
      </c>
      <c r="CD505">
        <v>10364.3</v>
      </c>
      <c r="CE505">
        <v>1581.53</v>
      </c>
      <c r="CF505">
        <v>-0.00729618</v>
      </c>
      <c r="CG505">
        <v>1.07</v>
      </c>
      <c r="CH505" t="s">
        <v>421</v>
      </c>
      <c r="CI505" t="s">
        <v>421</v>
      </c>
      <c r="CJ505" t="s">
        <v>421</v>
      </c>
      <c r="CK505" t="s">
        <v>421</v>
      </c>
      <c r="CL505" t="s">
        <v>421</v>
      </c>
      <c r="CM505" t="s">
        <v>421</v>
      </c>
      <c r="CN505" t="s">
        <v>421</v>
      </c>
      <c r="CO505" t="s">
        <v>421</v>
      </c>
      <c r="CP505" t="s">
        <v>421</v>
      </c>
      <c r="CQ505" t="s">
        <v>421</v>
      </c>
      <c r="CR505">
        <f>$B$11*DQ505+$C$11*DR505+$F$11*EC505*(1-EF505)</f>
        <v>0</v>
      </c>
      <c r="CS505">
        <f>CR505*CT505</f>
        <v>0</v>
      </c>
      <c r="CT505">
        <f>($B$11*$D$9+$C$11*$D$9+$F$11*((EP505+EH505)/MAX(EP505+EH505+EQ505, 0.1)*$I$9+EQ505/MAX(EP505+EH505+EQ505, 0.1)*$J$9))/($B$11+$C$11+$F$11)</f>
        <v>0</v>
      </c>
      <c r="CU505">
        <f>($B$11*$K$9+$C$11*$K$9+$F$11*((EP505+EH505)/MAX(EP505+EH505+EQ505, 0.1)*$P$9+EQ505/MAX(EP505+EH505+EQ505, 0.1)*$Q$9))/($B$11+$C$11+$F$11)</f>
        <v>0</v>
      </c>
      <c r="CV505">
        <v>6</v>
      </c>
      <c r="CW505">
        <v>0.5</v>
      </c>
      <c r="CX505" t="s">
        <v>422</v>
      </c>
      <c r="CY505">
        <v>2</v>
      </c>
      <c r="CZ505" t="b">
        <v>1</v>
      </c>
      <c r="DA505">
        <v>1652293017.2</v>
      </c>
      <c r="DB505">
        <v>562.2378999999999</v>
      </c>
      <c r="DC505">
        <v>639.8282</v>
      </c>
      <c r="DD505">
        <v>29.42409</v>
      </c>
      <c r="DE505">
        <v>15.99941</v>
      </c>
      <c r="DF505">
        <v>561.6165</v>
      </c>
      <c r="DG505">
        <v>29.29592</v>
      </c>
      <c r="DH505">
        <v>400.0504</v>
      </c>
      <c r="DI505">
        <v>90.58924999999999</v>
      </c>
      <c r="DJ505">
        <v>0.09997796</v>
      </c>
      <c r="DK505">
        <v>33.85543</v>
      </c>
      <c r="DL505">
        <v>31.98055</v>
      </c>
      <c r="DM505">
        <v>999.9</v>
      </c>
      <c r="DN505">
        <v>0</v>
      </c>
      <c r="DO505">
        <v>0</v>
      </c>
      <c r="DP505">
        <v>9991.751</v>
      </c>
      <c r="DQ505">
        <v>0</v>
      </c>
      <c r="DR505">
        <v>247.3571</v>
      </c>
      <c r="DS505">
        <v>-77.59034</v>
      </c>
      <c r="DT505">
        <v>579.2829</v>
      </c>
      <c r="DU505">
        <v>650.2316</v>
      </c>
      <c r="DV505">
        <v>13.42469</v>
      </c>
      <c r="DW505">
        <v>639.8282</v>
      </c>
      <c r="DX505">
        <v>15.99941</v>
      </c>
      <c r="DY505">
        <v>2.665505</v>
      </c>
      <c r="DZ505">
        <v>1.449372</v>
      </c>
      <c r="EA505">
        <v>22.074</v>
      </c>
      <c r="EB505">
        <v>12.44427</v>
      </c>
      <c r="EC505">
        <v>1499.969</v>
      </c>
      <c r="ED505">
        <v>0.973007</v>
      </c>
      <c r="EE505">
        <v>0.02699296</v>
      </c>
      <c r="EF505">
        <v>0</v>
      </c>
      <c r="EG505">
        <v>1042.189</v>
      </c>
      <c r="EH505">
        <v>5.000970000000001</v>
      </c>
      <c r="EI505">
        <v>16720.15</v>
      </c>
      <c r="EJ505">
        <v>12491.36</v>
      </c>
      <c r="EK505">
        <v>42.2996</v>
      </c>
      <c r="EL505">
        <v>43.75</v>
      </c>
      <c r="EM505">
        <v>42.5</v>
      </c>
      <c r="EN505">
        <v>43.5496</v>
      </c>
      <c r="EO505">
        <v>43.4433</v>
      </c>
      <c r="EP505">
        <v>1454.618</v>
      </c>
      <c r="EQ505">
        <v>40.35100000000001</v>
      </c>
      <c r="ER505">
        <v>0</v>
      </c>
      <c r="ES505">
        <v>1184.400000095367</v>
      </c>
      <c r="ET505">
        <v>0</v>
      </c>
      <c r="EU505">
        <v>1041.9988</v>
      </c>
      <c r="EV505">
        <v>2.890769215937968</v>
      </c>
      <c r="EW505">
        <v>103.4846153433096</v>
      </c>
      <c r="EX505">
        <v>16716.556</v>
      </c>
      <c r="EY505">
        <v>15</v>
      </c>
      <c r="EZ505">
        <v>1652291871.6</v>
      </c>
      <c r="FA505" t="s">
        <v>1407</v>
      </c>
      <c r="FB505">
        <v>1652291871.6</v>
      </c>
      <c r="FC505">
        <v>1652291863.6</v>
      </c>
      <c r="FD505">
        <v>39</v>
      </c>
      <c r="FE505">
        <v>0.347</v>
      </c>
      <c r="FF505">
        <v>-0</v>
      </c>
      <c r="FG505">
        <v>-0.763</v>
      </c>
      <c r="FH505">
        <v>0.031</v>
      </c>
      <c r="FI505">
        <v>1600</v>
      </c>
      <c r="FJ505">
        <v>23</v>
      </c>
      <c r="FK505">
        <v>0.04</v>
      </c>
      <c r="FL505">
        <v>0.02</v>
      </c>
      <c r="FM505">
        <v>-76.031915</v>
      </c>
      <c r="FN505">
        <v>-10.97293058161346</v>
      </c>
      <c r="FO505">
        <v>1.058146116694193</v>
      </c>
      <c r="FP505">
        <v>-1</v>
      </c>
      <c r="FQ505">
        <v>13.42657</v>
      </c>
      <c r="FR505">
        <v>0.03320825515944294</v>
      </c>
      <c r="FS505">
        <v>0.01850786589534302</v>
      </c>
      <c r="FT505">
        <v>1</v>
      </c>
      <c r="FU505">
        <v>0</v>
      </c>
      <c r="FV505">
        <v>0</v>
      </c>
      <c r="FW505">
        <v>0</v>
      </c>
      <c r="FX505">
        <v>-1</v>
      </c>
      <c r="FY505">
        <v>1</v>
      </c>
      <c r="FZ505">
        <v>1</v>
      </c>
      <c r="GA505" t="s">
        <v>719</v>
      </c>
      <c r="GB505">
        <v>2.69234</v>
      </c>
      <c r="GC505">
        <v>2.70474</v>
      </c>
      <c r="GD505">
        <v>0.116761</v>
      </c>
      <c r="GE505">
        <v>0.126438</v>
      </c>
      <c r="GF505">
        <v>0.121534</v>
      </c>
      <c r="GG505">
        <v>0.0781284</v>
      </c>
      <c r="GH505">
        <v>27651.4</v>
      </c>
      <c r="GI505">
        <v>27459.7</v>
      </c>
      <c r="GJ505">
        <v>29137.4</v>
      </c>
      <c r="GK505">
        <v>29098.9</v>
      </c>
      <c r="GL505">
        <v>33886.9</v>
      </c>
      <c r="GM505">
        <v>35714.8</v>
      </c>
      <c r="GN505">
        <v>41003.8</v>
      </c>
      <c r="GO505">
        <v>41524.6</v>
      </c>
      <c r="GP505">
        <v>1.7114</v>
      </c>
      <c r="GQ505">
        <v>1.98172</v>
      </c>
      <c r="GR505">
        <v>0.0397339</v>
      </c>
      <c r="GS505">
        <v>0</v>
      </c>
      <c r="GT505">
        <v>31.3225</v>
      </c>
      <c r="GU505">
        <v>999.9</v>
      </c>
      <c r="GV505">
        <v>36.3</v>
      </c>
      <c r="GW505">
        <v>37.3</v>
      </c>
      <c r="GX505">
        <v>25.6812</v>
      </c>
      <c r="GY505">
        <v>62.9518</v>
      </c>
      <c r="GZ505">
        <v>29.8037</v>
      </c>
      <c r="HA505">
        <v>1</v>
      </c>
      <c r="HB505">
        <v>0.428664</v>
      </c>
      <c r="HC505">
        <v>0</v>
      </c>
      <c r="HD505">
        <v>20.3914</v>
      </c>
      <c r="HE505">
        <v>5.2134</v>
      </c>
      <c r="HF505">
        <v>12.0099</v>
      </c>
      <c r="HG505">
        <v>4.98555</v>
      </c>
      <c r="HH505">
        <v>3.28835</v>
      </c>
      <c r="HI505">
        <v>2504.6</v>
      </c>
      <c r="HJ505">
        <v>9999</v>
      </c>
      <c r="HK505">
        <v>9999</v>
      </c>
      <c r="HL505">
        <v>46.9</v>
      </c>
      <c r="HM505">
        <v>1.86736</v>
      </c>
      <c r="HN505">
        <v>1.8663</v>
      </c>
      <c r="HO505">
        <v>1.86584</v>
      </c>
      <c r="HP505">
        <v>1.86569</v>
      </c>
      <c r="HQ505">
        <v>1.86754</v>
      </c>
      <c r="HR505">
        <v>1.87007</v>
      </c>
      <c r="HS505">
        <v>1.86874</v>
      </c>
      <c r="HT505">
        <v>1.87012</v>
      </c>
      <c r="HU505">
        <v>0</v>
      </c>
      <c r="HV505">
        <v>0</v>
      </c>
      <c r="HW505">
        <v>0</v>
      </c>
      <c r="HX505">
        <v>0</v>
      </c>
      <c r="HY505" t="s">
        <v>425</v>
      </c>
      <c r="HZ505" t="s">
        <v>426</v>
      </c>
      <c r="IA505" t="s">
        <v>427</v>
      </c>
      <c r="IB505" t="s">
        <v>427</v>
      </c>
      <c r="IC505" t="s">
        <v>427</v>
      </c>
      <c r="ID505" t="s">
        <v>427</v>
      </c>
      <c r="IE505">
        <v>0</v>
      </c>
      <c r="IF505">
        <v>100</v>
      </c>
      <c r="IG505">
        <v>100</v>
      </c>
      <c r="IH505">
        <v>0.611</v>
      </c>
      <c r="II505">
        <v>0.1282</v>
      </c>
      <c r="IJ505">
        <v>1.086735174038953</v>
      </c>
      <c r="IK505">
        <v>-0.0004613869835165773</v>
      </c>
      <c r="IL505">
        <v>-7.733014719846753E-07</v>
      </c>
      <c r="IM505">
        <v>2.12217718631011E-10</v>
      </c>
      <c r="IN505">
        <v>-0.1663746428164504</v>
      </c>
      <c r="IO505">
        <v>0.000886434048502425</v>
      </c>
      <c r="IP505">
        <v>0.0004187276611132993</v>
      </c>
      <c r="IQ505">
        <v>-3.612086840460417E-06</v>
      </c>
      <c r="IR505">
        <v>19</v>
      </c>
      <c r="IS505">
        <v>2204</v>
      </c>
      <c r="IT505">
        <v>1</v>
      </c>
      <c r="IU505">
        <v>37</v>
      </c>
      <c r="IV505">
        <v>19.1</v>
      </c>
      <c r="IW505">
        <v>19.3</v>
      </c>
      <c r="IX505">
        <v>1.51001</v>
      </c>
      <c r="IY505">
        <v>2.23022</v>
      </c>
      <c r="IZ505">
        <v>1.39648</v>
      </c>
      <c r="JA505">
        <v>2.34863</v>
      </c>
      <c r="JB505">
        <v>1.49536</v>
      </c>
      <c r="JC505">
        <v>2.39258</v>
      </c>
      <c r="JD505">
        <v>39.7925</v>
      </c>
      <c r="JE505">
        <v>14.1495</v>
      </c>
      <c r="JF505">
        <v>18</v>
      </c>
      <c r="JG505">
        <v>394.55</v>
      </c>
      <c r="JH505">
        <v>551.188</v>
      </c>
      <c r="JI505">
        <v>33.279</v>
      </c>
      <c r="JJ505">
        <v>32.9624</v>
      </c>
      <c r="JK505">
        <v>29.9999</v>
      </c>
      <c r="JL505">
        <v>32.892</v>
      </c>
      <c r="JM505">
        <v>32.798</v>
      </c>
      <c r="JN505">
        <v>30.2599</v>
      </c>
      <c r="JO505">
        <v>37.1082</v>
      </c>
      <c r="JP505">
        <v>0</v>
      </c>
      <c r="JQ505">
        <v>-999.9</v>
      </c>
      <c r="JR505">
        <v>668.412</v>
      </c>
      <c r="JS505">
        <v>16.0346</v>
      </c>
      <c r="JT505">
        <v>99.5857</v>
      </c>
      <c r="JU505">
        <v>99.6705</v>
      </c>
    </row>
    <row r="506" spans="1:281">
      <c r="A506">
        <v>490</v>
      </c>
      <c r="B506">
        <v>1652293025</v>
      </c>
      <c r="C506">
        <v>10968.5</v>
      </c>
      <c r="D506" t="s">
        <v>1491</v>
      </c>
      <c r="E506" t="s">
        <v>1492</v>
      </c>
      <c r="F506">
        <v>5</v>
      </c>
      <c r="G506" t="s">
        <v>1410</v>
      </c>
      <c r="H506" t="s">
        <v>418</v>
      </c>
      <c r="I506">
        <v>1652293022.5</v>
      </c>
      <c r="J506">
        <f>(K506)/1000</f>
        <v>0</v>
      </c>
      <c r="K506">
        <f>IF(CZ506, AN506, AH506)</f>
        <v>0</v>
      </c>
      <c r="L506">
        <f>IF(CZ506, AI506, AG506)</f>
        <v>0</v>
      </c>
      <c r="M506">
        <f>DB506 - IF(AU506&gt;1, L506*CV506*100.0/(AW506*DP506), 0)</f>
        <v>0</v>
      </c>
      <c r="N506">
        <f>((T506-J506/2)*M506-L506)/(T506+J506/2)</f>
        <v>0</v>
      </c>
      <c r="O506">
        <f>N506*(DI506+DJ506)/1000.0</f>
        <v>0</v>
      </c>
      <c r="P506">
        <f>(DB506 - IF(AU506&gt;1, L506*CV506*100.0/(AW506*DP506), 0))*(DI506+DJ506)/1000.0</f>
        <v>0</v>
      </c>
      <c r="Q506">
        <f>2.0/((1/S506-1/R506)+SIGN(S506)*SQRT((1/S506-1/R506)*(1/S506-1/R506) + 4*CW506/((CW506+1)*(CW506+1))*(2*1/S506*1/R506-1/R506*1/R506)))</f>
        <v>0</v>
      </c>
      <c r="R506">
        <f>IF(LEFT(CX506,1)&lt;&gt;"0",IF(LEFT(CX506,1)="1",3.0,CY506),$D$5+$E$5*(DP506*DI506/($K$5*1000))+$F$5*(DP506*DI506/($K$5*1000))*MAX(MIN(CV506,$J$5),$I$5)*MAX(MIN(CV506,$J$5),$I$5)+$G$5*MAX(MIN(CV506,$J$5),$I$5)*(DP506*DI506/($K$5*1000))+$H$5*(DP506*DI506/($K$5*1000))*(DP506*DI506/($K$5*1000)))</f>
        <v>0</v>
      </c>
      <c r="S506">
        <f>J506*(1000-(1000*0.61365*exp(17.502*W506/(240.97+W506))/(DI506+DJ506)+DD506)/2)/(1000*0.61365*exp(17.502*W506/(240.97+W506))/(DI506+DJ506)-DD506)</f>
        <v>0</v>
      </c>
      <c r="T506">
        <f>1/((CW506+1)/(Q506/1.6)+1/(R506/1.37)) + CW506/((CW506+1)/(Q506/1.6) + CW506/(R506/1.37))</f>
        <v>0</v>
      </c>
      <c r="U506">
        <f>(CR506*CU506)</f>
        <v>0</v>
      </c>
      <c r="V506">
        <f>(DK506+(U506+2*0.95*5.67E-8*(((DK506+$B$7)+273)^4-(DK506+273)^4)-44100*J506)/(1.84*29.3*R506+8*0.95*5.67E-8*(DK506+273)^3))</f>
        <v>0</v>
      </c>
      <c r="W506">
        <f>($C$7*DL506+$D$7*DM506+$E$7*V506)</f>
        <v>0</v>
      </c>
      <c r="X506">
        <f>0.61365*exp(17.502*W506/(240.97+W506))</f>
        <v>0</v>
      </c>
      <c r="Y506">
        <f>(Z506/AA506*100)</f>
        <v>0</v>
      </c>
      <c r="Z506">
        <f>DD506*(DI506+DJ506)/1000</f>
        <v>0</v>
      </c>
      <c r="AA506">
        <f>0.61365*exp(17.502*DK506/(240.97+DK506))</f>
        <v>0</v>
      </c>
      <c r="AB506">
        <f>(X506-DD506*(DI506+DJ506)/1000)</f>
        <v>0</v>
      </c>
      <c r="AC506">
        <f>(-J506*44100)</f>
        <v>0</v>
      </c>
      <c r="AD506">
        <f>2*29.3*R506*0.92*(DK506-W506)</f>
        <v>0</v>
      </c>
      <c r="AE506">
        <f>2*0.95*5.67E-8*(((DK506+$B$7)+273)^4-(W506+273)^4)</f>
        <v>0</v>
      </c>
      <c r="AF506">
        <f>U506+AE506+AC506+AD506</f>
        <v>0</v>
      </c>
      <c r="AG506">
        <f>DH506*AU506*(DC506-DB506*(1000-AU506*DE506)/(1000-AU506*DD506))/(100*CV506)</f>
        <v>0</v>
      </c>
      <c r="AH506">
        <f>1000*DH506*AU506*(DD506-DE506)/(100*CV506*(1000-AU506*DD506))</f>
        <v>0</v>
      </c>
      <c r="AI506">
        <f>(AJ506 - AK506 - DI506*1E3/(8.314*(DK506+273.15)) * AM506/DH506 * AL506) * DH506/(100*CV506) * (1000 - DE506)/1000</f>
        <v>0</v>
      </c>
      <c r="AJ506">
        <v>663.3167325400005</v>
      </c>
      <c r="AK506">
        <v>603.0265212121211</v>
      </c>
      <c r="AL506">
        <v>3.229288701743103</v>
      </c>
      <c r="AM506">
        <v>66.42542374797677</v>
      </c>
      <c r="AN506">
        <f>(AP506 - AO506 + DI506*1E3/(8.314*(DK506+273.15)) * AR506/DH506 * AQ506) * DH506/(100*CV506) * 1000/(1000 - AP506)</f>
        <v>0</v>
      </c>
      <c r="AO506">
        <v>15.99720142383949</v>
      </c>
      <c r="AP506">
        <v>29.42078181818183</v>
      </c>
      <c r="AQ506">
        <v>-9.697102584449933E-05</v>
      </c>
      <c r="AR506">
        <v>79.24354987130967</v>
      </c>
      <c r="AS506">
        <v>0</v>
      </c>
      <c r="AT506">
        <v>0</v>
      </c>
      <c r="AU506">
        <f>IF(AS506*$H$13&gt;=AW506,1.0,(AW506/(AW506-AS506*$H$13)))</f>
        <v>0</v>
      </c>
      <c r="AV506">
        <f>(AU506-1)*100</f>
        <v>0</v>
      </c>
      <c r="AW506">
        <f>MAX(0,($B$13+$C$13*DP506)/(1+$D$13*DP506)*DI506/(DK506+273)*$E$13)</f>
        <v>0</v>
      </c>
      <c r="AX506" t="s">
        <v>421</v>
      </c>
      <c r="AY506" t="s">
        <v>421</v>
      </c>
      <c r="AZ506">
        <v>0</v>
      </c>
      <c r="BA506">
        <v>0</v>
      </c>
      <c r="BB506">
        <f>1-AZ506/BA506</f>
        <v>0</v>
      </c>
      <c r="BC506">
        <v>0</v>
      </c>
      <c r="BD506" t="s">
        <v>421</v>
      </c>
      <c r="BE506" t="s">
        <v>421</v>
      </c>
      <c r="BF506">
        <v>0</v>
      </c>
      <c r="BG506">
        <v>0</v>
      </c>
      <c r="BH506">
        <f>1-BF506/BG506</f>
        <v>0</v>
      </c>
      <c r="BI506">
        <v>0.5</v>
      </c>
      <c r="BJ506">
        <f>CS506</f>
        <v>0</v>
      </c>
      <c r="BK506">
        <f>L506</f>
        <v>0</v>
      </c>
      <c r="BL506">
        <f>BH506*BI506*BJ506</f>
        <v>0</v>
      </c>
      <c r="BM506">
        <f>(BK506-BC506)/BJ506</f>
        <v>0</v>
      </c>
      <c r="BN506">
        <f>(BA506-BG506)/BG506</f>
        <v>0</v>
      </c>
      <c r="BO506">
        <f>AZ506/(BB506+AZ506/BG506)</f>
        <v>0</v>
      </c>
      <c r="BP506" t="s">
        <v>421</v>
      </c>
      <c r="BQ506">
        <v>0</v>
      </c>
      <c r="BR506">
        <f>IF(BQ506&lt;&gt;0, BQ506, BO506)</f>
        <v>0</v>
      </c>
      <c r="BS506">
        <f>1-BR506/BG506</f>
        <v>0</v>
      </c>
      <c r="BT506">
        <f>(BG506-BF506)/(BG506-BR506)</f>
        <v>0</v>
      </c>
      <c r="BU506">
        <f>(BA506-BG506)/(BA506-BR506)</f>
        <v>0</v>
      </c>
      <c r="BV506">
        <f>(BG506-BF506)/(BG506-AZ506)</f>
        <v>0</v>
      </c>
      <c r="BW506">
        <f>(BA506-BG506)/(BA506-AZ506)</f>
        <v>0</v>
      </c>
      <c r="BX506">
        <f>(BT506*BR506/BF506)</f>
        <v>0</v>
      </c>
      <c r="BY506">
        <f>(1-BX506)</f>
        <v>0</v>
      </c>
      <c r="BZ506">
        <v>1370</v>
      </c>
      <c r="CA506">
        <v>300</v>
      </c>
      <c r="CB506">
        <v>300</v>
      </c>
      <c r="CC506">
        <v>300</v>
      </c>
      <c r="CD506">
        <v>10364.3</v>
      </c>
      <c r="CE506">
        <v>1581.53</v>
      </c>
      <c r="CF506">
        <v>-0.00729618</v>
      </c>
      <c r="CG506">
        <v>1.07</v>
      </c>
      <c r="CH506" t="s">
        <v>421</v>
      </c>
      <c r="CI506" t="s">
        <v>421</v>
      </c>
      <c r="CJ506" t="s">
        <v>421</v>
      </c>
      <c r="CK506" t="s">
        <v>421</v>
      </c>
      <c r="CL506" t="s">
        <v>421</v>
      </c>
      <c r="CM506" t="s">
        <v>421</v>
      </c>
      <c r="CN506" t="s">
        <v>421</v>
      </c>
      <c r="CO506" t="s">
        <v>421</v>
      </c>
      <c r="CP506" t="s">
        <v>421</v>
      </c>
      <c r="CQ506" t="s">
        <v>421</v>
      </c>
      <c r="CR506">
        <f>$B$11*DQ506+$C$11*DR506+$F$11*EC506*(1-EF506)</f>
        <v>0</v>
      </c>
      <c r="CS506">
        <f>CR506*CT506</f>
        <v>0</v>
      </c>
      <c r="CT506">
        <f>($B$11*$D$9+$C$11*$D$9+$F$11*((EP506+EH506)/MAX(EP506+EH506+EQ506, 0.1)*$I$9+EQ506/MAX(EP506+EH506+EQ506, 0.1)*$J$9))/($B$11+$C$11+$F$11)</f>
        <v>0</v>
      </c>
      <c r="CU506">
        <f>($B$11*$K$9+$C$11*$K$9+$F$11*((EP506+EH506)/MAX(EP506+EH506+EQ506, 0.1)*$P$9+EQ506/MAX(EP506+EH506+EQ506, 0.1)*$Q$9))/($B$11+$C$11+$F$11)</f>
        <v>0</v>
      </c>
      <c r="CV506">
        <v>6</v>
      </c>
      <c r="CW506">
        <v>0.5</v>
      </c>
      <c r="CX506" t="s">
        <v>422</v>
      </c>
      <c r="CY506">
        <v>2</v>
      </c>
      <c r="CZ506" t="b">
        <v>1</v>
      </c>
      <c r="DA506">
        <v>1652293022.5</v>
      </c>
      <c r="DB506">
        <v>579.02</v>
      </c>
      <c r="DC506">
        <v>657.312</v>
      </c>
      <c r="DD506">
        <v>29.4214</v>
      </c>
      <c r="DE506">
        <v>15.99584444444445</v>
      </c>
      <c r="DF506">
        <v>578.4176666666667</v>
      </c>
      <c r="DG506">
        <v>29.29331111111112</v>
      </c>
      <c r="DH506">
        <v>400.0506666666666</v>
      </c>
      <c r="DI506">
        <v>90.58902222222223</v>
      </c>
      <c r="DJ506">
        <v>0.09994948888888888</v>
      </c>
      <c r="DK506">
        <v>33.85547777777778</v>
      </c>
      <c r="DL506">
        <v>31.96701111111111</v>
      </c>
      <c r="DM506">
        <v>999.9000000000001</v>
      </c>
      <c r="DN506">
        <v>0</v>
      </c>
      <c r="DO506">
        <v>0</v>
      </c>
      <c r="DP506">
        <v>9995.483333333332</v>
      </c>
      <c r="DQ506">
        <v>0</v>
      </c>
      <c r="DR506">
        <v>249.7187777777778</v>
      </c>
      <c r="DS506">
        <v>-78.29207777777778</v>
      </c>
      <c r="DT506">
        <v>596.5722222222223</v>
      </c>
      <c r="DU506">
        <v>667.9973333333334</v>
      </c>
      <c r="DV506">
        <v>13.42557777777778</v>
      </c>
      <c r="DW506">
        <v>657.312</v>
      </c>
      <c r="DX506">
        <v>15.99584444444445</v>
      </c>
      <c r="DY506">
        <v>2.665255555555555</v>
      </c>
      <c r="DZ506">
        <v>1.44905</v>
      </c>
      <c r="EA506">
        <v>22.07245555555555</v>
      </c>
      <c r="EB506">
        <v>12.44087777777778</v>
      </c>
      <c r="EC506">
        <v>1499.98</v>
      </c>
      <c r="ED506">
        <v>0.9730078888888889</v>
      </c>
      <c r="EE506">
        <v>0.026992</v>
      </c>
      <c r="EF506">
        <v>0</v>
      </c>
      <c r="EG506">
        <v>1042.101111111111</v>
      </c>
      <c r="EH506">
        <v>5.00097</v>
      </c>
      <c r="EI506">
        <v>16748.56666666667</v>
      </c>
      <c r="EJ506">
        <v>12491.45555555556</v>
      </c>
      <c r="EK506">
        <v>42.27755555555555</v>
      </c>
      <c r="EL506">
        <v>43.75</v>
      </c>
      <c r="EM506">
        <v>42.5</v>
      </c>
      <c r="EN506">
        <v>43.562</v>
      </c>
      <c r="EO506">
        <v>43.437</v>
      </c>
      <c r="EP506">
        <v>1454.63</v>
      </c>
      <c r="EQ506">
        <v>40.35</v>
      </c>
      <c r="ER506">
        <v>0</v>
      </c>
      <c r="ES506">
        <v>1189.200000047684</v>
      </c>
      <c r="ET506">
        <v>0</v>
      </c>
      <c r="EU506">
        <v>1042.1256</v>
      </c>
      <c r="EV506">
        <v>0.06153845604476006</v>
      </c>
      <c r="EW506">
        <v>182.5538458302769</v>
      </c>
      <c r="EX506">
        <v>16729.816</v>
      </c>
      <c r="EY506">
        <v>15</v>
      </c>
      <c r="EZ506">
        <v>1652291871.6</v>
      </c>
      <c r="FA506" t="s">
        <v>1407</v>
      </c>
      <c r="FB506">
        <v>1652291871.6</v>
      </c>
      <c r="FC506">
        <v>1652291863.6</v>
      </c>
      <c r="FD506">
        <v>39</v>
      </c>
      <c r="FE506">
        <v>0.347</v>
      </c>
      <c r="FF506">
        <v>-0</v>
      </c>
      <c r="FG506">
        <v>-0.763</v>
      </c>
      <c r="FH506">
        <v>0.031</v>
      </c>
      <c r="FI506">
        <v>1600</v>
      </c>
      <c r="FJ506">
        <v>23</v>
      </c>
      <c r="FK506">
        <v>0.04</v>
      </c>
      <c r="FL506">
        <v>0.02</v>
      </c>
      <c r="FM506">
        <v>-76.91665365853659</v>
      </c>
      <c r="FN506">
        <v>-10.12056167247396</v>
      </c>
      <c r="FO506">
        <v>1.007105834799211</v>
      </c>
      <c r="FP506">
        <v>-1</v>
      </c>
      <c r="FQ506">
        <v>13.42885853658536</v>
      </c>
      <c r="FR506">
        <v>-0.04992125435540651</v>
      </c>
      <c r="FS506">
        <v>0.006401218466699678</v>
      </c>
      <c r="FT506">
        <v>1</v>
      </c>
      <c r="FU506">
        <v>0</v>
      </c>
      <c r="FV506">
        <v>0</v>
      </c>
      <c r="FW506">
        <v>0</v>
      </c>
      <c r="FX506">
        <v>-1</v>
      </c>
      <c r="FY506">
        <v>1</v>
      </c>
      <c r="FZ506">
        <v>1</v>
      </c>
      <c r="GA506" t="s">
        <v>719</v>
      </c>
      <c r="GB506">
        <v>2.69317</v>
      </c>
      <c r="GC506">
        <v>2.70544</v>
      </c>
      <c r="GD506">
        <v>0.119044</v>
      </c>
      <c r="GE506">
        <v>0.128748</v>
      </c>
      <c r="GF506">
        <v>0.121531</v>
      </c>
      <c r="GG506">
        <v>0.078116</v>
      </c>
      <c r="GH506">
        <v>27579.6</v>
      </c>
      <c r="GI506">
        <v>27387.5</v>
      </c>
      <c r="GJ506">
        <v>29137.1</v>
      </c>
      <c r="GK506">
        <v>29099.4</v>
      </c>
      <c r="GL506">
        <v>33887.1</v>
      </c>
      <c r="GM506">
        <v>35715.8</v>
      </c>
      <c r="GN506">
        <v>41003.8</v>
      </c>
      <c r="GO506">
        <v>41525.1</v>
      </c>
      <c r="GP506">
        <v>1.7117</v>
      </c>
      <c r="GQ506">
        <v>1.98127</v>
      </c>
      <c r="GR506">
        <v>0.0398532</v>
      </c>
      <c r="GS506">
        <v>0</v>
      </c>
      <c r="GT506">
        <v>31.3222</v>
      </c>
      <c r="GU506">
        <v>999.9</v>
      </c>
      <c r="GV506">
        <v>36.3</v>
      </c>
      <c r="GW506">
        <v>37.3</v>
      </c>
      <c r="GX506">
        <v>25.6803</v>
      </c>
      <c r="GY506">
        <v>62.7218</v>
      </c>
      <c r="GZ506">
        <v>29.6194</v>
      </c>
      <c r="HA506">
        <v>1</v>
      </c>
      <c r="HB506">
        <v>0.428559</v>
      </c>
      <c r="HC506">
        <v>0</v>
      </c>
      <c r="HD506">
        <v>20.3915</v>
      </c>
      <c r="HE506">
        <v>5.21444</v>
      </c>
      <c r="HF506">
        <v>12.0099</v>
      </c>
      <c r="HG506">
        <v>4.98705</v>
      </c>
      <c r="HH506">
        <v>3.28823</v>
      </c>
      <c r="HI506">
        <v>2504.8</v>
      </c>
      <c r="HJ506">
        <v>9999</v>
      </c>
      <c r="HK506">
        <v>9999</v>
      </c>
      <c r="HL506">
        <v>46.9</v>
      </c>
      <c r="HM506">
        <v>1.86736</v>
      </c>
      <c r="HN506">
        <v>1.8663</v>
      </c>
      <c r="HO506">
        <v>1.86584</v>
      </c>
      <c r="HP506">
        <v>1.8657</v>
      </c>
      <c r="HQ506">
        <v>1.86752</v>
      </c>
      <c r="HR506">
        <v>1.87007</v>
      </c>
      <c r="HS506">
        <v>1.86874</v>
      </c>
      <c r="HT506">
        <v>1.87011</v>
      </c>
      <c r="HU506">
        <v>0</v>
      </c>
      <c r="HV506">
        <v>0</v>
      </c>
      <c r="HW506">
        <v>0</v>
      </c>
      <c r="HX506">
        <v>0</v>
      </c>
      <c r="HY506" t="s">
        <v>425</v>
      </c>
      <c r="HZ506" t="s">
        <v>426</v>
      </c>
      <c r="IA506" t="s">
        <v>427</v>
      </c>
      <c r="IB506" t="s">
        <v>427</v>
      </c>
      <c r="IC506" t="s">
        <v>427</v>
      </c>
      <c r="ID506" t="s">
        <v>427</v>
      </c>
      <c r="IE506">
        <v>0</v>
      </c>
      <c r="IF506">
        <v>100</v>
      </c>
      <c r="IG506">
        <v>100</v>
      </c>
      <c r="IH506">
        <v>0.593</v>
      </c>
      <c r="II506">
        <v>0.1282</v>
      </c>
      <c r="IJ506">
        <v>1.086735174038953</v>
      </c>
      <c r="IK506">
        <v>-0.0004613869835165773</v>
      </c>
      <c r="IL506">
        <v>-7.733014719846753E-07</v>
      </c>
      <c r="IM506">
        <v>2.12217718631011E-10</v>
      </c>
      <c r="IN506">
        <v>-0.1663746428164504</v>
      </c>
      <c r="IO506">
        <v>0.000886434048502425</v>
      </c>
      <c r="IP506">
        <v>0.0004187276611132993</v>
      </c>
      <c r="IQ506">
        <v>-3.612086840460417E-06</v>
      </c>
      <c r="IR506">
        <v>19</v>
      </c>
      <c r="IS506">
        <v>2204</v>
      </c>
      <c r="IT506">
        <v>1</v>
      </c>
      <c r="IU506">
        <v>37</v>
      </c>
      <c r="IV506">
        <v>19.2</v>
      </c>
      <c r="IW506">
        <v>19.4</v>
      </c>
      <c r="IX506">
        <v>1.53809</v>
      </c>
      <c r="IY506">
        <v>2.229</v>
      </c>
      <c r="IZ506">
        <v>1.39648</v>
      </c>
      <c r="JA506">
        <v>2.34863</v>
      </c>
      <c r="JB506">
        <v>1.49536</v>
      </c>
      <c r="JC506">
        <v>2.39014</v>
      </c>
      <c r="JD506">
        <v>39.7925</v>
      </c>
      <c r="JE506">
        <v>14.1408</v>
      </c>
      <c r="JF506">
        <v>18</v>
      </c>
      <c r="JG506">
        <v>394.7</v>
      </c>
      <c r="JH506">
        <v>550.852</v>
      </c>
      <c r="JI506">
        <v>33.2782</v>
      </c>
      <c r="JJ506">
        <v>32.9624</v>
      </c>
      <c r="JK506">
        <v>29.9999</v>
      </c>
      <c r="JL506">
        <v>32.8895</v>
      </c>
      <c r="JM506">
        <v>32.798</v>
      </c>
      <c r="JN506">
        <v>30.8942</v>
      </c>
      <c r="JO506">
        <v>37.1082</v>
      </c>
      <c r="JP506">
        <v>0</v>
      </c>
      <c r="JQ506">
        <v>-999.9</v>
      </c>
      <c r="JR506">
        <v>688.447</v>
      </c>
      <c r="JS506">
        <v>16.0212</v>
      </c>
      <c r="JT506">
        <v>99.5853</v>
      </c>
      <c r="JU506">
        <v>99.67189999999999</v>
      </c>
    </row>
    <row r="507" spans="1:281">
      <c r="A507">
        <v>491</v>
      </c>
      <c r="B507">
        <v>1652293030</v>
      </c>
      <c r="C507">
        <v>10973.5</v>
      </c>
      <c r="D507" t="s">
        <v>1493</v>
      </c>
      <c r="E507" t="s">
        <v>1494</v>
      </c>
      <c r="F507">
        <v>5</v>
      </c>
      <c r="G507" t="s">
        <v>1410</v>
      </c>
      <c r="H507" t="s">
        <v>418</v>
      </c>
      <c r="I507">
        <v>1652293027.2</v>
      </c>
      <c r="J507">
        <f>(K507)/1000</f>
        <v>0</v>
      </c>
      <c r="K507">
        <f>IF(CZ507, AN507, AH507)</f>
        <v>0</v>
      </c>
      <c r="L507">
        <f>IF(CZ507, AI507, AG507)</f>
        <v>0</v>
      </c>
      <c r="M507">
        <f>DB507 - IF(AU507&gt;1, L507*CV507*100.0/(AW507*DP507), 0)</f>
        <v>0</v>
      </c>
      <c r="N507">
        <f>((T507-J507/2)*M507-L507)/(T507+J507/2)</f>
        <v>0</v>
      </c>
      <c r="O507">
        <f>N507*(DI507+DJ507)/1000.0</f>
        <v>0</v>
      </c>
      <c r="P507">
        <f>(DB507 - IF(AU507&gt;1, L507*CV507*100.0/(AW507*DP507), 0))*(DI507+DJ507)/1000.0</f>
        <v>0</v>
      </c>
      <c r="Q507">
        <f>2.0/((1/S507-1/R507)+SIGN(S507)*SQRT((1/S507-1/R507)*(1/S507-1/R507) + 4*CW507/((CW507+1)*(CW507+1))*(2*1/S507*1/R507-1/R507*1/R507)))</f>
        <v>0</v>
      </c>
      <c r="R507">
        <f>IF(LEFT(CX507,1)&lt;&gt;"0",IF(LEFT(CX507,1)="1",3.0,CY507),$D$5+$E$5*(DP507*DI507/($K$5*1000))+$F$5*(DP507*DI507/($K$5*1000))*MAX(MIN(CV507,$J$5),$I$5)*MAX(MIN(CV507,$J$5),$I$5)+$G$5*MAX(MIN(CV507,$J$5),$I$5)*(DP507*DI507/($K$5*1000))+$H$5*(DP507*DI507/($K$5*1000))*(DP507*DI507/($K$5*1000)))</f>
        <v>0</v>
      </c>
      <c r="S507">
        <f>J507*(1000-(1000*0.61365*exp(17.502*W507/(240.97+W507))/(DI507+DJ507)+DD507)/2)/(1000*0.61365*exp(17.502*W507/(240.97+W507))/(DI507+DJ507)-DD507)</f>
        <v>0</v>
      </c>
      <c r="T507">
        <f>1/((CW507+1)/(Q507/1.6)+1/(R507/1.37)) + CW507/((CW507+1)/(Q507/1.6) + CW507/(R507/1.37))</f>
        <v>0</v>
      </c>
      <c r="U507">
        <f>(CR507*CU507)</f>
        <v>0</v>
      </c>
      <c r="V507">
        <f>(DK507+(U507+2*0.95*5.67E-8*(((DK507+$B$7)+273)^4-(DK507+273)^4)-44100*J507)/(1.84*29.3*R507+8*0.95*5.67E-8*(DK507+273)^3))</f>
        <v>0</v>
      </c>
      <c r="W507">
        <f>($C$7*DL507+$D$7*DM507+$E$7*V507)</f>
        <v>0</v>
      </c>
      <c r="X507">
        <f>0.61365*exp(17.502*W507/(240.97+W507))</f>
        <v>0</v>
      </c>
      <c r="Y507">
        <f>(Z507/AA507*100)</f>
        <v>0</v>
      </c>
      <c r="Z507">
        <f>DD507*(DI507+DJ507)/1000</f>
        <v>0</v>
      </c>
      <c r="AA507">
        <f>0.61365*exp(17.502*DK507/(240.97+DK507))</f>
        <v>0</v>
      </c>
      <c r="AB507">
        <f>(X507-DD507*(DI507+DJ507)/1000)</f>
        <v>0</v>
      </c>
      <c r="AC507">
        <f>(-J507*44100)</f>
        <v>0</v>
      </c>
      <c r="AD507">
        <f>2*29.3*R507*0.92*(DK507-W507)</f>
        <v>0</v>
      </c>
      <c r="AE507">
        <f>2*0.95*5.67E-8*(((DK507+$B$7)+273)^4-(W507+273)^4)</f>
        <v>0</v>
      </c>
      <c r="AF507">
        <f>U507+AE507+AC507+AD507</f>
        <v>0</v>
      </c>
      <c r="AG507">
        <f>DH507*AU507*(DC507-DB507*(1000-AU507*DE507)/(1000-AU507*DD507))/(100*CV507)</f>
        <v>0</v>
      </c>
      <c r="AH507">
        <f>1000*DH507*AU507*(DD507-DE507)/(100*CV507*(1000-AU507*DD507))</f>
        <v>0</v>
      </c>
      <c r="AI507">
        <f>(AJ507 - AK507 - DI507*1E3/(8.314*(DK507+273.15)) * AM507/DH507 * AL507) * DH507/(100*CV507) * (1000 - DE507)/1000</f>
        <v>0</v>
      </c>
      <c r="AJ507">
        <v>681.084669143953</v>
      </c>
      <c r="AK507">
        <v>619.6063333333333</v>
      </c>
      <c r="AL507">
        <v>3.321352345165419</v>
      </c>
      <c r="AM507">
        <v>66.42542374797677</v>
      </c>
      <c r="AN507">
        <f>(AP507 - AO507 + DI507*1E3/(8.314*(DK507+273.15)) * AR507/DH507 * AQ507) * DH507/(100*CV507) * 1000/(1000 - AP507)</f>
        <v>0</v>
      </c>
      <c r="AO507">
        <v>15.99401257699243</v>
      </c>
      <c r="AP507">
        <v>29.42259790209793</v>
      </c>
      <c r="AQ507">
        <v>9.61596090078209E-05</v>
      </c>
      <c r="AR507">
        <v>79.24354987130967</v>
      </c>
      <c r="AS507">
        <v>0</v>
      </c>
      <c r="AT507">
        <v>0</v>
      </c>
      <c r="AU507">
        <f>IF(AS507*$H$13&gt;=AW507,1.0,(AW507/(AW507-AS507*$H$13)))</f>
        <v>0</v>
      </c>
      <c r="AV507">
        <f>(AU507-1)*100</f>
        <v>0</v>
      </c>
      <c r="AW507">
        <f>MAX(0,($B$13+$C$13*DP507)/(1+$D$13*DP507)*DI507/(DK507+273)*$E$13)</f>
        <v>0</v>
      </c>
      <c r="AX507" t="s">
        <v>421</v>
      </c>
      <c r="AY507" t="s">
        <v>421</v>
      </c>
      <c r="AZ507">
        <v>0</v>
      </c>
      <c r="BA507">
        <v>0</v>
      </c>
      <c r="BB507">
        <f>1-AZ507/BA507</f>
        <v>0</v>
      </c>
      <c r="BC507">
        <v>0</v>
      </c>
      <c r="BD507" t="s">
        <v>421</v>
      </c>
      <c r="BE507" t="s">
        <v>421</v>
      </c>
      <c r="BF507">
        <v>0</v>
      </c>
      <c r="BG507">
        <v>0</v>
      </c>
      <c r="BH507">
        <f>1-BF507/BG507</f>
        <v>0</v>
      </c>
      <c r="BI507">
        <v>0.5</v>
      </c>
      <c r="BJ507">
        <f>CS507</f>
        <v>0</v>
      </c>
      <c r="BK507">
        <f>L507</f>
        <v>0</v>
      </c>
      <c r="BL507">
        <f>BH507*BI507*BJ507</f>
        <v>0</v>
      </c>
      <c r="BM507">
        <f>(BK507-BC507)/BJ507</f>
        <v>0</v>
      </c>
      <c r="BN507">
        <f>(BA507-BG507)/BG507</f>
        <v>0</v>
      </c>
      <c r="BO507">
        <f>AZ507/(BB507+AZ507/BG507)</f>
        <v>0</v>
      </c>
      <c r="BP507" t="s">
        <v>421</v>
      </c>
      <c r="BQ507">
        <v>0</v>
      </c>
      <c r="BR507">
        <f>IF(BQ507&lt;&gt;0, BQ507, BO507)</f>
        <v>0</v>
      </c>
      <c r="BS507">
        <f>1-BR507/BG507</f>
        <v>0</v>
      </c>
      <c r="BT507">
        <f>(BG507-BF507)/(BG507-BR507)</f>
        <v>0</v>
      </c>
      <c r="BU507">
        <f>(BA507-BG507)/(BA507-BR507)</f>
        <v>0</v>
      </c>
      <c r="BV507">
        <f>(BG507-BF507)/(BG507-AZ507)</f>
        <v>0</v>
      </c>
      <c r="BW507">
        <f>(BA507-BG507)/(BA507-AZ507)</f>
        <v>0</v>
      </c>
      <c r="BX507">
        <f>(BT507*BR507/BF507)</f>
        <v>0</v>
      </c>
      <c r="BY507">
        <f>(1-BX507)</f>
        <v>0</v>
      </c>
      <c r="BZ507">
        <v>1370</v>
      </c>
      <c r="CA507">
        <v>300</v>
      </c>
      <c r="CB507">
        <v>300</v>
      </c>
      <c r="CC507">
        <v>300</v>
      </c>
      <c r="CD507">
        <v>10364.3</v>
      </c>
      <c r="CE507">
        <v>1581.53</v>
      </c>
      <c r="CF507">
        <v>-0.00729618</v>
      </c>
      <c r="CG507">
        <v>1.07</v>
      </c>
      <c r="CH507" t="s">
        <v>421</v>
      </c>
      <c r="CI507" t="s">
        <v>421</v>
      </c>
      <c r="CJ507" t="s">
        <v>421</v>
      </c>
      <c r="CK507" t="s">
        <v>421</v>
      </c>
      <c r="CL507" t="s">
        <v>421</v>
      </c>
      <c r="CM507" t="s">
        <v>421</v>
      </c>
      <c r="CN507" t="s">
        <v>421</v>
      </c>
      <c r="CO507" t="s">
        <v>421</v>
      </c>
      <c r="CP507" t="s">
        <v>421</v>
      </c>
      <c r="CQ507" t="s">
        <v>421</v>
      </c>
      <c r="CR507">
        <f>$B$11*DQ507+$C$11*DR507+$F$11*EC507*(1-EF507)</f>
        <v>0</v>
      </c>
      <c r="CS507">
        <f>CR507*CT507</f>
        <v>0</v>
      </c>
      <c r="CT507">
        <f>($B$11*$D$9+$C$11*$D$9+$F$11*((EP507+EH507)/MAX(EP507+EH507+EQ507, 0.1)*$I$9+EQ507/MAX(EP507+EH507+EQ507, 0.1)*$J$9))/($B$11+$C$11+$F$11)</f>
        <v>0</v>
      </c>
      <c r="CU507">
        <f>($B$11*$K$9+$C$11*$K$9+$F$11*((EP507+EH507)/MAX(EP507+EH507+EQ507, 0.1)*$P$9+EQ507/MAX(EP507+EH507+EQ507, 0.1)*$Q$9))/($B$11+$C$11+$F$11)</f>
        <v>0</v>
      </c>
      <c r="CV507">
        <v>6</v>
      </c>
      <c r="CW507">
        <v>0.5</v>
      </c>
      <c r="CX507" t="s">
        <v>422</v>
      </c>
      <c r="CY507">
        <v>2</v>
      </c>
      <c r="CZ507" t="b">
        <v>1</v>
      </c>
      <c r="DA507">
        <v>1652293027.2</v>
      </c>
      <c r="DB507">
        <v>593.9637</v>
      </c>
      <c r="DC507">
        <v>673.4792000000001</v>
      </c>
      <c r="DD507">
        <v>29.42272</v>
      </c>
      <c r="DE507">
        <v>15.99388</v>
      </c>
      <c r="DF507">
        <v>593.3789</v>
      </c>
      <c r="DG507">
        <v>29.29462</v>
      </c>
      <c r="DH507">
        <v>400.1037</v>
      </c>
      <c r="DI507">
        <v>90.58919999999999</v>
      </c>
      <c r="DJ507">
        <v>0.1001353</v>
      </c>
      <c r="DK507">
        <v>33.85551</v>
      </c>
      <c r="DL507">
        <v>31.96793</v>
      </c>
      <c r="DM507">
        <v>999.9</v>
      </c>
      <c r="DN507">
        <v>0</v>
      </c>
      <c r="DO507">
        <v>0</v>
      </c>
      <c r="DP507">
        <v>9988.246999999999</v>
      </c>
      <c r="DQ507">
        <v>0</v>
      </c>
      <c r="DR507">
        <v>251.45</v>
      </c>
      <c r="DS507">
        <v>-79.51556000000001</v>
      </c>
      <c r="DT507">
        <v>611.9696</v>
      </c>
      <c r="DU507">
        <v>684.4260999999999</v>
      </c>
      <c r="DV507">
        <v>13.42883</v>
      </c>
      <c r="DW507">
        <v>673.4792000000001</v>
      </c>
      <c r="DX507">
        <v>15.99388</v>
      </c>
      <c r="DY507">
        <v>2.66538</v>
      </c>
      <c r="DZ507">
        <v>1.448873</v>
      </c>
      <c r="EA507">
        <v>22.07323</v>
      </c>
      <c r="EB507">
        <v>12.43903</v>
      </c>
      <c r="EC507">
        <v>1499.931</v>
      </c>
      <c r="ED507">
        <v>0.973007</v>
      </c>
      <c r="EE507">
        <v>0.02699296</v>
      </c>
      <c r="EF507">
        <v>0</v>
      </c>
      <c r="EG507">
        <v>1041.874</v>
      </c>
      <c r="EH507">
        <v>5.000970000000001</v>
      </c>
      <c r="EI507">
        <v>16751.33</v>
      </c>
      <c r="EJ507">
        <v>12491.02</v>
      </c>
      <c r="EK507">
        <v>42.3058</v>
      </c>
      <c r="EL507">
        <v>43.75</v>
      </c>
      <c r="EM507">
        <v>42.5</v>
      </c>
      <c r="EN507">
        <v>43.562</v>
      </c>
      <c r="EO507">
        <v>43.4622</v>
      </c>
      <c r="EP507">
        <v>1454.581</v>
      </c>
      <c r="EQ507">
        <v>40.35000000000001</v>
      </c>
      <c r="ER507">
        <v>0</v>
      </c>
      <c r="ES507">
        <v>1194.600000143051</v>
      </c>
      <c r="ET507">
        <v>0</v>
      </c>
      <c r="EU507">
        <v>1042.081923076923</v>
      </c>
      <c r="EV507">
        <v>-2.217094010338455</v>
      </c>
      <c r="EW507">
        <v>159.3128199987802</v>
      </c>
      <c r="EX507">
        <v>16741.31923076923</v>
      </c>
      <c r="EY507">
        <v>15</v>
      </c>
      <c r="EZ507">
        <v>1652291871.6</v>
      </c>
      <c r="FA507" t="s">
        <v>1407</v>
      </c>
      <c r="FB507">
        <v>1652291871.6</v>
      </c>
      <c r="FC507">
        <v>1652291863.6</v>
      </c>
      <c r="FD507">
        <v>39</v>
      </c>
      <c r="FE507">
        <v>0.347</v>
      </c>
      <c r="FF507">
        <v>-0</v>
      </c>
      <c r="FG507">
        <v>-0.763</v>
      </c>
      <c r="FH507">
        <v>0.031</v>
      </c>
      <c r="FI507">
        <v>1600</v>
      </c>
      <c r="FJ507">
        <v>23</v>
      </c>
      <c r="FK507">
        <v>0.04</v>
      </c>
      <c r="FL507">
        <v>0.02</v>
      </c>
      <c r="FM507">
        <v>-77.86756829268292</v>
      </c>
      <c r="FN507">
        <v>-11.31046411149821</v>
      </c>
      <c r="FO507">
        <v>1.133990084578113</v>
      </c>
      <c r="FP507">
        <v>-1</v>
      </c>
      <c r="FQ507">
        <v>13.42641463414634</v>
      </c>
      <c r="FR507">
        <v>0.005935191637609872</v>
      </c>
      <c r="FS507">
        <v>0.001795870734607269</v>
      </c>
      <c r="FT507">
        <v>1</v>
      </c>
      <c r="FU507">
        <v>0</v>
      </c>
      <c r="FV507">
        <v>0</v>
      </c>
      <c r="FW507">
        <v>0</v>
      </c>
      <c r="FX507">
        <v>-1</v>
      </c>
      <c r="FY507">
        <v>1</v>
      </c>
      <c r="FZ507">
        <v>1</v>
      </c>
      <c r="GA507" t="s">
        <v>719</v>
      </c>
      <c r="GB507">
        <v>2.69291</v>
      </c>
      <c r="GC507">
        <v>2.70504</v>
      </c>
      <c r="GD507">
        <v>0.121355</v>
      </c>
      <c r="GE507">
        <v>0.130935</v>
      </c>
      <c r="GF507">
        <v>0.121532</v>
      </c>
      <c r="GG507">
        <v>0.07811360000000001</v>
      </c>
      <c r="GH507">
        <v>27507.3</v>
      </c>
      <c r="GI507">
        <v>27318.2</v>
      </c>
      <c r="GJ507">
        <v>29137.2</v>
      </c>
      <c r="GK507">
        <v>29098.9</v>
      </c>
      <c r="GL507">
        <v>33887.4</v>
      </c>
      <c r="GM507">
        <v>35715.6</v>
      </c>
      <c r="GN507">
        <v>41004.2</v>
      </c>
      <c r="GO507">
        <v>41524.7</v>
      </c>
      <c r="GP507">
        <v>1.71192</v>
      </c>
      <c r="GQ507">
        <v>1.98137</v>
      </c>
      <c r="GR507">
        <v>0.0395104</v>
      </c>
      <c r="GS507">
        <v>0</v>
      </c>
      <c r="GT507">
        <v>31.3197</v>
      </c>
      <c r="GU507">
        <v>999.9</v>
      </c>
      <c r="GV507">
        <v>36.2</v>
      </c>
      <c r="GW507">
        <v>37.3</v>
      </c>
      <c r="GX507">
        <v>25.6121</v>
      </c>
      <c r="GY507">
        <v>63.1218</v>
      </c>
      <c r="GZ507">
        <v>29.399</v>
      </c>
      <c r="HA507">
        <v>1</v>
      </c>
      <c r="HB507">
        <v>0.428046</v>
      </c>
      <c r="HC507">
        <v>0</v>
      </c>
      <c r="HD507">
        <v>20.3914</v>
      </c>
      <c r="HE507">
        <v>5.21564</v>
      </c>
      <c r="HF507">
        <v>12.0099</v>
      </c>
      <c r="HG507">
        <v>4.98675</v>
      </c>
      <c r="HH507">
        <v>3.28828</v>
      </c>
      <c r="HI507">
        <v>2504.8</v>
      </c>
      <c r="HJ507">
        <v>9999</v>
      </c>
      <c r="HK507">
        <v>9999</v>
      </c>
      <c r="HL507">
        <v>46.9</v>
      </c>
      <c r="HM507">
        <v>1.86734</v>
      </c>
      <c r="HN507">
        <v>1.8663</v>
      </c>
      <c r="HO507">
        <v>1.86584</v>
      </c>
      <c r="HP507">
        <v>1.86571</v>
      </c>
      <c r="HQ507">
        <v>1.86752</v>
      </c>
      <c r="HR507">
        <v>1.87007</v>
      </c>
      <c r="HS507">
        <v>1.86873</v>
      </c>
      <c r="HT507">
        <v>1.8701</v>
      </c>
      <c r="HU507">
        <v>0</v>
      </c>
      <c r="HV507">
        <v>0</v>
      </c>
      <c r="HW507">
        <v>0</v>
      </c>
      <c r="HX507">
        <v>0</v>
      </c>
      <c r="HY507" t="s">
        <v>425</v>
      </c>
      <c r="HZ507" t="s">
        <v>426</v>
      </c>
      <c r="IA507" t="s">
        <v>427</v>
      </c>
      <c r="IB507" t="s">
        <v>427</v>
      </c>
      <c r="IC507" t="s">
        <v>427</v>
      </c>
      <c r="ID507" t="s">
        <v>427</v>
      </c>
      <c r="IE507">
        <v>0</v>
      </c>
      <c r="IF507">
        <v>100</v>
      </c>
      <c r="IG507">
        <v>100</v>
      </c>
      <c r="IH507">
        <v>0.574</v>
      </c>
      <c r="II507">
        <v>0.1281</v>
      </c>
      <c r="IJ507">
        <v>1.086735174038953</v>
      </c>
      <c r="IK507">
        <v>-0.0004613869835165773</v>
      </c>
      <c r="IL507">
        <v>-7.733014719846753E-07</v>
      </c>
      <c r="IM507">
        <v>2.12217718631011E-10</v>
      </c>
      <c r="IN507">
        <v>-0.1663746428164504</v>
      </c>
      <c r="IO507">
        <v>0.000886434048502425</v>
      </c>
      <c r="IP507">
        <v>0.0004187276611132993</v>
      </c>
      <c r="IQ507">
        <v>-3.612086840460417E-06</v>
      </c>
      <c r="IR507">
        <v>19</v>
      </c>
      <c r="IS507">
        <v>2204</v>
      </c>
      <c r="IT507">
        <v>1</v>
      </c>
      <c r="IU507">
        <v>37</v>
      </c>
      <c r="IV507">
        <v>19.3</v>
      </c>
      <c r="IW507">
        <v>19.4</v>
      </c>
      <c r="IX507">
        <v>1.57104</v>
      </c>
      <c r="IY507">
        <v>2.23267</v>
      </c>
      <c r="IZ507">
        <v>1.39648</v>
      </c>
      <c r="JA507">
        <v>2.34863</v>
      </c>
      <c r="JB507">
        <v>1.49536</v>
      </c>
      <c r="JC507">
        <v>2.35718</v>
      </c>
      <c r="JD507">
        <v>39.7925</v>
      </c>
      <c r="JE507">
        <v>14.1408</v>
      </c>
      <c r="JF507">
        <v>18</v>
      </c>
      <c r="JG507">
        <v>394.823</v>
      </c>
      <c r="JH507">
        <v>550.905</v>
      </c>
      <c r="JI507">
        <v>33.2775</v>
      </c>
      <c r="JJ507">
        <v>32.9598</v>
      </c>
      <c r="JK507">
        <v>29.9999</v>
      </c>
      <c r="JL507">
        <v>32.8895</v>
      </c>
      <c r="JM507">
        <v>32.7955</v>
      </c>
      <c r="JN507">
        <v>31.4839</v>
      </c>
      <c r="JO507">
        <v>37.1082</v>
      </c>
      <c r="JP507">
        <v>0</v>
      </c>
      <c r="JQ507">
        <v>-999.9</v>
      </c>
      <c r="JR507">
        <v>701.8049999999999</v>
      </c>
      <c r="JS507">
        <v>16.0166</v>
      </c>
      <c r="JT507">
        <v>99.586</v>
      </c>
      <c r="JU507">
        <v>99.67059999999999</v>
      </c>
    </row>
    <row r="508" spans="1:281">
      <c r="A508">
        <v>492</v>
      </c>
      <c r="B508">
        <v>1652293035</v>
      </c>
      <c r="C508">
        <v>10978.5</v>
      </c>
      <c r="D508" t="s">
        <v>1495</v>
      </c>
      <c r="E508" t="s">
        <v>1496</v>
      </c>
      <c r="F508">
        <v>5</v>
      </c>
      <c r="G508" t="s">
        <v>1410</v>
      </c>
      <c r="H508" t="s">
        <v>418</v>
      </c>
      <c r="I508">
        <v>1652293032.5</v>
      </c>
      <c r="J508">
        <f>(K508)/1000</f>
        <v>0</v>
      </c>
      <c r="K508">
        <f>IF(CZ508, AN508, AH508)</f>
        <v>0</v>
      </c>
      <c r="L508">
        <f>IF(CZ508, AI508, AG508)</f>
        <v>0</v>
      </c>
      <c r="M508">
        <f>DB508 - IF(AU508&gt;1, L508*CV508*100.0/(AW508*DP508), 0)</f>
        <v>0</v>
      </c>
      <c r="N508">
        <f>((T508-J508/2)*M508-L508)/(T508+J508/2)</f>
        <v>0</v>
      </c>
      <c r="O508">
        <f>N508*(DI508+DJ508)/1000.0</f>
        <v>0</v>
      </c>
      <c r="P508">
        <f>(DB508 - IF(AU508&gt;1, L508*CV508*100.0/(AW508*DP508), 0))*(DI508+DJ508)/1000.0</f>
        <v>0</v>
      </c>
      <c r="Q508">
        <f>2.0/((1/S508-1/R508)+SIGN(S508)*SQRT((1/S508-1/R508)*(1/S508-1/R508) + 4*CW508/((CW508+1)*(CW508+1))*(2*1/S508*1/R508-1/R508*1/R508)))</f>
        <v>0</v>
      </c>
      <c r="R508">
        <f>IF(LEFT(CX508,1)&lt;&gt;"0",IF(LEFT(CX508,1)="1",3.0,CY508),$D$5+$E$5*(DP508*DI508/($K$5*1000))+$F$5*(DP508*DI508/($K$5*1000))*MAX(MIN(CV508,$J$5),$I$5)*MAX(MIN(CV508,$J$5),$I$5)+$G$5*MAX(MIN(CV508,$J$5),$I$5)*(DP508*DI508/($K$5*1000))+$H$5*(DP508*DI508/($K$5*1000))*(DP508*DI508/($K$5*1000)))</f>
        <v>0</v>
      </c>
      <c r="S508">
        <f>J508*(1000-(1000*0.61365*exp(17.502*W508/(240.97+W508))/(DI508+DJ508)+DD508)/2)/(1000*0.61365*exp(17.502*W508/(240.97+W508))/(DI508+DJ508)-DD508)</f>
        <v>0</v>
      </c>
      <c r="T508">
        <f>1/((CW508+1)/(Q508/1.6)+1/(R508/1.37)) + CW508/((CW508+1)/(Q508/1.6) + CW508/(R508/1.37))</f>
        <v>0</v>
      </c>
      <c r="U508">
        <f>(CR508*CU508)</f>
        <v>0</v>
      </c>
      <c r="V508">
        <f>(DK508+(U508+2*0.95*5.67E-8*(((DK508+$B$7)+273)^4-(DK508+273)^4)-44100*J508)/(1.84*29.3*R508+8*0.95*5.67E-8*(DK508+273)^3))</f>
        <v>0</v>
      </c>
      <c r="W508">
        <f>($C$7*DL508+$D$7*DM508+$E$7*V508)</f>
        <v>0</v>
      </c>
      <c r="X508">
        <f>0.61365*exp(17.502*W508/(240.97+W508))</f>
        <v>0</v>
      </c>
      <c r="Y508">
        <f>(Z508/AA508*100)</f>
        <v>0</v>
      </c>
      <c r="Z508">
        <f>DD508*(DI508+DJ508)/1000</f>
        <v>0</v>
      </c>
      <c r="AA508">
        <f>0.61365*exp(17.502*DK508/(240.97+DK508))</f>
        <v>0</v>
      </c>
      <c r="AB508">
        <f>(X508-DD508*(DI508+DJ508)/1000)</f>
        <v>0</v>
      </c>
      <c r="AC508">
        <f>(-J508*44100)</f>
        <v>0</v>
      </c>
      <c r="AD508">
        <f>2*29.3*R508*0.92*(DK508-W508)</f>
        <v>0</v>
      </c>
      <c r="AE508">
        <f>2*0.95*5.67E-8*(((DK508+$B$7)+273)^4-(W508+273)^4)</f>
        <v>0</v>
      </c>
      <c r="AF508">
        <f>U508+AE508+AC508+AD508</f>
        <v>0</v>
      </c>
      <c r="AG508">
        <f>DH508*AU508*(DC508-DB508*(1000-AU508*DE508)/(1000-AU508*DD508))/(100*CV508)</f>
        <v>0</v>
      </c>
      <c r="AH508">
        <f>1000*DH508*AU508*(DD508-DE508)/(100*CV508*(1000-AU508*DD508))</f>
        <v>0</v>
      </c>
      <c r="AI508">
        <f>(AJ508 - AK508 - DI508*1E3/(8.314*(DK508+273.15)) * AM508/DH508 * AL508) * DH508/(100*CV508) * (1000 - DE508)/1000</f>
        <v>0</v>
      </c>
      <c r="AJ508">
        <v>697.8290939017387</v>
      </c>
      <c r="AK508">
        <v>636.1083333333335</v>
      </c>
      <c r="AL508">
        <v>3.29824299038543</v>
      </c>
      <c r="AM508">
        <v>66.42542374797677</v>
      </c>
      <c r="AN508">
        <f>(AP508 - AO508 + DI508*1E3/(8.314*(DK508+273.15)) * AR508/DH508 * AQ508) * DH508/(100*CV508) * 1000/(1000 - AP508)</f>
        <v>0</v>
      </c>
      <c r="AO508">
        <v>15.99310282168393</v>
      </c>
      <c r="AP508">
        <v>29.42399160839162</v>
      </c>
      <c r="AQ508">
        <v>-0.0001248290482121693</v>
      </c>
      <c r="AR508">
        <v>79.24354987130967</v>
      </c>
      <c r="AS508">
        <v>0</v>
      </c>
      <c r="AT508">
        <v>0</v>
      </c>
      <c r="AU508">
        <f>IF(AS508*$H$13&gt;=AW508,1.0,(AW508/(AW508-AS508*$H$13)))</f>
        <v>0</v>
      </c>
      <c r="AV508">
        <f>(AU508-1)*100</f>
        <v>0</v>
      </c>
      <c r="AW508">
        <f>MAX(0,($B$13+$C$13*DP508)/(1+$D$13*DP508)*DI508/(DK508+273)*$E$13)</f>
        <v>0</v>
      </c>
      <c r="AX508" t="s">
        <v>421</v>
      </c>
      <c r="AY508" t="s">
        <v>421</v>
      </c>
      <c r="AZ508">
        <v>0</v>
      </c>
      <c r="BA508">
        <v>0</v>
      </c>
      <c r="BB508">
        <f>1-AZ508/BA508</f>
        <v>0</v>
      </c>
      <c r="BC508">
        <v>0</v>
      </c>
      <c r="BD508" t="s">
        <v>421</v>
      </c>
      <c r="BE508" t="s">
        <v>421</v>
      </c>
      <c r="BF508">
        <v>0</v>
      </c>
      <c r="BG508">
        <v>0</v>
      </c>
      <c r="BH508">
        <f>1-BF508/BG508</f>
        <v>0</v>
      </c>
      <c r="BI508">
        <v>0.5</v>
      </c>
      <c r="BJ508">
        <f>CS508</f>
        <v>0</v>
      </c>
      <c r="BK508">
        <f>L508</f>
        <v>0</v>
      </c>
      <c r="BL508">
        <f>BH508*BI508*BJ508</f>
        <v>0</v>
      </c>
      <c r="BM508">
        <f>(BK508-BC508)/BJ508</f>
        <v>0</v>
      </c>
      <c r="BN508">
        <f>(BA508-BG508)/BG508</f>
        <v>0</v>
      </c>
      <c r="BO508">
        <f>AZ508/(BB508+AZ508/BG508)</f>
        <v>0</v>
      </c>
      <c r="BP508" t="s">
        <v>421</v>
      </c>
      <c r="BQ508">
        <v>0</v>
      </c>
      <c r="BR508">
        <f>IF(BQ508&lt;&gt;0, BQ508, BO508)</f>
        <v>0</v>
      </c>
      <c r="BS508">
        <f>1-BR508/BG508</f>
        <v>0</v>
      </c>
      <c r="BT508">
        <f>(BG508-BF508)/(BG508-BR508)</f>
        <v>0</v>
      </c>
      <c r="BU508">
        <f>(BA508-BG508)/(BA508-BR508)</f>
        <v>0</v>
      </c>
      <c r="BV508">
        <f>(BG508-BF508)/(BG508-AZ508)</f>
        <v>0</v>
      </c>
      <c r="BW508">
        <f>(BA508-BG508)/(BA508-AZ508)</f>
        <v>0</v>
      </c>
      <c r="BX508">
        <f>(BT508*BR508/BF508)</f>
        <v>0</v>
      </c>
      <c r="BY508">
        <f>(1-BX508)</f>
        <v>0</v>
      </c>
      <c r="BZ508">
        <v>1370</v>
      </c>
      <c r="CA508">
        <v>300</v>
      </c>
      <c r="CB508">
        <v>300</v>
      </c>
      <c r="CC508">
        <v>300</v>
      </c>
      <c r="CD508">
        <v>10364.3</v>
      </c>
      <c r="CE508">
        <v>1581.53</v>
      </c>
      <c r="CF508">
        <v>-0.00729618</v>
      </c>
      <c r="CG508">
        <v>1.07</v>
      </c>
      <c r="CH508" t="s">
        <v>421</v>
      </c>
      <c r="CI508" t="s">
        <v>421</v>
      </c>
      <c r="CJ508" t="s">
        <v>421</v>
      </c>
      <c r="CK508" t="s">
        <v>421</v>
      </c>
      <c r="CL508" t="s">
        <v>421</v>
      </c>
      <c r="CM508" t="s">
        <v>421</v>
      </c>
      <c r="CN508" t="s">
        <v>421</v>
      </c>
      <c r="CO508" t="s">
        <v>421</v>
      </c>
      <c r="CP508" t="s">
        <v>421</v>
      </c>
      <c r="CQ508" t="s">
        <v>421</v>
      </c>
      <c r="CR508">
        <f>$B$11*DQ508+$C$11*DR508+$F$11*EC508*(1-EF508)</f>
        <v>0</v>
      </c>
      <c r="CS508">
        <f>CR508*CT508</f>
        <v>0</v>
      </c>
      <c r="CT508">
        <f>($B$11*$D$9+$C$11*$D$9+$F$11*((EP508+EH508)/MAX(EP508+EH508+EQ508, 0.1)*$I$9+EQ508/MAX(EP508+EH508+EQ508, 0.1)*$J$9))/($B$11+$C$11+$F$11)</f>
        <v>0</v>
      </c>
      <c r="CU508">
        <f>($B$11*$K$9+$C$11*$K$9+$F$11*((EP508+EH508)/MAX(EP508+EH508+EQ508, 0.1)*$P$9+EQ508/MAX(EP508+EH508+EQ508, 0.1)*$Q$9))/($B$11+$C$11+$F$11)</f>
        <v>0</v>
      </c>
      <c r="CV508">
        <v>6</v>
      </c>
      <c r="CW508">
        <v>0.5</v>
      </c>
      <c r="CX508" t="s">
        <v>422</v>
      </c>
      <c r="CY508">
        <v>2</v>
      </c>
      <c r="CZ508" t="b">
        <v>1</v>
      </c>
      <c r="DA508">
        <v>1652293032.5</v>
      </c>
      <c r="DB508">
        <v>610.9753333333333</v>
      </c>
      <c r="DC508">
        <v>691.1964444444444</v>
      </c>
      <c r="DD508">
        <v>29.42061111111111</v>
      </c>
      <c r="DE508">
        <v>15.99237777777778</v>
      </c>
      <c r="DF508">
        <v>610.410111111111</v>
      </c>
      <c r="DG508">
        <v>29.29251111111111</v>
      </c>
      <c r="DH508">
        <v>400.071</v>
      </c>
      <c r="DI508">
        <v>90.58970000000001</v>
      </c>
      <c r="DJ508">
        <v>0.0999014</v>
      </c>
      <c r="DK508">
        <v>33.85081111111111</v>
      </c>
      <c r="DL508">
        <v>31.96028888888889</v>
      </c>
      <c r="DM508">
        <v>999.9000000000001</v>
      </c>
      <c r="DN508">
        <v>0</v>
      </c>
      <c r="DO508">
        <v>0</v>
      </c>
      <c r="DP508">
        <v>9994.173333333332</v>
      </c>
      <c r="DQ508">
        <v>0</v>
      </c>
      <c r="DR508">
        <v>251.8224444444444</v>
      </c>
      <c r="DS508">
        <v>-80.22105555555555</v>
      </c>
      <c r="DT508">
        <v>629.4954444444444</v>
      </c>
      <c r="DU508">
        <v>702.430111111111</v>
      </c>
      <c r="DV508">
        <v>13.42822222222222</v>
      </c>
      <c r="DW508">
        <v>691.1964444444444</v>
      </c>
      <c r="DX508">
        <v>15.99237777777778</v>
      </c>
      <c r="DY508">
        <v>2.665203333333333</v>
      </c>
      <c r="DZ508">
        <v>1.448745555555556</v>
      </c>
      <c r="EA508">
        <v>22.07214444444445</v>
      </c>
      <c r="EB508">
        <v>12.43768888888889</v>
      </c>
      <c r="EC508">
        <v>1499.948888888889</v>
      </c>
      <c r="ED508">
        <v>0.9730073333333333</v>
      </c>
      <c r="EE508">
        <v>0.0269926</v>
      </c>
      <c r="EF508">
        <v>0</v>
      </c>
      <c r="EG508">
        <v>1041.534444444444</v>
      </c>
      <c r="EH508">
        <v>5.00097</v>
      </c>
      <c r="EI508">
        <v>16742.72222222222</v>
      </c>
      <c r="EJ508">
        <v>12491.18888888889</v>
      </c>
      <c r="EK508">
        <v>42.312</v>
      </c>
      <c r="EL508">
        <v>43.75</v>
      </c>
      <c r="EM508">
        <v>42.51377777777778</v>
      </c>
      <c r="EN508">
        <v>43.562</v>
      </c>
      <c r="EO508">
        <v>43.437</v>
      </c>
      <c r="EP508">
        <v>1454.598888888889</v>
      </c>
      <c r="EQ508">
        <v>40.35</v>
      </c>
      <c r="ER508">
        <v>0</v>
      </c>
      <c r="ES508">
        <v>1199.400000095367</v>
      </c>
      <c r="ET508">
        <v>0</v>
      </c>
      <c r="EU508">
        <v>1041.844230769231</v>
      </c>
      <c r="EV508">
        <v>-4.420854695034583</v>
      </c>
      <c r="EW508">
        <v>-53.27863297284523</v>
      </c>
      <c r="EX508">
        <v>16747.92307692308</v>
      </c>
      <c r="EY508">
        <v>15</v>
      </c>
      <c r="EZ508">
        <v>1652291871.6</v>
      </c>
      <c r="FA508" t="s">
        <v>1407</v>
      </c>
      <c r="FB508">
        <v>1652291871.6</v>
      </c>
      <c r="FC508">
        <v>1652291863.6</v>
      </c>
      <c r="FD508">
        <v>39</v>
      </c>
      <c r="FE508">
        <v>0.347</v>
      </c>
      <c r="FF508">
        <v>-0</v>
      </c>
      <c r="FG508">
        <v>-0.763</v>
      </c>
      <c r="FH508">
        <v>0.031</v>
      </c>
      <c r="FI508">
        <v>1600</v>
      </c>
      <c r="FJ508">
        <v>23</v>
      </c>
      <c r="FK508">
        <v>0.04</v>
      </c>
      <c r="FL508">
        <v>0.02</v>
      </c>
      <c r="FM508">
        <v>-78.74814390243903</v>
      </c>
      <c r="FN508">
        <v>-10.9233783972125</v>
      </c>
      <c r="FO508">
        <v>1.099517938506219</v>
      </c>
      <c r="FP508">
        <v>-1</v>
      </c>
      <c r="FQ508">
        <v>13.42656585365854</v>
      </c>
      <c r="FR508">
        <v>0.01491219512196462</v>
      </c>
      <c r="FS508">
        <v>0.001973805258402146</v>
      </c>
      <c r="FT508">
        <v>1</v>
      </c>
      <c r="FU508">
        <v>0</v>
      </c>
      <c r="FV508">
        <v>0</v>
      </c>
      <c r="FW508">
        <v>0</v>
      </c>
      <c r="FX508">
        <v>-1</v>
      </c>
      <c r="FY508">
        <v>1</v>
      </c>
      <c r="FZ508">
        <v>1</v>
      </c>
      <c r="GA508" t="s">
        <v>719</v>
      </c>
      <c r="GB508">
        <v>2.6929</v>
      </c>
      <c r="GC508">
        <v>2.70521</v>
      </c>
      <c r="GD508">
        <v>0.123619</v>
      </c>
      <c r="GE508">
        <v>0.133155</v>
      </c>
      <c r="GF508">
        <v>0.121536</v>
      </c>
      <c r="GG508">
        <v>0.0781044</v>
      </c>
      <c r="GH508">
        <v>27435.8</v>
      </c>
      <c r="GI508">
        <v>27248.5</v>
      </c>
      <c r="GJ508">
        <v>29136.6</v>
      </c>
      <c r="GK508">
        <v>29099.2</v>
      </c>
      <c r="GL508">
        <v>33886.6</v>
      </c>
      <c r="GM508">
        <v>35716.4</v>
      </c>
      <c r="GN508">
        <v>41003.3</v>
      </c>
      <c r="GO508">
        <v>41525.2</v>
      </c>
      <c r="GP508">
        <v>1.71185</v>
      </c>
      <c r="GQ508">
        <v>1.98175</v>
      </c>
      <c r="GR508">
        <v>0.0394434</v>
      </c>
      <c r="GS508">
        <v>0</v>
      </c>
      <c r="GT508">
        <v>31.3195</v>
      </c>
      <c r="GU508">
        <v>999.9</v>
      </c>
      <c r="GV508">
        <v>36.2</v>
      </c>
      <c r="GW508">
        <v>37.3</v>
      </c>
      <c r="GX508">
        <v>25.6107</v>
      </c>
      <c r="GY508">
        <v>63.1618</v>
      </c>
      <c r="GZ508">
        <v>29.0986</v>
      </c>
      <c r="HA508">
        <v>1</v>
      </c>
      <c r="HB508">
        <v>0.428031</v>
      </c>
      <c r="HC508">
        <v>0</v>
      </c>
      <c r="HD508">
        <v>20.3914</v>
      </c>
      <c r="HE508">
        <v>5.21564</v>
      </c>
      <c r="HF508">
        <v>12.0099</v>
      </c>
      <c r="HG508">
        <v>4.987</v>
      </c>
      <c r="HH508">
        <v>3.28818</v>
      </c>
      <c r="HI508">
        <v>2505</v>
      </c>
      <c r="HJ508">
        <v>9999</v>
      </c>
      <c r="HK508">
        <v>9999</v>
      </c>
      <c r="HL508">
        <v>46.9</v>
      </c>
      <c r="HM508">
        <v>1.86736</v>
      </c>
      <c r="HN508">
        <v>1.8663</v>
      </c>
      <c r="HO508">
        <v>1.86585</v>
      </c>
      <c r="HP508">
        <v>1.86569</v>
      </c>
      <c r="HQ508">
        <v>1.86753</v>
      </c>
      <c r="HR508">
        <v>1.87007</v>
      </c>
      <c r="HS508">
        <v>1.86873</v>
      </c>
      <c r="HT508">
        <v>1.87011</v>
      </c>
      <c r="HU508">
        <v>0</v>
      </c>
      <c r="HV508">
        <v>0</v>
      </c>
      <c r="HW508">
        <v>0</v>
      </c>
      <c r="HX508">
        <v>0</v>
      </c>
      <c r="HY508" t="s">
        <v>425</v>
      </c>
      <c r="HZ508" t="s">
        <v>426</v>
      </c>
      <c r="IA508" t="s">
        <v>427</v>
      </c>
      <c r="IB508" t="s">
        <v>427</v>
      </c>
      <c r="IC508" t="s">
        <v>427</v>
      </c>
      <c r="ID508" t="s">
        <v>427</v>
      </c>
      <c r="IE508">
        <v>0</v>
      </c>
      <c r="IF508">
        <v>100</v>
      </c>
      <c r="IG508">
        <v>100</v>
      </c>
      <c r="IH508">
        <v>0.556</v>
      </c>
      <c r="II508">
        <v>0.1281</v>
      </c>
      <c r="IJ508">
        <v>1.086735174038953</v>
      </c>
      <c r="IK508">
        <v>-0.0004613869835165773</v>
      </c>
      <c r="IL508">
        <v>-7.733014719846753E-07</v>
      </c>
      <c r="IM508">
        <v>2.12217718631011E-10</v>
      </c>
      <c r="IN508">
        <v>-0.1663746428164504</v>
      </c>
      <c r="IO508">
        <v>0.000886434048502425</v>
      </c>
      <c r="IP508">
        <v>0.0004187276611132993</v>
      </c>
      <c r="IQ508">
        <v>-3.612086840460417E-06</v>
      </c>
      <c r="IR508">
        <v>19</v>
      </c>
      <c r="IS508">
        <v>2204</v>
      </c>
      <c r="IT508">
        <v>1</v>
      </c>
      <c r="IU508">
        <v>37</v>
      </c>
      <c r="IV508">
        <v>19.4</v>
      </c>
      <c r="IW508">
        <v>19.5</v>
      </c>
      <c r="IX508">
        <v>1.5979</v>
      </c>
      <c r="IY508">
        <v>2.23633</v>
      </c>
      <c r="IZ508">
        <v>1.39771</v>
      </c>
      <c r="JA508">
        <v>2.34863</v>
      </c>
      <c r="JB508">
        <v>1.49536</v>
      </c>
      <c r="JC508">
        <v>2.30103</v>
      </c>
      <c r="JD508">
        <v>39.7925</v>
      </c>
      <c r="JE508">
        <v>14.132</v>
      </c>
      <c r="JF508">
        <v>18</v>
      </c>
      <c r="JG508">
        <v>394.772</v>
      </c>
      <c r="JH508">
        <v>551.181</v>
      </c>
      <c r="JI508">
        <v>33.2765</v>
      </c>
      <c r="JJ508">
        <v>32.9595</v>
      </c>
      <c r="JK508">
        <v>29.9999</v>
      </c>
      <c r="JL508">
        <v>32.8876</v>
      </c>
      <c r="JM508">
        <v>32.7951</v>
      </c>
      <c r="JN508">
        <v>32.0975</v>
      </c>
      <c r="JO508">
        <v>37.3946</v>
      </c>
      <c r="JP508">
        <v>0</v>
      </c>
      <c r="JQ508">
        <v>-999.9</v>
      </c>
      <c r="JR508">
        <v>721.8440000000001</v>
      </c>
      <c r="JS508">
        <v>15.864</v>
      </c>
      <c r="JT508">
        <v>99.5839</v>
      </c>
      <c r="JU508">
        <v>99.6717</v>
      </c>
    </row>
    <row r="509" spans="1:281">
      <c r="A509">
        <v>493</v>
      </c>
      <c r="B509">
        <v>1652293040</v>
      </c>
      <c r="C509">
        <v>10983.5</v>
      </c>
      <c r="D509" t="s">
        <v>1497</v>
      </c>
      <c r="E509" t="s">
        <v>1498</v>
      </c>
      <c r="F509">
        <v>5</v>
      </c>
      <c r="G509" t="s">
        <v>1410</v>
      </c>
      <c r="H509" t="s">
        <v>418</v>
      </c>
      <c r="I509">
        <v>1652293037.2</v>
      </c>
      <c r="J509">
        <f>(K509)/1000</f>
        <v>0</v>
      </c>
      <c r="K509">
        <f>IF(CZ509, AN509, AH509)</f>
        <v>0</v>
      </c>
      <c r="L509">
        <f>IF(CZ509, AI509, AG509)</f>
        <v>0</v>
      </c>
      <c r="M509">
        <f>DB509 - IF(AU509&gt;1, L509*CV509*100.0/(AW509*DP509), 0)</f>
        <v>0</v>
      </c>
      <c r="N509">
        <f>((T509-J509/2)*M509-L509)/(T509+J509/2)</f>
        <v>0</v>
      </c>
      <c r="O509">
        <f>N509*(DI509+DJ509)/1000.0</f>
        <v>0</v>
      </c>
      <c r="P509">
        <f>(DB509 - IF(AU509&gt;1, L509*CV509*100.0/(AW509*DP509), 0))*(DI509+DJ509)/1000.0</f>
        <v>0</v>
      </c>
      <c r="Q509">
        <f>2.0/((1/S509-1/R509)+SIGN(S509)*SQRT((1/S509-1/R509)*(1/S509-1/R509) + 4*CW509/((CW509+1)*(CW509+1))*(2*1/S509*1/R509-1/R509*1/R509)))</f>
        <v>0</v>
      </c>
      <c r="R509">
        <f>IF(LEFT(CX509,1)&lt;&gt;"0",IF(LEFT(CX509,1)="1",3.0,CY509),$D$5+$E$5*(DP509*DI509/($K$5*1000))+$F$5*(DP509*DI509/($K$5*1000))*MAX(MIN(CV509,$J$5),$I$5)*MAX(MIN(CV509,$J$5),$I$5)+$G$5*MAX(MIN(CV509,$J$5),$I$5)*(DP509*DI509/($K$5*1000))+$H$5*(DP509*DI509/($K$5*1000))*(DP509*DI509/($K$5*1000)))</f>
        <v>0</v>
      </c>
      <c r="S509">
        <f>J509*(1000-(1000*0.61365*exp(17.502*W509/(240.97+W509))/(DI509+DJ509)+DD509)/2)/(1000*0.61365*exp(17.502*W509/(240.97+W509))/(DI509+DJ509)-DD509)</f>
        <v>0</v>
      </c>
      <c r="T509">
        <f>1/((CW509+1)/(Q509/1.6)+1/(R509/1.37)) + CW509/((CW509+1)/(Q509/1.6) + CW509/(R509/1.37))</f>
        <v>0</v>
      </c>
      <c r="U509">
        <f>(CR509*CU509)</f>
        <v>0</v>
      </c>
      <c r="V509">
        <f>(DK509+(U509+2*0.95*5.67E-8*(((DK509+$B$7)+273)^4-(DK509+273)^4)-44100*J509)/(1.84*29.3*R509+8*0.95*5.67E-8*(DK509+273)^3))</f>
        <v>0</v>
      </c>
      <c r="W509">
        <f>($C$7*DL509+$D$7*DM509+$E$7*V509)</f>
        <v>0</v>
      </c>
      <c r="X509">
        <f>0.61365*exp(17.502*W509/(240.97+W509))</f>
        <v>0</v>
      </c>
      <c r="Y509">
        <f>(Z509/AA509*100)</f>
        <v>0</v>
      </c>
      <c r="Z509">
        <f>DD509*(DI509+DJ509)/1000</f>
        <v>0</v>
      </c>
      <c r="AA509">
        <f>0.61365*exp(17.502*DK509/(240.97+DK509))</f>
        <v>0</v>
      </c>
      <c r="AB509">
        <f>(X509-DD509*(DI509+DJ509)/1000)</f>
        <v>0</v>
      </c>
      <c r="AC509">
        <f>(-J509*44100)</f>
        <v>0</v>
      </c>
      <c r="AD509">
        <f>2*29.3*R509*0.92*(DK509-W509)</f>
        <v>0</v>
      </c>
      <c r="AE509">
        <f>2*0.95*5.67E-8*(((DK509+$B$7)+273)^4-(W509+273)^4)</f>
        <v>0</v>
      </c>
      <c r="AF509">
        <f>U509+AE509+AC509+AD509</f>
        <v>0</v>
      </c>
      <c r="AG509">
        <f>DH509*AU509*(DC509-DB509*(1000-AU509*DE509)/(1000-AU509*DD509))/(100*CV509)</f>
        <v>0</v>
      </c>
      <c r="AH509">
        <f>1000*DH509*AU509*(DD509-DE509)/(100*CV509*(1000-AU509*DD509))</f>
        <v>0</v>
      </c>
      <c r="AI509">
        <f>(AJ509 - AK509 - DI509*1E3/(8.314*(DK509+273.15)) * AM509/DH509 * AL509) * DH509/(100*CV509) * (1000 - DE509)/1000</f>
        <v>0</v>
      </c>
      <c r="AJ509">
        <v>714.8967312337572</v>
      </c>
      <c r="AK509">
        <v>652.6965575757573</v>
      </c>
      <c r="AL509">
        <v>3.308699144859677</v>
      </c>
      <c r="AM509">
        <v>66.42542374797677</v>
      </c>
      <c r="AN509">
        <f>(AP509 - AO509 + DI509*1E3/(8.314*(DK509+273.15)) * AR509/DH509 * AQ509) * DH509/(100*CV509) * 1000/(1000 - AP509)</f>
        <v>0</v>
      </c>
      <c r="AO509">
        <v>15.99148504922032</v>
      </c>
      <c r="AP509">
        <v>29.41452517482519</v>
      </c>
      <c r="AQ509">
        <v>-7.76727406068385E-05</v>
      </c>
      <c r="AR509">
        <v>79.24354987130967</v>
      </c>
      <c r="AS509">
        <v>0</v>
      </c>
      <c r="AT509">
        <v>0</v>
      </c>
      <c r="AU509">
        <f>IF(AS509*$H$13&gt;=AW509,1.0,(AW509/(AW509-AS509*$H$13)))</f>
        <v>0</v>
      </c>
      <c r="AV509">
        <f>(AU509-1)*100</f>
        <v>0</v>
      </c>
      <c r="AW509">
        <f>MAX(0,($B$13+$C$13*DP509)/(1+$D$13*DP509)*DI509/(DK509+273)*$E$13)</f>
        <v>0</v>
      </c>
      <c r="AX509" t="s">
        <v>421</v>
      </c>
      <c r="AY509" t="s">
        <v>421</v>
      </c>
      <c r="AZ509">
        <v>0</v>
      </c>
      <c r="BA509">
        <v>0</v>
      </c>
      <c r="BB509">
        <f>1-AZ509/BA509</f>
        <v>0</v>
      </c>
      <c r="BC509">
        <v>0</v>
      </c>
      <c r="BD509" t="s">
        <v>421</v>
      </c>
      <c r="BE509" t="s">
        <v>421</v>
      </c>
      <c r="BF509">
        <v>0</v>
      </c>
      <c r="BG509">
        <v>0</v>
      </c>
      <c r="BH509">
        <f>1-BF509/BG509</f>
        <v>0</v>
      </c>
      <c r="BI509">
        <v>0.5</v>
      </c>
      <c r="BJ509">
        <f>CS509</f>
        <v>0</v>
      </c>
      <c r="BK509">
        <f>L509</f>
        <v>0</v>
      </c>
      <c r="BL509">
        <f>BH509*BI509*BJ509</f>
        <v>0</v>
      </c>
      <c r="BM509">
        <f>(BK509-BC509)/BJ509</f>
        <v>0</v>
      </c>
      <c r="BN509">
        <f>(BA509-BG509)/BG509</f>
        <v>0</v>
      </c>
      <c r="BO509">
        <f>AZ509/(BB509+AZ509/BG509)</f>
        <v>0</v>
      </c>
      <c r="BP509" t="s">
        <v>421</v>
      </c>
      <c r="BQ509">
        <v>0</v>
      </c>
      <c r="BR509">
        <f>IF(BQ509&lt;&gt;0, BQ509, BO509)</f>
        <v>0</v>
      </c>
      <c r="BS509">
        <f>1-BR509/BG509</f>
        <v>0</v>
      </c>
      <c r="BT509">
        <f>(BG509-BF509)/(BG509-BR509)</f>
        <v>0</v>
      </c>
      <c r="BU509">
        <f>(BA509-BG509)/(BA509-BR509)</f>
        <v>0</v>
      </c>
      <c r="BV509">
        <f>(BG509-BF509)/(BG509-AZ509)</f>
        <v>0</v>
      </c>
      <c r="BW509">
        <f>(BA509-BG509)/(BA509-AZ509)</f>
        <v>0</v>
      </c>
      <c r="BX509">
        <f>(BT509*BR509/BF509)</f>
        <v>0</v>
      </c>
      <c r="BY509">
        <f>(1-BX509)</f>
        <v>0</v>
      </c>
      <c r="BZ509">
        <v>1370</v>
      </c>
      <c r="CA509">
        <v>300</v>
      </c>
      <c r="CB509">
        <v>300</v>
      </c>
      <c r="CC509">
        <v>300</v>
      </c>
      <c r="CD509">
        <v>10364.3</v>
      </c>
      <c r="CE509">
        <v>1581.53</v>
      </c>
      <c r="CF509">
        <v>-0.00729618</v>
      </c>
      <c r="CG509">
        <v>1.07</v>
      </c>
      <c r="CH509" t="s">
        <v>421</v>
      </c>
      <c r="CI509" t="s">
        <v>421</v>
      </c>
      <c r="CJ509" t="s">
        <v>421</v>
      </c>
      <c r="CK509" t="s">
        <v>421</v>
      </c>
      <c r="CL509" t="s">
        <v>421</v>
      </c>
      <c r="CM509" t="s">
        <v>421</v>
      </c>
      <c r="CN509" t="s">
        <v>421</v>
      </c>
      <c r="CO509" t="s">
        <v>421</v>
      </c>
      <c r="CP509" t="s">
        <v>421</v>
      </c>
      <c r="CQ509" t="s">
        <v>421</v>
      </c>
      <c r="CR509">
        <f>$B$11*DQ509+$C$11*DR509+$F$11*EC509*(1-EF509)</f>
        <v>0</v>
      </c>
      <c r="CS509">
        <f>CR509*CT509</f>
        <v>0</v>
      </c>
      <c r="CT509">
        <f>($B$11*$D$9+$C$11*$D$9+$F$11*((EP509+EH509)/MAX(EP509+EH509+EQ509, 0.1)*$I$9+EQ509/MAX(EP509+EH509+EQ509, 0.1)*$J$9))/($B$11+$C$11+$F$11)</f>
        <v>0</v>
      </c>
      <c r="CU509">
        <f>($B$11*$K$9+$C$11*$K$9+$F$11*((EP509+EH509)/MAX(EP509+EH509+EQ509, 0.1)*$P$9+EQ509/MAX(EP509+EH509+EQ509, 0.1)*$Q$9))/($B$11+$C$11+$F$11)</f>
        <v>0</v>
      </c>
      <c r="CV509">
        <v>6</v>
      </c>
      <c r="CW509">
        <v>0.5</v>
      </c>
      <c r="CX509" t="s">
        <v>422</v>
      </c>
      <c r="CY509">
        <v>2</v>
      </c>
      <c r="CZ509" t="b">
        <v>1</v>
      </c>
      <c r="DA509">
        <v>1652293037.2</v>
      </c>
      <c r="DB509">
        <v>626.1061999999999</v>
      </c>
      <c r="DC509">
        <v>706.7718</v>
      </c>
      <c r="DD509">
        <v>29.41972</v>
      </c>
      <c r="DE509">
        <v>15.97567</v>
      </c>
      <c r="DF509">
        <v>625.5586999999998</v>
      </c>
      <c r="DG509">
        <v>29.29165</v>
      </c>
      <c r="DH509">
        <v>400.0966999999999</v>
      </c>
      <c r="DI509">
        <v>90.58795000000001</v>
      </c>
      <c r="DJ509">
        <v>0.10000355</v>
      </c>
      <c r="DK509">
        <v>33.84902</v>
      </c>
      <c r="DL509">
        <v>31.96012</v>
      </c>
      <c r="DM509">
        <v>999.9</v>
      </c>
      <c r="DN509">
        <v>0</v>
      </c>
      <c r="DO509">
        <v>0</v>
      </c>
      <c r="DP509">
        <v>10006.2</v>
      </c>
      <c r="DQ509">
        <v>0</v>
      </c>
      <c r="DR509">
        <v>252.3363</v>
      </c>
      <c r="DS509">
        <v>-80.66553999999999</v>
      </c>
      <c r="DT509">
        <v>645.0844000000001</v>
      </c>
      <c r="DU509">
        <v>718.2462</v>
      </c>
      <c r="DV509">
        <v>13.44407</v>
      </c>
      <c r="DW509">
        <v>706.7718</v>
      </c>
      <c r="DX509">
        <v>15.97567</v>
      </c>
      <c r="DY509">
        <v>2.665072</v>
      </c>
      <c r="DZ509">
        <v>1.447203</v>
      </c>
      <c r="EA509">
        <v>22.07131</v>
      </c>
      <c r="EB509">
        <v>12.42146</v>
      </c>
      <c r="EC509">
        <v>1499.982</v>
      </c>
      <c r="ED509">
        <v>0.9730079999999999</v>
      </c>
      <c r="EE509">
        <v>0.02699188</v>
      </c>
      <c r="EF509">
        <v>0</v>
      </c>
      <c r="EG509">
        <v>1040.974</v>
      </c>
      <c r="EH509">
        <v>5.000970000000001</v>
      </c>
      <c r="EI509">
        <v>16734.15</v>
      </c>
      <c r="EJ509">
        <v>12491.48</v>
      </c>
      <c r="EK509">
        <v>42.2996</v>
      </c>
      <c r="EL509">
        <v>43.76860000000001</v>
      </c>
      <c r="EM509">
        <v>42.5124</v>
      </c>
      <c r="EN509">
        <v>43.562</v>
      </c>
      <c r="EO509">
        <v>43.4496</v>
      </c>
      <c r="EP509">
        <v>1454.632</v>
      </c>
      <c r="EQ509">
        <v>40.35000000000001</v>
      </c>
      <c r="ER509">
        <v>0</v>
      </c>
      <c r="ES509">
        <v>1204.800000190735</v>
      </c>
      <c r="ET509">
        <v>0</v>
      </c>
      <c r="EU509">
        <v>1041.366</v>
      </c>
      <c r="EV509">
        <v>-6.361538453095317</v>
      </c>
      <c r="EW509">
        <v>-105.5384613735181</v>
      </c>
      <c r="EX509">
        <v>16742.008</v>
      </c>
      <c r="EY509">
        <v>15</v>
      </c>
      <c r="EZ509">
        <v>1652291871.6</v>
      </c>
      <c r="FA509" t="s">
        <v>1407</v>
      </c>
      <c r="FB509">
        <v>1652291871.6</v>
      </c>
      <c r="FC509">
        <v>1652291863.6</v>
      </c>
      <c r="FD509">
        <v>39</v>
      </c>
      <c r="FE509">
        <v>0.347</v>
      </c>
      <c r="FF509">
        <v>-0</v>
      </c>
      <c r="FG509">
        <v>-0.763</v>
      </c>
      <c r="FH509">
        <v>0.031</v>
      </c>
      <c r="FI509">
        <v>1600</v>
      </c>
      <c r="FJ509">
        <v>23</v>
      </c>
      <c r="FK509">
        <v>0.04</v>
      </c>
      <c r="FL509">
        <v>0.02</v>
      </c>
      <c r="FM509">
        <v>-79.53941951219514</v>
      </c>
      <c r="FN509">
        <v>-9.794013240418353</v>
      </c>
      <c r="FO509">
        <v>1.00095468775382</v>
      </c>
      <c r="FP509">
        <v>-1</v>
      </c>
      <c r="FQ509">
        <v>13.43049024390244</v>
      </c>
      <c r="FR509">
        <v>0.0563477351916543</v>
      </c>
      <c r="FS509">
        <v>0.007677931787003476</v>
      </c>
      <c r="FT509">
        <v>1</v>
      </c>
      <c r="FU509">
        <v>0</v>
      </c>
      <c r="FV509">
        <v>0</v>
      </c>
      <c r="FW509">
        <v>0</v>
      </c>
      <c r="FX509">
        <v>-1</v>
      </c>
      <c r="FY509">
        <v>1</v>
      </c>
      <c r="FZ509">
        <v>1</v>
      </c>
      <c r="GA509" t="s">
        <v>719</v>
      </c>
      <c r="GB509">
        <v>2.69302</v>
      </c>
      <c r="GC509">
        <v>2.70516</v>
      </c>
      <c r="GD509">
        <v>0.125858</v>
      </c>
      <c r="GE509">
        <v>0.135243</v>
      </c>
      <c r="GF509">
        <v>0.121508</v>
      </c>
      <c r="GG509">
        <v>0.07793600000000001</v>
      </c>
      <c r="GH509">
        <v>27366.6</v>
      </c>
      <c r="GI509">
        <v>27182.9</v>
      </c>
      <c r="GJ509">
        <v>29137.7</v>
      </c>
      <c r="GK509">
        <v>29099.3</v>
      </c>
      <c r="GL509">
        <v>33888.8</v>
      </c>
      <c r="GM509">
        <v>35723.1</v>
      </c>
      <c r="GN509">
        <v>41004.7</v>
      </c>
      <c r="GO509">
        <v>41525.4</v>
      </c>
      <c r="GP509">
        <v>1.71203</v>
      </c>
      <c r="GQ509">
        <v>1.98177</v>
      </c>
      <c r="GR509">
        <v>0.0400022</v>
      </c>
      <c r="GS509">
        <v>0</v>
      </c>
      <c r="GT509">
        <v>31.3161</v>
      </c>
      <c r="GU509">
        <v>999.9</v>
      </c>
      <c r="GV509">
        <v>36.2</v>
      </c>
      <c r="GW509">
        <v>37.3</v>
      </c>
      <c r="GX509">
        <v>25.6126</v>
      </c>
      <c r="GY509">
        <v>63.0218</v>
      </c>
      <c r="GZ509">
        <v>28.9543</v>
      </c>
      <c r="HA509">
        <v>1</v>
      </c>
      <c r="HB509">
        <v>0.42784</v>
      </c>
      <c r="HC509">
        <v>0</v>
      </c>
      <c r="HD509">
        <v>20.3914</v>
      </c>
      <c r="HE509">
        <v>5.21639</v>
      </c>
      <c r="HF509">
        <v>12.0099</v>
      </c>
      <c r="HG509">
        <v>4.987</v>
      </c>
      <c r="HH509">
        <v>3.2882</v>
      </c>
      <c r="HI509">
        <v>2505</v>
      </c>
      <c r="HJ509">
        <v>9999</v>
      </c>
      <c r="HK509">
        <v>9999</v>
      </c>
      <c r="HL509">
        <v>46.9</v>
      </c>
      <c r="HM509">
        <v>1.86735</v>
      </c>
      <c r="HN509">
        <v>1.8663</v>
      </c>
      <c r="HO509">
        <v>1.86584</v>
      </c>
      <c r="HP509">
        <v>1.86571</v>
      </c>
      <c r="HQ509">
        <v>1.86752</v>
      </c>
      <c r="HR509">
        <v>1.87008</v>
      </c>
      <c r="HS509">
        <v>1.86874</v>
      </c>
      <c r="HT509">
        <v>1.87011</v>
      </c>
      <c r="HU509">
        <v>0</v>
      </c>
      <c r="HV509">
        <v>0</v>
      </c>
      <c r="HW509">
        <v>0</v>
      </c>
      <c r="HX509">
        <v>0</v>
      </c>
      <c r="HY509" t="s">
        <v>425</v>
      </c>
      <c r="HZ509" t="s">
        <v>426</v>
      </c>
      <c r="IA509" t="s">
        <v>427</v>
      </c>
      <c r="IB509" t="s">
        <v>427</v>
      </c>
      <c r="IC509" t="s">
        <v>427</v>
      </c>
      <c r="ID509" t="s">
        <v>427</v>
      </c>
      <c r="IE509">
        <v>0</v>
      </c>
      <c r="IF509">
        <v>100</v>
      </c>
      <c r="IG509">
        <v>100</v>
      </c>
      <c r="IH509">
        <v>0.537</v>
      </c>
      <c r="II509">
        <v>0.128</v>
      </c>
      <c r="IJ509">
        <v>1.086735174038953</v>
      </c>
      <c r="IK509">
        <v>-0.0004613869835165773</v>
      </c>
      <c r="IL509">
        <v>-7.733014719846753E-07</v>
      </c>
      <c r="IM509">
        <v>2.12217718631011E-10</v>
      </c>
      <c r="IN509">
        <v>-0.1663746428164504</v>
      </c>
      <c r="IO509">
        <v>0.000886434048502425</v>
      </c>
      <c r="IP509">
        <v>0.0004187276611132993</v>
      </c>
      <c r="IQ509">
        <v>-3.612086840460417E-06</v>
      </c>
      <c r="IR509">
        <v>19</v>
      </c>
      <c r="IS509">
        <v>2204</v>
      </c>
      <c r="IT509">
        <v>1</v>
      </c>
      <c r="IU509">
        <v>37</v>
      </c>
      <c r="IV509">
        <v>19.5</v>
      </c>
      <c r="IW509">
        <v>19.6</v>
      </c>
      <c r="IX509">
        <v>1.62964</v>
      </c>
      <c r="IY509">
        <v>2.23877</v>
      </c>
      <c r="IZ509">
        <v>1.39648</v>
      </c>
      <c r="JA509">
        <v>2.34863</v>
      </c>
      <c r="JB509">
        <v>1.49536</v>
      </c>
      <c r="JC509">
        <v>2.27417</v>
      </c>
      <c r="JD509">
        <v>39.8177</v>
      </c>
      <c r="JE509">
        <v>14.1408</v>
      </c>
      <c r="JF509">
        <v>18</v>
      </c>
      <c r="JG509">
        <v>394.861</v>
      </c>
      <c r="JH509">
        <v>551.1849999999999</v>
      </c>
      <c r="JI509">
        <v>33.2758</v>
      </c>
      <c r="JJ509">
        <v>32.9576</v>
      </c>
      <c r="JK509">
        <v>29.9999</v>
      </c>
      <c r="JL509">
        <v>32.8866</v>
      </c>
      <c r="JM509">
        <v>32.7934</v>
      </c>
      <c r="JN509">
        <v>32.6513</v>
      </c>
      <c r="JO509">
        <v>37.3946</v>
      </c>
      <c r="JP509">
        <v>0</v>
      </c>
      <c r="JQ509">
        <v>-999.9</v>
      </c>
      <c r="JR509">
        <v>735.201</v>
      </c>
      <c r="JS509">
        <v>15.8278</v>
      </c>
      <c r="JT509">
        <v>99.58750000000001</v>
      </c>
      <c r="JU509">
        <v>99.6721</v>
      </c>
    </row>
    <row r="510" spans="1:281">
      <c r="A510">
        <v>494</v>
      </c>
      <c r="B510">
        <v>1652293045</v>
      </c>
      <c r="C510">
        <v>10988.5</v>
      </c>
      <c r="D510" t="s">
        <v>1499</v>
      </c>
      <c r="E510" t="s">
        <v>1500</v>
      </c>
      <c r="F510">
        <v>5</v>
      </c>
      <c r="G510" t="s">
        <v>1410</v>
      </c>
      <c r="H510" t="s">
        <v>418</v>
      </c>
      <c r="I510">
        <v>1652293042.5</v>
      </c>
      <c r="J510">
        <f>(K510)/1000</f>
        <v>0</v>
      </c>
      <c r="K510">
        <f>IF(CZ510, AN510, AH510)</f>
        <v>0</v>
      </c>
      <c r="L510">
        <f>IF(CZ510, AI510, AG510)</f>
        <v>0</v>
      </c>
      <c r="M510">
        <f>DB510 - IF(AU510&gt;1, L510*CV510*100.0/(AW510*DP510), 0)</f>
        <v>0</v>
      </c>
      <c r="N510">
        <f>((T510-J510/2)*M510-L510)/(T510+J510/2)</f>
        <v>0</v>
      </c>
      <c r="O510">
        <f>N510*(DI510+DJ510)/1000.0</f>
        <v>0</v>
      </c>
      <c r="P510">
        <f>(DB510 - IF(AU510&gt;1, L510*CV510*100.0/(AW510*DP510), 0))*(DI510+DJ510)/1000.0</f>
        <v>0</v>
      </c>
      <c r="Q510">
        <f>2.0/((1/S510-1/R510)+SIGN(S510)*SQRT((1/S510-1/R510)*(1/S510-1/R510) + 4*CW510/((CW510+1)*(CW510+1))*(2*1/S510*1/R510-1/R510*1/R510)))</f>
        <v>0</v>
      </c>
      <c r="R510">
        <f>IF(LEFT(CX510,1)&lt;&gt;"0",IF(LEFT(CX510,1)="1",3.0,CY510),$D$5+$E$5*(DP510*DI510/($K$5*1000))+$F$5*(DP510*DI510/($K$5*1000))*MAX(MIN(CV510,$J$5),$I$5)*MAX(MIN(CV510,$J$5),$I$5)+$G$5*MAX(MIN(CV510,$J$5),$I$5)*(DP510*DI510/($K$5*1000))+$H$5*(DP510*DI510/($K$5*1000))*(DP510*DI510/($K$5*1000)))</f>
        <v>0</v>
      </c>
      <c r="S510">
        <f>J510*(1000-(1000*0.61365*exp(17.502*W510/(240.97+W510))/(DI510+DJ510)+DD510)/2)/(1000*0.61365*exp(17.502*W510/(240.97+W510))/(DI510+DJ510)-DD510)</f>
        <v>0</v>
      </c>
      <c r="T510">
        <f>1/((CW510+1)/(Q510/1.6)+1/(R510/1.37)) + CW510/((CW510+1)/(Q510/1.6) + CW510/(R510/1.37))</f>
        <v>0</v>
      </c>
      <c r="U510">
        <f>(CR510*CU510)</f>
        <v>0</v>
      </c>
      <c r="V510">
        <f>(DK510+(U510+2*0.95*5.67E-8*(((DK510+$B$7)+273)^4-(DK510+273)^4)-44100*J510)/(1.84*29.3*R510+8*0.95*5.67E-8*(DK510+273)^3))</f>
        <v>0</v>
      </c>
      <c r="W510">
        <f>($C$7*DL510+$D$7*DM510+$E$7*V510)</f>
        <v>0</v>
      </c>
      <c r="X510">
        <f>0.61365*exp(17.502*W510/(240.97+W510))</f>
        <v>0</v>
      </c>
      <c r="Y510">
        <f>(Z510/AA510*100)</f>
        <v>0</v>
      </c>
      <c r="Z510">
        <f>DD510*(DI510+DJ510)/1000</f>
        <v>0</v>
      </c>
      <c r="AA510">
        <f>0.61365*exp(17.502*DK510/(240.97+DK510))</f>
        <v>0</v>
      </c>
      <c r="AB510">
        <f>(X510-DD510*(DI510+DJ510)/1000)</f>
        <v>0</v>
      </c>
      <c r="AC510">
        <f>(-J510*44100)</f>
        <v>0</v>
      </c>
      <c r="AD510">
        <f>2*29.3*R510*0.92*(DK510-W510)</f>
        <v>0</v>
      </c>
      <c r="AE510">
        <f>2*0.95*5.67E-8*(((DK510+$B$7)+273)^4-(W510+273)^4)</f>
        <v>0</v>
      </c>
      <c r="AF510">
        <f>U510+AE510+AC510+AD510</f>
        <v>0</v>
      </c>
      <c r="AG510">
        <f>DH510*AU510*(DC510-DB510*(1000-AU510*DE510)/(1000-AU510*DD510))/(100*CV510)</f>
        <v>0</v>
      </c>
      <c r="AH510">
        <f>1000*DH510*AU510*(DD510-DE510)/(100*CV510*(1000-AU510*DD510))</f>
        <v>0</v>
      </c>
      <c r="AI510">
        <f>(AJ510 - AK510 - DI510*1E3/(8.314*(DK510+273.15)) * AM510/DH510 * AL510) * DH510/(100*CV510) * (1000 - DE510)/1000</f>
        <v>0</v>
      </c>
      <c r="AJ510">
        <v>731.0309201534627</v>
      </c>
      <c r="AK510">
        <v>668.8828909090906</v>
      </c>
      <c r="AL510">
        <v>3.221787682482152</v>
      </c>
      <c r="AM510">
        <v>66.42542374797677</v>
      </c>
      <c r="AN510">
        <f>(AP510 - AO510 + DI510*1E3/(8.314*(DK510+273.15)) * AR510/DH510 * AQ510) * DH510/(100*CV510) * 1000/(1000 - AP510)</f>
        <v>0</v>
      </c>
      <c r="AO510">
        <v>15.93784549982175</v>
      </c>
      <c r="AP510">
        <v>29.38346713286714</v>
      </c>
      <c r="AQ510">
        <v>-0.005181891242234256</v>
      </c>
      <c r="AR510">
        <v>79.24354987130967</v>
      </c>
      <c r="AS510">
        <v>0</v>
      </c>
      <c r="AT510">
        <v>0</v>
      </c>
      <c r="AU510">
        <f>IF(AS510*$H$13&gt;=AW510,1.0,(AW510/(AW510-AS510*$H$13)))</f>
        <v>0</v>
      </c>
      <c r="AV510">
        <f>(AU510-1)*100</f>
        <v>0</v>
      </c>
      <c r="AW510">
        <f>MAX(0,($B$13+$C$13*DP510)/(1+$D$13*DP510)*DI510/(DK510+273)*$E$13)</f>
        <v>0</v>
      </c>
      <c r="AX510" t="s">
        <v>421</v>
      </c>
      <c r="AY510" t="s">
        <v>421</v>
      </c>
      <c r="AZ510">
        <v>0</v>
      </c>
      <c r="BA510">
        <v>0</v>
      </c>
      <c r="BB510">
        <f>1-AZ510/BA510</f>
        <v>0</v>
      </c>
      <c r="BC510">
        <v>0</v>
      </c>
      <c r="BD510" t="s">
        <v>421</v>
      </c>
      <c r="BE510" t="s">
        <v>421</v>
      </c>
      <c r="BF510">
        <v>0</v>
      </c>
      <c r="BG510">
        <v>0</v>
      </c>
      <c r="BH510">
        <f>1-BF510/BG510</f>
        <v>0</v>
      </c>
      <c r="BI510">
        <v>0.5</v>
      </c>
      <c r="BJ510">
        <f>CS510</f>
        <v>0</v>
      </c>
      <c r="BK510">
        <f>L510</f>
        <v>0</v>
      </c>
      <c r="BL510">
        <f>BH510*BI510*BJ510</f>
        <v>0</v>
      </c>
      <c r="BM510">
        <f>(BK510-BC510)/BJ510</f>
        <v>0</v>
      </c>
      <c r="BN510">
        <f>(BA510-BG510)/BG510</f>
        <v>0</v>
      </c>
      <c r="BO510">
        <f>AZ510/(BB510+AZ510/BG510)</f>
        <v>0</v>
      </c>
      <c r="BP510" t="s">
        <v>421</v>
      </c>
      <c r="BQ510">
        <v>0</v>
      </c>
      <c r="BR510">
        <f>IF(BQ510&lt;&gt;0, BQ510, BO510)</f>
        <v>0</v>
      </c>
      <c r="BS510">
        <f>1-BR510/BG510</f>
        <v>0</v>
      </c>
      <c r="BT510">
        <f>(BG510-BF510)/(BG510-BR510)</f>
        <v>0</v>
      </c>
      <c r="BU510">
        <f>(BA510-BG510)/(BA510-BR510)</f>
        <v>0</v>
      </c>
      <c r="BV510">
        <f>(BG510-BF510)/(BG510-AZ510)</f>
        <v>0</v>
      </c>
      <c r="BW510">
        <f>(BA510-BG510)/(BA510-AZ510)</f>
        <v>0</v>
      </c>
      <c r="BX510">
        <f>(BT510*BR510/BF510)</f>
        <v>0</v>
      </c>
      <c r="BY510">
        <f>(1-BX510)</f>
        <v>0</v>
      </c>
      <c r="BZ510">
        <v>1370</v>
      </c>
      <c r="CA510">
        <v>300</v>
      </c>
      <c r="CB510">
        <v>300</v>
      </c>
      <c r="CC510">
        <v>300</v>
      </c>
      <c r="CD510">
        <v>10364.3</v>
      </c>
      <c r="CE510">
        <v>1581.53</v>
      </c>
      <c r="CF510">
        <v>-0.00729618</v>
      </c>
      <c r="CG510">
        <v>1.07</v>
      </c>
      <c r="CH510" t="s">
        <v>421</v>
      </c>
      <c r="CI510" t="s">
        <v>421</v>
      </c>
      <c r="CJ510" t="s">
        <v>421</v>
      </c>
      <c r="CK510" t="s">
        <v>421</v>
      </c>
      <c r="CL510" t="s">
        <v>421</v>
      </c>
      <c r="CM510" t="s">
        <v>421</v>
      </c>
      <c r="CN510" t="s">
        <v>421</v>
      </c>
      <c r="CO510" t="s">
        <v>421</v>
      </c>
      <c r="CP510" t="s">
        <v>421</v>
      </c>
      <c r="CQ510" t="s">
        <v>421</v>
      </c>
      <c r="CR510">
        <f>$B$11*DQ510+$C$11*DR510+$F$11*EC510*(1-EF510)</f>
        <v>0</v>
      </c>
      <c r="CS510">
        <f>CR510*CT510</f>
        <v>0</v>
      </c>
      <c r="CT510">
        <f>($B$11*$D$9+$C$11*$D$9+$F$11*((EP510+EH510)/MAX(EP510+EH510+EQ510, 0.1)*$I$9+EQ510/MAX(EP510+EH510+EQ510, 0.1)*$J$9))/($B$11+$C$11+$F$11)</f>
        <v>0</v>
      </c>
      <c r="CU510">
        <f>($B$11*$K$9+$C$11*$K$9+$F$11*((EP510+EH510)/MAX(EP510+EH510+EQ510, 0.1)*$P$9+EQ510/MAX(EP510+EH510+EQ510, 0.1)*$Q$9))/($B$11+$C$11+$F$11)</f>
        <v>0</v>
      </c>
      <c r="CV510">
        <v>6</v>
      </c>
      <c r="CW510">
        <v>0.5</v>
      </c>
      <c r="CX510" t="s">
        <v>422</v>
      </c>
      <c r="CY510">
        <v>2</v>
      </c>
      <c r="CZ510" t="b">
        <v>1</v>
      </c>
      <c r="DA510">
        <v>1652293042.5</v>
      </c>
      <c r="DB510">
        <v>642.9701111111112</v>
      </c>
      <c r="DC510">
        <v>723.7744444444445</v>
      </c>
      <c r="DD510">
        <v>29.39795555555556</v>
      </c>
      <c r="DE510">
        <v>15.92442222222222</v>
      </c>
      <c r="DF510">
        <v>642.4425555555555</v>
      </c>
      <c r="DG510">
        <v>29.27021111111111</v>
      </c>
      <c r="DH510">
        <v>400.0722222222223</v>
      </c>
      <c r="DI510">
        <v>90.5874</v>
      </c>
      <c r="DJ510">
        <v>0.1000757777777778</v>
      </c>
      <c r="DK510">
        <v>33.85122222222222</v>
      </c>
      <c r="DL510">
        <v>31.96821111111111</v>
      </c>
      <c r="DM510">
        <v>999.9000000000001</v>
      </c>
      <c r="DN510">
        <v>0</v>
      </c>
      <c r="DO510">
        <v>0</v>
      </c>
      <c r="DP510">
        <v>9986.45888888889</v>
      </c>
      <c r="DQ510">
        <v>0</v>
      </c>
      <c r="DR510">
        <v>252.3545555555555</v>
      </c>
      <c r="DS510">
        <v>-80.80455555555555</v>
      </c>
      <c r="DT510">
        <v>662.4445555555556</v>
      </c>
      <c r="DU510">
        <v>735.4867777777779</v>
      </c>
      <c r="DV510">
        <v>13.47352222222222</v>
      </c>
      <c r="DW510">
        <v>723.7744444444445</v>
      </c>
      <c r="DX510">
        <v>15.92442222222222</v>
      </c>
      <c r="DY510">
        <v>2.663085555555556</v>
      </c>
      <c r="DZ510">
        <v>1.442552222222222</v>
      </c>
      <c r="EA510">
        <v>22.05906666666666</v>
      </c>
      <c r="EB510">
        <v>12.37246666666667</v>
      </c>
      <c r="EC510">
        <v>1500.041111111111</v>
      </c>
      <c r="ED510">
        <v>0.9730089999999999</v>
      </c>
      <c r="EE510">
        <v>0.0269908</v>
      </c>
      <c r="EF510">
        <v>0</v>
      </c>
      <c r="EG510">
        <v>1040.206666666667</v>
      </c>
      <c r="EH510">
        <v>5.00097</v>
      </c>
      <c r="EI510">
        <v>16722.91111111111</v>
      </c>
      <c r="EJ510">
        <v>12491.97777777778</v>
      </c>
      <c r="EK510">
        <v>42.312</v>
      </c>
      <c r="EL510">
        <v>43.75688888888889</v>
      </c>
      <c r="EM510">
        <v>42.50688888888889</v>
      </c>
      <c r="EN510">
        <v>43.562</v>
      </c>
      <c r="EO510">
        <v>43.437</v>
      </c>
      <c r="EP510">
        <v>1454.691111111111</v>
      </c>
      <c r="EQ510">
        <v>40.35</v>
      </c>
      <c r="ER510">
        <v>0</v>
      </c>
      <c r="ES510">
        <v>1209.600000143051</v>
      </c>
      <c r="ET510">
        <v>0</v>
      </c>
      <c r="EU510">
        <v>1040.7868</v>
      </c>
      <c r="EV510">
        <v>-8.683076925766496</v>
      </c>
      <c r="EW510">
        <v>-174.1538458390704</v>
      </c>
      <c r="EX510">
        <v>16730.492</v>
      </c>
      <c r="EY510">
        <v>15</v>
      </c>
      <c r="EZ510">
        <v>1652291871.6</v>
      </c>
      <c r="FA510" t="s">
        <v>1407</v>
      </c>
      <c r="FB510">
        <v>1652291871.6</v>
      </c>
      <c r="FC510">
        <v>1652291863.6</v>
      </c>
      <c r="FD510">
        <v>39</v>
      </c>
      <c r="FE510">
        <v>0.347</v>
      </c>
      <c r="FF510">
        <v>-0</v>
      </c>
      <c r="FG510">
        <v>-0.763</v>
      </c>
      <c r="FH510">
        <v>0.031</v>
      </c>
      <c r="FI510">
        <v>1600</v>
      </c>
      <c r="FJ510">
        <v>23</v>
      </c>
      <c r="FK510">
        <v>0.04</v>
      </c>
      <c r="FL510">
        <v>0.02</v>
      </c>
      <c r="FM510">
        <v>-80.28554</v>
      </c>
      <c r="FN510">
        <v>-5.206705440900453</v>
      </c>
      <c r="FO510">
        <v>0.5369612215048669</v>
      </c>
      <c r="FP510">
        <v>-1</v>
      </c>
      <c r="FQ510">
        <v>13.4435375</v>
      </c>
      <c r="FR510">
        <v>0.180030393996237</v>
      </c>
      <c r="FS510">
        <v>0.01961216060891818</v>
      </c>
      <c r="FT510">
        <v>1</v>
      </c>
      <c r="FU510">
        <v>0</v>
      </c>
      <c r="FV510">
        <v>0</v>
      </c>
      <c r="FW510">
        <v>0</v>
      </c>
      <c r="FX510">
        <v>-1</v>
      </c>
      <c r="FY510">
        <v>1</v>
      </c>
      <c r="FZ510">
        <v>1</v>
      </c>
      <c r="GA510" t="s">
        <v>719</v>
      </c>
      <c r="GB510">
        <v>2.69297</v>
      </c>
      <c r="GC510">
        <v>2.70518</v>
      </c>
      <c r="GD510">
        <v>0.128025</v>
      </c>
      <c r="GE510">
        <v>0.137351</v>
      </c>
      <c r="GF510">
        <v>0.12142</v>
      </c>
      <c r="GG510">
        <v>0.0776984</v>
      </c>
      <c r="GH510">
        <v>27298.5</v>
      </c>
      <c r="GI510">
        <v>27116.5</v>
      </c>
      <c r="GJ510">
        <v>29137.6</v>
      </c>
      <c r="GK510">
        <v>29099.2</v>
      </c>
      <c r="GL510">
        <v>33892.1</v>
      </c>
      <c r="GM510">
        <v>35732.3</v>
      </c>
      <c r="GN510">
        <v>41004.5</v>
      </c>
      <c r="GO510">
        <v>41525.3</v>
      </c>
      <c r="GP510">
        <v>1.71187</v>
      </c>
      <c r="GQ510">
        <v>1.98127</v>
      </c>
      <c r="GR510">
        <v>0.0403598</v>
      </c>
      <c r="GS510">
        <v>0</v>
      </c>
      <c r="GT510">
        <v>31.3126</v>
      </c>
      <c r="GU510">
        <v>999.9</v>
      </c>
      <c r="GV510">
        <v>36.2</v>
      </c>
      <c r="GW510">
        <v>37.3</v>
      </c>
      <c r="GX510">
        <v>25.6119</v>
      </c>
      <c r="GY510">
        <v>62.9118</v>
      </c>
      <c r="GZ510">
        <v>29.0184</v>
      </c>
      <c r="HA510">
        <v>1</v>
      </c>
      <c r="HB510">
        <v>0.427579</v>
      </c>
      <c r="HC510">
        <v>0</v>
      </c>
      <c r="HD510">
        <v>20.3915</v>
      </c>
      <c r="HE510">
        <v>5.21684</v>
      </c>
      <c r="HF510">
        <v>12.0099</v>
      </c>
      <c r="HG510">
        <v>4.98715</v>
      </c>
      <c r="HH510">
        <v>3.28838</v>
      </c>
      <c r="HI510">
        <v>2505.2</v>
      </c>
      <c r="HJ510">
        <v>9999</v>
      </c>
      <c r="HK510">
        <v>9999</v>
      </c>
      <c r="HL510">
        <v>46.9</v>
      </c>
      <c r="HM510">
        <v>1.86737</v>
      </c>
      <c r="HN510">
        <v>1.8663</v>
      </c>
      <c r="HO510">
        <v>1.86586</v>
      </c>
      <c r="HP510">
        <v>1.8657</v>
      </c>
      <c r="HQ510">
        <v>1.86753</v>
      </c>
      <c r="HR510">
        <v>1.87006</v>
      </c>
      <c r="HS510">
        <v>1.86874</v>
      </c>
      <c r="HT510">
        <v>1.87012</v>
      </c>
      <c r="HU510">
        <v>0</v>
      </c>
      <c r="HV510">
        <v>0</v>
      </c>
      <c r="HW510">
        <v>0</v>
      </c>
      <c r="HX510">
        <v>0</v>
      </c>
      <c r="HY510" t="s">
        <v>425</v>
      </c>
      <c r="HZ510" t="s">
        <v>426</v>
      </c>
      <c r="IA510" t="s">
        <v>427</v>
      </c>
      <c r="IB510" t="s">
        <v>427</v>
      </c>
      <c r="IC510" t="s">
        <v>427</v>
      </c>
      <c r="ID510" t="s">
        <v>427</v>
      </c>
      <c r="IE510">
        <v>0</v>
      </c>
      <c r="IF510">
        <v>100</v>
      </c>
      <c r="IG510">
        <v>100</v>
      </c>
      <c r="IH510">
        <v>0.518</v>
      </c>
      <c r="II510">
        <v>0.1275</v>
      </c>
      <c r="IJ510">
        <v>1.086735174038953</v>
      </c>
      <c r="IK510">
        <v>-0.0004613869835165773</v>
      </c>
      <c r="IL510">
        <v>-7.733014719846753E-07</v>
      </c>
      <c r="IM510">
        <v>2.12217718631011E-10</v>
      </c>
      <c r="IN510">
        <v>-0.1663746428164504</v>
      </c>
      <c r="IO510">
        <v>0.000886434048502425</v>
      </c>
      <c r="IP510">
        <v>0.0004187276611132993</v>
      </c>
      <c r="IQ510">
        <v>-3.612086840460417E-06</v>
      </c>
      <c r="IR510">
        <v>19</v>
      </c>
      <c r="IS510">
        <v>2204</v>
      </c>
      <c r="IT510">
        <v>1</v>
      </c>
      <c r="IU510">
        <v>37</v>
      </c>
      <c r="IV510">
        <v>19.6</v>
      </c>
      <c r="IW510">
        <v>19.7</v>
      </c>
      <c r="IX510">
        <v>1.65649</v>
      </c>
      <c r="IY510">
        <v>2.23267</v>
      </c>
      <c r="IZ510">
        <v>1.39648</v>
      </c>
      <c r="JA510">
        <v>2.34863</v>
      </c>
      <c r="JB510">
        <v>1.49536</v>
      </c>
      <c r="JC510">
        <v>2.30103</v>
      </c>
      <c r="JD510">
        <v>39.8177</v>
      </c>
      <c r="JE510">
        <v>14.1408</v>
      </c>
      <c r="JF510">
        <v>18</v>
      </c>
      <c r="JG510">
        <v>394.772</v>
      </c>
      <c r="JH510">
        <v>550.801</v>
      </c>
      <c r="JI510">
        <v>33.2747</v>
      </c>
      <c r="JJ510">
        <v>32.9566</v>
      </c>
      <c r="JK510">
        <v>30</v>
      </c>
      <c r="JL510">
        <v>32.8855</v>
      </c>
      <c r="JM510">
        <v>32.7922</v>
      </c>
      <c r="JN510">
        <v>33.2713</v>
      </c>
      <c r="JO510">
        <v>37.6889</v>
      </c>
      <c r="JP510">
        <v>0</v>
      </c>
      <c r="JQ510">
        <v>-999.9</v>
      </c>
      <c r="JR510">
        <v>755.236</v>
      </c>
      <c r="JS510">
        <v>15.8085</v>
      </c>
      <c r="JT510">
        <v>99.587</v>
      </c>
      <c r="JU510">
        <v>99.6718</v>
      </c>
    </row>
    <row r="511" spans="1:281">
      <c r="A511">
        <v>495</v>
      </c>
      <c r="B511">
        <v>1652293050</v>
      </c>
      <c r="C511">
        <v>10993.5</v>
      </c>
      <c r="D511" t="s">
        <v>1501</v>
      </c>
      <c r="E511" t="s">
        <v>1502</v>
      </c>
      <c r="F511">
        <v>5</v>
      </c>
      <c r="G511" t="s">
        <v>1410</v>
      </c>
      <c r="H511" t="s">
        <v>418</v>
      </c>
      <c r="I511">
        <v>1652293047.2</v>
      </c>
      <c r="J511">
        <f>(K511)/1000</f>
        <v>0</v>
      </c>
      <c r="K511">
        <f>IF(CZ511, AN511, AH511)</f>
        <v>0</v>
      </c>
      <c r="L511">
        <f>IF(CZ511, AI511, AG511)</f>
        <v>0</v>
      </c>
      <c r="M511">
        <f>DB511 - IF(AU511&gt;1, L511*CV511*100.0/(AW511*DP511), 0)</f>
        <v>0</v>
      </c>
      <c r="N511">
        <f>((T511-J511/2)*M511-L511)/(T511+J511/2)</f>
        <v>0</v>
      </c>
      <c r="O511">
        <f>N511*(DI511+DJ511)/1000.0</f>
        <v>0</v>
      </c>
      <c r="P511">
        <f>(DB511 - IF(AU511&gt;1, L511*CV511*100.0/(AW511*DP511), 0))*(DI511+DJ511)/1000.0</f>
        <v>0</v>
      </c>
      <c r="Q511">
        <f>2.0/((1/S511-1/R511)+SIGN(S511)*SQRT((1/S511-1/R511)*(1/S511-1/R511) + 4*CW511/((CW511+1)*(CW511+1))*(2*1/S511*1/R511-1/R511*1/R511)))</f>
        <v>0</v>
      </c>
      <c r="R511">
        <f>IF(LEFT(CX511,1)&lt;&gt;"0",IF(LEFT(CX511,1)="1",3.0,CY511),$D$5+$E$5*(DP511*DI511/($K$5*1000))+$F$5*(DP511*DI511/($K$5*1000))*MAX(MIN(CV511,$J$5),$I$5)*MAX(MIN(CV511,$J$5),$I$5)+$G$5*MAX(MIN(CV511,$J$5),$I$5)*(DP511*DI511/($K$5*1000))+$H$5*(DP511*DI511/($K$5*1000))*(DP511*DI511/($K$5*1000)))</f>
        <v>0</v>
      </c>
      <c r="S511">
        <f>J511*(1000-(1000*0.61365*exp(17.502*W511/(240.97+W511))/(DI511+DJ511)+DD511)/2)/(1000*0.61365*exp(17.502*W511/(240.97+W511))/(DI511+DJ511)-DD511)</f>
        <v>0</v>
      </c>
      <c r="T511">
        <f>1/((CW511+1)/(Q511/1.6)+1/(R511/1.37)) + CW511/((CW511+1)/(Q511/1.6) + CW511/(R511/1.37))</f>
        <v>0</v>
      </c>
      <c r="U511">
        <f>(CR511*CU511)</f>
        <v>0</v>
      </c>
      <c r="V511">
        <f>(DK511+(U511+2*0.95*5.67E-8*(((DK511+$B$7)+273)^4-(DK511+273)^4)-44100*J511)/(1.84*29.3*R511+8*0.95*5.67E-8*(DK511+273)^3))</f>
        <v>0</v>
      </c>
      <c r="W511">
        <f>($C$7*DL511+$D$7*DM511+$E$7*V511)</f>
        <v>0</v>
      </c>
      <c r="X511">
        <f>0.61365*exp(17.502*W511/(240.97+W511))</f>
        <v>0</v>
      </c>
      <c r="Y511">
        <f>(Z511/AA511*100)</f>
        <v>0</v>
      </c>
      <c r="Z511">
        <f>DD511*(DI511+DJ511)/1000</f>
        <v>0</v>
      </c>
      <c r="AA511">
        <f>0.61365*exp(17.502*DK511/(240.97+DK511))</f>
        <v>0</v>
      </c>
      <c r="AB511">
        <f>(X511-DD511*(DI511+DJ511)/1000)</f>
        <v>0</v>
      </c>
      <c r="AC511">
        <f>(-J511*44100)</f>
        <v>0</v>
      </c>
      <c r="AD511">
        <f>2*29.3*R511*0.92*(DK511-W511)</f>
        <v>0</v>
      </c>
      <c r="AE511">
        <f>2*0.95*5.67E-8*(((DK511+$B$7)+273)^4-(W511+273)^4)</f>
        <v>0</v>
      </c>
      <c r="AF511">
        <f>U511+AE511+AC511+AD511</f>
        <v>0</v>
      </c>
      <c r="AG511">
        <f>DH511*AU511*(DC511-DB511*(1000-AU511*DE511)/(1000-AU511*DD511))/(100*CV511)</f>
        <v>0</v>
      </c>
      <c r="AH511">
        <f>1000*DH511*AU511*(DD511-DE511)/(100*CV511*(1000-AU511*DD511))</f>
        <v>0</v>
      </c>
      <c r="AI511">
        <f>(AJ511 - AK511 - DI511*1E3/(8.314*(DK511+273.15)) * AM511/DH511 * AL511) * DH511/(100*CV511) * (1000 - DE511)/1000</f>
        <v>0</v>
      </c>
      <c r="AJ511">
        <v>747.831297642151</v>
      </c>
      <c r="AK511">
        <v>685.1261151515149</v>
      </c>
      <c r="AL511">
        <v>3.250637116673416</v>
      </c>
      <c r="AM511">
        <v>66.42542374797677</v>
      </c>
      <c r="AN511">
        <f>(AP511 - AO511 + DI511*1E3/(8.314*(DK511+273.15)) * AR511/DH511 * AQ511) * DH511/(100*CV511) * 1000/(1000 - AP511)</f>
        <v>0</v>
      </c>
      <c r="AO511">
        <v>15.85545643914985</v>
      </c>
      <c r="AP511">
        <v>29.33778951048952</v>
      </c>
      <c r="AQ511">
        <v>-0.005924742707667494</v>
      </c>
      <c r="AR511">
        <v>79.24354987130967</v>
      </c>
      <c r="AS511">
        <v>0</v>
      </c>
      <c r="AT511">
        <v>0</v>
      </c>
      <c r="AU511">
        <f>IF(AS511*$H$13&gt;=AW511,1.0,(AW511/(AW511-AS511*$H$13)))</f>
        <v>0</v>
      </c>
      <c r="AV511">
        <f>(AU511-1)*100</f>
        <v>0</v>
      </c>
      <c r="AW511">
        <f>MAX(0,($B$13+$C$13*DP511)/(1+$D$13*DP511)*DI511/(DK511+273)*$E$13)</f>
        <v>0</v>
      </c>
      <c r="AX511" t="s">
        <v>421</v>
      </c>
      <c r="AY511" t="s">
        <v>421</v>
      </c>
      <c r="AZ511">
        <v>0</v>
      </c>
      <c r="BA511">
        <v>0</v>
      </c>
      <c r="BB511">
        <f>1-AZ511/BA511</f>
        <v>0</v>
      </c>
      <c r="BC511">
        <v>0</v>
      </c>
      <c r="BD511" t="s">
        <v>421</v>
      </c>
      <c r="BE511" t="s">
        <v>421</v>
      </c>
      <c r="BF511">
        <v>0</v>
      </c>
      <c r="BG511">
        <v>0</v>
      </c>
      <c r="BH511">
        <f>1-BF511/BG511</f>
        <v>0</v>
      </c>
      <c r="BI511">
        <v>0.5</v>
      </c>
      <c r="BJ511">
        <f>CS511</f>
        <v>0</v>
      </c>
      <c r="BK511">
        <f>L511</f>
        <v>0</v>
      </c>
      <c r="BL511">
        <f>BH511*BI511*BJ511</f>
        <v>0</v>
      </c>
      <c r="BM511">
        <f>(BK511-BC511)/BJ511</f>
        <v>0</v>
      </c>
      <c r="BN511">
        <f>(BA511-BG511)/BG511</f>
        <v>0</v>
      </c>
      <c r="BO511">
        <f>AZ511/(BB511+AZ511/BG511)</f>
        <v>0</v>
      </c>
      <c r="BP511" t="s">
        <v>421</v>
      </c>
      <c r="BQ511">
        <v>0</v>
      </c>
      <c r="BR511">
        <f>IF(BQ511&lt;&gt;0, BQ511, BO511)</f>
        <v>0</v>
      </c>
      <c r="BS511">
        <f>1-BR511/BG511</f>
        <v>0</v>
      </c>
      <c r="BT511">
        <f>(BG511-BF511)/(BG511-BR511)</f>
        <v>0</v>
      </c>
      <c r="BU511">
        <f>(BA511-BG511)/(BA511-BR511)</f>
        <v>0</v>
      </c>
      <c r="BV511">
        <f>(BG511-BF511)/(BG511-AZ511)</f>
        <v>0</v>
      </c>
      <c r="BW511">
        <f>(BA511-BG511)/(BA511-AZ511)</f>
        <v>0</v>
      </c>
      <c r="BX511">
        <f>(BT511*BR511/BF511)</f>
        <v>0</v>
      </c>
      <c r="BY511">
        <f>(1-BX511)</f>
        <v>0</v>
      </c>
      <c r="BZ511">
        <v>1370</v>
      </c>
      <c r="CA511">
        <v>300</v>
      </c>
      <c r="CB511">
        <v>300</v>
      </c>
      <c r="CC511">
        <v>300</v>
      </c>
      <c r="CD511">
        <v>10364.3</v>
      </c>
      <c r="CE511">
        <v>1581.53</v>
      </c>
      <c r="CF511">
        <v>-0.00729618</v>
      </c>
      <c r="CG511">
        <v>1.07</v>
      </c>
      <c r="CH511" t="s">
        <v>421</v>
      </c>
      <c r="CI511" t="s">
        <v>421</v>
      </c>
      <c r="CJ511" t="s">
        <v>421</v>
      </c>
      <c r="CK511" t="s">
        <v>421</v>
      </c>
      <c r="CL511" t="s">
        <v>421</v>
      </c>
      <c r="CM511" t="s">
        <v>421</v>
      </c>
      <c r="CN511" t="s">
        <v>421</v>
      </c>
      <c r="CO511" t="s">
        <v>421</v>
      </c>
      <c r="CP511" t="s">
        <v>421</v>
      </c>
      <c r="CQ511" t="s">
        <v>421</v>
      </c>
      <c r="CR511">
        <f>$B$11*DQ511+$C$11*DR511+$F$11*EC511*(1-EF511)</f>
        <v>0</v>
      </c>
      <c r="CS511">
        <f>CR511*CT511</f>
        <v>0</v>
      </c>
      <c r="CT511">
        <f>($B$11*$D$9+$C$11*$D$9+$F$11*((EP511+EH511)/MAX(EP511+EH511+EQ511, 0.1)*$I$9+EQ511/MAX(EP511+EH511+EQ511, 0.1)*$J$9))/($B$11+$C$11+$F$11)</f>
        <v>0</v>
      </c>
      <c r="CU511">
        <f>($B$11*$K$9+$C$11*$K$9+$F$11*((EP511+EH511)/MAX(EP511+EH511+EQ511, 0.1)*$P$9+EQ511/MAX(EP511+EH511+EQ511, 0.1)*$Q$9))/($B$11+$C$11+$F$11)</f>
        <v>0</v>
      </c>
      <c r="CV511">
        <v>6</v>
      </c>
      <c r="CW511">
        <v>0.5</v>
      </c>
      <c r="CX511" t="s">
        <v>422</v>
      </c>
      <c r="CY511">
        <v>2</v>
      </c>
      <c r="CZ511" t="b">
        <v>1</v>
      </c>
      <c r="DA511">
        <v>1652293047.2</v>
      </c>
      <c r="DB511">
        <v>657.7409999999999</v>
      </c>
      <c r="DC511">
        <v>739.4166</v>
      </c>
      <c r="DD511">
        <v>29.36294</v>
      </c>
      <c r="DE511">
        <v>15.82999</v>
      </c>
      <c r="DF511">
        <v>657.2313000000001</v>
      </c>
      <c r="DG511">
        <v>29.23578</v>
      </c>
      <c r="DH511">
        <v>400.0901</v>
      </c>
      <c r="DI511">
        <v>90.58852999999999</v>
      </c>
      <c r="DJ511">
        <v>0.10000415</v>
      </c>
      <c r="DK511">
        <v>33.85294</v>
      </c>
      <c r="DL511">
        <v>31.96766</v>
      </c>
      <c r="DM511">
        <v>999.9</v>
      </c>
      <c r="DN511">
        <v>0</v>
      </c>
      <c r="DO511">
        <v>0</v>
      </c>
      <c r="DP511">
        <v>9991.688</v>
      </c>
      <c r="DQ511">
        <v>0</v>
      </c>
      <c r="DR511">
        <v>249.3527</v>
      </c>
      <c r="DS511">
        <v>-81.67573999999999</v>
      </c>
      <c r="DT511">
        <v>677.6385</v>
      </c>
      <c r="DU511">
        <v>751.3099</v>
      </c>
      <c r="DV511">
        <v>13.53297</v>
      </c>
      <c r="DW511">
        <v>739.4166</v>
      </c>
      <c r="DX511">
        <v>15.82999</v>
      </c>
      <c r="DY511">
        <v>2.659946</v>
      </c>
      <c r="DZ511">
        <v>1.434014</v>
      </c>
      <c r="EA511">
        <v>22.03974</v>
      </c>
      <c r="EB511">
        <v>12.28214</v>
      </c>
      <c r="EC511">
        <v>1500.047</v>
      </c>
      <c r="ED511">
        <v>0.9730084999999999</v>
      </c>
      <c r="EE511">
        <v>0.02699134</v>
      </c>
      <c r="EF511">
        <v>0</v>
      </c>
      <c r="EG511">
        <v>1039.233</v>
      </c>
      <c r="EH511">
        <v>5.000970000000001</v>
      </c>
      <c r="EI511">
        <v>16677.95</v>
      </c>
      <c r="EJ511">
        <v>12492.03</v>
      </c>
      <c r="EK511">
        <v>42.312</v>
      </c>
      <c r="EL511">
        <v>43.812</v>
      </c>
      <c r="EM511">
        <v>42.531</v>
      </c>
      <c r="EN511">
        <v>43.562</v>
      </c>
      <c r="EO511">
        <v>43.4496</v>
      </c>
      <c r="EP511">
        <v>1454.696</v>
      </c>
      <c r="EQ511">
        <v>40.35100000000001</v>
      </c>
      <c r="ER511">
        <v>0</v>
      </c>
      <c r="ES511">
        <v>1214.400000095367</v>
      </c>
      <c r="ET511">
        <v>0</v>
      </c>
      <c r="EU511">
        <v>1040.0292</v>
      </c>
      <c r="EV511">
        <v>-10.62076921016897</v>
      </c>
      <c r="EW511">
        <v>-346.4461528453261</v>
      </c>
      <c r="EX511">
        <v>16709.604</v>
      </c>
      <c r="EY511">
        <v>15</v>
      </c>
      <c r="EZ511">
        <v>1652291871.6</v>
      </c>
      <c r="FA511" t="s">
        <v>1407</v>
      </c>
      <c r="FB511">
        <v>1652291871.6</v>
      </c>
      <c r="FC511">
        <v>1652291863.6</v>
      </c>
      <c r="FD511">
        <v>39</v>
      </c>
      <c r="FE511">
        <v>0.347</v>
      </c>
      <c r="FF511">
        <v>-0</v>
      </c>
      <c r="FG511">
        <v>-0.763</v>
      </c>
      <c r="FH511">
        <v>0.031</v>
      </c>
      <c r="FI511">
        <v>1600</v>
      </c>
      <c r="FJ511">
        <v>23</v>
      </c>
      <c r="FK511">
        <v>0.04</v>
      </c>
      <c r="FL511">
        <v>0.02</v>
      </c>
      <c r="FM511">
        <v>-80.72989756097562</v>
      </c>
      <c r="FN511">
        <v>-5.899317073170738</v>
      </c>
      <c r="FO511">
        <v>0.619604197220744</v>
      </c>
      <c r="FP511">
        <v>-1</v>
      </c>
      <c r="FQ511">
        <v>13.46647804878049</v>
      </c>
      <c r="FR511">
        <v>0.3849407665504999</v>
      </c>
      <c r="FS511">
        <v>0.04086080782002403</v>
      </c>
      <c r="FT511">
        <v>1</v>
      </c>
      <c r="FU511">
        <v>0</v>
      </c>
      <c r="FV511">
        <v>0</v>
      </c>
      <c r="FW511">
        <v>0</v>
      </c>
      <c r="FX511">
        <v>-1</v>
      </c>
      <c r="FY511">
        <v>1</v>
      </c>
      <c r="FZ511">
        <v>1</v>
      </c>
      <c r="GA511" t="s">
        <v>719</v>
      </c>
      <c r="GB511">
        <v>2.69267</v>
      </c>
      <c r="GC511">
        <v>2.70511</v>
      </c>
      <c r="GD511">
        <v>0.130178</v>
      </c>
      <c r="GE511">
        <v>0.139463</v>
      </c>
      <c r="GF511">
        <v>0.121274</v>
      </c>
      <c r="GG511">
        <v>0.0774492</v>
      </c>
      <c r="GH511">
        <v>27230.9</v>
      </c>
      <c r="GI511">
        <v>27050</v>
      </c>
      <c r="GJ511">
        <v>29137.4</v>
      </c>
      <c r="GK511">
        <v>29099.2</v>
      </c>
      <c r="GL511">
        <v>33897.6</v>
      </c>
      <c r="GM511">
        <v>35742</v>
      </c>
      <c r="GN511">
        <v>41004.3</v>
      </c>
      <c r="GO511">
        <v>41525.2</v>
      </c>
      <c r="GP511">
        <v>1.71178</v>
      </c>
      <c r="GQ511">
        <v>1.9817</v>
      </c>
      <c r="GR511">
        <v>0.0404716</v>
      </c>
      <c r="GS511">
        <v>0</v>
      </c>
      <c r="GT511">
        <v>31.3113</v>
      </c>
      <c r="GU511">
        <v>999.9</v>
      </c>
      <c r="GV511">
        <v>36.2</v>
      </c>
      <c r="GW511">
        <v>37.3</v>
      </c>
      <c r="GX511">
        <v>25.6088</v>
      </c>
      <c r="GY511">
        <v>63.0718</v>
      </c>
      <c r="GZ511">
        <v>29.2628</v>
      </c>
      <c r="HA511">
        <v>1</v>
      </c>
      <c r="HB511">
        <v>0.427538</v>
      </c>
      <c r="HC511">
        <v>0</v>
      </c>
      <c r="HD511">
        <v>20.3915</v>
      </c>
      <c r="HE511">
        <v>5.21699</v>
      </c>
      <c r="HF511">
        <v>12.0099</v>
      </c>
      <c r="HG511">
        <v>4.9872</v>
      </c>
      <c r="HH511">
        <v>3.28823</v>
      </c>
      <c r="HI511">
        <v>2505.2</v>
      </c>
      <c r="HJ511">
        <v>9999</v>
      </c>
      <c r="HK511">
        <v>9999</v>
      </c>
      <c r="HL511">
        <v>46.9</v>
      </c>
      <c r="HM511">
        <v>1.86736</v>
      </c>
      <c r="HN511">
        <v>1.8663</v>
      </c>
      <c r="HO511">
        <v>1.86584</v>
      </c>
      <c r="HP511">
        <v>1.8657</v>
      </c>
      <c r="HQ511">
        <v>1.86752</v>
      </c>
      <c r="HR511">
        <v>1.87006</v>
      </c>
      <c r="HS511">
        <v>1.86874</v>
      </c>
      <c r="HT511">
        <v>1.87011</v>
      </c>
      <c r="HU511">
        <v>0</v>
      </c>
      <c r="HV511">
        <v>0</v>
      </c>
      <c r="HW511">
        <v>0</v>
      </c>
      <c r="HX511">
        <v>0</v>
      </c>
      <c r="HY511" t="s">
        <v>425</v>
      </c>
      <c r="HZ511" t="s">
        <v>426</v>
      </c>
      <c r="IA511" t="s">
        <v>427</v>
      </c>
      <c r="IB511" t="s">
        <v>427</v>
      </c>
      <c r="IC511" t="s">
        <v>427</v>
      </c>
      <c r="ID511" t="s">
        <v>427</v>
      </c>
      <c r="IE511">
        <v>0</v>
      </c>
      <c r="IF511">
        <v>100</v>
      </c>
      <c r="IG511">
        <v>100</v>
      </c>
      <c r="IH511">
        <v>0.499</v>
      </c>
      <c r="II511">
        <v>0.1266</v>
      </c>
      <c r="IJ511">
        <v>1.086735174038953</v>
      </c>
      <c r="IK511">
        <v>-0.0004613869835165773</v>
      </c>
      <c r="IL511">
        <v>-7.733014719846753E-07</v>
      </c>
      <c r="IM511">
        <v>2.12217718631011E-10</v>
      </c>
      <c r="IN511">
        <v>-0.1663746428164504</v>
      </c>
      <c r="IO511">
        <v>0.000886434048502425</v>
      </c>
      <c r="IP511">
        <v>0.0004187276611132993</v>
      </c>
      <c r="IQ511">
        <v>-3.612086840460417E-06</v>
      </c>
      <c r="IR511">
        <v>19</v>
      </c>
      <c r="IS511">
        <v>2204</v>
      </c>
      <c r="IT511">
        <v>1</v>
      </c>
      <c r="IU511">
        <v>37</v>
      </c>
      <c r="IV511">
        <v>19.6</v>
      </c>
      <c r="IW511">
        <v>19.8</v>
      </c>
      <c r="IX511">
        <v>1.68823</v>
      </c>
      <c r="IY511">
        <v>2.229</v>
      </c>
      <c r="IZ511">
        <v>1.39648</v>
      </c>
      <c r="JA511">
        <v>2.34863</v>
      </c>
      <c r="JB511">
        <v>1.49536</v>
      </c>
      <c r="JC511">
        <v>2.31812</v>
      </c>
      <c r="JD511">
        <v>39.7925</v>
      </c>
      <c r="JE511">
        <v>14.1495</v>
      </c>
      <c r="JF511">
        <v>18</v>
      </c>
      <c r="JG511">
        <v>394.707</v>
      </c>
      <c r="JH511">
        <v>551.103</v>
      </c>
      <c r="JI511">
        <v>33.2742</v>
      </c>
      <c r="JJ511">
        <v>32.9561</v>
      </c>
      <c r="JK511">
        <v>30</v>
      </c>
      <c r="JL511">
        <v>32.8837</v>
      </c>
      <c r="JM511">
        <v>32.7905</v>
      </c>
      <c r="JN511">
        <v>33.8374</v>
      </c>
      <c r="JO511">
        <v>37.6889</v>
      </c>
      <c r="JP511">
        <v>0</v>
      </c>
      <c r="JQ511">
        <v>-999.9</v>
      </c>
      <c r="JR511">
        <v>768.593</v>
      </c>
      <c r="JS511">
        <v>15.8359</v>
      </c>
      <c r="JT511">
        <v>99.58629999999999</v>
      </c>
      <c r="JU511">
        <v>99.6718</v>
      </c>
    </row>
    <row r="512" spans="1:281">
      <c r="A512">
        <v>496</v>
      </c>
      <c r="B512">
        <v>1652293055</v>
      </c>
      <c r="C512">
        <v>10998.5</v>
      </c>
      <c r="D512" t="s">
        <v>1503</v>
      </c>
      <c r="E512" t="s">
        <v>1504</v>
      </c>
      <c r="F512">
        <v>5</v>
      </c>
      <c r="G512" t="s">
        <v>1410</v>
      </c>
      <c r="H512" t="s">
        <v>418</v>
      </c>
      <c r="I512">
        <v>1652293052.5</v>
      </c>
      <c r="J512">
        <f>(K512)/1000</f>
        <v>0</v>
      </c>
      <c r="K512">
        <f>IF(CZ512, AN512, AH512)</f>
        <v>0</v>
      </c>
      <c r="L512">
        <f>IF(CZ512, AI512, AG512)</f>
        <v>0</v>
      </c>
      <c r="M512">
        <f>DB512 - IF(AU512&gt;1, L512*CV512*100.0/(AW512*DP512), 0)</f>
        <v>0</v>
      </c>
      <c r="N512">
        <f>((T512-J512/2)*M512-L512)/(T512+J512/2)</f>
        <v>0</v>
      </c>
      <c r="O512">
        <f>N512*(DI512+DJ512)/1000.0</f>
        <v>0</v>
      </c>
      <c r="P512">
        <f>(DB512 - IF(AU512&gt;1, L512*CV512*100.0/(AW512*DP512), 0))*(DI512+DJ512)/1000.0</f>
        <v>0</v>
      </c>
      <c r="Q512">
        <f>2.0/((1/S512-1/R512)+SIGN(S512)*SQRT((1/S512-1/R512)*(1/S512-1/R512) + 4*CW512/((CW512+1)*(CW512+1))*(2*1/S512*1/R512-1/R512*1/R512)))</f>
        <v>0</v>
      </c>
      <c r="R512">
        <f>IF(LEFT(CX512,1)&lt;&gt;"0",IF(LEFT(CX512,1)="1",3.0,CY512),$D$5+$E$5*(DP512*DI512/($K$5*1000))+$F$5*(DP512*DI512/($K$5*1000))*MAX(MIN(CV512,$J$5),$I$5)*MAX(MIN(CV512,$J$5),$I$5)+$G$5*MAX(MIN(CV512,$J$5),$I$5)*(DP512*DI512/($K$5*1000))+$H$5*(DP512*DI512/($K$5*1000))*(DP512*DI512/($K$5*1000)))</f>
        <v>0</v>
      </c>
      <c r="S512">
        <f>J512*(1000-(1000*0.61365*exp(17.502*W512/(240.97+W512))/(DI512+DJ512)+DD512)/2)/(1000*0.61365*exp(17.502*W512/(240.97+W512))/(DI512+DJ512)-DD512)</f>
        <v>0</v>
      </c>
      <c r="T512">
        <f>1/((CW512+1)/(Q512/1.6)+1/(R512/1.37)) + CW512/((CW512+1)/(Q512/1.6) + CW512/(R512/1.37))</f>
        <v>0</v>
      </c>
      <c r="U512">
        <f>(CR512*CU512)</f>
        <v>0</v>
      </c>
      <c r="V512">
        <f>(DK512+(U512+2*0.95*5.67E-8*(((DK512+$B$7)+273)^4-(DK512+273)^4)-44100*J512)/(1.84*29.3*R512+8*0.95*5.67E-8*(DK512+273)^3))</f>
        <v>0</v>
      </c>
      <c r="W512">
        <f>($C$7*DL512+$D$7*DM512+$E$7*V512)</f>
        <v>0</v>
      </c>
      <c r="X512">
        <f>0.61365*exp(17.502*W512/(240.97+W512))</f>
        <v>0</v>
      </c>
      <c r="Y512">
        <f>(Z512/AA512*100)</f>
        <v>0</v>
      </c>
      <c r="Z512">
        <f>DD512*(DI512+DJ512)/1000</f>
        <v>0</v>
      </c>
      <c r="AA512">
        <f>0.61365*exp(17.502*DK512/(240.97+DK512))</f>
        <v>0</v>
      </c>
      <c r="AB512">
        <f>(X512-DD512*(DI512+DJ512)/1000)</f>
        <v>0</v>
      </c>
      <c r="AC512">
        <f>(-J512*44100)</f>
        <v>0</v>
      </c>
      <c r="AD512">
        <f>2*29.3*R512*0.92*(DK512-W512)</f>
        <v>0</v>
      </c>
      <c r="AE512">
        <f>2*0.95*5.67E-8*(((DK512+$B$7)+273)^4-(W512+273)^4)</f>
        <v>0</v>
      </c>
      <c r="AF512">
        <f>U512+AE512+AC512+AD512</f>
        <v>0</v>
      </c>
      <c r="AG512">
        <f>DH512*AU512*(DC512-DB512*(1000-AU512*DE512)/(1000-AU512*DD512))/(100*CV512)</f>
        <v>0</v>
      </c>
      <c r="AH512">
        <f>1000*DH512*AU512*(DD512-DE512)/(100*CV512*(1000-AU512*DD512))</f>
        <v>0</v>
      </c>
      <c r="AI512">
        <f>(AJ512 - AK512 - DI512*1E3/(8.314*(DK512+273.15)) * AM512/DH512 * AL512) * DH512/(100*CV512) * (1000 - DE512)/1000</f>
        <v>0</v>
      </c>
      <c r="AJ512">
        <v>764.7465280171043</v>
      </c>
      <c r="AK512">
        <v>701.5041090909089</v>
      </c>
      <c r="AL512">
        <v>3.270374544362195</v>
      </c>
      <c r="AM512">
        <v>66.42542374797677</v>
      </c>
      <c r="AN512">
        <f>(AP512 - AO512 + DI512*1E3/(8.314*(DK512+273.15)) * AR512/DH512 * AQ512) * DH512/(100*CV512) * 1000/(1000 - AP512)</f>
        <v>0</v>
      </c>
      <c r="AO512">
        <v>15.8050313394047</v>
      </c>
      <c r="AP512">
        <v>29.28822167832169</v>
      </c>
      <c r="AQ512">
        <v>-0.01350371534526672</v>
      </c>
      <c r="AR512">
        <v>79.24354987130967</v>
      </c>
      <c r="AS512">
        <v>0</v>
      </c>
      <c r="AT512">
        <v>0</v>
      </c>
      <c r="AU512">
        <f>IF(AS512*$H$13&gt;=AW512,1.0,(AW512/(AW512-AS512*$H$13)))</f>
        <v>0</v>
      </c>
      <c r="AV512">
        <f>(AU512-1)*100</f>
        <v>0</v>
      </c>
      <c r="AW512">
        <f>MAX(0,($B$13+$C$13*DP512)/(1+$D$13*DP512)*DI512/(DK512+273)*$E$13)</f>
        <v>0</v>
      </c>
      <c r="AX512" t="s">
        <v>421</v>
      </c>
      <c r="AY512" t="s">
        <v>421</v>
      </c>
      <c r="AZ512">
        <v>0</v>
      </c>
      <c r="BA512">
        <v>0</v>
      </c>
      <c r="BB512">
        <f>1-AZ512/BA512</f>
        <v>0</v>
      </c>
      <c r="BC512">
        <v>0</v>
      </c>
      <c r="BD512" t="s">
        <v>421</v>
      </c>
      <c r="BE512" t="s">
        <v>421</v>
      </c>
      <c r="BF512">
        <v>0</v>
      </c>
      <c r="BG512">
        <v>0</v>
      </c>
      <c r="BH512">
        <f>1-BF512/BG512</f>
        <v>0</v>
      </c>
      <c r="BI512">
        <v>0.5</v>
      </c>
      <c r="BJ512">
        <f>CS512</f>
        <v>0</v>
      </c>
      <c r="BK512">
        <f>L512</f>
        <v>0</v>
      </c>
      <c r="BL512">
        <f>BH512*BI512*BJ512</f>
        <v>0</v>
      </c>
      <c r="BM512">
        <f>(BK512-BC512)/BJ512</f>
        <v>0</v>
      </c>
      <c r="BN512">
        <f>(BA512-BG512)/BG512</f>
        <v>0</v>
      </c>
      <c r="BO512">
        <f>AZ512/(BB512+AZ512/BG512)</f>
        <v>0</v>
      </c>
      <c r="BP512" t="s">
        <v>421</v>
      </c>
      <c r="BQ512">
        <v>0</v>
      </c>
      <c r="BR512">
        <f>IF(BQ512&lt;&gt;0, BQ512, BO512)</f>
        <v>0</v>
      </c>
      <c r="BS512">
        <f>1-BR512/BG512</f>
        <v>0</v>
      </c>
      <c r="BT512">
        <f>(BG512-BF512)/(BG512-BR512)</f>
        <v>0</v>
      </c>
      <c r="BU512">
        <f>(BA512-BG512)/(BA512-BR512)</f>
        <v>0</v>
      </c>
      <c r="BV512">
        <f>(BG512-BF512)/(BG512-AZ512)</f>
        <v>0</v>
      </c>
      <c r="BW512">
        <f>(BA512-BG512)/(BA512-AZ512)</f>
        <v>0</v>
      </c>
      <c r="BX512">
        <f>(BT512*BR512/BF512)</f>
        <v>0</v>
      </c>
      <c r="BY512">
        <f>(1-BX512)</f>
        <v>0</v>
      </c>
      <c r="BZ512">
        <v>1370</v>
      </c>
      <c r="CA512">
        <v>300</v>
      </c>
      <c r="CB512">
        <v>300</v>
      </c>
      <c r="CC512">
        <v>300</v>
      </c>
      <c r="CD512">
        <v>10364.3</v>
      </c>
      <c r="CE512">
        <v>1581.53</v>
      </c>
      <c r="CF512">
        <v>-0.00729618</v>
      </c>
      <c r="CG512">
        <v>1.07</v>
      </c>
      <c r="CH512" t="s">
        <v>421</v>
      </c>
      <c r="CI512" t="s">
        <v>421</v>
      </c>
      <c r="CJ512" t="s">
        <v>421</v>
      </c>
      <c r="CK512" t="s">
        <v>421</v>
      </c>
      <c r="CL512" t="s">
        <v>421</v>
      </c>
      <c r="CM512" t="s">
        <v>421</v>
      </c>
      <c r="CN512" t="s">
        <v>421</v>
      </c>
      <c r="CO512" t="s">
        <v>421</v>
      </c>
      <c r="CP512" t="s">
        <v>421</v>
      </c>
      <c r="CQ512" t="s">
        <v>421</v>
      </c>
      <c r="CR512">
        <f>$B$11*DQ512+$C$11*DR512+$F$11*EC512*(1-EF512)</f>
        <v>0</v>
      </c>
      <c r="CS512">
        <f>CR512*CT512</f>
        <v>0</v>
      </c>
      <c r="CT512">
        <f>($B$11*$D$9+$C$11*$D$9+$F$11*((EP512+EH512)/MAX(EP512+EH512+EQ512, 0.1)*$I$9+EQ512/MAX(EP512+EH512+EQ512, 0.1)*$J$9))/($B$11+$C$11+$F$11)</f>
        <v>0</v>
      </c>
      <c r="CU512">
        <f>($B$11*$K$9+$C$11*$K$9+$F$11*((EP512+EH512)/MAX(EP512+EH512+EQ512, 0.1)*$P$9+EQ512/MAX(EP512+EH512+EQ512, 0.1)*$Q$9))/($B$11+$C$11+$F$11)</f>
        <v>0</v>
      </c>
      <c r="CV512">
        <v>6</v>
      </c>
      <c r="CW512">
        <v>0.5</v>
      </c>
      <c r="CX512" t="s">
        <v>422</v>
      </c>
      <c r="CY512">
        <v>2</v>
      </c>
      <c r="CZ512" t="b">
        <v>1</v>
      </c>
      <c r="DA512">
        <v>1652293052.5</v>
      </c>
      <c r="DB512">
        <v>674.6035555555555</v>
      </c>
      <c r="DC512">
        <v>757.1235555555555</v>
      </c>
      <c r="DD512">
        <v>29.30263333333333</v>
      </c>
      <c r="DE512">
        <v>15.80394444444445</v>
      </c>
      <c r="DF512">
        <v>674.1143333333333</v>
      </c>
      <c r="DG512">
        <v>29.17641111111111</v>
      </c>
      <c r="DH512">
        <v>400.0373333333334</v>
      </c>
      <c r="DI512">
        <v>90.58987777777777</v>
      </c>
      <c r="DJ512">
        <v>0.09992172222222222</v>
      </c>
      <c r="DK512">
        <v>33.85064444444444</v>
      </c>
      <c r="DL512">
        <v>31.96341111111111</v>
      </c>
      <c r="DM512">
        <v>999.9000000000001</v>
      </c>
      <c r="DN512">
        <v>0</v>
      </c>
      <c r="DO512">
        <v>0</v>
      </c>
      <c r="DP512">
        <v>10012.93333333333</v>
      </c>
      <c r="DQ512">
        <v>0</v>
      </c>
      <c r="DR512">
        <v>247.9523333333333</v>
      </c>
      <c r="DS512">
        <v>-82.52</v>
      </c>
      <c r="DT512">
        <v>694.9677777777778</v>
      </c>
      <c r="DU512">
        <v>769.2813333333334</v>
      </c>
      <c r="DV512">
        <v>13.49868888888889</v>
      </c>
      <c r="DW512">
        <v>757.1235555555555</v>
      </c>
      <c r="DX512">
        <v>15.80394444444445</v>
      </c>
      <c r="DY512">
        <v>2.654521111111111</v>
      </c>
      <c r="DZ512">
        <v>1.431677777777778</v>
      </c>
      <c r="EA512">
        <v>22.00627777777778</v>
      </c>
      <c r="EB512">
        <v>12.25736666666667</v>
      </c>
      <c r="EC512">
        <v>1499.984444444444</v>
      </c>
      <c r="ED512">
        <v>0.9730078888888889</v>
      </c>
      <c r="EE512">
        <v>0.026992</v>
      </c>
      <c r="EF512">
        <v>0</v>
      </c>
      <c r="EG512">
        <v>1037.985555555555</v>
      </c>
      <c r="EH512">
        <v>5.00097</v>
      </c>
      <c r="EI512">
        <v>16660.56666666667</v>
      </c>
      <c r="EJ512">
        <v>12491.52222222222</v>
      </c>
      <c r="EK512">
        <v>42.312</v>
      </c>
      <c r="EL512">
        <v>43.812</v>
      </c>
      <c r="EM512">
        <v>42.51377777777778</v>
      </c>
      <c r="EN512">
        <v>43.562</v>
      </c>
      <c r="EO512">
        <v>43.45099999999999</v>
      </c>
      <c r="EP512">
        <v>1454.634444444445</v>
      </c>
      <c r="EQ512">
        <v>40.35</v>
      </c>
      <c r="ER512">
        <v>0</v>
      </c>
      <c r="ES512">
        <v>1219.200000047684</v>
      </c>
      <c r="ET512">
        <v>0</v>
      </c>
      <c r="EU512">
        <v>1039.0936</v>
      </c>
      <c r="EV512">
        <v>-12.54615387245771</v>
      </c>
      <c r="EW512">
        <v>-361.1846156138199</v>
      </c>
      <c r="EX512">
        <v>16685.964</v>
      </c>
      <c r="EY512">
        <v>15</v>
      </c>
      <c r="EZ512">
        <v>1652291871.6</v>
      </c>
      <c r="FA512" t="s">
        <v>1407</v>
      </c>
      <c r="FB512">
        <v>1652291871.6</v>
      </c>
      <c r="FC512">
        <v>1652291863.6</v>
      </c>
      <c r="FD512">
        <v>39</v>
      </c>
      <c r="FE512">
        <v>0.347</v>
      </c>
      <c r="FF512">
        <v>-0</v>
      </c>
      <c r="FG512">
        <v>-0.763</v>
      </c>
      <c r="FH512">
        <v>0.031</v>
      </c>
      <c r="FI512">
        <v>1600</v>
      </c>
      <c r="FJ512">
        <v>23</v>
      </c>
      <c r="FK512">
        <v>0.04</v>
      </c>
      <c r="FL512">
        <v>0.02</v>
      </c>
      <c r="FM512">
        <v>-81.40501500000001</v>
      </c>
      <c r="FN512">
        <v>-7.657479174484006</v>
      </c>
      <c r="FO512">
        <v>0.7696540731231141</v>
      </c>
      <c r="FP512">
        <v>-1</v>
      </c>
      <c r="FQ512">
        <v>13.4881725</v>
      </c>
      <c r="FR512">
        <v>0.2695823639774612</v>
      </c>
      <c r="FS512">
        <v>0.03532475751862984</v>
      </c>
      <c r="FT512">
        <v>1</v>
      </c>
      <c r="FU512">
        <v>0</v>
      </c>
      <c r="FV512">
        <v>0</v>
      </c>
      <c r="FW512">
        <v>0</v>
      </c>
      <c r="FX512">
        <v>-1</v>
      </c>
      <c r="FY512">
        <v>1</v>
      </c>
      <c r="FZ512">
        <v>1</v>
      </c>
      <c r="GA512" t="s">
        <v>719</v>
      </c>
      <c r="GB512">
        <v>2.6927</v>
      </c>
      <c r="GC512">
        <v>2.70517</v>
      </c>
      <c r="GD512">
        <v>0.132328</v>
      </c>
      <c r="GE512">
        <v>0.141572</v>
      </c>
      <c r="GF512">
        <v>0.121149</v>
      </c>
      <c r="GG512">
        <v>0.0774429</v>
      </c>
      <c r="GH512">
        <v>27164.2</v>
      </c>
      <c r="GI512">
        <v>26983.4</v>
      </c>
      <c r="GJ512">
        <v>29138.1</v>
      </c>
      <c r="GK512">
        <v>29099</v>
      </c>
      <c r="GL512">
        <v>33903.7</v>
      </c>
      <c r="GM512">
        <v>35742.1</v>
      </c>
      <c r="GN512">
        <v>41005.8</v>
      </c>
      <c r="GO512">
        <v>41525</v>
      </c>
      <c r="GP512">
        <v>1.71145</v>
      </c>
      <c r="GQ512">
        <v>1.98153</v>
      </c>
      <c r="GR512">
        <v>0.0405386</v>
      </c>
      <c r="GS512">
        <v>0</v>
      </c>
      <c r="GT512">
        <v>31.3088</v>
      </c>
      <c r="GU512">
        <v>999.9</v>
      </c>
      <c r="GV512">
        <v>36.2</v>
      </c>
      <c r="GW512">
        <v>37.3</v>
      </c>
      <c r="GX512">
        <v>25.6114</v>
      </c>
      <c r="GY512">
        <v>63.0518</v>
      </c>
      <c r="GZ512">
        <v>29.6074</v>
      </c>
      <c r="HA512">
        <v>1</v>
      </c>
      <c r="HB512">
        <v>0.427472</v>
      </c>
      <c r="HC512">
        <v>0</v>
      </c>
      <c r="HD512">
        <v>20.3917</v>
      </c>
      <c r="HE512">
        <v>5.21714</v>
      </c>
      <c r="HF512">
        <v>12.0099</v>
      </c>
      <c r="HG512">
        <v>4.9875</v>
      </c>
      <c r="HH512">
        <v>3.28845</v>
      </c>
      <c r="HI512">
        <v>2505.4</v>
      </c>
      <c r="HJ512">
        <v>9999</v>
      </c>
      <c r="HK512">
        <v>9999</v>
      </c>
      <c r="HL512">
        <v>47</v>
      </c>
      <c r="HM512">
        <v>1.86737</v>
      </c>
      <c r="HN512">
        <v>1.8663</v>
      </c>
      <c r="HO512">
        <v>1.86585</v>
      </c>
      <c r="HP512">
        <v>1.86569</v>
      </c>
      <c r="HQ512">
        <v>1.86752</v>
      </c>
      <c r="HR512">
        <v>1.87002</v>
      </c>
      <c r="HS512">
        <v>1.86874</v>
      </c>
      <c r="HT512">
        <v>1.87009</v>
      </c>
      <c r="HU512">
        <v>0</v>
      </c>
      <c r="HV512">
        <v>0</v>
      </c>
      <c r="HW512">
        <v>0</v>
      </c>
      <c r="HX512">
        <v>0</v>
      </c>
      <c r="HY512" t="s">
        <v>425</v>
      </c>
      <c r="HZ512" t="s">
        <v>426</v>
      </c>
      <c r="IA512" t="s">
        <v>427</v>
      </c>
      <c r="IB512" t="s">
        <v>427</v>
      </c>
      <c r="IC512" t="s">
        <v>427</v>
      </c>
      <c r="ID512" t="s">
        <v>427</v>
      </c>
      <c r="IE512">
        <v>0</v>
      </c>
      <c r="IF512">
        <v>100</v>
      </c>
      <c r="IG512">
        <v>100</v>
      </c>
      <c r="IH512">
        <v>0.48</v>
      </c>
      <c r="II512">
        <v>0.126</v>
      </c>
      <c r="IJ512">
        <v>1.086735174038953</v>
      </c>
      <c r="IK512">
        <v>-0.0004613869835165773</v>
      </c>
      <c r="IL512">
        <v>-7.733014719846753E-07</v>
      </c>
      <c r="IM512">
        <v>2.12217718631011E-10</v>
      </c>
      <c r="IN512">
        <v>-0.1663746428164504</v>
      </c>
      <c r="IO512">
        <v>0.000886434048502425</v>
      </c>
      <c r="IP512">
        <v>0.0004187276611132993</v>
      </c>
      <c r="IQ512">
        <v>-3.612086840460417E-06</v>
      </c>
      <c r="IR512">
        <v>19</v>
      </c>
      <c r="IS512">
        <v>2204</v>
      </c>
      <c r="IT512">
        <v>1</v>
      </c>
      <c r="IU512">
        <v>37</v>
      </c>
      <c r="IV512">
        <v>19.7</v>
      </c>
      <c r="IW512">
        <v>19.9</v>
      </c>
      <c r="IX512">
        <v>1.71509</v>
      </c>
      <c r="IY512">
        <v>2.22656</v>
      </c>
      <c r="IZ512">
        <v>1.39648</v>
      </c>
      <c r="JA512">
        <v>2.34863</v>
      </c>
      <c r="JB512">
        <v>1.49536</v>
      </c>
      <c r="JC512">
        <v>2.37305</v>
      </c>
      <c r="JD512">
        <v>39.8177</v>
      </c>
      <c r="JE512">
        <v>14.1408</v>
      </c>
      <c r="JF512">
        <v>18</v>
      </c>
      <c r="JG512">
        <v>394.526</v>
      </c>
      <c r="JH512">
        <v>550.962</v>
      </c>
      <c r="JI512">
        <v>33.2731</v>
      </c>
      <c r="JJ512">
        <v>32.9536</v>
      </c>
      <c r="JK512">
        <v>29.9999</v>
      </c>
      <c r="JL512">
        <v>32.8833</v>
      </c>
      <c r="JM512">
        <v>32.7893</v>
      </c>
      <c r="JN512">
        <v>34.4561</v>
      </c>
      <c r="JO512">
        <v>37.6889</v>
      </c>
      <c r="JP512">
        <v>0</v>
      </c>
      <c r="JQ512">
        <v>-999.9</v>
      </c>
      <c r="JR512">
        <v>788.633</v>
      </c>
      <c r="JS512">
        <v>15.8527</v>
      </c>
      <c r="JT512">
        <v>99.5896</v>
      </c>
      <c r="JU512">
        <v>99.6712</v>
      </c>
    </row>
    <row r="513" spans="1:281">
      <c r="A513">
        <v>497</v>
      </c>
      <c r="B513">
        <v>1652293060</v>
      </c>
      <c r="C513">
        <v>11003.5</v>
      </c>
      <c r="D513" t="s">
        <v>1505</v>
      </c>
      <c r="E513" t="s">
        <v>1506</v>
      </c>
      <c r="F513">
        <v>5</v>
      </c>
      <c r="G513" t="s">
        <v>1410</v>
      </c>
      <c r="H513" t="s">
        <v>418</v>
      </c>
      <c r="I513">
        <v>1652293057.2</v>
      </c>
      <c r="J513">
        <f>(K513)/1000</f>
        <v>0</v>
      </c>
      <c r="K513">
        <f>IF(CZ513, AN513, AH513)</f>
        <v>0</v>
      </c>
      <c r="L513">
        <f>IF(CZ513, AI513, AG513)</f>
        <v>0</v>
      </c>
      <c r="M513">
        <f>DB513 - IF(AU513&gt;1, L513*CV513*100.0/(AW513*DP513), 0)</f>
        <v>0</v>
      </c>
      <c r="N513">
        <f>((T513-J513/2)*M513-L513)/(T513+J513/2)</f>
        <v>0</v>
      </c>
      <c r="O513">
        <f>N513*(DI513+DJ513)/1000.0</f>
        <v>0</v>
      </c>
      <c r="P513">
        <f>(DB513 - IF(AU513&gt;1, L513*CV513*100.0/(AW513*DP513), 0))*(DI513+DJ513)/1000.0</f>
        <v>0</v>
      </c>
      <c r="Q513">
        <f>2.0/((1/S513-1/R513)+SIGN(S513)*SQRT((1/S513-1/R513)*(1/S513-1/R513) + 4*CW513/((CW513+1)*(CW513+1))*(2*1/S513*1/R513-1/R513*1/R513)))</f>
        <v>0</v>
      </c>
      <c r="R513">
        <f>IF(LEFT(CX513,1)&lt;&gt;"0",IF(LEFT(CX513,1)="1",3.0,CY513),$D$5+$E$5*(DP513*DI513/($K$5*1000))+$F$5*(DP513*DI513/($K$5*1000))*MAX(MIN(CV513,$J$5),$I$5)*MAX(MIN(CV513,$J$5),$I$5)+$G$5*MAX(MIN(CV513,$J$5),$I$5)*(DP513*DI513/($K$5*1000))+$H$5*(DP513*DI513/($K$5*1000))*(DP513*DI513/($K$5*1000)))</f>
        <v>0</v>
      </c>
      <c r="S513">
        <f>J513*(1000-(1000*0.61365*exp(17.502*W513/(240.97+W513))/(DI513+DJ513)+DD513)/2)/(1000*0.61365*exp(17.502*W513/(240.97+W513))/(DI513+DJ513)-DD513)</f>
        <v>0</v>
      </c>
      <c r="T513">
        <f>1/((CW513+1)/(Q513/1.6)+1/(R513/1.37)) + CW513/((CW513+1)/(Q513/1.6) + CW513/(R513/1.37))</f>
        <v>0</v>
      </c>
      <c r="U513">
        <f>(CR513*CU513)</f>
        <v>0</v>
      </c>
      <c r="V513">
        <f>(DK513+(U513+2*0.95*5.67E-8*(((DK513+$B$7)+273)^4-(DK513+273)^4)-44100*J513)/(1.84*29.3*R513+8*0.95*5.67E-8*(DK513+273)^3))</f>
        <v>0</v>
      </c>
      <c r="W513">
        <f>($C$7*DL513+$D$7*DM513+$E$7*V513)</f>
        <v>0</v>
      </c>
      <c r="X513">
        <f>0.61365*exp(17.502*W513/(240.97+W513))</f>
        <v>0</v>
      </c>
      <c r="Y513">
        <f>(Z513/AA513*100)</f>
        <v>0</v>
      </c>
      <c r="Z513">
        <f>DD513*(DI513+DJ513)/1000</f>
        <v>0</v>
      </c>
      <c r="AA513">
        <f>0.61365*exp(17.502*DK513/(240.97+DK513))</f>
        <v>0</v>
      </c>
      <c r="AB513">
        <f>(X513-DD513*(DI513+DJ513)/1000)</f>
        <v>0</v>
      </c>
      <c r="AC513">
        <f>(-J513*44100)</f>
        <v>0</v>
      </c>
      <c r="AD513">
        <f>2*29.3*R513*0.92*(DK513-W513)</f>
        <v>0</v>
      </c>
      <c r="AE513">
        <f>2*0.95*5.67E-8*(((DK513+$B$7)+273)^4-(W513+273)^4)</f>
        <v>0</v>
      </c>
      <c r="AF513">
        <f>U513+AE513+AC513+AD513</f>
        <v>0</v>
      </c>
      <c r="AG513">
        <f>DH513*AU513*(DC513-DB513*(1000-AU513*DE513)/(1000-AU513*DD513))/(100*CV513)</f>
        <v>0</v>
      </c>
      <c r="AH513">
        <f>1000*DH513*AU513*(DD513-DE513)/(100*CV513*(1000-AU513*DD513))</f>
        <v>0</v>
      </c>
      <c r="AI513">
        <f>(AJ513 - AK513 - DI513*1E3/(8.314*(DK513+273.15)) * AM513/DH513 * AL513) * DH513/(100*CV513) * (1000 - DE513)/1000</f>
        <v>0</v>
      </c>
      <c r="AJ513">
        <v>781.8370198185212</v>
      </c>
      <c r="AK513">
        <v>717.9057939393939</v>
      </c>
      <c r="AL513">
        <v>3.280338230978787</v>
      </c>
      <c r="AM513">
        <v>66.42542374797677</v>
      </c>
      <c r="AN513">
        <f>(AP513 - AO513 + DI513*1E3/(8.314*(DK513+273.15)) * AR513/DH513 * AQ513) * DH513/(100*CV513) * 1000/(1000 - AP513)</f>
        <v>0</v>
      </c>
      <c r="AO513">
        <v>15.80268300505414</v>
      </c>
      <c r="AP513">
        <v>29.24645874125877</v>
      </c>
      <c r="AQ513">
        <v>-0.008436276325080556</v>
      </c>
      <c r="AR513">
        <v>79.24354987130967</v>
      </c>
      <c r="AS513">
        <v>0</v>
      </c>
      <c r="AT513">
        <v>0</v>
      </c>
      <c r="AU513">
        <f>IF(AS513*$H$13&gt;=AW513,1.0,(AW513/(AW513-AS513*$H$13)))</f>
        <v>0</v>
      </c>
      <c r="AV513">
        <f>(AU513-1)*100</f>
        <v>0</v>
      </c>
      <c r="AW513">
        <f>MAX(0,($B$13+$C$13*DP513)/(1+$D$13*DP513)*DI513/(DK513+273)*$E$13)</f>
        <v>0</v>
      </c>
      <c r="AX513" t="s">
        <v>421</v>
      </c>
      <c r="AY513" t="s">
        <v>421</v>
      </c>
      <c r="AZ513">
        <v>0</v>
      </c>
      <c r="BA513">
        <v>0</v>
      </c>
      <c r="BB513">
        <f>1-AZ513/BA513</f>
        <v>0</v>
      </c>
      <c r="BC513">
        <v>0</v>
      </c>
      <c r="BD513" t="s">
        <v>421</v>
      </c>
      <c r="BE513" t="s">
        <v>421</v>
      </c>
      <c r="BF513">
        <v>0</v>
      </c>
      <c r="BG513">
        <v>0</v>
      </c>
      <c r="BH513">
        <f>1-BF513/BG513</f>
        <v>0</v>
      </c>
      <c r="BI513">
        <v>0.5</v>
      </c>
      <c r="BJ513">
        <f>CS513</f>
        <v>0</v>
      </c>
      <c r="BK513">
        <f>L513</f>
        <v>0</v>
      </c>
      <c r="BL513">
        <f>BH513*BI513*BJ513</f>
        <v>0</v>
      </c>
      <c r="BM513">
        <f>(BK513-BC513)/BJ513</f>
        <v>0</v>
      </c>
      <c r="BN513">
        <f>(BA513-BG513)/BG513</f>
        <v>0</v>
      </c>
      <c r="BO513">
        <f>AZ513/(BB513+AZ513/BG513)</f>
        <v>0</v>
      </c>
      <c r="BP513" t="s">
        <v>421</v>
      </c>
      <c r="BQ513">
        <v>0</v>
      </c>
      <c r="BR513">
        <f>IF(BQ513&lt;&gt;0, BQ513, BO513)</f>
        <v>0</v>
      </c>
      <c r="BS513">
        <f>1-BR513/BG513</f>
        <v>0</v>
      </c>
      <c r="BT513">
        <f>(BG513-BF513)/(BG513-BR513)</f>
        <v>0</v>
      </c>
      <c r="BU513">
        <f>(BA513-BG513)/(BA513-BR513)</f>
        <v>0</v>
      </c>
      <c r="BV513">
        <f>(BG513-BF513)/(BG513-AZ513)</f>
        <v>0</v>
      </c>
      <c r="BW513">
        <f>(BA513-BG513)/(BA513-AZ513)</f>
        <v>0</v>
      </c>
      <c r="BX513">
        <f>(BT513*BR513/BF513)</f>
        <v>0</v>
      </c>
      <c r="BY513">
        <f>(1-BX513)</f>
        <v>0</v>
      </c>
      <c r="BZ513">
        <v>1370</v>
      </c>
      <c r="CA513">
        <v>300</v>
      </c>
      <c r="CB513">
        <v>300</v>
      </c>
      <c r="CC513">
        <v>300</v>
      </c>
      <c r="CD513">
        <v>10364.3</v>
      </c>
      <c r="CE513">
        <v>1581.53</v>
      </c>
      <c r="CF513">
        <v>-0.00729618</v>
      </c>
      <c r="CG513">
        <v>1.07</v>
      </c>
      <c r="CH513" t="s">
        <v>421</v>
      </c>
      <c r="CI513" t="s">
        <v>421</v>
      </c>
      <c r="CJ513" t="s">
        <v>421</v>
      </c>
      <c r="CK513" t="s">
        <v>421</v>
      </c>
      <c r="CL513" t="s">
        <v>421</v>
      </c>
      <c r="CM513" t="s">
        <v>421</v>
      </c>
      <c r="CN513" t="s">
        <v>421</v>
      </c>
      <c r="CO513" t="s">
        <v>421</v>
      </c>
      <c r="CP513" t="s">
        <v>421</v>
      </c>
      <c r="CQ513" t="s">
        <v>421</v>
      </c>
      <c r="CR513">
        <f>$B$11*DQ513+$C$11*DR513+$F$11*EC513*(1-EF513)</f>
        <v>0</v>
      </c>
      <c r="CS513">
        <f>CR513*CT513</f>
        <v>0</v>
      </c>
      <c r="CT513">
        <f>($B$11*$D$9+$C$11*$D$9+$F$11*((EP513+EH513)/MAX(EP513+EH513+EQ513, 0.1)*$I$9+EQ513/MAX(EP513+EH513+EQ513, 0.1)*$J$9))/($B$11+$C$11+$F$11)</f>
        <v>0</v>
      </c>
      <c r="CU513">
        <f>($B$11*$K$9+$C$11*$K$9+$F$11*((EP513+EH513)/MAX(EP513+EH513+EQ513, 0.1)*$P$9+EQ513/MAX(EP513+EH513+EQ513, 0.1)*$Q$9))/($B$11+$C$11+$F$11)</f>
        <v>0</v>
      </c>
      <c r="CV513">
        <v>6</v>
      </c>
      <c r="CW513">
        <v>0.5</v>
      </c>
      <c r="CX513" t="s">
        <v>422</v>
      </c>
      <c r="CY513">
        <v>2</v>
      </c>
      <c r="CZ513" t="b">
        <v>1</v>
      </c>
      <c r="DA513">
        <v>1652293057.2</v>
      </c>
      <c r="DB513">
        <v>689.575</v>
      </c>
      <c r="DC513">
        <v>772.9037999999999</v>
      </c>
      <c r="DD513">
        <v>29.26538</v>
      </c>
      <c r="DE513">
        <v>15.80177</v>
      </c>
      <c r="DF513">
        <v>689.1038</v>
      </c>
      <c r="DG513">
        <v>29.13974</v>
      </c>
      <c r="DH513">
        <v>400.0505</v>
      </c>
      <c r="DI513">
        <v>90.59423999999999</v>
      </c>
      <c r="DJ513">
        <v>0.10001719</v>
      </c>
      <c r="DK513">
        <v>33.84906000000001</v>
      </c>
      <c r="DL513">
        <v>31.96864</v>
      </c>
      <c r="DM513">
        <v>999.9</v>
      </c>
      <c r="DN513">
        <v>0</v>
      </c>
      <c r="DO513">
        <v>0</v>
      </c>
      <c r="DP513">
        <v>10012.508</v>
      </c>
      <c r="DQ513">
        <v>0</v>
      </c>
      <c r="DR513">
        <v>248.3541</v>
      </c>
      <c r="DS513">
        <v>-83.32893</v>
      </c>
      <c r="DT513">
        <v>710.3641</v>
      </c>
      <c r="DU513">
        <v>785.3134</v>
      </c>
      <c r="DV513">
        <v>13.4636</v>
      </c>
      <c r="DW513">
        <v>772.9037999999999</v>
      </c>
      <c r="DX513">
        <v>15.80177</v>
      </c>
      <c r="DY513">
        <v>2.651274</v>
      </c>
      <c r="DZ513">
        <v>1.431551</v>
      </c>
      <c r="EA513">
        <v>21.9862</v>
      </c>
      <c r="EB513">
        <v>12.25603</v>
      </c>
      <c r="EC513">
        <v>1499.972</v>
      </c>
      <c r="ED513">
        <v>0.9730074999999999</v>
      </c>
      <c r="EE513">
        <v>0.02699242</v>
      </c>
      <c r="EF513">
        <v>0</v>
      </c>
      <c r="EG513">
        <v>1036.626</v>
      </c>
      <c r="EH513">
        <v>5.000970000000001</v>
      </c>
      <c r="EI513">
        <v>16637.1</v>
      </c>
      <c r="EJ513">
        <v>12491.39</v>
      </c>
      <c r="EK513">
        <v>42.312</v>
      </c>
      <c r="EL513">
        <v>43.812</v>
      </c>
      <c r="EM513">
        <v>42.5</v>
      </c>
      <c r="EN513">
        <v>43.562</v>
      </c>
      <c r="EO513">
        <v>43.4559</v>
      </c>
      <c r="EP513">
        <v>1454.622</v>
      </c>
      <c r="EQ513">
        <v>40.35000000000001</v>
      </c>
      <c r="ER513">
        <v>0</v>
      </c>
      <c r="ES513">
        <v>1224.600000143051</v>
      </c>
      <c r="ET513">
        <v>0</v>
      </c>
      <c r="EU513">
        <v>1037.825769230769</v>
      </c>
      <c r="EV513">
        <v>-15.33367523992056</v>
      </c>
      <c r="EW513">
        <v>-247.7470087514072</v>
      </c>
      <c r="EX513">
        <v>16656.76923076923</v>
      </c>
      <c r="EY513">
        <v>15</v>
      </c>
      <c r="EZ513">
        <v>1652291871.6</v>
      </c>
      <c r="FA513" t="s">
        <v>1407</v>
      </c>
      <c r="FB513">
        <v>1652291871.6</v>
      </c>
      <c r="FC513">
        <v>1652291863.6</v>
      </c>
      <c r="FD513">
        <v>39</v>
      </c>
      <c r="FE513">
        <v>0.347</v>
      </c>
      <c r="FF513">
        <v>-0</v>
      </c>
      <c r="FG513">
        <v>-0.763</v>
      </c>
      <c r="FH513">
        <v>0.031</v>
      </c>
      <c r="FI513">
        <v>1600</v>
      </c>
      <c r="FJ513">
        <v>23</v>
      </c>
      <c r="FK513">
        <v>0.04</v>
      </c>
      <c r="FL513">
        <v>0.02</v>
      </c>
      <c r="FM513">
        <v>-81.9637</v>
      </c>
      <c r="FN513">
        <v>-9.826057839721205</v>
      </c>
      <c r="FO513">
        <v>0.9733535311413662</v>
      </c>
      <c r="FP513">
        <v>-1</v>
      </c>
      <c r="FQ513">
        <v>13.49261951219512</v>
      </c>
      <c r="FR513">
        <v>-0.02656933797908435</v>
      </c>
      <c r="FS513">
        <v>0.02935825989653141</v>
      </c>
      <c r="FT513">
        <v>1</v>
      </c>
      <c r="FU513">
        <v>0</v>
      </c>
      <c r="FV513">
        <v>0</v>
      </c>
      <c r="FW513">
        <v>0</v>
      </c>
      <c r="FX513">
        <v>-1</v>
      </c>
      <c r="FY513">
        <v>1</v>
      </c>
      <c r="FZ513">
        <v>1</v>
      </c>
      <c r="GA513" t="s">
        <v>719</v>
      </c>
      <c r="GB513">
        <v>2.69287</v>
      </c>
      <c r="GC513">
        <v>2.70523</v>
      </c>
      <c r="GD513">
        <v>0.134461</v>
      </c>
      <c r="GE513">
        <v>0.143649</v>
      </c>
      <c r="GF513">
        <v>0.121035</v>
      </c>
      <c r="GG513">
        <v>0.07743750000000001</v>
      </c>
      <c r="GH513">
        <v>27096.9</v>
      </c>
      <c r="GI513">
        <v>26918</v>
      </c>
      <c r="GJ513">
        <v>29137.7</v>
      </c>
      <c r="GK513">
        <v>29099.1</v>
      </c>
      <c r="GL513">
        <v>33907.8</v>
      </c>
      <c r="GM513">
        <v>35742.4</v>
      </c>
      <c r="GN513">
        <v>41005.4</v>
      </c>
      <c r="GO513">
        <v>41525.1</v>
      </c>
      <c r="GP513">
        <v>1.71185</v>
      </c>
      <c r="GQ513">
        <v>1.98155</v>
      </c>
      <c r="GR513">
        <v>0.0406429</v>
      </c>
      <c r="GS513">
        <v>0</v>
      </c>
      <c r="GT513">
        <v>31.3088</v>
      </c>
      <c r="GU513">
        <v>999.9</v>
      </c>
      <c r="GV513">
        <v>36.2</v>
      </c>
      <c r="GW513">
        <v>37.3</v>
      </c>
      <c r="GX513">
        <v>25.6079</v>
      </c>
      <c r="GY513">
        <v>62.9718</v>
      </c>
      <c r="GZ513">
        <v>29.6755</v>
      </c>
      <c r="HA513">
        <v>1</v>
      </c>
      <c r="HB513">
        <v>0.427452</v>
      </c>
      <c r="HC513">
        <v>0</v>
      </c>
      <c r="HD513">
        <v>20.3916</v>
      </c>
      <c r="HE513">
        <v>5.21654</v>
      </c>
      <c r="HF513">
        <v>12.0099</v>
      </c>
      <c r="HG513">
        <v>4.9871</v>
      </c>
      <c r="HH513">
        <v>3.28833</v>
      </c>
      <c r="HI513">
        <v>2505.4</v>
      </c>
      <c r="HJ513">
        <v>9999</v>
      </c>
      <c r="HK513">
        <v>9999</v>
      </c>
      <c r="HL513">
        <v>47</v>
      </c>
      <c r="HM513">
        <v>1.86735</v>
      </c>
      <c r="HN513">
        <v>1.8663</v>
      </c>
      <c r="HO513">
        <v>1.86585</v>
      </c>
      <c r="HP513">
        <v>1.86569</v>
      </c>
      <c r="HQ513">
        <v>1.86752</v>
      </c>
      <c r="HR513">
        <v>1.87004</v>
      </c>
      <c r="HS513">
        <v>1.86874</v>
      </c>
      <c r="HT513">
        <v>1.8701</v>
      </c>
      <c r="HU513">
        <v>0</v>
      </c>
      <c r="HV513">
        <v>0</v>
      </c>
      <c r="HW513">
        <v>0</v>
      </c>
      <c r="HX513">
        <v>0</v>
      </c>
      <c r="HY513" t="s">
        <v>425</v>
      </c>
      <c r="HZ513" t="s">
        <v>426</v>
      </c>
      <c r="IA513" t="s">
        <v>427</v>
      </c>
      <c r="IB513" t="s">
        <v>427</v>
      </c>
      <c r="IC513" t="s">
        <v>427</v>
      </c>
      <c r="ID513" t="s">
        <v>427</v>
      </c>
      <c r="IE513">
        <v>0</v>
      </c>
      <c r="IF513">
        <v>100</v>
      </c>
      <c r="IG513">
        <v>100</v>
      </c>
      <c r="IH513">
        <v>0.46</v>
      </c>
      <c r="II513">
        <v>0.1252</v>
      </c>
      <c r="IJ513">
        <v>1.086735174038953</v>
      </c>
      <c r="IK513">
        <v>-0.0004613869835165773</v>
      </c>
      <c r="IL513">
        <v>-7.733014719846753E-07</v>
      </c>
      <c r="IM513">
        <v>2.12217718631011E-10</v>
      </c>
      <c r="IN513">
        <v>-0.1663746428164504</v>
      </c>
      <c r="IO513">
        <v>0.000886434048502425</v>
      </c>
      <c r="IP513">
        <v>0.0004187276611132993</v>
      </c>
      <c r="IQ513">
        <v>-3.612086840460417E-06</v>
      </c>
      <c r="IR513">
        <v>19</v>
      </c>
      <c r="IS513">
        <v>2204</v>
      </c>
      <c r="IT513">
        <v>1</v>
      </c>
      <c r="IU513">
        <v>37</v>
      </c>
      <c r="IV513">
        <v>19.8</v>
      </c>
      <c r="IW513">
        <v>19.9</v>
      </c>
      <c r="IX513">
        <v>1.74683</v>
      </c>
      <c r="IY513">
        <v>2.22656</v>
      </c>
      <c r="IZ513">
        <v>1.39648</v>
      </c>
      <c r="JA513">
        <v>2.34863</v>
      </c>
      <c r="JB513">
        <v>1.49536</v>
      </c>
      <c r="JC513">
        <v>2.38525</v>
      </c>
      <c r="JD513">
        <v>39.8177</v>
      </c>
      <c r="JE513">
        <v>14.1495</v>
      </c>
      <c r="JF513">
        <v>18</v>
      </c>
      <c r="JG513">
        <v>394.731</v>
      </c>
      <c r="JH513">
        <v>550.98</v>
      </c>
      <c r="JI513">
        <v>33.2723</v>
      </c>
      <c r="JJ513">
        <v>32.9536</v>
      </c>
      <c r="JK513">
        <v>29.9999</v>
      </c>
      <c r="JL513">
        <v>32.8808</v>
      </c>
      <c r="JM513">
        <v>32.7893</v>
      </c>
      <c r="JN513">
        <v>35.0167</v>
      </c>
      <c r="JO513">
        <v>37.6889</v>
      </c>
      <c r="JP513">
        <v>0</v>
      </c>
      <c r="JQ513">
        <v>-999.9</v>
      </c>
      <c r="JR513">
        <v>802.0839999999999</v>
      </c>
      <c r="JS513">
        <v>15.8641</v>
      </c>
      <c r="JT513">
        <v>99.5883</v>
      </c>
      <c r="JU513">
        <v>99.67149999999999</v>
      </c>
    </row>
    <row r="514" spans="1:281">
      <c r="A514">
        <v>498</v>
      </c>
      <c r="B514">
        <v>1652293065</v>
      </c>
      <c r="C514">
        <v>11008.5</v>
      </c>
      <c r="D514" t="s">
        <v>1507</v>
      </c>
      <c r="E514" t="s">
        <v>1508</v>
      </c>
      <c r="F514">
        <v>5</v>
      </c>
      <c r="G514" t="s">
        <v>1410</v>
      </c>
      <c r="H514" t="s">
        <v>418</v>
      </c>
      <c r="I514">
        <v>1652293062.5</v>
      </c>
      <c r="J514">
        <f>(K514)/1000</f>
        <v>0</v>
      </c>
      <c r="K514">
        <f>IF(CZ514, AN514, AH514)</f>
        <v>0</v>
      </c>
      <c r="L514">
        <f>IF(CZ514, AI514, AG514)</f>
        <v>0</v>
      </c>
      <c r="M514">
        <f>DB514 - IF(AU514&gt;1, L514*CV514*100.0/(AW514*DP514), 0)</f>
        <v>0</v>
      </c>
      <c r="N514">
        <f>((T514-J514/2)*M514-L514)/(T514+J514/2)</f>
        <v>0</v>
      </c>
      <c r="O514">
        <f>N514*(DI514+DJ514)/1000.0</f>
        <v>0</v>
      </c>
      <c r="P514">
        <f>(DB514 - IF(AU514&gt;1, L514*CV514*100.0/(AW514*DP514), 0))*(DI514+DJ514)/1000.0</f>
        <v>0</v>
      </c>
      <c r="Q514">
        <f>2.0/((1/S514-1/R514)+SIGN(S514)*SQRT((1/S514-1/R514)*(1/S514-1/R514) + 4*CW514/((CW514+1)*(CW514+1))*(2*1/S514*1/R514-1/R514*1/R514)))</f>
        <v>0</v>
      </c>
      <c r="R514">
        <f>IF(LEFT(CX514,1)&lt;&gt;"0",IF(LEFT(CX514,1)="1",3.0,CY514),$D$5+$E$5*(DP514*DI514/($K$5*1000))+$F$5*(DP514*DI514/($K$5*1000))*MAX(MIN(CV514,$J$5),$I$5)*MAX(MIN(CV514,$J$5),$I$5)+$G$5*MAX(MIN(CV514,$J$5),$I$5)*(DP514*DI514/($K$5*1000))+$H$5*(DP514*DI514/($K$5*1000))*(DP514*DI514/($K$5*1000)))</f>
        <v>0</v>
      </c>
      <c r="S514">
        <f>J514*(1000-(1000*0.61365*exp(17.502*W514/(240.97+W514))/(DI514+DJ514)+DD514)/2)/(1000*0.61365*exp(17.502*W514/(240.97+W514))/(DI514+DJ514)-DD514)</f>
        <v>0</v>
      </c>
      <c r="T514">
        <f>1/((CW514+1)/(Q514/1.6)+1/(R514/1.37)) + CW514/((CW514+1)/(Q514/1.6) + CW514/(R514/1.37))</f>
        <v>0</v>
      </c>
      <c r="U514">
        <f>(CR514*CU514)</f>
        <v>0</v>
      </c>
      <c r="V514">
        <f>(DK514+(U514+2*0.95*5.67E-8*(((DK514+$B$7)+273)^4-(DK514+273)^4)-44100*J514)/(1.84*29.3*R514+8*0.95*5.67E-8*(DK514+273)^3))</f>
        <v>0</v>
      </c>
      <c r="W514">
        <f>($C$7*DL514+$D$7*DM514+$E$7*V514)</f>
        <v>0</v>
      </c>
      <c r="X514">
        <f>0.61365*exp(17.502*W514/(240.97+W514))</f>
        <v>0</v>
      </c>
      <c r="Y514">
        <f>(Z514/AA514*100)</f>
        <v>0</v>
      </c>
      <c r="Z514">
        <f>DD514*(DI514+DJ514)/1000</f>
        <v>0</v>
      </c>
      <c r="AA514">
        <f>0.61365*exp(17.502*DK514/(240.97+DK514))</f>
        <v>0</v>
      </c>
      <c r="AB514">
        <f>(X514-DD514*(DI514+DJ514)/1000)</f>
        <v>0</v>
      </c>
      <c r="AC514">
        <f>(-J514*44100)</f>
        <v>0</v>
      </c>
      <c r="AD514">
        <f>2*29.3*R514*0.92*(DK514-W514)</f>
        <v>0</v>
      </c>
      <c r="AE514">
        <f>2*0.95*5.67E-8*(((DK514+$B$7)+273)^4-(W514+273)^4)</f>
        <v>0</v>
      </c>
      <c r="AF514">
        <f>U514+AE514+AC514+AD514</f>
        <v>0</v>
      </c>
      <c r="AG514">
        <f>DH514*AU514*(DC514-DB514*(1000-AU514*DE514)/(1000-AU514*DD514))/(100*CV514)</f>
        <v>0</v>
      </c>
      <c r="AH514">
        <f>1000*DH514*AU514*(DD514-DE514)/(100*CV514*(1000-AU514*DD514))</f>
        <v>0</v>
      </c>
      <c r="AI514">
        <f>(AJ514 - AK514 - DI514*1E3/(8.314*(DK514+273.15)) * AM514/DH514 * AL514) * DH514/(100*CV514) * (1000 - DE514)/1000</f>
        <v>0</v>
      </c>
      <c r="AJ514">
        <v>798.8565595095398</v>
      </c>
      <c r="AK514">
        <v>734.5938242424239</v>
      </c>
      <c r="AL514">
        <v>3.335581160944516</v>
      </c>
      <c r="AM514">
        <v>66.42542374797677</v>
      </c>
      <c r="AN514">
        <f>(AP514 - AO514 + DI514*1E3/(8.314*(DK514+273.15)) * AR514/DH514 * AQ514) * DH514/(100*CV514) * 1000/(1000 - AP514)</f>
        <v>0</v>
      </c>
      <c r="AO514">
        <v>15.8008178328171</v>
      </c>
      <c r="AP514">
        <v>29.19999930069931</v>
      </c>
      <c r="AQ514">
        <v>-0.01063623236841059</v>
      </c>
      <c r="AR514">
        <v>79.24354987130967</v>
      </c>
      <c r="AS514">
        <v>0</v>
      </c>
      <c r="AT514">
        <v>0</v>
      </c>
      <c r="AU514">
        <f>IF(AS514*$H$13&gt;=AW514,1.0,(AW514/(AW514-AS514*$H$13)))</f>
        <v>0</v>
      </c>
      <c r="AV514">
        <f>(AU514-1)*100</f>
        <v>0</v>
      </c>
      <c r="AW514">
        <f>MAX(0,($B$13+$C$13*DP514)/(1+$D$13*DP514)*DI514/(DK514+273)*$E$13)</f>
        <v>0</v>
      </c>
      <c r="AX514" t="s">
        <v>421</v>
      </c>
      <c r="AY514" t="s">
        <v>421</v>
      </c>
      <c r="AZ514">
        <v>0</v>
      </c>
      <c r="BA514">
        <v>0</v>
      </c>
      <c r="BB514">
        <f>1-AZ514/BA514</f>
        <v>0</v>
      </c>
      <c r="BC514">
        <v>0</v>
      </c>
      <c r="BD514" t="s">
        <v>421</v>
      </c>
      <c r="BE514" t="s">
        <v>421</v>
      </c>
      <c r="BF514">
        <v>0</v>
      </c>
      <c r="BG514">
        <v>0</v>
      </c>
      <c r="BH514">
        <f>1-BF514/BG514</f>
        <v>0</v>
      </c>
      <c r="BI514">
        <v>0.5</v>
      </c>
      <c r="BJ514">
        <f>CS514</f>
        <v>0</v>
      </c>
      <c r="BK514">
        <f>L514</f>
        <v>0</v>
      </c>
      <c r="BL514">
        <f>BH514*BI514*BJ514</f>
        <v>0</v>
      </c>
      <c r="BM514">
        <f>(BK514-BC514)/BJ514</f>
        <v>0</v>
      </c>
      <c r="BN514">
        <f>(BA514-BG514)/BG514</f>
        <v>0</v>
      </c>
      <c r="BO514">
        <f>AZ514/(BB514+AZ514/BG514)</f>
        <v>0</v>
      </c>
      <c r="BP514" t="s">
        <v>421</v>
      </c>
      <c r="BQ514">
        <v>0</v>
      </c>
      <c r="BR514">
        <f>IF(BQ514&lt;&gt;0, BQ514, BO514)</f>
        <v>0</v>
      </c>
      <c r="BS514">
        <f>1-BR514/BG514</f>
        <v>0</v>
      </c>
      <c r="BT514">
        <f>(BG514-BF514)/(BG514-BR514)</f>
        <v>0</v>
      </c>
      <c r="BU514">
        <f>(BA514-BG514)/(BA514-BR514)</f>
        <v>0</v>
      </c>
      <c r="BV514">
        <f>(BG514-BF514)/(BG514-AZ514)</f>
        <v>0</v>
      </c>
      <c r="BW514">
        <f>(BA514-BG514)/(BA514-AZ514)</f>
        <v>0</v>
      </c>
      <c r="BX514">
        <f>(BT514*BR514/BF514)</f>
        <v>0</v>
      </c>
      <c r="BY514">
        <f>(1-BX514)</f>
        <v>0</v>
      </c>
      <c r="BZ514">
        <v>1370</v>
      </c>
      <c r="CA514">
        <v>300</v>
      </c>
      <c r="CB514">
        <v>300</v>
      </c>
      <c r="CC514">
        <v>300</v>
      </c>
      <c r="CD514">
        <v>10364.3</v>
      </c>
      <c r="CE514">
        <v>1581.53</v>
      </c>
      <c r="CF514">
        <v>-0.00729618</v>
      </c>
      <c r="CG514">
        <v>1.07</v>
      </c>
      <c r="CH514" t="s">
        <v>421</v>
      </c>
      <c r="CI514" t="s">
        <v>421</v>
      </c>
      <c r="CJ514" t="s">
        <v>421</v>
      </c>
      <c r="CK514" t="s">
        <v>421</v>
      </c>
      <c r="CL514" t="s">
        <v>421</v>
      </c>
      <c r="CM514" t="s">
        <v>421</v>
      </c>
      <c r="CN514" t="s">
        <v>421</v>
      </c>
      <c r="CO514" t="s">
        <v>421</v>
      </c>
      <c r="CP514" t="s">
        <v>421</v>
      </c>
      <c r="CQ514" t="s">
        <v>421</v>
      </c>
      <c r="CR514">
        <f>$B$11*DQ514+$C$11*DR514+$F$11*EC514*(1-EF514)</f>
        <v>0</v>
      </c>
      <c r="CS514">
        <f>CR514*CT514</f>
        <v>0</v>
      </c>
      <c r="CT514">
        <f>($B$11*$D$9+$C$11*$D$9+$F$11*((EP514+EH514)/MAX(EP514+EH514+EQ514, 0.1)*$I$9+EQ514/MAX(EP514+EH514+EQ514, 0.1)*$J$9))/($B$11+$C$11+$F$11)</f>
        <v>0</v>
      </c>
      <c r="CU514">
        <f>($B$11*$K$9+$C$11*$K$9+$F$11*((EP514+EH514)/MAX(EP514+EH514+EQ514, 0.1)*$P$9+EQ514/MAX(EP514+EH514+EQ514, 0.1)*$Q$9))/($B$11+$C$11+$F$11)</f>
        <v>0</v>
      </c>
      <c r="CV514">
        <v>6</v>
      </c>
      <c r="CW514">
        <v>0.5</v>
      </c>
      <c r="CX514" t="s">
        <v>422</v>
      </c>
      <c r="CY514">
        <v>2</v>
      </c>
      <c r="CZ514" t="b">
        <v>1</v>
      </c>
      <c r="DA514">
        <v>1652293062.5</v>
      </c>
      <c r="DB514">
        <v>706.6682222222222</v>
      </c>
      <c r="DC514">
        <v>790.6886666666667</v>
      </c>
      <c r="DD514">
        <v>29.21687777777778</v>
      </c>
      <c r="DE514">
        <v>15.79976666666667</v>
      </c>
      <c r="DF514">
        <v>706.2182222222223</v>
      </c>
      <c r="DG514">
        <v>29.092</v>
      </c>
      <c r="DH514">
        <v>400.0845555555555</v>
      </c>
      <c r="DI514">
        <v>90.59404444444445</v>
      </c>
      <c r="DJ514">
        <v>0.1000296333333333</v>
      </c>
      <c r="DK514">
        <v>33.84641111111111</v>
      </c>
      <c r="DL514">
        <v>31.97155555555556</v>
      </c>
      <c r="DM514">
        <v>999.9000000000001</v>
      </c>
      <c r="DN514">
        <v>0</v>
      </c>
      <c r="DO514">
        <v>0</v>
      </c>
      <c r="DP514">
        <v>9996.657777777778</v>
      </c>
      <c r="DQ514">
        <v>0</v>
      </c>
      <c r="DR514">
        <v>249.7563333333333</v>
      </c>
      <c r="DS514">
        <v>-84.02037777777778</v>
      </c>
      <c r="DT514">
        <v>727.9363333333333</v>
      </c>
      <c r="DU514">
        <v>803.382111111111</v>
      </c>
      <c r="DV514">
        <v>13.4171</v>
      </c>
      <c r="DW514">
        <v>790.6886666666667</v>
      </c>
      <c r="DX514">
        <v>15.79976666666667</v>
      </c>
      <c r="DY514">
        <v>2.646876666666666</v>
      </c>
      <c r="DZ514">
        <v>1.431366666666667</v>
      </c>
      <c r="EA514">
        <v>21.95896666666667</v>
      </c>
      <c r="EB514">
        <v>12.25406666666667</v>
      </c>
      <c r="EC514">
        <v>1499.996666666667</v>
      </c>
      <c r="ED514">
        <v>0.9730078888888889</v>
      </c>
      <c r="EE514">
        <v>0.026992</v>
      </c>
      <c r="EF514">
        <v>0</v>
      </c>
      <c r="EG514">
        <v>1034.974444444445</v>
      </c>
      <c r="EH514">
        <v>5.00097</v>
      </c>
      <c r="EI514">
        <v>16611.63333333334</v>
      </c>
      <c r="EJ514">
        <v>12491.61111111111</v>
      </c>
      <c r="EK514">
        <v>42.312</v>
      </c>
      <c r="EL514">
        <v>43.812</v>
      </c>
      <c r="EM514">
        <v>42.51377777777778</v>
      </c>
      <c r="EN514">
        <v>43.569</v>
      </c>
      <c r="EO514">
        <v>43.437</v>
      </c>
      <c r="EP514">
        <v>1454.646666666667</v>
      </c>
      <c r="EQ514">
        <v>40.35</v>
      </c>
      <c r="ER514">
        <v>0</v>
      </c>
      <c r="ES514">
        <v>1229.400000095367</v>
      </c>
      <c r="ET514">
        <v>0</v>
      </c>
      <c r="EU514">
        <v>1036.517692307692</v>
      </c>
      <c r="EV514">
        <v>-17.61777776213034</v>
      </c>
      <c r="EW514">
        <v>-290.550426910862</v>
      </c>
      <c r="EX514">
        <v>16636.00769230769</v>
      </c>
      <c r="EY514">
        <v>15</v>
      </c>
      <c r="EZ514">
        <v>1652291871.6</v>
      </c>
      <c r="FA514" t="s">
        <v>1407</v>
      </c>
      <c r="FB514">
        <v>1652291871.6</v>
      </c>
      <c r="FC514">
        <v>1652291863.6</v>
      </c>
      <c r="FD514">
        <v>39</v>
      </c>
      <c r="FE514">
        <v>0.347</v>
      </c>
      <c r="FF514">
        <v>-0</v>
      </c>
      <c r="FG514">
        <v>-0.763</v>
      </c>
      <c r="FH514">
        <v>0.031</v>
      </c>
      <c r="FI514">
        <v>1600</v>
      </c>
      <c r="FJ514">
        <v>23</v>
      </c>
      <c r="FK514">
        <v>0.04</v>
      </c>
      <c r="FL514">
        <v>0.02</v>
      </c>
      <c r="FM514">
        <v>-82.87445749999999</v>
      </c>
      <c r="FN514">
        <v>-9.303058536585279</v>
      </c>
      <c r="FO514">
        <v>0.8971687499817135</v>
      </c>
      <c r="FP514">
        <v>-1</v>
      </c>
      <c r="FQ514">
        <v>13.479525</v>
      </c>
      <c r="FR514">
        <v>-0.4490183864915658</v>
      </c>
      <c r="FS514">
        <v>0.04458196804763113</v>
      </c>
      <c r="FT514">
        <v>1</v>
      </c>
      <c r="FU514">
        <v>0</v>
      </c>
      <c r="FV514">
        <v>0</v>
      </c>
      <c r="FW514">
        <v>0</v>
      </c>
      <c r="FX514">
        <v>-1</v>
      </c>
      <c r="FY514">
        <v>1</v>
      </c>
      <c r="FZ514">
        <v>1</v>
      </c>
      <c r="GA514" t="s">
        <v>719</v>
      </c>
      <c r="GB514">
        <v>2.69291</v>
      </c>
      <c r="GC514">
        <v>2.70505</v>
      </c>
      <c r="GD514">
        <v>0.136582</v>
      </c>
      <c r="GE514">
        <v>0.14571</v>
      </c>
      <c r="GF514">
        <v>0.120903</v>
      </c>
      <c r="GG514">
        <v>0.0774248</v>
      </c>
      <c r="GH514">
        <v>27030.6</v>
      </c>
      <c r="GI514">
        <v>26853</v>
      </c>
      <c r="GJ514">
        <v>29137.9</v>
      </c>
      <c r="GK514">
        <v>29098.9</v>
      </c>
      <c r="GL514">
        <v>33912.7</v>
      </c>
      <c r="GM514">
        <v>35742.8</v>
      </c>
      <c r="GN514">
        <v>41005.1</v>
      </c>
      <c r="GO514">
        <v>41524.9</v>
      </c>
      <c r="GP514">
        <v>1.7118</v>
      </c>
      <c r="GQ514">
        <v>1.98183</v>
      </c>
      <c r="GR514">
        <v>0.0405982</v>
      </c>
      <c r="GS514">
        <v>0</v>
      </c>
      <c r="GT514">
        <v>31.3088</v>
      </c>
      <c r="GU514">
        <v>999.9</v>
      </c>
      <c r="GV514">
        <v>36.2</v>
      </c>
      <c r="GW514">
        <v>37.3</v>
      </c>
      <c r="GX514">
        <v>25.6109</v>
      </c>
      <c r="GY514">
        <v>63.1618</v>
      </c>
      <c r="GZ514">
        <v>29.4712</v>
      </c>
      <c r="HA514">
        <v>1</v>
      </c>
      <c r="HB514">
        <v>0.426997</v>
      </c>
      <c r="HC514">
        <v>0</v>
      </c>
      <c r="HD514">
        <v>20.3916</v>
      </c>
      <c r="HE514">
        <v>5.21639</v>
      </c>
      <c r="HF514">
        <v>12.0099</v>
      </c>
      <c r="HG514">
        <v>4.9871</v>
      </c>
      <c r="HH514">
        <v>3.2883</v>
      </c>
      <c r="HI514">
        <v>2505.7</v>
      </c>
      <c r="HJ514">
        <v>9999</v>
      </c>
      <c r="HK514">
        <v>9999</v>
      </c>
      <c r="HL514">
        <v>47</v>
      </c>
      <c r="HM514">
        <v>1.86736</v>
      </c>
      <c r="HN514">
        <v>1.8663</v>
      </c>
      <c r="HO514">
        <v>1.86585</v>
      </c>
      <c r="HP514">
        <v>1.86569</v>
      </c>
      <c r="HQ514">
        <v>1.86752</v>
      </c>
      <c r="HR514">
        <v>1.87006</v>
      </c>
      <c r="HS514">
        <v>1.86874</v>
      </c>
      <c r="HT514">
        <v>1.8701</v>
      </c>
      <c r="HU514">
        <v>0</v>
      </c>
      <c r="HV514">
        <v>0</v>
      </c>
      <c r="HW514">
        <v>0</v>
      </c>
      <c r="HX514">
        <v>0</v>
      </c>
      <c r="HY514" t="s">
        <v>425</v>
      </c>
      <c r="HZ514" t="s">
        <v>426</v>
      </c>
      <c r="IA514" t="s">
        <v>427</v>
      </c>
      <c r="IB514" t="s">
        <v>427</v>
      </c>
      <c r="IC514" t="s">
        <v>427</v>
      </c>
      <c r="ID514" t="s">
        <v>427</v>
      </c>
      <c r="IE514">
        <v>0</v>
      </c>
      <c r="IF514">
        <v>100</v>
      </c>
      <c r="IG514">
        <v>100</v>
      </c>
      <c r="IH514">
        <v>0.44</v>
      </c>
      <c r="II514">
        <v>0.1245</v>
      </c>
      <c r="IJ514">
        <v>1.086735174038953</v>
      </c>
      <c r="IK514">
        <v>-0.0004613869835165773</v>
      </c>
      <c r="IL514">
        <v>-7.733014719846753E-07</v>
      </c>
      <c r="IM514">
        <v>2.12217718631011E-10</v>
      </c>
      <c r="IN514">
        <v>-0.1663746428164504</v>
      </c>
      <c r="IO514">
        <v>0.000886434048502425</v>
      </c>
      <c r="IP514">
        <v>0.0004187276611132993</v>
      </c>
      <c r="IQ514">
        <v>-3.612086840460417E-06</v>
      </c>
      <c r="IR514">
        <v>19</v>
      </c>
      <c r="IS514">
        <v>2204</v>
      </c>
      <c r="IT514">
        <v>1</v>
      </c>
      <c r="IU514">
        <v>37</v>
      </c>
      <c r="IV514">
        <v>19.9</v>
      </c>
      <c r="IW514">
        <v>20</v>
      </c>
      <c r="IX514">
        <v>1.7749</v>
      </c>
      <c r="IY514">
        <v>2.22656</v>
      </c>
      <c r="IZ514">
        <v>1.39648</v>
      </c>
      <c r="JA514">
        <v>2.34863</v>
      </c>
      <c r="JB514">
        <v>1.49536</v>
      </c>
      <c r="JC514">
        <v>2.39136</v>
      </c>
      <c r="JD514">
        <v>39.8177</v>
      </c>
      <c r="JE514">
        <v>14.1408</v>
      </c>
      <c r="JF514">
        <v>18</v>
      </c>
      <c r="JG514">
        <v>394.702</v>
      </c>
      <c r="JH514">
        <v>551.16</v>
      </c>
      <c r="JI514">
        <v>33.2713</v>
      </c>
      <c r="JJ514">
        <v>32.9517</v>
      </c>
      <c r="JK514">
        <v>30</v>
      </c>
      <c r="JL514">
        <v>32.8803</v>
      </c>
      <c r="JM514">
        <v>32.7864</v>
      </c>
      <c r="JN514">
        <v>35.6264</v>
      </c>
      <c r="JO514">
        <v>37.6889</v>
      </c>
      <c r="JP514">
        <v>0</v>
      </c>
      <c r="JQ514">
        <v>-999.9</v>
      </c>
      <c r="JR514">
        <v>822.134</v>
      </c>
      <c r="JS514">
        <v>15.8666</v>
      </c>
      <c r="JT514">
        <v>99.5882</v>
      </c>
      <c r="JU514">
        <v>99.6709</v>
      </c>
    </row>
    <row r="515" spans="1:281">
      <c r="A515">
        <v>499</v>
      </c>
      <c r="B515">
        <v>1652293070</v>
      </c>
      <c r="C515">
        <v>11013.5</v>
      </c>
      <c r="D515" t="s">
        <v>1509</v>
      </c>
      <c r="E515" t="s">
        <v>1510</v>
      </c>
      <c r="F515">
        <v>5</v>
      </c>
      <c r="G515" t="s">
        <v>1410</v>
      </c>
      <c r="H515" t="s">
        <v>418</v>
      </c>
      <c r="I515">
        <v>1652293067.2</v>
      </c>
      <c r="J515">
        <f>(K515)/1000</f>
        <v>0</v>
      </c>
      <c r="K515">
        <f>IF(CZ515, AN515, AH515)</f>
        <v>0</v>
      </c>
      <c r="L515">
        <f>IF(CZ515, AI515, AG515)</f>
        <v>0</v>
      </c>
      <c r="M515">
        <f>DB515 - IF(AU515&gt;1, L515*CV515*100.0/(AW515*DP515), 0)</f>
        <v>0</v>
      </c>
      <c r="N515">
        <f>((T515-J515/2)*M515-L515)/(T515+J515/2)</f>
        <v>0</v>
      </c>
      <c r="O515">
        <f>N515*(DI515+DJ515)/1000.0</f>
        <v>0</v>
      </c>
      <c r="P515">
        <f>(DB515 - IF(AU515&gt;1, L515*CV515*100.0/(AW515*DP515), 0))*(DI515+DJ515)/1000.0</f>
        <v>0</v>
      </c>
      <c r="Q515">
        <f>2.0/((1/S515-1/R515)+SIGN(S515)*SQRT((1/S515-1/R515)*(1/S515-1/R515) + 4*CW515/((CW515+1)*(CW515+1))*(2*1/S515*1/R515-1/R515*1/R515)))</f>
        <v>0</v>
      </c>
      <c r="R515">
        <f>IF(LEFT(CX515,1)&lt;&gt;"0",IF(LEFT(CX515,1)="1",3.0,CY515),$D$5+$E$5*(DP515*DI515/($K$5*1000))+$F$5*(DP515*DI515/($K$5*1000))*MAX(MIN(CV515,$J$5),$I$5)*MAX(MIN(CV515,$J$5),$I$5)+$G$5*MAX(MIN(CV515,$J$5),$I$5)*(DP515*DI515/($K$5*1000))+$H$5*(DP515*DI515/($K$5*1000))*(DP515*DI515/($K$5*1000)))</f>
        <v>0</v>
      </c>
      <c r="S515">
        <f>J515*(1000-(1000*0.61365*exp(17.502*W515/(240.97+W515))/(DI515+DJ515)+DD515)/2)/(1000*0.61365*exp(17.502*W515/(240.97+W515))/(DI515+DJ515)-DD515)</f>
        <v>0</v>
      </c>
      <c r="T515">
        <f>1/((CW515+1)/(Q515/1.6)+1/(R515/1.37)) + CW515/((CW515+1)/(Q515/1.6) + CW515/(R515/1.37))</f>
        <v>0</v>
      </c>
      <c r="U515">
        <f>(CR515*CU515)</f>
        <v>0</v>
      </c>
      <c r="V515">
        <f>(DK515+(U515+2*0.95*5.67E-8*(((DK515+$B$7)+273)^4-(DK515+273)^4)-44100*J515)/(1.84*29.3*R515+8*0.95*5.67E-8*(DK515+273)^3))</f>
        <v>0</v>
      </c>
      <c r="W515">
        <f>($C$7*DL515+$D$7*DM515+$E$7*V515)</f>
        <v>0</v>
      </c>
      <c r="X515">
        <f>0.61365*exp(17.502*W515/(240.97+W515))</f>
        <v>0</v>
      </c>
      <c r="Y515">
        <f>(Z515/AA515*100)</f>
        <v>0</v>
      </c>
      <c r="Z515">
        <f>DD515*(DI515+DJ515)/1000</f>
        <v>0</v>
      </c>
      <c r="AA515">
        <f>0.61365*exp(17.502*DK515/(240.97+DK515))</f>
        <v>0</v>
      </c>
      <c r="AB515">
        <f>(X515-DD515*(DI515+DJ515)/1000)</f>
        <v>0</v>
      </c>
      <c r="AC515">
        <f>(-J515*44100)</f>
        <v>0</v>
      </c>
      <c r="AD515">
        <f>2*29.3*R515*0.92*(DK515-W515)</f>
        <v>0</v>
      </c>
      <c r="AE515">
        <f>2*0.95*5.67E-8*(((DK515+$B$7)+273)^4-(W515+273)^4)</f>
        <v>0</v>
      </c>
      <c r="AF515">
        <f>U515+AE515+AC515+AD515</f>
        <v>0</v>
      </c>
      <c r="AG515">
        <f>DH515*AU515*(DC515-DB515*(1000-AU515*DE515)/(1000-AU515*DD515))/(100*CV515)</f>
        <v>0</v>
      </c>
      <c r="AH515">
        <f>1000*DH515*AU515*(DD515-DE515)/(100*CV515*(1000-AU515*DD515))</f>
        <v>0</v>
      </c>
      <c r="AI515">
        <f>(AJ515 - AK515 - DI515*1E3/(8.314*(DK515+273.15)) * AM515/DH515 * AL515) * DH515/(100*CV515) * (1000 - DE515)/1000</f>
        <v>0</v>
      </c>
      <c r="AJ515">
        <v>815.9754301249571</v>
      </c>
      <c r="AK515">
        <v>751.2012424242421</v>
      </c>
      <c r="AL515">
        <v>3.319348509974759</v>
      </c>
      <c r="AM515">
        <v>66.42542374797677</v>
      </c>
      <c r="AN515">
        <f>(AP515 - AO515 + DI515*1E3/(8.314*(DK515+273.15)) * AR515/DH515 * AQ515) * DH515/(100*CV515) * 1000/(1000 - AP515)</f>
        <v>0</v>
      </c>
      <c r="AO515">
        <v>15.79779177690983</v>
      </c>
      <c r="AP515">
        <v>29.15965874125874</v>
      </c>
      <c r="AQ515">
        <v>-0.007634232840047252</v>
      </c>
      <c r="AR515">
        <v>79.24354987130967</v>
      </c>
      <c r="AS515">
        <v>0</v>
      </c>
      <c r="AT515">
        <v>0</v>
      </c>
      <c r="AU515">
        <f>IF(AS515*$H$13&gt;=AW515,1.0,(AW515/(AW515-AS515*$H$13)))</f>
        <v>0</v>
      </c>
      <c r="AV515">
        <f>(AU515-1)*100</f>
        <v>0</v>
      </c>
      <c r="AW515">
        <f>MAX(0,($B$13+$C$13*DP515)/(1+$D$13*DP515)*DI515/(DK515+273)*$E$13)</f>
        <v>0</v>
      </c>
      <c r="AX515" t="s">
        <v>421</v>
      </c>
      <c r="AY515" t="s">
        <v>421</v>
      </c>
      <c r="AZ515">
        <v>0</v>
      </c>
      <c r="BA515">
        <v>0</v>
      </c>
      <c r="BB515">
        <f>1-AZ515/BA515</f>
        <v>0</v>
      </c>
      <c r="BC515">
        <v>0</v>
      </c>
      <c r="BD515" t="s">
        <v>421</v>
      </c>
      <c r="BE515" t="s">
        <v>421</v>
      </c>
      <c r="BF515">
        <v>0</v>
      </c>
      <c r="BG515">
        <v>0</v>
      </c>
      <c r="BH515">
        <f>1-BF515/BG515</f>
        <v>0</v>
      </c>
      <c r="BI515">
        <v>0.5</v>
      </c>
      <c r="BJ515">
        <f>CS515</f>
        <v>0</v>
      </c>
      <c r="BK515">
        <f>L515</f>
        <v>0</v>
      </c>
      <c r="BL515">
        <f>BH515*BI515*BJ515</f>
        <v>0</v>
      </c>
      <c r="BM515">
        <f>(BK515-BC515)/BJ515</f>
        <v>0</v>
      </c>
      <c r="BN515">
        <f>(BA515-BG515)/BG515</f>
        <v>0</v>
      </c>
      <c r="BO515">
        <f>AZ515/(BB515+AZ515/BG515)</f>
        <v>0</v>
      </c>
      <c r="BP515" t="s">
        <v>421</v>
      </c>
      <c r="BQ515">
        <v>0</v>
      </c>
      <c r="BR515">
        <f>IF(BQ515&lt;&gt;0, BQ515, BO515)</f>
        <v>0</v>
      </c>
      <c r="BS515">
        <f>1-BR515/BG515</f>
        <v>0</v>
      </c>
      <c r="BT515">
        <f>(BG515-BF515)/(BG515-BR515)</f>
        <v>0</v>
      </c>
      <c r="BU515">
        <f>(BA515-BG515)/(BA515-BR515)</f>
        <v>0</v>
      </c>
      <c r="BV515">
        <f>(BG515-BF515)/(BG515-AZ515)</f>
        <v>0</v>
      </c>
      <c r="BW515">
        <f>(BA515-BG515)/(BA515-AZ515)</f>
        <v>0</v>
      </c>
      <c r="BX515">
        <f>(BT515*BR515/BF515)</f>
        <v>0</v>
      </c>
      <c r="BY515">
        <f>(1-BX515)</f>
        <v>0</v>
      </c>
      <c r="BZ515">
        <v>1370</v>
      </c>
      <c r="CA515">
        <v>300</v>
      </c>
      <c r="CB515">
        <v>300</v>
      </c>
      <c r="CC515">
        <v>300</v>
      </c>
      <c r="CD515">
        <v>10364.3</v>
      </c>
      <c r="CE515">
        <v>1581.53</v>
      </c>
      <c r="CF515">
        <v>-0.00729618</v>
      </c>
      <c r="CG515">
        <v>1.07</v>
      </c>
      <c r="CH515" t="s">
        <v>421</v>
      </c>
      <c r="CI515" t="s">
        <v>421</v>
      </c>
      <c r="CJ515" t="s">
        <v>421</v>
      </c>
      <c r="CK515" t="s">
        <v>421</v>
      </c>
      <c r="CL515" t="s">
        <v>421</v>
      </c>
      <c r="CM515" t="s">
        <v>421</v>
      </c>
      <c r="CN515" t="s">
        <v>421</v>
      </c>
      <c r="CO515" t="s">
        <v>421</v>
      </c>
      <c r="CP515" t="s">
        <v>421</v>
      </c>
      <c r="CQ515" t="s">
        <v>421</v>
      </c>
      <c r="CR515">
        <f>$B$11*DQ515+$C$11*DR515+$F$11*EC515*(1-EF515)</f>
        <v>0</v>
      </c>
      <c r="CS515">
        <f>CR515*CT515</f>
        <v>0</v>
      </c>
      <c r="CT515">
        <f>($B$11*$D$9+$C$11*$D$9+$F$11*((EP515+EH515)/MAX(EP515+EH515+EQ515, 0.1)*$I$9+EQ515/MAX(EP515+EH515+EQ515, 0.1)*$J$9))/($B$11+$C$11+$F$11)</f>
        <v>0</v>
      </c>
      <c r="CU515">
        <f>($B$11*$K$9+$C$11*$K$9+$F$11*((EP515+EH515)/MAX(EP515+EH515+EQ515, 0.1)*$P$9+EQ515/MAX(EP515+EH515+EQ515, 0.1)*$Q$9))/($B$11+$C$11+$F$11)</f>
        <v>0</v>
      </c>
      <c r="CV515">
        <v>6</v>
      </c>
      <c r="CW515">
        <v>0.5</v>
      </c>
      <c r="CX515" t="s">
        <v>422</v>
      </c>
      <c r="CY515">
        <v>2</v>
      </c>
      <c r="CZ515" t="b">
        <v>1</v>
      </c>
      <c r="DA515">
        <v>1652293067.2</v>
      </c>
      <c r="DB515">
        <v>721.8692000000001</v>
      </c>
      <c r="DC515">
        <v>806.4852999999999</v>
      </c>
      <c r="DD515">
        <v>29.17866</v>
      </c>
      <c r="DE515">
        <v>15.79712</v>
      </c>
      <c r="DF515">
        <v>721.4381000000001</v>
      </c>
      <c r="DG515">
        <v>29.0544</v>
      </c>
      <c r="DH515">
        <v>400.0827</v>
      </c>
      <c r="DI515">
        <v>90.59097</v>
      </c>
      <c r="DJ515">
        <v>0.09998587</v>
      </c>
      <c r="DK515">
        <v>33.84149</v>
      </c>
      <c r="DL515">
        <v>31.9651</v>
      </c>
      <c r="DM515">
        <v>999.9</v>
      </c>
      <c r="DN515">
        <v>0</v>
      </c>
      <c r="DO515">
        <v>0</v>
      </c>
      <c r="DP515">
        <v>9993.187000000002</v>
      </c>
      <c r="DQ515">
        <v>0</v>
      </c>
      <c r="DR515">
        <v>249.7471</v>
      </c>
      <c r="DS515">
        <v>-84.61619</v>
      </c>
      <c r="DT515">
        <v>743.5653</v>
      </c>
      <c r="DU515">
        <v>819.4299000000001</v>
      </c>
      <c r="DV515">
        <v>13.38153</v>
      </c>
      <c r="DW515">
        <v>806.4852999999999</v>
      </c>
      <c r="DX515">
        <v>15.79712</v>
      </c>
      <c r="DY515">
        <v>2.643324</v>
      </c>
      <c r="DZ515">
        <v>1.431077</v>
      </c>
      <c r="EA515">
        <v>21.93697</v>
      </c>
      <c r="EB515">
        <v>12.25099</v>
      </c>
      <c r="EC515">
        <v>1499.998</v>
      </c>
      <c r="ED515">
        <v>0.9730074999999999</v>
      </c>
      <c r="EE515">
        <v>0.02699242</v>
      </c>
      <c r="EF515">
        <v>0</v>
      </c>
      <c r="EG515">
        <v>1033.332</v>
      </c>
      <c r="EH515">
        <v>5.000970000000001</v>
      </c>
      <c r="EI515">
        <v>16611.64</v>
      </c>
      <c r="EJ515">
        <v>12491.64</v>
      </c>
      <c r="EK515">
        <v>42.2872</v>
      </c>
      <c r="EL515">
        <v>43.812</v>
      </c>
      <c r="EM515">
        <v>42.5124</v>
      </c>
      <c r="EN515">
        <v>43.5809</v>
      </c>
      <c r="EO515">
        <v>43.4559</v>
      </c>
      <c r="EP515">
        <v>1454.647</v>
      </c>
      <c r="EQ515">
        <v>40.35100000000001</v>
      </c>
      <c r="ER515">
        <v>0</v>
      </c>
      <c r="ES515">
        <v>1234.800000190735</v>
      </c>
      <c r="ET515">
        <v>0</v>
      </c>
      <c r="EU515">
        <v>1034.7248</v>
      </c>
      <c r="EV515">
        <v>-19.55153841241415</v>
      </c>
      <c r="EW515">
        <v>-100.2538456896597</v>
      </c>
      <c r="EX515">
        <v>16618.568</v>
      </c>
      <c r="EY515">
        <v>15</v>
      </c>
      <c r="EZ515">
        <v>1652291871.6</v>
      </c>
      <c r="FA515" t="s">
        <v>1407</v>
      </c>
      <c r="FB515">
        <v>1652291871.6</v>
      </c>
      <c r="FC515">
        <v>1652291863.6</v>
      </c>
      <c r="FD515">
        <v>39</v>
      </c>
      <c r="FE515">
        <v>0.347</v>
      </c>
      <c r="FF515">
        <v>-0</v>
      </c>
      <c r="FG515">
        <v>-0.763</v>
      </c>
      <c r="FH515">
        <v>0.031</v>
      </c>
      <c r="FI515">
        <v>1600</v>
      </c>
      <c r="FJ515">
        <v>23</v>
      </c>
      <c r="FK515">
        <v>0.04</v>
      </c>
      <c r="FL515">
        <v>0.02</v>
      </c>
      <c r="FM515">
        <v>-83.50421463414634</v>
      </c>
      <c r="FN515">
        <v>-8.621659233449639</v>
      </c>
      <c r="FO515">
        <v>0.8532336647221029</v>
      </c>
      <c r="FP515">
        <v>-1</v>
      </c>
      <c r="FQ515">
        <v>13.44766585365854</v>
      </c>
      <c r="FR515">
        <v>-0.4912766550522776</v>
      </c>
      <c r="FS515">
        <v>0.04850320386579507</v>
      </c>
      <c r="FT515">
        <v>1</v>
      </c>
      <c r="FU515">
        <v>0</v>
      </c>
      <c r="FV515">
        <v>0</v>
      </c>
      <c r="FW515">
        <v>0</v>
      </c>
      <c r="FX515">
        <v>-1</v>
      </c>
      <c r="FY515">
        <v>1</v>
      </c>
      <c r="FZ515">
        <v>1</v>
      </c>
      <c r="GA515" t="s">
        <v>719</v>
      </c>
      <c r="GB515">
        <v>2.69284</v>
      </c>
      <c r="GC515">
        <v>2.70507</v>
      </c>
      <c r="GD515">
        <v>0.13869</v>
      </c>
      <c r="GE515">
        <v>0.147735</v>
      </c>
      <c r="GF515">
        <v>0.120787</v>
      </c>
      <c r="GG515">
        <v>0.077419</v>
      </c>
      <c r="GH515">
        <v>26964.2</v>
      </c>
      <c r="GI515">
        <v>26789.5</v>
      </c>
      <c r="GJ515">
        <v>29137.6</v>
      </c>
      <c r="GK515">
        <v>29099.2</v>
      </c>
      <c r="GL515">
        <v>33917</v>
      </c>
      <c r="GM515">
        <v>35743.6</v>
      </c>
      <c r="GN515">
        <v>41004.8</v>
      </c>
      <c r="GO515">
        <v>41525.6</v>
      </c>
      <c r="GP515">
        <v>1.7116</v>
      </c>
      <c r="GQ515">
        <v>1.98185</v>
      </c>
      <c r="GR515">
        <v>0.0405759</v>
      </c>
      <c r="GS515">
        <v>0</v>
      </c>
      <c r="GT515">
        <v>31.3088</v>
      </c>
      <c r="GU515">
        <v>999.9</v>
      </c>
      <c r="GV515">
        <v>36.1</v>
      </c>
      <c r="GW515">
        <v>37.3</v>
      </c>
      <c r="GX515">
        <v>25.5387</v>
      </c>
      <c r="GY515">
        <v>62.9018</v>
      </c>
      <c r="GZ515">
        <v>29.2548</v>
      </c>
      <c r="HA515">
        <v>1</v>
      </c>
      <c r="HB515">
        <v>0.427007</v>
      </c>
      <c r="HC515">
        <v>0</v>
      </c>
      <c r="HD515">
        <v>20.3917</v>
      </c>
      <c r="HE515">
        <v>5.21609</v>
      </c>
      <c r="HF515">
        <v>12.0099</v>
      </c>
      <c r="HG515">
        <v>4.9869</v>
      </c>
      <c r="HH515">
        <v>3.28823</v>
      </c>
      <c r="HI515">
        <v>2505.7</v>
      </c>
      <c r="HJ515">
        <v>9999</v>
      </c>
      <c r="HK515">
        <v>9999</v>
      </c>
      <c r="HL515">
        <v>47</v>
      </c>
      <c r="HM515">
        <v>1.86735</v>
      </c>
      <c r="HN515">
        <v>1.8663</v>
      </c>
      <c r="HO515">
        <v>1.86584</v>
      </c>
      <c r="HP515">
        <v>1.86569</v>
      </c>
      <c r="HQ515">
        <v>1.86752</v>
      </c>
      <c r="HR515">
        <v>1.87002</v>
      </c>
      <c r="HS515">
        <v>1.86874</v>
      </c>
      <c r="HT515">
        <v>1.8701</v>
      </c>
      <c r="HU515">
        <v>0</v>
      </c>
      <c r="HV515">
        <v>0</v>
      </c>
      <c r="HW515">
        <v>0</v>
      </c>
      <c r="HX515">
        <v>0</v>
      </c>
      <c r="HY515" t="s">
        <v>425</v>
      </c>
      <c r="HZ515" t="s">
        <v>426</v>
      </c>
      <c r="IA515" t="s">
        <v>427</v>
      </c>
      <c r="IB515" t="s">
        <v>427</v>
      </c>
      <c r="IC515" t="s">
        <v>427</v>
      </c>
      <c r="ID515" t="s">
        <v>427</v>
      </c>
      <c r="IE515">
        <v>0</v>
      </c>
      <c r="IF515">
        <v>100</v>
      </c>
      <c r="IG515">
        <v>100</v>
      </c>
      <c r="IH515">
        <v>0.42</v>
      </c>
      <c r="II515">
        <v>0.1239</v>
      </c>
      <c r="IJ515">
        <v>1.086735174038953</v>
      </c>
      <c r="IK515">
        <v>-0.0004613869835165773</v>
      </c>
      <c r="IL515">
        <v>-7.733014719846753E-07</v>
      </c>
      <c r="IM515">
        <v>2.12217718631011E-10</v>
      </c>
      <c r="IN515">
        <v>-0.1663746428164504</v>
      </c>
      <c r="IO515">
        <v>0.000886434048502425</v>
      </c>
      <c r="IP515">
        <v>0.0004187276611132993</v>
      </c>
      <c r="IQ515">
        <v>-3.612086840460417E-06</v>
      </c>
      <c r="IR515">
        <v>19</v>
      </c>
      <c r="IS515">
        <v>2204</v>
      </c>
      <c r="IT515">
        <v>1</v>
      </c>
      <c r="IU515">
        <v>37</v>
      </c>
      <c r="IV515">
        <v>20</v>
      </c>
      <c r="IW515">
        <v>20.1</v>
      </c>
      <c r="IX515">
        <v>1.80664</v>
      </c>
      <c r="IY515">
        <v>2.229</v>
      </c>
      <c r="IZ515">
        <v>1.39648</v>
      </c>
      <c r="JA515">
        <v>2.34741</v>
      </c>
      <c r="JB515">
        <v>1.49536</v>
      </c>
      <c r="JC515">
        <v>2.34497</v>
      </c>
      <c r="JD515">
        <v>39.8177</v>
      </c>
      <c r="JE515">
        <v>14.1408</v>
      </c>
      <c r="JF515">
        <v>18</v>
      </c>
      <c r="JG515">
        <v>394.577</v>
      </c>
      <c r="JH515">
        <v>551.179</v>
      </c>
      <c r="JI515">
        <v>33.27</v>
      </c>
      <c r="JJ515">
        <v>32.9507</v>
      </c>
      <c r="JK515">
        <v>30</v>
      </c>
      <c r="JL515">
        <v>32.8779</v>
      </c>
      <c r="JM515">
        <v>32.7864</v>
      </c>
      <c r="JN515">
        <v>36.1871</v>
      </c>
      <c r="JO515">
        <v>37.4171</v>
      </c>
      <c r="JP515">
        <v>0</v>
      </c>
      <c r="JQ515">
        <v>-999.9</v>
      </c>
      <c r="JR515">
        <v>835.495</v>
      </c>
      <c r="JS515">
        <v>15.9055</v>
      </c>
      <c r="JT515">
        <v>99.5873</v>
      </c>
      <c r="JU515">
        <v>99.67230000000001</v>
      </c>
    </row>
    <row r="516" spans="1:281">
      <c r="A516">
        <v>500</v>
      </c>
      <c r="B516">
        <v>1652293075</v>
      </c>
      <c r="C516">
        <v>11018.5</v>
      </c>
      <c r="D516" t="s">
        <v>1511</v>
      </c>
      <c r="E516" t="s">
        <v>1512</v>
      </c>
      <c r="F516">
        <v>5</v>
      </c>
      <c r="G516" t="s">
        <v>1410</v>
      </c>
      <c r="H516" t="s">
        <v>418</v>
      </c>
      <c r="I516">
        <v>1652293072.5</v>
      </c>
      <c r="J516">
        <f>(K516)/1000</f>
        <v>0</v>
      </c>
      <c r="K516">
        <f>IF(CZ516, AN516, AH516)</f>
        <v>0</v>
      </c>
      <c r="L516">
        <f>IF(CZ516, AI516, AG516)</f>
        <v>0</v>
      </c>
      <c r="M516">
        <f>DB516 - IF(AU516&gt;1, L516*CV516*100.0/(AW516*DP516), 0)</f>
        <v>0</v>
      </c>
      <c r="N516">
        <f>((T516-J516/2)*M516-L516)/(T516+J516/2)</f>
        <v>0</v>
      </c>
      <c r="O516">
        <f>N516*(DI516+DJ516)/1000.0</f>
        <v>0</v>
      </c>
      <c r="P516">
        <f>(DB516 - IF(AU516&gt;1, L516*CV516*100.0/(AW516*DP516), 0))*(DI516+DJ516)/1000.0</f>
        <v>0</v>
      </c>
      <c r="Q516">
        <f>2.0/((1/S516-1/R516)+SIGN(S516)*SQRT((1/S516-1/R516)*(1/S516-1/R516) + 4*CW516/((CW516+1)*(CW516+1))*(2*1/S516*1/R516-1/R516*1/R516)))</f>
        <v>0</v>
      </c>
      <c r="R516">
        <f>IF(LEFT(CX516,1)&lt;&gt;"0",IF(LEFT(CX516,1)="1",3.0,CY516),$D$5+$E$5*(DP516*DI516/($K$5*1000))+$F$5*(DP516*DI516/($K$5*1000))*MAX(MIN(CV516,$J$5),$I$5)*MAX(MIN(CV516,$J$5),$I$5)+$G$5*MAX(MIN(CV516,$J$5),$I$5)*(DP516*DI516/($K$5*1000))+$H$5*(DP516*DI516/($K$5*1000))*(DP516*DI516/($K$5*1000)))</f>
        <v>0</v>
      </c>
      <c r="S516">
        <f>J516*(1000-(1000*0.61365*exp(17.502*W516/(240.97+W516))/(DI516+DJ516)+DD516)/2)/(1000*0.61365*exp(17.502*W516/(240.97+W516))/(DI516+DJ516)-DD516)</f>
        <v>0</v>
      </c>
      <c r="T516">
        <f>1/((CW516+1)/(Q516/1.6)+1/(R516/1.37)) + CW516/((CW516+1)/(Q516/1.6) + CW516/(R516/1.37))</f>
        <v>0</v>
      </c>
      <c r="U516">
        <f>(CR516*CU516)</f>
        <v>0</v>
      </c>
      <c r="V516">
        <f>(DK516+(U516+2*0.95*5.67E-8*(((DK516+$B$7)+273)^4-(DK516+273)^4)-44100*J516)/(1.84*29.3*R516+8*0.95*5.67E-8*(DK516+273)^3))</f>
        <v>0</v>
      </c>
      <c r="W516">
        <f>($C$7*DL516+$D$7*DM516+$E$7*V516)</f>
        <v>0</v>
      </c>
      <c r="X516">
        <f>0.61365*exp(17.502*W516/(240.97+W516))</f>
        <v>0</v>
      </c>
      <c r="Y516">
        <f>(Z516/AA516*100)</f>
        <v>0</v>
      </c>
      <c r="Z516">
        <f>DD516*(DI516+DJ516)/1000</f>
        <v>0</v>
      </c>
      <c r="AA516">
        <f>0.61365*exp(17.502*DK516/(240.97+DK516))</f>
        <v>0</v>
      </c>
      <c r="AB516">
        <f>(X516-DD516*(DI516+DJ516)/1000)</f>
        <v>0</v>
      </c>
      <c r="AC516">
        <f>(-J516*44100)</f>
        <v>0</v>
      </c>
      <c r="AD516">
        <f>2*29.3*R516*0.92*(DK516-W516)</f>
        <v>0</v>
      </c>
      <c r="AE516">
        <f>2*0.95*5.67E-8*(((DK516+$B$7)+273)^4-(W516+273)^4)</f>
        <v>0</v>
      </c>
      <c r="AF516">
        <f>U516+AE516+AC516+AD516</f>
        <v>0</v>
      </c>
      <c r="AG516">
        <f>DH516*AU516*(DC516-DB516*(1000-AU516*DE516)/(1000-AU516*DD516))/(100*CV516)</f>
        <v>0</v>
      </c>
      <c r="AH516">
        <f>1000*DH516*AU516*(DD516-DE516)/(100*CV516*(1000-AU516*DD516))</f>
        <v>0</v>
      </c>
      <c r="AI516">
        <f>(AJ516 - AK516 - DI516*1E3/(8.314*(DK516+273.15)) * AM516/DH516 * AL516) * DH516/(100*CV516) * (1000 - DE516)/1000</f>
        <v>0</v>
      </c>
      <c r="AJ516">
        <v>832.9296669136544</v>
      </c>
      <c r="AK516">
        <v>767.9936787878788</v>
      </c>
      <c r="AL516">
        <v>3.355604249819933</v>
      </c>
      <c r="AM516">
        <v>66.42542374797677</v>
      </c>
      <c r="AN516">
        <f>(AP516 - AO516 + DI516*1E3/(8.314*(DK516+273.15)) * AR516/DH516 * AQ516) * DH516/(100*CV516) * 1000/(1000 - AP516)</f>
        <v>0</v>
      </c>
      <c r="AO516">
        <v>15.79626112223244</v>
      </c>
      <c r="AP516">
        <v>29.1143237762238</v>
      </c>
      <c r="AQ516">
        <v>-0.01080519953636466</v>
      </c>
      <c r="AR516">
        <v>79.24354987130967</v>
      </c>
      <c r="AS516">
        <v>0</v>
      </c>
      <c r="AT516">
        <v>0</v>
      </c>
      <c r="AU516">
        <f>IF(AS516*$H$13&gt;=AW516,1.0,(AW516/(AW516-AS516*$H$13)))</f>
        <v>0</v>
      </c>
      <c r="AV516">
        <f>(AU516-1)*100</f>
        <v>0</v>
      </c>
      <c r="AW516">
        <f>MAX(0,($B$13+$C$13*DP516)/(1+$D$13*DP516)*DI516/(DK516+273)*$E$13)</f>
        <v>0</v>
      </c>
      <c r="AX516" t="s">
        <v>421</v>
      </c>
      <c r="AY516" t="s">
        <v>421</v>
      </c>
      <c r="AZ516">
        <v>0</v>
      </c>
      <c r="BA516">
        <v>0</v>
      </c>
      <c r="BB516">
        <f>1-AZ516/BA516</f>
        <v>0</v>
      </c>
      <c r="BC516">
        <v>0</v>
      </c>
      <c r="BD516" t="s">
        <v>421</v>
      </c>
      <c r="BE516" t="s">
        <v>421</v>
      </c>
      <c r="BF516">
        <v>0</v>
      </c>
      <c r="BG516">
        <v>0</v>
      </c>
      <c r="BH516">
        <f>1-BF516/BG516</f>
        <v>0</v>
      </c>
      <c r="BI516">
        <v>0.5</v>
      </c>
      <c r="BJ516">
        <f>CS516</f>
        <v>0</v>
      </c>
      <c r="BK516">
        <f>L516</f>
        <v>0</v>
      </c>
      <c r="BL516">
        <f>BH516*BI516*BJ516</f>
        <v>0</v>
      </c>
      <c r="BM516">
        <f>(BK516-BC516)/BJ516</f>
        <v>0</v>
      </c>
      <c r="BN516">
        <f>(BA516-BG516)/BG516</f>
        <v>0</v>
      </c>
      <c r="BO516">
        <f>AZ516/(BB516+AZ516/BG516)</f>
        <v>0</v>
      </c>
      <c r="BP516" t="s">
        <v>421</v>
      </c>
      <c r="BQ516">
        <v>0</v>
      </c>
      <c r="BR516">
        <f>IF(BQ516&lt;&gt;0, BQ516, BO516)</f>
        <v>0</v>
      </c>
      <c r="BS516">
        <f>1-BR516/BG516</f>
        <v>0</v>
      </c>
      <c r="BT516">
        <f>(BG516-BF516)/(BG516-BR516)</f>
        <v>0</v>
      </c>
      <c r="BU516">
        <f>(BA516-BG516)/(BA516-BR516)</f>
        <v>0</v>
      </c>
      <c r="BV516">
        <f>(BG516-BF516)/(BG516-AZ516)</f>
        <v>0</v>
      </c>
      <c r="BW516">
        <f>(BA516-BG516)/(BA516-AZ516)</f>
        <v>0</v>
      </c>
      <c r="BX516">
        <f>(BT516*BR516/BF516)</f>
        <v>0</v>
      </c>
      <c r="BY516">
        <f>(1-BX516)</f>
        <v>0</v>
      </c>
      <c r="BZ516">
        <v>1370</v>
      </c>
      <c r="CA516">
        <v>300</v>
      </c>
      <c r="CB516">
        <v>300</v>
      </c>
      <c r="CC516">
        <v>300</v>
      </c>
      <c r="CD516">
        <v>10364.3</v>
      </c>
      <c r="CE516">
        <v>1581.53</v>
      </c>
      <c r="CF516">
        <v>-0.00729618</v>
      </c>
      <c r="CG516">
        <v>1.07</v>
      </c>
      <c r="CH516" t="s">
        <v>421</v>
      </c>
      <c r="CI516" t="s">
        <v>421</v>
      </c>
      <c r="CJ516" t="s">
        <v>421</v>
      </c>
      <c r="CK516" t="s">
        <v>421</v>
      </c>
      <c r="CL516" t="s">
        <v>421</v>
      </c>
      <c r="CM516" t="s">
        <v>421</v>
      </c>
      <c r="CN516" t="s">
        <v>421</v>
      </c>
      <c r="CO516" t="s">
        <v>421</v>
      </c>
      <c r="CP516" t="s">
        <v>421</v>
      </c>
      <c r="CQ516" t="s">
        <v>421</v>
      </c>
      <c r="CR516">
        <f>$B$11*DQ516+$C$11*DR516+$F$11*EC516*(1-EF516)</f>
        <v>0</v>
      </c>
      <c r="CS516">
        <f>CR516*CT516</f>
        <v>0</v>
      </c>
      <c r="CT516">
        <f>($B$11*$D$9+$C$11*$D$9+$F$11*((EP516+EH516)/MAX(EP516+EH516+EQ516, 0.1)*$I$9+EQ516/MAX(EP516+EH516+EQ516, 0.1)*$J$9))/($B$11+$C$11+$F$11)</f>
        <v>0</v>
      </c>
      <c r="CU516">
        <f>($B$11*$K$9+$C$11*$K$9+$F$11*((EP516+EH516)/MAX(EP516+EH516+EQ516, 0.1)*$P$9+EQ516/MAX(EP516+EH516+EQ516, 0.1)*$Q$9))/($B$11+$C$11+$F$11)</f>
        <v>0</v>
      </c>
      <c r="CV516">
        <v>6</v>
      </c>
      <c r="CW516">
        <v>0.5</v>
      </c>
      <c r="CX516" t="s">
        <v>422</v>
      </c>
      <c r="CY516">
        <v>2</v>
      </c>
      <c r="CZ516" t="b">
        <v>1</v>
      </c>
      <c r="DA516">
        <v>1652293072.5</v>
      </c>
      <c r="DB516">
        <v>739.1147777777777</v>
      </c>
      <c r="DC516">
        <v>824.2107777777778</v>
      </c>
      <c r="DD516">
        <v>29.1303</v>
      </c>
      <c r="DE516">
        <v>15.83028888888889</v>
      </c>
      <c r="DF516">
        <v>738.7051111111111</v>
      </c>
      <c r="DG516">
        <v>29.00678888888889</v>
      </c>
      <c r="DH516">
        <v>400.067</v>
      </c>
      <c r="DI516">
        <v>90.59311111111111</v>
      </c>
      <c r="DJ516">
        <v>0.09995711111111111</v>
      </c>
      <c r="DK516">
        <v>33.83952222222222</v>
      </c>
      <c r="DL516">
        <v>31.96591111111111</v>
      </c>
      <c r="DM516">
        <v>999.9000000000001</v>
      </c>
      <c r="DN516">
        <v>0</v>
      </c>
      <c r="DO516">
        <v>0</v>
      </c>
      <c r="DP516">
        <v>10003.11777777778</v>
      </c>
      <c r="DQ516">
        <v>0</v>
      </c>
      <c r="DR516">
        <v>252.6638888888889</v>
      </c>
      <c r="DS516">
        <v>-85.09583333333333</v>
      </c>
      <c r="DT516">
        <v>761.2912222222222</v>
      </c>
      <c r="DU516">
        <v>837.468</v>
      </c>
      <c r="DV516">
        <v>13.30001111111111</v>
      </c>
      <c r="DW516">
        <v>824.2107777777778</v>
      </c>
      <c r="DX516">
        <v>15.83028888888889</v>
      </c>
      <c r="DY516">
        <v>2.639004444444444</v>
      </c>
      <c r="DZ516">
        <v>1.434115555555556</v>
      </c>
      <c r="EA516">
        <v>21.91018888888889</v>
      </c>
      <c r="EB516">
        <v>12.28322222222222</v>
      </c>
      <c r="EC516">
        <v>1500.024444444444</v>
      </c>
      <c r="ED516">
        <v>0.9730084444444445</v>
      </c>
      <c r="EE516">
        <v>0.0269914</v>
      </c>
      <c r="EF516">
        <v>0</v>
      </c>
      <c r="EG516">
        <v>1031.38</v>
      </c>
      <c r="EH516">
        <v>5.00097</v>
      </c>
      <c r="EI516">
        <v>16600.98888888889</v>
      </c>
      <c r="EJ516">
        <v>12491.85555555556</v>
      </c>
      <c r="EK516">
        <v>42.312</v>
      </c>
      <c r="EL516">
        <v>43.812</v>
      </c>
      <c r="EM516">
        <v>42.5</v>
      </c>
      <c r="EN516">
        <v>43.57599999999999</v>
      </c>
      <c r="EO516">
        <v>43.45099999999999</v>
      </c>
      <c r="EP516">
        <v>1454.674444444444</v>
      </c>
      <c r="EQ516">
        <v>40.35</v>
      </c>
      <c r="ER516">
        <v>0</v>
      </c>
      <c r="ES516">
        <v>1239.600000143051</v>
      </c>
      <c r="ET516">
        <v>0</v>
      </c>
      <c r="EU516">
        <v>1033.0572</v>
      </c>
      <c r="EV516">
        <v>-21.68769227296636</v>
      </c>
      <c r="EW516">
        <v>-78.87692271437209</v>
      </c>
      <c r="EX516">
        <v>16607.016</v>
      </c>
      <c r="EY516">
        <v>15</v>
      </c>
      <c r="EZ516">
        <v>1652291871.6</v>
      </c>
      <c r="FA516" t="s">
        <v>1407</v>
      </c>
      <c r="FB516">
        <v>1652291871.6</v>
      </c>
      <c r="FC516">
        <v>1652291863.6</v>
      </c>
      <c r="FD516">
        <v>39</v>
      </c>
      <c r="FE516">
        <v>0.347</v>
      </c>
      <c r="FF516">
        <v>-0</v>
      </c>
      <c r="FG516">
        <v>-0.763</v>
      </c>
      <c r="FH516">
        <v>0.031</v>
      </c>
      <c r="FI516">
        <v>1600</v>
      </c>
      <c r="FJ516">
        <v>23</v>
      </c>
      <c r="FK516">
        <v>0.04</v>
      </c>
      <c r="FL516">
        <v>0.02</v>
      </c>
      <c r="FM516">
        <v>-84.256495</v>
      </c>
      <c r="FN516">
        <v>-6.99236622889264</v>
      </c>
      <c r="FO516">
        <v>0.676107418591898</v>
      </c>
      <c r="FP516">
        <v>-1</v>
      </c>
      <c r="FQ516">
        <v>13.3923975</v>
      </c>
      <c r="FR516">
        <v>-0.6226772983114858</v>
      </c>
      <c r="FS516">
        <v>0.06200990843204008</v>
      </c>
      <c r="FT516">
        <v>0</v>
      </c>
      <c r="FU516">
        <v>0</v>
      </c>
      <c r="FV516">
        <v>0</v>
      </c>
      <c r="FW516">
        <v>0</v>
      </c>
      <c r="FX516">
        <v>-1</v>
      </c>
      <c r="FY516">
        <v>0</v>
      </c>
      <c r="FZ516">
        <v>1</v>
      </c>
      <c r="GA516" t="s">
        <v>710</v>
      </c>
      <c r="GB516">
        <v>2.69292</v>
      </c>
      <c r="GC516">
        <v>2.70523</v>
      </c>
      <c r="GD516">
        <v>0.140786</v>
      </c>
      <c r="GE516">
        <v>0.149753</v>
      </c>
      <c r="GF516">
        <v>0.120673</v>
      </c>
      <c r="GG516">
        <v>0.0777394</v>
      </c>
      <c r="GH516">
        <v>26897.8</v>
      </c>
      <c r="GI516">
        <v>26725.8</v>
      </c>
      <c r="GJ516">
        <v>29136.8</v>
      </c>
      <c r="GK516">
        <v>29099.1</v>
      </c>
      <c r="GL516">
        <v>33920.7</v>
      </c>
      <c r="GM516">
        <v>35731.1</v>
      </c>
      <c r="GN516">
        <v>41003.8</v>
      </c>
      <c r="GO516">
        <v>41525.4</v>
      </c>
      <c r="GP516">
        <v>1.71163</v>
      </c>
      <c r="GQ516">
        <v>1.98197</v>
      </c>
      <c r="GR516">
        <v>0.0408292</v>
      </c>
      <c r="GS516">
        <v>0</v>
      </c>
      <c r="GT516">
        <v>31.3088</v>
      </c>
      <c r="GU516">
        <v>999.9</v>
      </c>
      <c r="GV516">
        <v>36.1</v>
      </c>
      <c r="GW516">
        <v>37.4</v>
      </c>
      <c r="GX516">
        <v>25.6769</v>
      </c>
      <c r="GY516">
        <v>62.7918</v>
      </c>
      <c r="GZ516">
        <v>29.2989</v>
      </c>
      <c r="HA516">
        <v>1</v>
      </c>
      <c r="HB516">
        <v>0.427</v>
      </c>
      <c r="HC516">
        <v>0</v>
      </c>
      <c r="HD516">
        <v>20.3916</v>
      </c>
      <c r="HE516">
        <v>5.21669</v>
      </c>
      <c r="HF516">
        <v>12.0099</v>
      </c>
      <c r="HG516">
        <v>4.9872</v>
      </c>
      <c r="HH516">
        <v>3.2883</v>
      </c>
      <c r="HI516">
        <v>2505.7</v>
      </c>
      <c r="HJ516">
        <v>9999</v>
      </c>
      <c r="HK516">
        <v>9999</v>
      </c>
      <c r="HL516">
        <v>47</v>
      </c>
      <c r="HM516">
        <v>1.86737</v>
      </c>
      <c r="HN516">
        <v>1.86632</v>
      </c>
      <c r="HO516">
        <v>1.86585</v>
      </c>
      <c r="HP516">
        <v>1.86569</v>
      </c>
      <c r="HQ516">
        <v>1.86752</v>
      </c>
      <c r="HR516">
        <v>1.87004</v>
      </c>
      <c r="HS516">
        <v>1.86874</v>
      </c>
      <c r="HT516">
        <v>1.87012</v>
      </c>
      <c r="HU516">
        <v>0</v>
      </c>
      <c r="HV516">
        <v>0</v>
      </c>
      <c r="HW516">
        <v>0</v>
      </c>
      <c r="HX516">
        <v>0</v>
      </c>
      <c r="HY516" t="s">
        <v>425</v>
      </c>
      <c r="HZ516" t="s">
        <v>426</v>
      </c>
      <c r="IA516" t="s">
        <v>427</v>
      </c>
      <c r="IB516" t="s">
        <v>427</v>
      </c>
      <c r="IC516" t="s">
        <v>427</v>
      </c>
      <c r="ID516" t="s">
        <v>427</v>
      </c>
      <c r="IE516">
        <v>0</v>
      </c>
      <c r="IF516">
        <v>100</v>
      </c>
      <c r="IG516">
        <v>100</v>
      </c>
      <c r="IH516">
        <v>0.399</v>
      </c>
      <c r="II516">
        <v>0.1232</v>
      </c>
      <c r="IJ516">
        <v>1.086735174038953</v>
      </c>
      <c r="IK516">
        <v>-0.0004613869835165773</v>
      </c>
      <c r="IL516">
        <v>-7.733014719846753E-07</v>
      </c>
      <c r="IM516">
        <v>2.12217718631011E-10</v>
      </c>
      <c r="IN516">
        <v>-0.1663746428164504</v>
      </c>
      <c r="IO516">
        <v>0.000886434048502425</v>
      </c>
      <c r="IP516">
        <v>0.0004187276611132993</v>
      </c>
      <c r="IQ516">
        <v>-3.612086840460417E-06</v>
      </c>
      <c r="IR516">
        <v>19</v>
      </c>
      <c r="IS516">
        <v>2204</v>
      </c>
      <c r="IT516">
        <v>1</v>
      </c>
      <c r="IU516">
        <v>37</v>
      </c>
      <c r="IV516">
        <v>20.1</v>
      </c>
      <c r="IW516">
        <v>20.2</v>
      </c>
      <c r="IX516">
        <v>1.8335</v>
      </c>
      <c r="IY516">
        <v>2.23145</v>
      </c>
      <c r="IZ516">
        <v>1.39648</v>
      </c>
      <c r="JA516">
        <v>2.34863</v>
      </c>
      <c r="JB516">
        <v>1.49536</v>
      </c>
      <c r="JC516">
        <v>2.323</v>
      </c>
      <c r="JD516">
        <v>39.8177</v>
      </c>
      <c r="JE516">
        <v>14.132</v>
      </c>
      <c r="JF516">
        <v>18</v>
      </c>
      <c r="JG516">
        <v>394.591</v>
      </c>
      <c r="JH516">
        <v>551.26</v>
      </c>
      <c r="JI516">
        <v>33.2689</v>
      </c>
      <c r="JJ516">
        <v>32.9498</v>
      </c>
      <c r="JK516">
        <v>30</v>
      </c>
      <c r="JL516">
        <v>32.8779</v>
      </c>
      <c r="JM516">
        <v>32.785</v>
      </c>
      <c r="JN516">
        <v>36.7993</v>
      </c>
      <c r="JO516">
        <v>37.4171</v>
      </c>
      <c r="JP516">
        <v>0</v>
      </c>
      <c r="JQ516">
        <v>-999.9</v>
      </c>
      <c r="JR516">
        <v>855.538</v>
      </c>
      <c r="JS516">
        <v>15.942</v>
      </c>
      <c r="JT516">
        <v>99.5848</v>
      </c>
      <c r="JU516">
        <v>99.67189999999999</v>
      </c>
    </row>
    <row r="517" spans="1:281">
      <c r="A517">
        <v>501</v>
      </c>
      <c r="B517">
        <v>1652293080</v>
      </c>
      <c r="C517">
        <v>11023.5</v>
      </c>
      <c r="D517" t="s">
        <v>1513</v>
      </c>
      <c r="E517" t="s">
        <v>1514</v>
      </c>
      <c r="F517">
        <v>5</v>
      </c>
      <c r="G517" t="s">
        <v>1410</v>
      </c>
      <c r="H517" t="s">
        <v>418</v>
      </c>
      <c r="I517">
        <v>1652293077.2</v>
      </c>
      <c r="J517">
        <f>(K517)/1000</f>
        <v>0</v>
      </c>
      <c r="K517">
        <f>IF(CZ517, AN517, AH517)</f>
        <v>0</v>
      </c>
      <c r="L517">
        <f>IF(CZ517, AI517, AG517)</f>
        <v>0</v>
      </c>
      <c r="M517">
        <f>DB517 - IF(AU517&gt;1, L517*CV517*100.0/(AW517*DP517), 0)</f>
        <v>0</v>
      </c>
      <c r="N517">
        <f>((T517-J517/2)*M517-L517)/(T517+J517/2)</f>
        <v>0</v>
      </c>
      <c r="O517">
        <f>N517*(DI517+DJ517)/1000.0</f>
        <v>0</v>
      </c>
      <c r="P517">
        <f>(DB517 - IF(AU517&gt;1, L517*CV517*100.0/(AW517*DP517), 0))*(DI517+DJ517)/1000.0</f>
        <v>0</v>
      </c>
      <c r="Q517">
        <f>2.0/((1/S517-1/R517)+SIGN(S517)*SQRT((1/S517-1/R517)*(1/S517-1/R517) + 4*CW517/((CW517+1)*(CW517+1))*(2*1/S517*1/R517-1/R517*1/R517)))</f>
        <v>0</v>
      </c>
      <c r="R517">
        <f>IF(LEFT(CX517,1)&lt;&gt;"0",IF(LEFT(CX517,1)="1",3.0,CY517),$D$5+$E$5*(DP517*DI517/($K$5*1000))+$F$5*(DP517*DI517/($K$5*1000))*MAX(MIN(CV517,$J$5),$I$5)*MAX(MIN(CV517,$J$5),$I$5)+$G$5*MAX(MIN(CV517,$J$5),$I$5)*(DP517*DI517/($K$5*1000))+$H$5*(DP517*DI517/($K$5*1000))*(DP517*DI517/($K$5*1000)))</f>
        <v>0</v>
      </c>
      <c r="S517">
        <f>J517*(1000-(1000*0.61365*exp(17.502*W517/(240.97+W517))/(DI517+DJ517)+DD517)/2)/(1000*0.61365*exp(17.502*W517/(240.97+W517))/(DI517+DJ517)-DD517)</f>
        <v>0</v>
      </c>
      <c r="T517">
        <f>1/((CW517+1)/(Q517/1.6)+1/(R517/1.37)) + CW517/((CW517+1)/(Q517/1.6) + CW517/(R517/1.37))</f>
        <v>0</v>
      </c>
      <c r="U517">
        <f>(CR517*CU517)</f>
        <v>0</v>
      </c>
      <c r="V517">
        <f>(DK517+(U517+2*0.95*5.67E-8*(((DK517+$B$7)+273)^4-(DK517+273)^4)-44100*J517)/(1.84*29.3*R517+8*0.95*5.67E-8*(DK517+273)^3))</f>
        <v>0</v>
      </c>
      <c r="W517">
        <f>($C$7*DL517+$D$7*DM517+$E$7*V517)</f>
        <v>0</v>
      </c>
      <c r="X517">
        <f>0.61365*exp(17.502*W517/(240.97+W517))</f>
        <v>0</v>
      </c>
      <c r="Y517">
        <f>(Z517/AA517*100)</f>
        <v>0</v>
      </c>
      <c r="Z517">
        <f>DD517*(DI517+DJ517)/1000</f>
        <v>0</v>
      </c>
      <c r="AA517">
        <f>0.61365*exp(17.502*DK517/(240.97+DK517))</f>
        <v>0</v>
      </c>
      <c r="AB517">
        <f>(X517-DD517*(DI517+DJ517)/1000)</f>
        <v>0</v>
      </c>
      <c r="AC517">
        <f>(-J517*44100)</f>
        <v>0</v>
      </c>
      <c r="AD517">
        <f>2*29.3*R517*0.92*(DK517-W517)</f>
        <v>0</v>
      </c>
      <c r="AE517">
        <f>2*0.95*5.67E-8*(((DK517+$B$7)+273)^4-(W517+273)^4)</f>
        <v>0</v>
      </c>
      <c r="AF517">
        <f>U517+AE517+AC517+AD517</f>
        <v>0</v>
      </c>
      <c r="AG517">
        <f>DH517*AU517*(DC517-DB517*(1000-AU517*DE517)/(1000-AU517*DD517))/(100*CV517)</f>
        <v>0</v>
      </c>
      <c r="AH517">
        <f>1000*DH517*AU517*(DD517-DE517)/(100*CV517*(1000-AU517*DD517))</f>
        <v>0</v>
      </c>
      <c r="AI517">
        <f>(AJ517 - AK517 - DI517*1E3/(8.314*(DK517+273.15)) * AM517/DH517 * AL517) * DH517/(100*CV517) * (1000 - DE517)/1000</f>
        <v>0</v>
      </c>
      <c r="AJ517">
        <v>850.0698628654432</v>
      </c>
      <c r="AK517">
        <v>784.8082848484845</v>
      </c>
      <c r="AL517">
        <v>3.365453528546571</v>
      </c>
      <c r="AM517">
        <v>66.42542374797677</v>
      </c>
      <c r="AN517">
        <f>(AP517 - AO517 + DI517*1E3/(8.314*(DK517+273.15)) * AR517/DH517 * AQ517) * DH517/(100*CV517) * 1000/(1000 - AP517)</f>
        <v>0</v>
      </c>
      <c r="AO517">
        <v>15.89337047069527</v>
      </c>
      <c r="AP517">
        <v>29.08203636363637</v>
      </c>
      <c r="AQ517">
        <v>-0.006696967288372945</v>
      </c>
      <c r="AR517">
        <v>79.24354987130967</v>
      </c>
      <c r="AS517">
        <v>0</v>
      </c>
      <c r="AT517">
        <v>0</v>
      </c>
      <c r="AU517">
        <f>IF(AS517*$H$13&gt;=AW517,1.0,(AW517/(AW517-AS517*$H$13)))</f>
        <v>0</v>
      </c>
      <c r="AV517">
        <f>(AU517-1)*100</f>
        <v>0</v>
      </c>
      <c r="AW517">
        <f>MAX(0,($B$13+$C$13*DP517)/(1+$D$13*DP517)*DI517/(DK517+273)*$E$13)</f>
        <v>0</v>
      </c>
      <c r="AX517" t="s">
        <v>421</v>
      </c>
      <c r="AY517" t="s">
        <v>421</v>
      </c>
      <c r="AZ517">
        <v>0</v>
      </c>
      <c r="BA517">
        <v>0</v>
      </c>
      <c r="BB517">
        <f>1-AZ517/BA517</f>
        <v>0</v>
      </c>
      <c r="BC517">
        <v>0</v>
      </c>
      <c r="BD517" t="s">
        <v>421</v>
      </c>
      <c r="BE517" t="s">
        <v>421</v>
      </c>
      <c r="BF517">
        <v>0</v>
      </c>
      <c r="BG517">
        <v>0</v>
      </c>
      <c r="BH517">
        <f>1-BF517/BG517</f>
        <v>0</v>
      </c>
      <c r="BI517">
        <v>0.5</v>
      </c>
      <c r="BJ517">
        <f>CS517</f>
        <v>0</v>
      </c>
      <c r="BK517">
        <f>L517</f>
        <v>0</v>
      </c>
      <c r="BL517">
        <f>BH517*BI517*BJ517</f>
        <v>0</v>
      </c>
      <c r="BM517">
        <f>(BK517-BC517)/BJ517</f>
        <v>0</v>
      </c>
      <c r="BN517">
        <f>(BA517-BG517)/BG517</f>
        <v>0</v>
      </c>
      <c r="BO517">
        <f>AZ517/(BB517+AZ517/BG517)</f>
        <v>0</v>
      </c>
      <c r="BP517" t="s">
        <v>421</v>
      </c>
      <c r="BQ517">
        <v>0</v>
      </c>
      <c r="BR517">
        <f>IF(BQ517&lt;&gt;0, BQ517, BO517)</f>
        <v>0</v>
      </c>
      <c r="BS517">
        <f>1-BR517/BG517</f>
        <v>0</v>
      </c>
      <c r="BT517">
        <f>(BG517-BF517)/(BG517-BR517)</f>
        <v>0</v>
      </c>
      <c r="BU517">
        <f>(BA517-BG517)/(BA517-BR517)</f>
        <v>0</v>
      </c>
      <c r="BV517">
        <f>(BG517-BF517)/(BG517-AZ517)</f>
        <v>0</v>
      </c>
      <c r="BW517">
        <f>(BA517-BG517)/(BA517-AZ517)</f>
        <v>0</v>
      </c>
      <c r="BX517">
        <f>(BT517*BR517/BF517)</f>
        <v>0</v>
      </c>
      <c r="BY517">
        <f>(1-BX517)</f>
        <v>0</v>
      </c>
      <c r="BZ517">
        <v>1370</v>
      </c>
      <c r="CA517">
        <v>300</v>
      </c>
      <c r="CB517">
        <v>300</v>
      </c>
      <c r="CC517">
        <v>300</v>
      </c>
      <c r="CD517">
        <v>10364.3</v>
      </c>
      <c r="CE517">
        <v>1581.53</v>
      </c>
      <c r="CF517">
        <v>-0.00729618</v>
      </c>
      <c r="CG517">
        <v>1.07</v>
      </c>
      <c r="CH517" t="s">
        <v>421</v>
      </c>
      <c r="CI517" t="s">
        <v>421</v>
      </c>
      <c r="CJ517" t="s">
        <v>421</v>
      </c>
      <c r="CK517" t="s">
        <v>421</v>
      </c>
      <c r="CL517" t="s">
        <v>421</v>
      </c>
      <c r="CM517" t="s">
        <v>421</v>
      </c>
      <c r="CN517" t="s">
        <v>421</v>
      </c>
      <c r="CO517" t="s">
        <v>421</v>
      </c>
      <c r="CP517" t="s">
        <v>421</v>
      </c>
      <c r="CQ517" t="s">
        <v>421</v>
      </c>
      <c r="CR517">
        <f>$B$11*DQ517+$C$11*DR517+$F$11*EC517*(1-EF517)</f>
        <v>0</v>
      </c>
      <c r="CS517">
        <f>CR517*CT517</f>
        <v>0</v>
      </c>
      <c r="CT517">
        <f>($B$11*$D$9+$C$11*$D$9+$F$11*((EP517+EH517)/MAX(EP517+EH517+EQ517, 0.1)*$I$9+EQ517/MAX(EP517+EH517+EQ517, 0.1)*$J$9))/($B$11+$C$11+$F$11)</f>
        <v>0</v>
      </c>
      <c r="CU517">
        <f>($B$11*$K$9+$C$11*$K$9+$F$11*((EP517+EH517)/MAX(EP517+EH517+EQ517, 0.1)*$P$9+EQ517/MAX(EP517+EH517+EQ517, 0.1)*$Q$9))/($B$11+$C$11+$F$11)</f>
        <v>0</v>
      </c>
      <c r="CV517">
        <v>6</v>
      </c>
      <c r="CW517">
        <v>0.5</v>
      </c>
      <c r="CX517" t="s">
        <v>422</v>
      </c>
      <c r="CY517">
        <v>2</v>
      </c>
      <c r="CZ517" t="b">
        <v>1</v>
      </c>
      <c r="DA517">
        <v>1652293077.2</v>
      </c>
      <c r="DB517">
        <v>754.4576999999999</v>
      </c>
      <c r="DC517">
        <v>839.9465</v>
      </c>
      <c r="DD517">
        <v>29.09758</v>
      </c>
      <c r="DE517">
        <v>15.89538</v>
      </c>
      <c r="DF517">
        <v>754.0678</v>
      </c>
      <c r="DG517">
        <v>28.9746</v>
      </c>
      <c r="DH517">
        <v>400.0955</v>
      </c>
      <c r="DI517">
        <v>90.59258</v>
      </c>
      <c r="DJ517">
        <v>0.10003995</v>
      </c>
      <c r="DK517">
        <v>33.83620000000001</v>
      </c>
      <c r="DL517">
        <v>31.98246</v>
      </c>
      <c r="DM517">
        <v>999.9</v>
      </c>
      <c r="DN517">
        <v>0</v>
      </c>
      <c r="DO517">
        <v>0</v>
      </c>
      <c r="DP517">
        <v>9992.249</v>
      </c>
      <c r="DQ517">
        <v>0</v>
      </c>
      <c r="DR517">
        <v>250.8211</v>
      </c>
      <c r="DS517">
        <v>-85.48864999999999</v>
      </c>
      <c r="DT517">
        <v>777.0685000000001</v>
      </c>
      <c r="DU517">
        <v>853.5133</v>
      </c>
      <c r="DV517">
        <v>13.20221</v>
      </c>
      <c r="DW517">
        <v>839.9465</v>
      </c>
      <c r="DX517">
        <v>15.89538</v>
      </c>
      <c r="DY517">
        <v>2.636024</v>
      </c>
      <c r="DZ517">
        <v>1.44</v>
      </c>
      <c r="EA517">
        <v>21.89166</v>
      </c>
      <c r="EB517">
        <v>12.34556</v>
      </c>
      <c r="EC517">
        <v>1500</v>
      </c>
      <c r="ED517">
        <v>0.9730079999999999</v>
      </c>
      <c r="EE517">
        <v>0.02699188</v>
      </c>
      <c r="EF517">
        <v>0</v>
      </c>
      <c r="EG517">
        <v>1029.343</v>
      </c>
      <c r="EH517">
        <v>5.000970000000001</v>
      </c>
      <c r="EI517">
        <v>16527.01</v>
      </c>
      <c r="EJ517">
        <v>12491.63</v>
      </c>
      <c r="EK517">
        <v>42.2934</v>
      </c>
      <c r="EL517">
        <v>43.812</v>
      </c>
      <c r="EM517">
        <v>42.5124</v>
      </c>
      <c r="EN517">
        <v>43.5872</v>
      </c>
      <c r="EO517">
        <v>43.4748</v>
      </c>
      <c r="EP517">
        <v>1454.65</v>
      </c>
      <c r="EQ517">
        <v>40.35000000000001</v>
      </c>
      <c r="ER517">
        <v>0</v>
      </c>
      <c r="ES517">
        <v>1244.400000095367</v>
      </c>
      <c r="ET517">
        <v>0</v>
      </c>
      <c r="EU517">
        <v>1031.2188</v>
      </c>
      <c r="EV517">
        <v>-23.53153839542519</v>
      </c>
      <c r="EW517">
        <v>-521.3615372604792</v>
      </c>
      <c r="EX517">
        <v>16577.624</v>
      </c>
      <c r="EY517">
        <v>15</v>
      </c>
      <c r="EZ517">
        <v>1652291871.6</v>
      </c>
      <c r="FA517" t="s">
        <v>1407</v>
      </c>
      <c r="FB517">
        <v>1652291871.6</v>
      </c>
      <c r="FC517">
        <v>1652291863.6</v>
      </c>
      <c r="FD517">
        <v>39</v>
      </c>
      <c r="FE517">
        <v>0.347</v>
      </c>
      <c r="FF517">
        <v>-0</v>
      </c>
      <c r="FG517">
        <v>-0.763</v>
      </c>
      <c r="FH517">
        <v>0.031</v>
      </c>
      <c r="FI517">
        <v>1600</v>
      </c>
      <c r="FJ517">
        <v>23</v>
      </c>
      <c r="FK517">
        <v>0.04</v>
      </c>
      <c r="FL517">
        <v>0.02</v>
      </c>
      <c r="FM517">
        <v>-84.72028048780487</v>
      </c>
      <c r="FN517">
        <v>-6.067480139372911</v>
      </c>
      <c r="FO517">
        <v>0.6024436110519586</v>
      </c>
      <c r="FP517">
        <v>-1</v>
      </c>
      <c r="FQ517">
        <v>13.33624634146341</v>
      </c>
      <c r="FR517">
        <v>-0.8456236933797412</v>
      </c>
      <c r="FS517">
        <v>0.08611099218113778</v>
      </c>
      <c r="FT517">
        <v>0</v>
      </c>
      <c r="FU517">
        <v>0</v>
      </c>
      <c r="FV517">
        <v>0</v>
      </c>
      <c r="FW517">
        <v>0</v>
      </c>
      <c r="FX517">
        <v>-1</v>
      </c>
      <c r="FY517">
        <v>0</v>
      </c>
      <c r="FZ517">
        <v>1</v>
      </c>
      <c r="GA517" t="s">
        <v>710</v>
      </c>
      <c r="GB517">
        <v>2.69288</v>
      </c>
      <c r="GC517">
        <v>2.70511</v>
      </c>
      <c r="GD517">
        <v>0.142861</v>
      </c>
      <c r="GE517">
        <v>0.151734</v>
      </c>
      <c r="GF517">
        <v>0.12058</v>
      </c>
      <c r="GG517">
        <v>0.0777843</v>
      </c>
      <c r="GH517">
        <v>26832.3</v>
      </c>
      <c r="GI517">
        <v>26663.9</v>
      </c>
      <c r="GJ517">
        <v>29136.4</v>
      </c>
      <c r="GK517">
        <v>29099.5</v>
      </c>
      <c r="GL517">
        <v>33923.9</v>
      </c>
      <c r="GM517">
        <v>35729.7</v>
      </c>
      <c r="GN517">
        <v>41003.4</v>
      </c>
      <c r="GO517">
        <v>41525.8</v>
      </c>
      <c r="GP517">
        <v>1.71178</v>
      </c>
      <c r="GQ517">
        <v>1.98223</v>
      </c>
      <c r="GR517">
        <v>0.0421107</v>
      </c>
      <c r="GS517">
        <v>0</v>
      </c>
      <c r="GT517">
        <v>31.3088</v>
      </c>
      <c r="GU517">
        <v>999.9</v>
      </c>
      <c r="GV517">
        <v>36.1</v>
      </c>
      <c r="GW517">
        <v>37.4</v>
      </c>
      <c r="GX517">
        <v>25.6796</v>
      </c>
      <c r="GY517">
        <v>62.9218</v>
      </c>
      <c r="GZ517">
        <v>28.9303</v>
      </c>
      <c r="HA517">
        <v>1</v>
      </c>
      <c r="HB517">
        <v>0.426898</v>
      </c>
      <c r="HC517">
        <v>0</v>
      </c>
      <c r="HD517">
        <v>20.3917</v>
      </c>
      <c r="HE517">
        <v>5.21699</v>
      </c>
      <c r="HF517">
        <v>12.0099</v>
      </c>
      <c r="HG517">
        <v>4.98735</v>
      </c>
      <c r="HH517">
        <v>3.2883</v>
      </c>
      <c r="HI517">
        <v>2505.9</v>
      </c>
      <c r="HJ517">
        <v>9999</v>
      </c>
      <c r="HK517">
        <v>9999</v>
      </c>
      <c r="HL517">
        <v>47</v>
      </c>
      <c r="HM517">
        <v>1.86737</v>
      </c>
      <c r="HN517">
        <v>1.8663</v>
      </c>
      <c r="HO517">
        <v>1.86584</v>
      </c>
      <c r="HP517">
        <v>1.86569</v>
      </c>
      <c r="HQ517">
        <v>1.86752</v>
      </c>
      <c r="HR517">
        <v>1.87006</v>
      </c>
      <c r="HS517">
        <v>1.86874</v>
      </c>
      <c r="HT517">
        <v>1.8701</v>
      </c>
      <c r="HU517">
        <v>0</v>
      </c>
      <c r="HV517">
        <v>0</v>
      </c>
      <c r="HW517">
        <v>0</v>
      </c>
      <c r="HX517">
        <v>0</v>
      </c>
      <c r="HY517" t="s">
        <v>425</v>
      </c>
      <c r="HZ517" t="s">
        <v>426</v>
      </c>
      <c r="IA517" t="s">
        <v>427</v>
      </c>
      <c r="IB517" t="s">
        <v>427</v>
      </c>
      <c r="IC517" t="s">
        <v>427</v>
      </c>
      <c r="ID517" t="s">
        <v>427</v>
      </c>
      <c r="IE517">
        <v>0</v>
      </c>
      <c r="IF517">
        <v>100</v>
      </c>
      <c r="IG517">
        <v>100</v>
      </c>
      <c r="IH517">
        <v>0.378</v>
      </c>
      <c r="II517">
        <v>0.1227</v>
      </c>
      <c r="IJ517">
        <v>1.086735174038953</v>
      </c>
      <c r="IK517">
        <v>-0.0004613869835165773</v>
      </c>
      <c r="IL517">
        <v>-7.733014719846753E-07</v>
      </c>
      <c r="IM517">
        <v>2.12217718631011E-10</v>
      </c>
      <c r="IN517">
        <v>-0.1663746428164504</v>
      </c>
      <c r="IO517">
        <v>0.000886434048502425</v>
      </c>
      <c r="IP517">
        <v>0.0004187276611132993</v>
      </c>
      <c r="IQ517">
        <v>-3.612086840460417E-06</v>
      </c>
      <c r="IR517">
        <v>19</v>
      </c>
      <c r="IS517">
        <v>2204</v>
      </c>
      <c r="IT517">
        <v>1</v>
      </c>
      <c r="IU517">
        <v>37</v>
      </c>
      <c r="IV517">
        <v>20.1</v>
      </c>
      <c r="IW517">
        <v>20.3</v>
      </c>
      <c r="IX517">
        <v>1.86401</v>
      </c>
      <c r="IY517">
        <v>2.23389</v>
      </c>
      <c r="IZ517">
        <v>1.39648</v>
      </c>
      <c r="JA517">
        <v>2.34863</v>
      </c>
      <c r="JB517">
        <v>1.49536</v>
      </c>
      <c r="JC517">
        <v>2.27783</v>
      </c>
      <c r="JD517">
        <v>39.8177</v>
      </c>
      <c r="JE517">
        <v>14.132</v>
      </c>
      <c r="JF517">
        <v>18</v>
      </c>
      <c r="JG517">
        <v>394.662</v>
      </c>
      <c r="JH517">
        <v>551.433</v>
      </c>
      <c r="JI517">
        <v>33.2675</v>
      </c>
      <c r="JJ517">
        <v>32.9478</v>
      </c>
      <c r="JK517">
        <v>30</v>
      </c>
      <c r="JL517">
        <v>32.876</v>
      </c>
      <c r="JM517">
        <v>32.7835</v>
      </c>
      <c r="JN517">
        <v>37.3534</v>
      </c>
      <c r="JO517">
        <v>37.4171</v>
      </c>
      <c r="JP517">
        <v>0</v>
      </c>
      <c r="JQ517">
        <v>-999.9</v>
      </c>
      <c r="JR517">
        <v>868.895</v>
      </c>
      <c r="JS517">
        <v>15.9999</v>
      </c>
      <c r="JT517">
        <v>99.5836</v>
      </c>
      <c r="JU517">
        <v>99.67310000000001</v>
      </c>
    </row>
    <row r="518" spans="1:281">
      <c r="A518">
        <v>502</v>
      </c>
      <c r="B518">
        <v>1652293085</v>
      </c>
      <c r="C518">
        <v>11028.5</v>
      </c>
      <c r="D518" t="s">
        <v>1515</v>
      </c>
      <c r="E518" t="s">
        <v>1516</v>
      </c>
      <c r="F518">
        <v>5</v>
      </c>
      <c r="G518" t="s">
        <v>1410</v>
      </c>
      <c r="H518" t="s">
        <v>418</v>
      </c>
      <c r="I518">
        <v>1652293082.5</v>
      </c>
      <c r="J518">
        <f>(K518)/1000</f>
        <v>0</v>
      </c>
      <c r="K518">
        <f>IF(CZ518, AN518, AH518)</f>
        <v>0</v>
      </c>
      <c r="L518">
        <f>IF(CZ518, AI518, AG518)</f>
        <v>0</v>
      </c>
      <c r="M518">
        <f>DB518 - IF(AU518&gt;1, L518*CV518*100.0/(AW518*DP518), 0)</f>
        <v>0</v>
      </c>
      <c r="N518">
        <f>((T518-J518/2)*M518-L518)/(T518+J518/2)</f>
        <v>0</v>
      </c>
      <c r="O518">
        <f>N518*(DI518+DJ518)/1000.0</f>
        <v>0</v>
      </c>
      <c r="P518">
        <f>(DB518 - IF(AU518&gt;1, L518*CV518*100.0/(AW518*DP518), 0))*(DI518+DJ518)/1000.0</f>
        <v>0</v>
      </c>
      <c r="Q518">
        <f>2.0/((1/S518-1/R518)+SIGN(S518)*SQRT((1/S518-1/R518)*(1/S518-1/R518) + 4*CW518/((CW518+1)*(CW518+1))*(2*1/S518*1/R518-1/R518*1/R518)))</f>
        <v>0</v>
      </c>
      <c r="R518">
        <f>IF(LEFT(CX518,1)&lt;&gt;"0",IF(LEFT(CX518,1)="1",3.0,CY518),$D$5+$E$5*(DP518*DI518/($K$5*1000))+$F$5*(DP518*DI518/($K$5*1000))*MAX(MIN(CV518,$J$5),$I$5)*MAX(MIN(CV518,$J$5),$I$5)+$G$5*MAX(MIN(CV518,$J$5),$I$5)*(DP518*DI518/($K$5*1000))+$H$5*(DP518*DI518/($K$5*1000))*(DP518*DI518/($K$5*1000)))</f>
        <v>0</v>
      </c>
      <c r="S518">
        <f>J518*(1000-(1000*0.61365*exp(17.502*W518/(240.97+W518))/(DI518+DJ518)+DD518)/2)/(1000*0.61365*exp(17.502*W518/(240.97+W518))/(DI518+DJ518)-DD518)</f>
        <v>0</v>
      </c>
      <c r="T518">
        <f>1/((CW518+1)/(Q518/1.6)+1/(R518/1.37)) + CW518/((CW518+1)/(Q518/1.6) + CW518/(R518/1.37))</f>
        <v>0</v>
      </c>
      <c r="U518">
        <f>(CR518*CU518)</f>
        <v>0</v>
      </c>
      <c r="V518">
        <f>(DK518+(U518+2*0.95*5.67E-8*(((DK518+$B$7)+273)^4-(DK518+273)^4)-44100*J518)/(1.84*29.3*R518+8*0.95*5.67E-8*(DK518+273)^3))</f>
        <v>0</v>
      </c>
      <c r="W518">
        <f>($C$7*DL518+$D$7*DM518+$E$7*V518)</f>
        <v>0</v>
      </c>
      <c r="X518">
        <f>0.61365*exp(17.502*W518/(240.97+W518))</f>
        <v>0</v>
      </c>
      <c r="Y518">
        <f>(Z518/AA518*100)</f>
        <v>0</v>
      </c>
      <c r="Z518">
        <f>DD518*(DI518+DJ518)/1000</f>
        <v>0</v>
      </c>
      <c r="AA518">
        <f>0.61365*exp(17.502*DK518/(240.97+DK518))</f>
        <v>0</v>
      </c>
      <c r="AB518">
        <f>(X518-DD518*(DI518+DJ518)/1000)</f>
        <v>0</v>
      </c>
      <c r="AC518">
        <f>(-J518*44100)</f>
        <v>0</v>
      </c>
      <c r="AD518">
        <f>2*29.3*R518*0.92*(DK518-W518)</f>
        <v>0</v>
      </c>
      <c r="AE518">
        <f>2*0.95*5.67E-8*(((DK518+$B$7)+273)^4-(W518+273)^4)</f>
        <v>0</v>
      </c>
      <c r="AF518">
        <f>U518+AE518+AC518+AD518</f>
        <v>0</v>
      </c>
      <c r="AG518">
        <f>DH518*AU518*(DC518-DB518*(1000-AU518*DE518)/(1000-AU518*DD518))/(100*CV518)</f>
        <v>0</v>
      </c>
      <c r="AH518">
        <f>1000*DH518*AU518*(DD518-DE518)/(100*CV518*(1000-AU518*DD518))</f>
        <v>0</v>
      </c>
      <c r="AI518">
        <f>(AJ518 - AK518 - DI518*1E3/(8.314*(DK518+273.15)) * AM518/DH518 * AL518) * DH518/(100*CV518) * (1000 - DE518)/1000</f>
        <v>0</v>
      </c>
      <c r="AJ518">
        <v>867.0535844978453</v>
      </c>
      <c r="AK518">
        <v>801.5937272727265</v>
      </c>
      <c r="AL518">
        <v>3.358919521418735</v>
      </c>
      <c r="AM518">
        <v>66.42542374797677</v>
      </c>
      <c r="AN518">
        <f>(AP518 - AO518 + DI518*1E3/(8.314*(DK518+273.15)) * AR518/DH518 * AQ518) * DH518/(100*CV518) * 1000/(1000 - AP518)</f>
        <v>0</v>
      </c>
      <c r="AO518">
        <v>15.90110846819633</v>
      </c>
      <c r="AP518">
        <v>29.03491678321679</v>
      </c>
      <c r="AQ518">
        <v>-0.006363935429733422</v>
      </c>
      <c r="AR518">
        <v>79.24354987130967</v>
      </c>
      <c r="AS518">
        <v>0</v>
      </c>
      <c r="AT518">
        <v>0</v>
      </c>
      <c r="AU518">
        <f>IF(AS518*$H$13&gt;=AW518,1.0,(AW518/(AW518-AS518*$H$13)))</f>
        <v>0</v>
      </c>
      <c r="AV518">
        <f>(AU518-1)*100</f>
        <v>0</v>
      </c>
      <c r="AW518">
        <f>MAX(0,($B$13+$C$13*DP518)/(1+$D$13*DP518)*DI518/(DK518+273)*$E$13)</f>
        <v>0</v>
      </c>
      <c r="AX518" t="s">
        <v>421</v>
      </c>
      <c r="AY518" t="s">
        <v>421</v>
      </c>
      <c r="AZ518">
        <v>0</v>
      </c>
      <c r="BA518">
        <v>0</v>
      </c>
      <c r="BB518">
        <f>1-AZ518/BA518</f>
        <v>0</v>
      </c>
      <c r="BC518">
        <v>0</v>
      </c>
      <c r="BD518" t="s">
        <v>421</v>
      </c>
      <c r="BE518" t="s">
        <v>421</v>
      </c>
      <c r="BF518">
        <v>0</v>
      </c>
      <c r="BG518">
        <v>0</v>
      </c>
      <c r="BH518">
        <f>1-BF518/BG518</f>
        <v>0</v>
      </c>
      <c r="BI518">
        <v>0.5</v>
      </c>
      <c r="BJ518">
        <f>CS518</f>
        <v>0</v>
      </c>
      <c r="BK518">
        <f>L518</f>
        <v>0</v>
      </c>
      <c r="BL518">
        <f>BH518*BI518*BJ518</f>
        <v>0</v>
      </c>
      <c r="BM518">
        <f>(BK518-BC518)/BJ518</f>
        <v>0</v>
      </c>
      <c r="BN518">
        <f>(BA518-BG518)/BG518</f>
        <v>0</v>
      </c>
      <c r="BO518">
        <f>AZ518/(BB518+AZ518/BG518)</f>
        <v>0</v>
      </c>
      <c r="BP518" t="s">
        <v>421</v>
      </c>
      <c r="BQ518">
        <v>0</v>
      </c>
      <c r="BR518">
        <f>IF(BQ518&lt;&gt;0, BQ518, BO518)</f>
        <v>0</v>
      </c>
      <c r="BS518">
        <f>1-BR518/BG518</f>
        <v>0</v>
      </c>
      <c r="BT518">
        <f>(BG518-BF518)/(BG518-BR518)</f>
        <v>0</v>
      </c>
      <c r="BU518">
        <f>(BA518-BG518)/(BA518-BR518)</f>
        <v>0</v>
      </c>
      <c r="BV518">
        <f>(BG518-BF518)/(BG518-AZ518)</f>
        <v>0</v>
      </c>
      <c r="BW518">
        <f>(BA518-BG518)/(BA518-AZ518)</f>
        <v>0</v>
      </c>
      <c r="BX518">
        <f>(BT518*BR518/BF518)</f>
        <v>0</v>
      </c>
      <c r="BY518">
        <f>(1-BX518)</f>
        <v>0</v>
      </c>
      <c r="BZ518">
        <v>1370</v>
      </c>
      <c r="CA518">
        <v>300</v>
      </c>
      <c r="CB518">
        <v>300</v>
      </c>
      <c r="CC518">
        <v>300</v>
      </c>
      <c r="CD518">
        <v>10364.3</v>
      </c>
      <c r="CE518">
        <v>1581.53</v>
      </c>
      <c r="CF518">
        <v>-0.00729618</v>
      </c>
      <c r="CG518">
        <v>1.07</v>
      </c>
      <c r="CH518" t="s">
        <v>421</v>
      </c>
      <c r="CI518" t="s">
        <v>421</v>
      </c>
      <c r="CJ518" t="s">
        <v>421</v>
      </c>
      <c r="CK518" t="s">
        <v>421</v>
      </c>
      <c r="CL518" t="s">
        <v>421</v>
      </c>
      <c r="CM518" t="s">
        <v>421</v>
      </c>
      <c r="CN518" t="s">
        <v>421</v>
      </c>
      <c r="CO518" t="s">
        <v>421</v>
      </c>
      <c r="CP518" t="s">
        <v>421</v>
      </c>
      <c r="CQ518" t="s">
        <v>421</v>
      </c>
      <c r="CR518">
        <f>$B$11*DQ518+$C$11*DR518+$F$11*EC518*(1-EF518)</f>
        <v>0</v>
      </c>
      <c r="CS518">
        <f>CR518*CT518</f>
        <v>0</v>
      </c>
      <c r="CT518">
        <f>($B$11*$D$9+$C$11*$D$9+$F$11*((EP518+EH518)/MAX(EP518+EH518+EQ518, 0.1)*$I$9+EQ518/MAX(EP518+EH518+EQ518, 0.1)*$J$9))/($B$11+$C$11+$F$11)</f>
        <v>0</v>
      </c>
      <c r="CU518">
        <f>($B$11*$K$9+$C$11*$K$9+$F$11*((EP518+EH518)/MAX(EP518+EH518+EQ518, 0.1)*$P$9+EQ518/MAX(EP518+EH518+EQ518, 0.1)*$Q$9))/($B$11+$C$11+$F$11)</f>
        <v>0</v>
      </c>
      <c r="CV518">
        <v>6</v>
      </c>
      <c r="CW518">
        <v>0.5</v>
      </c>
      <c r="CX518" t="s">
        <v>422</v>
      </c>
      <c r="CY518">
        <v>2</v>
      </c>
      <c r="CZ518" t="b">
        <v>1</v>
      </c>
      <c r="DA518">
        <v>1652293082.5</v>
      </c>
      <c r="DB518">
        <v>771.7505555555555</v>
      </c>
      <c r="DC518">
        <v>857.7528888888888</v>
      </c>
      <c r="DD518">
        <v>29.05861111111111</v>
      </c>
      <c r="DE518">
        <v>15.90435555555555</v>
      </c>
      <c r="DF518">
        <v>771.3824444444444</v>
      </c>
      <c r="DG518">
        <v>28.93624444444444</v>
      </c>
      <c r="DH518">
        <v>400.0694444444445</v>
      </c>
      <c r="DI518">
        <v>90.59068888888889</v>
      </c>
      <c r="DJ518">
        <v>0.09991927777777779</v>
      </c>
      <c r="DK518">
        <v>33.8341</v>
      </c>
      <c r="DL518">
        <v>31.99053333333334</v>
      </c>
      <c r="DM518">
        <v>999.9000000000001</v>
      </c>
      <c r="DN518">
        <v>0</v>
      </c>
      <c r="DO518">
        <v>0</v>
      </c>
      <c r="DP518">
        <v>10003.12555555555</v>
      </c>
      <c r="DQ518">
        <v>0</v>
      </c>
      <c r="DR518">
        <v>250.2491111111111</v>
      </c>
      <c r="DS518">
        <v>-86.00252222222223</v>
      </c>
      <c r="DT518">
        <v>794.8474444444445</v>
      </c>
      <c r="DU518">
        <v>871.6154444444445</v>
      </c>
      <c r="DV518">
        <v>13.15423333333333</v>
      </c>
      <c r="DW518">
        <v>857.7528888888888</v>
      </c>
      <c r="DX518">
        <v>15.90435555555555</v>
      </c>
      <c r="DY518">
        <v>2.63244</v>
      </c>
      <c r="DZ518">
        <v>1.440786666666667</v>
      </c>
      <c r="EA518">
        <v>21.86935555555555</v>
      </c>
      <c r="EB518">
        <v>12.35385555555555</v>
      </c>
      <c r="EC518">
        <v>1500.018888888889</v>
      </c>
      <c r="ED518">
        <v>0.9730078888888889</v>
      </c>
      <c r="EE518">
        <v>0.026992</v>
      </c>
      <c r="EF518">
        <v>0</v>
      </c>
      <c r="EG518">
        <v>1026.883333333333</v>
      </c>
      <c r="EH518">
        <v>5.00097</v>
      </c>
      <c r="EI518">
        <v>16490.83333333333</v>
      </c>
      <c r="EJ518">
        <v>12491.81111111111</v>
      </c>
      <c r="EK518">
        <v>42.312</v>
      </c>
      <c r="EL518">
        <v>43.812</v>
      </c>
      <c r="EM518">
        <v>42.52755555555555</v>
      </c>
      <c r="EN518">
        <v>43.59</v>
      </c>
      <c r="EO518">
        <v>43.45099999999999</v>
      </c>
      <c r="EP518">
        <v>1454.667777777778</v>
      </c>
      <c r="EQ518">
        <v>40.35111111111112</v>
      </c>
      <c r="ER518">
        <v>0</v>
      </c>
      <c r="ES518">
        <v>1249.200000047684</v>
      </c>
      <c r="ET518">
        <v>0</v>
      </c>
      <c r="EU518">
        <v>1029.18</v>
      </c>
      <c r="EV518">
        <v>-26.98923080147442</v>
      </c>
      <c r="EW518">
        <v>-632.5076935166164</v>
      </c>
      <c r="EX518">
        <v>16537.904</v>
      </c>
      <c r="EY518">
        <v>15</v>
      </c>
      <c r="EZ518">
        <v>1652291871.6</v>
      </c>
      <c r="FA518" t="s">
        <v>1407</v>
      </c>
      <c r="FB518">
        <v>1652291871.6</v>
      </c>
      <c r="FC518">
        <v>1652291863.6</v>
      </c>
      <c r="FD518">
        <v>39</v>
      </c>
      <c r="FE518">
        <v>0.347</v>
      </c>
      <c r="FF518">
        <v>-0</v>
      </c>
      <c r="FG518">
        <v>-0.763</v>
      </c>
      <c r="FH518">
        <v>0.031</v>
      </c>
      <c r="FI518">
        <v>1600</v>
      </c>
      <c r="FJ518">
        <v>23</v>
      </c>
      <c r="FK518">
        <v>0.04</v>
      </c>
      <c r="FL518">
        <v>0.02</v>
      </c>
      <c r="FM518">
        <v>-85.28991000000001</v>
      </c>
      <c r="FN518">
        <v>-5.324433771106822</v>
      </c>
      <c r="FO518">
        <v>0.5143507299499051</v>
      </c>
      <c r="FP518">
        <v>-1</v>
      </c>
      <c r="FQ518">
        <v>13.2612175</v>
      </c>
      <c r="FR518">
        <v>-0.9295125703564829</v>
      </c>
      <c r="FS518">
        <v>0.09114467315071141</v>
      </c>
      <c r="FT518">
        <v>0</v>
      </c>
      <c r="FU518">
        <v>0</v>
      </c>
      <c r="FV518">
        <v>0</v>
      </c>
      <c r="FW518">
        <v>0</v>
      </c>
      <c r="FX518">
        <v>-1</v>
      </c>
      <c r="FY518">
        <v>0</v>
      </c>
      <c r="FZ518">
        <v>1</v>
      </c>
      <c r="GA518" t="s">
        <v>710</v>
      </c>
      <c r="GB518">
        <v>2.69267</v>
      </c>
      <c r="GC518">
        <v>2.7052</v>
      </c>
      <c r="GD518">
        <v>0.144919</v>
      </c>
      <c r="GE518">
        <v>0.15372</v>
      </c>
      <c r="GF518">
        <v>0.120431</v>
      </c>
      <c r="GG518">
        <v>0.0779082</v>
      </c>
      <c r="GH518">
        <v>26768.5</v>
      </c>
      <c r="GI518">
        <v>26601.6</v>
      </c>
      <c r="GJ518">
        <v>29137.2</v>
      </c>
      <c r="GK518">
        <v>29099.9</v>
      </c>
      <c r="GL518">
        <v>33930.6</v>
      </c>
      <c r="GM518">
        <v>35725.3</v>
      </c>
      <c r="GN518">
        <v>41004.5</v>
      </c>
      <c r="GO518">
        <v>41526.2</v>
      </c>
      <c r="GP518">
        <v>1.7116</v>
      </c>
      <c r="GQ518">
        <v>1.9824</v>
      </c>
      <c r="GR518">
        <v>0.0421777</v>
      </c>
      <c r="GS518">
        <v>0</v>
      </c>
      <c r="GT518">
        <v>31.3088</v>
      </c>
      <c r="GU518">
        <v>999.9</v>
      </c>
      <c r="GV518">
        <v>36.1</v>
      </c>
      <c r="GW518">
        <v>37.4</v>
      </c>
      <c r="GX518">
        <v>25.6784</v>
      </c>
      <c r="GY518">
        <v>62.8718</v>
      </c>
      <c r="GZ518">
        <v>29.0625</v>
      </c>
      <c r="HA518">
        <v>1</v>
      </c>
      <c r="HB518">
        <v>0.426903</v>
      </c>
      <c r="HC518">
        <v>0</v>
      </c>
      <c r="HD518">
        <v>20.3916</v>
      </c>
      <c r="HE518">
        <v>5.21639</v>
      </c>
      <c r="HF518">
        <v>12.0099</v>
      </c>
      <c r="HG518">
        <v>4.98725</v>
      </c>
      <c r="HH518">
        <v>3.28823</v>
      </c>
      <c r="HI518">
        <v>2505.9</v>
      </c>
      <c r="HJ518">
        <v>9999</v>
      </c>
      <c r="HK518">
        <v>9999</v>
      </c>
      <c r="HL518">
        <v>47</v>
      </c>
      <c r="HM518">
        <v>1.86736</v>
      </c>
      <c r="HN518">
        <v>1.8663</v>
      </c>
      <c r="HO518">
        <v>1.86584</v>
      </c>
      <c r="HP518">
        <v>1.86569</v>
      </c>
      <c r="HQ518">
        <v>1.86752</v>
      </c>
      <c r="HR518">
        <v>1.87006</v>
      </c>
      <c r="HS518">
        <v>1.86874</v>
      </c>
      <c r="HT518">
        <v>1.8701</v>
      </c>
      <c r="HU518">
        <v>0</v>
      </c>
      <c r="HV518">
        <v>0</v>
      </c>
      <c r="HW518">
        <v>0</v>
      </c>
      <c r="HX518">
        <v>0</v>
      </c>
      <c r="HY518" t="s">
        <v>425</v>
      </c>
      <c r="HZ518" t="s">
        <v>426</v>
      </c>
      <c r="IA518" t="s">
        <v>427</v>
      </c>
      <c r="IB518" t="s">
        <v>427</v>
      </c>
      <c r="IC518" t="s">
        <v>427</v>
      </c>
      <c r="ID518" t="s">
        <v>427</v>
      </c>
      <c r="IE518">
        <v>0</v>
      </c>
      <c r="IF518">
        <v>100</v>
      </c>
      <c r="IG518">
        <v>100</v>
      </c>
      <c r="IH518">
        <v>0.357</v>
      </c>
      <c r="II518">
        <v>0.1218</v>
      </c>
      <c r="IJ518">
        <v>1.086735174038953</v>
      </c>
      <c r="IK518">
        <v>-0.0004613869835165773</v>
      </c>
      <c r="IL518">
        <v>-7.733014719846753E-07</v>
      </c>
      <c r="IM518">
        <v>2.12217718631011E-10</v>
      </c>
      <c r="IN518">
        <v>-0.1663746428164504</v>
      </c>
      <c r="IO518">
        <v>0.000886434048502425</v>
      </c>
      <c r="IP518">
        <v>0.0004187276611132993</v>
      </c>
      <c r="IQ518">
        <v>-3.612086840460417E-06</v>
      </c>
      <c r="IR518">
        <v>19</v>
      </c>
      <c r="IS518">
        <v>2204</v>
      </c>
      <c r="IT518">
        <v>1</v>
      </c>
      <c r="IU518">
        <v>37</v>
      </c>
      <c r="IV518">
        <v>20.2</v>
      </c>
      <c r="IW518">
        <v>20.4</v>
      </c>
      <c r="IX518">
        <v>1.89087</v>
      </c>
      <c r="IY518">
        <v>2.229</v>
      </c>
      <c r="IZ518">
        <v>1.39648</v>
      </c>
      <c r="JA518">
        <v>2.34863</v>
      </c>
      <c r="JB518">
        <v>1.49536</v>
      </c>
      <c r="JC518">
        <v>2.29736</v>
      </c>
      <c r="JD518">
        <v>39.8177</v>
      </c>
      <c r="JE518">
        <v>14.132</v>
      </c>
      <c r="JF518">
        <v>18</v>
      </c>
      <c r="JG518">
        <v>394.56</v>
      </c>
      <c r="JH518">
        <v>551.549</v>
      </c>
      <c r="JI518">
        <v>33.2662</v>
      </c>
      <c r="JJ518">
        <v>32.9473</v>
      </c>
      <c r="JK518">
        <v>30</v>
      </c>
      <c r="JL518">
        <v>32.875</v>
      </c>
      <c r="JM518">
        <v>32.7818</v>
      </c>
      <c r="JN518">
        <v>37.9729</v>
      </c>
      <c r="JO518">
        <v>37.1234</v>
      </c>
      <c r="JP518">
        <v>0</v>
      </c>
      <c r="JQ518">
        <v>-999.9</v>
      </c>
      <c r="JR518">
        <v>889.103</v>
      </c>
      <c r="JS518">
        <v>16.084</v>
      </c>
      <c r="JT518">
        <v>99.58629999999999</v>
      </c>
      <c r="JU518">
        <v>99.6741</v>
      </c>
    </row>
    <row r="519" spans="1:281">
      <c r="A519">
        <v>503</v>
      </c>
      <c r="B519">
        <v>1652293090</v>
      </c>
      <c r="C519">
        <v>11033.5</v>
      </c>
      <c r="D519" t="s">
        <v>1517</v>
      </c>
      <c r="E519" t="s">
        <v>1518</v>
      </c>
      <c r="F519">
        <v>5</v>
      </c>
      <c r="G519" t="s">
        <v>1410</v>
      </c>
      <c r="H519" t="s">
        <v>418</v>
      </c>
      <c r="I519">
        <v>1652293087.2</v>
      </c>
      <c r="J519">
        <f>(K519)/1000</f>
        <v>0</v>
      </c>
      <c r="K519">
        <f>IF(CZ519, AN519, AH519)</f>
        <v>0</v>
      </c>
      <c r="L519">
        <f>IF(CZ519, AI519, AG519)</f>
        <v>0</v>
      </c>
      <c r="M519">
        <f>DB519 - IF(AU519&gt;1, L519*CV519*100.0/(AW519*DP519), 0)</f>
        <v>0</v>
      </c>
      <c r="N519">
        <f>((T519-J519/2)*M519-L519)/(T519+J519/2)</f>
        <v>0</v>
      </c>
      <c r="O519">
        <f>N519*(DI519+DJ519)/1000.0</f>
        <v>0</v>
      </c>
      <c r="P519">
        <f>(DB519 - IF(AU519&gt;1, L519*CV519*100.0/(AW519*DP519), 0))*(DI519+DJ519)/1000.0</f>
        <v>0</v>
      </c>
      <c r="Q519">
        <f>2.0/((1/S519-1/R519)+SIGN(S519)*SQRT((1/S519-1/R519)*(1/S519-1/R519) + 4*CW519/((CW519+1)*(CW519+1))*(2*1/S519*1/R519-1/R519*1/R519)))</f>
        <v>0</v>
      </c>
      <c r="R519">
        <f>IF(LEFT(CX519,1)&lt;&gt;"0",IF(LEFT(CX519,1)="1",3.0,CY519),$D$5+$E$5*(DP519*DI519/($K$5*1000))+$F$5*(DP519*DI519/($K$5*1000))*MAX(MIN(CV519,$J$5),$I$5)*MAX(MIN(CV519,$J$5),$I$5)+$G$5*MAX(MIN(CV519,$J$5),$I$5)*(DP519*DI519/($K$5*1000))+$H$5*(DP519*DI519/($K$5*1000))*(DP519*DI519/($K$5*1000)))</f>
        <v>0</v>
      </c>
      <c r="S519">
        <f>J519*(1000-(1000*0.61365*exp(17.502*W519/(240.97+W519))/(DI519+DJ519)+DD519)/2)/(1000*0.61365*exp(17.502*W519/(240.97+W519))/(DI519+DJ519)-DD519)</f>
        <v>0</v>
      </c>
      <c r="T519">
        <f>1/((CW519+1)/(Q519/1.6)+1/(R519/1.37)) + CW519/((CW519+1)/(Q519/1.6) + CW519/(R519/1.37))</f>
        <v>0</v>
      </c>
      <c r="U519">
        <f>(CR519*CU519)</f>
        <v>0</v>
      </c>
      <c r="V519">
        <f>(DK519+(U519+2*0.95*5.67E-8*(((DK519+$B$7)+273)^4-(DK519+273)^4)-44100*J519)/(1.84*29.3*R519+8*0.95*5.67E-8*(DK519+273)^3))</f>
        <v>0</v>
      </c>
      <c r="W519">
        <f>($C$7*DL519+$D$7*DM519+$E$7*V519)</f>
        <v>0</v>
      </c>
      <c r="X519">
        <f>0.61365*exp(17.502*W519/(240.97+W519))</f>
        <v>0</v>
      </c>
      <c r="Y519">
        <f>(Z519/AA519*100)</f>
        <v>0</v>
      </c>
      <c r="Z519">
        <f>DD519*(DI519+DJ519)/1000</f>
        <v>0</v>
      </c>
      <c r="AA519">
        <f>0.61365*exp(17.502*DK519/(240.97+DK519))</f>
        <v>0</v>
      </c>
      <c r="AB519">
        <f>(X519-DD519*(DI519+DJ519)/1000)</f>
        <v>0</v>
      </c>
      <c r="AC519">
        <f>(-J519*44100)</f>
        <v>0</v>
      </c>
      <c r="AD519">
        <f>2*29.3*R519*0.92*(DK519-W519)</f>
        <v>0</v>
      </c>
      <c r="AE519">
        <f>2*0.95*5.67E-8*(((DK519+$B$7)+273)^4-(W519+273)^4)</f>
        <v>0</v>
      </c>
      <c r="AF519">
        <f>U519+AE519+AC519+AD519</f>
        <v>0</v>
      </c>
      <c r="AG519">
        <f>DH519*AU519*(DC519-DB519*(1000-AU519*DE519)/(1000-AU519*DD519))/(100*CV519)</f>
        <v>0</v>
      </c>
      <c r="AH519">
        <f>1000*DH519*AU519*(DD519-DE519)/(100*CV519*(1000-AU519*DD519))</f>
        <v>0</v>
      </c>
      <c r="AI519">
        <f>(AJ519 - AK519 - DI519*1E3/(8.314*(DK519+273.15)) * AM519/DH519 * AL519) * DH519/(100*CV519) * (1000 - DE519)/1000</f>
        <v>0</v>
      </c>
      <c r="AJ519">
        <v>884.1494714006089</v>
      </c>
      <c r="AK519">
        <v>818.5724969696967</v>
      </c>
      <c r="AL519">
        <v>3.395841375149393</v>
      </c>
      <c r="AM519">
        <v>66.42542374797677</v>
      </c>
      <c r="AN519">
        <f>(AP519 - AO519 + DI519*1E3/(8.314*(DK519+273.15)) * AR519/DH519 * AQ519) * DH519/(100*CV519) * 1000/(1000 - AP519)</f>
        <v>0</v>
      </c>
      <c r="AO519">
        <v>15.95140009506528</v>
      </c>
      <c r="AP519">
        <v>28.98818671328672</v>
      </c>
      <c r="AQ519">
        <v>-0.01230162830494715</v>
      </c>
      <c r="AR519">
        <v>79.24354987130967</v>
      </c>
      <c r="AS519">
        <v>0</v>
      </c>
      <c r="AT519">
        <v>0</v>
      </c>
      <c r="AU519">
        <f>IF(AS519*$H$13&gt;=AW519,1.0,(AW519/(AW519-AS519*$H$13)))</f>
        <v>0</v>
      </c>
      <c r="AV519">
        <f>(AU519-1)*100</f>
        <v>0</v>
      </c>
      <c r="AW519">
        <f>MAX(0,($B$13+$C$13*DP519)/(1+$D$13*DP519)*DI519/(DK519+273)*$E$13)</f>
        <v>0</v>
      </c>
      <c r="AX519" t="s">
        <v>421</v>
      </c>
      <c r="AY519" t="s">
        <v>421</v>
      </c>
      <c r="AZ519">
        <v>0</v>
      </c>
      <c r="BA519">
        <v>0</v>
      </c>
      <c r="BB519">
        <f>1-AZ519/BA519</f>
        <v>0</v>
      </c>
      <c r="BC519">
        <v>0</v>
      </c>
      <c r="BD519" t="s">
        <v>421</v>
      </c>
      <c r="BE519" t="s">
        <v>421</v>
      </c>
      <c r="BF519">
        <v>0</v>
      </c>
      <c r="BG519">
        <v>0</v>
      </c>
      <c r="BH519">
        <f>1-BF519/BG519</f>
        <v>0</v>
      </c>
      <c r="BI519">
        <v>0.5</v>
      </c>
      <c r="BJ519">
        <f>CS519</f>
        <v>0</v>
      </c>
      <c r="BK519">
        <f>L519</f>
        <v>0</v>
      </c>
      <c r="BL519">
        <f>BH519*BI519*BJ519</f>
        <v>0</v>
      </c>
      <c r="BM519">
        <f>(BK519-BC519)/BJ519</f>
        <v>0</v>
      </c>
      <c r="BN519">
        <f>(BA519-BG519)/BG519</f>
        <v>0</v>
      </c>
      <c r="BO519">
        <f>AZ519/(BB519+AZ519/BG519)</f>
        <v>0</v>
      </c>
      <c r="BP519" t="s">
        <v>421</v>
      </c>
      <c r="BQ519">
        <v>0</v>
      </c>
      <c r="BR519">
        <f>IF(BQ519&lt;&gt;0, BQ519, BO519)</f>
        <v>0</v>
      </c>
      <c r="BS519">
        <f>1-BR519/BG519</f>
        <v>0</v>
      </c>
      <c r="BT519">
        <f>(BG519-BF519)/(BG519-BR519)</f>
        <v>0</v>
      </c>
      <c r="BU519">
        <f>(BA519-BG519)/(BA519-BR519)</f>
        <v>0</v>
      </c>
      <c r="BV519">
        <f>(BG519-BF519)/(BG519-AZ519)</f>
        <v>0</v>
      </c>
      <c r="BW519">
        <f>(BA519-BG519)/(BA519-AZ519)</f>
        <v>0</v>
      </c>
      <c r="BX519">
        <f>(BT519*BR519/BF519)</f>
        <v>0</v>
      </c>
      <c r="BY519">
        <f>(1-BX519)</f>
        <v>0</v>
      </c>
      <c r="BZ519">
        <v>1370</v>
      </c>
      <c r="CA519">
        <v>300</v>
      </c>
      <c r="CB519">
        <v>300</v>
      </c>
      <c r="CC519">
        <v>300</v>
      </c>
      <c r="CD519">
        <v>10364.3</v>
      </c>
      <c r="CE519">
        <v>1581.53</v>
      </c>
      <c r="CF519">
        <v>-0.00729618</v>
      </c>
      <c r="CG519">
        <v>1.07</v>
      </c>
      <c r="CH519" t="s">
        <v>421</v>
      </c>
      <c r="CI519" t="s">
        <v>421</v>
      </c>
      <c r="CJ519" t="s">
        <v>421</v>
      </c>
      <c r="CK519" t="s">
        <v>421</v>
      </c>
      <c r="CL519" t="s">
        <v>421</v>
      </c>
      <c r="CM519" t="s">
        <v>421</v>
      </c>
      <c r="CN519" t="s">
        <v>421</v>
      </c>
      <c r="CO519" t="s">
        <v>421</v>
      </c>
      <c r="CP519" t="s">
        <v>421</v>
      </c>
      <c r="CQ519" t="s">
        <v>421</v>
      </c>
      <c r="CR519">
        <f>$B$11*DQ519+$C$11*DR519+$F$11*EC519*(1-EF519)</f>
        <v>0</v>
      </c>
      <c r="CS519">
        <f>CR519*CT519</f>
        <v>0</v>
      </c>
      <c r="CT519">
        <f>($B$11*$D$9+$C$11*$D$9+$F$11*((EP519+EH519)/MAX(EP519+EH519+EQ519, 0.1)*$I$9+EQ519/MAX(EP519+EH519+EQ519, 0.1)*$J$9))/($B$11+$C$11+$F$11)</f>
        <v>0</v>
      </c>
      <c r="CU519">
        <f>($B$11*$K$9+$C$11*$K$9+$F$11*((EP519+EH519)/MAX(EP519+EH519+EQ519, 0.1)*$P$9+EQ519/MAX(EP519+EH519+EQ519, 0.1)*$Q$9))/($B$11+$C$11+$F$11)</f>
        <v>0</v>
      </c>
      <c r="CV519">
        <v>6</v>
      </c>
      <c r="CW519">
        <v>0.5</v>
      </c>
      <c r="CX519" t="s">
        <v>422</v>
      </c>
      <c r="CY519">
        <v>2</v>
      </c>
      <c r="CZ519" t="b">
        <v>1</v>
      </c>
      <c r="DA519">
        <v>1652293087.2</v>
      </c>
      <c r="DB519">
        <v>787.2508999999999</v>
      </c>
      <c r="DC519">
        <v>873.5063</v>
      </c>
      <c r="DD519">
        <v>29.00631</v>
      </c>
      <c r="DE519">
        <v>15.98505</v>
      </c>
      <c r="DF519">
        <v>786.9028</v>
      </c>
      <c r="DG519">
        <v>28.88477</v>
      </c>
      <c r="DH519">
        <v>400.0703</v>
      </c>
      <c r="DI519">
        <v>90.58919999999999</v>
      </c>
      <c r="DJ519">
        <v>0.09998518999999999</v>
      </c>
      <c r="DK519">
        <v>33.82814</v>
      </c>
      <c r="DL519">
        <v>31.99863</v>
      </c>
      <c r="DM519">
        <v>999.9</v>
      </c>
      <c r="DN519">
        <v>0</v>
      </c>
      <c r="DO519">
        <v>0</v>
      </c>
      <c r="DP519">
        <v>10000.805</v>
      </c>
      <c r="DQ519">
        <v>0</v>
      </c>
      <c r="DR519">
        <v>250.859</v>
      </c>
      <c r="DS519">
        <v>-86.25534</v>
      </c>
      <c r="DT519">
        <v>810.7683</v>
      </c>
      <c r="DU519">
        <v>887.6962</v>
      </c>
      <c r="DV519">
        <v>13.02126</v>
      </c>
      <c r="DW519">
        <v>873.5063</v>
      </c>
      <c r="DX519">
        <v>15.98505</v>
      </c>
      <c r="DY519">
        <v>2.627659</v>
      </c>
      <c r="DZ519">
        <v>1.448073</v>
      </c>
      <c r="EA519">
        <v>21.83959</v>
      </c>
      <c r="EB519">
        <v>12.43059</v>
      </c>
      <c r="EC519">
        <v>1499.989</v>
      </c>
      <c r="ED519">
        <v>0.9730079999999999</v>
      </c>
      <c r="EE519">
        <v>0.02699188</v>
      </c>
      <c r="EF519">
        <v>0</v>
      </c>
      <c r="EG519">
        <v>1024.705</v>
      </c>
      <c r="EH519">
        <v>5.000970000000001</v>
      </c>
      <c r="EI519">
        <v>16459.13</v>
      </c>
      <c r="EJ519">
        <v>12491.52</v>
      </c>
      <c r="EK519">
        <v>42.2872</v>
      </c>
      <c r="EL519">
        <v>43.812</v>
      </c>
      <c r="EM519">
        <v>42.53100000000001</v>
      </c>
      <c r="EN519">
        <v>43.562</v>
      </c>
      <c r="EO519">
        <v>43.4622</v>
      </c>
      <c r="EP519">
        <v>1454.639</v>
      </c>
      <c r="EQ519">
        <v>40.35000000000001</v>
      </c>
      <c r="ER519">
        <v>0</v>
      </c>
      <c r="ES519">
        <v>1254.600000143051</v>
      </c>
      <c r="ET519">
        <v>0</v>
      </c>
      <c r="EU519">
        <v>1026.845384615385</v>
      </c>
      <c r="EV519">
        <v>-28.78017095940947</v>
      </c>
      <c r="EW519">
        <v>-416.7179489007252</v>
      </c>
      <c r="EX519">
        <v>16489.96153846154</v>
      </c>
      <c r="EY519">
        <v>15</v>
      </c>
      <c r="EZ519">
        <v>1652291871.6</v>
      </c>
      <c r="FA519" t="s">
        <v>1407</v>
      </c>
      <c r="FB519">
        <v>1652291871.6</v>
      </c>
      <c r="FC519">
        <v>1652291863.6</v>
      </c>
      <c r="FD519">
        <v>39</v>
      </c>
      <c r="FE519">
        <v>0.347</v>
      </c>
      <c r="FF519">
        <v>-0</v>
      </c>
      <c r="FG519">
        <v>-0.763</v>
      </c>
      <c r="FH519">
        <v>0.031</v>
      </c>
      <c r="FI519">
        <v>1600</v>
      </c>
      <c r="FJ519">
        <v>23</v>
      </c>
      <c r="FK519">
        <v>0.04</v>
      </c>
      <c r="FL519">
        <v>0.02</v>
      </c>
      <c r="FM519">
        <v>-85.63342682926829</v>
      </c>
      <c r="FN519">
        <v>-4.891825087108135</v>
      </c>
      <c r="FO519">
        <v>0.4865028458665865</v>
      </c>
      <c r="FP519">
        <v>-1</v>
      </c>
      <c r="FQ519">
        <v>13.18507317073171</v>
      </c>
      <c r="FR519">
        <v>-1.08382160278742</v>
      </c>
      <c r="FS519">
        <v>0.1093067958621686</v>
      </c>
      <c r="FT519">
        <v>0</v>
      </c>
      <c r="FU519">
        <v>0</v>
      </c>
      <c r="FV519">
        <v>0</v>
      </c>
      <c r="FW519">
        <v>0</v>
      </c>
      <c r="FX519">
        <v>-1</v>
      </c>
      <c r="FY519">
        <v>0</v>
      </c>
      <c r="FZ519">
        <v>1</v>
      </c>
      <c r="GA519" t="s">
        <v>710</v>
      </c>
      <c r="GB519">
        <v>2.69272</v>
      </c>
      <c r="GC519">
        <v>2.70511</v>
      </c>
      <c r="GD519">
        <v>0.146965</v>
      </c>
      <c r="GE519">
        <v>0.155679</v>
      </c>
      <c r="GF519">
        <v>0.120307</v>
      </c>
      <c r="GG519">
        <v>0.0781956</v>
      </c>
      <c r="GH519">
        <v>26704.8</v>
      </c>
      <c r="GI519">
        <v>26539.7</v>
      </c>
      <c r="GJ519">
        <v>29137.6</v>
      </c>
      <c r="GK519">
        <v>29099.7</v>
      </c>
      <c r="GL519">
        <v>33936.1</v>
      </c>
      <c r="GM519">
        <v>35714</v>
      </c>
      <c r="GN519">
        <v>41005.1</v>
      </c>
      <c r="GO519">
        <v>41526</v>
      </c>
      <c r="GP519">
        <v>1.71145</v>
      </c>
      <c r="GQ519">
        <v>1.98255</v>
      </c>
      <c r="GR519">
        <v>0.0430942</v>
      </c>
      <c r="GS519">
        <v>0</v>
      </c>
      <c r="GT519">
        <v>31.3071</v>
      </c>
      <c r="GU519">
        <v>999.9</v>
      </c>
      <c r="GV519">
        <v>36.1</v>
      </c>
      <c r="GW519">
        <v>37.4</v>
      </c>
      <c r="GX519">
        <v>25.683</v>
      </c>
      <c r="GY519">
        <v>63.0318</v>
      </c>
      <c r="GZ519">
        <v>29.2468</v>
      </c>
      <c r="HA519">
        <v>1</v>
      </c>
      <c r="HB519">
        <v>0.426832</v>
      </c>
      <c r="HC519">
        <v>0</v>
      </c>
      <c r="HD519">
        <v>20.3916</v>
      </c>
      <c r="HE519">
        <v>5.21624</v>
      </c>
      <c r="HF519">
        <v>12.0098</v>
      </c>
      <c r="HG519">
        <v>4.98675</v>
      </c>
      <c r="HH519">
        <v>3.28818</v>
      </c>
      <c r="HI519">
        <v>2506.1</v>
      </c>
      <c r="HJ519">
        <v>9999</v>
      </c>
      <c r="HK519">
        <v>9999</v>
      </c>
      <c r="HL519">
        <v>47</v>
      </c>
      <c r="HM519">
        <v>1.86736</v>
      </c>
      <c r="HN519">
        <v>1.8663</v>
      </c>
      <c r="HO519">
        <v>1.86585</v>
      </c>
      <c r="HP519">
        <v>1.86569</v>
      </c>
      <c r="HQ519">
        <v>1.86752</v>
      </c>
      <c r="HR519">
        <v>1.87006</v>
      </c>
      <c r="HS519">
        <v>1.86874</v>
      </c>
      <c r="HT519">
        <v>1.8701</v>
      </c>
      <c r="HU519">
        <v>0</v>
      </c>
      <c r="HV519">
        <v>0</v>
      </c>
      <c r="HW519">
        <v>0</v>
      </c>
      <c r="HX519">
        <v>0</v>
      </c>
      <c r="HY519" t="s">
        <v>425</v>
      </c>
      <c r="HZ519" t="s">
        <v>426</v>
      </c>
      <c r="IA519" t="s">
        <v>427</v>
      </c>
      <c r="IB519" t="s">
        <v>427</v>
      </c>
      <c r="IC519" t="s">
        <v>427</v>
      </c>
      <c r="ID519" t="s">
        <v>427</v>
      </c>
      <c r="IE519">
        <v>0</v>
      </c>
      <c r="IF519">
        <v>100</v>
      </c>
      <c r="IG519">
        <v>100</v>
      </c>
      <c r="IH519">
        <v>0.336</v>
      </c>
      <c r="II519">
        <v>0.1212</v>
      </c>
      <c r="IJ519">
        <v>1.086735174038953</v>
      </c>
      <c r="IK519">
        <v>-0.0004613869835165773</v>
      </c>
      <c r="IL519">
        <v>-7.733014719846753E-07</v>
      </c>
      <c r="IM519">
        <v>2.12217718631011E-10</v>
      </c>
      <c r="IN519">
        <v>-0.1663746428164504</v>
      </c>
      <c r="IO519">
        <v>0.000886434048502425</v>
      </c>
      <c r="IP519">
        <v>0.0004187276611132993</v>
      </c>
      <c r="IQ519">
        <v>-3.612086840460417E-06</v>
      </c>
      <c r="IR519">
        <v>19</v>
      </c>
      <c r="IS519">
        <v>2204</v>
      </c>
      <c r="IT519">
        <v>1</v>
      </c>
      <c r="IU519">
        <v>37</v>
      </c>
      <c r="IV519">
        <v>20.3</v>
      </c>
      <c r="IW519">
        <v>20.4</v>
      </c>
      <c r="IX519">
        <v>1.92261</v>
      </c>
      <c r="IY519">
        <v>2.22412</v>
      </c>
      <c r="IZ519">
        <v>1.39648</v>
      </c>
      <c r="JA519">
        <v>2.34863</v>
      </c>
      <c r="JB519">
        <v>1.49536</v>
      </c>
      <c r="JC519">
        <v>2.34009</v>
      </c>
      <c r="JD519">
        <v>39.8177</v>
      </c>
      <c r="JE519">
        <v>14.1408</v>
      </c>
      <c r="JF519">
        <v>18</v>
      </c>
      <c r="JG519">
        <v>394.467</v>
      </c>
      <c r="JH519">
        <v>551.65</v>
      </c>
      <c r="JI519">
        <v>33.2647</v>
      </c>
      <c r="JJ519">
        <v>32.9448</v>
      </c>
      <c r="JK519">
        <v>29.9999</v>
      </c>
      <c r="JL519">
        <v>32.8731</v>
      </c>
      <c r="JM519">
        <v>32.7806</v>
      </c>
      <c r="JN519">
        <v>38.5213</v>
      </c>
      <c r="JO519">
        <v>36.8287</v>
      </c>
      <c r="JP519">
        <v>0</v>
      </c>
      <c r="JQ519">
        <v>-999.9</v>
      </c>
      <c r="JR519">
        <v>902.478</v>
      </c>
      <c r="JS519">
        <v>16.1522</v>
      </c>
      <c r="JT519">
        <v>99.5879</v>
      </c>
      <c r="JU519">
        <v>99.6735</v>
      </c>
    </row>
    <row r="520" spans="1:281">
      <c r="A520">
        <v>504</v>
      </c>
      <c r="B520">
        <v>1652293095</v>
      </c>
      <c r="C520">
        <v>11038.5</v>
      </c>
      <c r="D520" t="s">
        <v>1519</v>
      </c>
      <c r="E520" t="s">
        <v>1520</v>
      </c>
      <c r="F520">
        <v>5</v>
      </c>
      <c r="G520" t="s">
        <v>1410</v>
      </c>
      <c r="H520" t="s">
        <v>418</v>
      </c>
      <c r="I520">
        <v>1652293092.5</v>
      </c>
      <c r="J520">
        <f>(K520)/1000</f>
        <v>0</v>
      </c>
      <c r="K520">
        <f>IF(CZ520, AN520, AH520)</f>
        <v>0</v>
      </c>
      <c r="L520">
        <f>IF(CZ520, AI520, AG520)</f>
        <v>0</v>
      </c>
      <c r="M520">
        <f>DB520 - IF(AU520&gt;1, L520*CV520*100.0/(AW520*DP520), 0)</f>
        <v>0</v>
      </c>
      <c r="N520">
        <f>((T520-J520/2)*M520-L520)/(T520+J520/2)</f>
        <v>0</v>
      </c>
      <c r="O520">
        <f>N520*(DI520+DJ520)/1000.0</f>
        <v>0</v>
      </c>
      <c r="P520">
        <f>(DB520 - IF(AU520&gt;1, L520*CV520*100.0/(AW520*DP520), 0))*(DI520+DJ520)/1000.0</f>
        <v>0</v>
      </c>
      <c r="Q520">
        <f>2.0/((1/S520-1/R520)+SIGN(S520)*SQRT((1/S520-1/R520)*(1/S520-1/R520) + 4*CW520/((CW520+1)*(CW520+1))*(2*1/S520*1/R520-1/R520*1/R520)))</f>
        <v>0</v>
      </c>
      <c r="R520">
        <f>IF(LEFT(CX520,1)&lt;&gt;"0",IF(LEFT(CX520,1)="1",3.0,CY520),$D$5+$E$5*(DP520*DI520/($K$5*1000))+$F$5*(DP520*DI520/($K$5*1000))*MAX(MIN(CV520,$J$5),$I$5)*MAX(MIN(CV520,$J$5),$I$5)+$G$5*MAX(MIN(CV520,$J$5),$I$5)*(DP520*DI520/($K$5*1000))+$H$5*(DP520*DI520/($K$5*1000))*(DP520*DI520/($K$5*1000)))</f>
        <v>0</v>
      </c>
      <c r="S520">
        <f>J520*(1000-(1000*0.61365*exp(17.502*W520/(240.97+W520))/(DI520+DJ520)+DD520)/2)/(1000*0.61365*exp(17.502*W520/(240.97+W520))/(DI520+DJ520)-DD520)</f>
        <v>0</v>
      </c>
      <c r="T520">
        <f>1/((CW520+1)/(Q520/1.6)+1/(R520/1.37)) + CW520/((CW520+1)/(Q520/1.6) + CW520/(R520/1.37))</f>
        <v>0</v>
      </c>
      <c r="U520">
        <f>(CR520*CU520)</f>
        <v>0</v>
      </c>
      <c r="V520">
        <f>(DK520+(U520+2*0.95*5.67E-8*(((DK520+$B$7)+273)^4-(DK520+273)^4)-44100*J520)/(1.84*29.3*R520+8*0.95*5.67E-8*(DK520+273)^3))</f>
        <v>0</v>
      </c>
      <c r="W520">
        <f>($C$7*DL520+$D$7*DM520+$E$7*V520)</f>
        <v>0</v>
      </c>
      <c r="X520">
        <f>0.61365*exp(17.502*W520/(240.97+W520))</f>
        <v>0</v>
      </c>
      <c r="Y520">
        <f>(Z520/AA520*100)</f>
        <v>0</v>
      </c>
      <c r="Z520">
        <f>DD520*(DI520+DJ520)/1000</f>
        <v>0</v>
      </c>
      <c r="AA520">
        <f>0.61365*exp(17.502*DK520/(240.97+DK520))</f>
        <v>0</v>
      </c>
      <c r="AB520">
        <f>(X520-DD520*(DI520+DJ520)/1000)</f>
        <v>0</v>
      </c>
      <c r="AC520">
        <f>(-J520*44100)</f>
        <v>0</v>
      </c>
      <c r="AD520">
        <f>2*29.3*R520*0.92*(DK520-W520)</f>
        <v>0</v>
      </c>
      <c r="AE520">
        <f>2*0.95*5.67E-8*(((DK520+$B$7)+273)^4-(W520+273)^4)</f>
        <v>0</v>
      </c>
      <c r="AF520">
        <f>U520+AE520+AC520+AD520</f>
        <v>0</v>
      </c>
      <c r="AG520">
        <f>DH520*AU520*(DC520-DB520*(1000-AU520*DE520)/(1000-AU520*DD520))/(100*CV520)</f>
        <v>0</v>
      </c>
      <c r="AH520">
        <f>1000*DH520*AU520*(DD520-DE520)/(100*CV520*(1000-AU520*DD520))</f>
        <v>0</v>
      </c>
      <c r="AI520">
        <f>(AJ520 - AK520 - DI520*1E3/(8.314*(DK520+273.15)) * AM520/DH520 * AL520) * DH520/(100*CV520) * (1000 - DE520)/1000</f>
        <v>0</v>
      </c>
      <c r="AJ520">
        <v>901.3145947490984</v>
      </c>
      <c r="AK520">
        <v>835.5785454545452</v>
      </c>
      <c r="AL520">
        <v>3.40409961125247</v>
      </c>
      <c r="AM520">
        <v>66.42542374797677</v>
      </c>
      <c r="AN520">
        <f>(AP520 - AO520 + DI520*1E3/(8.314*(DK520+273.15)) * AR520/DH520 * AQ520) * DH520/(100*CV520) * 1000/(1000 - AP520)</f>
        <v>0</v>
      </c>
      <c r="AO520">
        <v>16.01992922489823</v>
      </c>
      <c r="AP520">
        <v>28.94135944055947</v>
      </c>
      <c r="AQ520">
        <v>-0.008448131187651369</v>
      </c>
      <c r="AR520">
        <v>79.24354987130967</v>
      </c>
      <c r="AS520">
        <v>0</v>
      </c>
      <c r="AT520">
        <v>0</v>
      </c>
      <c r="AU520">
        <f>IF(AS520*$H$13&gt;=AW520,1.0,(AW520/(AW520-AS520*$H$13)))</f>
        <v>0</v>
      </c>
      <c r="AV520">
        <f>(AU520-1)*100</f>
        <v>0</v>
      </c>
      <c r="AW520">
        <f>MAX(0,($B$13+$C$13*DP520)/(1+$D$13*DP520)*DI520/(DK520+273)*$E$13)</f>
        <v>0</v>
      </c>
      <c r="AX520" t="s">
        <v>421</v>
      </c>
      <c r="AY520" t="s">
        <v>421</v>
      </c>
      <c r="AZ520">
        <v>0</v>
      </c>
      <c r="BA520">
        <v>0</v>
      </c>
      <c r="BB520">
        <f>1-AZ520/BA520</f>
        <v>0</v>
      </c>
      <c r="BC520">
        <v>0</v>
      </c>
      <c r="BD520" t="s">
        <v>421</v>
      </c>
      <c r="BE520" t="s">
        <v>421</v>
      </c>
      <c r="BF520">
        <v>0</v>
      </c>
      <c r="BG520">
        <v>0</v>
      </c>
      <c r="BH520">
        <f>1-BF520/BG520</f>
        <v>0</v>
      </c>
      <c r="BI520">
        <v>0.5</v>
      </c>
      <c r="BJ520">
        <f>CS520</f>
        <v>0</v>
      </c>
      <c r="BK520">
        <f>L520</f>
        <v>0</v>
      </c>
      <c r="BL520">
        <f>BH520*BI520*BJ520</f>
        <v>0</v>
      </c>
      <c r="BM520">
        <f>(BK520-BC520)/BJ520</f>
        <v>0</v>
      </c>
      <c r="BN520">
        <f>(BA520-BG520)/BG520</f>
        <v>0</v>
      </c>
      <c r="BO520">
        <f>AZ520/(BB520+AZ520/BG520)</f>
        <v>0</v>
      </c>
      <c r="BP520" t="s">
        <v>421</v>
      </c>
      <c r="BQ520">
        <v>0</v>
      </c>
      <c r="BR520">
        <f>IF(BQ520&lt;&gt;0, BQ520, BO520)</f>
        <v>0</v>
      </c>
      <c r="BS520">
        <f>1-BR520/BG520</f>
        <v>0</v>
      </c>
      <c r="BT520">
        <f>(BG520-BF520)/(BG520-BR520)</f>
        <v>0</v>
      </c>
      <c r="BU520">
        <f>(BA520-BG520)/(BA520-BR520)</f>
        <v>0</v>
      </c>
      <c r="BV520">
        <f>(BG520-BF520)/(BG520-AZ520)</f>
        <v>0</v>
      </c>
      <c r="BW520">
        <f>(BA520-BG520)/(BA520-AZ520)</f>
        <v>0</v>
      </c>
      <c r="BX520">
        <f>(BT520*BR520/BF520)</f>
        <v>0</v>
      </c>
      <c r="BY520">
        <f>(1-BX520)</f>
        <v>0</v>
      </c>
      <c r="BZ520">
        <v>1370</v>
      </c>
      <c r="CA520">
        <v>300</v>
      </c>
      <c r="CB520">
        <v>300</v>
      </c>
      <c r="CC520">
        <v>300</v>
      </c>
      <c r="CD520">
        <v>10364.3</v>
      </c>
      <c r="CE520">
        <v>1581.53</v>
      </c>
      <c r="CF520">
        <v>-0.00729618</v>
      </c>
      <c r="CG520">
        <v>1.07</v>
      </c>
      <c r="CH520" t="s">
        <v>421</v>
      </c>
      <c r="CI520" t="s">
        <v>421</v>
      </c>
      <c r="CJ520" t="s">
        <v>421</v>
      </c>
      <c r="CK520" t="s">
        <v>421</v>
      </c>
      <c r="CL520" t="s">
        <v>421</v>
      </c>
      <c r="CM520" t="s">
        <v>421</v>
      </c>
      <c r="CN520" t="s">
        <v>421</v>
      </c>
      <c r="CO520" t="s">
        <v>421</v>
      </c>
      <c r="CP520" t="s">
        <v>421</v>
      </c>
      <c r="CQ520" t="s">
        <v>421</v>
      </c>
      <c r="CR520">
        <f>$B$11*DQ520+$C$11*DR520+$F$11*EC520*(1-EF520)</f>
        <v>0</v>
      </c>
      <c r="CS520">
        <f>CR520*CT520</f>
        <v>0</v>
      </c>
      <c r="CT520">
        <f>($B$11*$D$9+$C$11*$D$9+$F$11*((EP520+EH520)/MAX(EP520+EH520+EQ520, 0.1)*$I$9+EQ520/MAX(EP520+EH520+EQ520, 0.1)*$J$9))/($B$11+$C$11+$F$11)</f>
        <v>0</v>
      </c>
      <c r="CU520">
        <f>($B$11*$K$9+$C$11*$K$9+$F$11*((EP520+EH520)/MAX(EP520+EH520+EQ520, 0.1)*$P$9+EQ520/MAX(EP520+EH520+EQ520, 0.1)*$Q$9))/($B$11+$C$11+$F$11)</f>
        <v>0</v>
      </c>
      <c r="CV520">
        <v>6</v>
      </c>
      <c r="CW520">
        <v>0.5</v>
      </c>
      <c r="CX520" t="s">
        <v>422</v>
      </c>
      <c r="CY520">
        <v>2</v>
      </c>
      <c r="CZ520" t="b">
        <v>1</v>
      </c>
      <c r="DA520">
        <v>1652293092.5</v>
      </c>
      <c r="DB520">
        <v>804.7402222222222</v>
      </c>
      <c r="DC520">
        <v>891.3624444444445</v>
      </c>
      <c r="DD520">
        <v>28.96171111111111</v>
      </c>
      <c r="DE520">
        <v>16.05754444444445</v>
      </c>
      <c r="DF520">
        <v>804.4145555555556</v>
      </c>
      <c r="DG520">
        <v>28.84086666666666</v>
      </c>
      <c r="DH520">
        <v>400.0583333333333</v>
      </c>
      <c r="DI520">
        <v>90.58707777777778</v>
      </c>
      <c r="DJ520">
        <v>0.0999776</v>
      </c>
      <c r="DK520">
        <v>33.82622222222222</v>
      </c>
      <c r="DL520">
        <v>32.01193333333333</v>
      </c>
      <c r="DM520">
        <v>999.9000000000001</v>
      </c>
      <c r="DN520">
        <v>0</v>
      </c>
      <c r="DO520">
        <v>0</v>
      </c>
      <c r="DP520">
        <v>9999.575555555557</v>
      </c>
      <c r="DQ520">
        <v>0</v>
      </c>
      <c r="DR520">
        <v>251.2262222222222</v>
      </c>
      <c r="DS520">
        <v>-86.62215555555555</v>
      </c>
      <c r="DT520">
        <v>828.742</v>
      </c>
      <c r="DU520">
        <v>905.9092222222222</v>
      </c>
      <c r="DV520">
        <v>12.90414444444444</v>
      </c>
      <c r="DW520">
        <v>891.3624444444445</v>
      </c>
      <c r="DX520">
        <v>16.05754444444445</v>
      </c>
      <c r="DY520">
        <v>2.623554444444444</v>
      </c>
      <c r="DZ520">
        <v>1.454606666666667</v>
      </c>
      <c r="EA520">
        <v>21.81403333333333</v>
      </c>
      <c r="EB520">
        <v>12.49915555555556</v>
      </c>
      <c r="EC520">
        <v>1500.026666666667</v>
      </c>
      <c r="ED520">
        <v>0.9730089999999999</v>
      </c>
      <c r="EE520">
        <v>0.0269908</v>
      </c>
      <c r="EF520">
        <v>0</v>
      </c>
      <c r="EG520">
        <v>1022.102222222222</v>
      </c>
      <c r="EH520">
        <v>5.00097</v>
      </c>
      <c r="EI520">
        <v>16428.71111111111</v>
      </c>
      <c r="EJ520">
        <v>12491.85555555555</v>
      </c>
      <c r="EK520">
        <v>42.312</v>
      </c>
      <c r="EL520">
        <v>43.812</v>
      </c>
      <c r="EM520">
        <v>42.52066666666667</v>
      </c>
      <c r="EN520">
        <v>43.597</v>
      </c>
      <c r="EO520">
        <v>43.437</v>
      </c>
      <c r="EP520">
        <v>1454.676666666667</v>
      </c>
      <c r="EQ520">
        <v>40.35</v>
      </c>
      <c r="ER520">
        <v>0</v>
      </c>
      <c r="ES520">
        <v>1259.400000095367</v>
      </c>
      <c r="ET520">
        <v>0</v>
      </c>
      <c r="EU520">
        <v>1024.507692307692</v>
      </c>
      <c r="EV520">
        <v>-29.60888884995293</v>
      </c>
      <c r="EW520">
        <v>-367.9282044115992</v>
      </c>
      <c r="EX520">
        <v>16458.86538461538</v>
      </c>
      <c r="EY520">
        <v>15</v>
      </c>
      <c r="EZ520">
        <v>1652291871.6</v>
      </c>
      <c r="FA520" t="s">
        <v>1407</v>
      </c>
      <c r="FB520">
        <v>1652291871.6</v>
      </c>
      <c r="FC520">
        <v>1652291863.6</v>
      </c>
      <c r="FD520">
        <v>39</v>
      </c>
      <c r="FE520">
        <v>0.347</v>
      </c>
      <c r="FF520">
        <v>-0</v>
      </c>
      <c r="FG520">
        <v>-0.763</v>
      </c>
      <c r="FH520">
        <v>0.031</v>
      </c>
      <c r="FI520">
        <v>1600</v>
      </c>
      <c r="FJ520">
        <v>23</v>
      </c>
      <c r="FK520">
        <v>0.04</v>
      </c>
      <c r="FL520">
        <v>0.02</v>
      </c>
      <c r="FM520">
        <v>-86.02376829268295</v>
      </c>
      <c r="FN520">
        <v>-4.416077351916446</v>
      </c>
      <c r="FO520">
        <v>0.4397314110598584</v>
      </c>
      <c r="FP520">
        <v>-1</v>
      </c>
      <c r="FQ520">
        <v>13.08610731707317</v>
      </c>
      <c r="FR520">
        <v>-1.165168641114968</v>
      </c>
      <c r="FS520">
        <v>0.1176729498108727</v>
      </c>
      <c r="FT520">
        <v>0</v>
      </c>
      <c r="FU520">
        <v>0</v>
      </c>
      <c r="FV520">
        <v>0</v>
      </c>
      <c r="FW520">
        <v>0</v>
      </c>
      <c r="FX520">
        <v>-1</v>
      </c>
      <c r="FY520">
        <v>0</v>
      </c>
      <c r="FZ520">
        <v>1</v>
      </c>
      <c r="GA520" t="s">
        <v>710</v>
      </c>
      <c r="GB520">
        <v>2.69287</v>
      </c>
      <c r="GC520">
        <v>2.70512</v>
      </c>
      <c r="GD520">
        <v>0.149003</v>
      </c>
      <c r="GE520">
        <v>0.157631</v>
      </c>
      <c r="GF520">
        <v>0.120173</v>
      </c>
      <c r="GG520">
        <v>0.0785095</v>
      </c>
      <c r="GH520">
        <v>26640.9</v>
      </c>
      <c r="GI520">
        <v>26478.6</v>
      </c>
      <c r="GJ520">
        <v>29137.7</v>
      </c>
      <c r="GK520">
        <v>29100</v>
      </c>
      <c r="GL520">
        <v>33941.4</v>
      </c>
      <c r="GM520">
        <v>35702.2</v>
      </c>
      <c r="GN520">
        <v>41005.3</v>
      </c>
      <c r="GO520">
        <v>41526.4</v>
      </c>
      <c r="GP520">
        <v>1.71145</v>
      </c>
      <c r="GQ520">
        <v>1.98263</v>
      </c>
      <c r="GR520">
        <v>0.0435635</v>
      </c>
      <c r="GS520">
        <v>0</v>
      </c>
      <c r="GT520">
        <v>31.3045</v>
      </c>
      <c r="GU520">
        <v>999.9</v>
      </c>
      <c r="GV520">
        <v>36.1</v>
      </c>
      <c r="GW520">
        <v>37.4</v>
      </c>
      <c r="GX520">
        <v>25.6823</v>
      </c>
      <c r="GY520">
        <v>63.0118</v>
      </c>
      <c r="GZ520">
        <v>29.2588</v>
      </c>
      <c r="HA520">
        <v>1</v>
      </c>
      <c r="HB520">
        <v>0.426494</v>
      </c>
      <c r="HC520">
        <v>0</v>
      </c>
      <c r="HD520">
        <v>20.3916</v>
      </c>
      <c r="HE520">
        <v>5.21699</v>
      </c>
      <c r="HF520">
        <v>12.0099</v>
      </c>
      <c r="HG520">
        <v>4.9875</v>
      </c>
      <c r="HH520">
        <v>3.28825</v>
      </c>
      <c r="HI520">
        <v>2506.1</v>
      </c>
      <c r="HJ520">
        <v>9999</v>
      </c>
      <c r="HK520">
        <v>9999</v>
      </c>
      <c r="HL520">
        <v>47</v>
      </c>
      <c r="HM520">
        <v>1.86735</v>
      </c>
      <c r="HN520">
        <v>1.8663</v>
      </c>
      <c r="HO520">
        <v>1.86584</v>
      </c>
      <c r="HP520">
        <v>1.8657</v>
      </c>
      <c r="HQ520">
        <v>1.86752</v>
      </c>
      <c r="HR520">
        <v>1.87008</v>
      </c>
      <c r="HS520">
        <v>1.86873</v>
      </c>
      <c r="HT520">
        <v>1.8701</v>
      </c>
      <c r="HU520">
        <v>0</v>
      </c>
      <c r="HV520">
        <v>0</v>
      </c>
      <c r="HW520">
        <v>0</v>
      </c>
      <c r="HX520">
        <v>0</v>
      </c>
      <c r="HY520" t="s">
        <v>425</v>
      </c>
      <c r="HZ520" t="s">
        <v>426</v>
      </c>
      <c r="IA520" t="s">
        <v>427</v>
      </c>
      <c r="IB520" t="s">
        <v>427</v>
      </c>
      <c r="IC520" t="s">
        <v>427</v>
      </c>
      <c r="ID520" t="s">
        <v>427</v>
      </c>
      <c r="IE520">
        <v>0</v>
      </c>
      <c r="IF520">
        <v>100</v>
      </c>
      <c r="IG520">
        <v>100</v>
      </c>
      <c r="IH520">
        <v>0.314</v>
      </c>
      <c r="II520">
        <v>0.1205</v>
      </c>
      <c r="IJ520">
        <v>1.086735174038953</v>
      </c>
      <c r="IK520">
        <v>-0.0004613869835165773</v>
      </c>
      <c r="IL520">
        <v>-7.733014719846753E-07</v>
      </c>
      <c r="IM520">
        <v>2.12217718631011E-10</v>
      </c>
      <c r="IN520">
        <v>-0.1663746428164504</v>
      </c>
      <c r="IO520">
        <v>0.000886434048502425</v>
      </c>
      <c r="IP520">
        <v>0.0004187276611132993</v>
      </c>
      <c r="IQ520">
        <v>-3.612086840460417E-06</v>
      </c>
      <c r="IR520">
        <v>19</v>
      </c>
      <c r="IS520">
        <v>2204</v>
      </c>
      <c r="IT520">
        <v>1</v>
      </c>
      <c r="IU520">
        <v>37</v>
      </c>
      <c r="IV520">
        <v>20.4</v>
      </c>
      <c r="IW520">
        <v>20.5</v>
      </c>
      <c r="IX520">
        <v>1.94946</v>
      </c>
      <c r="IY520">
        <v>2.2229</v>
      </c>
      <c r="IZ520">
        <v>1.39648</v>
      </c>
      <c r="JA520">
        <v>2.34863</v>
      </c>
      <c r="JB520">
        <v>1.49536</v>
      </c>
      <c r="JC520">
        <v>2.37915</v>
      </c>
      <c r="JD520">
        <v>39.8177</v>
      </c>
      <c r="JE520">
        <v>14.1408</v>
      </c>
      <c r="JF520">
        <v>18</v>
      </c>
      <c r="JG520">
        <v>394.461</v>
      </c>
      <c r="JH520">
        <v>551.706</v>
      </c>
      <c r="JI520">
        <v>33.2632</v>
      </c>
      <c r="JJ520">
        <v>32.9448</v>
      </c>
      <c r="JK520">
        <v>29.9999</v>
      </c>
      <c r="JL520">
        <v>32.8721</v>
      </c>
      <c r="JM520">
        <v>32.7806</v>
      </c>
      <c r="JN520">
        <v>39.1227</v>
      </c>
      <c r="JO520">
        <v>36.5321</v>
      </c>
      <c r="JP520">
        <v>0</v>
      </c>
      <c r="JQ520">
        <v>-999.9</v>
      </c>
      <c r="JR520">
        <v>922.609</v>
      </c>
      <c r="JS520">
        <v>16.2534</v>
      </c>
      <c r="JT520">
        <v>99.5882</v>
      </c>
      <c r="JU520">
        <v>99.6747</v>
      </c>
    </row>
    <row r="521" spans="1:281">
      <c r="A521">
        <v>505</v>
      </c>
      <c r="B521">
        <v>1652293100</v>
      </c>
      <c r="C521">
        <v>11043.5</v>
      </c>
      <c r="D521" t="s">
        <v>1521</v>
      </c>
      <c r="E521" t="s">
        <v>1522</v>
      </c>
      <c r="F521">
        <v>5</v>
      </c>
      <c r="G521" t="s">
        <v>1410</v>
      </c>
      <c r="H521" t="s">
        <v>418</v>
      </c>
      <c r="I521">
        <v>1652293097.2</v>
      </c>
      <c r="J521">
        <f>(K521)/1000</f>
        <v>0</v>
      </c>
      <c r="K521">
        <f>IF(CZ521, AN521, AH521)</f>
        <v>0</v>
      </c>
      <c r="L521">
        <f>IF(CZ521, AI521, AG521)</f>
        <v>0</v>
      </c>
      <c r="M521">
        <f>DB521 - IF(AU521&gt;1, L521*CV521*100.0/(AW521*DP521), 0)</f>
        <v>0</v>
      </c>
      <c r="N521">
        <f>((T521-J521/2)*M521-L521)/(T521+J521/2)</f>
        <v>0</v>
      </c>
      <c r="O521">
        <f>N521*(DI521+DJ521)/1000.0</f>
        <v>0</v>
      </c>
      <c r="P521">
        <f>(DB521 - IF(AU521&gt;1, L521*CV521*100.0/(AW521*DP521), 0))*(DI521+DJ521)/1000.0</f>
        <v>0</v>
      </c>
      <c r="Q521">
        <f>2.0/((1/S521-1/R521)+SIGN(S521)*SQRT((1/S521-1/R521)*(1/S521-1/R521) + 4*CW521/((CW521+1)*(CW521+1))*(2*1/S521*1/R521-1/R521*1/R521)))</f>
        <v>0</v>
      </c>
      <c r="R521">
        <f>IF(LEFT(CX521,1)&lt;&gt;"0",IF(LEFT(CX521,1)="1",3.0,CY521),$D$5+$E$5*(DP521*DI521/($K$5*1000))+$F$5*(DP521*DI521/($K$5*1000))*MAX(MIN(CV521,$J$5),$I$5)*MAX(MIN(CV521,$J$5),$I$5)+$G$5*MAX(MIN(CV521,$J$5),$I$5)*(DP521*DI521/($K$5*1000))+$H$5*(DP521*DI521/($K$5*1000))*(DP521*DI521/($K$5*1000)))</f>
        <v>0</v>
      </c>
      <c r="S521">
        <f>J521*(1000-(1000*0.61365*exp(17.502*W521/(240.97+W521))/(DI521+DJ521)+DD521)/2)/(1000*0.61365*exp(17.502*W521/(240.97+W521))/(DI521+DJ521)-DD521)</f>
        <v>0</v>
      </c>
      <c r="T521">
        <f>1/((CW521+1)/(Q521/1.6)+1/(R521/1.37)) + CW521/((CW521+1)/(Q521/1.6) + CW521/(R521/1.37))</f>
        <v>0</v>
      </c>
      <c r="U521">
        <f>(CR521*CU521)</f>
        <v>0</v>
      </c>
      <c r="V521">
        <f>(DK521+(U521+2*0.95*5.67E-8*(((DK521+$B$7)+273)^4-(DK521+273)^4)-44100*J521)/(1.84*29.3*R521+8*0.95*5.67E-8*(DK521+273)^3))</f>
        <v>0</v>
      </c>
      <c r="W521">
        <f>($C$7*DL521+$D$7*DM521+$E$7*V521)</f>
        <v>0</v>
      </c>
      <c r="X521">
        <f>0.61365*exp(17.502*W521/(240.97+W521))</f>
        <v>0</v>
      </c>
      <c r="Y521">
        <f>(Z521/AA521*100)</f>
        <v>0</v>
      </c>
      <c r="Z521">
        <f>DD521*(DI521+DJ521)/1000</f>
        <v>0</v>
      </c>
      <c r="AA521">
        <f>0.61365*exp(17.502*DK521/(240.97+DK521))</f>
        <v>0</v>
      </c>
      <c r="AB521">
        <f>(X521-DD521*(DI521+DJ521)/1000)</f>
        <v>0</v>
      </c>
      <c r="AC521">
        <f>(-J521*44100)</f>
        <v>0</v>
      </c>
      <c r="AD521">
        <f>2*29.3*R521*0.92*(DK521-W521)</f>
        <v>0</v>
      </c>
      <c r="AE521">
        <f>2*0.95*5.67E-8*(((DK521+$B$7)+273)^4-(W521+273)^4)</f>
        <v>0</v>
      </c>
      <c r="AF521">
        <f>U521+AE521+AC521+AD521</f>
        <v>0</v>
      </c>
      <c r="AG521">
        <f>DH521*AU521*(DC521-DB521*(1000-AU521*DE521)/(1000-AU521*DD521))/(100*CV521)</f>
        <v>0</v>
      </c>
      <c r="AH521">
        <f>1000*DH521*AU521*(DD521-DE521)/(100*CV521*(1000-AU521*DD521))</f>
        <v>0</v>
      </c>
      <c r="AI521">
        <f>(AJ521 - AK521 - DI521*1E3/(8.314*(DK521+273.15)) * AM521/DH521 * AL521) * DH521/(100*CV521) * (1000 - DE521)/1000</f>
        <v>0</v>
      </c>
      <c r="AJ521">
        <v>918.5633892242677</v>
      </c>
      <c r="AK521">
        <v>852.5228363636364</v>
      </c>
      <c r="AL521">
        <v>3.39067083875437</v>
      </c>
      <c r="AM521">
        <v>66.42542374797677</v>
      </c>
      <c r="AN521">
        <f>(AP521 - AO521 + DI521*1E3/(8.314*(DK521+273.15)) * AR521/DH521 * AQ521) * DH521/(100*CV521) * 1000/(1000 - AP521)</f>
        <v>0</v>
      </c>
      <c r="AO521">
        <v>16.11019531997375</v>
      </c>
      <c r="AP521">
        <v>28.89068601398602</v>
      </c>
      <c r="AQ521">
        <v>-0.009057222197100864</v>
      </c>
      <c r="AR521">
        <v>79.24354987130967</v>
      </c>
      <c r="AS521">
        <v>0</v>
      </c>
      <c r="AT521">
        <v>0</v>
      </c>
      <c r="AU521">
        <f>IF(AS521*$H$13&gt;=AW521,1.0,(AW521/(AW521-AS521*$H$13)))</f>
        <v>0</v>
      </c>
      <c r="AV521">
        <f>(AU521-1)*100</f>
        <v>0</v>
      </c>
      <c r="AW521">
        <f>MAX(0,($B$13+$C$13*DP521)/(1+$D$13*DP521)*DI521/(DK521+273)*$E$13)</f>
        <v>0</v>
      </c>
      <c r="AX521" t="s">
        <v>421</v>
      </c>
      <c r="AY521" t="s">
        <v>421</v>
      </c>
      <c r="AZ521">
        <v>0</v>
      </c>
      <c r="BA521">
        <v>0</v>
      </c>
      <c r="BB521">
        <f>1-AZ521/BA521</f>
        <v>0</v>
      </c>
      <c r="BC521">
        <v>0</v>
      </c>
      <c r="BD521" t="s">
        <v>421</v>
      </c>
      <c r="BE521" t="s">
        <v>421</v>
      </c>
      <c r="BF521">
        <v>0</v>
      </c>
      <c r="BG521">
        <v>0</v>
      </c>
      <c r="BH521">
        <f>1-BF521/BG521</f>
        <v>0</v>
      </c>
      <c r="BI521">
        <v>0.5</v>
      </c>
      <c r="BJ521">
        <f>CS521</f>
        <v>0</v>
      </c>
      <c r="BK521">
        <f>L521</f>
        <v>0</v>
      </c>
      <c r="BL521">
        <f>BH521*BI521*BJ521</f>
        <v>0</v>
      </c>
      <c r="BM521">
        <f>(BK521-BC521)/BJ521</f>
        <v>0</v>
      </c>
      <c r="BN521">
        <f>(BA521-BG521)/BG521</f>
        <v>0</v>
      </c>
      <c r="BO521">
        <f>AZ521/(BB521+AZ521/BG521)</f>
        <v>0</v>
      </c>
      <c r="BP521" t="s">
        <v>421</v>
      </c>
      <c r="BQ521">
        <v>0</v>
      </c>
      <c r="BR521">
        <f>IF(BQ521&lt;&gt;0, BQ521, BO521)</f>
        <v>0</v>
      </c>
      <c r="BS521">
        <f>1-BR521/BG521</f>
        <v>0</v>
      </c>
      <c r="BT521">
        <f>(BG521-BF521)/(BG521-BR521)</f>
        <v>0</v>
      </c>
      <c r="BU521">
        <f>(BA521-BG521)/(BA521-BR521)</f>
        <v>0</v>
      </c>
      <c r="BV521">
        <f>(BG521-BF521)/(BG521-AZ521)</f>
        <v>0</v>
      </c>
      <c r="BW521">
        <f>(BA521-BG521)/(BA521-AZ521)</f>
        <v>0</v>
      </c>
      <c r="BX521">
        <f>(BT521*BR521/BF521)</f>
        <v>0</v>
      </c>
      <c r="BY521">
        <f>(1-BX521)</f>
        <v>0</v>
      </c>
      <c r="BZ521">
        <v>1370</v>
      </c>
      <c r="CA521">
        <v>300</v>
      </c>
      <c r="CB521">
        <v>300</v>
      </c>
      <c r="CC521">
        <v>300</v>
      </c>
      <c r="CD521">
        <v>10364.3</v>
      </c>
      <c r="CE521">
        <v>1581.53</v>
      </c>
      <c r="CF521">
        <v>-0.00729618</v>
      </c>
      <c r="CG521">
        <v>1.07</v>
      </c>
      <c r="CH521" t="s">
        <v>421</v>
      </c>
      <c r="CI521" t="s">
        <v>421</v>
      </c>
      <c r="CJ521" t="s">
        <v>421</v>
      </c>
      <c r="CK521" t="s">
        <v>421</v>
      </c>
      <c r="CL521" t="s">
        <v>421</v>
      </c>
      <c r="CM521" t="s">
        <v>421</v>
      </c>
      <c r="CN521" t="s">
        <v>421</v>
      </c>
      <c r="CO521" t="s">
        <v>421</v>
      </c>
      <c r="CP521" t="s">
        <v>421</v>
      </c>
      <c r="CQ521" t="s">
        <v>421</v>
      </c>
      <c r="CR521">
        <f>$B$11*DQ521+$C$11*DR521+$F$11*EC521*(1-EF521)</f>
        <v>0</v>
      </c>
      <c r="CS521">
        <f>CR521*CT521</f>
        <v>0</v>
      </c>
      <c r="CT521">
        <f>($B$11*$D$9+$C$11*$D$9+$F$11*((EP521+EH521)/MAX(EP521+EH521+EQ521, 0.1)*$I$9+EQ521/MAX(EP521+EH521+EQ521, 0.1)*$J$9))/($B$11+$C$11+$F$11)</f>
        <v>0</v>
      </c>
      <c r="CU521">
        <f>($B$11*$K$9+$C$11*$K$9+$F$11*((EP521+EH521)/MAX(EP521+EH521+EQ521, 0.1)*$P$9+EQ521/MAX(EP521+EH521+EQ521, 0.1)*$Q$9))/($B$11+$C$11+$F$11)</f>
        <v>0</v>
      </c>
      <c r="CV521">
        <v>6</v>
      </c>
      <c r="CW521">
        <v>0.5</v>
      </c>
      <c r="CX521" t="s">
        <v>422</v>
      </c>
      <c r="CY521">
        <v>2</v>
      </c>
      <c r="CZ521" t="b">
        <v>1</v>
      </c>
      <c r="DA521">
        <v>1652293097.2</v>
      </c>
      <c r="DB521">
        <v>820.3100000000001</v>
      </c>
      <c r="DC521">
        <v>907.2018</v>
      </c>
      <c r="DD521">
        <v>28.91639</v>
      </c>
      <c r="DE521">
        <v>16.12893</v>
      </c>
      <c r="DF521">
        <v>820.0046</v>
      </c>
      <c r="DG521">
        <v>28.79629</v>
      </c>
      <c r="DH521">
        <v>400.0639</v>
      </c>
      <c r="DI521">
        <v>90.58535000000001</v>
      </c>
      <c r="DJ521">
        <v>0.09999262</v>
      </c>
      <c r="DK521">
        <v>33.82623</v>
      </c>
      <c r="DL521">
        <v>32.01946</v>
      </c>
      <c r="DM521">
        <v>999.9</v>
      </c>
      <c r="DN521">
        <v>0</v>
      </c>
      <c r="DO521">
        <v>0</v>
      </c>
      <c r="DP521">
        <v>9995.376999999999</v>
      </c>
      <c r="DQ521">
        <v>0</v>
      </c>
      <c r="DR521">
        <v>249.9418</v>
      </c>
      <c r="DS521">
        <v>-86.89174</v>
      </c>
      <c r="DT521">
        <v>844.7366999999998</v>
      </c>
      <c r="DU521">
        <v>922.0739</v>
      </c>
      <c r="DV521">
        <v>12.78747</v>
      </c>
      <c r="DW521">
        <v>907.2018</v>
      </c>
      <c r="DX521">
        <v>16.12893</v>
      </c>
      <c r="DY521">
        <v>2.619402</v>
      </c>
      <c r="DZ521">
        <v>1.461046</v>
      </c>
      <c r="EA521">
        <v>21.78805</v>
      </c>
      <c r="EB521">
        <v>12.56646</v>
      </c>
      <c r="EC521">
        <v>1499.975</v>
      </c>
      <c r="ED521">
        <v>0.9730079999999999</v>
      </c>
      <c r="EE521">
        <v>0.02699188</v>
      </c>
      <c r="EF521">
        <v>0</v>
      </c>
      <c r="EG521">
        <v>1019.308</v>
      </c>
      <c r="EH521">
        <v>5.000970000000001</v>
      </c>
      <c r="EI521">
        <v>16411.55</v>
      </c>
      <c r="EJ521">
        <v>12491.43</v>
      </c>
      <c r="EK521">
        <v>42.312</v>
      </c>
      <c r="EL521">
        <v>43.812</v>
      </c>
      <c r="EM521">
        <v>42.52480000000001</v>
      </c>
      <c r="EN521">
        <v>43.6187</v>
      </c>
      <c r="EO521">
        <v>43.4622</v>
      </c>
      <c r="EP521">
        <v>1454.625</v>
      </c>
      <c r="EQ521">
        <v>40.35000000000001</v>
      </c>
      <c r="ER521">
        <v>0</v>
      </c>
      <c r="ES521">
        <v>1264.200000047684</v>
      </c>
      <c r="ET521">
        <v>0</v>
      </c>
      <c r="EU521">
        <v>1022.032692307692</v>
      </c>
      <c r="EV521">
        <v>-32.65880343327373</v>
      </c>
      <c r="EW521">
        <v>-291.8153841723843</v>
      </c>
      <c r="EX521">
        <v>16432.38461538462</v>
      </c>
      <c r="EY521">
        <v>15</v>
      </c>
      <c r="EZ521">
        <v>1652291871.6</v>
      </c>
      <c r="FA521" t="s">
        <v>1407</v>
      </c>
      <c r="FB521">
        <v>1652291871.6</v>
      </c>
      <c r="FC521">
        <v>1652291863.6</v>
      </c>
      <c r="FD521">
        <v>39</v>
      </c>
      <c r="FE521">
        <v>0.347</v>
      </c>
      <c r="FF521">
        <v>-0</v>
      </c>
      <c r="FG521">
        <v>-0.763</v>
      </c>
      <c r="FH521">
        <v>0.031</v>
      </c>
      <c r="FI521">
        <v>1600</v>
      </c>
      <c r="FJ521">
        <v>23</v>
      </c>
      <c r="FK521">
        <v>0.04</v>
      </c>
      <c r="FL521">
        <v>0.02</v>
      </c>
      <c r="FM521">
        <v>-86.43102999999999</v>
      </c>
      <c r="FN521">
        <v>-3.810952345215562</v>
      </c>
      <c r="FO521">
        <v>0.3701483231084545</v>
      </c>
      <c r="FP521">
        <v>-1</v>
      </c>
      <c r="FQ521">
        <v>12.968385</v>
      </c>
      <c r="FR521">
        <v>-1.460780487804914</v>
      </c>
      <c r="FS521">
        <v>0.1410530955881507</v>
      </c>
      <c r="FT521">
        <v>0</v>
      </c>
      <c r="FU521">
        <v>0</v>
      </c>
      <c r="FV521">
        <v>0</v>
      </c>
      <c r="FW521">
        <v>0</v>
      </c>
      <c r="FX521">
        <v>-1</v>
      </c>
      <c r="FY521">
        <v>0</v>
      </c>
      <c r="FZ521">
        <v>1</v>
      </c>
      <c r="GA521" t="s">
        <v>710</v>
      </c>
      <c r="GB521">
        <v>2.69274</v>
      </c>
      <c r="GC521">
        <v>2.70503</v>
      </c>
      <c r="GD521">
        <v>0.151018</v>
      </c>
      <c r="GE521">
        <v>0.159557</v>
      </c>
      <c r="GF521">
        <v>0.120027</v>
      </c>
      <c r="GG521">
        <v>0.07874970000000001</v>
      </c>
      <c r="GH521">
        <v>26577.5</v>
      </c>
      <c r="GI521">
        <v>26417.8</v>
      </c>
      <c r="GJ521">
        <v>29137.4</v>
      </c>
      <c r="GK521">
        <v>29099.9</v>
      </c>
      <c r="GL521">
        <v>33946.8</v>
      </c>
      <c r="GM521">
        <v>35692.8</v>
      </c>
      <c r="GN521">
        <v>41005</v>
      </c>
      <c r="GO521">
        <v>41526.3</v>
      </c>
      <c r="GP521">
        <v>1.7114</v>
      </c>
      <c r="GQ521">
        <v>1.98277</v>
      </c>
      <c r="GR521">
        <v>0.0448227</v>
      </c>
      <c r="GS521">
        <v>0</v>
      </c>
      <c r="GT521">
        <v>31.3016</v>
      </c>
      <c r="GU521">
        <v>999.9</v>
      </c>
      <c r="GV521">
        <v>36.1</v>
      </c>
      <c r="GW521">
        <v>37.4</v>
      </c>
      <c r="GX521">
        <v>25.6782</v>
      </c>
      <c r="GY521">
        <v>63.0218</v>
      </c>
      <c r="GZ521">
        <v>29.7236</v>
      </c>
      <c r="HA521">
        <v>1</v>
      </c>
      <c r="HB521">
        <v>0.426471</v>
      </c>
      <c r="HC521">
        <v>0</v>
      </c>
      <c r="HD521">
        <v>20.3918</v>
      </c>
      <c r="HE521">
        <v>5.21624</v>
      </c>
      <c r="HF521">
        <v>12.0099</v>
      </c>
      <c r="HG521">
        <v>4.9869</v>
      </c>
      <c r="HH521">
        <v>3.28858</v>
      </c>
      <c r="HI521">
        <v>2506.3</v>
      </c>
      <c r="HJ521">
        <v>9999</v>
      </c>
      <c r="HK521">
        <v>9999</v>
      </c>
      <c r="HL521">
        <v>47</v>
      </c>
      <c r="HM521">
        <v>1.86737</v>
      </c>
      <c r="HN521">
        <v>1.8663</v>
      </c>
      <c r="HO521">
        <v>1.86584</v>
      </c>
      <c r="HP521">
        <v>1.86569</v>
      </c>
      <c r="HQ521">
        <v>1.86752</v>
      </c>
      <c r="HR521">
        <v>1.87009</v>
      </c>
      <c r="HS521">
        <v>1.86874</v>
      </c>
      <c r="HT521">
        <v>1.8701</v>
      </c>
      <c r="HU521">
        <v>0</v>
      </c>
      <c r="HV521">
        <v>0</v>
      </c>
      <c r="HW521">
        <v>0</v>
      </c>
      <c r="HX521">
        <v>0</v>
      </c>
      <c r="HY521" t="s">
        <v>425</v>
      </c>
      <c r="HZ521" t="s">
        <v>426</v>
      </c>
      <c r="IA521" t="s">
        <v>427</v>
      </c>
      <c r="IB521" t="s">
        <v>427</v>
      </c>
      <c r="IC521" t="s">
        <v>427</v>
      </c>
      <c r="ID521" t="s">
        <v>427</v>
      </c>
      <c r="IE521">
        <v>0</v>
      </c>
      <c r="IF521">
        <v>100</v>
      </c>
      <c r="IG521">
        <v>100</v>
      </c>
      <c r="IH521">
        <v>0.293</v>
      </c>
      <c r="II521">
        <v>0.1196</v>
      </c>
      <c r="IJ521">
        <v>1.086735174038953</v>
      </c>
      <c r="IK521">
        <v>-0.0004613869835165773</v>
      </c>
      <c r="IL521">
        <v>-7.733014719846753E-07</v>
      </c>
      <c r="IM521">
        <v>2.12217718631011E-10</v>
      </c>
      <c r="IN521">
        <v>-0.1663746428164504</v>
      </c>
      <c r="IO521">
        <v>0.000886434048502425</v>
      </c>
      <c r="IP521">
        <v>0.0004187276611132993</v>
      </c>
      <c r="IQ521">
        <v>-3.612086840460417E-06</v>
      </c>
      <c r="IR521">
        <v>19</v>
      </c>
      <c r="IS521">
        <v>2204</v>
      </c>
      <c r="IT521">
        <v>1</v>
      </c>
      <c r="IU521">
        <v>37</v>
      </c>
      <c r="IV521">
        <v>20.5</v>
      </c>
      <c r="IW521">
        <v>20.6</v>
      </c>
      <c r="IX521">
        <v>1.97998</v>
      </c>
      <c r="IY521">
        <v>2.21802</v>
      </c>
      <c r="IZ521">
        <v>1.39648</v>
      </c>
      <c r="JA521">
        <v>2.34863</v>
      </c>
      <c r="JB521">
        <v>1.49536</v>
      </c>
      <c r="JC521">
        <v>2.39868</v>
      </c>
      <c r="JD521">
        <v>39.8177</v>
      </c>
      <c r="JE521">
        <v>14.1408</v>
      </c>
      <c r="JF521">
        <v>18</v>
      </c>
      <c r="JG521">
        <v>394.431</v>
      </c>
      <c r="JH521">
        <v>551.8099999999999</v>
      </c>
      <c r="JI521">
        <v>33.2618</v>
      </c>
      <c r="JJ521">
        <v>32.9419</v>
      </c>
      <c r="JK521">
        <v>30.0001</v>
      </c>
      <c r="JL521">
        <v>32.8716</v>
      </c>
      <c r="JM521">
        <v>32.7796</v>
      </c>
      <c r="JN521">
        <v>39.6702</v>
      </c>
      <c r="JO521">
        <v>36.2294</v>
      </c>
      <c r="JP521">
        <v>0</v>
      </c>
      <c r="JQ521">
        <v>-999.9</v>
      </c>
      <c r="JR521">
        <v>935.98</v>
      </c>
      <c r="JS521">
        <v>16.3718</v>
      </c>
      <c r="JT521">
        <v>99.58750000000001</v>
      </c>
      <c r="JU521">
        <v>99.6743</v>
      </c>
    </row>
    <row r="522" spans="1:281">
      <c r="A522">
        <v>506</v>
      </c>
      <c r="B522">
        <v>1652293105</v>
      </c>
      <c r="C522">
        <v>11048.5</v>
      </c>
      <c r="D522" t="s">
        <v>1523</v>
      </c>
      <c r="E522" t="s">
        <v>1524</v>
      </c>
      <c r="F522">
        <v>5</v>
      </c>
      <c r="G522" t="s">
        <v>1410</v>
      </c>
      <c r="H522" t="s">
        <v>418</v>
      </c>
      <c r="I522">
        <v>1652293102.5</v>
      </c>
      <c r="J522">
        <f>(K522)/1000</f>
        <v>0</v>
      </c>
      <c r="K522">
        <f>IF(CZ522, AN522, AH522)</f>
        <v>0</v>
      </c>
      <c r="L522">
        <f>IF(CZ522, AI522, AG522)</f>
        <v>0</v>
      </c>
      <c r="M522">
        <f>DB522 - IF(AU522&gt;1, L522*CV522*100.0/(AW522*DP522), 0)</f>
        <v>0</v>
      </c>
      <c r="N522">
        <f>((T522-J522/2)*M522-L522)/(T522+J522/2)</f>
        <v>0</v>
      </c>
      <c r="O522">
        <f>N522*(DI522+DJ522)/1000.0</f>
        <v>0</v>
      </c>
      <c r="P522">
        <f>(DB522 - IF(AU522&gt;1, L522*CV522*100.0/(AW522*DP522), 0))*(DI522+DJ522)/1000.0</f>
        <v>0</v>
      </c>
      <c r="Q522">
        <f>2.0/((1/S522-1/R522)+SIGN(S522)*SQRT((1/S522-1/R522)*(1/S522-1/R522) + 4*CW522/((CW522+1)*(CW522+1))*(2*1/S522*1/R522-1/R522*1/R522)))</f>
        <v>0</v>
      </c>
      <c r="R522">
        <f>IF(LEFT(CX522,1)&lt;&gt;"0",IF(LEFT(CX522,1)="1",3.0,CY522),$D$5+$E$5*(DP522*DI522/($K$5*1000))+$F$5*(DP522*DI522/($K$5*1000))*MAX(MIN(CV522,$J$5),$I$5)*MAX(MIN(CV522,$J$5),$I$5)+$G$5*MAX(MIN(CV522,$J$5),$I$5)*(DP522*DI522/($K$5*1000))+$H$5*(DP522*DI522/($K$5*1000))*(DP522*DI522/($K$5*1000)))</f>
        <v>0</v>
      </c>
      <c r="S522">
        <f>J522*(1000-(1000*0.61365*exp(17.502*W522/(240.97+W522))/(DI522+DJ522)+DD522)/2)/(1000*0.61365*exp(17.502*W522/(240.97+W522))/(DI522+DJ522)-DD522)</f>
        <v>0</v>
      </c>
      <c r="T522">
        <f>1/((CW522+1)/(Q522/1.6)+1/(R522/1.37)) + CW522/((CW522+1)/(Q522/1.6) + CW522/(R522/1.37))</f>
        <v>0</v>
      </c>
      <c r="U522">
        <f>(CR522*CU522)</f>
        <v>0</v>
      </c>
      <c r="V522">
        <f>(DK522+(U522+2*0.95*5.67E-8*(((DK522+$B$7)+273)^4-(DK522+273)^4)-44100*J522)/(1.84*29.3*R522+8*0.95*5.67E-8*(DK522+273)^3))</f>
        <v>0</v>
      </c>
      <c r="W522">
        <f>($C$7*DL522+$D$7*DM522+$E$7*V522)</f>
        <v>0</v>
      </c>
      <c r="X522">
        <f>0.61365*exp(17.502*W522/(240.97+W522))</f>
        <v>0</v>
      </c>
      <c r="Y522">
        <f>(Z522/AA522*100)</f>
        <v>0</v>
      </c>
      <c r="Z522">
        <f>DD522*(DI522+DJ522)/1000</f>
        <v>0</v>
      </c>
      <c r="AA522">
        <f>0.61365*exp(17.502*DK522/(240.97+DK522))</f>
        <v>0</v>
      </c>
      <c r="AB522">
        <f>(X522-DD522*(DI522+DJ522)/1000)</f>
        <v>0</v>
      </c>
      <c r="AC522">
        <f>(-J522*44100)</f>
        <v>0</v>
      </c>
      <c r="AD522">
        <f>2*29.3*R522*0.92*(DK522-W522)</f>
        <v>0</v>
      </c>
      <c r="AE522">
        <f>2*0.95*5.67E-8*(((DK522+$B$7)+273)^4-(W522+273)^4)</f>
        <v>0</v>
      </c>
      <c r="AF522">
        <f>U522+AE522+AC522+AD522</f>
        <v>0</v>
      </c>
      <c r="AG522">
        <f>DH522*AU522*(DC522-DB522*(1000-AU522*DE522)/(1000-AU522*DD522))/(100*CV522)</f>
        <v>0</v>
      </c>
      <c r="AH522">
        <f>1000*DH522*AU522*(DD522-DE522)/(100*CV522*(1000-AU522*DD522))</f>
        <v>0</v>
      </c>
      <c r="AI522">
        <f>(AJ522 - AK522 - DI522*1E3/(8.314*(DK522+273.15)) * AM522/DH522 * AL522) * DH522/(100*CV522) * (1000 - DE522)/1000</f>
        <v>0</v>
      </c>
      <c r="AJ522">
        <v>935.7146576633515</v>
      </c>
      <c r="AK522">
        <v>869.6187696969699</v>
      </c>
      <c r="AL522">
        <v>3.427960430175652</v>
      </c>
      <c r="AM522">
        <v>66.42542374797677</v>
      </c>
      <c r="AN522">
        <f>(AP522 - AO522 + DI522*1E3/(8.314*(DK522+273.15)) * AR522/DH522 * AQ522) * DH522/(100*CV522) * 1000/(1000 - AP522)</f>
        <v>0</v>
      </c>
      <c r="AO522">
        <v>16.19057647944956</v>
      </c>
      <c r="AP522">
        <v>28.8464293706294</v>
      </c>
      <c r="AQ522">
        <v>-0.01019535965719094</v>
      </c>
      <c r="AR522">
        <v>79.24354987130967</v>
      </c>
      <c r="AS522">
        <v>0</v>
      </c>
      <c r="AT522">
        <v>0</v>
      </c>
      <c r="AU522">
        <f>IF(AS522*$H$13&gt;=AW522,1.0,(AW522/(AW522-AS522*$H$13)))</f>
        <v>0</v>
      </c>
      <c r="AV522">
        <f>(AU522-1)*100</f>
        <v>0</v>
      </c>
      <c r="AW522">
        <f>MAX(0,($B$13+$C$13*DP522)/(1+$D$13*DP522)*DI522/(DK522+273)*$E$13)</f>
        <v>0</v>
      </c>
      <c r="AX522" t="s">
        <v>421</v>
      </c>
      <c r="AY522" t="s">
        <v>421</v>
      </c>
      <c r="AZ522">
        <v>0</v>
      </c>
      <c r="BA522">
        <v>0</v>
      </c>
      <c r="BB522">
        <f>1-AZ522/BA522</f>
        <v>0</v>
      </c>
      <c r="BC522">
        <v>0</v>
      </c>
      <c r="BD522" t="s">
        <v>421</v>
      </c>
      <c r="BE522" t="s">
        <v>421</v>
      </c>
      <c r="BF522">
        <v>0</v>
      </c>
      <c r="BG522">
        <v>0</v>
      </c>
      <c r="BH522">
        <f>1-BF522/BG522</f>
        <v>0</v>
      </c>
      <c r="BI522">
        <v>0.5</v>
      </c>
      <c r="BJ522">
        <f>CS522</f>
        <v>0</v>
      </c>
      <c r="BK522">
        <f>L522</f>
        <v>0</v>
      </c>
      <c r="BL522">
        <f>BH522*BI522*BJ522</f>
        <v>0</v>
      </c>
      <c r="BM522">
        <f>(BK522-BC522)/BJ522</f>
        <v>0</v>
      </c>
      <c r="BN522">
        <f>(BA522-BG522)/BG522</f>
        <v>0</v>
      </c>
      <c r="BO522">
        <f>AZ522/(BB522+AZ522/BG522)</f>
        <v>0</v>
      </c>
      <c r="BP522" t="s">
        <v>421</v>
      </c>
      <c r="BQ522">
        <v>0</v>
      </c>
      <c r="BR522">
        <f>IF(BQ522&lt;&gt;0, BQ522, BO522)</f>
        <v>0</v>
      </c>
      <c r="BS522">
        <f>1-BR522/BG522</f>
        <v>0</v>
      </c>
      <c r="BT522">
        <f>(BG522-BF522)/(BG522-BR522)</f>
        <v>0</v>
      </c>
      <c r="BU522">
        <f>(BA522-BG522)/(BA522-BR522)</f>
        <v>0</v>
      </c>
      <c r="BV522">
        <f>(BG522-BF522)/(BG522-AZ522)</f>
        <v>0</v>
      </c>
      <c r="BW522">
        <f>(BA522-BG522)/(BA522-AZ522)</f>
        <v>0</v>
      </c>
      <c r="BX522">
        <f>(BT522*BR522/BF522)</f>
        <v>0</v>
      </c>
      <c r="BY522">
        <f>(1-BX522)</f>
        <v>0</v>
      </c>
      <c r="BZ522">
        <v>1370</v>
      </c>
      <c r="CA522">
        <v>300</v>
      </c>
      <c r="CB522">
        <v>300</v>
      </c>
      <c r="CC522">
        <v>300</v>
      </c>
      <c r="CD522">
        <v>10364.3</v>
      </c>
      <c r="CE522">
        <v>1581.53</v>
      </c>
      <c r="CF522">
        <v>-0.00729618</v>
      </c>
      <c r="CG522">
        <v>1.07</v>
      </c>
      <c r="CH522" t="s">
        <v>421</v>
      </c>
      <c r="CI522" t="s">
        <v>421</v>
      </c>
      <c r="CJ522" t="s">
        <v>421</v>
      </c>
      <c r="CK522" t="s">
        <v>421</v>
      </c>
      <c r="CL522" t="s">
        <v>421</v>
      </c>
      <c r="CM522" t="s">
        <v>421</v>
      </c>
      <c r="CN522" t="s">
        <v>421</v>
      </c>
      <c r="CO522" t="s">
        <v>421</v>
      </c>
      <c r="CP522" t="s">
        <v>421</v>
      </c>
      <c r="CQ522" t="s">
        <v>421</v>
      </c>
      <c r="CR522">
        <f>$B$11*DQ522+$C$11*DR522+$F$11*EC522*(1-EF522)</f>
        <v>0</v>
      </c>
      <c r="CS522">
        <f>CR522*CT522</f>
        <v>0</v>
      </c>
      <c r="CT522">
        <f>($B$11*$D$9+$C$11*$D$9+$F$11*((EP522+EH522)/MAX(EP522+EH522+EQ522, 0.1)*$I$9+EQ522/MAX(EP522+EH522+EQ522, 0.1)*$J$9))/($B$11+$C$11+$F$11)</f>
        <v>0</v>
      </c>
      <c r="CU522">
        <f>($B$11*$K$9+$C$11*$K$9+$F$11*((EP522+EH522)/MAX(EP522+EH522+EQ522, 0.1)*$P$9+EQ522/MAX(EP522+EH522+EQ522, 0.1)*$Q$9))/($B$11+$C$11+$F$11)</f>
        <v>0</v>
      </c>
      <c r="CV522">
        <v>6</v>
      </c>
      <c r="CW522">
        <v>0.5</v>
      </c>
      <c r="CX522" t="s">
        <v>422</v>
      </c>
      <c r="CY522">
        <v>2</v>
      </c>
      <c r="CZ522" t="b">
        <v>1</v>
      </c>
      <c r="DA522">
        <v>1652293102.5</v>
      </c>
      <c r="DB522">
        <v>837.8688888888888</v>
      </c>
      <c r="DC522">
        <v>924.9738888888888</v>
      </c>
      <c r="DD522">
        <v>28.86253333333333</v>
      </c>
      <c r="DE522">
        <v>16.24157777777778</v>
      </c>
      <c r="DF522">
        <v>837.5863333333333</v>
      </c>
      <c r="DG522">
        <v>28.74325555555556</v>
      </c>
      <c r="DH522">
        <v>400.0761111111112</v>
      </c>
      <c r="DI522">
        <v>90.58980000000001</v>
      </c>
      <c r="DJ522">
        <v>0.1000419777777778</v>
      </c>
      <c r="DK522">
        <v>33.82845555555556</v>
      </c>
      <c r="DL522">
        <v>32.04393333333333</v>
      </c>
      <c r="DM522">
        <v>999.9000000000001</v>
      </c>
      <c r="DN522">
        <v>0</v>
      </c>
      <c r="DO522">
        <v>0</v>
      </c>
      <c r="DP522">
        <v>9992.845555555557</v>
      </c>
      <c r="DQ522">
        <v>0</v>
      </c>
      <c r="DR522">
        <v>251.6284444444444</v>
      </c>
      <c r="DS522">
        <v>-87.10502222222222</v>
      </c>
      <c r="DT522">
        <v>862.7705555555556</v>
      </c>
      <c r="DU522">
        <v>940.2451111111111</v>
      </c>
      <c r="DV522">
        <v>12.62096666666667</v>
      </c>
      <c r="DW522">
        <v>924.9738888888888</v>
      </c>
      <c r="DX522">
        <v>16.24157777777778</v>
      </c>
      <c r="DY522">
        <v>2.61465</v>
      </c>
      <c r="DZ522">
        <v>1.471321111111111</v>
      </c>
      <c r="EA522">
        <v>21.75834444444444</v>
      </c>
      <c r="EB522">
        <v>12.67331111111111</v>
      </c>
      <c r="EC522">
        <v>1499.992222222222</v>
      </c>
      <c r="ED522">
        <v>0.9730084444444445</v>
      </c>
      <c r="EE522">
        <v>0.0269914</v>
      </c>
      <c r="EF522">
        <v>0</v>
      </c>
      <c r="EG522">
        <v>1016.144444444445</v>
      </c>
      <c r="EH522">
        <v>5.00097</v>
      </c>
      <c r="EI522">
        <v>16333.4</v>
      </c>
      <c r="EJ522">
        <v>12491.56666666667</v>
      </c>
      <c r="EK522">
        <v>42.312</v>
      </c>
      <c r="EL522">
        <v>43.82599999999999</v>
      </c>
      <c r="EM522">
        <v>42.52066666666667</v>
      </c>
      <c r="EN522">
        <v>43.611</v>
      </c>
      <c r="EO522">
        <v>43.45099999999999</v>
      </c>
      <c r="EP522">
        <v>1454.642222222222</v>
      </c>
      <c r="EQ522">
        <v>40.35</v>
      </c>
      <c r="ER522">
        <v>0</v>
      </c>
      <c r="ES522">
        <v>1269.600000143051</v>
      </c>
      <c r="ET522">
        <v>0</v>
      </c>
      <c r="EU522">
        <v>1018.8212</v>
      </c>
      <c r="EV522">
        <v>-36.25076921994733</v>
      </c>
      <c r="EW522">
        <v>-543.3384609741968</v>
      </c>
      <c r="EX522">
        <v>16385.972</v>
      </c>
      <c r="EY522">
        <v>15</v>
      </c>
      <c r="EZ522">
        <v>1652291871.6</v>
      </c>
      <c r="FA522" t="s">
        <v>1407</v>
      </c>
      <c r="FB522">
        <v>1652291871.6</v>
      </c>
      <c r="FC522">
        <v>1652291863.6</v>
      </c>
      <c r="FD522">
        <v>39</v>
      </c>
      <c r="FE522">
        <v>0.347</v>
      </c>
      <c r="FF522">
        <v>-0</v>
      </c>
      <c r="FG522">
        <v>-0.763</v>
      </c>
      <c r="FH522">
        <v>0.031</v>
      </c>
      <c r="FI522">
        <v>1600</v>
      </c>
      <c r="FJ522">
        <v>23</v>
      </c>
      <c r="FK522">
        <v>0.04</v>
      </c>
      <c r="FL522">
        <v>0.02</v>
      </c>
      <c r="FM522">
        <v>-86.67815853658536</v>
      </c>
      <c r="FN522">
        <v>-3.412448780487861</v>
      </c>
      <c r="FO522">
        <v>0.3407270425855252</v>
      </c>
      <c r="FP522">
        <v>-1</v>
      </c>
      <c r="FQ522">
        <v>12.85744390243902</v>
      </c>
      <c r="FR522">
        <v>-1.559510801393727</v>
      </c>
      <c r="FS522">
        <v>0.1544709255913993</v>
      </c>
      <c r="FT522">
        <v>0</v>
      </c>
      <c r="FU522">
        <v>0</v>
      </c>
      <c r="FV522">
        <v>0</v>
      </c>
      <c r="FW522">
        <v>0</v>
      </c>
      <c r="FX522">
        <v>-1</v>
      </c>
      <c r="FY522">
        <v>0</v>
      </c>
      <c r="FZ522">
        <v>1</v>
      </c>
      <c r="GA522" t="s">
        <v>710</v>
      </c>
      <c r="GB522">
        <v>2.69279</v>
      </c>
      <c r="GC522">
        <v>2.70505</v>
      </c>
      <c r="GD522">
        <v>0.153032</v>
      </c>
      <c r="GE522">
        <v>0.161457</v>
      </c>
      <c r="GF522">
        <v>0.119904</v>
      </c>
      <c r="GG522">
        <v>0.07919279999999999</v>
      </c>
      <c r="GH522">
        <v>26514.1</v>
      </c>
      <c r="GI522">
        <v>26357.7</v>
      </c>
      <c r="GJ522">
        <v>29137.2</v>
      </c>
      <c r="GK522">
        <v>29099.6</v>
      </c>
      <c r="GL522">
        <v>33951.3</v>
      </c>
      <c r="GM522">
        <v>35675.3</v>
      </c>
      <c r="GN522">
        <v>41004.6</v>
      </c>
      <c r="GO522">
        <v>41526</v>
      </c>
      <c r="GP522">
        <v>1.71152</v>
      </c>
      <c r="GQ522">
        <v>1.98272</v>
      </c>
      <c r="GR522">
        <v>0.0466146</v>
      </c>
      <c r="GS522">
        <v>0</v>
      </c>
      <c r="GT522">
        <v>31.3005</v>
      </c>
      <c r="GU522">
        <v>999.9</v>
      </c>
      <c r="GV522">
        <v>36.1</v>
      </c>
      <c r="GW522">
        <v>37.4</v>
      </c>
      <c r="GX522">
        <v>25.6784</v>
      </c>
      <c r="GY522">
        <v>62.8518</v>
      </c>
      <c r="GZ522">
        <v>29.6474</v>
      </c>
      <c r="HA522">
        <v>1</v>
      </c>
      <c r="HB522">
        <v>0.426448</v>
      </c>
      <c r="HC522">
        <v>0</v>
      </c>
      <c r="HD522">
        <v>20.3916</v>
      </c>
      <c r="HE522">
        <v>5.21609</v>
      </c>
      <c r="HF522">
        <v>12.0099</v>
      </c>
      <c r="HG522">
        <v>4.9872</v>
      </c>
      <c r="HH522">
        <v>3.28838</v>
      </c>
      <c r="HI522">
        <v>2506.3</v>
      </c>
      <c r="HJ522">
        <v>9999</v>
      </c>
      <c r="HK522">
        <v>9999</v>
      </c>
      <c r="HL522">
        <v>47</v>
      </c>
      <c r="HM522">
        <v>1.86737</v>
      </c>
      <c r="HN522">
        <v>1.8663</v>
      </c>
      <c r="HO522">
        <v>1.86584</v>
      </c>
      <c r="HP522">
        <v>1.86569</v>
      </c>
      <c r="HQ522">
        <v>1.86752</v>
      </c>
      <c r="HR522">
        <v>1.87008</v>
      </c>
      <c r="HS522">
        <v>1.86874</v>
      </c>
      <c r="HT522">
        <v>1.87012</v>
      </c>
      <c r="HU522">
        <v>0</v>
      </c>
      <c r="HV522">
        <v>0</v>
      </c>
      <c r="HW522">
        <v>0</v>
      </c>
      <c r="HX522">
        <v>0</v>
      </c>
      <c r="HY522" t="s">
        <v>425</v>
      </c>
      <c r="HZ522" t="s">
        <v>426</v>
      </c>
      <c r="IA522" t="s">
        <v>427</v>
      </c>
      <c r="IB522" t="s">
        <v>427</v>
      </c>
      <c r="IC522" t="s">
        <v>427</v>
      </c>
      <c r="ID522" t="s">
        <v>427</v>
      </c>
      <c r="IE522">
        <v>0</v>
      </c>
      <c r="IF522">
        <v>100</v>
      </c>
      <c r="IG522">
        <v>100</v>
      </c>
      <c r="IH522">
        <v>0.272</v>
      </c>
      <c r="II522">
        <v>0.1189</v>
      </c>
      <c r="IJ522">
        <v>1.086735174038953</v>
      </c>
      <c r="IK522">
        <v>-0.0004613869835165773</v>
      </c>
      <c r="IL522">
        <v>-7.733014719846753E-07</v>
      </c>
      <c r="IM522">
        <v>2.12217718631011E-10</v>
      </c>
      <c r="IN522">
        <v>-0.1663746428164504</v>
      </c>
      <c r="IO522">
        <v>0.000886434048502425</v>
      </c>
      <c r="IP522">
        <v>0.0004187276611132993</v>
      </c>
      <c r="IQ522">
        <v>-3.612086840460417E-06</v>
      </c>
      <c r="IR522">
        <v>19</v>
      </c>
      <c r="IS522">
        <v>2204</v>
      </c>
      <c r="IT522">
        <v>1</v>
      </c>
      <c r="IU522">
        <v>37</v>
      </c>
      <c r="IV522">
        <v>20.6</v>
      </c>
      <c r="IW522">
        <v>20.7</v>
      </c>
      <c r="IX522">
        <v>2.00684</v>
      </c>
      <c r="IY522">
        <v>2.22168</v>
      </c>
      <c r="IZ522">
        <v>1.39648</v>
      </c>
      <c r="JA522">
        <v>2.34863</v>
      </c>
      <c r="JB522">
        <v>1.49536</v>
      </c>
      <c r="JC522">
        <v>2.37793</v>
      </c>
      <c r="JD522">
        <v>39.8177</v>
      </c>
      <c r="JE522">
        <v>14.1408</v>
      </c>
      <c r="JF522">
        <v>18</v>
      </c>
      <c r="JG522">
        <v>394.485</v>
      </c>
      <c r="JH522">
        <v>551.755</v>
      </c>
      <c r="JI522">
        <v>33.2604</v>
      </c>
      <c r="JJ522">
        <v>32.9419</v>
      </c>
      <c r="JK522">
        <v>30.0001</v>
      </c>
      <c r="JL522">
        <v>32.8691</v>
      </c>
      <c r="JM522">
        <v>32.7778</v>
      </c>
      <c r="JN522">
        <v>40.2735</v>
      </c>
      <c r="JO522">
        <v>35.6229</v>
      </c>
      <c r="JP522">
        <v>0</v>
      </c>
      <c r="JQ522">
        <v>-999.9</v>
      </c>
      <c r="JR522">
        <v>956.038</v>
      </c>
      <c r="JS522">
        <v>16.4949</v>
      </c>
      <c r="JT522">
        <v>99.5864</v>
      </c>
      <c r="JU522">
        <v>99.6734</v>
      </c>
    </row>
    <row r="523" spans="1:281">
      <c r="A523">
        <v>507</v>
      </c>
      <c r="B523">
        <v>1652293110</v>
      </c>
      <c r="C523">
        <v>11053.5</v>
      </c>
      <c r="D523" t="s">
        <v>1525</v>
      </c>
      <c r="E523" t="s">
        <v>1526</v>
      </c>
      <c r="F523">
        <v>5</v>
      </c>
      <c r="G523" t="s">
        <v>1410</v>
      </c>
      <c r="H523" t="s">
        <v>418</v>
      </c>
      <c r="I523">
        <v>1652293107.2</v>
      </c>
      <c r="J523">
        <f>(K523)/1000</f>
        <v>0</v>
      </c>
      <c r="K523">
        <f>IF(CZ523, AN523, AH523)</f>
        <v>0</v>
      </c>
      <c r="L523">
        <f>IF(CZ523, AI523, AG523)</f>
        <v>0</v>
      </c>
      <c r="M523">
        <f>DB523 - IF(AU523&gt;1, L523*CV523*100.0/(AW523*DP523), 0)</f>
        <v>0</v>
      </c>
      <c r="N523">
        <f>((T523-J523/2)*M523-L523)/(T523+J523/2)</f>
        <v>0</v>
      </c>
      <c r="O523">
        <f>N523*(DI523+DJ523)/1000.0</f>
        <v>0</v>
      </c>
      <c r="P523">
        <f>(DB523 - IF(AU523&gt;1, L523*CV523*100.0/(AW523*DP523), 0))*(DI523+DJ523)/1000.0</f>
        <v>0</v>
      </c>
      <c r="Q523">
        <f>2.0/((1/S523-1/R523)+SIGN(S523)*SQRT((1/S523-1/R523)*(1/S523-1/R523) + 4*CW523/((CW523+1)*(CW523+1))*(2*1/S523*1/R523-1/R523*1/R523)))</f>
        <v>0</v>
      </c>
      <c r="R523">
        <f>IF(LEFT(CX523,1)&lt;&gt;"0",IF(LEFT(CX523,1)="1",3.0,CY523),$D$5+$E$5*(DP523*DI523/($K$5*1000))+$F$5*(DP523*DI523/($K$5*1000))*MAX(MIN(CV523,$J$5),$I$5)*MAX(MIN(CV523,$J$5),$I$5)+$G$5*MAX(MIN(CV523,$J$5),$I$5)*(DP523*DI523/($K$5*1000))+$H$5*(DP523*DI523/($K$5*1000))*(DP523*DI523/($K$5*1000)))</f>
        <v>0</v>
      </c>
      <c r="S523">
        <f>J523*(1000-(1000*0.61365*exp(17.502*W523/(240.97+W523))/(DI523+DJ523)+DD523)/2)/(1000*0.61365*exp(17.502*W523/(240.97+W523))/(DI523+DJ523)-DD523)</f>
        <v>0</v>
      </c>
      <c r="T523">
        <f>1/((CW523+1)/(Q523/1.6)+1/(R523/1.37)) + CW523/((CW523+1)/(Q523/1.6) + CW523/(R523/1.37))</f>
        <v>0</v>
      </c>
      <c r="U523">
        <f>(CR523*CU523)</f>
        <v>0</v>
      </c>
      <c r="V523">
        <f>(DK523+(U523+2*0.95*5.67E-8*(((DK523+$B$7)+273)^4-(DK523+273)^4)-44100*J523)/(1.84*29.3*R523+8*0.95*5.67E-8*(DK523+273)^3))</f>
        <v>0</v>
      </c>
      <c r="W523">
        <f>($C$7*DL523+$D$7*DM523+$E$7*V523)</f>
        <v>0</v>
      </c>
      <c r="X523">
        <f>0.61365*exp(17.502*W523/(240.97+W523))</f>
        <v>0</v>
      </c>
      <c r="Y523">
        <f>(Z523/AA523*100)</f>
        <v>0</v>
      </c>
      <c r="Z523">
        <f>DD523*(DI523+DJ523)/1000</f>
        <v>0</v>
      </c>
      <c r="AA523">
        <f>0.61365*exp(17.502*DK523/(240.97+DK523))</f>
        <v>0</v>
      </c>
      <c r="AB523">
        <f>(X523-DD523*(DI523+DJ523)/1000)</f>
        <v>0</v>
      </c>
      <c r="AC523">
        <f>(-J523*44100)</f>
        <v>0</v>
      </c>
      <c r="AD523">
        <f>2*29.3*R523*0.92*(DK523-W523)</f>
        <v>0</v>
      </c>
      <c r="AE523">
        <f>2*0.95*5.67E-8*(((DK523+$B$7)+273)^4-(W523+273)^4)</f>
        <v>0</v>
      </c>
      <c r="AF523">
        <f>U523+AE523+AC523+AD523</f>
        <v>0</v>
      </c>
      <c r="AG523">
        <f>DH523*AU523*(DC523-DB523*(1000-AU523*DE523)/(1000-AU523*DD523))/(100*CV523)</f>
        <v>0</v>
      </c>
      <c r="AH523">
        <f>1000*DH523*AU523*(DD523-DE523)/(100*CV523*(1000-AU523*DD523))</f>
        <v>0</v>
      </c>
      <c r="AI523">
        <f>(AJ523 - AK523 - DI523*1E3/(8.314*(DK523+273.15)) * AM523/DH523 * AL523) * DH523/(100*CV523) * (1000 - DE523)/1000</f>
        <v>0</v>
      </c>
      <c r="AJ523">
        <v>952.7958369394704</v>
      </c>
      <c r="AK523">
        <v>886.6427757575757</v>
      </c>
      <c r="AL523">
        <v>3.405988338964287</v>
      </c>
      <c r="AM523">
        <v>66.42542374797677</v>
      </c>
      <c r="AN523">
        <f>(AP523 - AO523 + DI523*1E3/(8.314*(DK523+273.15)) * AR523/DH523 * AQ523) * DH523/(100*CV523) * 1000/(1000 - AP523)</f>
        <v>0</v>
      </c>
      <c r="AO523">
        <v>16.30830918321233</v>
      </c>
      <c r="AP523">
        <v>28.79493006993009</v>
      </c>
      <c r="AQ523">
        <v>-0.009417680229992686</v>
      </c>
      <c r="AR523">
        <v>79.24354987130967</v>
      </c>
      <c r="AS523">
        <v>0</v>
      </c>
      <c r="AT523">
        <v>0</v>
      </c>
      <c r="AU523">
        <f>IF(AS523*$H$13&gt;=AW523,1.0,(AW523/(AW523-AS523*$H$13)))</f>
        <v>0</v>
      </c>
      <c r="AV523">
        <f>(AU523-1)*100</f>
        <v>0</v>
      </c>
      <c r="AW523">
        <f>MAX(0,($B$13+$C$13*DP523)/(1+$D$13*DP523)*DI523/(DK523+273)*$E$13)</f>
        <v>0</v>
      </c>
      <c r="AX523" t="s">
        <v>421</v>
      </c>
      <c r="AY523" t="s">
        <v>421</v>
      </c>
      <c r="AZ523">
        <v>0</v>
      </c>
      <c r="BA523">
        <v>0</v>
      </c>
      <c r="BB523">
        <f>1-AZ523/BA523</f>
        <v>0</v>
      </c>
      <c r="BC523">
        <v>0</v>
      </c>
      <c r="BD523" t="s">
        <v>421</v>
      </c>
      <c r="BE523" t="s">
        <v>421</v>
      </c>
      <c r="BF523">
        <v>0</v>
      </c>
      <c r="BG523">
        <v>0</v>
      </c>
      <c r="BH523">
        <f>1-BF523/BG523</f>
        <v>0</v>
      </c>
      <c r="BI523">
        <v>0.5</v>
      </c>
      <c r="BJ523">
        <f>CS523</f>
        <v>0</v>
      </c>
      <c r="BK523">
        <f>L523</f>
        <v>0</v>
      </c>
      <c r="BL523">
        <f>BH523*BI523*BJ523</f>
        <v>0</v>
      </c>
      <c r="BM523">
        <f>(BK523-BC523)/BJ523</f>
        <v>0</v>
      </c>
      <c r="BN523">
        <f>(BA523-BG523)/BG523</f>
        <v>0</v>
      </c>
      <c r="BO523">
        <f>AZ523/(BB523+AZ523/BG523)</f>
        <v>0</v>
      </c>
      <c r="BP523" t="s">
        <v>421</v>
      </c>
      <c r="BQ523">
        <v>0</v>
      </c>
      <c r="BR523">
        <f>IF(BQ523&lt;&gt;0, BQ523, BO523)</f>
        <v>0</v>
      </c>
      <c r="BS523">
        <f>1-BR523/BG523</f>
        <v>0</v>
      </c>
      <c r="BT523">
        <f>(BG523-BF523)/(BG523-BR523)</f>
        <v>0</v>
      </c>
      <c r="BU523">
        <f>(BA523-BG523)/(BA523-BR523)</f>
        <v>0</v>
      </c>
      <c r="BV523">
        <f>(BG523-BF523)/(BG523-AZ523)</f>
        <v>0</v>
      </c>
      <c r="BW523">
        <f>(BA523-BG523)/(BA523-AZ523)</f>
        <v>0</v>
      </c>
      <c r="BX523">
        <f>(BT523*BR523/BF523)</f>
        <v>0</v>
      </c>
      <c r="BY523">
        <f>(1-BX523)</f>
        <v>0</v>
      </c>
      <c r="BZ523">
        <v>1370</v>
      </c>
      <c r="CA523">
        <v>300</v>
      </c>
      <c r="CB523">
        <v>300</v>
      </c>
      <c r="CC523">
        <v>300</v>
      </c>
      <c r="CD523">
        <v>10364.3</v>
      </c>
      <c r="CE523">
        <v>1581.53</v>
      </c>
      <c r="CF523">
        <v>-0.00729618</v>
      </c>
      <c r="CG523">
        <v>1.07</v>
      </c>
      <c r="CH523" t="s">
        <v>421</v>
      </c>
      <c r="CI523" t="s">
        <v>421</v>
      </c>
      <c r="CJ523" t="s">
        <v>421</v>
      </c>
      <c r="CK523" t="s">
        <v>421</v>
      </c>
      <c r="CL523" t="s">
        <v>421</v>
      </c>
      <c r="CM523" t="s">
        <v>421</v>
      </c>
      <c r="CN523" t="s">
        <v>421</v>
      </c>
      <c r="CO523" t="s">
        <v>421</v>
      </c>
      <c r="CP523" t="s">
        <v>421</v>
      </c>
      <c r="CQ523" t="s">
        <v>421</v>
      </c>
      <c r="CR523">
        <f>$B$11*DQ523+$C$11*DR523+$F$11*EC523*(1-EF523)</f>
        <v>0</v>
      </c>
      <c r="CS523">
        <f>CR523*CT523</f>
        <v>0</v>
      </c>
      <c r="CT523">
        <f>($B$11*$D$9+$C$11*$D$9+$F$11*((EP523+EH523)/MAX(EP523+EH523+EQ523, 0.1)*$I$9+EQ523/MAX(EP523+EH523+EQ523, 0.1)*$J$9))/($B$11+$C$11+$F$11)</f>
        <v>0</v>
      </c>
      <c r="CU523">
        <f>($B$11*$K$9+$C$11*$K$9+$F$11*((EP523+EH523)/MAX(EP523+EH523+EQ523, 0.1)*$P$9+EQ523/MAX(EP523+EH523+EQ523, 0.1)*$Q$9))/($B$11+$C$11+$F$11)</f>
        <v>0</v>
      </c>
      <c r="CV523">
        <v>6</v>
      </c>
      <c r="CW523">
        <v>0.5</v>
      </c>
      <c r="CX523" t="s">
        <v>422</v>
      </c>
      <c r="CY523">
        <v>2</v>
      </c>
      <c r="CZ523" t="b">
        <v>1</v>
      </c>
      <c r="DA523">
        <v>1652293107.2</v>
      </c>
      <c r="DB523">
        <v>853.4917000000002</v>
      </c>
      <c r="DC523">
        <v>940.6414000000001</v>
      </c>
      <c r="DD523">
        <v>28.81966000000001</v>
      </c>
      <c r="DE523">
        <v>16.34207</v>
      </c>
      <c r="DF523">
        <v>853.2296</v>
      </c>
      <c r="DG523">
        <v>28.70106</v>
      </c>
      <c r="DH523">
        <v>400.0808</v>
      </c>
      <c r="DI523">
        <v>90.59371000000002</v>
      </c>
      <c r="DJ523">
        <v>0.09994810000000001</v>
      </c>
      <c r="DK523">
        <v>33.82904</v>
      </c>
      <c r="DL523">
        <v>32.06897</v>
      </c>
      <c r="DM523">
        <v>999.9</v>
      </c>
      <c r="DN523">
        <v>0</v>
      </c>
      <c r="DO523">
        <v>0</v>
      </c>
      <c r="DP523">
        <v>10001.874</v>
      </c>
      <c r="DQ523">
        <v>0</v>
      </c>
      <c r="DR523">
        <v>250.6556</v>
      </c>
      <c r="DS523">
        <v>-87.14974999999998</v>
      </c>
      <c r="DT523">
        <v>878.8187999999998</v>
      </c>
      <c r="DU523">
        <v>956.2689</v>
      </c>
      <c r="DV523">
        <v>12.4776</v>
      </c>
      <c r="DW523">
        <v>940.6414000000001</v>
      </c>
      <c r="DX523">
        <v>16.34207</v>
      </c>
      <c r="DY523">
        <v>2.610882</v>
      </c>
      <c r="DZ523">
        <v>1.480488</v>
      </c>
      <c r="EA523">
        <v>21.73474</v>
      </c>
      <c r="EB523">
        <v>12.7681</v>
      </c>
      <c r="EC523">
        <v>1499.988</v>
      </c>
      <c r="ED523">
        <v>0.9730084999999999</v>
      </c>
      <c r="EE523">
        <v>0.02699134</v>
      </c>
      <c r="EF523">
        <v>0</v>
      </c>
      <c r="EG523">
        <v>1013.056</v>
      </c>
      <c r="EH523">
        <v>5.000970000000001</v>
      </c>
      <c r="EI523">
        <v>16292.79</v>
      </c>
      <c r="EJ523">
        <v>12491.52</v>
      </c>
      <c r="EK523">
        <v>42.312</v>
      </c>
      <c r="EL523">
        <v>43.8561</v>
      </c>
      <c r="EM523">
        <v>42.5248</v>
      </c>
      <c r="EN523">
        <v>43.6124</v>
      </c>
      <c r="EO523">
        <v>43.46849999999999</v>
      </c>
      <c r="EP523">
        <v>1454.638</v>
      </c>
      <c r="EQ523">
        <v>40.35000000000001</v>
      </c>
      <c r="ER523">
        <v>0</v>
      </c>
      <c r="ES523">
        <v>1274.400000095367</v>
      </c>
      <c r="ET523">
        <v>0</v>
      </c>
      <c r="EU523">
        <v>1015.888</v>
      </c>
      <c r="EV523">
        <v>-37.7761537815501</v>
      </c>
      <c r="EW523">
        <v>-644.976921505315</v>
      </c>
      <c r="EX523">
        <v>16342.312</v>
      </c>
      <c r="EY523">
        <v>15</v>
      </c>
      <c r="EZ523">
        <v>1652291871.6</v>
      </c>
      <c r="FA523" t="s">
        <v>1407</v>
      </c>
      <c r="FB523">
        <v>1652291871.6</v>
      </c>
      <c r="FC523">
        <v>1652291863.6</v>
      </c>
      <c r="FD523">
        <v>39</v>
      </c>
      <c r="FE523">
        <v>0.347</v>
      </c>
      <c r="FF523">
        <v>-0</v>
      </c>
      <c r="FG523">
        <v>-0.763</v>
      </c>
      <c r="FH523">
        <v>0.031</v>
      </c>
      <c r="FI523">
        <v>1600</v>
      </c>
      <c r="FJ523">
        <v>23</v>
      </c>
      <c r="FK523">
        <v>0.04</v>
      </c>
      <c r="FL523">
        <v>0.02</v>
      </c>
      <c r="FM523">
        <v>-86.90883170731708</v>
      </c>
      <c r="FN523">
        <v>-2.360193031358865</v>
      </c>
      <c r="FO523">
        <v>0.245586766187336</v>
      </c>
      <c r="FP523">
        <v>-1</v>
      </c>
      <c r="FQ523">
        <v>12.72168048780488</v>
      </c>
      <c r="FR523">
        <v>-1.719587456446011</v>
      </c>
      <c r="FS523">
        <v>0.17002674283127</v>
      </c>
      <c r="FT523">
        <v>0</v>
      </c>
      <c r="FU523">
        <v>0</v>
      </c>
      <c r="FV523">
        <v>0</v>
      </c>
      <c r="FW523">
        <v>0</v>
      </c>
      <c r="FX523">
        <v>-1</v>
      </c>
      <c r="FY523">
        <v>0</v>
      </c>
      <c r="FZ523">
        <v>1</v>
      </c>
      <c r="GA523" t="s">
        <v>710</v>
      </c>
      <c r="GB523">
        <v>2.69289</v>
      </c>
      <c r="GC523">
        <v>2.70518</v>
      </c>
      <c r="GD523">
        <v>0.155014</v>
      </c>
      <c r="GE523">
        <v>0.163333</v>
      </c>
      <c r="GF523">
        <v>0.119769</v>
      </c>
      <c r="GG523">
        <v>0.079605</v>
      </c>
      <c r="GH523">
        <v>26451.8</v>
      </c>
      <c r="GI523">
        <v>26298.8</v>
      </c>
      <c r="GJ523">
        <v>29137</v>
      </c>
      <c r="GK523">
        <v>29099.8</v>
      </c>
      <c r="GL523">
        <v>33956</v>
      </c>
      <c r="GM523">
        <v>35659.3</v>
      </c>
      <c r="GN523">
        <v>41003.9</v>
      </c>
      <c r="GO523">
        <v>41526</v>
      </c>
      <c r="GP523">
        <v>1.71145</v>
      </c>
      <c r="GQ523">
        <v>1.98328</v>
      </c>
      <c r="GR523">
        <v>0.0484362</v>
      </c>
      <c r="GS523">
        <v>0</v>
      </c>
      <c r="GT523">
        <v>31.2978</v>
      </c>
      <c r="GU523">
        <v>999.9</v>
      </c>
      <c r="GV523">
        <v>36.1</v>
      </c>
      <c r="GW523">
        <v>37.4</v>
      </c>
      <c r="GX523">
        <v>25.6788</v>
      </c>
      <c r="GY523">
        <v>62.9818</v>
      </c>
      <c r="GZ523">
        <v>29.5312</v>
      </c>
      <c r="HA523">
        <v>1</v>
      </c>
      <c r="HB523">
        <v>0.42638</v>
      </c>
      <c r="HC523">
        <v>0</v>
      </c>
      <c r="HD523">
        <v>20.3914</v>
      </c>
      <c r="HE523">
        <v>5.21624</v>
      </c>
      <c r="HF523">
        <v>12.0099</v>
      </c>
      <c r="HG523">
        <v>4.98695</v>
      </c>
      <c r="HH523">
        <v>3.28835</v>
      </c>
      <c r="HI523">
        <v>2506.5</v>
      </c>
      <c r="HJ523">
        <v>9999</v>
      </c>
      <c r="HK523">
        <v>9999</v>
      </c>
      <c r="HL523">
        <v>47</v>
      </c>
      <c r="HM523">
        <v>1.86737</v>
      </c>
      <c r="HN523">
        <v>1.8663</v>
      </c>
      <c r="HO523">
        <v>1.86586</v>
      </c>
      <c r="HP523">
        <v>1.86569</v>
      </c>
      <c r="HQ523">
        <v>1.86752</v>
      </c>
      <c r="HR523">
        <v>1.87008</v>
      </c>
      <c r="HS523">
        <v>1.86873</v>
      </c>
      <c r="HT523">
        <v>1.87012</v>
      </c>
      <c r="HU523">
        <v>0</v>
      </c>
      <c r="HV523">
        <v>0</v>
      </c>
      <c r="HW523">
        <v>0</v>
      </c>
      <c r="HX523">
        <v>0</v>
      </c>
      <c r="HY523" t="s">
        <v>425</v>
      </c>
      <c r="HZ523" t="s">
        <v>426</v>
      </c>
      <c r="IA523" t="s">
        <v>427</v>
      </c>
      <c r="IB523" t="s">
        <v>427</v>
      </c>
      <c r="IC523" t="s">
        <v>427</v>
      </c>
      <c r="ID523" t="s">
        <v>427</v>
      </c>
      <c r="IE523">
        <v>0</v>
      </c>
      <c r="IF523">
        <v>100</v>
      </c>
      <c r="IG523">
        <v>100</v>
      </c>
      <c r="IH523">
        <v>0.249</v>
      </c>
      <c r="II523">
        <v>0.1182</v>
      </c>
      <c r="IJ523">
        <v>1.086735174038953</v>
      </c>
      <c r="IK523">
        <v>-0.0004613869835165773</v>
      </c>
      <c r="IL523">
        <v>-7.733014719846753E-07</v>
      </c>
      <c r="IM523">
        <v>2.12217718631011E-10</v>
      </c>
      <c r="IN523">
        <v>-0.1663746428164504</v>
      </c>
      <c r="IO523">
        <v>0.000886434048502425</v>
      </c>
      <c r="IP523">
        <v>0.0004187276611132993</v>
      </c>
      <c r="IQ523">
        <v>-3.612086840460417E-06</v>
      </c>
      <c r="IR523">
        <v>19</v>
      </c>
      <c r="IS523">
        <v>2204</v>
      </c>
      <c r="IT523">
        <v>1</v>
      </c>
      <c r="IU523">
        <v>37</v>
      </c>
      <c r="IV523">
        <v>20.6</v>
      </c>
      <c r="IW523">
        <v>20.8</v>
      </c>
      <c r="IX523">
        <v>2.03735</v>
      </c>
      <c r="IY523">
        <v>2.22046</v>
      </c>
      <c r="IZ523">
        <v>1.39648</v>
      </c>
      <c r="JA523">
        <v>2.34863</v>
      </c>
      <c r="JB523">
        <v>1.49536</v>
      </c>
      <c r="JC523">
        <v>2.3645</v>
      </c>
      <c r="JD523">
        <v>39.8177</v>
      </c>
      <c r="JE523">
        <v>14.1408</v>
      </c>
      <c r="JF523">
        <v>18</v>
      </c>
      <c r="JG523">
        <v>394.444</v>
      </c>
      <c r="JH523">
        <v>552.1660000000001</v>
      </c>
      <c r="JI523">
        <v>33.2592</v>
      </c>
      <c r="JJ523">
        <v>32.94</v>
      </c>
      <c r="JK523">
        <v>30</v>
      </c>
      <c r="JL523">
        <v>32.8691</v>
      </c>
      <c r="JM523">
        <v>32.7778</v>
      </c>
      <c r="JN523">
        <v>40.8202</v>
      </c>
      <c r="JO523">
        <v>35.3403</v>
      </c>
      <c r="JP523">
        <v>0</v>
      </c>
      <c r="JQ523">
        <v>-999.9</v>
      </c>
      <c r="JR523">
        <v>969.398</v>
      </c>
      <c r="JS523">
        <v>16.6263</v>
      </c>
      <c r="JT523">
        <v>99.5853</v>
      </c>
      <c r="JU523">
        <v>99.6737</v>
      </c>
    </row>
    <row r="524" spans="1:281">
      <c r="A524">
        <v>508</v>
      </c>
      <c r="B524">
        <v>1652293115</v>
      </c>
      <c r="C524">
        <v>11058.5</v>
      </c>
      <c r="D524" t="s">
        <v>1527</v>
      </c>
      <c r="E524" t="s">
        <v>1528</v>
      </c>
      <c r="F524">
        <v>5</v>
      </c>
      <c r="G524" t="s">
        <v>1410</v>
      </c>
      <c r="H524" t="s">
        <v>418</v>
      </c>
      <c r="I524">
        <v>1652293112.5</v>
      </c>
      <c r="J524">
        <f>(K524)/1000</f>
        <v>0</v>
      </c>
      <c r="K524">
        <f>IF(CZ524, AN524, AH524)</f>
        <v>0</v>
      </c>
      <c r="L524">
        <f>IF(CZ524, AI524, AG524)</f>
        <v>0</v>
      </c>
      <c r="M524">
        <f>DB524 - IF(AU524&gt;1, L524*CV524*100.0/(AW524*DP524), 0)</f>
        <v>0</v>
      </c>
      <c r="N524">
        <f>((T524-J524/2)*M524-L524)/(T524+J524/2)</f>
        <v>0</v>
      </c>
      <c r="O524">
        <f>N524*(DI524+DJ524)/1000.0</f>
        <v>0</v>
      </c>
      <c r="P524">
        <f>(DB524 - IF(AU524&gt;1, L524*CV524*100.0/(AW524*DP524), 0))*(DI524+DJ524)/1000.0</f>
        <v>0</v>
      </c>
      <c r="Q524">
        <f>2.0/((1/S524-1/R524)+SIGN(S524)*SQRT((1/S524-1/R524)*(1/S524-1/R524) + 4*CW524/((CW524+1)*(CW524+1))*(2*1/S524*1/R524-1/R524*1/R524)))</f>
        <v>0</v>
      </c>
      <c r="R524">
        <f>IF(LEFT(CX524,1)&lt;&gt;"0",IF(LEFT(CX524,1)="1",3.0,CY524),$D$5+$E$5*(DP524*DI524/($K$5*1000))+$F$5*(DP524*DI524/($K$5*1000))*MAX(MIN(CV524,$J$5),$I$5)*MAX(MIN(CV524,$J$5),$I$5)+$G$5*MAX(MIN(CV524,$J$5),$I$5)*(DP524*DI524/($K$5*1000))+$H$5*(DP524*DI524/($K$5*1000))*(DP524*DI524/($K$5*1000)))</f>
        <v>0</v>
      </c>
      <c r="S524">
        <f>J524*(1000-(1000*0.61365*exp(17.502*W524/(240.97+W524))/(DI524+DJ524)+DD524)/2)/(1000*0.61365*exp(17.502*W524/(240.97+W524))/(DI524+DJ524)-DD524)</f>
        <v>0</v>
      </c>
      <c r="T524">
        <f>1/((CW524+1)/(Q524/1.6)+1/(R524/1.37)) + CW524/((CW524+1)/(Q524/1.6) + CW524/(R524/1.37))</f>
        <v>0</v>
      </c>
      <c r="U524">
        <f>(CR524*CU524)</f>
        <v>0</v>
      </c>
      <c r="V524">
        <f>(DK524+(U524+2*0.95*5.67E-8*(((DK524+$B$7)+273)^4-(DK524+273)^4)-44100*J524)/(1.84*29.3*R524+8*0.95*5.67E-8*(DK524+273)^3))</f>
        <v>0</v>
      </c>
      <c r="W524">
        <f>($C$7*DL524+$D$7*DM524+$E$7*V524)</f>
        <v>0</v>
      </c>
      <c r="X524">
        <f>0.61365*exp(17.502*W524/(240.97+W524))</f>
        <v>0</v>
      </c>
      <c r="Y524">
        <f>(Z524/AA524*100)</f>
        <v>0</v>
      </c>
      <c r="Z524">
        <f>DD524*(DI524+DJ524)/1000</f>
        <v>0</v>
      </c>
      <c r="AA524">
        <f>0.61365*exp(17.502*DK524/(240.97+DK524))</f>
        <v>0</v>
      </c>
      <c r="AB524">
        <f>(X524-DD524*(DI524+DJ524)/1000)</f>
        <v>0</v>
      </c>
      <c r="AC524">
        <f>(-J524*44100)</f>
        <v>0</v>
      </c>
      <c r="AD524">
        <f>2*29.3*R524*0.92*(DK524-W524)</f>
        <v>0</v>
      </c>
      <c r="AE524">
        <f>2*0.95*5.67E-8*(((DK524+$B$7)+273)^4-(W524+273)^4)</f>
        <v>0</v>
      </c>
      <c r="AF524">
        <f>U524+AE524+AC524+AD524</f>
        <v>0</v>
      </c>
      <c r="AG524">
        <f>DH524*AU524*(DC524-DB524*(1000-AU524*DE524)/(1000-AU524*DD524))/(100*CV524)</f>
        <v>0</v>
      </c>
      <c r="AH524">
        <f>1000*DH524*AU524*(DD524-DE524)/(100*CV524*(1000-AU524*DD524))</f>
        <v>0</v>
      </c>
      <c r="AI524">
        <f>(AJ524 - AK524 - DI524*1E3/(8.314*(DK524+273.15)) * AM524/DH524 * AL524) * DH524/(100*CV524) * (1000 - DE524)/1000</f>
        <v>0</v>
      </c>
      <c r="AJ524">
        <v>969.9063988489742</v>
      </c>
      <c r="AK524">
        <v>903.592278787879</v>
      </c>
      <c r="AL524">
        <v>3.392324039060038</v>
      </c>
      <c r="AM524">
        <v>66.42542374797677</v>
      </c>
      <c r="AN524">
        <f>(AP524 - AO524 + DI524*1E3/(8.314*(DK524+273.15)) * AR524/DH524 * AQ524) * DH524/(100*CV524) * 1000/(1000 - AP524)</f>
        <v>0</v>
      </c>
      <c r="AO524">
        <v>16.44279112718382</v>
      </c>
      <c r="AP524">
        <v>28.76781608391609</v>
      </c>
      <c r="AQ524">
        <v>-0.006840305087647484</v>
      </c>
      <c r="AR524">
        <v>79.24354987130967</v>
      </c>
      <c r="AS524">
        <v>0</v>
      </c>
      <c r="AT524">
        <v>0</v>
      </c>
      <c r="AU524">
        <f>IF(AS524*$H$13&gt;=AW524,1.0,(AW524/(AW524-AS524*$H$13)))</f>
        <v>0</v>
      </c>
      <c r="AV524">
        <f>(AU524-1)*100</f>
        <v>0</v>
      </c>
      <c r="AW524">
        <f>MAX(0,($B$13+$C$13*DP524)/(1+$D$13*DP524)*DI524/(DK524+273)*$E$13)</f>
        <v>0</v>
      </c>
      <c r="AX524" t="s">
        <v>421</v>
      </c>
      <c r="AY524" t="s">
        <v>421</v>
      </c>
      <c r="AZ524">
        <v>0</v>
      </c>
      <c r="BA524">
        <v>0</v>
      </c>
      <c r="BB524">
        <f>1-AZ524/BA524</f>
        <v>0</v>
      </c>
      <c r="BC524">
        <v>0</v>
      </c>
      <c r="BD524" t="s">
        <v>421</v>
      </c>
      <c r="BE524" t="s">
        <v>421</v>
      </c>
      <c r="BF524">
        <v>0</v>
      </c>
      <c r="BG524">
        <v>0</v>
      </c>
      <c r="BH524">
        <f>1-BF524/BG524</f>
        <v>0</v>
      </c>
      <c r="BI524">
        <v>0.5</v>
      </c>
      <c r="BJ524">
        <f>CS524</f>
        <v>0</v>
      </c>
      <c r="BK524">
        <f>L524</f>
        <v>0</v>
      </c>
      <c r="BL524">
        <f>BH524*BI524*BJ524</f>
        <v>0</v>
      </c>
      <c r="BM524">
        <f>(BK524-BC524)/BJ524</f>
        <v>0</v>
      </c>
      <c r="BN524">
        <f>(BA524-BG524)/BG524</f>
        <v>0</v>
      </c>
      <c r="BO524">
        <f>AZ524/(BB524+AZ524/BG524)</f>
        <v>0</v>
      </c>
      <c r="BP524" t="s">
        <v>421</v>
      </c>
      <c r="BQ524">
        <v>0</v>
      </c>
      <c r="BR524">
        <f>IF(BQ524&lt;&gt;0, BQ524, BO524)</f>
        <v>0</v>
      </c>
      <c r="BS524">
        <f>1-BR524/BG524</f>
        <v>0</v>
      </c>
      <c r="BT524">
        <f>(BG524-BF524)/(BG524-BR524)</f>
        <v>0</v>
      </c>
      <c r="BU524">
        <f>(BA524-BG524)/(BA524-BR524)</f>
        <v>0</v>
      </c>
      <c r="BV524">
        <f>(BG524-BF524)/(BG524-AZ524)</f>
        <v>0</v>
      </c>
      <c r="BW524">
        <f>(BA524-BG524)/(BA524-AZ524)</f>
        <v>0</v>
      </c>
      <c r="BX524">
        <f>(BT524*BR524/BF524)</f>
        <v>0</v>
      </c>
      <c r="BY524">
        <f>(1-BX524)</f>
        <v>0</v>
      </c>
      <c r="BZ524">
        <v>1370</v>
      </c>
      <c r="CA524">
        <v>300</v>
      </c>
      <c r="CB524">
        <v>300</v>
      </c>
      <c r="CC524">
        <v>300</v>
      </c>
      <c r="CD524">
        <v>10364.3</v>
      </c>
      <c r="CE524">
        <v>1581.53</v>
      </c>
      <c r="CF524">
        <v>-0.00729618</v>
      </c>
      <c r="CG524">
        <v>1.07</v>
      </c>
      <c r="CH524" t="s">
        <v>421</v>
      </c>
      <c r="CI524" t="s">
        <v>421</v>
      </c>
      <c r="CJ524" t="s">
        <v>421</v>
      </c>
      <c r="CK524" t="s">
        <v>421</v>
      </c>
      <c r="CL524" t="s">
        <v>421</v>
      </c>
      <c r="CM524" t="s">
        <v>421</v>
      </c>
      <c r="CN524" t="s">
        <v>421</v>
      </c>
      <c r="CO524" t="s">
        <v>421</v>
      </c>
      <c r="CP524" t="s">
        <v>421</v>
      </c>
      <c r="CQ524" t="s">
        <v>421</v>
      </c>
      <c r="CR524">
        <f>$B$11*DQ524+$C$11*DR524+$F$11*EC524*(1-EF524)</f>
        <v>0</v>
      </c>
      <c r="CS524">
        <f>CR524*CT524</f>
        <v>0</v>
      </c>
      <c r="CT524">
        <f>($B$11*$D$9+$C$11*$D$9+$F$11*((EP524+EH524)/MAX(EP524+EH524+EQ524, 0.1)*$I$9+EQ524/MAX(EP524+EH524+EQ524, 0.1)*$J$9))/($B$11+$C$11+$F$11)</f>
        <v>0</v>
      </c>
      <c r="CU524">
        <f>($B$11*$K$9+$C$11*$K$9+$F$11*((EP524+EH524)/MAX(EP524+EH524+EQ524, 0.1)*$P$9+EQ524/MAX(EP524+EH524+EQ524, 0.1)*$Q$9))/($B$11+$C$11+$F$11)</f>
        <v>0</v>
      </c>
      <c r="CV524">
        <v>6</v>
      </c>
      <c r="CW524">
        <v>0.5</v>
      </c>
      <c r="CX524" t="s">
        <v>422</v>
      </c>
      <c r="CY524">
        <v>2</v>
      </c>
      <c r="CZ524" t="b">
        <v>1</v>
      </c>
      <c r="DA524">
        <v>1652293112.5</v>
      </c>
      <c r="DB524">
        <v>871.0106666666666</v>
      </c>
      <c r="DC524">
        <v>958.3811111111112</v>
      </c>
      <c r="DD524">
        <v>28.77683333333333</v>
      </c>
      <c r="DE524">
        <v>16.49204444444445</v>
      </c>
      <c r="DF524">
        <v>870.7722222222222</v>
      </c>
      <c r="DG524">
        <v>28.65893333333334</v>
      </c>
      <c r="DH524">
        <v>400.1105555555556</v>
      </c>
      <c r="DI524">
        <v>90.59231111111112</v>
      </c>
      <c r="DJ524">
        <v>0.1000334555555556</v>
      </c>
      <c r="DK524">
        <v>33.83038888888889</v>
      </c>
      <c r="DL524">
        <v>32.09474444444444</v>
      </c>
      <c r="DM524">
        <v>999.9000000000001</v>
      </c>
      <c r="DN524">
        <v>0</v>
      </c>
      <c r="DO524">
        <v>0</v>
      </c>
      <c r="DP524">
        <v>9986.874444444444</v>
      </c>
      <c r="DQ524">
        <v>0</v>
      </c>
      <c r="DR524">
        <v>250.8673333333333</v>
      </c>
      <c r="DS524">
        <v>-87.37043333333334</v>
      </c>
      <c r="DT524">
        <v>896.8182222222222</v>
      </c>
      <c r="DU524">
        <v>974.4517777777778</v>
      </c>
      <c r="DV524">
        <v>12.2848</v>
      </c>
      <c r="DW524">
        <v>958.3811111111112</v>
      </c>
      <c r="DX524">
        <v>16.49204444444445</v>
      </c>
      <c r="DY524">
        <v>2.606961111111111</v>
      </c>
      <c r="DZ524">
        <v>1.494053333333333</v>
      </c>
      <c r="EA524">
        <v>21.71015555555555</v>
      </c>
      <c r="EB524">
        <v>12.90741111111111</v>
      </c>
      <c r="EC524">
        <v>1500.004444444445</v>
      </c>
      <c r="ED524">
        <v>0.9730089999999999</v>
      </c>
      <c r="EE524">
        <v>0.0269908</v>
      </c>
      <c r="EF524">
        <v>0</v>
      </c>
      <c r="EG524">
        <v>1009.68</v>
      </c>
      <c r="EH524">
        <v>5.00097</v>
      </c>
      <c r="EI524">
        <v>16235.36666666667</v>
      </c>
      <c r="EJ524">
        <v>12491.68888888889</v>
      </c>
      <c r="EK524">
        <v>42.312</v>
      </c>
      <c r="EL524">
        <v>43.82599999999999</v>
      </c>
      <c r="EM524">
        <v>42.54133333333333</v>
      </c>
      <c r="EN524">
        <v>43.611</v>
      </c>
      <c r="EO524">
        <v>43.465</v>
      </c>
      <c r="EP524">
        <v>1454.654444444445</v>
      </c>
      <c r="EQ524">
        <v>40.35</v>
      </c>
      <c r="ER524">
        <v>0</v>
      </c>
      <c r="ES524">
        <v>1279.800000190735</v>
      </c>
      <c r="ET524">
        <v>0</v>
      </c>
      <c r="EU524">
        <v>1012.694615384615</v>
      </c>
      <c r="EV524">
        <v>-38.41094015952074</v>
      </c>
      <c r="EW524">
        <v>-571.2376067282825</v>
      </c>
      <c r="EX524">
        <v>16284.18846153846</v>
      </c>
      <c r="EY524">
        <v>15</v>
      </c>
      <c r="EZ524">
        <v>1652291871.6</v>
      </c>
      <c r="FA524" t="s">
        <v>1407</v>
      </c>
      <c r="FB524">
        <v>1652291871.6</v>
      </c>
      <c r="FC524">
        <v>1652291863.6</v>
      </c>
      <c r="FD524">
        <v>39</v>
      </c>
      <c r="FE524">
        <v>0.347</v>
      </c>
      <c r="FF524">
        <v>-0</v>
      </c>
      <c r="FG524">
        <v>-0.763</v>
      </c>
      <c r="FH524">
        <v>0.031</v>
      </c>
      <c r="FI524">
        <v>1600</v>
      </c>
      <c r="FJ524">
        <v>23</v>
      </c>
      <c r="FK524">
        <v>0.04</v>
      </c>
      <c r="FL524">
        <v>0.02</v>
      </c>
      <c r="FM524">
        <v>-87.124925</v>
      </c>
      <c r="FN524">
        <v>-1.69173658536576</v>
      </c>
      <c r="FO524">
        <v>0.1734413931995467</v>
      </c>
      <c r="FP524">
        <v>-1</v>
      </c>
      <c r="FQ524">
        <v>12.5467125</v>
      </c>
      <c r="FR524">
        <v>-1.951507317073226</v>
      </c>
      <c r="FS524">
        <v>0.1880504974568002</v>
      </c>
      <c r="FT524">
        <v>0</v>
      </c>
      <c r="FU524">
        <v>0</v>
      </c>
      <c r="FV524">
        <v>0</v>
      </c>
      <c r="FW524">
        <v>0</v>
      </c>
      <c r="FX524">
        <v>-1</v>
      </c>
      <c r="FY524">
        <v>0</v>
      </c>
      <c r="FZ524">
        <v>1</v>
      </c>
      <c r="GA524" t="s">
        <v>710</v>
      </c>
      <c r="GB524">
        <v>2.6928</v>
      </c>
      <c r="GC524">
        <v>2.70509</v>
      </c>
      <c r="GD524">
        <v>0.156963</v>
      </c>
      <c r="GE524">
        <v>0.165201</v>
      </c>
      <c r="GF524">
        <v>0.119685</v>
      </c>
      <c r="GG524">
        <v>0.0800911</v>
      </c>
      <c r="GH524">
        <v>26390.3</v>
      </c>
      <c r="GI524">
        <v>26240</v>
      </c>
      <c r="GJ524">
        <v>29136.6</v>
      </c>
      <c r="GK524">
        <v>29099.8</v>
      </c>
      <c r="GL524">
        <v>33959.3</v>
      </c>
      <c r="GM524">
        <v>35640.5</v>
      </c>
      <c r="GN524">
        <v>41003.9</v>
      </c>
      <c r="GO524">
        <v>41526.1</v>
      </c>
      <c r="GP524">
        <v>1.71092</v>
      </c>
      <c r="GQ524">
        <v>1.98353</v>
      </c>
      <c r="GR524">
        <v>0.0495091</v>
      </c>
      <c r="GS524">
        <v>0</v>
      </c>
      <c r="GT524">
        <v>31.2951</v>
      </c>
      <c r="GU524">
        <v>999.9</v>
      </c>
      <c r="GV524">
        <v>36.1</v>
      </c>
      <c r="GW524">
        <v>37.4</v>
      </c>
      <c r="GX524">
        <v>25.6772</v>
      </c>
      <c r="GY524">
        <v>62.9318</v>
      </c>
      <c r="GZ524">
        <v>29.0425</v>
      </c>
      <c r="HA524">
        <v>1</v>
      </c>
      <c r="HB524">
        <v>0.426402</v>
      </c>
      <c r="HC524">
        <v>0</v>
      </c>
      <c r="HD524">
        <v>20.3913</v>
      </c>
      <c r="HE524">
        <v>5.21609</v>
      </c>
      <c r="HF524">
        <v>12.0099</v>
      </c>
      <c r="HG524">
        <v>4.98715</v>
      </c>
      <c r="HH524">
        <v>3.28798</v>
      </c>
      <c r="HI524">
        <v>2506.5</v>
      </c>
      <c r="HJ524">
        <v>9999</v>
      </c>
      <c r="HK524">
        <v>9999</v>
      </c>
      <c r="HL524">
        <v>47</v>
      </c>
      <c r="HM524">
        <v>1.86736</v>
      </c>
      <c r="HN524">
        <v>1.8663</v>
      </c>
      <c r="HO524">
        <v>1.86586</v>
      </c>
      <c r="HP524">
        <v>1.8657</v>
      </c>
      <c r="HQ524">
        <v>1.86752</v>
      </c>
      <c r="HR524">
        <v>1.87008</v>
      </c>
      <c r="HS524">
        <v>1.86874</v>
      </c>
      <c r="HT524">
        <v>1.87011</v>
      </c>
      <c r="HU524">
        <v>0</v>
      </c>
      <c r="HV524">
        <v>0</v>
      </c>
      <c r="HW524">
        <v>0</v>
      </c>
      <c r="HX524">
        <v>0</v>
      </c>
      <c r="HY524" t="s">
        <v>425</v>
      </c>
      <c r="HZ524" t="s">
        <v>426</v>
      </c>
      <c r="IA524" t="s">
        <v>427</v>
      </c>
      <c r="IB524" t="s">
        <v>427</v>
      </c>
      <c r="IC524" t="s">
        <v>427</v>
      </c>
      <c r="ID524" t="s">
        <v>427</v>
      </c>
      <c r="IE524">
        <v>0</v>
      </c>
      <c r="IF524">
        <v>100</v>
      </c>
      <c r="IG524">
        <v>100</v>
      </c>
      <c r="IH524">
        <v>0.228</v>
      </c>
      <c r="II524">
        <v>0.1177</v>
      </c>
      <c r="IJ524">
        <v>1.086735174038953</v>
      </c>
      <c r="IK524">
        <v>-0.0004613869835165773</v>
      </c>
      <c r="IL524">
        <v>-7.733014719846753E-07</v>
      </c>
      <c r="IM524">
        <v>2.12217718631011E-10</v>
      </c>
      <c r="IN524">
        <v>-0.1663746428164504</v>
      </c>
      <c r="IO524">
        <v>0.000886434048502425</v>
      </c>
      <c r="IP524">
        <v>0.0004187276611132993</v>
      </c>
      <c r="IQ524">
        <v>-3.612086840460417E-06</v>
      </c>
      <c r="IR524">
        <v>19</v>
      </c>
      <c r="IS524">
        <v>2204</v>
      </c>
      <c r="IT524">
        <v>1</v>
      </c>
      <c r="IU524">
        <v>37</v>
      </c>
      <c r="IV524">
        <v>20.7</v>
      </c>
      <c r="IW524">
        <v>20.9</v>
      </c>
      <c r="IX524">
        <v>2.06421</v>
      </c>
      <c r="IY524">
        <v>2.22168</v>
      </c>
      <c r="IZ524">
        <v>1.39648</v>
      </c>
      <c r="JA524">
        <v>2.34863</v>
      </c>
      <c r="JB524">
        <v>1.49536</v>
      </c>
      <c r="JC524">
        <v>2.32788</v>
      </c>
      <c r="JD524">
        <v>39.8177</v>
      </c>
      <c r="JE524">
        <v>14.1233</v>
      </c>
      <c r="JF524">
        <v>18</v>
      </c>
      <c r="JG524">
        <v>394.139</v>
      </c>
      <c r="JH524">
        <v>552.333</v>
      </c>
      <c r="JI524">
        <v>33.2579</v>
      </c>
      <c r="JJ524">
        <v>32.939</v>
      </c>
      <c r="JK524">
        <v>30.0001</v>
      </c>
      <c r="JL524">
        <v>32.8662</v>
      </c>
      <c r="JM524">
        <v>32.7755</v>
      </c>
      <c r="JN524">
        <v>41.4253</v>
      </c>
      <c r="JO524">
        <v>35.0262</v>
      </c>
      <c r="JP524">
        <v>0</v>
      </c>
      <c r="JQ524">
        <v>-999.9</v>
      </c>
      <c r="JR524">
        <v>989.449</v>
      </c>
      <c r="JS524">
        <v>16.7673</v>
      </c>
      <c r="JT524">
        <v>99.5848</v>
      </c>
      <c r="JU524">
        <v>99.6739</v>
      </c>
    </row>
    <row r="525" spans="1:281">
      <c r="A525">
        <v>509</v>
      </c>
      <c r="B525">
        <v>1652293120</v>
      </c>
      <c r="C525">
        <v>11063.5</v>
      </c>
      <c r="D525" t="s">
        <v>1529</v>
      </c>
      <c r="E525" t="s">
        <v>1530</v>
      </c>
      <c r="F525">
        <v>5</v>
      </c>
      <c r="G525" t="s">
        <v>1410</v>
      </c>
      <c r="H525" t="s">
        <v>418</v>
      </c>
      <c r="I525">
        <v>1652293117.2</v>
      </c>
      <c r="J525">
        <f>(K525)/1000</f>
        <v>0</v>
      </c>
      <c r="K525">
        <f>IF(CZ525, AN525, AH525)</f>
        <v>0</v>
      </c>
      <c r="L525">
        <f>IF(CZ525, AI525, AG525)</f>
        <v>0</v>
      </c>
      <c r="M525">
        <f>DB525 - IF(AU525&gt;1, L525*CV525*100.0/(AW525*DP525), 0)</f>
        <v>0</v>
      </c>
      <c r="N525">
        <f>((T525-J525/2)*M525-L525)/(T525+J525/2)</f>
        <v>0</v>
      </c>
      <c r="O525">
        <f>N525*(DI525+DJ525)/1000.0</f>
        <v>0</v>
      </c>
      <c r="P525">
        <f>(DB525 - IF(AU525&gt;1, L525*CV525*100.0/(AW525*DP525), 0))*(DI525+DJ525)/1000.0</f>
        <v>0</v>
      </c>
      <c r="Q525">
        <f>2.0/((1/S525-1/R525)+SIGN(S525)*SQRT((1/S525-1/R525)*(1/S525-1/R525) + 4*CW525/((CW525+1)*(CW525+1))*(2*1/S525*1/R525-1/R525*1/R525)))</f>
        <v>0</v>
      </c>
      <c r="R525">
        <f>IF(LEFT(CX525,1)&lt;&gt;"0",IF(LEFT(CX525,1)="1",3.0,CY525),$D$5+$E$5*(DP525*DI525/($K$5*1000))+$F$5*(DP525*DI525/($K$5*1000))*MAX(MIN(CV525,$J$5),$I$5)*MAX(MIN(CV525,$J$5),$I$5)+$G$5*MAX(MIN(CV525,$J$5),$I$5)*(DP525*DI525/($K$5*1000))+$H$5*(DP525*DI525/($K$5*1000))*(DP525*DI525/($K$5*1000)))</f>
        <v>0</v>
      </c>
      <c r="S525">
        <f>J525*(1000-(1000*0.61365*exp(17.502*W525/(240.97+W525))/(DI525+DJ525)+DD525)/2)/(1000*0.61365*exp(17.502*W525/(240.97+W525))/(DI525+DJ525)-DD525)</f>
        <v>0</v>
      </c>
      <c r="T525">
        <f>1/((CW525+1)/(Q525/1.6)+1/(R525/1.37)) + CW525/((CW525+1)/(Q525/1.6) + CW525/(R525/1.37))</f>
        <v>0</v>
      </c>
      <c r="U525">
        <f>(CR525*CU525)</f>
        <v>0</v>
      </c>
      <c r="V525">
        <f>(DK525+(U525+2*0.95*5.67E-8*(((DK525+$B$7)+273)^4-(DK525+273)^4)-44100*J525)/(1.84*29.3*R525+8*0.95*5.67E-8*(DK525+273)^3))</f>
        <v>0</v>
      </c>
      <c r="W525">
        <f>($C$7*DL525+$D$7*DM525+$E$7*V525)</f>
        <v>0</v>
      </c>
      <c r="X525">
        <f>0.61365*exp(17.502*W525/(240.97+W525))</f>
        <v>0</v>
      </c>
      <c r="Y525">
        <f>(Z525/AA525*100)</f>
        <v>0</v>
      </c>
      <c r="Z525">
        <f>DD525*(DI525+DJ525)/1000</f>
        <v>0</v>
      </c>
      <c r="AA525">
        <f>0.61365*exp(17.502*DK525/(240.97+DK525))</f>
        <v>0</v>
      </c>
      <c r="AB525">
        <f>(X525-DD525*(DI525+DJ525)/1000)</f>
        <v>0</v>
      </c>
      <c r="AC525">
        <f>(-J525*44100)</f>
        <v>0</v>
      </c>
      <c r="AD525">
        <f>2*29.3*R525*0.92*(DK525-W525)</f>
        <v>0</v>
      </c>
      <c r="AE525">
        <f>2*0.95*5.67E-8*(((DK525+$B$7)+273)^4-(W525+273)^4)</f>
        <v>0</v>
      </c>
      <c r="AF525">
        <f>U525+AE525+AC525+AD525</f>
        <v>0</v>
      </c>
      <c r="AG525">
        <f>DH525*AU525*(DC525-DB525*(1000-AU525*DE525)/(1000-AU525*DD525))/(100*CV525)</f>
        <v>0</v>
      </c>
      <c r="AH525">
        <f>1000*DH525*AU525*(DD525-DE525)/(100*CV525*(1000-AU525*DD525))</f>
        <v>0</v>
      </c>
      <c r="AI525">
        <f>(AJ525 - AK525 - DI525*1E3/(8.314*(DK525+273.15)) * AM525/DH525 * AL525) * DH525/(100*CV525) * (1000 - DE525)/1000</f>
        <v>0</v>
      </c>
      <c r="AJ525">
        <v>987.0176125739138</v>
      </c>
      <c r="AK525">
        <v>920.6532969696967</v>
      </c>
      <c r="AL525">
        <v>3.414446894651744</v>
      </c>
      <c r="AM525">
        <v>66.42542374797677</v>
      </c>
      <c r="AN525">
        <f>(AP525 - AO525 + DI525*1E3/(8.314*(DK525+273.15)) * AR525/DH525 * AQ525) * DH525/(100*CV525) * 1000/(1000 - AP525)</f>
        <v>0</v>
      </c>
      <c r="AO525">
        <v>16.57629197292146</v>
      </c>
      <c r="AP525">
        <v>28.74069510489512</v>
      </c>
      <c r="AQ525">
        <v>-0.007231104888951854</v>
      </c>
      <c r="AR525">
        <v>79.24354987130967</v>
      </c>
      <c r="AS525">
        <v>0</v>
      </c>
      <c r="AT525">
        <v>0</v>
      </c>
      <c r="AU525">
        <f>IF(AS525*$H$13&gt;=AW525,1.0,(AW525/(AW525-AS525*$H$13)))</f>
        <v>0</v>
      </c>
      <c r="AV525">
        <f>(AU525-1)*100</f>
        <v>0</v>
      </c>
      <c r="AW525">
        <f>MAX(0,($B$13+$C$13*DP525)/(1+$D$13*DP525)*DI525/(DK525+273)*$E$13)</f>
        <v>0</v>
      </c>
      <c r="AX525" t="s">
        <v>421</v>
      </c>
      <c r="AY525" t="s">
        <v>421</v>
      </c>
      <c r="AZ525">
        <v>0</v>
      </c>
      <c r="BA525">
        <v>0</v>
      </c>
      <c r="BB525">
        <f>1-AZ525/BA525</f>
        <v>0</v>
      </c>
      <c r="BC525">
        <v>0</v>
      </c>
      <c r="BD525" t="s">
        <v>421</v>
      </c>
      <c r="BE525" t="s">
        <v>421</v>
      </c>
      <c r="BF525">
        <v>0</v>
      </c>
      <c r="BG525">
        <v>0</v>
      </c>
      <c r="BH525">
        <f>1-BF525/BG525</f>
        <v>0</v>
      </c>
      <c r="BI525">
        <v>0.5</v>
      </c>
      <c r="BJ525">
        <f>CS525</f>
        <v>0</v>
      </c>
      <c r="BK525">
        <f>L525</f>
        <v>0</v>
      </c>
      <c r="BL525">
        <f>BH525*BI525*BJ525</f>
        <v>0</v>
      </c>
      <c r="BM525">
        <f>(BK525-BC525)/BJ525</f>
        <v>0</v>
      </c>
      <c r="BN525">
        <f>(BA525-BG525)/BG525</f>
        <v>0</v>
      </c>
      <c r="BO525">
        <f>AZ525/(BB525+AZ525/BG525)</f>
        <v>0</v>
      </c>
      <c r="BP525" t="s">
        <v>421</v>
      </c>
      <c r="BQ525">
        <v>0</v>
      </c>
      <c r="BR525">
        <f>IF(BQ525&lt;&gt;0, BQ525, BO525)</f>
        <v>0</v>
      </c>
      <c r="BS525">
        <f>1-BR525/BG525</f>
        <v>0</v>
      </c>
      <c r="BT525">
        <f>(BG525-BF525)/(BG525-BR525)</f>
        <v>0</v>
      </c>
      <c r="BU525">
        <f>(BA525-BG525)/(BA525-BR525)</f>
        <v>0</v>
      </c>
      <c r="BV525">
        <f>(BG525-BF525)/(BG525-AZ525)</f>
        <v>0</v>
      </c>
      <c r="BW525">
        <f>(BA525-BG525)/(BA525-AZ525)</f>
        <v>0</v>
      </c>
      <c r="BX525">
        <f>(BT525*BR525/BF525)</f>
        <v>0</v>
      </c>
      <c r="BY525">
        <f>(1-BX525)</f>
        <v>0</v>
      </c>
      <c r="BZ525">
        <v>1370</v>
      </c>
      <c r="CA525">
        <v>300</v>
      </c>
      <c r="CB525">
        <v>300</v>
      </c>
      <c r="CC525">
        <v>300</v>
      </c>
      <c r="CD525">
        <v>10364.3</v>
      </c>
      <c r="CE525">
        <v>1581.53</v>
      </c>
      <c r="CF525">
        <v>-0.00729618</v>
      </c>
      <c r="CG525">
        <v>1.07</v>
      </c>
      <c r="CH525" t="s">
        <v>421</v>
      </c>
      <c r="CI525" t="s">
        <v>421</v>
      </c>
      <c r="CJ525" t="s">
        <v>421</v>
      </c>
      <c r="CK525" t="s">
        <v>421</v>
      </c>
      <c r="CL525" t="s">
        <v>421</v>
      </c>
      <c r="CM525" t="s">
        <v>421</v>
      </c>
      <c r="CN525" t="s">
        <v>421</v>
      </c>
      <c r="CO525" t="s">
        <v>421</v>
      </c>
      <c r="CP525" t="s">
        <v>421</v>
      </c>
      <c r="CQ525" t="s">
        <v>421</v>
      </c>
      <c r="CR525">
        <f>$B$11*DQ525+$C$11*DR525+$F$11*EC525*(1-EF525)</f>
        <v>0</v>
      </c>
      <c r="CS525">
        <f>CR525*CT525</f>
        <v>0</v>
      </c>
      <c r="CT525">
        <f>($B$11*$D$9+$C$11*$D$9+$F$11*((EP525+EH525)/MAX(EP525+EH525+EQ525, 0.1)*$I$9+EQ525/MAX(EP525+EH525+EQ525, 0.1)*$J$9))/($B$11+$C$11+$F$11)</f>
        <v>0</v>
      </c>
      <c r="CU525">
        <f>($B$11*$K$9+$C$11*$K$9+$F$11*((EP525+EH525)/MAX(EP525+EH525+EQ525, 0.1)*$P$9+EQ525/MAX(EP525+EH525+EQ525, 0.1)*$Q$9))/($B$11+$C$11+$F$11)</f>
        <v>0</v>
      </c>
      <c r="CV525">
        <v>6</v>
      </c>
      <c r="CW525">
        <v>0.5</v>
      </c>
      <c r="CX525" t="s">
        <v>422</v>
      </c>
      <c r="CY525">
        <v>2</v>
      </c>
      <c r="CZ525" t="b">
        <v>1</v>
      </c>
      <c r="DA525">
        <v>1652293117.2</v>
      </c>
      <c r="DB525">
        <v>886.5287999999998</v>
      </c>
      <c r="DC525">
        <v>974.0805</v>
      </c>
      <c r="DD525">
        <v>28.75002</v>
      </c>
      <c r="DE525">
        <v>16.62669</v>
      </c>
      <c r="DF525">
        <v>886.3106000000001</v>
      </c>
      <c r="DG525">
        <v>28.63252</v>
      </c>
      <c r="DH525">
        <v>400.0709</v>
      </c>
      <c r="DI525">
        <v>90.59338</v>
      </c>
      <c r="DJ525">
        <v>0.09988411000000001</v>
      </c>
      <c r="DK525">
        <v>33.82907</v>
      </c>
      <c r="DL525">
        <v>32.10717</v>
      </c>
      <c r="DM525">
        <v>999.9</v>
      </c>
      <c r="DN525">
        <v>0</v>
      </c>
      <c r="DO525">
        <v>0</v>
      </c>
      <c r="DP525">
        <v>10009.68</v>
      </c>
      <c r="DQ525">
        <v>0</v>
      </c>
      <c r="DR525">
        <v>251.5534</v>
      </c>
      <c r="DS525">
        <v>-87.55192000000001</v>
      </c>
      <c r="DT525">
        <v>912.7707</v>
      </c>
      <c r="DU525">
        <v>990.5504000000001</v>
      </c>
      <c r="DV525">
        <v>12.12333</v>
      </c>
      <c r="DW525">
        <v>974.0805</v>
      </c>
      <c r="DX525">
        <v>16.62669</v>
      </c>
      <c r="DY525">
        <v>2.604563</v>
      </c>
      <c r="DZ525">
        <v>1.506268</v>
      </c>
      <c r="EA525">
        <v>21.69507</v>
      </c>
      <c r="EB525">
        <v>13.03187</v>
      </c>
      <c r="EC525">
        <v>1500.016</v>
      </c>
      <c r="ED525">
        <v>0.9730089999999999</v>
      </c>
      <c r="EE525">
        <v>0.0269908</v>
      </c>
      <c r="EF525">
        <v>0</v>
      </c>
      <c r="EG525">
        <v>1006.59</v>
      </c>
      <c r="EH525">
        <v>5.000970000000001</v>
      </c>
      <c r="EI525">
        <v>16196.24</v>
      </c>
      <c r="EJ525">
        <v>12491.76</v>
      </c>
      <c r="EK525">
        <v>42.312</v>
      </c>
      <c r="EL525">
        <v>43.8372</v>
      </c>
      <c r="EM525">
        <v>42.5558</v>
      </c>
      <c r="EN525">
        <v>43.625</v>
      </c>
      <c r="EO525">
        <v>43.4559</v>
      </c>
      <c r="EP525">
        <v>1454.666</v>
      </c>
      <c r="EQ525">
        <v>40.35000000000001</v>
      </c>
      <c r="ER525">
        <v>0</v>
      </c>
      <c r="ES525">
        <v>1284.600000143051</v>
      </c>
      <c r="ET525">
        <v>0</v>
      </c>
      <c r="EU525">
        <v>1009.583461538462</v>
      </c>
      <c r="EV525">
        <v>-38.2006837783109</v>
      </c>
      <c r="EW525">
        <v>-522.4581197724874</v>
      </c>
      <c r="EX525">
        <v>16241.82692307692</v>
      </c>
      <c r="EY525">
        <v>15</v>
      </c>
      <c r="EZ525">
        <v>1652291871.6</v>
      </c>
      <c r="FA525" t="s">
        <v>1407</v>
      </c>
      <c r="FB525">
        <v>1652291871.6</v>
      </c>
      <c r="FC525">
        <v>1652291863.6</v>
      </c>
      <c r="FD525">
        <v>39</v>
      </c>
      <c r="FE525">
        <v>0.347</v>
      </c>
      <c r="FF525">
        <v>-0</v>
      </c>
      <c r="FG525">
        <v>-0.763</v>
      </c>
      <c r="FH525">
        <v>0.031</v>
      </c>
      <c r="FI525">
        <v>1600</v>
      </c>
      <c r="FJ525">
        <v>23</v>
      </c>
      <c r="FK525">
        <v>0.04</v>
      </c>
      <c r="FL525">
        <v>0.02</v>
      </c>
      <c r="FM525">
        <v>-87.26047250000001</v>
      </c>
      <c r="FN525">
        <v>-1.826473170731509</v>
      </c>
      <c r="FO525">
        <v>0.1875221986692503</v>
      </c>
      <c r="FP525">
        <v>-1</v>
      </c>
      <c r="FQ525">
        <v>12.414465</v>
      </c>
      <c r="FR525">
        <v>-2.04835722326455</v>
      </c>
      <c r="FS525">
        <v>0.1972118613953026</v>
      </c>
      <c r="FT525">
        <v>0</v>
      </c>
      <c r="FU525">
        <v>0</v>
      </c>
      <c r="FV525">
        <v>0</v>
      </c>
      <c r="FW525">
        <v>0</v>
      </c>
      <c r="FX525">
        <v>-1</v>
      </c>
      <c r="FY525">
        <v>0</v>
      </c>
      <c r="FZ525">
        <v>1</v>
      </c>
      <c r="GA525" t="s">
        <v>710</v>
      </c>
      <c r="GB525">
        <v>2.69293</v>
      </c>
      <c r="GC525">
        <v>2.70519</v>
      </c>
      <c r="GD525">
        <v>0.15891</v>
      </c>
      <c r="GE525">
        <v>0.167056</v>
      </c>
      <c r="GF525">
        <v>0.119614</v>
      </c>
      <c r="GG525">
        <v>0.0805925</v>
      </c>
      <c r="GH525">
        <v>26329.5</v>
      </c>
      <c r="GI525">
        <v>26181.2</v>
      </c>
      <c r="GJ525">
        <v>29136.8</v>
      </c>
      <c r="GK525">
        <v>29099.4</v>
      </c>
      <c r="GL525">
        <v>33962.3</v>
      </c>
      <c r="GM525">
        <v>35620.6</v>
      </c>
      <c r="GN525">
        <v>41004.2</v>
      </c>
      <c r="GO525">
        <v>41525.6</v>
      </c>
      <c r="GP525">
        <v>1.7108</v>
      </c>
      <c r="GQ525">
        <v>1.9839</v>
      </c>
      <c r="GR525">
        <v>0.0512749</v>
      </c>
      <c r="GS525">
        <v>0</v>
      </c>
      <c r="GT525">
        <v>31.2928</v>
      </c>
      <c r="GU525">
        <v>999.9</v>
      </c>
      <c r="GV525">
        <v>36</v>
      </c>
      <c r="GW525">
        <v>37.4</v>
      </c>
      <c r="GX525">
        <v>25.6059</v>
      </c>
      <c r="GY525">
        <v>62.9418</v>
      </c>
      <c r="GZ525">
        <v>28.9543</v>
      </c>
      <c r="HA525">
        <v>1</v>
      </c>
      <c r="HB525">
        <v>0.426341</v>
      </c>
      <c r="HC525">
        <v>0</v>
      </c>
      <c r="HD525">
        <v>20.3913</v>
      </c>
      <c r="HE525">
        <v>5.21609</v>
      </c>
      <c r="HF525">
        <v>12.0099</v>
      </c>
      <c r="HG525">
        <v>4.9868</v>
      </c>
      <c r="HH525">
        <v>3.28825</v>
      </c>
      <c r="HI525">
        <v>2506.8</v>
      </c>
      <c r="HJ525">
        <v>9999</v>
      </c>
      <c r="HK525">
        <v>9999</v>
      </c>
      <c r="HL525">
        <v>47</v>
      </c>
      <c r="HM525">
        <v>1.86737</v>
      </c>
      <c r="HN525">
        <v>1.8663</v>
      </c>
      <c r="HO525">
        <v>1.86585</v>
      </c>
      <c r="HP525">
        <v>1.86569</v>
      </c>
      <c r="HQ525">
        <v>1.86752</v>
      </c>
      <c r="HR525">
        <v>1.87009</v>
      </c>
      <c r="HS525">
        <v>1.86874</v>
      </c>
      <c r="HT525">
        <v>1.8701</v>
      </c>
      <c r="HU525">
        <v>0</v>
      </c>
      <c r="HV525">
        <v>0</v>
      </c>
      <c r="HW525">
        <v>0</v>
      </c>
      <c r="HX525">
        <v>0</v>
      </c>
      <c r="HY525" t="s">
        <v>425</v>
      </c>
      <c r="HZ525" t="s">
        <v>426</v>
      </c>
      <c r="IA525" t="s">
        <v>427</v>
      </c>
      <c r="IB525" t="s">
        <v>427</v>
      </c>
      <c r="IC525" t="s">
        <v>427</v>
      </c>
      <c r="ID525" t="s">
        <v>427</v>
      </c>
      <c r="IE525">
        <v>0</v>
      </c>
      <c r="IF525">
        <v>100</v>
      </c>
      <c r="IG525">
        <v>100</v>
      </c>
      <c r="IH525">
        <v>0.206</v>
      </c>
      <c r="II525">
        <v>0.1173</v>
      </c>
      <c r="IJ525">
        <v>1.086735174038953</v>
      </c>
      <c r="IK525">
        <v>-0.0004613869835165773</v>
      </c>
      <c r="IL525">
        <v>-7.733014719846753E-07</v>
      </c>
      <c r="IM525">
        <v>2.12217718631011E-10</v>
      </c>
      <c r="IN525">
        <v>-0.1663746428164504</v>
      </c>
      <c r="IO525">
        <v>0.000886434048502425</v>
      </c>
      <c r="IP525">
        <v>0.0004187276611132993</v>
      </c>
      <c r="IQ525">
        <v>-3.612086840460417E-06</v>
      </c>
      <c r="IR525">
        <v>19</v>
      </c>
      <c r="IS525">
        <v>2204</v>
      </c>
      <c r="IT525">
        <v>1</v>
      </c>
      <c r="IU525">
        <v>37</v>
      </c>
      <c r="IV525">
        <v>20.8</v>
      </c>
      <c r="IW525">
        <v>20.9</v>
      </c>
      <c r="IX525">
        <v>2.09473</v>
      </c>
      <c r="IY525">
        <v>2.22656</v>
      </c>
      <c r="IZ525">
        <v>1.39648</v>
      </c>
      <c r="JA525">
        <v>2.34863</v>
      </c>
      <c r="JB525">
        <v>1.49536</v>
      </c>
      <c r="JC525">
        <v>2.28882</v>
      </c>
      <c r="JD525">
        <v>39.8177</v>
      </c>
      <c r="JE525">
        <v>14.1233</v>
      </c>
      <c r="JF525">
        <v>18</v>
      </c>
      <c r="JG525">
        <v>394.07</v>
      </c>
      <c r="JH525">
        <v>552.6079999999999</v>
      </c>
      <c r="JI525">
        <v>33.2565</v>
      </c>
      <c r="JJ525">
        <v>32.9371</v>
      </c>
      <c r="JK525">
        <v>30</v>
      </c>
      <c r="JL525">
        <v>32.8662</v>
      </c>
      <c r="JM525">
        <v>32.7749</v>
      </c>
      <c r="JN525">
        <v>41.9677</v>
      </c>
      <c r="JO525">
        <v>34.4581</v>
      </c>
      <c r="JP525">
        <v>0</v>
      </c>
      <c r="JQ525">
        <v>-999.9</v>
      </c>
      <c r="JR525">
        <v>1002.81</v>
      </c>
      <c r="JS525">
        <v>16.9004</v>
      </c>
      <c r="JT525">
        <v>99.5855</v>
      </c>
      <c r="JU525">
        <v>99.6726</v>
      </c>
    </row>
    <row r="526" spans="1:281">
      <c r="A526">
        <v>510</v>
      </c>
      <c r="B526">
        <v>1652293125</v>
      </c>
      <c r="C526">
        <v>11068.5</v>
      </c>
      <c r="D526" t="s">
        <v>1531</v>
      </c>
      <c r="E526" t="s">
        <v>1532</v>
      </c>
      <c r="F526">
        <v>5</v>
      </c>
      <c r="G526" t="s">
        <v>1410</v>
      </c>
      <c r="H526" t="s">
        <v>418</v>
      </c>
      <c r="I526">
        <v>1652293122.5</v>
      </c>
      <c r="J526">
        <f>(K526)/1000</f>
        <v>0</v>
      </c>
      <c r="K526">
        <f>IF(CZ526, AN526, AH526)</f>
        <v>0</v>
      </c>
      <c r="L526">
        <f>IF(CZ526, AI526, AG526)</f>
        <v>0</v>
      </c>
      <c r="M526">
        <f>DB526 - IF(AU526&gt;1, L526*CV526*100.0/(AW526*DP526), 0)</f>
        <v>0</v>
      </c>
      <c r="N526">
        <f>((T526-J526/2)*M526-L526)/(T526+J526/2)</f>
        <v>0</v>
      </c>
      <c r="O526">
        <f>N526*(DI526+DJ526)/1000.0</f>
        <v>0</v>
      </c>
      <c r="P526">
        <f>(DB526 - IF(AU526&gt;1, L526*CV526*100.0/(AW526*DP526), 0))*(DI526+DJ526)/1000.0</f>
        <v>0</v>
      </c>
      <c r="Q526">
        <f>2.0/((1/S526-1/R526)+SIGN(S526)*SQRT((1/S526-1/R526)*(1/S526-1/R526) + 4*CW526/((CW526+1)*(CW526+1))*(2*1/S526*1/R526-1/R526*1/R526)))</f>
        <v>0</v>
      </c>
      <c r="R526">
        <f>IF(LEFT(CX526,1)&lt;&gt;"0",IF(LEFT(CX526,1)="1",3.0,CY526),$D$5+$E$5*(DP526*DI526/($K$5*1000))+$F$5*(DP526*DI526/($K$5*1000))*MAX(MIN(CV526,$J$5),$I$5)*MAX(MIN(CV526,$J$5),$I$5)+$G$5*MAX(MIN(CV526,$J$5),$I$5)*(DP526*DI526/($K$5*1000))+$H$5*(DP526*DI526/($K$5*1000))*(DP526*DI526/($K$5*1000)))</f>
        <v>0</v>
      </c>
      <c r="S526">
        <f>J526*(1000-(1000*0.61365*exp(17.502*W526/(240.97+W526))/(DI526+DJ526)+DD526)/2)/(1000*0.61365*exp(17.502*W526/(240.97+W526))/(DI526+DJ526)-DD526)</f>
        <v>0</v>
      </c>
      <c r="T526">
        <f>1/((CW526+1)/(Q526/1.6)+1/(R526/1.37)) + CW526/((CW526+1)/(Q526/1.6) + CW526/(R526/1.37))</f>
        <v>0</v>
      </c>
      <c r="U526">
        <f>(CR526*CU526)</f>
        <v>0</v>
      </c>
      <c r="V526">
        <f>(DK526+(U526+2*0.95*5.67E-8*(((DK526+$B$7)+273)^4-(DK526+273)^4)-44100*J526)/(1.84*29.3*R526+8*0.95*5.67E-8*(DK526+273)^3))</f>
        <v>0</v>
      </c>
      <c r="W526">
        <f>($C$7*DL526+$D$7*DM526+$E$7*V526)</f>
        <v>0</v>
      </c>
      <c r="X526">
        <f>0.61365*exp(17.502*W526/(240.97+W526))</f>
        <v>0</v>
      </c>
      <c r="Y526">
        <f>(Z526/AA526*100)</f>
        <v>0</v>
      </c>
      <c r="Z526">
        <f>DD526*(DI526+DJ526)/1000</f>
        <v>0</v>
      </c>
      <c r="AA526">
        <f>0.61365*exp(17.502*DK526/(240.97+DK526))</f>
        <v>0</v>
      </c>
      <c r="AB526">
        <f>(X526-DD526*(DI526+DJ526)/1000)</f>
        <v>0</v>
      </c>
      <c r="AC526">
        <f>(-J526*44100)</f>
        <v>0</v>
      </c>
      <c r="AD526">
        <f>2*29.3*R526*0.92*(DK526-W526)</f>
        <v>0</v>
      </c>
      <c r="AE526">
        <f>2*0.95*5.67E-8*(((DK526+$B$7)+273)^4-(W526+273)^4)</f>
        <v>0</v>
      </c>
      <c r="AF526">
        <f>U526+AE526+AC526+AD526</f>
        <v>0</v>
      </c>
      <c r="AG526">
        <f>DH526*AU526*(DC526-DB526*(1000-AU526*DE526)/(1000-AU526*DD526))/(100*CV526)</f>
        <v>0</v>
      </c>
      <c r="AH526">
        <f>1000*DH526*AU526*(DD526-DE526)/(100*CV526*(1000-AU526*DD526))</f>
        <v>0</v>
      </c>
      <c r="AI526">
        <f>(AJ526 - AK526 - DI526*1E3/(8.314*(DK526+273.15)) * AM526/DH526 * AL526) * DH526/(100*CV526) * (1000 - DE526)/1000</f>
        <v>0</v>
      </c>
      <c r="AJ526">
        <v>1004.154965160222</v>
      </c>
      <c r="AK526">
        <v>937.694642424242</v>
      </c>
      <c r="AL526">
        <v>3.409656059429657</v>
      </c>
      <c r="AM526">
        <v>66.42542374797677</v>
      </c>
      <c r="AN526">
        <f>(AP526 - AO526 + DI526*1E3/(8.314*(DK526+273.15)) * AR526/DH526 * AQ526) * DH526/(100*CV526) * 1000/(1000 - AP526)</f>
        <v>0</v>
      </c>
      <c r="AO526">
        <v>16.70970592381301</v>
      </c>
      <c r="AP526">
        <v>28.70084685314687</v>
      </c>
      <c r="AQ526">
        <v>-0.006614458544672956</v>
      </c>
      <c r="AR526">
        <v>79.24354987130967</v>
      </c>
      <c r="AS526">
        <v>0</v>
      </c>
      <c r="AT526">
        <v>0</v>
      </c>
      <c r="AU526">
        <f>IF(AS526*$H$13&gt;=AW526,1.0,(AW526/(AW526-AS526*$H$13)))</f>
        <v>0</v>
      </c>
      <c r="AV526">
        <f>(AU526-1)*100</f>
        <v>0</v>
      </c>
      <c r="AW526">
        <f>MAX(0,($B$13+$C$13*DP526)/(1+$D$13*DP526)*DI526/(DK526+273)*$E$13)</f>
        <v>0</v>
      </c>
      <c r="AX526" t="s">
        <v>421</v>
      </c>
      <c r="AY526" t="s">
        <v>421</v>
      </c>
      <c r="AZ526">
        <v>0</v>
      </c>
      <c r="BA526">
        <v>0</v>
      </c>
      <c r="BB526">
        <f>1-AZ526/BA526</f>
        <v>0</v>
      </c>
      <c r="BC526">
        <v>0</v>
      </c>
      <c r="BD526" t="s">
        <v>421</v>
      </c>
      <c r="BE526" t="s">
        <v>421</v>
      </c>
      <c r="BF526">
        <v>0</v>
      </c>
      <c r="BG526">
        <v>0</v>
      </c>
      <c r="BH526">
        <f>1-BF526/BG526</f>
        <v>0</v>
      </c>
      <c r="BI526">
        <v>0.5</v>
      </c>
      <c r="BJ526">
        <f>CS526</f>
        <v>0</v>
      </c>
      <c r="BK526">
        <f>L526</f>
        <v>0</v>
      </c>
      <c r="BL526">
        <f>BH526*BI526*BJ526</f>
        <v>0</v>
      </c>
      <c r="BM526">
        <f>(BK526-BC526)/BJ526</f>
        <v>0</v>
      </c>
      <c r="BN526">
        <f>(BA526-BG526)/BG526</f>
        <v>0</v>
      </c>
      <c r="BO526">
        <f>AZ526/(BB526+AZ526/BG526)</f>
        <v>0</v>
      </c>
      <c r="BP526" t="s">
        <v>421</v>
      </c>
      <c r="BQ526">
        <v>0</v>
      </c>
      <c r="BR526">
        <f>IF(BQ526&lt;&gt;0, BQ526, BO526)</f>
        <v>0</v>
      </c>
      <c r="BS526">
        <f>1-BR526/BG526</f>
        <v>0</v>
      </c>
      <c r="BT526">
        <f>(BG526-BF526)/(BG526-BR526)</f>
        <v>0</v>
      </c>
      <c r="BU526">
        <f>(BA526-BG526)/(BA526-BR526)</f>
        <v>0</v>
      </c>
      <c r="BV526">
        <f>(BG526-BF526)/(BG526-AZ526)</f>
        <v>0</v>
      </c>
      <c r="BW526">
        <f>(BA526-BG526)/(BA526-AZ526)</f>
        <v>0</v>
      </c>
      <c r="BX526">
        <f>(BT526*BR526/BF526)</f>
        <v>0</v>
      </c>
      <c r="BY526">
        <f>(1-BX526)</f>
        <v>0</v>
      </c>
      <c r="BZ526">
        <v>1370</v>
      </c>
      <c r="CA526">
        <v>300</v>
      </c>
      <c r="CB526">
        <v>300</v>
      </c>
      <c r="CC526">
        <v>300</v>
      </c>
      <c r="CD526">
        <v>10364.3</v>
      </c>
      <c r="CE526">
        <v>1581.53</v>
      </c>
      <c r="CF526">
        <v>-0.00729618</v>
      </c>
      <c r="CG526">
        <v>1.07</v>
      </c>
      <c r="CH526" t="s">
        <v>421</v>
      </c>
      <c r="CI526" t="s">
        <v>421</v>
      </c>
      <c r="CJ526" t="s">
        <v>421</v>
      </c>
      <c r="CK526" t="s">
        <v>421</v>
      </c>
      <c r="CL526" t="s">
        <v>421</v>
      </c>
      <c r="CM526" t="s">
        <v>421</v>
      </c>
      <c r="CN526" t="s">
        <v>421</v>
      </c>
      <c r="CO526" t="s">
        <v>421</v>
      </c>
      <c r="CP526" t="s">
        <v>421</v>
      </c>
      <c r="CQ526" t="s">
        <v>421</v>
      </c>
      <c r="CR526">
        <f>$B$11*DQ526+$C$11*DR526+$F$11*EC526*(1-EF526)</f>
        <v>0</v>
      </c>
      <c r="CS526">
        <f>CR526*CT526</f>
        <v>0</v>
      </c>
      <c r="CT526">
        <f>($B$11*$D$9+$C$11*$D$9+$F$11*((EP526+EH526)/MAX(EP526+EH526+EQ526, 0.1)*$I$9+EQ526/MAX(EP526+EH526+EQ526, 0.1)*$J$9))/($B$11+$C$11+$F$11)</f>
        <v>0</v>
      </c>
      <c r="CU526">
        <f>($B$11*$K$9+$C$11*$K$9+$F$11*((EP526+EH526)/MAX(EP526+EH526+EQ526, 0.1)*$P$9+EQ526/MAX(EP526+EH526+EQ526, 0.1)*$Q$9))/($B$11+$C$11+$F$11)</f>
        <v>0</v>
      </c>
      <c r="CV526">
        <v>6</v>
      </c>
      <c r="CW526">
        <v>0.5</v>
      </c>
      <c r="CX526" t="s">
        <v>422</v>
      </c>
      <c r="CY526">
        <v>2</v>
      </c>
      <c r="CZ526" t="b">
        <v>1</v>
      </c>
      <c r="DA526">
        <v>1652293122.5</v>
      </c>
      <c r="DB526">
        <v>904.1427777777778</v>
      </c>
      <c r="DC526">
        <v>991.8225555555556</v>
      </c>
      <c r="DD526">
        <v>28.71862222222222</v>
      </c>
      <c r="DE526">
        <v>16.77086666666667</v>
      </c>
      <c r="DF526">
        <v>903.9482222222223</v>
      </c>
      <c r="DG526">
        <v>28.60161111111112</v>
      </c>
      <c r="DH526">
        <v>400.0908888888889</v>
      </c>
      <c r="DI526">
        <v>90.59502222222223</v>
      </c>
      <c r="DJ526">
        <v>0.1000629</v>
      </c>
      <c r="DK526">
        <v>33.83134444444445</v>
      </c>
      <c r="DL526">
        <v>32.14345555555555</v>
      </c>
      <c r="DM526">
        <v>999.9000000000001</v>
      </c>
      <c r="DN526">
        <v>0</v>
      </c>
      <c r="DO526">
        <v>0</v>
      </c>
      <c r="DP526">
        <v>9996.313333333332</v>
      </c>
      <c r="DQ526">
        <v>0</v>
      </c>
      <c r="DR526">
        <v>251.8172222222222</v>
      </c>
      <c r="DS526">
        <v>-87.67962222222222</v>
      </c>
      <c r="DT526">
        <v>930.8762222222223</v>
      </c>
      <c r="DU526">
        <v>1008.741111111111</v>
      </c>
      <c r="DV526">
        <v>11.94776666666667</v>
      </c>
      <c r="DW526">
        <v>991.8225555555556</v>
      </c>
      <c r="DX526">
        <v>16.77086666666667</v>
      </c>
      <c r="DY526">
        <v>2.601763333333333</v>
      </c>
      <c r="DZ526">
        <v>1.519357777777778</v>
      </c>
      <c r="EA526">
        <v>21.67749999999999</v>
      </c>
      <c r="EB526">
        <v>13.16431111111111</v>
      </c>
      <c r="EC526">
        <v>1499.933333333333</v>
      </c>
      <c r="ED526">
        <v>0.9730078888888889</v>
      </c>
      <c r="EE526">
        <v>0.026992</v>
      </c>
      <c r="EF526">
        <v>0</v>
      </c>
      <c r="EG526">
        <v>1002.858888888889</v>
      </c>
      <c r="EH526">
        <v>5.00097</v>
      </c>
      <c r="EI526">
        <v>16161.98888888889</v>
      </c>
      <c r="EJ526">
        <v>12491.05555555555</v>
      </c>
      <c r="EK526">
        <v>42.312</v>
      </c>
      <c r="EL526">
        <v>43.847</v>
      </c>
      <c r="EM526">
        <v>42.562</v>
      </c>
      <c r="EN526">
        <v>43.625</v>
      </c>
      <c r="EO526">
        <v>43.444</v>
      </c>
      <c r="EP526">
        <v>1454.583333333333</v>
      </c>
      <c r="EQ526">
        <v>40.35</v>
      </c>
      <c r="ER526">
        <v>0</v>
      </c>
      <c r="ES526">
        <v>1289.400000095367</v>
      </c>
      <c r="ET526">
        <v>0</v>
      </c>
      <c r="EU526">
        <v>1006.399615384615</v>
      </c>
      <c r="EV526">
        <v>-40.69162386654624</v>
      </c>
      <c r="EW526">
        <v>-466.3897431245658</v>
      </c>
      <c r="EX526">
        <v>16201.26538461539</v>
      </c>
      <c r="EY526">
        <v>15</v>
      </c>
      <c r="EZ526">
        <v>1652291871.6</v>
      </c>
      <c r="FA526" t="s">
        <v>1407</v>
      </c>
      <c r="FB526">
        <v>1652291871.6</v>
      </c>
      <c r="FC526">
        <v>1652291863.6</v>
      </c>
      <c r="FD526">
        <v>39</v>
      </c>
      <c r="FE526">
        <v>0.347</v>
      </c>
      <c r="FF526">
        <v>-0</v>
      </c>
      <c r="FG526">
        <v>-0.763</v>
      </c>
      <c r="FH526">
        <v>0.031</v>
      </c>
      <c r="FI526">
        <v>1600</v>
      </c>
      <c r="FJ526">
        <v>23</v>
      </c>
      <c r="FK526">
        <v>0.04</v>
      </c>
      <c r="FL526">
        <v>0.02</v>
      </c>
      <c r="FM526">
        <v>-87.40766341463414</v>
      </c>
      <c r="FN526">
        <v>-2.087351916376288</v>
      </c>
      <c r="FO526">
        <v>0.2123199331842502</v>
      </c>
      <c r="FP526">
        <v>-1</v>
      </c>
      <c r="FQ526">
        <v>12.23782926829268</v>
      </c>
      <c r="FR526">
        <v>-2.061100348432052</v>
      </c>
      <c r="FS526">
        <v>0.2034278864782938</v>
      </c>
      <c r="FT526">
        <v>0</v>
      </c>
      <c r="FU526">
        <v>0</v>
      </c>
      <c r="FV526">
        <v>0</v>
      </c>
      <c r="FW526">
        <v>0</v>
      </c>
      <c r="FX526">
        <v>-1</v>
      </c>
      <c r="FY526">
        <v>0</v>
      </c>
      <c r="FZ526">
        <v>1</v>
      </c>
      <c r="GA526" t="s">
        <v>710</v>
      </c>
      <c r="GB526">
        <v>2.69292</v>
      </c>
      <c r="GC526">
        <v>2.70503</v>
      </c>
      <c r="GD526">
        <v>0.160842</v>
      </c>
      <c r="GE526">
        <v>0.168901</v>
      </c>
      <c r="GF526">
        <v>0.119514</v>
      </c>
      <c r="GG526">
        <v>0.08117439999999999</v>
      </c>
      <c r="GH526">
        <v>26268.8</v>
      </c>
      <c r="GI526">
        <v>26123</v>
      </c>
      <c r="GJ526">
        <v>29136.7</v>
      </c>
      <c r="GK526">
        <v>29099.3</v>
      </c>
      <c r="GL526">
        <v>33965.8</v>
      </c>
      <c r="GM526">
        <v>35597.9</v>
      </c>
      <c r="GN526">
        <v>41003.7</v>
      </c>
      <c r="GO526">
        <v>41525.4</v>
      </c>
      <c r="GP526">
        <v>1.71095</v>
      </c>
      <c r="GQ526">
        <v>1.98423</v>
      </c>
      <c r="GR526">
        <v>0.0533536</v>
      </c>
      <c r="GS526">
        <v>0</v>
      </c>
      <c r="GT526">
        <v>31.2924</v>
      </c>
      <c r="GU526">
        <v>999.9</v>
      </c>
      <c r="GV526">
        <v>36</v>
      </c>
      <c r="GW526">
        <v>37.4</v>
      </c>
      <c r="GX526">
        <v>25.6052</v>
      </c>
      <c r="GY526">
        <v>63.1018</v>
      </c>
      <c r="GZ526">
        <v>28.8502</v>
      </c>
      <c r="HA526">
        <v>1</v>
      </c>
      <c r="HB526">
        <v>0.426385</v>
      </c>
      <c r="HC526">
        <v>0</v>
      </c>
      <c r="HD526">
        <v>20.3914</v>
      </c>
      <c r="HE526">
        <v>5.21564</v>
      </c>
      <c r="HF526">
        <v>12.0099</v>
      </c>
      <c r="HG526">
        <v>4.98695</v>
      </c>
      <c r="HH526">
        <v>3.28828</v>
      </c>
      <c r="HI526">
        <v>2506.8</v>
      </c>
      <c r="HJ526">
        <v>9999</v>
      </c>
      <c r="HK526">
        <v>9999</v>
      </c>
      <c r="HL526">
        <v>47</v>
      </c>
      <c r="HM526">
        <v>1.86737</v>
      </c>
      <c r="HN526">
        <v>1.8663</v>
      </c>
      <c r="HO526">
        <v>1.86584</v>
      </c>
      <c r="HP526">
        <v>1.86569</v>
      </c>
      <c r="HQ526">
        <v>1.86752</v>
      </c>
      <c r="HR526">
        <v>1.8701</v>
      </c>
      <c r="HS526">
        <v>1.86874</v>
      </c>
      <c r="HT526">
        <v>1.87011</v>
      </c>
      <c r="HU526">
        <v>0</v>
      </c>
      <c r="HV526">
        <v>0</v>
      </c>
      <c r="HW526">
        <v>0</v>
      </c>
      <c r="HX526">
        <v>0</v>
      </c>
      <c r="HY526" t="s">
        <v>425</v>
      </c>
      <c r="HZ526" t="s">
        <v>426</v>
      </c>
      <c r="IA526" t="s">
        <v>427</v>
      </c>
      <c r="IB526" t="s">
        <v>427</v>
      </c>
      <c r="IC526" t="s">
        <v>427</v>
      </c>
      <c r="ID526" t="s">
        <v>427</v>
      </c>
      <c r="IE526">
        <v>0</v>
      </c>
      <c r="IF526">
        <v>100</v>
      </c>
      <c r="IG526">
        <v>100</v>
      </c>
      <c r="IH526">
        <v>0.183</v>
      </c>
      <c r="II526">
        <v>0.1167</v>
      </c>
      <c r="IJ526">
        <v>1.086735174038953</v>
      </c>
      <c r="IK526">
        <v>-0.0004613869835165773</v>
      </c>
      <c r="IL526">
        <v>-7.733014719846753E-07</v>
      </c>
      <c r="IM526">
        <v>2.12217718631011E-10</v>
      </c>
      <c r="IN526">
        <v>-0.1663746428164504</v>
      </c>
      <c r="IO526">
        <v>0.000886434048502425</v>
      </c>
      <c r="IP526">
        <v>0.0004187276611132993</v>
      </c>
      <c r="IQ526">
        <v>-3.612086840460417E-06</v>
      </c>
      <c r="IR526">
        <v>19</v>
      </c>
      <c r="IS526">
        <v>2204</v>
      </c>
      <c r="IT526">
        <v>1</v>
      </c>
      <c r="IU526">
        <v>37</v>
      </c>
      <c r="IV526">
        <v>20.9</v>
      </c>
      <c r="IW526">
        <v>21</v>
      </c>
      <c r="IX526">
        <v>2.12158</v>
      </c>
      <c r="IY526">
        <v>2.21924</v>
      </c>
      <c r="IZ526">
        <v>1.39648</v>
      </c>
      <c r="JA526">
        <v>2.34863</v>
      </c>
      <c r="JB526">
        <v>1.49536</v>
      </c>
      <c r="JC526">
        <v>2.30347</v>
      </c>
      <c r="JD526">
        <v>39.8177</v>
      </c>
      <c r="JE526">
        <v>14.132</v>
      </c>
      <c r="JF526">
        <v>18</v>
      </c>
      <c r="JG526">
        <v>394.138</v>
      </c>
      <c r="JH526">
        <v>552.851</v>
      </c>
      <c r="JI526">
        <v>33.2553</v>
      </c>
      <c r="JJ526">
        <v>32.9361</v>
      </c>
      <c r="JK526">
        <v>30</v>
      </c>
      <c r="JL526">
        <v>32.8638</v>
      </c>
      <c r="JM526">
        <v>32.7749</v>
      </c>
      <c r="JN526">
        <v>42.5699</v>
      </c>
      <c r="JO526">
        <v>34.1622</v>
      </c>
      <c r="JP526">
        <v>0</v>
      </c>
      <c r="JQ526">
        <v>-999.9</v>
      </c>
      <c r="JR526">
        <v>1022.84</v>
      </c>
      <c r="JS526">
        <v>17.0416</v>
      </c>
      <c r="JT526">
        <v>99.58459999999999</v>
      </c>
      <c r="JU526">
        <v>99.6721</v>
      </c>
    </row>
    <row r="527" spans="1:281">
      <c r="A527">
        <v>511</v>
      </c>
      <c r="B527">
        <v>1652293130</v>
      </c>
      <c r="C527">
        <v>11073.5</v>
      </c>
      <c r="D527" t="s">
        <v>1533</v>
      </c>
      <c r="E527" t="s">
        <v>1534</v>
      </c>
      <c r="F527">
        <v>5</v>
      </c>
      <c r="G527" t="s">
        <v>1410</v>
      </c>
      <c r="H527" t="s">
        <v>418</v>
      </c>
      <c r="I527">
        <v>1652293127.2</v>
      </c>
      <c r="J527">
        <f>(K527)/1000</f>
        <v>0</v>
      </c>
      <c r="K527">
        <f>IF(CZ527, AN527, AH527)</f>
        <v>0</v>
      </c>
      <c r="L527">
        <f>IF(CZ527, AI527, AG527)</f>
        <v>0</v>
      </c>
      <c r="M527">
        <f>DB527 - IF(AU527&gt;1, L527*CV527*100.0/(AW527*DP527), 0)</f>
        <v>0</v>
      </c>
      <c r="N527">
        <f>((T527-J527/2)*M527-L527)/(T527+J527/2)</f>
        <v>0</v>
      </c>
      <c r="O527">
        <f>N527*(DI527+DJ527)/1000.0</f>
        <v>0</v>
      </c>
      <c r="P527">
        <f>(DB527 - IF(AU527&gt;1, L527*CV527*100.0/(AW527*DP527), 0))*(DI527+DJ527)/1000.0</f>
        <v>0</v>
      </c>
      <c r="Q527">
        <f>2.0/((1/S527-1/R527)+SIGN(S527)*SQRT((1/S527-1/R527)*(1/S527-1/R527) + 4*CW527/((CW527+1)*(CW527+1))*(2*1/S527*1/R527-1/R527*1/R527)))</f>
        <v>0</v>
      </c>
      <c r="R527">
        <f>IF(LEFT(CX527,1)&lt;&gt;"0",IF(LEFT(CX527,1)="1",3.0,CY527),$D$5+$E$5*(DP527*DI527/($K$5*1000))+$F$5*(DP527*DI527/($K$5*1000))*MAX(MIN(CV527,$J$5),$I$5)*MAX(MIN(CV527,$J$5),$I$5)+$G$5*MAX(MIN(CV527,$J$5),$I$5)*(DP527*DI527/($K$5*1000))+$H$5*(DP527*DI527/($K$5*1000))*(DP527*DI527/($K$5*1000)))</f>
        <v>0</v>
      </c>
      <c r="S527">
        <f>J527*(1000-(1000*0.61365*exp(17.502*W527/(240.97+W527))/(DI527+DJ527)+DD527)/2)/(1000*0.61365*exp(17.502*W527/(240.97+W527))/(DI527+DJ527)-DD527)</f>
        <v>0</v>
      </c>
      <c r="T527">
        <f>1/((CW527+1)/(Q527/1.6)+1/(R527/1.37)) + CW527/((CW527+1)/(Q527/1.6) + CW527/(R527/1.37))</f>
        <v>0</v>
      </c>
      <c r="U527">
        <f>(CR527*CU527)</f>
        <v>0</v>
      </c>
      <c r="V527">
        <f>(DK527+(U527+2*0.95*5.67E-8*(((DK527+$B$7)+273)^4-(DK527+273)^4)-44100*J527)/(1.84*29.3*R527+8*0.95*5.67E-8*(DK527+273)^3))</f>
        <v>0</v>
      </c>
      <c r="W527">
        <f>($C$7*DL527+$D$7*DM527+$E$7*V527)</f>
        <v>0</v>
      </c>
      <c r="X527">
        <f>0.61365*exp(17.502*W527/(240.97+W527))</f>
        <v>0</v>
      </c>
      <c r="Y527">
        <f>(Z527/AA527*100)</f>
        <v>0</v>
      </c>
      <c r="Z527">
        <f>DD527*(DI527+DJ527)/1000</f>
        <v>0</v>
      </c>
      <c r="AA527">
        <f>0.61365*exp(17.502*DK527/(240.97+DK527))</f>
        <v>0</v>
      </c>
      <c r="AB527">
        <f>(X527-DD527*(DI527+DJ527)/1000)</f>
        <v>0</v>
      </c>
      <c r="AC527">
        <f>(-J527*44100)</f>
        <v>0</v>
      </c>
      <c r="AD527">
        <f>2*29.3*R527*0.92*(DK527-W527)</f>
        <v>0</v>
      </c>
      <c r="AE527">
        <f>2*0.95*5.67E-8*(((DK527+$B$7)+273)^4-(W527+273)^4)</f>
        <v>0</v>
      </c>
      <c r="AF527">
        <f>U527+AE527+AC527+AD527</f>
        <v>0</v>
      </c>
      <c r="AG527">
        <f>DH527*AU527*(DC527-DB527*(1000-AU527*DE527)/(1000-AU527*DD527))/(100*CV527)</f>
        <v>0</v>
      </c>
      <c r="AH527">
        <f>1000*DH527*AU527*(DD527-DE527)/(100*CV527*(1000-AU527*DD527))</f>
        <v>0</v>
      </c>
      <c r="AI527">
        <f>(AJ527 - AK527 - DI527*1E3/(8.314*(DK527+273.15)) * AM527/DH527 * AL527) * DH527/(100*CV527) * (1000 - DE527)/1000</f>
        <v>0</v>
      </c>
      <c r="AJ527">
        <v>1021.457458132947</v>
      </c>
      <c r="AK527">
        <v>954.7440424242419</v>
      </c>
      <c r="AL527">
        <v>3.403185782112497</v>
      </c>
      <c r="AM527">
        <v>66.42542374797677</v>
      </c>
      <c r="AN527">
        <f>(AP527 - AO527 + DI527*1E3/(8.314*(DK527+273.15)) * AR527/DH527 * AQ527) * DH527/(100*CV527) * 1000/(1000 - AP527)</f>
        <v>0</v>
      </c>
      <c r="AO527">
        <v>16.88837647609372</v>
      </c>
      <c r="AP527">
        <v>28.67924965034967</v>
      </c>
      <c r="AQ527">
        <v>-0.002481265578437362</v>
      </c>
      <c r="AR527">
        <v>79.24354987130967</v>
      </c>
      <c r="AS527">
        <v>0</v>
      </c>
      <c r="AT527">
        <v>0</v>
      </c>
      <c r="AU527">
        <f>IF(AS527*$H$13&gt;=AW527,1.0,(AW527/(AW527-AS527*$H$13)))</f>
        <v>0</v>
      </c>
      <c r="AV527">
        <f>(AU527-1)*100</f>
        <v>0</v>
      </c>
      <c r="AW527">
        <f>MAX(0,($B$13+$C$13*DP527)/(1+$D$13*DP527)*DI527/(DK527+273)*$E$13)</f>
        <v>0</v>
      </c>
      <c r="AX527" t="s">
        <v>421</v>
      </c>
      <c r="AY527" t="s">
        <v>421</v>
      </c>
      <c r="AZ527">
        <v>0</v>
      </c>
      <c r="BA527">
        <v>0</v>
      </c>
      <c r="BB527">
        <f>1-AZ527/BA527</f>
        <v>0</v>
      </c>
      <c r="BC527">
        <v>0</v>
      </c>
      <c r="BD527" t="s">
        <v>421</v>
      </c>
      <c r="BE527" t="s">
        <v>421</v>
      </c>
      <c r="BF527">
        <v>0</v>
      </c>
      <c r="BG527">
        <v>0</v>
      </c>
      <c r="BH527">
        <f>1-BF527/BG527</f>
        <v>0</v>
      </c>
      <c r="BI527">
        <v>0.5</v>
      </c>
      <c r="BJ527">
        <f>CS527</f>
        <v>0</v>
      </c>
      <c r="BK527">
        <f>L527</f>
        <v>0</v>
      </c>
      <c r="BL527">
        <f>BH527*BI527*BJ527</f>
        <v>0</v>
      </c>
      <c r="BM527">
        <f>(BK527-BC527)/BJ527</f>
        <v>0</v>
      </c>
      <c r="BN527">
        <f>(BA527-BG527)/BG527</f>
        <v>0</v>
      </c>
      <c r="BO527">
        <f>AZ527/(BB527+AZ527/BG527)</f>
        <v>0</v>
      </c>
      <c r="BP527" t="s">
        <v>421</v>
      </c>
      <c r="BQ527">
        <v>0</v>
      </c>
      <c r="BR527">
        <f>IF(BQ527&lt;&gt;0, BQ527, BO527)</f>
        <v>0</v>
      </c>
      <c r="BS527">
        <f>1-BR527/BG527</f>
        <v>0</v>
      </c>
      <c r="BT527">
        <f>(BG527-BF527)/(BG527-BR527)</f>
        <v>0</v>
      </c>
      <c r="BU527">
        <f>(BA527-BG527)/(BA527-BR527)</f>
        <v>0</v>
      </c>
      <c r="BV527">
        <f>(BG527-BF527)/(BG527-AZ527)</f>
        <v>0</v>
      </c>
      <c r="BW527">
        <f>(BA527-BG527)/(BA527-AZ527)</f>
        <v>0</v>
      </c>
      <c r="BX527">
        <f>(BT527*BR527/BF527)</f>
        <v>0</v>
      </c>
      <c r="BY527">
        <f>(1-BX527)</f>
        <v>0</v>
      </c>
      <c r="BZ527">
        <v>1370</v>
      </c>
      <c r="CA527">
        <v>300</v>
      </c>
      <c r="CB527">
        <v>300</v>
      </c>
      <c r="CC527">
        <v>300</v>
      </c>
      <c r="CD527">
        <v>10364.3</v>
      </c>
      <c r="CE527">
        <v>1581.53</v>
      </c>
      <c r="CF527">
        <v>-0.00729618</v>
      </c>
      <c r="CG527">
        <v>1.07</v>
      </c>
      <c r="CH527" t="s">
        <v>421</v>
      </c>
      <c r="CI527" t="s">
        <v>421</v>
      </c>
      <c r="CJ527" t="s">
        <v>421</v>
      </c>
      <c r="CK527" t="s">
        <v>421</v>
      </c>
      <c r="CL527" t="s">
        <v>421</v>
      </c>
      <c r="CM527" t="s">
        <v>421</v>
      </c>
      <c r="CN527" t="s">
        <v>421</v>
      </c>
      <c r="CO527" t="s">
        <v>421</v>
      </c>
      <c r="CP527" t="s">
        <v>421</v>
      </c>
      <c r="CQ527" t="s">
        <v>421</v>
      </c>
      <c r="CR527">
        <f>$B$11*DQ527+$C$11*DR527+$F$11*EC527*(1-EF527)</f>
        <v>0</v>
      </c>
      <c r="CS527">
        <f>CR527*CT527</f>
        <v>0</v>
      </c>
      <c r="CT527">
        <f>($B$11*$D$9+$C$11*$D$9+$F$11*((EP527+EH527)/MAX(EP527+EH527+EQ527, 0.1)*$I$9+EQ527/MAX(EP527+EH527+EQ527, 0.1)*$J$9))/($B$11+$C$11+$F$11)</f>
        <v>0</v>
      </c>
      <c r="CU527">
        <f>($B$11*$K$9+$C$11*$K$9+$F$11*((EP527+EH527)/MAX(EP527+EH527+EQ527, 0.1)*$P$9+EQ527/MAX(EP527+EH527+EQ527, 0.1)*$Q$9))/($B$11+$C$11+$F$11)</f>
        <v>0</v>
      </c>
      <c r="CV527">
        <v>6</v>
      </c>
      <c r="CW527">
        <v>0.5</v>
      </c>
      <c r="CX527" t="s">
        <v>422</v>
      </c>
      <c r="CY527">
        <v>2</v>
      </c>
      <c r="CZ527" t="b">
        <v>1</v>
      </c>
      <c r="DA527">
        <v>1652293127.2</v>
      </c>
      <c r="DB527">
        <v>919.7247000000001</v>
      </c>
      <c r="DC527">
        <v>1007.6468</v>
      </c>
      <c r="DD527">
        <v>28.69017</v>
      </c>
      <c r="DE527">
        <v>16.91544</v>
      </c>
      <c r="DF527">
        <v>919.5511999999999</v>
      </c>
      <c r="DG527">
        <v>28.57362</v>
      </c>
      <c r="DH527">
        <v>400.0667</v>
      </c>
      <c r="DI527">
        <v>90.5994</v>
      </c>
      <c r="DJ527">
        <v>0.09999727</v>
      </c>
      <c r="DK527">
        <v>33.83354</v>
      </c>
      <c r="DL527">
        <v>32.16999</v>
      </c>
      <c r="DM527">
        <v>999.9</v>
      </c>
      <c r="DN527">
        <v>0</v>
      </c>
      <c r="DO527">
        <v>0</v>
      </c>
      <c r="DP527">
        <v>10004.74</v>
      </c>
      <c r="DQ527">
        <v>0</v>
      </c>
      <c r="DR527">
        <v>252.7661</v>
      </c>
      <c r="DS527">
        <v>-87.92276000000001</v>
      </c>
      <c r="DT527">
        <v>946.8911000000001</v>
      </c>
      <c r="DU527">
        <v>1024.986</v>
      </c>
      <c r="DV527">
        <v>11.77475</v>
      </c>
      <c r="DW527">
        <v>1007.6468</v>
      </c>
      <c r="DX527">
        <v>16.91544</v>
      </c>
      <c r="DY527">
        <v>2.599314</v>
      </c>
      <c r="DZ527">
        <v>1.532529</v>
      </c>
      <c r="EA527">
        <v>21.66211</v>
      </c>
      <c r="EB527">
        <v>13.2966</v>
      </c>
      <c r="EC527">
        <v>1499.988</v>
      </c>
      <c r="ED527">
        <v>0.973005</v>
      </c>
      <c r="EE527">
        <v>0.02699486</v>
      </c>
      <c r="EF527">
        <v>0</v>
      </c>
      <c r="EG527">
        <v>999.7427000000001</v>
      </c>
      <c r="EH527">
        <v>5.000970000000001</v>
      </c>
      <c r="EI527">
        <v>16106.21</v>
      </c>
      <c r="EJ527">
        <v>12491.52</v>
      </c>
      <c r="EK527">
        <v>42.312</v>
      </c>
      <c r="EL527">
        <v>43.8498</v>
      </c>
      <c r="EM527">
        <v>42.562</v>
      </c>
      <c r="EN527">
        <v>43.625</v>
      </c>
      <c r="EO527">
        <v>43.4685</v>
      </c>
      <c r="EP527">
        <v>1454.632</v>
      </c>
      <c r="EQ527">
        <v>40.356</v>
      </c>
      <c r="ER527">
        <v>0</v>
      </c>
      <c r="ES527">
        <v>1294.800000190735</v>
      </c>
      <c r="ET527">
        <v>0</v>
      </c>
      <c r="EU527">
        <v>1002.54496</v>
      </c>
      <c r="EV527">
        <v>-41.08338455981779</v>
      </c>
      <c r="EW527">
        <v>-579.1461529678135</v>
      </c>
      <c r="EX527">
        <v>16150.112</v>
      </c>
      <c r="EY527">
        <v>15</v>
      </c>
      <c r="EZ527">
        <v>1652291871.6</v>
      </c>
      <c r="FA527" t="s">
        <v>1407</v>
      </c>
      <c r="FB527">
        <v>1652291871.6</v>
      </c>
      <c r="FC527">
        <v>1652291863.6</v>
      </c>
      <c r="FD527">
        <v>39</v>
      </c>
      <c r="FE527">
        <v>0.347</v>
      </c>
      <c r="FF527">
        <v>-0</v>
      </c>
      <c r="FG527">
        <v>-0.763</v>
      </c>
      <c r="FH527">
        <v>0.031</v>
      </c>
      <c r="FI527">
        <v>1600</v>
      </c>
      <c r="FJ527">
        <v>23</v>
      </c>
      <c r="FK527">
        <v>0.04</v>
      </c>
      <c r="FL527">
        <v>0.02</v>
      </c>
      <c r="FM527">
        <v>-87.59194390243903</v>
      </c>
      <c r="FN527">
        <v>-2.290177003484341</v>
      </c>
      <c r="FO527">
        <v>0.2314185554977676</v>
      </c>
      <c r="FP527">
        <v>-1</v>
      </c>
      <c r="FQ527">
        <v>12.06204146341463</v>
      </c>
      <c r="FR527">
        <v>-2.081445993031335</v>
      </c>
      <c r="FS527">
        <v>0.2055441569977293</v>
      </c>
      <c r="FT527">
        <v>0</v>
      </c>
      <c r="FU527">
        <v>0</v>
      </c>
      <c r="FV527">
        <v>0</v>
      </c>
      <c r="FW527">
        <v>0</v>
      </c>
      <c r="FX527">
        <v>-1</v>
      </c>
      <c r="FY527">
        <v>0</v>
      </c>
      <c r="FZ527">
        <v>1</v>
      </c>
      <c r="GA527" t="s">
        <v>710</v>
      </c>
      <c r="GB527">
        <v>2.69298</v>
      </c>
      <c r="GC527">
        <v>2.70531</v>
      </c>
      <c r="GD527">
        <v>0.162763</v>
      </c>
      <c r="GE527">
        <v>0.17075</v>
      </c>
      <c r="GF527">
        <v>0.119448</v>
      </c>
      <c r="GG527">
        <v>0.0815825</v>
      </c>
      <c r="GH527">
        <v>26208.4</v>
      </c>
      <c r="GI527">
        <v>26064.7</v>
      </c>
      <c r="GJ527">
        <v>29136.6</v>
      </c>
      <c r="GK527">
        <v>29099.3</v>
      </c>
      <c r="GL527">
        <v>33968.5</v>
      </c>
      <c r="GM527">
        <v>35581.9</v>
      </c>
      <c r="GN527">
        <v>41003.8</v>
      </c>
      <c r="GO527">
        <v>41525.2</v>
      </c>
      <c r="GP527">
        <v>1.71063</v>
      </c>
      <c r="GQ527">
        <v>1.98435</v>
      </c>
      <c r="GR527">
        <v>0.055328</v>
      </c>
      <c r="GS527">
        <v>0</v>
      </c>
      <c r="GT527">
        <v>31.2924</v>
      </c>
      <c r="GU527">
        <v>999.9</v>
      </c>
      <c r="GV527">
        <v>36</v>
      </c>
      <c r="GW527">
        <v>37.4</v>
      </c>
      <c r="GX527">
        <v>25.6006</v>
      </c>
      <c r="GY527">
        <v>62.9618</v>
      </c>
      <c r="GZ527">
        <v>29.2668</v>
      </c>
      <c r="HA527">
        <v>1</v>
      </c>
      <c r="HB527">
        <v>0.426372</v>
      </c>
      <c r="HC527">
        <v>0</v>
      </c>
      <c r="HD527">
        <v>20.3916</v>
      </c>
      <c r="HE527">
        <v>5.21624</v>
      </c>
      <c r="HF527">
        <v>12.0099</v>
      </c>
      <c r="HG527">
        <v>4.987</v>
      </c>
      <c r="HH527">
        <v>3.28818</v>
      </c>
      <c r="HI527">
        <v>2507</v>
      </c>
      <c r="HJ527">
        <v>9999</v>
      </c>
      <c r="HK527">
        <v>9999</v>
      </c>
      <c r="HL527">
        <v>47</v>
      </c>
      <c r="HM527">
        <v>1.86737</v>
      </c>
      <c r="HN527">
        <v>1.86631</v>
      </c>
      <c r="HO527">
        <v>1.86585</v>
      </c>
      <c r="HP527">
        <v>1.86569</v>
      </c>
      <c r="HQ527">
        <v>1.86752</v>
      </c>
      <c r="HR527">
        <v>1.87009</v>
      </c>
      <c r="HS527">
        <v>1.86874</v>
      </c>
      <c r="HT527">
        <v>1.87012</v>
      </c>
      <c r="HU527">
        <v>0</v>
      </c>
      <c r="HV527">
        <v>0</v>
      </c>
      <c r="HW527">
        <v>0</v>
      </c>
      <c r="HX527">
        <v>0</v>
      </c>
      <c r="HY527" t="s">
        <v>425</v>
      </c>
      <c r="HZ527" t="s">
        <v>426</v>
      </c>
      <c r="IA527" t="s">
        <v>427</v>
      </c>
      <c r="IB527" t="s">
        <v>427</v>
      </c>
      <c r="IC527" t="s">
        <v>427</v>
      </c>
      <c r="ID527" t="s">
        <v>427</v>
      </c>
      <c r="IE527">
        <v>0</v>
      </c>
      <c r="IF527">
        <v>100</v>
      </c>
      <c r="IG527">
        <v>100</v>
      </c>
      <c r="IH527">
        <v>0.161</v>
      </c>
      <c r="II527">
        <v>0.1163</v>
      </c>
      <c r="IJ527">
        <v>1.086735174038953</v>
      </c>
      <c r="IK527">
        <v>-0.0004613869835165773</v>
      </c>
      <c r="IL527">
        <v>-7.733014719846753E-07</v>
      </c>
      <c r="IM527">
        <v>2.12217718631011E-10</v>
      </c>
      <c r="IN527">
        <v>-0.1663746428164504</v>
      </c>
      <c r="IO527">
        <v>0.000886434048502425</v>
      </c>
      <c r="IP527">
        <v>0.0004187276611132993</v>
      </c>
      <c r="IQ527">
        <v>-3.612086840460417E-06</v>
      </c>
      <c r="IR527">
        <v>19</v>
      </c>
      <c r="IS527">
        <v>2204</v>
      </c>
      <c r="IT527">
        <v>1</v>
      </c>
      <c r="IU527">
        <v>37</v>
      </c>
      <c r="IV527">
        <v>21</v>
      </c>
      <c r="IW527">
        <v>21.1</v>
      </c>
      <c r="IX527">
        <v>2.15088</v>
      </c>
      <c r="IY527">
        <v>2.21802</v>
      </c>
      <c r="IZ527">
        <v>1.39648</v>
      </c>
      <c r="JA527">
        <v>2.34863</v>
      </c>
      <c r="JB527">
        <v>1.49536</v>
      </c>
      <c r="JC527">
        <v>2.36694</v>
      </c>
      <c r="JD527">
        <v>39.8177</v>
      </c>
      <c r="JE527">
        <v>14.1408</v>
      </c>
      <c r="JF527">
        <v>18</v>
      </c>
      <c r="JG527">
        <v>393.957</v>
      </c>
      <c r="JH527">
        <v>552.936</v>
      </c>
      <c r="JI527">
        <v>33.2541</v>
      </c>
      <c r="JJ527">
        <v>32.9356</v>
      </c>
      <c r="JK527">
        <v>30.0001</v>
      </c>
      <c r="JL527">
        <v>32.8633</v>
      </c>
      <c r="JM527">
        <v>32.7739</v>
      </c>
      <c r="JN527">
        <v>43.1048</v>
      </c>
      <c r="JO527">
        <v>33.5949</v>
      </c>
      <c r="JP527">
        <v>0</v>
      </c>
      <c r="JQ527">
        <v>-999.9</v>
      </c>
      <c r="JR527">
        <v>1036.2</v>
      </c>
      <c r="JS527">
        <v>17.2152</v>
      </c>
      <c r="JT527">
        <v>99.58450000000001</v>
      </c>
      <c r="JU527">
        <v>99.67189999999999</v>
      </c>
    </row>
    <row r="528" spans="1:281">
      <c r="A528">
        <v>512</v>
      </c>
      <c r="B528">
        <v>1652293135</v>
      </c>
      <c r="C528">
        <v>11078.5</v>
      </c>
      <c r="D528" t="s">
        <v>1535</v>
      </c>
      <c r="E528" t="s">
        <v>1536</v>
      </c>
      <c r="F528">
        <v>5</v>
      </c>
      <c r="G528" t="s">
        <v>1410</v>
      </c>
      <c r="H528" t="s">
        <v>418</v>
      </c>
      <c r="I528">
        <v>1652293132.5</v>
      </c>
      <c r="J528">
        <f>(K528)/1000</f>
        <v>0</v>
      </c>
      <c r="K528">
        <f>IF(CZ528, AN528, AH528)</f>
        <v>0</v>
      </c>
      <c r="L528">
        <f>IF(CZ528, AI528, AG528)</f>
        <v>0</v>
      </c>
      <c r="M528">
        <f>DB528 - IF(AU528&gt;1, L528*CV528*100.0/(AW528*DP528), 0)</f>
        <v>0</v>
      </c>
      <c r="N528">
        <f>((T528-J528/2)*M528-L528)/(T528+J528/2)</f>
        <v>0</v>
      </c>
      <c r="O528">
        <f>N528*(DI528+DJ528)/1000.0</f>
        <v>0</v>
      </c>
      <c r="P528">
        <f>(DB528 - IF(AU528&gt;1, L528*CV528*100.0/(AW528*DP528), 0))*(DI528+DJ528)/1000.0</f>
        <v>0</v>
      </c>
      <c r="Q528">
        <f>2.0/((1/S528-1/R528)+SIGN(S528)*SQRT((1/S528-1/R528)*(1/S528-1/R528) + 4*CW528/((CW528+1)*(CW528+1))*(2*1/S528*1/R528-1/R528*1/R528)))</f>
        <v>0</v>
      </c>
      <c r="R528">
        <f>IF(LEFT(CX528,1)&lt;&gt;"0",IF(LEFT(CX528,1)="1",3.0,CY528),$D$5+$E$5*(DP528*DI528/($K$5*1000))+$F$5*(DP528*DI528/($K$5*1000))*MAX(MIN(CV528,$J$5),$I$5)*MAX(MIN(CV528,$J$5),$I$5)+$G$5*MAX(MIN(CV528,$J$5),$I$5)*(DP528*DI528/($K$5*1000))+$H$5*(DP528*DI528/($K$5*1000))*(DP528*DI528/($K$5*1000)))</f>
        <v>0</v>
      </c>
      <c r="S528">
        <f>J528*(1000-(1000*0.61365*exp(17.502*W528/(240.97+W528))/(DI528+DJ528)+DD528)/2)/(1000*0.61365*exp(17.502*W528/(240.97+W528))/(DI528+DJ528)-DD528)</f>
        <v>0</v>
      </c>
      <c r="T528">
        <f>1/((CW528+1)/(Q528/1.6)+1/(R528/1.37)) + CW528/((CW528+1)/(Q528/1.6) + CW528/(R528/1.37))</f>
        <v>0</v>
      </c>
      <c r="U528">
        <f>(CR528*CU528)</f>
        <v>0</v>
      </c>
      <c r="V528">
        <f>(DK528+(U528+2*0.95*5.67E-8*(((DK528+$B$7)+273)^4-(DK528+273)^4)-44100*J528)/(1.84*29.3*R528+8*0.95*5.67E-8*(DK528+273)^3))</f>
        <v>0</v>
      </c>
      <c r="W528">
        <f>($C$7*DL528+$D$7*DM528+$E$7*V528)</f>
        <v>0</v>
      </c>
      <c r="X528">
        <f>0.61365*exp(17.502*W528/(240.97+W528))</f>
        <v>0</v>
      </c>
      <c r="Y528">
        <f>(Z528/AA528*100)</f>
        <v>0</v>
      </c>
      <c r="Z528">
        <f>DD528*(DI528+DJ528)/1000</f>
        <v>0</v>
      </c>
      <c r="AA528">
        <f>0.61365*exp(17.502*DK528/(240.97+DK528))</f>
        <v>0</v>
      </c>
      <c r="AB528">
        <f>(X528-DD528*(DI528+DJ528)/1000)</f>
        <v>0</v>
      </c>
      <c r="AC528">
        <f>(-J528*44100)</f>
        <v>0</v>
      </c>
      <c r="AD528">
        <f>2*29.3*R528*0.92*(DK528-W528)</f>
        <v>0</v>
      </c>
      <c r="AE528">
        <f>2*0.95*5.67E-8*(((DK528+$B$7)+273)^4-(W528+273)^4)</f>
        <v>0</v>
      </c>
      <c r="AF528">
        <f>U528+AE528+AC528+AD528</f>
        <v>0</v>
      </c>
      <c r="AG528">
        <f>DH528*AU528*(DC528-DB528*(1000-AU528*DE528)/(1000-AU528*DD528))/(100*CV528)</f>
        <v>0</v>
      </c>
      <c r="AH528">
        <f>1000*DH528*AU528*(DD528-DE528)/(100*CV528*(1000-AU528*DD528))</f>
        <v>0</v>
      </c>
      <c r="AI528">
        <f>(AJ528 - AK528 - DI528*1E3/(8.314*(DK528+273.15)) * AM528/DH528 * AL528) * DH528/(100*CV528) * (1000 - DE528)/1000</f>
        <v>0</v>
      </c>
      <c r="AJ528">
        <v>1038.609228272175</v>
      </c>
      <c r="AK528">
        <v>971.9222727272723</v>
      </c>
      <c r="AL528">
        <v>3.434131545320747</v>
      </c>
      <c r="AM528">
        <v>66.42542374797677</v>
      </c>
      <c r="AN528">
        <f>(AP528 - AO528 + DI528*1E3/(8.314*(DK528+273.15)) * AR528/DH528 * AQ528) * DH528/(100*CV528) * 1000/(1000 - AP528)</f>
        <v>0</v>
      </c>
      <c r="AO528">
        <v>17.00367450880648</v>
      </c>
      <c r="AP528">
        <v>28.63545034965037</v>
      </c>
      <c r="AQ528">
        <v>-0.01031289406737569</v>
      </c>
      <c r="AR528">
        <v>79.24354987130967</v>
      </c>
      <c r="AS528">
        <v>0</v>
      </c>
      <c r="AT528">
        <v>0</v>
      </c>
      <c r="AU528">
        <f>IF(AS528*$H$13&gt;=AW528,1.0,(AW528/(AW528-AS528*$H$13)))</f>
        <v>0</v>
      </c>
      <c r="AV528">
        <f>(AU528-1)*100</f>
        <v>0</v>
      </c>
      <c r="AW528">
        <f>MAX(0,($B$13+$C$13*DP528)/(1+$D$13*DP528)*DI528/(DK528+273)*$E$13)</f>
        <v>0</v>
      </c>
      <c r="AX528" t="s">
        <v>421</v>
      </c>
      <c r="AY528" t="s">
        <v>421</v>
      </c>
      <c r="AZ528">
        <v>0</v>
      </c>
      <c r="BA528">
        <v>0</v>
      </c>
      <c r="BB528">
        <f>1-AZ528/BA528</f>
        <v>0</v>
      </c>
      <c r="BC528">
        <v>0</v>
      </c>
      <c r="BD528" t="s">
        <v>421</v>
      </c>
      <c r="BE528" t="s">
        <v>421</v>
      </c>
      <c r="BF528">
        <v>0</v>
      </c>
      <c r="BG528">
        <v>0</v>
      </c>
      <c r="BH528">
        <f>1-BF528/BG528</f>
        <v>0</v>
      </c>
      <c r="BI528">
        <v>0.5</v>
      </c>
      <c r="BJ528">
        <f>CS528</f>
        <v>0</v>
      </c>
      <c r="BK528">
        <f>L528</f>
        <v>0</v>
      </c>
      <c r="BL528">
        <f>BH528*BI528*BJ528</f>
        <v>0</v>
      </c>
      <c r="BM528">
        <f>(BK528-BC528)/BJ528</f>
        <v>0</v>
      </c>
      <c r="BN528">
        <f>(BA528-BG528)/BG528</f>
        <v>0</v>
      </c>
      <c r="BO528">
        <f>AZ528/(BB528+AZ528/BG528)</f>
        <v>0</v>
      </c>
      <c r="BP528" t="s">
        <v>421</v>
      </c>
      <c r="BQ528">
        <v>0</v>
      </c>
      <c r="BR528">
        <f>IF(BQ528&lt;&gt;0, BQ528, BO528)</f>
        <v>0</v>
      </c>
      <c r="BS528">
        <f>1-BR528/BG528</f>
        <v>0</v>
      </c>
      <c r="BT528">
        <f>(BG528-BF528)/(BG528-BR528)</f>
        <v>0</v>
      </c>
      <c r="BU528">
        <f>(BA528-BG528)/(BA528-BR528)</f>
        <v>0</v>
      </c>
      <c r="BV528">
        <f>(BG528-BF528)/(BG528-AZ528)</f>
        <v>0</v>
      </c>
      <c r="BW528">
        <f>(BA528-BG528)/(BA528-AZ528)</f>
        <v>0</v>
      </c>
      <c r="BX528">
        <f>(BT528*BR528/BF528)</f>
        <v>0</v>
      </c>
      <c r="BY528">
        <f>(1-BX528)</f>
        <v>0</v>
      </c>
      <c r="BZ528">
        <v>1370</v>
      </c>
      <c r="CA528">
        <v>300</v>
      </c>
      <c r="CB528">
        <v>300</v>
      </c>
      <c r="CC528">
        <v>300</v>
      </c>
      <c r="CD528">
        <v>10364.3</v>
      </c>
      <c r="CE528">
        <v>1581.53</v>
      </c>
      <c r="CF528">
        <v>-0.00729618</v>
      </c>
      <c r="CG528">
        <v>1.07</v>
      </c>
      <c r="CH528" t="s">
        <v>421</v>
      </c>
      <c r="CI528" t="s">
        <v>421</v>
      </c>
      <c r="CJ528" t="s">
        <v>421</v>
      </c>
      <c r="CK528" t="s">
        <v>421</v>
      </c>
      <c r="CL528" t="s">
        <v>421</v>
      </c>
      <c r="CM528" t="s">
        <v>421</v>
      </c>
      <c r="CN528" t="s">
        <v>421</v>
      </c>
      <c r="CO528" t="s">
        <v>421</v>
      </c>
      <c r="CP528" t="s">
        <v>421</v>
      </c>
      <c r="CQ528" t="s">
        <v>421</v>
      </c>
      <c r="CR528">
        <f>$B$11*DQ528+$C$11*DR528+$F$11*EC528*(1-EF528)</f>
        <v>0</v>
      </c>
      <c r="CS528">
        <f>CR528*CT528</f>
        <v>0</v>
      </c>
      <c r="CT528">
        <f>($B$11*$D$9+$C$11*$D$9+$F$11*((EP528+EH528)/MAX(EP528+EH528+EQ528, 0.1)*$I$9+EQ528/MAX(EP528+EH528+EQ528, 0.1)*$J$9))/($B$11+$C$11+$F$11)</f>
        <v>0</v>
      </c>
      <c r="CU528">
        <f>($B$11*$K$9+$C$11*$K$9+$F$11*((EP528+EH528)/MAX(EP528+EH528+EQ528, 0.1)*$P$9+EQ528/MAX(EP528+EH528+EQ528, 0.1)*$Q$9))/($B$11+$C$11+$F$11)</f>
        <v>0</v>
      </c>
      <c r="CV528">
        <v>6</v>
      </c>
      <c r="CW528">
        <v>0.5</v>
      </c>
      <c r="CX528" t="s">
        <v>422</v>
      </c>
      <c r="CY528">
        <v>2</v>
      </c>
      <c r="CZ528" t="b">
        <v>1</v>
      </c>
      <c r="DA528">
        <v>1652293132.5</v>
      </c>
      <c r="DB528">
        <v>937.4143333333333</v>
      </c>
      <c r="DC528">
        <v>1025.444444444444</v>
      </c>
      <c r="DD528">
        <v>28.65016666666666</v>
      </c>
      <c r="DE528">
        <v>17.06732222222222</v>
      </c>
      <c r="DF528">
        <v>937.2646666666666</v>
      </c>
      <c r="DG528">
        <v>28.53424444444444</v>
      </c>
      <c r="DH528">
        <v>400.0748888888889</v>
      </c>
      <c r="DI528">
        <v>90.60738888888889</v>
      </c>
      <c r="DJ528">
        <v>0.09994008888888889</v>
      </c>
      <c r="DK528">
        <v>33.8358</v>
      </c>
      <c r="DL528">
        <v>32.20405555555556</v>
      </c>
      <c r="DM528">
        <v>999.9000000000001</v>
      </c>
      <c r="DN528">
        <v>0</v>
      </c>
      <c r="DO528">
        <v>0</v>
      </c>
      <c r="DP528">
        <v>10007.28888888889</v>
      </c>
      <c r="DQ528">
        <v>0</v>
      </c>
      <c r="DR528">
        <v>251.8427777777778</v>
      </c>
      <c r="DS528">
        <v>-88.02984444444444</v>
      </c>
      <c r="DT528">
        <v>965.0634444444445</v>
      </c>
      <c r="DU528">
        <v>1043.25</v>
      </c>
      <c r="DV528">
        <v>11.58284444444444</v>
      </c>
      <c r="DW528">
        <v>1025.444444444444</v>
      </c>
      <c r="DX528">
        <v>17.06732222222222</v>
      </c>
      <c r="DY528">
        <v>2.595915555555556</v>
      </c>
      <c r="DZ528">
        <v>1.546424444444444</v>
      </c>
      <c r="EA528">
        <v>21.64072222222222</v>
      </c>
      <c r="EB528">
        <v>13.43503333333333</v>
      </c>
      <c r="EC528">
        <v>1500.001111111111</v>
      </c>
      <c r="ED528">
        <v>0.9729912222222222</v>
      </c>
      <c r="EE528">
        <v>0.0270088</v>
      </c>
      <c r="EF528">
        <v>0</v>
      </c>
      <c r="EG528">
        <v>996.1315555555555</v>
      </c>
      <c r="EH528">
        <v>5.00097</v>
      </c>
      <c r="EI528">
        <v>16048.82222222222</v>
      </c>
      <c r="EJ528">
        <v>12491.57777777778</v>
      </c>
      <c r="EK528">
        <v>42.312</v>
      </c>
      <c r="EL528">
        <v>43.868</v>
      </c>
      <c r="EM528">
        <v>42.562</v>
      </c>
      <c r="EN528">
        <v>43.625</v>
      </c>
      <c r="EO528">
        <v>43.465</v>
      </c>
      <c r="EP528">
        <v>1454.624444444444</v>
      </c>
      <c r="EQ528">
        <v>40.37666666666667</v>
      </c>
      <c r="ER528">
        <v>0</v>
      </c>
      <c r="ES528">
        <v>1299.600000143051</v>
      </c>
      <c r="ET528">
        <v>0</v>
      </c>
      <c r="EU528">
        <v>999.2697600000001</v>
      </c>
      <c r="EV528">
        <v>-40.3870000063465</v>
      </c>
      <c r="EW528">
        <v>-684.4769232456184</v>
      </c>
      <c r="EX528">
        <v>16101.46</v>
      </c>
      <c r="EY528">
        <v>15</v>
      </c>
      <c r="EZ528">
        <v>1652291871.6</v>
      </c>
      <c r="FA528" t="s">
        <v>1407</v>
      </c>
      <c r="FB528">
        <v>1652291871.6</v>
      </c>
      <c r="FC528">
        <v>1652291863.6</v>
      </c>
      <c r="FD528">
        <v>39</v>
      </c>
      <c r="FE528">
        <v>0.347</v>
      </c>
      <c r="FF528">
        <v>-0</v>
      </c>
      <c r="FG528">
        <v>-0.763</v>
      </c>
      <c r="FH528">
        <v>0.031</v>
      </c>
      <c r="FI528">
        <v>1600</v>
      </c>
      <c r="FJ528">
        <v>23</v>
      </c>
      <c r="FK528">
        <v>0.04</v>
      </c>
      <c r="FL528">
        <v>0.02</v>
      </c>
      <c r="FM528">
        <v>-87.7673243902439</v>
      </c>
      <c r="FN528">
        <v>-2.055474564459933</v>
      </c>
      <c r="FO528">
        <v>0.2090747885566165</v>
      </c>
      <c r="FP528">
        <v>-1</v>
      </c>
      <c r="FQ528">
        <v>11.88782195121951</v>
      </c>
      <c r="FR528">
        <v>-2.122024390243924</v>
      </c>
      <c r="FS528">
        <v>0.2095815837564247</v>
      </c>
      <c r="FT528">
        <v>0</v>
      </c>
      <c r="FU528">
        <v>0</v>
      </c>
      <c r="FV528">
        <v>0</v>
      </c>
      <c r="FW528">
        <v>0</v>
      </c>
      <c r="FX528">
        <v>-1</v>
      </c>
      <c r="FY528">
        <v>0</v>
      </c>
      <c r="FZ528">
        <v>1</v>
      </c>
      <c r="GA528" t="s">
        <v>710</v>
      </c>
      <c r="GB528">
        <v>2.69288</v>
      </c>
      <c r="GC528">
        <v>2.70515</v>
      </c>
      <c r="GD528">
        <v>0.164683</v>
      </c>
      <c r="GE528">
        <v>0.172584</v>
      </c>
      <c r="GF528">
        <v>0.119341</v>
      </c>
      <c r="GG528">
        <v>0.0821191</v>
      </c>
      <c r="GH528">
        <v>26148</v>
      </c>
      <c r="GI528">
        <v>26007</v>
      </c>
      <c r="GJ528">
        <v>29136.3</v>
      </c>
      <c r="GK528">
        <v>29099.4</v>
      </c>
      <c r="GL528">
        <v>33972.2</v>
      </c>
      <c r="GM528">
        <v>35561</v>
      </c>
      <c r="GN528">
        <v>41003.3</v>
      </c>
      <c r="GO528">
        <v>41525.2</v>
      </c>
      <c r="GP528">
        <v>1.71065</v>
      </c>
      <c r="GQ528">
        <v>1.98485</v>
      </c>
      <c r="GR528">
        <v>0.0567138</v>
      </c>
      <c r="GS528">
        <v>0</v>
      </c>
      <c r="GT528">
        <v>31.2924</v>
      </c>
      <c r="GU528">
        <v>999.9</v>
      </c>
      <c r="GV528">
        <v>36</v>
      </c>
      <c r="GW528">
        <v>37.4</v>
      </c>
      <c r="GX528">
        <v>25.6026</v>
      </c>
      <c r="GY528">
        <v>63.0618</v>
      </c>
      <c r="GZ528">
        <v>29.403</v>
      </c>
      <c r="HA528">
        <v>1</v>
      </c>
      <c r="HB528">
        <v>0.426308</v>
      </c>
      <c r="HC528">
        <v>0</v>
      </c>
      <c r="HD528">
        <v>20.3915</v>
      </c>
      <c r="HE528">
        <v>5.21669</v>
      </c>
      <c r="HF528">
        <v>12.0099</v>
      </c>
      <c r="HG528">
        <v>4.98725</v>
      </c>
      <c r="HH528">
        <v>3.28848</v>
      </c>
      <c r="HI528">
        <v>2507</v>
      </c>
      <c r="HJ528">
        <v>9999</v>
      </c>
      <c r="HK528">
        <v>9999</v>
      </c>
      <c r="HL528">
        <v>47</v>
      </c>
      <c r="HM528">
        <v>1.86737</v>
      </c>
      <c r="HN528">
        <v>1.86631</v>
      </c>
      <c r="HO528">
        <v>1.86585</v>
      </c>
      <c r="HP528">
        <v>1.8657</v>
      </c>
      <c r="HQ528">
        <v>1.86753</v>
      </c>
      <c r="HR528">
        <v>1.87008</v>
      </c>
      <c r="HS528">
        <v>1.86874</v>
      </c>
      <c r="HT528">
        <v>1.87012</v>
      </c>
      <c r="HU528">
        <v>0</v>
      </c>
      <c r="HV528">
        <v>0</v>
      </c>
      <c r="HW528">
        <v>0</v>
      </c>
      <c r="HX528">
        <v>0</v>
      </c>
      <c r="HY528" t="s">
        <v>425</v>
      </c>
      <c r="HZ528" t="s">
        <v>426</v>
      </c>
      <c r="IA528" t="s">
        <v>427</v>
      </c>
      <c r="IB528" t="s">
        <v>427</v>
      </c>
      <c r="IC528" t="s">
        <v>427</v>
      </c>
      <c r="ID528" t="s">
        <v>427</v>
      </c>
      <c r="IE528">
        <v>0</v>
      </c>
      <c r="IF528">
        <v>100</v>
      </c>
      <c r="IG528">
        <v>100</v>
      </c>
      <c r="IH528">
        <v>0.139</v>
      </c>
      <c r="II528">
        <v>0.1157</v>
      </c>
      <c r="IJ528">
        <v>1.086735174038953</v>
      </c>
      <c r="IK528">
        <v>-0.0004613869835165773</v>
      </c>
      <c r="IL528">
        <v>-7.733014719846753E-07</v>
      </c>
      <c r="IM528">
        <v>2.12217718631011E-10</v>
      </c>
      <c r="IN528">
        <v>-0.1663746428164504</v>
      </c>
      <c r="IO528">
        <v>0.000886434048502425</v>
      </c>
      <c r="IP528">
        <v>0.0004187276611132993</v>
      </c>
      <c r="IQ528">
        <v>-3.612086840460417E-06</v>
      </c>
      <c r="IR528">
        <v>19</v>
      </c>
      <c r="IS528">
        <v>2204</v>
      </c>
      <c r="IT528">
        <v>1</v>
      </c>
      <c r="IU528">
        <v>37</v>
      </c>
      <c r="IV528">
        <v>21.1</v>
      </c>
      <c r="IW528">
        <v>21.2</v>
      </c>
      <c r="IX528">
        <v>2.17773</v>
      </c>
      <c r="IY528">
        <v>2.21802</v>
      </c>
      <c r="IZ528">
        <v>1.39648</v>
      </c>
      <c r="JA528">
        <v>2.34863</v>
      </c>
      <c r="JB528">
        <v>1.49536</v>
      </c>
      <c r="JC528">
        <v>2.37793</v>
      </c>
      <c r="JD528">
        <v>39.8177</v>
      </c>
      <c r="JE528">
        <v>14.132</v>
      </c>
      <c r="JF528">
        <v>18</v>
      </c>
      <c r="JG528">
        <v>393.971</v>
      </c>
      <c r="JH528">
        <v>553.292</v>
      </c>
      <c r="JI528">
        <v>33.2527</v>
      </c>
      <c r="JJ528">
        <v>32.9331</v>
      </c>
      <c r="JK528">
        <v>30</v>
      </c>
      <c r="JL528">
        <v>32.8633</v>
      </c>
      <c r="JM528">
        <v>32.772</v>
      </c>
      <c r="JN528">
        <v>43.6946</v>
      </c>
      <c r="JO528">
        <v>33.0169</v>
      </c>
      <c r="JP528">
        <v>0</v>
      </c>
      <c r="JQ528">
        <v>-999.9</v>
      </c>
      <c r="JR528">
        <v>1056.24</v>
      </c>
      <c r="JS528">
        <v>17.3822</v>
      </c>
      <c r="JT528">
        <v>99.5835</v>
      </c>
      <c r="JU528">
        <v>99.67189999999999</v>
      </c>
    </row>
    <row r="529" spans="1:281">
      <c r="A529">
        <v>513</v>
      </c>
      <c r="B529">
        <v>1652293140</v>
      </c>
      <c r="C529">
        <v>11083.5</v>
      </c>
      <c r="D529" t="s">
        <v>1537</v>
      </c>
      <c r="E529" t="s">
        <v>1538</v>
      </c>
      <c r="F529">
        <v>5</v>
      </c>
      <c r="G529" t="s">
        <v>1410</v>
      </c>
      <c r="H529" t="s">
        <v>418</v>
      </c>
      <c r="I529">
        <v>1652293137.2</v>
      </c>
      <c r="J529">
        <f>(K529)/1000</f>
        <v>0</v>
      </c>
      <c r="K529">
        <f>IF(CZ529, AN529, AH529)</f>
        <v>0</v>
      </c>
      <c r="L529">
        <f>IF(CZ529, AI529, AG529)</f>
        <v>0</v>
      </c>
      <c r="M529">
        <f>DB529 - IF(AU529&gt;1, L529*CV529*100.0/(AW529*DP529), 0)</f>
        <v>0</v>
      </c>
      <c r="N529">
        <f>((T529-J529/2)*M529-L529)/(T529+J529/2)</f>
        <v>0</v>
      </c>
      <c r="O529">
        <f>N529*(DI529+DJ529)/1000.0</f>
        <v>0</v>
      </c>
      <c r="P529">
        <f>(DB529 - IF(AU529&gt;1, L529*CV529*100.0/(AW529*DP529), 0))*(DI529+DJ529)/1000.0</f>
        <v>0</v>
      </c>
      <c r="Q529">
        <f>2.0/((1/S529-1/R529)+SIGN(S529)*SQRT((1/S529-1/R529)*(1/S529-1/R529) + 4*CW529/((CW529+1)*(CW529+1))*(2*1/S529*1/R529-1/R529*1/R529)))</f>
        <v>0</v>
      </c>
      <c r="R529">
        <f>IF(LEFT(CX529,1)&lt;&gt;"0",IF(LEFT(CX529,1)="1",3.0,CY529),$D$5+$E$5*(DP529*DI529/($K$5*1000))+$F$5*(DP529*DI529/($K$5*1000))*MAX(MIN(CV529,$J$5),$I$5)*MAX(MIN(CV529,$J$5),$I$5)+$G$5*MAX(MIN(CV529,$J$5),$I$5)*(DP529*DI529/($K$5*1000))+$H$5*(DP529*DI529/($K$5*1000))*(DP529*DI529/($K$5*1000)))</f>
        <v>0</v>
      </c>
      <c r="S529">
        <f>J529*(1000-(1000*0.61365*exp(17.502*W529/(240.97+W529))/(DI529+DJ529)+DD529)/2)/(1000*0.61365*exp(17.502*W529/(240.97+W529))/(DI529+DJ529)-DD529)</f>
        <v>0</v>
      </c>
      <c r="T529">
        <f>1/((CW529+1)/(Q529/1.6)+1/(R529/1.37)) + CW529/((CW529+1)/(Q529/1.6) + CW529/(R529/1.37))</f>
        <v>0</v>
      </c>
      <c r="U529">
        <f>(CR529*CU529)</f>
        <v>0</v>
      </c>
      <c r="V529">
        <f>(DK529+(U529+2*0.95*5.67E-8*(((DK529+$B$7)+273)^4-(DK529+273)^4)-44100*J529)/(1.84*29.3*R529+8*0.95*5.67E-8*(DK529+273)^3))</f>
        <v>0</v>
      </c>
      <c r="W529">
        <f>($C$7*DL529+$D$7*DM529+$E$7*V529)</f>
        <v>0</v>
      </c>
      <c r="X529">
        <f>0.61365*exp(17.502*W529/(240.97+W529))</f>
        <v>0</v>
      </c>
      <c r="Y529">
        <f>(Z529/AA529*100)</f>
        <v>0</v>
      </c>
      <c r="Z529">
        <f>DD529*(DI529+DJ529)/1000</f>
        <v>0</v>
      </c>
      <c r="AA529">
        <f>0.61365*exp(17.502*DK529/(240.97+DK529))</f>
        <v>0</v>
      </c>
      <c r="AB529">
        <f>(X529-DD529*(DI529+DJ529)/1000)</f>
        <v>0</v>
      </c>
      <c r="AC529">
        <f>(-J529*44100)</f>
        <v>0</v>
      </c>
      <c r="AD529">
        <f>2*29.3*R529*0.92*(DK529-W529)</f>
        <v>0</v>
      </c>
      <c r="AE529">
        <f>2*0.95*5.67E-8*(((DK529+$B$7)+273)^4-(W529+273)^4)</f>
        <v>0</v>
      </c>
      <c r="AF529">
        <f>U529+AE529+AC529+AD529</f>
        <v>0</v>
      </c>
      <c r="AG529">
        <f>DH529*AU529*(DC529-DB529*(1000-AU529*DE529)/(1000-AU529*DD529))/(100*CV529)</f>
        <v>0</v>
      </c>
      <c r="AH529">
        <f>1000*DH529*AU529*(DD529-DE529)/(100*CV529*(1000-AU529*DD529))</f>
        <v>0</v>
      </c>
      <c r="AI529">
        <f>(AJ529 - AK529 - DI529*1E3/(8.314*(DK529+273.15)) * AM529/DH529 * AL529) * DH529/(100*CV529) * (1000 - DE529)/1000</f>
        <v>0</v>
      </c>
      <c r="AJ529">
        <v>1055.930798032294</v>
      </c>
      <c r="AK529">
        <v>989.1376727272719</v>
      </c>
      <c r="AL529">
        <v>3.440215669002768</v>
      </c>
      <c r="AM529">
        <v>66.42542374797677</v>
      </c>
      <c r="AN529">
        <f>(AP529 - AO529 + DI529*1E3/(8.314*(DK529+273.15)) * AR529/DH529 * AQ529) * DH529/(100*CV529) * 1000/(1000 - AP529)</f>
        <v>0</v>
      </c>
      <c r="AO529">
        <v>17.15779379389063</v>
      </c>
      <c r="AP529">
        <v>28.6041314685315</v>
      </c>
      <c r="AQ529">
        <v>-0.005165513054007295</v>
      </c>
      <c r="AR529">
        <v>79.24354987130967</v>
      </c>
      <c r="AS529">
        <v>0</v>
      </c>
      <c r="AT529">
        <v>0</v>
      </c>
      <c r="AU529">
        <f>IF(AS529*$H$13&gt;=AW529,1.0,(AW529/(AW529-AS529*$H$13)))</f>
        <v>0</v>
      </c>
      <c r="AV529">
        <f>(AU529-1)*100</f>
        <v>0</v>
      </c>
      <c r="AW529">
        <f>MAX(0,($B$13+$C$13*DP529)/(1+$D$13*DP529)*DI529/(DK529+273)*$E$13)</f>
        <v>0</v>
      </c>
      <c r="AX529" t="s">
        <v>421</v>
      </c>
      <c r="AY529" t="s">
        <v>421</v>
      </c>
      <c r="AZ529">
        <v>0</v>
      </c>
      <c r="BA529">
        <v>0</v>
      </c>
      <c r="BB529">
        <f>1-AZ529/BA529</f>
        <v>0</v>
      </c>
      <c r="BC529">
        <v>0</v>
      </c>
      <c r="BD529" t="s">
        <v>421</v>
      </c>
      <c r="BE529" t="s">
        <v>421</v>
      </c>
      <c r="BF529">
        <v>0</v>
      </c>
      <c r="BG529">
        <v>0</v>
      </c>
      <c r="BH529">
        <f>1-BF529/BG529</f>
        <v>0</v>
      </c>
      <c r="BI529">
        <v>0.5</v>
      </c>
      <c r="BJ529">
        <f>CS529</f>
        <v>0</v>
      </c>
      <c r="BK529">
        <f>L529</f>
        <v>0</v>
      </c>
      <c r="BL529">
        <f>BH529*BI529*BJ529</f>
        <v>0</v>
      </c>
      <c r="BM529">
        <f>(BK529-BC529)/BJ529</f>
        <v>0</v>
      </c>
      <c r="BN529">
        <f>(BA529-BG529)/BG529</f>
        <v>0</v>
      </c>
      <c r="BO529">
        <f>AZ529/(BB529+AZ529/BG529)</f>
        <v>0</v>
      </c>
      <c r="BP529" t="s">
        <v>421</v>
      </c>
      <c r="BQ529">
        <v>0</v>
      </c>
      <c r="BR529">
        <f>IF(BQ529&lt;&gt;0, BQ529, BO529)</f>
        <v>0</v>
      </c>
      <c r="BS529">
        <f>1-BR529/BG529</f>
        <v>0</v>
      </c>
      <c r="BT529">
        <f>(BG529-BF529)/(BG529-BR529)</f>
        <v>0</v>
      </c>
      <c r="BU529">
        <f>(BA529-BG529)/(BA529-BR529)</f>
        <v>0</v>
      </c>
      <c r="BV529">
        <f>(BG529-BF529)/(BG529-AZ529)</f>
        <v>0</v>
      </c>
      <c r="BW529">
        <f>(BA529-BG529)/(BA529-AZ529)</f>
        <v>0</v>
      </c>
      <c r="BX529">
        <f>(BT529*BR529/BF529)</f>
        <v>0</v>
      </c>
      <c r="BY529">
        <f>(1-BX529)</f>
        <v>0</v>
      </c>
      <c r="BZ529">
        <v>1370</v>
      </c>
      <c r="CA529">
        <v>300</v>
      </c>
      <c r="CB529">
        <v>300</v>
      </c>
      <c r="CC529">
        <v>300</v>
      </c>
      <c r="CD529">
        <v>10364.3</v>
      </c>
      <c r="CE529">
        <v>1581.53</v>
      </c>
      <c r="CF529">
        <v>-0.00729618</v>
      </c>
      <c r="CG529">
        <v>1.07</v>
      </c>
      <c r="CH529" t="s">
        <v>421</v>
      </c>
      <c r="CI529" t="s">
        <v>421</v>
      </c>
      <c r="CJ529" t="s">
        <v>421</v>
      </c>
      <c r="CK529" t="s">
        <v>421</v>
      </c>
      <c r="CL529" t="s">
        <v>421</v>
      </c>
      <c r="CM529" t="s">
        <v>421</v>
      </c>
      <c r="CN529" t="s">
        <v>421</v>
      </c>
      <c r="CO529" t="s">
        <v>421</v>
      </c>
      <c r="CP529" t="s">
        <v>421</v>
      </c>
      <c r="CQ529" t="s">
        <v>421</v>
      </c>
      <c r="CR529">
        <f>$B$11*DQ529+$C$11*DR529+$F$11*EC529*(1-EF529)</f>
        <v>0</v>
      </c>
      <c r="CS529">
        <f>CR529*CT529</f>
        <v>0</v>
      </c>
      <c r="CT529">
        <f>($B$11*$D$9+$C$11*$D$9+$F$11*((EP529+EH529)/MAX(EP529+EH529+EQ529, 0.1)*$I$9+EQ529/MAX(EP529+EH529+EQ529, 0.1)*$J$9))/($B$11+$C$11+$F$11)</f>
        <v>0</v>
      </c>
      <c r="CU529">
        <f>($B$11*$K$9+$C$11*$K$9+$F$11*((EP529+EH529)/MAX(EP529+EH529+EQ529, 0.1)*$P$9+EQ529/MAX(EP529+EH529+EQ529, 0.1)*$Q$9))/($B$11+$C$11+$F$11)</f>
        <v>0</v>
      </c>
      <c r="CV529">
        <v>6</v>
      </c>
      <c r="CW529">
        <v>0.5</v>
      </c>
      <c r="CX529" t="s">
        <v>422</v>
      </c>
      <c r="CY529">
        <v>2</v>
      </c>
      <c r="CZ529" t="b">
        <v>1</v>
      </c>
      <c r="DA529">
        <v>1652293137.2</v>
      </c>
      <c r="DB529">
        <v>953.1427000000001</v>
      </c>
      <c r="DC529">
        <v>1041.158</v>
      </c>
      <c r="DD529">
        <v>28.62027</v>
      </c>
      <c r="DE529">
        <v>17.2135</v>
      </c>
      <c r="DF529">
        <v>953.0143</v>
      </c>
      <c r="DG529">
        <v>28.5048</v>
      </c>
      <c r="DH529">
        <v>400.0517</v>
      </c>
      <c r="DI529">
        <v>90.60724</v>
      </c>
      <c r="DJ529">
        <v>0.09998779999999999</v>
      </c>
      <c r="DK529">
        <v>33.83561</v>
      </c>
      <c r="DL529">
        <v>32.22617</v>
      </c>
      <c r="DM529">
        <v>999.9</v>
      </c>
      <c r="DN529">
        <v>0</v>
      </c>
      <c r="DO529">
        <v>0</v>
      </c>
      <c r="DP529">
        <v>10002.624</v>
      </c>
      <c r="DQ529">
        <v>0</v>
      </c>
      <c r="DR529">
        <v>252.7746</v>
      </c>
      <c r="DS529">
        <v>-88.01446000000001</v>
      </c>
      <c r="DT529">
        <v>981.2254999999999</v>
      </c>
      <c r="DU529">
        <v>1059.394</v>
      </c>
      <c r="DV529">
        <v>11.40682</v>
      </c>
      <c r="DW529">
        <v>1041.158</v>
      </c>
      <c r="DX529">
        <v>17.2135</v>
      </c>
      <c r="DY529">
        <v>2.593204000000001</v>
      </c>
      <c r="DZ529">
        <v>1.559666</v>
      </c>
      <c r="EA529">
        <v>21.62363</v>
      </c>
      <c r="EB529">
        <v>13.56592</v>
      </c>
      <c r="EC529">
        <v>1499.996</v>
      </c>
      <c r="ED529">
        <v>0.9729889999999999</v>
      </c>
      <c r="EE529">
        <v>0.0270111</v>
      </c>
      <c r="EF529">
        <v>0</v>
      </c>
      <c r="EG529">
        <v>992.9374</v>
      </c>
      <c r="EH529">
        <v>5.000970000000001</v>
      </c>
      <c r="EI529">
        <v>16022.46</v>
      </c>
      <c r="EJ529">
        <v>12491.52</v>
      </c>
      <c r="EK529">
        <v>42.312</v>
      </c>
      <c r="EL529">
        <v>43.8687</v>
      </c>
      <c r="EM529">
        <v>42.562</v>
      </c>
      <c r="EN529">
        <v>43.625</v>
      </c>
      <c r="EO529">
        <v>43.4559</v>
      </c>
      <c r="EP529">
        <v>1454.616</v>
      </c>
      <c r="EQ529">
        <v>40.38</v>
      </c>
      <c r="ER529">
        <v>0</v>
      </c>
      <c r="ES529">
        <v>1304.400000095367</v>
      </c>
      <c r="ET529">
        <v>0</v>
      </c>
      <c r="EU529">
        <v>996.08956</v>
      </c>
      <c r="EV529">
        <v>-40.00084609975695</v>
      </c>
      <c r="EW529">
        <v>-525.2846145646455</v>
      </c>
      <c r="EX529">
        <v>16055.656</v>
      </c>
      <c r="EY529">
        <v>15</v>
      </c>
      <c r="EZ529">
        <v>1652291871.6</v>
      </c>
      <c r="FA529" t="s">
        <v>1407</v>
      </c>
      <c r="FB529">
        <v>1652291871.6</v>
      </c>
      <c r="FC529">
        <v>1652291863.6</v>
      </c>
      <c r="FD529">
        <v>39</v>
      </c>
      <c r="FE529">
        <v>0.347</v>
      </c>
      <c r="FF529">
        <v>-0</v>
      </c>
      <c r="FG529">
        <v>-0.763</v>
      </c>
      <c r="FH529">
        <v>0.031</v>
      </c>
      <c r="FI529">
        <v>1600</v>
      </c>
      <c r="FJ529">
        <v>23</v>
      </c>
      <c r="FK529">
        <v>0.04</v>
      </c>
      <c r="FL529">
        <v>0.02</v>
      </c>
      <c r="FM529">
        <v>-87.89294146341462</v>
      </c>
      <c r="FN529">
        <v>-1.519423693380063</v>
      </c>
      <c r="FO529">
        <v>0.1810747615113568</v>
      </c>
      <c r="FP529">
        <v>-1</v>
      </c>
      <c r="FQ529">
        <v>11.70937317073171</v>
      </c>
      <c r="FR529">
        <v>-2.186834843205561</v>
      </c>
      <c r="FS529">
        <v>0.2159492375134244</v>
      </c>
      <c r="FT529">
        <v>0</v>
      </c>
      <c r="FU529">
        <v>0</v>
      </c>
      <c r="FV529">
        <v>0</v>
      </c>
      <c r="FW529">
        <v>0</v>
      </c>
      <c r="FX529">
        <v>-1</v>
      </c>
      <c r="FY529">
        <v>0</v>
      </c>
      <c r="FZ529">
        <v>1</v>
      </c>
      <c r="GA529" t="s">
        <v>710</v>
      </c>
      <c r="GB529">
        <v>2.69286</v>
      </c>
      <c r="GC529">
        <v>2.70517</v>
      </c>
      <c r="GD529">
        <v>0.166565</v>
      </c>
      <c r="GE529">
        <v>0.174343</v>
      </c>
      <c r="GF529">
        <v>0.119239</v>
      </c>
      <c r="GG529">
        <v>0.0826933</v>
      </c>
      <c r="GH529">
        <v>26089.1</v>
      </c>
      <c r="GI529">
        <v>25951.4</v>
      </c>
      <c r="GJ529">
        <v>29136.5</v>
      </c>
      <c r="GK529">
        <v>29099.2</v>
      </c>
      <c r="GL529">
        <v>33976.3</v>
      </c>
      <c r="GM529">
        <v>35538.5</v>
      </c>
      <c r="GN529">
        <v>41003.4</v>
      </c>
      <c r="GO529">
        <v>41525</v>
      </c>
      <c r="GP529">
        <v>1.7104</v>
      </c>
      <c r="GQ529">
        <v>1.98525</v>
      </c>
      <c r="GR529">
        <v>0.058338</v>
      </c>
      <c r="GS529">
        <v>0</v>
      </c>
      <c r="GT529">
        <v>31.2924</v>
      </c>
      <c r="GU529">
        <v>999.9</v>
      </c>
      <c r="GV529">
        <v>36</v>
      </c>
      <c r="GW529">
        <v>37.4</v>
      </c>
      <c r="GX529">
        <v>25.6022</v>
      </c>
      <c r="GY529">
        <v>62.7118</v>
      </c>
      <c r="GZ529">
        <v>29.6154</v>
      </c>
      <c r="HA529">
        <v>1</v>
      </c>
      <c r="HB529">
        <v>0.426286</v>
      </c>
      <c r="HC529">
        <v>0</v>
      </c>
      <c r="HD529">
        <v>20.3915</v>
      </c>
      <c r="HE529">
        <v>5.21684</v>
      </c>
      <c r="HF529">
        <v>12.0099</v>
      </c>
      <c r="HG529">
        <v>4.98735</v>
      </c>
      <c r="HH529">
        <v>3.2885</v>
      </c>
      <c r="HI529">
        <v>2507.2</v>
      </c>
      <c r="HJ529">
        <v>9999</v>
      </c>
      <c r="HK529">
        <v>9999</v>
      </c>
      <c r="HL529">
        <v>47</v>
      </c>
      <c r="HM529">
        <v>1.86737</v>
      </c>
      <c r="HN529">
        <v>1.8663</v>
      </c>
      <c r="HO529">
        <v>1.86585</v>
      </c>
      <c r="HP529">
        <v>1.86569</v>
      </c>
      <c r="HQ529">
        <v>1.86753</v>
      </c>
      <c r="HR529">
        <v>1.87009</v>
      </c>
      <c r="HS529">
        <v>1.86874</v>
      </c>
      <c r="HT529">
        <v>1.87011</v>
      </c>
      <c r="HU529">
        <v>0</v>
      </c>
      <c r="HV529">
        <v>0</v>
      </c>
      <c r="HW529">
        <v>0</v>
      </c>
      <c r="HX529">
        <v>0</v>
      </c>
      <c r="HY529" t="s">
        <v>425</v>
      </c>
      <c r="HZ529" t="s">
        <v>426</v>
      </c>
      <c r="IA529" t="s">
        <v>427</v>
      </c>
      <c r="IB529" t="s">
        <v>427</v>
      </c>
      <c r="IC529" t="s">
        <v>427</v>
      </c>
      <c r="ID529" t="s">
        <v>427</v>
      </c>
      <c r="IE529">
        <v>0</v>
      </c>
      <c r="IF529">
        <v>100</v>
      </c>
      <c r="IG529">
        <v>100</v>
      </c>
      <c r="IH529">
        <v>0.116</v>
      </c>
      <c r="II529">
        <v>0.1151</v>
      </c>
      <c r="IJ529">
        <v>1.086735174038953</v>
      </c>
      <c r="IK529">
        <v>-0.0004613869835165773</v>
      </c>
      <c r="IL529">
        <v>-7.733014719846753E-07</v>
      </c>
      <c r="IM529">
        <v>2.12217718631011E-10</v>
      </c>
      <c r="IN529">
        <v>-0.1663746428164504</v>
      </c>
      <c r="IO529">
        <v>0.000886434048502425</v>
      </c>
      <c r="IP529">
        <v>0.0004187276611132993</v>
      </c>
      <c r="IQ529">
        <v>-3.612086840460417E-06</v>
      </c>
      <c r="IR529">
        <v>19</v>
      </c>
      <c r="IS529">
        <v>2204</v>
      </c>
      <c r="IT529">
        <v>1</v>
      </c>
      <c r="IU529">
        <v>37</v>
      </c>
      <c r="IV529">
        <v>21.1</v>
      </c>
      <c r="IW529">
        <v>21.3</v>
      </c>
      <c r="IX529">
        <v>2.20825</v>
      </c>
      <c r="IY529">
        <v>2.2168</v>
      </c>
      <c r="IZ529">
        <v>1.39648</v>
      </c>
      <c r="JA529">
        <v>2.34863</v>
      </c>
      <c r="JB529">
        <v>1.49536</v>
      </c>
      <c r="JC529">
        <v>2.3938</v>
      </c>
      <c r="JD529">
        <v>39.8428</v>
      </c>
      <c r="JE529">
        <v>14.1408</v>
      </c>
      <c r="JF529">
        <v>18</v>
      </c>
      <c r="JG529">
        <v>393.823</v>
      </c>
      <c r="JH529">
        <v>553.592</v>
      </c>
      <c r="JI529">
        <v>33.2516</v>
      </c>
      <c r="JJ529">
        <v>32.9331</v>
      </c>
      <c r="JK529">
        <v>30</v>
      </c>
      <c r="JL529">
        <v>32.8614</v>
      </c>
      <c r="JM529">
        <v>32.772</v>
      </c>
      <c r="JN529">
        <v>44.2284</v>
      </c>
      <c r="JO529">
        <v>32.6986</v>
      </c>
      <c r="JP529">
        <v>0</v>
      </c>
      <c r="JQ529">
        <v>-999.9</v>
      </c>
      <c r="JR529">
        <v>1069.59</v>
      </c>
      <c r="JS529">
        <v>17.5576</v>
      </c>
      <c r="JT529">
        <v>99.5839</v>
      </c>
      <c r="JU529">
        <v>99.67140000000001</v>
      </c>
    </row>
    <row r="530" spans="1:281">
      <c r="A530">
        <v>514</v>
      </c>
      <c r="B530">
        <v>1652293145</v>
      </c>
      <c r="C530">
        <v>11088.5</v>
      </c>
      <c r="D530" t="s">
        <v>1539</v>
      </c>
      <c r="E530" t="s">
        <v>1540</v>
      </c>
      <c r="F530">
        <v>5</v>
      </c>
      <c r="G530" t="s">
        <v>1410</v>
      </c>
      <c r="H530" t="s">
        <v>418</v>
      </c>
      <c r="I530">
        <v>1652293142.5</v>
      </c>
      <c r="J530">
        <f>(K530)/1000</f>
        <v>0</v>
      </c>
      <c r="K530">
        <f>IF(CZ530, AN530, AH530)</f>
        <v>0</v>
      </c>
      <c r="L530">
        <f>IF(CZ530, AI530, AG530)</f>
        <v>0</v>
      </c>
      <c r="M530">
        <f>DB530 - IF(AU530&gt;1, L530*CV530*100.0/(AW530*DP530), 0)</f>
        <v>0</v>
      </c>
      <c r="N530">
        <f>((T530-J530/2)*M530-L530)/(T530+J530/2)</f>
        <v>0</v>
      </c>
      <c r="O530">
        <f>N530*(DI530+DJ530)/1000.0</f>
        <v>0</v>
      </c>
      <c r="P530">
        <f>(DB530 - IF(AU530&gt;1, L530*CV530*100.0/(AW530*DP530), 0))*(DI530+DJ530)/1000.0</f>
        <v>0</v>
      </c>
      <c r="Q530">
        <f>2.0/((1/S530-1/R530)+SIGN(S530)*SQRT((1/S530-1/R530)*(1/S530-1/R530) + 4*CW530/((CW530+1)*(CW530+1))*(2*1/S530*1/R530-1/R530*1/R530)))</f>
        <v>0</v>
      </c>
      <c r="R530">
        <f>IF(LEFT(CX530,1)&lt;&gt;"0",IF(LEFT(CX530,1)="1",3.0,CY530),$D$5+$E$5*(DP530*DI530/($K$5*1000))+$F$5*(DP530*DI530/($K$5*1000))*MAX(MIN(CV530,$J$5),$I$5)*MAX(MIN(CV530,$J$5),$I$5)+$G$5*MAX(MIN(CV530,$J$5),$I$5)*(DP530*DI530/($K$5*1000))+$H$5*(DP530*DI530/($K$5*1000))*(DP530*DI530/($K$5*1000)))</f>
        <v>0</v>
      </c>
      <c r="S530">
        <f>J530*(1000-(1000*0.61365*exp(17.502*W530/(240.97+W530))/(DI530+DJ530)+DD530)/2)/(1000*0.61365*exp(17.502*W530/(240.97+W530))/(DI530+DJ530)-DD530)</f>
        <v>0</v>
      </c>
      <c r="T530">
        <f>1/((CW530+1)/(Q530/1.6)+1/(R530/1.37)) + CW530/((CW530+1)/(Q530/1.6) + CW530/(R530/1.37))</f>
        <v>0</v>
      </c>
      <c r="U530">
        <f>(CR530*CU530)</f>
        <v>0</v>
      </c>
      <c r="V530">
        <f>(DK530+(U530+2*0.95*5.67E-8*(((DK530+$B$7)+273)^4-(DK530+273)^4)-44100*J530)/(1.84*29.3*R530+8*0.95*5.67E-8*(DK530+273)^3))</f>
        <v>0</v>
      </c>
      <c r="W530">
        <f>($C$7*DL530+$D$7*DM530+$E$7*V530)</f>
        <v>0</v>
      </c>
      <c r="X530">
        <f>0.61365*exp(17.502*W530/(240.97+W530))</f>
        <v>0</v>
      </c>
      <c r="Y530">
        <f>(Z530/AA530*100)</f>
        <v>0</v>
      </c>
      <c r="Z530">
        <f>DD530*(DI530+DJ530)/1000</f>
        <v>0</v>
      </c>
      <c r="AA530">
        <f>0.61365*exp(17.502*DK530/(240.97+DK530))</f>
        <v>0</v>
      </c>
      <c r="AB530">
        <f>(X530-DD530*(DI530+DJ530)/1000)</f>
        <v>0</v>
      </c>
      <c r="AC530">
        <f>(-J530*44100)</f>
        <v>0</v>
      </c>
      <c r="AD530">
        <f>2*29.3*R530*0.92*(DK530-W530)</f>
        <v>0</v>
      </c>
      <c r="AE530">
        <f>2*0.95*5.67E-8*(((DK530+$B$7)+273)^4-(W530+273)^4)</f>
        <v>0</v>
      </c>
      <c r="AF530">
        <f>U530+AE530+AC530+AD530</f>
        <v>0</v>
      </c>
      <c r="AG530">
        <f>DH530*AU530*(DC530-DB530*(1000-AU530*DE530)/(1000-AU530*DD530))/(100*CV530)</f>
        <v>0</v>
      </c>
      <c r="AH530">
        <f>1000*DH530*AU530*(DD530-DE530)/(100*CV530*(1000-AU530*DD530))</f>
        <v>0</v>
      </c>
      <c r="AI530">
        <f>(AJ530 - AK530 - DI530*1E3/(8.314*(DK530+273.15)) * AM530/DH530 * AL530) * DH530/(100*CV530) * (1000 - DE530)/1000</f>
        <v>0</v>
      </c>
      <c r="AJ530">
        <v>1072.98281132092</v>
      </c>
      <c r="AK530">
        <v>1006.155715151514</v>
      </c>
      <c r="AL530">
        <v>3.400642783157816</v>
      </c>
      <c r="AM530">
        <v>66.42542374797677</v>
      </c>
      <c r="AN530">
        <f>(AP530 - AO530 + DI530*1E3/(8.314*(DK530+273.15)) * AR530/DH530 * AQ530) * DH530/(100*CV530) * 1000/(1000 - AP530)</f>
        <v>0</v>
      </c>
      <c r="AO530">
        <v>17.32357800274868</v>
      </c>
      <c r="AP530">
        <v>28.56936713286715</v>
      </c>
      <c r="AQ530">
        <v>-0.00729226171299928</v>
      </c>
      <c r="AR530">
        <v>79.24354987130967</v>
      </c>
      <c r="AS530">
        <v>0</v>
      </c>
      <c r="AT530">
        <v>0</v>
      </c>
      <c r="AU530">
        <f>IF(AS530*$H$13&gt;=AW530,1.0,(AW530/(AW530-AS530*$H$13)))</f>
        <v>0</v>
      </c>
      <c r="AV530">
        <f>(AU530-1)*100</f>
        <v>0</v>
      </c>
      <c r="AW530">
        <f>MAX(0,($B$13+$C$13*DP530)/(1+$D$13*DP530)*DI530/(DK530+273)*$E$13)</f>
        <v>0</v>
      </c>
      <c r="AX530" t="s">
        <v>421</v>
      </c>
      <c r="AY530" t="s">
        <v>421</v>
      </c>
      <c r="AZ530">
        <v>0</v>
      </c>
      <c r="BA530">
        <v>0</v>
      </c>
      <c r="BB530">
        <f>1-AZ530/BA530</f>
        <v>0</v>
      </c>
      <c r="BC530">
        <v>0</v>
      </c>
      <c r="BD530" t="s">
        <v>421</v>
      </c>
      <c r="BE530" t="s">
        <v>421</v>
      </c>
      <c r="BF530">
        <v>0</v>
      </c>
      <c r="BG530">
        <v>0</v>
      </c>
      <c r="BH530">
        <f>1-BF530/BG530</f>
        <v>0</v>
      </c>
      <c r="BI530">
        <v>0.5</v>
      </c>
      <c r="BJ530">
        <f>CS530</f>
        <v>0</v>
      </c>
      <c r="BK530">
        <f>L530</f>
        <v>0</v>
      </c>
      <c r="BL530">
        <f>BH530*BI530*BJ530</f>
        <v>0</v>
      </c>
      <c r="BM530">
        <f>(BK530-BC530)/BJ530</f>
        <v>0</v>
      </c>
      <c r="BN530">
        <f>(BA530-BG530)/BG530</f>
        <v>0</v>
      </c>
      <c r="BO530">
        <f>AZ530/(BB530+AZ530/BG530)</f>
        <v>0</v>
      </c>
      <c r="BP530" t="s">
        <v>421</v>
      </c>
      <c r="BQ530">
        <v>0</v>
      </c>
      <c r="BR530">
        <f>IF(BQ530&lt;&gt;0, BQ530, BO530)</f>
        <v>0</v>
      </c>
      <c r="BS530">
        <f>1-BR530/BG530</f>
        <v>0</v>
      </c>
      <c r="BT530">
        <f>(BG530-BF530)/(BG530-BR530)</f>
        <v>0</v>
      </c>
      <c r="BU530">
        <f>(BA530-BG530)/(BA530-BR530)</f>
        <v>0</v>
      </c>
      <c r="BV530">
        <f>(BG530-BF530)/(BG530-AZ530)</f>
        <v>0</v>
      </c>
      <c r="BW530">
        <f>(BA530-BG530)/(BA530-AZ530)</f>
        <v>0</v>
      </c>
      <c r="BX530">
        <f>(BT530*BR530/BF530)</f>
        <v>0</v>
      </c>
      <c r="BY530">
        <f>(1-BX530)</f>
        <v>0</v>
      </c>
      <c r="BZ530">
        <v>1370</v>
      </c>
      <c r="CA530">
        <v>300</v>
      </c>
      <c r="CB530">
        <v>300</v>
      </c>
      <c r="CC530">
        <v>300</v>
      </c>
      <c r="CD530">
        <v>10364.3</v>
      </c>
      <c r="CE530">
        <v>1581.53</v>
      </c>
      <c r="CF530">
        <v>-0.00729618</v>
      </c>
      <c r="CG530">
        <v>1.07</v>
      </c>
      <c r="CH530" t="s">
        <v>421</v>
      </c>
      <c r="CI530" t="s">
        <v>421</v>
      </c>
      <c r="CJ530" t="s">
        <v>421</v>
      </c>
      <c r="CK530" t="s">
        <v>421</v>
      </c>
      <c r="CL530" t="s">
        <v>421</v>
      </c>
      <c r="CM530" t="s">
        <v>421</v>
      </c>
      <c r="CN530" t="s">
        <v>421</v>
      </c>
      <c r="CO530" t="s">
        <v>421</v>
      </c>
      <c r="CP530" t="s">
        <v>421</v>
      </c>
      <c r="CQ530" t="s">
        <v>421</v>
      </c>
      <c r="CR530">
        <f>$B$11*DQ530+$C$11*DR530+$F$11*EC530*(1-EF530)</f>
        <v>0</v>
      </c>
      <c r="CS530">
        <f>CR530*CT530</f>
        <v>0</v>
      </c>
      <c r="CT530">
        <f>($B$11*$D$9+$C$11*$D$9+$F$11*((EP530+EH530)/MAX(EP530+EH530+EQ530, 0.1)*$I$9+EQ530/MAX(EP530+EH530+EQ530, 0.1)*$J$9))/($B$11+$C$11+$F$11)</f>
        <v>0</v>
      </c>
      <c r="CU530">
        <f>($B$11*$K$9+$C$11*$K$9+$F$11*((EP530+EH530)/MAX(EP530+EH530+EQ530, 0.1)*$P$9+EQ530/MAX(EP530+EH530+EQ530, 0.1)*$Q$9))/($B$11+$C$11+$F$11)</f>
        <v>0</v>
      </c>
      <c r="CV530">
        <v>6</v>
      </c>
      <c r="CW530">
        <v>0.5</v>
      </c>
      <c r="CX530" t="s">
        <v>422</v>
      </c>
      <c r="CY530">
        <v>2</v>
      </c>
      <c r="CZ530" t="b">
        <v>1</v>
      </c>
      <c r="DA530">
        <v>1652293142.5</v>
      </c>
      <c r="DB530">
        <v>970.8231111111111</v>
      </c>
      <c r="DC530">
        <v>1058.771111111111</v>
      </c>
      <c r="DD530">
        <v>28.58264444444445</v>
      </c>
      <c r="DE530">
        <v>17.38278888888889</v>
      </c>
      <c r="DF530">
        <v>970.7188888888891</v>
      </c>
      <c r="DG530">
        <v>28.4678</v>
      </c>
      <c r="DH530">
        <v>400.0964444444444</v>
      </c>
      <c r="DI530">
        <v>90.60082222222222</v>
      </c>
      <c r="DJ530">
        <v>0.1000389777777778</v>
      </c>
      <c r="DK530">
        <v>33.8364</v>
      </c>
      <c r="DL530">
        <v>32.24789999999999</v>
      </c>
      <c r="DM530">
        <v>999.9000000000001</v>
      </c>
      <c r="DN530">
        <v>0</v>
      </c>
      <c r="DO530">
        <v>0</v>
      </c>
      <c r="DP530">
        <v>9995.891111111112</v>
      </c>
      <c r="DQ530">
        <v>0</v>
      </c>
      <c r="DR530">
        <v>252.9581111111111</v>
      </c>
      <c r="DS530">
        <v>-87.94812222222222</v>
      </c>
      <c r="DT530">
        <v>999.3874444444446</v>
      </c>
      <c r="DU530">
        <v>1077.502222222222</v>
      </c>
      <c r="DV530">
        <v>11.19985555555555</v>
      </c>
      <c r="DW530">
        <v>1058.771111111111</v>
      </c>
      <c r="DX530">
        <v>17.38278888888889</v>
      </c>
      <c r="DY530">
        <v>2.589612222222222</v>
      </c>
      <c r="DZ530">
        <v>1.574896666666667</v>
      </c>
      <c r="EA530">
        <v>21.60094444444444</v>
      </c>
      <c r="EB530">
        <v>13.71531111111111</v>
      </c>
      <c r="EC530">
        <v>1499.988888888889</v>
      </c>
      <c r="ED530">
        <v>0.9729889999999999</v>
      </c>
      <c r="EE530">
        <v>0.0270111</v>
      </c>
      <c r="EF530">
        <v>0</v>
      </c>
      <c r="EG530">
        <v>989.8735555555554</v>
      </c>
      <c r="EH530">
        <v>5.00097</v>
      </c>
      <c r="EI530">
        <v>15955.41111111111</v>
      </c>
      <c r="EJ530">
        <v>12491.43333333333</v>
      </c>
      <c r="EK530">
        <v>42.312</v>
      </c>
      <c r="EL530">
        <v>43.875</v>
      </c>
      <c r="EM530">
        <v>42.562</v>
      </c>
      <c r="EN530">
        <v>43.625</v>
      </c>
      <c r="EO530">
        <v>43.486</v>
      </c>
      <c r="EP530">
        <v>1454.608888888889</v>
      </c>
      <c r="EQ530">
        <v>40.38</v>
      </c>
      <c r="ER530">
        <v>0</v>
      </c>
      <c r="ES530">
        <v>1309.800000190735</v>
      </c>
      <c r="ET530">
        <v>0</v>
      </c>
      <c r="EU530">
        <v>992.7857307692307</v>
      </c>
      <c r="EV530">
        <v>-37.65931624642536</v>
      </c>
      <c r="EW530">
        <v>-571.4803417500148</v>
      </c>
      <c r="EX530">
        <v>16005.15384615385</v>
      </c>
      <c r="EY530">
        <v>15</v>
      </c>
      <c r="EZ530">
        <v>1652291871.6</v>
      </c>
      <c r="FA530" t="s">
        <v>1407</v>
      </c>
      <c r="FB530">
        <v>1652291871.6</v>
      </c>
      <c r="FC530">
        <v>1652291863.6</v>
      </c>
      <c r="FD530">
        <v>39</v>
      </c>
      <c r="FE530">
        <v>0.347</v>
      </c>
      <c r="FF530">
        <v>-0</v>
      </c>
      <c r="FG530">
        <v>-0.763</v>
      </c>
      <c r="FH530">
        <v>0.031</v>
      </c>
      <c r="FI530">
        <v>1600</v>
      </c>
      <c r="FJ530">
        <v>23</v>
      </c>
      <c r="FK530">
        <v>0.04</v>
      </c>
      <c r="FL530">
        <v>0.02</v>
      </c>
      <c r="FM530">
        <v>-87.98046000000001</v>
      </c>
      <c r="FN530">
        <v>-0.1040217636018721</v>
      </c>
      <c r="FO530">
        <v>0.09296134895750996</v>
      </c>
      <c r="FP530">
        <v>-1</v>
      </c>
      <c r="FQ530">
        <v>11.49516</v>
      </c>
      <c r="FR530">
        <v>-2.251076172607894</v>
      </c>
      <c r="FS530">
        <v>0.2168638003448248</v>
      </c>
      <c r="FT530">
        <v>0</v>
      </c>
      <c r="FU530">
        <v>0</v>
      </c>
      <c r="FV530">
        <v>0</v>
      </c>
      <c r="FW530">
        <v>0</v>
      </c>
      <c r="FX530">
        <v>-1</v>
      </c>
      <c r="FY530">
        <v>0</v>
      </c>
      <c r="FZ530">
        <v>1</v>
      </c>
      <c r="GA530" t="s">
        <v>710</v>
      </c>
      <c r="GB530">
        <v>2.69274</v>
      </c>
      <c r="GC530">
        <v>2.70507</v>
      </c>
      <c r="GD530">
        <v>0.16841</v>
      </c>
      <c r="GE530">
        <v>0.176099</v>
      </c>
      <c r="GF530">
        <v>0.119144</v>
      </c>
      <c r="GG530">
        <v>0.083242</v>
      </c>
      <c r="GH530">
        <v>26031</v>
      </c>
      <c r="GI530">
        <v>25896.1</v>
      </c>
      <c r="GJ530">
        <v>29136.2</v>
      </c>
      <c r="GK530">
        <v>29099.2</v>
      </c>
      <c r="GL530">
        <v>33979.9</v>
      </c>
      <c r="GM530">
        <v>35517.3</v>
      </c>
      <c r="GN530">
        <v>41003.3</v>
      </c>
      <c r="GO530">
        <v>41525</v>
      </c>
      <c r="GP530">
        <v>1.71033</v>
      </c>
      <c r="GQ530">
        <v>1.98555</v>
      </c>
      <c r="GR530">
        <v>0.0590682</v>
      </c>
      <c r="GS530">
        <v>0</v>
      </c>
      <c r="GT530">
        <v>31.2924</v>
      </c>
      <c r="GU530">
        <v>999.9</v>
      </c>
      <c r="GV530">
        <v>36</v>
      </c>
      <c r="GW530">
        <v>37.4</v>
      </c>
      <c r="GX530">
        <v>25.6067</v>
      </c>
      <c r="GY530">
        <v>62.9618</v>
      </c>
      <c r="GZ530">
        <v>29.3069</v>
      </c>
      <c r="HA530">
        <v>1</v>
      </c>
      <c r="HB530">
        <v>0.426087</v>
      </c>
      <c r="HC530">
        <v>0</v>
      </c>
      <c r="HD530">
        <v>20.3915</v>
      </c>
      <c r="HE530">
        <v>5.21654</v>
      </c>
      <c r="HF530">
        <v>12.0099</v>
      </c>
      <c r="HG530">
        <v>4.9873</v>
      </c>
      <c r="HH530">
        <v>3.28833</v>
      </c>
      <c r="HI530">
        <v>2507.2</v>
      </c>
      <c r="HJ530">
        <v>9999</v>
      </c>
      <c r="HK530">
        <v>9999</v>
      </c>
      <c r="HL530">
        <v>47</v>
      </c>
      <c r="HM530">
        <v>1.86737</v>
      </c>
      <c r="HN530">
        <v>1.8663</v>
      </c>
      <c r="HO530">
        <v>1.86585</v>
      </c>
      <c r="HP530">
        <v>1.8657</v>
      </c>
      <c r="HQ530">
        <v>1.86753</v>
      </c>
      <c r="HR530">
        <v>1.87009</v>
      </c>
      <c r="HS530">
        <v>1.86874</v>
      </c>
      <c r="HT530">
        <v>1.87012</v>
      </c>
      <c r="HU530">
        <v>0</v>
      </c>
      <c r="HV530">
        <v>0</v>
      </c>
      <c r="HW530">
        <v>0</v>
      </c>
      <c r="HX530">
        <v>0</v>
      </c>
      <c r="HY530" t="s">
        <v>425</v>
      </c>
      <c r="HZ530" t="s">
        <v>426</v>
      </c>
      <c r="IA530" t="s">
        <v>427</v>
      </c>
      <c r="IB530" t="s">
        <v>427</v>
      </c>
      <c r="IC530" t="s">
        <v>427</v>
      </c>
      <c r="ID530" t="s">
        <v>427</v>
      </c>
      <c r="IE530">
        <v>0</v>
      </c>
      <c r="IF530">
        <v>100</v>
      </c>
      <c r="IG530">
        <v>100</v>
      </c>
      <c r="IH530">
        <v>0.093</v>
      </c>
      <c r="II530">
        <v>0.1146</v>
      </c>
      <c r="IJ530">
        <v>1.086735174038953</v>
      </c>
      <c r="IK530">
        <v>-0.0004613869835165773</v>
      </c>
      <c r="IL530">
        <v>-7.733014719846753E-07</v>
      </c>
      <c r="IM530">
        <v>2.12217718631011E-10</v>
      </c>
      <c r="IN530">
        <v>-0.1663746428164504</v>
      </c>
      <c r="IO530">
        <v>0.000886434048502425</v>
      </c>
      <c r="IP530">
        <v>0.0004187276611132993</v>
      </c>
      <c r="IQ530">
        <v>-3.612086840460417E-06</v>
      </c>
      <c r="IR530">
        <v>19</v>
      </c>
      <c r="IS530">
        <v>2204</v>
      </c>
      <c r="IT530">
        <v>1</v>
      </c>
      <c r="IU530">
        <v>37</v>
      </c>
      <c r="IV530">
        <v>21.2</v>
      </c>
      <c r="IW530">
        <v>21.4</v>
      </c>
      <c r="IX530">
        <v>2.23389</v>
      </c>
      <c r="IY530">
        <v>2.21924</v>
      </c>
      <c r="IZ530">
        <v>1.39648</v>
      </c>
      <c r="JA530">
        <v>2.34863</v>
      </c>
      <c r="JB530">
        <v>1.49536</v>
      </c>
      <c r="JC530">
        <v>2.37305</v>
      </c>
      <c r="JD530">
        <v>39.8177</v>
      </c>
      <c r="JE530">
        <v>14.132</v>
      </c>
      <c r="JF530">
        <v>18</v>
      </c>
      <c r="JG530">
        <v>393.775</v>
      </c>
      <c r="JH530">
        <v>553.817</v>
      </c>
      <c r="JI530">
        <v>33.2504</v>
      </c>
      <c r="JJ530">
        <v>32.9328</v>
      </c>
      <c r="JK530">
        <v>30</v>
      </c>
      <c r="JL530">
        <v>32.8604</v>
      </c>
      <c r="JM530">
        <v>32.772</v>
      </c>
      <c r="JN530">
        <v>44.8309</v>
      </c>
      <c r="JO530">
        <v>31.8338</v>
      </c>
      <c r="JP530">
        <v>0</v>
      </c>
      <c r="JQ530">
        <v>-999.9</v>
      </c>
      <c r="JR530">
        <v>1089.63</v>
      </c>
      <c r="JS530">
        <v>17.7356</v>
      </c>
      <c r="JT530">
        <v>99.58329999999999</v>
      </c>
      <c r="JU530">
        <v>99.67140000000001</v>
      </c>
    </row>
    <row r="531" spans="1:281">
      <c r="A531">
        <v>515</v>
      </c>
      <c r="B531">
        <v>1652293150</v>
      </c>
      <c r="C531">
        <v>11093.5</v>
      </c>
      <c r="D531" t="s">
        <v>1541</v>
      </c>
      <c r="E531" t="s">
        <v>1542</v>
      </c>
      <c r="F531">
        <v>5</v>
      </c>
      <c r="G531" t="s">
        <v>1410</v>
      </c>
      <c r="H531" t="s">
        <v>418</v>
      </c>
      <c r="I531">
        <v>1652293147.2</v>
      </c>
      <c r="J531">
        <f>(K531)/1000</f>
        <v>0</v>
      </c>
      <c r="K531">
        <f>IF(CZ531, AN531, AH531)</f>
        <v>0</v>
      </c>
      <c r="L531">
        <f>IF(CZ531, AI531, AG531)</f>
        <v>0</v>
      </c>
      <c r="M531">
        <f>DB531 - IF(AU531&gt;1, L531*CV531*100.0/(AW531*DP531), 0)</f>
        <v>0</v>
      </c>
      <c r="N531">
        <f>((T531-J531/2)*M531-L531)/(T531+J531/2)</f>
        <v>0</v>
      </c>
      <c r="O531">
        <f>N531*(DI531+DJ531)/1000.0</f>
        <v>0</v>
      </c>
      <c r="P531">
        <f>(DB531 - IF(AU531&gt;1, L531*CV531*100.0/(AW531*DP531), 0))*(DI531+DJ531)/1000.0</f>
        <v>0</v>
      </c>
      <c r="Q531">
        <f>2.0/((1/S531-1/R531)+SIGN(S531)*SQRT((1/S531-1/R531)*(1/S531-1/R531) + 4*CW531/((CW531+1)*(CW531+1))*(2*1/S531*1/R531-1/R531*1/R531)))</f>
        <v>0</v>
      </c>
      <c r="R531">
        <f>IF(LEFT(CX531,1)&lt;&gt;"0",IF(LEFT(CX531,1)="1",3.0,CY531),$D$5+$E$5*(DP531*DI531/($K$5*1000))+$F$5*(DP531*DI531/($K$5*1000))*MAX(MIN(CV531,$J$5),$I$5)*MAX(MIN(CV531,$J$5),$I$5)+$G$5*MAX(MIN(CV531,$J$5),$I$5)*(DP531*DI531/($K$5*1000))+$H$5*(DP531*DI531/($K$5*1000))*(DP531*DI531/($K$5*1000)))</f>
        <v>0</v>
      </c>
      <c r="S531">
        <f>J531*(1000-(1000*0.61365*exp(17.502*W531/(240.97+W531))/(DI531+DJ531)+DD531)/2)/(1000*0.61365*exp(17.502*W531/(240.97+W531))/(DI531+DJ531)-DD531)</f>
        <v>0</v>
      </c>
      <c r="T531">
        <f>1/((CW531+1)/(Q531/1.6)+1/(R531/1.37)) + CW531/((CW531+1)/(Q531/1.6) + CW531/(R531/1.37))</f>
        <v>0</v>
      </c>
      <c r="U531">
        <f>(CR531*CU531)</f>
        <v>0</v>
      </c>
      <c r="V531">
        <f>(DK531+(U531+2*0.95*5.67E-8*(((DK531+$B$7)+273)^4-(DK531+273)^4)-44100*J531)/(1.84*29.3*R531+8*0.95*5.67E-8*(DK531+273)^3))</f>
        <v>0</v>
      </c>
      <c r="W531">
        <f>($C$7*DL531+$D$7*DM531+$E$7*V531)</f>
        <v>0</v>
      </c>
      <c r="X531">
        <f>0.61365*exp(17.502*W531/(240.97+W531))</f>
        <v>0</v>
      </c>
      <c r="Y531">
        <f>(Z531/AA531*100)</f>
        <v>0</v>
      </c>
      <c r="Z531">
        <f>DD531*(DI531+DJ531)/1000</f>
        <v>0</v>
      </c>
      <c r="AA531">
        <f>0.61365*exp(17.502*DK531/(240.97+DK531))</f>
        <v>0</v>
      </c>
      <c r="AB531">
        <f>(X531-DD531*(DI531+DJ531)/1000)</f>
        <v>0</v>
      </c>
      <c r="AC531">
        <f>(-J531*44100)</f>
        <v>0</v>
      </c>
      <c r="AD531">
        <f>2*29.3*R531*0.92*(DK531-W531)</f>
        <v>0</v>
      </c>
      <c r="AE531">
        <f>2*0.95*5.67E-8*(((DK531+$B$7)+273)^4-(W531+273)^4)</f>
        <v>0</v>
      </c>
      <c r="AF531">
        <f>U531+AE531+AC531+AD531</f>
        <v>0</v>
      </c>
      <c r="AG531">
        <f>DH531*AU531*(DC531-DB531*(1000-AU531*DE531)/(1000-AU531*DD531))/(100*CV531)</f>
        <v>0</v>
      </c>
      <c r="AH531">
        <f>1000*DH531*AU531*(DD531-DE531)/(100*CV531*(1000-AU531*DD531))</f>
        <v>0</v>
      </c>
      <c r="AI531">
        <f>(AJ531 - AK531 - DI531*1E3/(8.314*(DK531+273.15)) * AM531/DH531 * AL531) * DH531/(100*CV531) * (1000 - DE531)/1000</f>
        <v>0</v>
      </c>
      <c r="AJ531">
        <v>1090.092560798106</v>
      </c>
      <c r="AK531">
        <v>1023.242424242424</v>
      </c>
      <c r="AL531">
        <v>3.427662174994058</v>
      </c>
      <c r="AM531">
        <v>66.42542374797677</v>
      </c>
      <c r="AN531">
        <f>(AP531 - AO531 + DI531*1E3/(8.314*(DK531+273.15)) * AR531/DH531 * AQ531) * DH531/(100*CV531) * 1000/(1000 - AP531)</f>
        <v>0</v>
      </c>
      <c r="AO531">
        <v>17.48992240268708</v>
      </c>
      <c r="AP531">
        <v>28.54326853146856</v>
      </c>
      <c r="AQ531">
        <v>-0.002691640613056303</v>
      </c>
      <c r="AR531">
        <v>79.24354987130967</v>
      </c>
      <c r="AS531">
        <v>0</v>
      </c>
      <c r="AT531">
        <v>0</v>
      </c>
      <c r="AU531">
        <f>IF(AS531*$H$13&gt;=AW531,1.0,(AW531/(AW531-AS531*$H$13)))</f>
        <v>0</v>
      </c>
      <c r="AV531">
        <f>(AU531-1)*100</f>
        <v>0</v>
      </c>
      <c r="AW531">
        <f>MAX(0,($B$13+$C$13*DP531)/(1+$D$13*DP531)*DI531/(DK531+273)*$E$13)</f>
        <v>0</v>
      </c>
      <c r="AX531" t="s">
        <v>421</v>
      </c>
      <c r="AY531" t="s">
        <v>421</v>
      </c>
      <c r="AZ531">
        <v>0</v>
      </c>
      <c r="BA531">
        <v>0</v>
      </c>
      <c r="BB531">
        <f>1-AZ531/BA531</f>
        <v>0</v>
      </c>
      <c r="BC531">
        <v>0</v>
      </c>
      <c r="BD531" t="s">
        <v>421</v>
      </c>
      <c r="BE531" t="s">
        <v>421</v>
      </c>
      <c r="BF531">
        <v>0</v>
      </c>
      <c r="BG531">
        <v>0</v>
      </c>
      <c r="BH531">
        <f>1-BF531/BG531</f>
        <v>0</v>
      </c>
      <c r="BI531">
        <v>0.5</v>
      </c>
      <c r="BJ531">
        <f>CS531</f>
        <v>0</v>
      </c>
      <c r="BK531">
        <f>L531</f>
        <v>0</v>
      </c>
      <c r="BL531">
        <f>BH531*BI531*BJ531</f>
        <v>0</v>
      </c>
      <c r="BM531">
        <f>(BK531-BC531)/BJ531</f>
        <v>0</v>
      </c>
      <c r="BN531">
        <f>(BA531-BG531)/BG531</f>
        <v>0</v>
      </c>
      <c r="BO531">
        <f>AZ531/(BB531+AZ531/BG531)</f>
        <v>0</v>
      </c>
      <c r="BP531" t="s">
        <v>421</v>
      </c>
      <c r="BQ531">
        <v>0</v>
      </c>
      <c r="BR531">
        <f>IF(BQ531&lt;&gt;0, BQ531, BO531)</f>
        <v>0</v>
      </c>
      <c r="BS531">
        <f>1-BR531/BG531</f>
        <v>0</v>
      </c>
      <c r="BT531">
        <f>(BG531-BF531)/(BG531-BR531)</f>
        <v>0</v>
      </c>
      <c r="BU531">
        <f>(BA531-BG531)/(BA531-BR531)</f>
        <v>0</v>
      </c>
      <c r="BV531">
        <f>(BG531-BF531)/(BG531-AZ531)</f>
        <v>0</v>
      </c>
      <c r="BW531">
        <f>(BA531-BG531)/(BA531-AZ531)</f>
        <v>0</v>
      </c>
      <c r="BX531">
        <f>(BT531*BR531/BF531)</f>
        <v>0</v>
      </c>
      <c r="BY531">
        <f>(1-BX531)</f>
        <v>0</v>
      </c>
      <c r="BZ531">
        <v>1370</v>
      </c>
      <c r="CA531">
        <v>300</v>
      </c>
      <c r="CB531">
        <v>300</v>
      </c>
      <c r="CC531">
        <v>300</v>
      </c>
      <c r="CD531">
        <v>10364.3</v>
      </c>
      <c r="CE531">
        <v>1581.53</v>
      </c>
      <c r="CF531">
        <v>-0.00729618</v>
      </c>
      <c r="CG531">
        <v>1.07</v>
      </c>
      <c r="CH531" t="s">
        <v>421</v>
      </c>
      <c r="CI531" t="s">
        <v>421</v>
      </c>
      <c r="CJ531" t="s">
        <v>421</v>
      </c>
      <c r="CK531" t="s">
        <v>421</v>
      </c>
      <c r="CL531" t="s">
        <v>421</v>
      </c>
      <c r="CM531" t="s">
        <v>421</v>
      </c>
      <c r="CN531" t="s">
        <v>421</v>
      </c>
      <c r="CO531" t="s">
        <v>421</v>
      </c>
      <c r="CP531" t="s">
        <v>421</v>
      </c>
      <c r="CQ531" t="s">
        <v>421</v>
      </c>
      <c r="CR531">
        <f>$B$11*DQ531+$C$11*DR531+$F$11*EC531*(1-EF531)</f>
        <v>0</v>
      </c>
      <c r="CS531">
        <f>CR531*CT531</f>
        <v>0</v>
      </c>
      <c r="CT531">
        <f>($B$11*$D$9+$C$11*$D$9+$F$11*((EP531+EH531)/MAX(EP531+EH531+EQ531, 0.1)*$I$9+EQ531/MAX(EP531+EH531+EQ531, 0.1)*$J$9))/($B$11+$C$11+$F$11)</f>
        <v>0</v>
      </c>
      <c r="CU531">
        <f>($B$11*$K$9+$C$11*$K$9+$F$11*((EP531+EH531)/MAX(EP531+EH531+EQ531, 0.1)*$P$9+EQ531/MAX(EP531+EH531+EQ531, 0.1)*$Q$9))/($B$11+$C$11+$F$11)</f>
        <v>0</v>
      </c>
      <c r="CV531">
        <v>6</v>
      </c>
      <c r="CW531">
        <v>0.5</v>
      </c>
      <c r="CX531" t="s">
        <v>422</v>
      </c>
      <c r="CY531">
        <v>2</v>
      </c>
      <c r="CZ531" t="b">
        <v>1</v>
      </c>
      <c r="DA531">
        <v>1652293147.2</v>
      </c>
      <c r="DB531">
        <v>986.3652999999998</v>
      </c>
      <c r="DC531">
        <v>1074.467</v>
      </c>
      <c r="DD531">
        <v>28.55619</v>
      </c>
      <c r="DE531">
        <v>17.5485</v>
      </c>
      <c r="DF531">
        <v>986.2823000000001</v>
      </c>
      <c r="DG531">
        <v>28.44173</v>
      </c>
      <c r="DH531">
        <v>400.0851</v>
      </c>
      <c r="DI531">
        <v>90.60009000000001</v>
      </c>
      <c r="DJ531">
        <v>0.09998544000000001</v>
      </c>
      <c r="DK531">
        <v>33.83767</v>
      </c>
      <c r="DL531">
        <v>32.26722</v>
      </c>
      <c r="DM531">
        <v>999.9</v>
      </c>
      <c r="DN531">
        <v>0</v>
      </c>
      <c r="DO531">
        <v>0</v>
      </c>
      <c r="DP531">
        <v>9998.124</v>
      </c>
      <c r="DQ531">
        <v>0</v>
      </c>
      <c r="DR531">
        <v>253.1027</v>
      </c>
      <c r="DS531">
        <v>-88.10100000000001</v>
      </c>
      <c r="DT531">
        <v>1015.361</v>
      </c>
      <c r="DU531">
        <v>1093.66</v>
      </c>
      <c r="DV531">
        <v>11.00769</v>
      </c>
      <c r="DW531">
        <v>1074.467</v>
      </c>
      <c r="DX531">
        <v>17.5485</v>
      </c>
      <c r="DY531">
        <v>2.587193</v>
      </c>
      <c r="DZ531">
        <v>1.589897</v>
      </c>
      <c r="EA531">
        <v>21.58567</v>
      </c>
      <c r="EB531">
        <v>13.86117</v>
      </c>
      <c r="EC531">
        <v>1500.033</v>
      </c>
      <c r="ED531">
        <v>0.9729959999999999</v>
      </c>
      <c r="EE531">
        <v>0.02700393</v>
      </c>
      <c r="EF531">
        <v>0</v>
      </c>
      <c r="EG531">
        <v>986.9253999999999</v>
      </c>
      <c r="EH531">
        <v>5.000970000000001</v>
      </c>
      <c r="EI531">
        <v>15911.53</v>
      </c>
      <c r="EJ531">
        <v>12491.85</v>
      </c>
      <c r="EK531">
        <v>42.312</v>
      </c>
      <c r="EL531">
        <v>43.875</v>
      </c>
      <c r="EM531">
        <v>42.562</v>
      </c>
      <c r="EN531">
        <v>43.625</v>
      </c>
      <c r="EO531">
        <v>43.4559</v>
      </c>
      <c r="EP531">
        <v>1454.662</v>
      </c>
      <c r="EQ531">
        <v>40.371</v>
      </c>
      <c r="ER531">
        <v>0</v>
      </c>
      <c r="ES531">
        <v>1314.600000143051</v>
      </c>
      <c r="ET531">
        <v>0</v>
      </c>
      <c r="EU531">
        <v>989.7842307692307</v>
      </c>
      <c r="EV531">
        <v>-37.00382909087604</v>
      </c>
      <c r="EW531">
        <v>-651.5692311146266</v>
      </c>
      <c r="EX531">
        <v>15960.07692307692</v>
      </c>
      <c r="EY531">
        <v>15</v>
      </c>
      <c r="EZ531">
        <v>1652291871.6</v>
      </c>
      <c r="FA531" t="s">
        <v>1407</v>
      </c>
      <c r="FB531">
        <v>1652291871.6</v>
      </c>
      <c r="FC531">
        <v>1652291863.6</v>
      </c>
      <c r="FD531">
        <v>39</v>
      </c>
      <c r="FE531">
        <v>0.347</v>
      </c>
      <c r="FF531">
        <v>-0</v>
      </c>
      <c r="FG531">
        <v>-0.763</v>
      </c>
      <c r="FH531">
        <v>0.031</v>
      </c>
      <c r="FI531">
        <v>1600</v>
      </c>
      <c r="FJ531">
        <v>23</v>
      </c>
      <c r="FK531">
        <v>0.04</v>
      </c>
      <c r="FL531">
        <v>0.02</v>
      </c>
      <c r="FM531">
        <v>-88.02636</v>
      </c>
      <c r="FN531">
        <v>-0.1920607879922101</v>
      </c>
      <c r="FO531">
        <v>0.09289182902709917</v>
      </c>
      <c r="FP531">
        <v>-1</v>
      </c>
      <c r="FQ531">
        <v>11.303545</v>
      </c>
      <c r="FR531">
        <v>-2.358889305816141</v>
      </c>
      <c r="FS531">
        <v>0.2269951783078223</v>
      </c>
      <c r="FT531">
        <v>0</v>
      </c>
      <c r="FU531">
        <v>0</v>
      </c>
      <c r="FV531">
        <v>0</v>
      </c>
      <c r="FW531">
        <v>0</v>
      </c>
      <c r="FX531">
        <v>-1</v>
      </c>
      <c r="FY531">
        <v>0</v>
      </c>
      <c r="FZ531">
        <v>1</v>
      </c>
      <c r="GA531" t="s">
        <v>710</v>
      </c>
      <c r="GB531">
        <v>2.69305</v>
      </c>
      <c r="GC531">
        <v>2.7051</v>
      </c>
      <c r="GD531">
        <v>0.170263</v>
      </c>
      <c r="GE531">
        <v>0.177873</v>
      </c>
      <c r="GF531">
        <v>0.119072</v>
      </c>
      <c r="GG531">
        <v>0.08387310000000001</v>
      </c>
      <c r="GH531">
        <v>25973.5</v>
      </c>
      <c r="GI531">
        <v>25840.7</v>
      </c>
      <c r="GJ531">
        <v>29137</v>
      </c>
      <c r="GK531">
        <v>29099.7</v>
      </c>
      <c r="GL531">
        <v>33983.3</v>
      </c>
      <c r="GM531">
        <v>35493.5</v>
      </c>
      <c r="GN531">
        <v>41004</v>
      </c>
      <c r="GO531">
        <v>41525.9</v>
      </c>
      <c r="GP531">
        <v>1.71033</v>
      </c>
      <c r="GQ531">
        <v>1.98577</v>
      </c>
      <c r="GR531">
        <v>0.0613183</v>
      </c>
      <c r="GS531">
        <v>0</v>
      </c>
      <c r="GT531">
        <v>31.2921</v>
      </c>
      <c r="GU531">
        <v>999.9</v>
      </c>
      <c r="GV531">
        <v>36</v>
      </c>
      <c r="GW531">
        <v>37.4</v>
      </c>
      <c r="GX531">
        <v>25.6052</v>
      </c>
      <c r="GY531">
        <v>62.8518</v>
      </c>
      <c r="GZ531">
        <v>29.1266</v>
      </c>
      <c r="HA531">
        <v>1</v>
      </c>
      <c r="HB531">
        <v>0.42625</v>
      </c>
      <c r="HC531">
        <v>0</v>
      </c>
      <c r="HD531">
        <v>20.3916</v>
      </c>
      <c r="HE531">
        <v>5.21669</v>
      </c>
      <c r="HF531">
        <v>12.0099</v>
      </c>
      <c r="HG531">
        <v>4.9872</v>
      </c>
      <c r="HH531">
        <v>3.28835</v>
      </c>
      <c r="HI531">
        <v>2507.4</v>
      </c>
      <c r="HJ531">
        <v>9999</v>
      </c>
      <c r="HK531">
        <v>9999</v>
      </c>
      <c r="HL531">
        <v>47</v>
      </c>
      <c r="HM531">
        <v>1.86737</v>
      </c>
      <c r="HN531">
        <v>1.8663</v>
      </c>
      <c r="HO531">
        <v>1.86586</v>
      </c>
      <c r="HP531">
        <v>1.8657</v>
      </c>
      <c r="HQ531">
        <v>1.86753</v>
      </c>
      <c r="HR531">
        <v>1.8701</v>
      </c>
      <c r="HS531">
        <v>1.86874</v>
      </c>
      <c r="HT531">
        <v>1.87012</v>
      </c>
      <c r="HU531">
        <v>0</v>
      </c>
      <c r="HV531">
        <v>0</v>
      </c>
      <c r="HW531">
        <v>0</v>
      </c>
      <c r="HX531">
        <v>0</v>
      </c>
      <c r="HY531" t="s">
        <v>425</v>
      </c>
      <c r="HZ531" t="s">
        <v>426</v>
      </c>
      <c r="IA531" t="s">
        <v>427</v>
      </c>
      <c r="IB531" t="s">
        <v>427</v>
      </c>
      <c r="IC531" t="s">
        <v>427</v>
      </c>
      <c r="ID531" t="s">
        <v>427</v>
      </c>
      <c r="IE531">
        <v>0</v>
      </c>
      <c r="IF531">
        <v>100</v>
      </c>
      <c r="IG531">
        <v>100</v>
      </c>
      <c r="IH531">
        <v>0.07000000000000001</v>
      </c>
      <c r="II531">
        <v>0.1143</v>
      </c>
      <c r="IJ531">
        <v>1.086735174038953</v>
      </c>
      <c r="IK531">
        <v>-0.0004613869835165773</v>
      </c>
      <c r="IL531">
        <v>-7.733014719846753E-07</v>
      </c>
      <c r="IM531">
        <v>2.12217718631011E-10</v>
      </c>
      <c r="IN531">
        <v>-0.1663746428164504</v>
      </c>
      <c r="IO531">
        <v>0.000886434048502425</v>
      </c>
      <c r="IP531">
        <v>0.0004187276611132993</v>
      </c>
      <c r="IQ531">
        <v>-3.612086840460417E-06</v>
      </c>
      <c r="IR531">
        <v>19</v>
      </c>
      <c r="IS531">
        <v>2204</v>
      </c>
      <c r="IT531">
        <v>1</v>
      </c>
      <c r="IU531">
        <v>37</v>
      </c>
      <c r="IV531">
        <v>21.3</v>
      </c>
      <c r="IW531">
        <v>21.4</v>
      </c>
      <c r="IX531">
        <v>2.2644</v>
      </c>
      <c r="IY531">
        <v>2.22046</v>
      </c>
      <c r="IZ531">
        <v>1.39648</v>
      </c>
      <c r="JA531">
        <v>2.34863</v>
      </c>
      <c r="JB531">
        <v>1.49536</v>
      </c>
      <c r="JC531">
        <v>2.34131</v>
      </c>
      <c r="JD531">
        <v>39.8177</v>
      </c>
      <c r="JE531">
        <v>14.1233</v>
      </c>
      <c r="JF531">
        <v>18</v>
      </c>
      <c r="JG531">
        <v>393.775</v>
      </c>
      <c r="JH531">
        <v>553.96</v>
      </c>
      <c r="JI531">
        <v>33.249</v>
      </c>
      <c r="JJ531">
        <v>32.9302</v>
      </c>
      <c r="JK531">
        <v>30.0001</v>
      </c>
      <c r="JL531">
        <v>32.8604</v>
      </c>
      <c r="JM531">
        <v>32.7691</v>
      </c>
      <c r="JN531">
        <v>45.3647</v>
      </c>
      <c r="JO531">
        <v>31.2722</v>
      </c>
      <c r="JP531">
        <v>0</v>
      </c>
      <c r="JQ531">
        <v>-999.9</v>
      </c>
      <c r="JR531">
        <v>1102.99</v>
      </c>
      <c r="JS531">
        <v>17.9248</v>
      </c>
      <c r="JT531">
        <v>99.58540000000001</v>
      </c>
      <c r="JU531">
        <v>99.6734</v>
      </c>
    </row>
    <row r="532" spans="1:281">
      <c r="A532">
        <v>516</v>
      </c>
      <c r="B532">
        <v>1652293155</v>
      </c>
      <c r="C532">
        <v>11098.5</v>
      </c>
      <c r="D532" t="s">
        <v>1543</v>
      </c>
      <c r="E532" t="s">
        <v>1544</v>
      </c>
      <c r="F532">
        <v>5</v>
      </c>
      <c r="G532" t="s">
        <v>1410</v>
      </c>
      <c r="H532" t="s">
        <v>418</v>
      </c>
      <c r="I532">
        <v>1652293152.5</v>
      </c>
      <c r="J532">
        <f>(K532)/1000</f>
        <v>0</v>
      </c>
      <c r="K532">
        <f>IF(CZ532, AN532, AH532)</f>
        <v>0</v>
      </c>
      <c r="L532">
        <f>IF(CZ532, AI532, AG532)</f>
        <v>0</v>
      </c>
      <c r="M532">
        <f>DB532 - IF(AU532&gt;1, L532*CV532*100.0/(AW532*DP532), 0)</f>
        <v>0</v>
      </c>
      <c r="N532">
        <f>((T532-J532/2)*M532-L532)/(T532+J532/2)</f>
        <v>0</v>
      </c>
      <c r="O532">
        <f>N532*(DI532+DJ532)/1000.0</f>
        <v>0</v>
      </c>
      <c r="P532">
        <f>(DB532 - IF(AU532&gt;1, L532*CV532*100.0/(AW532*DP532), 0))*(DI532+DJ532)/1000.0</f>
        <v>0</v>
      </c>
      <c r="Q532">
        <f>2.0/((1/S532-1/R532)+SIGN(S532)*SQRT((1/S532-1/R532)*(1/S532-1/R532) + 4*CW532/((CW532+1)*(CW532+1))*(2*1/S532*1/R532-1/R532*1/R532)))</f>
        <v>0</v>
      </c>
      <c r="R532">
        <f>IF(LEFT(CX532,1)&lt;&gt;"0",IF(LEFT(CX532,1)="1",3.0,CY532),$D$5+$E$5*(DP532*DI532/($K$5*1000))+$F$5*(DP532*DI532/($K$5*1000))*MAX(MIN(CV532,$J$5),$I$5)*MAX(MIN(CV532,$J$5),$I$5)+$G$5*MAX(MIN(CV532,$J$5),$I$5)*(DP532*DI532/($K$5*1000))+$H$5*(DP532*DI532/($K$5*1000))*(DP532*DI532/($K$5*1000)))</f>
        <v>0</v>
      </c>
      <c r="S532">
        <f>J532*(1000-(1000*0.61365*exp(17.502*W532/(240.97+W532))/(DI532+DJ532)+DD532)/2)/(1000*0.61365*exp(17.502*W532/(240.97+W532))/(DI532+DJ532)-DD532)</f>
        <v>0</v>
      </c>
      <c r="T532">
        <f>1/((CW532+1)/(Q532/1.6)+1/(R532/1.37)) + CW532/((CW532+1)/(Q532/1.6) + CW532/(R532/1.37))</f>
        <v>0</v>
      </c>
      <c r="U532">
        <f>(CR532*CU532)</f>
        <v>0</v>
      </c>
      <c r="V532">
        <f>(DK532+(U532+2*0.95*5.67E-8*(((DK532+$B$7)+273)^4-(DK532+273)^4)-44100*J532)/(1.84*29.3*R532+8*0.95*5.67E-8*(DK532+273)^3))</f>
        <v>0</v>
      </c>
      <c r="W532">
        <f>($C$7*DL532+$D$7*DM532+$E$7*V532)</f>
        <v>0</v>
      </c>
      <c r="X532">
        <f>0.61365*exp(17.502*W532/(240.97+W532))</f>
        <v>0</v>
      </c>
      <c r="Y532">
        <f>(Z532/AA532*100)</f>
        <v>0</v>
      </c>
      <c r="Z532">
        <f>DD532*(DI532+DJ532)/1000</f>
        <v>0</v>
      </c>
      <c r="AA532">
        <f>0.61365*exp(17.502*DK532/(240.97+DK532))</f>
        <v>0</v>
      </c>
      <c r="AB532">
        <f>(X532-DD532*(DI532+DJ532)/1000)</f>
        <v>0</v>
      </c>
      <c r="AC532">
        <f>(-J532*44100)</f>
        <v>0</v>
      </c>
      <c r="AD532">
        <f>2*29.3*R532*0.92*(DK532-W532)</f>
        <v>0</v>
      </c>
      <c r="AE532">
        <f>2*0.95*5.67E-8*(((DK532+$B$7)+273)^4-(W532+273)^4)</f>
        <v>0</v>
      </c>
      <c r="AF532">
        <f>U532+AE532+AC532+AD532</f>
        <v>0</v>
      </c>
      <c r="AG532">
        <f>DH532*AU532*(DC532-DB532*(1000-AU532*DE532)/(1000-AU532*DD532))/(100*CV532)</f>
        <v>0</v>
      </c>
      <c r="AH532">
        <f>1000*DH532*AU532*(DD532-DE532)/(100*CV532*(1000-AU532*DD532))</f>
        <v>0</v>
      </c>
      <c r="AI532">
        <f>(AJ532 - AK532 - DI532*1E3/(8.314*(DK532+273.15)) * AM532/DH532 * AL532) * DH532/(100*CV532) * (1000 - DE532)/1000</f>
        <v>0</v>
      </c>
      <c r="AJ532">
        <v>1107.366296116771</v>
      </c>
      <c r="AK532">
        <v>1040.306424242424</v>
      </c>
      <c r="AL532">
        <v>3.403797615924938</v>
      </c>
      <c r="AM532">
        <v>66.42542374797677</v>
      </c>
      <c r="AN532">
        <f>(AP532 - AO532 + DI532*1E3/(8.314*(DK532+273.15)) * AR532/DH532 * AQ532) * DH532/(100*CV532) * 1000/(1000 - AP532)</f>
        <v>0</v>
      </c>
      <c r="AO532">
        <v>17.67830006568724</v>
      </c>
      <c r="AP532">
        <v>28.52592937062938</v>
      </c>
      <c r="AQ532">
        <v>-0.00122813470018495</v>
      </c>
      <c r="AR532">
        <v>79.24354987130967</v>
      </c>
      <c r="AS532">
        <v>0</v>
      </c>
      <c r="AT532">
        <v>0</v>
      </c>
      <c r="AU532">
        <f>IF(AS532*$H$13&gt;=AW532,1.0,(AW532/(AW532-AS532*$H$13)))</f>
        <v>0</v>
      </c>
      <c r="AV532">
        <f>(AU532-1)*100</f>
        <v>0</v>
      </c>
      <c r="AW532">
        <f>MAX(0,($B$13+$C$13*DP532)/(1+$D$13*DP532)*DI532/(DK532+273)*$E$13)</f>
        <v>0</v>
      </c>
      <c r="AX532" t="s">
        <v>421</v>
      </c>
      <c r="AY532" t="s">
        <v>421</v>
      </c>
      <c r="AZ532">
        <v>0</v>
      </c>
      <c r="BA532">
        <v>0</v>
      </c>
      <c r="BB532">
        <f>1-AZ532/BA532</f>
        <v>0</v>
      </c>
      <c r="BC532">
        <v>0</v>
      </c>
      <c r="BD532" t="s">
        <v>421</v>
      </c>
      <c r="BE532" t="s">
        <v>421</v>
      </c>
      <c r="BF532">
        <v>0</v>
      </c>
      <c r="BG532">
        <v>0</v>
      </c>
      <c r="BH532">
        <f>1-BF532/BG532</f>
        <v>0</v>
      </c>
      <c r="BI532">
        <v>0.5</v>
      </c>
      <c r="BJ532">
        <f>CS532</f>
        <v>0</v>
      </c>
      <c r="BK532">
        <f>L532</f>
        <v>0</v>
      </c>
      <c r="BL532">
        <f>BH532*BI532*BJ532</f>
        <v>0</v>
      </c>
      <c r="BM532">
        <f>(BK532-BC532)/BJ532</f>
        <v>0</v>
      </c>
      <c r="BN532">
        <f>(BA532-BG532)/BG532</f>
        <v>0</v>
      </c>
      <c r="BO532">
        <f>AZ532/(BB532+AZ532/BG532)</f>
        <v>0</v>
      </c>
      <c r="BP532" t="s">
        <v>421</v>
      </c>
      <c r="BQ532">
        <v>0</v>
      </c>
      <c r="BR532">
        <f>IF(BQ532&lt;&gt;0, BQ532, BO532)</f>
        <v>0</v>
      </c>
      <c r="BS532">
        <f>1-BR532/BG532</f>
        <v>0</v>
      </c>
      <c r="BT532">
        <f>(BG532-BF532)/(BG532-BR532)</f>
        <v>0</v>
      </c>
      <c r="BU532">
        <f>(BA532-BG532)/(BA532-BR532)</f>
        <v>0</v>
      </c>
      <c r="BV532">
        <f>(BG532-BF532)/(BG532-AZ532)</f>
        <v>0</v>
      </c>
      <c r="BW532">
        <f>(BA532-BG532)/(BA532-AZ532)</f>
        <v>0</v>
      </c>
      <c r="BX532">
        <f>(BT532*BR532/BF532)</f>
        <v>0</v>
      </c>
      <c r="BY532">
        <f>(1-BX532)</f>
        <v>0</v>
      </c>
      <c r="BZ532">
        <v>1370</v>
      </c>
      <c r="CA532">
        <v>300</v>
      </c>
      <c r="CB532">
        <v>300</v>
      </c>
      <c r="CC532">
        <v>300</v>
      </c>
      <c r="CD532">
        <v>10364.3</v>
      </c>
      <c r="CE532">
        <v>1581.53</v>
      </c>
      <c r="CF532">
        <v>-0.00729618</v>
      </c>
      <c r="CG532">
        <v>1.07</v>
      </c>
      <c r="CH532" t="s">
        <v>421</v>
      </c>
      <c r="CI532" t="s">
        <v>421</v>
      </c>
      <c r="CJ532" t="s">
        <v>421</v>
      </c>
      <c r="CK532" t="s">
        <v>421</v>
      </c>
      <c r="CL532" t="s">
        <v>421</v>
      </c>
      <c r="CM532" t="s">
        <v>421</v>
      </c>
      <c r="CN532" t="s">
        <v>421</v>
      </c>
      <c r="CO532" t="s">
        <v>421</v>
      </c>
      <c r="CP532" t="s">
        <v>421</v>
      </c>
      <c r="CQ532" t="s">
        <v>421</v>
      </c>
      <c r="CR532">
        <f>$B$11*DQ532+$C$11*DR532+$F$11*EC532*(1-EF532)</f>
        <v>0</v>
      </c>
      <c r="CS532">
        <f>CR532*CT532</f>
        <v>0</v>
      </c>
      <c r="CT532">
        <f>($B$11*$D$9+$C$11*$D$9+$F$11*((EP532+EH532)/MAX(EP532+EH532+EQ532, 0.1)*$I$9+EQ532/MAX(EP532+EH532+EQ532, 0.1)*$J$9))/($B$11+$C$11+$F$11)</f>
        <v>0</v>
      </c>
      <c r="CU532">
        <f>($B$11*$K$9+$C$11*$K$9+$F$11*((EP532+EH532)/MAX(EP532+EH532+EQ532, 0.1)*$P$9+EQ532/MAX(EP532+EH532+EQ532, 0.1)*$Q$9))/($B$11+$C$11+$F$11)</f>
        <v>0</v>
      </c>
      <c r="CV532">
        <v>6</v>
      </c>
      <c r="CW532">
        <v>0.5</v>
      </c>
      <c r="CX532" t="s">
        <v>422</v>
      </c>
      <c r="CY532">
        <v>2</v>
      </c>
      <c r="CZ532" t="b">
        <v>1</v>
      </c>
      <c r="DA532">
        <v>1652293152.5</v>
      </c>
      <c r="DB532">
        <v>1003.987222222222</v>
      </c>
      <c r="DC532">
        <v>1092.241111111111</v>
      </c>
      <c r="DD532">
        <v>28.53468888888889</v>
      </c>
      <c r="DE532">
        <v>17.74997777777778</v>
      </c>
      <c r="DF532">
        <v>1003.927888888889</v>
      </c>
      <c r="DG532">
        <v>28.42056666666667</v>
      </c>
      <c r="DH532">
        <v>400.0865555555555</v>
      </c>
      <c r="DI532">
        <v>90.59982222222223</v>
      </c>
      <c r="DJ532">
        <v>0.1000106888888889</v>
      </c>
      <c r="DK532">
        <v>33.83856666666667</v>
      </c>
      <c r="DL532">
        <v>32.29597777777778</v>
      </c>
      <c r="DM532">
        <v>999.9000000000001</v>
      </c>
      <c r="DN532">
        <v>0</v>
      </c>
      <c r="DO532">
        <v>0</v>
      </c>
      <c r="DP532">
        <v>9981.526666666667</v>
      </c>
      <c r="DQ532">
        <v>0</v>
      </c>
      <c r="DR532">
        <v>253.0265555555555</v>
      </c>
      <c r="DS532">
        <v>-88.25638888888889</v>
      </c>
      <c r="DT532">
        <v>1033.475555555556</v>
      </c>
      <c r="DU532">
        <v>1111.98</v>
      </c>
      <c r="DV532">
        <v>10.78468888888889</v>
      </c>
      <c r="DW532">
        <v>1092.241111111111</v>
      </c>
      <c r="DX532">
        <v>17.74997777777778</v>
      </c>
      <c r="DY532">
        <v>2.585237777777778</v>
      </c>
      <c r="DZ532">
        <v>1.608146666666667</v>
      </c>
      <c r="EA532">
        <v>21.57331111111111</v>
      </c>
      <c r="EB532">
        <v>14.03705555555555</v>
      </c>
      <c r="EC532">
        <v>1499.977777777778</v>
      </c>
      <c r="ED532">
        <v>0.9729889999999999</v>
      </c>
      <c r="EE532">
        <v>0.0270111</v>
      </c>
      <c r="EF532">
        <v>0</v>
      </c>
      <c r="EG532">
        <v>983.5957777777777</v>
      </c>
      <c r="EH532">
        <v>5.00097</v>
      </c>
      <c r="EI532">
        <v>15852.75555555555</v>
      </c>
      <c r="EJ532">
        <v>12491.36666666667</v>
      </c>
      <c r="EK532">
        <v>42.312</v>
      </c>
      <c r="EL532">
        <v>43.875</v>
      </c>
      <c r="EM532">
        <v>42.562</v>
      </c>
      <c r="EN532">
        <v>43.625</v>
      </c>
      <c r="EO532">
        <v>43.458</v>
      </c>
      <c r="EP532">
        <v>1454.597777777778</v>
      </c>
      <c r="EQ532">
        <v>40.38</v>
      </c>
      <c r="ER532">
        <v>0</v>
      </c>
      <c r="ES532">
        <v>1319.400000095367</v>
      </c>
      <c r="ET532">
        <v>0</v>
      </c>
      <c r="EU532">
        <v>986.8145384615384</v>
      </c>
      <c r="EV532">
        <v>-37.44444439095854</v>
      </c>
      <c r="EW532">
        <v>-619.0085460575337</v>
      </c>
      <c r="EX532">
        <v>15906.42307692308</v>
      </c>
      <c r="EY532">
        <v>15</v>
      </c>
      <c r="EZ532">
        <v>1652291871.6</v>
      </c>
      <c r="FA532" t="s">
        <v>1407</v>
      </c>
      <c r="FB532">
        <v>1652291871.6</v>
      </c>
      <c r="FC532">
        <v>1652291863.6</v>
      </c>
      <c r="FD532">
        <v>39</v>
      </c>
      <c r="FE532">
        <v>0.347</v>
      </c>
      <c r="FF532">
        <v>-0</v>
      </c>
      <c r="FG532">
        <v>-0.763</v>
      </c>
      <c r="FH532">
        <v>0.031</v>
      </c>
      <c r="FI532">
        <v>1600</v>
      </c>
      <c r="FJ532">
        <v>23</v>
      </c>
      <c r="FK532">
        <v>0.04</v>
      </c>
      <c r="FL532">
        <v>0.02</v>
      </c>
      <c r="FM532">
        <v>-88.07452682926829</v>
      </c>
      <c r="FN532">
        <v>-0.7101993031361494</v>
      </c>
      <c r="FO532">
        <v>0.1223997410016188</v>
      </c>
      <c r="FP532">
        <v>-1</v>
      </c>
      <c r="FQ532">
        <v>11.13373414634146</v>
      </c>
      <c r="FR532">
        <v>-2.430543554006968</v>
      </c>
      <c r="FS532">
        <v>0.2397259050785598</v>
      </c>
      <c r="FT532">
        <v>0</v>
      </c>
      <c r="FU532">
        <v>0</v>
      </c>
      <c r="FV532">
        <v>0</v>
      </c>
      <c r="FW532">
        <v>0</v>
      </c>
      <c r="FX532">
        <v>-1</v>
      </c>
      <c r="FY532">
        <v>0</v>
      </c>
      <c r="FZ532">
        <v>1</v>
      </c>
      <c r="GA532" t="s">
        <v>710</v>
      </c>
      <c r="GB532">
        <v>2.6928</v>
      </c>
      <c r="GC532">
        <v>2.70502</v>
      </c>
      <c r="GD532">
        <v>0.172089</v>
      </c>
      <c r="GE532">
        <v>0.17964</v>
      </c>
      <c r="GF532">
        <v>0.119022</v>
      </c>
      <c r="GG532">
        <v>0.0844935</v>
      </c>
      <c r="GH532">
        <v>25915.7</v>
      </c>
      <c r="GI532">
        <v>25784.8</v>
      </c>
      <c r="GJ532">
        <v>29136.4</v>
      </c>
      <c r="GK532">
        <v>29099.5</v>
      </c>
      <c r="GL532">
        <v>33984.5</v>
      </c>
      <c r="GM532">
        <v>35469.1</v>
      </c>
      <c r="GN532">
        <v>41003.1</v>
      </c>
      <c r="GO532">
        <v>41525.5</v>
      </c>
      <c r="GP532">
        <v>1.7102</v>
      </c>
      <c r="GQ532">
        <v>1.98605</v>
      </c>
      <c r="GR532">
        <v>0.0624731</v>
      </c>
      <c r="GS532">
        <v>0</v>
      </c>
      <c r="GT532">
        <v>31.2901</v>
      </c>
      <c r="GU532">
        <v>999.9</v>
      </c>
      <c r="GV532">
        <v>36</v>
      </c>
      <c r="GW532">
        <v>37.4</v>
      </c>
      <c r="GX532">
        <v>25.603</v>
      </c>
      <c r="GY532">
        <v>62.9218</v>
      </c>
      <c r="GZ532">
        <v>28.7861</v>
      </c>
      <c r="HA532">
        <v>1</v>
      </c>
      <c r="HB532">
        <v>0.425925</v>
      </c>
      <c r="HC532">
        <v>0</v>
      </c>
      <c r="HD532">
        <v>20.3916</v>
      </c>
      <c r="HE532">
        <v>5.21639</v>
      </c>
      <c r="HF532">
        <v>12.0099</v>
      </c>
      <c r="HG532">
        <v>4.9872</v>
      </c>
      <c r="HH532">
        <v>3.2884</v>
      </c>
      <c r="HI532">
        <v>2507.4</v>
      </c>
      <c r="HJ532">
        <v>9999</v>
      </c>
      <c r="HK532">
        <v>9999</v>
      </c>
      <c r="HL532">
        <v>47</v>
      </c>
      <c r="HM532">
        <v>1.86737</v>
      </c>
      <c r="HN532">
        <v>1.8663</v>
      </c>
      <c r="HO532">
        <v>1.86585</v>
      </c>
      <c r="HP532">
        <v>1.86572</v>
      </c>
      <c r="HQ532">
        <v>1.86753</v>
      </c>
      <c r="HR532">
        <v>1.8701</v>
      </c>
      <c r="HS532">
        <v>1.86874</v>
      </c>
      <c r="HT532">
        <v>1.87011</v>
      </c>
      <c r="HU532">
        <v>0</v>
      </c>
      <c r="HV532">
        <v>0</v>
      </c>
      <c r="HW532">
        <v>0</v>
      </c>
      <c r="HX532">
        <v>0</v>
      </c>
      <c r="HY532" t="s">
        <v>425</v>
      </c>
      <c r="HZ532" t="s">
        <v>426</v>
      </c>
      <c r="IA532" t="s">
        <v>427</v>
      </c>
      <c r="IB532" t="s">
        <v>427</v>
      </c>
      <c r="IC532" t="s">
        <v>427</v>
      </c>
      <c r="ID532" t="s">
        <v>427</v>
      </c>
      <c r="IE532">
        <v>0</v>
      </c>
      <c r="IF532">
        <v>100</v>
      </c>
      <c r="IG532">
        <v>100</v>
      </c>
      <c r="IH532">
        <v>0.05</v>
      </c>
      <c r="II532">
        <v>0.114</v>
      </c>
      <c r="IJ532">
        <v>1.086735174038953</v>
      </c>
      <c r="IK532">
        <v>-0.0004613869835165773</v>
      </c>
      <c r="IL532">
        <v>-7.733014719846753E-07</v>
      </c>
      <c r="IM532">
        <v>2.12217718631011E-10</v>
      </c>
      <c r="IN532">
        <v>-0.1663746428164504</v>
      </c>
      <c r="IO532">
        <v>0.000886434048502425</v>
      </c>
      <c r="IP532">
        <v>0.0004187276611132993</v>
      </c>
      <c r="IQ532">
        <v>-3.612086840460417E-06</v>
      </c>
      <c r="IR532">
        <v>19</v>
      </c>
      <c r="IS532">
        <v>2204</v>
      </c>
      <c r="IT532">
        <v>1</v>
      </c>
      <c r="IU532">
        <v>37</v>
      </c>
      <c r="IV532">
        <v>21.4</v>
      </c>
      <c r="IW532">
        <v>21.5</v>
      </c>
      <c r="IX532">
        <v>2.29004</v>
      </c>
      <c r="IY532">
        <v>2.22534</v>
      </c>
      <c r="IZ532">
        <v>1.39648</v>
      </c>
      <c r="JA532">
        <v>2.34863</v>
      </c>
      <c r="JB532">
        <v>1.49536</v>
      </c>
      <c r="JC532">
        <v>2.27051</v>
      </c>
      <c r="JD532">
        <v>39.8428</v>
      </c>
      <c r="JE532">
        <v>14.1233</v>
      </c>
      <c r="JF532">
        <v>18</v>
      </c>
      <c r="JG532">
        <v>393.693</v>
      </c>
      <c r="JH532">
        <v>554.1660000000001</v>
      </c>
      <c r="JI532">
        <v>33.2475</v>
      </c>
      <c r="JJ532">
        <v>32.9302</v>
      </c>
      <c r="JK532">
        <v>30.0001</v>
      </c>
      <c r="JL532">
        <v>32.858</v>
      </c>
      <c r="JM532">
        <v>32.7691</v>
      </c>
      <c r="JN532">
        <v>45.9507</v>
      </c>
      <c r="JO532">
        <v>30.6101</v>
      </c>
      <c r="JP532">
        <v>0</v>
      </c>
      <c r="JQ532">
        <v>-999.9</v>
      </c>
      <c r="JR532">
        <v>1123.02</v>
      </c>
      <c r="JS532">
        <v>18.1184</v>
      </c>
      <c r="JT532">
        <v>99.58320000000001</v>
      </c>
      <c r="JU532">
        <v>99.6726</v>
      </c>
    </row>
    <row r="533" spans="1:281">
      <c r="A533">
        <v>517</v>
      </c>
      <c r="B533">
        <v>1652293160</v>
      </c>
      <c r="C533">
        <v>11103.5</v>
      </c>
      <c r="D533" t="s">
        <v>1545</v>
      </c>
      <c r="E533" t="s">
        <v>1546</v>
      </c>
      <c r="F533">
        <v>5</v>
      </c>
      <c r="G533" t="s">
        <v>1410</v>
      </c>
      <c r="H533" t="s">
        <v>418</v>
      </c>
      <c r="I533">
        <v>1652293157.2</v>
      </c>
      <c r="J533">
        <f>(K533)/1000</f>
        <v>0</v>
      </c>
      <c r="K533">
        <f>IF(CZ533, AN533, AH533)</f>
        <v>0</v>
      </c>
      <c r="L533">
        <f>IF(CZ533, AI533, AG533)</f>
        <v>0</v>
      </c>
      <c r="M533">
        <f>DB533 - IF(AU533&gt;1, L533*CV533*100.0/(AW533*DP533), 0)</f>
        <v>0</v>
      </c>
      <c r="N533">
        <f>((T533-J533/2)*M533-L533)/(T533+J533/2)</f>
        <v>0</v>
      </c>
      <c r="O533">
        <f>N533*(DI533+DJ533)/1000.0</f>
        <v>0</v>
      </c>
      <c r="P533">
        <f>(DB533 - IF(AU533&gt;1, L533*CV533*100.0/(AW533*DP533), 0))*(DI533+DJ533)/1000.0</f>
        <v>0</v>
      </c>
      <c r="Q533">
        <f>2.0/((1/S533-1/R533)+SIGN(S533)*SQRT((1/S533-1/R533)*(1/S533-1/R533) + 4*CW533/((CW533+1)*(CW533+1))*(2*1/S533*1/R533-1/R533*1/R533)))</f>
        <v>0</v>
      </c>
      <c r="R533">
        <f>IF(LEFT(CX533,1)&lt;&gt;"0",IF(LEFT(CX533,1)="1",3.0,CY533),$D$5+$E$5*(DP533*DI533/($K$5*1000))+$F$5*(DP533*DI533/($K$5*1000))*MAX(MIN(CV533,$J$5),$I$5)*MAX(MIN(CV533,$J$5),$I$5)+$G$5*MAX(MIN(CV533,$J$5),$I$5)*(DP533*DI533/($K$5*1000))+$H$5*(DP533*DI533/($K$5*1000))*(DP533*DI533/($K$5*1000)))</f>
        <v>0</v>
      </c>
      <c r="S533">
        <f>J533*(1000-(1000*0.61365*exp(17.502*W533/(240.97+W533))/(DI533+DJ533)+DD533)/2)/(1000*0.61365*exp(17.502*W533/(240.97+W533))/(DI533+DJ533)-DD533)</f>
        <v>0</v>
      </c>
      <c r="T533">
        <f>1/((CW533+1)/(Q533/1.6)+1/(R533/1.37)) + CW533/((CW533+1)/(Q533/1.6) + CW533/(R533/1.37))</f>
        <v>0</v>
      </c>
      <c r="U533">
        <f>(CR533*CU533)</f>
        <v>0</v>
      </c>
      <c r="V533">
        <f>(DK533+(U533+2*0.95*5.67E-8*(((DK533+$B$7)+273)^4-(DK533+273)^4)-44100*J533)/(1.84*29.3*R533+8*0.95*5.67E-8*(DK533+273)^3))</f>
        <v>0</v>
      </c>
      <c r="W533">
        <f>($C$7*DL533+$D$7*DM533+$E$7*V533)</f>
        <v>0</v>
      </c>
      <c r="X533">
        <f>0.61365*exp(17.502*W533/(240.97+W533))</f>
        <v>0</v>
      </c>
      <c r="Y533">
        <f>(Z533/AA533*100)</f>
        <v>0</v>
      </c>
      <c r="Z533">
        <f>DD533*(DI533+DJ533)/1000</f>
        <v>0</v>
      </c>
      <c r="AA533">
        <f>0.61365*exp(17.502*DK533/(240.97+DK533))</f>
        <v>0</v>
      </c>
      <c r="AB533">
        <f>(X533-DD533*(DI533+DJ533)/1000)</f>
        <v>0</v>
      </c>
      <c r="AC533">
        <f>(-J533*44100)</f>
        <v>0</v>
      </c>
      <c r="AD533">
        <f>2*29.3*R533*0.92*(DK533-W533)</f>
        <v>0</v>
      </c>
      <c r="AE533">
        <f>2*0.95*5.67E-8*(((DK533+$B$7)+273)^4-(W533+273)^4)</f>
        <v>0</v>
      </c>
      <c r="AF533">
        <f>U533+AE533+AC533+AD533</f>
        <v>0</v>
      </c>
      <c r="AG533">
        <f>DH533*AU533*(DC533-DB533*(1000-AU533*DE533)/(1000-AU533*DD533))/(100*CV533)</f>
        <v>0</v>
      </c>
      <c r="AH533">
        <f>1000*DH533*AU533*(DD533-DE533)/(100*CV533*(1000-AU533*DD533))</f>
        <v>0</v>
      </c>
      <c r="AI533">
        <f>(AJ533 - AK533 - DI533*1E3/(8.314*(DK533+273.15)) * AM533/DH533 * AL533) * DH533/(100*CV533) * (1000 - DE533)/1000</f>
        <v>0</v>
      </c>
      <c r="AJ533">
        <v>1124.86409678232</v>
      </c>
      <c r="AK533">
        <v>1057.538424242424</v>
      </c>
      <c r="AL533">
        <v>3.440641357836646</v>
      </c>
      <c r="AM533">
        <v>66.42542374797677</v>
      </c>
      <c r="AN533">
        <f>(AP533 - AO533 + DI533*1E3/(8.314*(DK533+273.15)) * AR533/DH533 * AQ533) * DH533/(100*CV533) * 1000/(1000 - AP533)</f>
        <v>0</v>
      </c>
      <c r="AO533">
        <v>17.85828127480958</v>
      </c>
      <c r="AP533">
        <v>28.51208881118883</v>
      </c>
      <c r="AQ533">
        <v>-0.0004439547877005742</v>
      </c>
      <c r="AR533">
        <v>79.24354987130967</v>
      </c>
      <c r="AS533">
        <v>0</v>
      </c>
      <c r="AT533">
        <v>0</v>
      </c>
      <c r="AU533">
        <f>IF(AS533*$H$13&gt;=AW533,1.0,(AW533/(AW533-AS533*$H$13)))</f>
        <v>0</v>
      </c>
      <c r="AV533">
        <f>(AU533-1)*100</f>
        <v>0</v>
      </c>
      <c r="AW533">
        <f>MAX(0,($B$13+$C$13*DP533)/(1+$D$13*DP533)*DI533/(DK533+273)*$E$13)</f>
        <v>0</v>
      </c>
      <c r="AX533" t="s">
        <v>421</v>
      </c>
      <c r="AY533" t="s">
        <v>421</v>
      </c>
      <c r="AZ533">
        <v>0</v>
      </c>
      <c r="BA533">
        <v>0</v>
      </c>
      <c r="BB533">
        <f>1-AZ533/BA533</f>
        <v>0</v>
      </c>
      <c r="BC533">
        <v>0</v>
      </c>
      <c r="BD533" t="s">
        <v>421</v>
      </c>
      <c r="BE533" t="s">
        <v>421</v>
      </c>
      <c r="BF533">
        <v>0</v>
      </c>
      <c r="BG533">
        <v>0</v>
      </c>
      <c r="BH533">
        <f>1-BF533/BG533</f>
        <v>0</v>
      </c>
      <c r="BI533">
        <v>0.5</v>
      </c>
      <c r="BJ533">
        <f>CS533</f>
        <v>0</v>
      </c>
      <c r="BK533">
        <f>L533</f>
        <v>0</v>
      </c>
      <c r="BL533">
        <f>BH533*BI533*BJ533</f>
        <v>0</v>
      </c>
      <c r="BM533">
        <f>(BK533-BC533)/BJ533</f>
        <v>0</v>
      </c>
      <c r="BN533">
        <f>(BA533-BG533)/BG533</f>
        <v>0</v>
      </c>
      <c r="BO533">
        <f>AZ533/(BB533+AZ533/BG533)</f>
        <v>0</v>
      </c>
      <c r="BP533" t="s">
        <v>421</v>
      </c>
      <c r="BQ533">
        <v>0</v>
      </c>
      <c r="BR533">
        <f>IF(BQ533&lt;&gt;0, BQ533, BO533)</f>
        <v>0</v>
      </c>
      <c r="BS533">
        <f>1-BR533/BG533</f>
        <v>0</v>
      </c>
      <c r="BT533">
        <f>(BG533-BF533)/(BG533-BR533)</f>
        <v>0</v>
      </c>
      <c r="BU533">
        <f>(BA533-BG533)/(BA533-BR533)</f>
        <v>0</v>
      </c>
      <c r="BV533">
        <f>(BG533-BF533)/(BG533-AZ533)</f>
        <v>0</v>
      </c>
      <c r="BW533">
        <f>(BA533-BG533)/(BA533-AZ533)</f>
        <v>0</v>
      </c>
      <c r="BX533">
        <f>(BT533*BR533/BF533)</f>
        <v>0</v>
      </c>
      <c r="BY533">
        <f>(1-BX533)</f>
        <v>0</v>
      </c>
      <c r="BZ533">
        <v>1370</v>
      </c>
      <c r="CA533">
        <v>300</v>
      </c>
      <c r="CB533">
        <v>300</v>
      </c>
      <c r="CC533">
        <v>300</v>
      </c>
      <c r="CD533">
        <v>10364.3</v>
      </c>
      <c r="CE533">
        <v>1581.53</v>
      </c>
      <c r="CF533">
        <v>-0.00729618</v>
      </c>
      <c r="CG533">
        <v>1.07</v>
      </c>
      <c r="CH533" t="s">
        <v>421</v>
      </c>
      <c r="CI533" t="s">
        <v>421</v>
      </c>
      <c r="CJ533" t="s">
        <v>421</v>
      </c>
      <c r="CK533" t="s">
        <v>421</v>
      </c>
      <c r="CL533" t="s">
        <v>421</v>
      </c>
      <c r="CM533" t="s">
        <v>421</v>
      </c>
      <c r="CN533" t="s">
        <v>421</v>
      </c>
      <c r="CO533" t="s">
        <v>421</v>
      </c>
      <c r="CP533" t="s">
        <v>421</v>
      </c>
      <c r="CQ533" t="s">
        <v>421</v>
      </c>
      <c r="CR533">
        <f>$B$11*DQ533+$C$11*DR533+$F$11*EC533*(1-EF533)</f>
        <v>0</v>
      </c>
      <c r="CS533">
        <f>CR533*CT533</f>
        <v>0</v>
      </c>
      <c r="CT533">
        <f>($B$11*$D$9+$C$11*$D$9+$F$11*((EP533+EH533)/MAX(EP533+EH533+EQ533, 0.1)*$I$9+EQ533/MAX(EP533+EH533+EQ533, 0.1)*$J$9))/($B$11+$C$11+$F$11)</f>
        <v>0</v>
      </c>
      <c r="CU533">
        <f>($B$11*$K$9+$C$11*$K$9+$F$11*((EP533+EH533)/MAX(EP533+EH533+EQ533, 0.1)*$P$9+EQ533/MAX(EP533+EH533+EQ533, 0.1)*$Q$9))/($B$11+$C$11+$F$11)</f>
        <v>0</v>
      </c>
      <c r="CV533">
        <v>6</v>
      </c>
      <c r="CW533">
        <v>0.5</v>
      </c>
      <c r="CX533" t="s">
        <v>422</v>
      </c>
      <c r="CY533">
        <v>2</v>
      </c>
      <c r="CZ533" t="b">
        <v>1</v>
      </c>
      <c r="DA533">
        <v>1652293157.2</v>
      </c>
      <c r="DB533">
        <v>1019.672</v>
      </c>
      <c r="DC533">
        <v>1108.201</v>
      </c>
      <c r="DD533">
        <v>28.51904</v>
      </c>
      <c r="DE533">
        <v>17.91553</v>
      </c>
      <c r="DF533">
        <v>1019.633</v>
      </c>
      <c r="DG533">
        <v>28.40515</v>
      </c>
      <c r="DH533">
        <v>400.0812</v>
      </c>
      <c r="DI533">
        <v>90.59932999999999</v>
      </c>
      <c r="DJ533">
        <v>0.10000696</v>
      </c>
      <c r="DK533">
        <v>33.84385</v>
      </c>
      <c r="DL533">
        <v>32.32028</v>
      </c>
      <c r="DM533">
        <v>999.9</v>
      </c>
      <c r="DN533">
        <v>0</v>
      </c>
      <c r="DO533">
        <v>0</v>
      </c>
      <c r="DP533">
        <v>9990.5</v>
      </c>
      <c r="DQ533">
        <v>0</v>
      </c>
      <c r="DR533">
        <v>251.9889</v>
      </c>
      <c r="DS533">
        <v>-88.52993999999998</v>
      </c>
      <c r="DT533">
        <v>1049.606</v>
      </c>
      <c r="DU533">
        <v>1128.418</v>
      </c>
      <c r="DV533">
        <v>10.6035</v>
      </c>
      <c r="DW533">
        <v>1108.201</v>
      </c>
      <c r="DX533">
        <v>17.91553</v>
      </c>
      <c r="DY533">
        <v>2.583806</v>
      </c>
      <c r="DZ533">
        <v>1.623137</v>
      </c>
      <c r="EA533">
        <v>21.56427</v>
      </c>
      <c r="EB533">
        <v>14.18016</v>
      </c>
      <c r="EC533">
        <v>1499.993</v>
      </c>
      <c r="ED533">
        <v>0.9729954999999999</v>
      </c>
      <c r="EE533">
        <v>0.02700451</v>
      </c>
      <c r="EF533">
        <v>0</v>
      </c>
      <c r="EG533">
        <v>980.6825999999999</v>
      </c>
      <c r="EH533">
        <v>5.000970000000001</v>
      </c>
      <c r="EI533">
        <v>15803.76</v>
      </c>
      <c r="EJ533">
        <v>12491.52</v>
      </c>
      <c r="EK533">
        <v>42.312</v>
      </c>
      <c r="EL533">
        <v>43.875</v>
      </c>
      <c r="EM533">
        <v>42.562</v>
      </c>
      <c r="EN533">
        <v>43.625</v>
      </c>
      <c r="EO533">
        <v>43.4559</v>
      </c>
      <c r="EP533">
        <v>1454.622</v>
      </c>
      <c r="EQ533">
        <v>40.371</v>
      </c>
      <c r="ER533">
        <v>0</v>
      </c>
      <c r="ES533">
        <v>1324.800000190735</v>
      </c>
      <c r="ET533">
        <v>0</v>
      </c>
      <c r="EU533">
        <v>983.2752</v>
      </c>
      <c r="EV533">
        <v>-37.077307628033</v>
      </c>
      <c r="EW533">
        <v>-635.3846142909392</v>
      </c>
      <c r="EX533">
        <v>15848.088</v>
      </c>
      <c r="EY533">
        <v>15</v>
      </c>
      <c r="EZ533">
        <v>1652291871.6</v>
      </c>
      <c r="FA533" t="s">
        <v>1407</v>
      </c>
      <c r="FB533">
        <v>1652291871.6</v>
      </c>
      <c r="FC533">
        <v>1652291863.6</v>
      </c>
      <c r="FD533">
        <v>39</v>
      </c>
      <c r="FE533">
        <v>0.347</v>
      </c>
      <c r="FF533">
        <v>-0</v>
      </c>
      <c r="FG533">
        <v>-0.763</v>
      </c>
      <c r="FH533">
        <v>0.031</v>
      </c>
      <c r="FI533">
        <v>1600</v>
      </c>
      <c r="FJ533">
        <v>23</v>
      </c>
      <c r="FK533">
        <v>0.04</v>
      </c>
      <c r="FL533">
        <v>0.02</v>
      </c>
      <c r="FM533">
        <v>-88.18860731707316</v>
      </c>
      <c r="FN533">
        <v>-2.158843902439051</v>
      </c>
      <c r="FO533">
        <v>0.2217646878466646</v>
      </c>
      <c r="FP533">
        <v>-1</v>
      </c>
      <c r="FQ533">
        <v>10.93278292682927</v>
      </c>
      <c r="FR533">
        <v>-2.434856445993026</v>
      </c>
      <c r="FS533">
        <v>0.2401346724819616</v>
      </c>
      <c r="FT533">
        <v>0</v>
      </c>
      <c r="FU533">
        <v>0</v>
      </c>
      <c r="FV533">
        <v>0</v>
      </c>
      <c r="FW533">
        <v>0</v>
      </c>
      <c r="FX533">
        <v>-1</v>
      </c>
      <c r="FY533">
        <v>0</v>
      </c>
      <c r="FZ533">
        <v>1</v>
      </c>
      <c r="GA533" t="s">
        <v>710</v>
      </c>
      <c r="GB533">
        <v>2.69304</v>
      </c>
      <c r="GC533">
        <v>2.70514</v>
      </c>
      <c r="GD533">
        <v>0.173922</v>
      </c>
      <c r="GE533">
        <v>0.181389</v>
      </c>
      <c r="GF533">
        <v>0.11898</v>
      </c>
      <c r="GG533">
        <v>0.085101</v>
      </c>
      <c r="GH533">
        <v>25858.5</v>
      </c>
      <c r="GI533">
        <v>25730</v>
      </c>
      <c r="GJ533">
        <v>29136.7</v>
      </c>
      <c r="GK533">
        <v>29099.8</v>
      </c>
      <c r="GL533">
        <v>33986.7</v>
      </c>
      <c r="GM533">
        <v>35445.7</v>
      </c>
      <c r="GN533">
        <v>41003.8</v>
      </c>
      <c r="GO533">
        <v>41525.8</v>
      </c>
      <c r="GP533">
        <v>1.71003</v>
      </c>
      <c r="GQ533">
        <v>1.98633</v>
      </c>
      <c r="GR533">
        <v>0.0646785</v>
      </c>
      <c r="GS533">
        <v>0</v>
      </c>
      <c r="GT533">
        <v>31.2906</v>
      </c>
      <c r="GU533">
        <v>999.9</v>
      </c>
      <c r="GV533">
        <v>36</v>
      </c>
      <c r="GW533">
        <v>37.4</v>
      </c>
      <c r="GX533">
        <v>25.6048</v>
      </c>
      <c r="GY533">
        <v>63.0218</v>
      </c>
      <c r="GZ533">
        <v>28.8702</v>
      </c>
      <c r="HA533">
        <v>1</v>
      </c>
      <c r="HB533">
        <v>0.425859</v>
      </c>
      <c r="HC533">
        <v>0</v>
      </c>
      <c r="HD533">
        <v>20.3916</v>
      </c>
      <c r="HE533">
        <v>5.21624</v>
      </c>
      <c r="HF533">
        <v>12.0099</v>
      </c>
      <c r="HG533">
        <v>4.9872</v>
      </c>
      <c r="HH533">
        <v>3.28848</v>
      </c>
      <c r="HI533">
        <v>2507.6</v>
      </c>
      <c r="HJ533">
        <v>9999</v>
      </c>
      <c r="HK533">
        <v>9999</v>
      </c>
      <c r="HL533">
        <v>47</v>
      </c>
      <c r="HM533">
        <v>1.86737</v>
      </c>
      <c r="HN533">
        <v>1.8663</v>
      </c>
      <c r="HO533">
        <v>1.86584</v>
      </c>
      <c r="HP533">
        <v>1.8657</v>
      </c>
      <c r="HQ533">
        <v>1.86752</v>
      </c>
      <c r="HR533">
        <v>1.87011</v>
      </c>
      <c r="HS533">
        <v>1.86874</v>
      </c>
      <c r="HT533">
        <v>1.87011</v>
      </c>
      <c r="HU533">
        <v>0</v>
      </c>
      <c r="HV533">
        <v>0</v>
      </c>
      <c r="HW533">
        <v>0</v>
      </c>
      <c r="HX533">
        <v>0</v>
      </c>
      <c r="HY533" t="s">
        <v>425</v>
      </c>
      <c r="HZ533" t="s">
        <v>426</v>
      </c>
      <c r="IA533" t="s">
        <v>427</v>
      </c>
      <c r="IB533" t="s">
        <v>427</v>
      </c>
      <c r="IC533" t="s">
        <v>427</v>
      </c>
      <c r="ID533" t="s">
        <v>427</v>
      </c>
      <c r="IE533">
        <v>0</v>
      </c>
      <c r="IF533">
        <v>100</v>
      </c>
      <c r="IG533">
        <v>100</v>
      </c>
      <c r="IH533">
        <v>0.03</v>
      </c>
      <c r="II533">
        <v>0.1137</v>
      </c>
      <c r="IJ533">
        <v>1.086735174038953</v>
      </c>
      <c r="IK533">
        <v>-0.0004613869835165773</v>
      </c>
      <c r="IL533">
        <v>-7.733014719846753E-07</v>
      </c>
      <c r="IM533">
        <v>2.12217718631011E-10</v>
      </c>
      <c r="IN533">
        <v>-0.1663746428164504</v>
      </c>
      <c r="IO533">
        <v>0.000886434048502425</v>
      </c>
      <c r="IP533">
        <v>0.0004187276611132993</v>
      </c>
      <c r="IQ533">
        <v>-3.612086840460417E-06</v>
      </c>
      <c r="IR533">
        <v>19</v>
      </c>
      <c r="IS533">
        <v>2204</v>
      </c>
      <c r="IT533">
        <v>1</v>
      </c>
      <c r="IU533">
        <v>37</v>
      </c>
      <c r="IV533">
        <v>21.5</v>
      </c>
      <c r="IW533">
        <v>21.6</v>
      </c>
      <c r="IX533">
        <v>2.32056</v>
      </c>
      <c r="IY533">
        <v>2.21558</v>
      </c>
      <c r="IZ533">
        <v>1.39648</v>
      </c>
      <c r="JA533">
        <v>2.34863</v>
      </c>
      <c r="JB533">
        <v>1.49536</v>
      </c>
      <c r="JC533">
        <v>2.31567</v>
      </c>
      <c r="JD533">
        <v>39.8428</v>
      </c>
      <c r="JE533">
        <v>14.132</v>
      </c>
      <c r="JF533">
        <v>18</v>
      </c>
      <c r="JG533">
        <v>393.594</v>
      </c>
      <c r="JH533">
        <v>554.351</v>
      </c>
      <c r="JI533">
        <v>33.2462</v>
      </c>
      <c r="JJ533">
        <v>32.9275</v>
      </c>
      <c r="JK533">
        <v>30</v>
      </c>
      <c r="JL533">
        <v>32.8575</v>
      </c>
      <c r="JM533">
        <v>32.7666</v>
      </c>
      <c r="JN533">
        <v>46.4726</v>
      </c>
      <c r="JO533">
        <v>29.9778</v>
      </c>
      <c r="JP533">
        <v>0</v>
      </c>
      <c r="JQ533">
        <v>-999.9</v>
      </c>
      <c r="JR533">
        <v>1136.39</v>
      </c>
      <c r="JS533">
        <v>18.3097</v>
      </c>
      <c r="JT533">
        <v>99.58459999999999</v>
      </c>
      <c r="JU533">
        <v>99.6733</v>
      </c>
    </row>
    <row r="534" spans="1:281">
      <c r="A534">
        <v>518</v>
      </c>
      <c r="B534">
        <v>1652293165</v>
      </c>
      <c r="C534">
        <v>11108.5</v>
      </c>
      <c r="D534" t="s">
        <v>1547</v>
      </c>
      <c r="E534" t="s">
        <v>1548</v>
      </c>
      <c r="F534">
        <v>5</v>
      </c>
      <c r="G534" t="s">
        <v>1410</v>
      </c>
      <c r="H534" t="s">
        <v>418</v>
      </c>
      <c r="I534">
        <v>1652293162.5</v>
      </c>
      <c r="J534">
        <f>(K534)/1000</f>
        <v>0</v>
      </c>
      <c r="K534">
        <f>IF(CZ534, AN534, AH534)</f>
        <v>0</v>
      </c>
      <c r="L534">
        <f>IF(CZ534, AI534, AG534)</f>
        <v>0</v>
      </c>
      <c r="M534">
        <f>DB534 - IF(AU534&gt;1, L534*CV534*100.0/(AW534*DP534), 0)</f>
        <v>0</v>
      </c>
      <c r="N534">
        <f>((T534-J534/2)*M534-L534)/(T534+J534/2)</f>
        <v>0</v>
      </c>
      <c r="O534">
        <f>N534*(DI534+DJ534)/1000.0</f>
        <v>0</v>
      </c>
      <c r="P534">
        <f>(DB534 - IF(AU534&gt;1, L534*CV534*100.0/(AW534*DP534), 0))*(DI534+DJ534)/1000.0</f>
        <v>0</v>
      </c>
      <c r="Q534">
        <f>2.0/((1/S534-1/R534)+SIGN(S534)*SQRT((1/S534-1/R534)*(1/S534-1/R534) + 4*CW534/((CW534+1)*(CW534+1))*(2*1/S534*1/R534-1/R534*1/R534)))</f>
        <v>0</v>
      </c>
      <c r="R534">
        <f>IF(LEFT(CX534,1)&lt;&gt;"0",IF(LEFT(CX534,1)="1",3.0,CY534),$D$5+$E$5*(DP534*DI534/($K$5*1000))+$F$5*(DP534*DI534/($K$5*1000))*MAX(MIN(CV534,$J$5),$I$5)*MAX(MIN(CV534,$J$5),$I$5)+$G$5*MAX(MIN(CV534,$J$5),$I$5)*(DP534*DI534/($K$5*1000))+$H$5*(DP534*DI534/($K$5*1000))*(DP534*DI534/($K$5*1000)))</f>
        <v>0</v>
      </c>
      <c r="S534">
        <f>J534*(1000-(1000*0.61365*exp(17.502*W534/(240.97+W534))/(DI534+DJ534)+DD534)/2)/(1000*0.61365*exp(17.502*W534/(240.97+W534))/(DI534+DJ534)-DD534)</f>
        <v>0</v>
      </c>
      <c r="T534">
        <f>1/((CW534+1)/(Q534/1.6)+1/(R534/1.37)) + CW534/((CW534+1)/(Q534/1.6) + CW534/(R534/1.37))</f>
        <v>0</v>
      </c>
      <c r="U534">
        <f>(CR534*CU534)</f>
        <v>0</v>
      </c>
      <c r="V534">
        <f>(DK534+(U534+2*0.95*5.67E-8*(((DK534+$B$7)+273)^4-(DK534+273)^4)-44100*J534)/(1.84*29.3*R534+8*0.95*5.67E-8*(DK534+273)^3))</f>
        <v>0</v>
      </c>
      <c r="W534">
        <f>($C$7*DL534+$D$7*DM534+$E$7*V534)</f>
        <v>0</v>
      </c>
      <c r="X534">
        <f>0.61365*exp(17.502*W534/(240.97+W534))</f>
        <v>0</v>
      </c>
      <c r="Y534">
        <f>(Z534/AA534*100)</f>
        <v>0</v>
      </c>
      <c r="Z534">
        <f>DD534*(DI534+DJ534)/1000</f>
        <v>0</v>
      </c>
      <c r="AA534">
        <f>0.61365*exp(17.502*DK534/(240.97+DK534))</f>
        <v>0</v>
      </c>
      <c r="AB534">
        <f>(X534-DD534*(DI534+DJ534)/1000)</f>
        <v>0</v>
      </c>
      <c r="AC534">
        <f>(-J534*44100)</f>
        <v>0</v>
      </c>
      <c r="AD534">
        <f>2*29.3*R534*0.92*(DK534-W534)</f>
        <v>0</v>
      </c>
      <c r="AE534">
        <f>2*0.95*5.67E-8*(((DK534+$B$7)+273)^4-(W534+273)^4)</f>
        <v>0</v>
      </c>
      <c r="AF534">
        <f>U534+AE534+AC534+AD534</f>
        <v>0</v>
      </c>
      <c r="AG534">
        <f>DH534*AU534*(DC534-DB534*(1000-AU534*DE534)/(1000-AU534*DD534))/(100*CV534)</f>
        <v>0</v>
      </c>
      <c r="AH534">
        <f>1000*DH534*AU534*(DD534-DE534)/(100*CV534*(1000-AU534*DD534))</f>
        <v>0</v>
      </c>
      <c r="AI534">
        <f>(AJ534 - AK534 - DI534*1E3/(8.314*(DK534+273.15)) * AM534/DH534 * AL534) * DH534/(100*CV534) * (1000 - DE534)/1000</f>
        <v>0</v>
      </c>
      <c r="AJ534">
        <v>1142.06795340665</v>
      </c>
      <c r="AK534">
        <v>1074.758606060606</v>
      </c>
      <c r="AL534">
        <v>3.449981255989695</v>
      </c>
      <c r="AM534">
        <v>66.42542374797677</v>
      </c>
      <c r="AN534">
        <f>(AP534 - AO534 + DI534*1E3/(8.314*(DK534+273.15)) * AR534/DH534 * AQ534) * DH534/(100*CV534) * 1000/(1000 - AP534)</f>
        <v>0</v>
      </c>
      <c r="AO534">
        <v>18.03833574529592</v>
      </c>
      <c r="AP534">
        <v>28.50100839160839</v>
      </c>
      <c r="AQ534">
        <v>-0.005048821047072875</v>
      </c>
      <c r="AR534">
        <v>79.24354987130967</v>
      </c>
      <c r="AS534">
        <v>0</v>
      </c>
      <c r="AT534">
        <v>0</v>
      </c>
      <c r="AU534">
        <f>IF(AS534*$H$13&gt;=AW534,1.0,(AW534/(AW534-AS534*$H$13)))</f>
        <v>0</v>
      </c>
      <c r="AV534">
        <f>(AU534-1)*100</f>
        <v>0</v>
      </c>
      <c r="AW534">
        <f>MAX(0,($B$13+$C$13*DP534)/(1+$D$13*DP534)*DI534/(DK534+273)*$E$13)</f>
        <v>0</v>
      </c>
      <c r="AX534" t="s">
        <v>421</v>
      </c>
      <c r="AY534" t="s">
        <v>421</v>
      </c>
      <c r="AZ534">
        <v>0</v>
      </c>
      <c r="BA534">
        <v>0</v>
      </c>
      <c r="BB534">
        <f>1-AZ534/BA534</f>
        <v>0</v>
      </c>
      <c r="BC534">
        <v>0</v>
      </c>
      <c r="BD534" t="s">
        <v>421</v>
      </c>
      <c r="BE534" t="s">
        <v>421</v>
      </c>
      <c r="BF534">
        <v>0</v>
      </c>
      <c r="BG534">
        <v>0</v>
      </c>
      <c r="BH534">
        <f>1-BF534/BG534</f>
        <v>0</v>
      </c>
      <c r="BI534">
        <v>0.5</v>
      </c>
      <c r="BJ534">
        <f>CS534</f>
        <v>0</v>
      </c>
      <c r="BK534">
        <f>L534</f>
        <v>0</v>
      </c>
      <c r="BL534">
        <f>BH534*BI534*BJ534</f>
        <v>0</v>
      </c>
      <c r="BM534">
        <f>(BK534-BC534)/BJ534</f>
        <v>0</v>
      </c>
      <c r="BN534">
        <f>(BA534-BG534)/BG534</f>
        <v>0</v>
      </c>
      <c r="BO534">
        <f>AZ534/(BB534+AZ534/BG534)</f>
        <v>0</v>
      </c>
      <c r="BP534" t="s">
        <v>421</v>
      </c>
      <c r="BQ534">
        <v>0</v>
      </c>
      <c r="BR534">
        <f>IF(BQ534&lt;&gt;0, BQ534, BO534)</f>
        <v>0</v>
      </c>
      <c r="BS534">
        <f>1-BR534/BG534</f>
        <v>0</v>
      </c>
      <c r="BT534">
        <f>(BG534-BF534)/(BG534-BR534)</f>
        <v>0</v>
      </c>
      <c r="BU534">
        <f>(BA534-BG534)/(BA534-BR534)</f>
        <v>0</v>
      </c>
      <c r="BV534">
        <f>(BG534-BF534)/(BG534-AZ534)</f>
        <v>0</v>
      </c>
      <c r="BW534">
        <f>(BA534-BG534)/(BA534-AZ534)</f>
        <v>0</v>
      </c>
      <c r="BX534">
        <f>(BT534*BR534/BF534)</f>
        <v>0</v>
      </c>
      <c r="BY534">
        <f>(1-BX534)</f>
        <v>0</v>
      </c>
      <c r="BZ534">
        <v>1370</v>
      </c>
      <c r="CA534">
        <v>300</v>
      </c>
      <c r="CB534">
        <v>300</v>
      </c>
      <c r="CC534">
        <v>300</v>
      </c>
      <c r="CD534">
        <v>10364.3</v>
      </c>
      <c r="CE534">
        <v>1581.53</v>
      </c>
      <c r="CF534">
        <v>-0.00729618</v>
      </c>
      <c r="CG534">
        <v>1.07</v>
      </c>
      <c r="CH534" t="s">
        <v>421</v>
      </c>
      <c r="CI534" t="s">
        <v>421</v>
      </c>
      <c r="CJ534" t="s">
        <v>421</v>
      </c>
      <c r="CK534" t="s">
        <v>421</v>
      </c>
      <c r="CL534" t="s">
        <v>421</v>
      </c>
      <c r="CM534" t="s">
        <v>421</v>
      </c>
      <c r="CN534" t="s">
        <v>421</v>
      </c>
      <c r="CO534" t="s">
        <v>421</v>
      </c>
      <c r="CP534" t="s">
        <v>421</v>
      </c>
      <c r="CQ534" t="s">
        <v>421</v>
      </c>
      <c r="CR534">
        <f>$B$11*DQ534+$C$11*DR534+$F$11*EC534*(1-EF534)</f>
        <v>0</v>
      </c>
      <c r="CS534">
        <f>CR534*CT534</f>
        <v>0</v>
      </c>
      <c r="CT534">
        <f>($B$11*$D$9+$C$11*$D$9+$F$11*((EP534+EH534)/MAX(EP534+EH534+EQ534, 0.1)*$I$9+EQ534/MAX(EP534+EH534+EQ534, 0.1)*$J$9))/($B$11+$C$11+$F$11)</f>
        <v>0</v>
      </c>
      <c r="CU534">
        <f>($B$11*$K$9+$C$11*$K$9+$F$11*((EP534+EH534)/MAX(EP534+EH534+EQ534, 0.1)*$P$9+EQ534/MAX(EP534+EH534+EQ534, 0.1)*$Q$9))/($B$11+$C$11+$F$11)</f>
        <v>0</v>
      </c>
      <c r="CV534">
        <v>6</v>
      </c>
      <c r="CW534">
        <v>0.5</v>
      </c>
      <c r="CX534" t="s">
        <v>422</v>
      </c>
      <c r="CY534">
        <v>2</v>
      </c>
      <c r="CZ534" t="b">
        <v>1</v>
      </c>
      <c r="DA534">
        <v>1652293162.5</v>
      </c>
      <c r="DB534">
        <v>1037.455555555555</v>
      </c>
      <c r="DC534">
        <v>1125.833333333333</v>
      </c>
      <c r="DD534">
        <v>28.5015</v>
      </c>
      <c r="DE534">
        <v>18.1262</v>
      </c>
      <c r="DF534">
        <v>1037.442222222222</v>
      </c>
      <c r="DG534">
        <v>28.38788888888889</v>
      </c>
      <c r="DH534">
        <v>400.0725555555556</v>
      </c>
      <c r="DI534">
        <v>90.59936666666665</v>
      </c>
      <c r="DJ534">
        <v>0.1000304</v>
      </c>
      <c r="DK534">
        <v>33.84893333333333</v>
      </c>
      <c r="DL534">
        <v>32.35054444444444</v>
      </c>
      <c r="DM534">
        <v>999.9000000000001</v>
      </c>
      <c r="DN534">
        <v>0</v>
      </c>
      <c r="DO534">
        <v>0</v>
      </c>
      <c r="DP534">
        <v>9998.254444444445</v>
      </c>
      <c r="DQ534">
        <v>0</v>
      </c>
      <c r="DR534">
        <v>251.9718888888889</v>
      </c>
      <c r="DS534">
        <v>-88.3782111111111</v>
      </c>
      <c r="DT534">
        <v>1067.89</v>
      </c>
      <c r="DU534">
        <v>1146.618888888889</v>
      </c>
      <c r="DV534">
        <v>10.37531111111111</v>
      </c>
      <c r="DW534">
        <v>1125.833333333333</v>
      </c>
      <c r="DX534">
        <v>18.1262</v>
      </c>
      <c r="DY534">
        <v>2.582217777777778</v>
      </c>
      <c r="DZ534">
        <v>1.642222222222222</v>
      </c>
      <c r="EA534">
        <v>21.5542</v>
      </c>
      <c r="EB534">
        <v>14.36073333333333</v>
      </c>
      <c r="EC534">
        <v>1500.052222222222</v>
      </c>
      <c r="ED534">
        <v>0.9729917777777778</v>
      </c>
      <c r="EE534">
        <v>0.02700824444444444</v>
      </c>
      <c r="EF534">
        <v>0</v>
      </c>
      <c r="EG534">
        <v>977.4707777777777</v>
      </c>
      <c r="EH534">
        <v>5.00097</v>
      </c>
      <c r="EI534">
        <v>15756.47777777778</v>
      </c>
      <c r="EJ534">
        <v>12492</v>
      </c>
      <c r="EK534">
        <v>42.312</v>
      </c>
      <c r="EL534">
        <v>43.875</v>
      </c>
      <c r="EM534">
        <v>42.562</v>
      </c>
      <c r="EN534">
        <v>43.625</v>
      </c>
      <c r="EO534">
        <v>43.45099999999999</v>
      </c>
      <c r="EP534">
        <v>1454.673333333333</v>
      </c>
      <c r="EQ534">
        <v>40.37888888888889</v>
      </c>
      <c r="ER534">
        <v>0</v>
      </c>
      <c r="ES534">
        <v>1329.600000143051</v>
      </c>
      <c r="ET534">
        <v>0</v>
      </c>
      <c r="EU534">
        <v>980.3168800000001</v>
      </c>
      <c r="EV534">
        <v>-36.58946153873215</v>
      </c>
      <c r="EW534">
        <v>-582.8461537636384</v>
      </c>
      <c r="EX534">
        <v>15799.4</v>
      </c>
      <c r="EY534">
        <v>15</v>
      </c>
      <c r="EZ534">
        <v>1652291871.6</v>
      </c>
      <c r="FA534" t="s">
        <v>1407</v>
      </c>
      <c r="FB534">
        <v>1652291871.6</v>
      </c>
      <c r="FC534">
        <v>1652291863.6</v>
      </c>
      <c r="FD534">
        <v>39</v>
      </c>
      <c r="FE534">
        <v>0.347</v>
      </c>
      <c r="FF534">
        <v>-0</v>
      </c>
      <c r="FG534">
        <v>-0.763</v>
      </c>
      <c r="FH534">
        <v>0.031</v>
      </c>
      <c r="FI534">
        <v>1600</v>
      </c>
      <c r="FJ534">
        <v>23</v>
      </c>
      <c r="FK534">
        <v>0.04</v>
      </c>
      <c r="FL534">
        <v>0.02</v>
      </c>
      <c r="FM534">
        <v>-88.30214634146341</v>
      </c>
      <c r="FN534">
        <v>-1.527531010452834</v>
      </c>
      <c r="FO534">
        <v>0.1896043185388093</v>
      </c>
      <c r="FP534">
        <v>-1</v>
      </c>
      <c r="FQ534">
        <v>10.72845609756098</v>
      </c>
      <c r="FR534">
        <v>-2.460478745644609</v>
      </c>
      <c r="FS534">
        <v>0.2427040585235347</v>
      </c>
      <c r="FT534">
        <v>0</v>
      </c>
      <c r="FU534">
        <v>0</v>
      </c>
      <c r="FV534">
        <v>0</v>
      </c>
      <c r="FW534">
        <v>0</v>
      </c>
      <c r="FX534">
        <v>-1</v>
      </c>
      <c r="FY534">
        <v>0</v>
      </c>
      <c r="FZ534">
        <v>1</v>
      </c>
      <c r="GA534" t="s">
        <v>710</v>
      </c>
      <c r="GB534">
        <v>2.69295</v>
      </c>
      <c r="GC534">
        <v>2.70505</v>
      </c>
      <c r="GD534">
        <v>0.175729</v>
      </c>
      <c r="GE534">
        <v>0.183093</v>
      </c>
      <c r="GF534">
        <v>0.118954</v>
      </c>
      <c r="GG534">
        <v>0.0858255</v>
      </c>
      <c r="GH534">
        <v>25801.4</v>
      </c>
      <c r="GI534">
        <v>25676.3</v>
      </c>
      <c r="GJ534">
        <v>29136.3</v>
      </c>
      <c r="GK534">
        <v>29099.8</v>
      </c>
      <c r="GL534">
        <v>33987.1</v>
      </c>
      <c r="GM534">
        <v>35417.7</v>
      </c>
      <c r="GN534">
        <v>41002.9</v>
      </c>
      <c r="GO534">
        <v>41525.9</v>
      </c>
      <c r="GP534">
        <v>1.71012</v>
      </c>
      <c r="GQ534">
        <v>1.9868</v>
      </c>
      <c r="GR534">
        <v>0.06632879999999999</v>
      </c>
      <c r="GS534">
        <v>0</v>
      </c>
      <c r="GT534">
        <v>31.2926</v>
      </c>
      <c r="GU534">
        <v>999.9</v>
      </c>
      <c r="GV534">
        <v>36</v>
      </c>
      <c r="GW534">
        <v>37.4</v>
      </c>
      <c r="GX534">
        <v>25.6059</v>
      </c>
      <c r="GY534">
        <v>63.0019</v>
      </c>
      <c r="GZ534">
        <v>29.1386</v>
      </c>
      <c r="HA534">
        <v>1</v>
      </c>
      <c r="HB534">
        <v>0.425826</v>
      </c>
      <c r="HC534">
        <v>0</v>
      </c>
      <c r="HD534">
        <v>20.3915</v>
      </c>
      <c r="HE534">
        <v>5.21594</v>
      </c>
      <c r="HF534">
        <v>12.0099</v>
      </c>
      <c r="HG534">
        <v>4.98715</v>
      </c>
      <c r="HH534">
        <v>3.28828</v>
      </c>
      <c r="HI534">
        <v>2507.6</v>
      </c>
      <c r="HJ534">
        <v>9999</v>
      </c>
      <c r="HK534">
        <v>9999</v>
      </c>
      <c r="HL534">
        <v>47</v>
      </c>
      <c r="HM534">
        <v>1.86737</v>
      </c>
      <c r="HN534">
        <v>1.8663</v>
      </c>
      <c r="HO534">
        <v>1.86584</v>
      </c>
      <c r="HP534">
        <v>1.8657</v>
      </c>
      <c r="HQ534">
        <v>1.86752</v>
      </c>
      <c r="HR534">
        <v>1.8701</v>
      </c>
      <c r="HS534">
        <v>1.86874</v>
      </c>
      <c r="HT534">
        <v>1.8701</v>
      </c>
      <c r="HU534">
        <v>0</v>
      </c>
      <c r="HV534">
        <v>0</v>
      </c>
      <c r="HW534">
        <v>0</v>
      </c>
      <c r="HX534">
        <v>0</v>
      </c>
      <c r="HY534" t="s">
        <v>425</v>
      </c>
      <c r="HZ534" t="s">
        <v>426</v>
      </c>
      <c r="IA534" t="s">
        <v>427</v>
      </c>
      <c r="IB534" t="s">
        <v>427</v>
      </c>
      <c r="IC534" t="s">
        <v>427</v>
      </c>
      <c r="ID534" t="s">
        <v>427</v>
      </c>
      <c r="IE534">
        <v>0</v>
      </c>
      <c r="IF534">
        <v>100</v>
      </c>
      <c r="IG534">
        <v>100</v>
      </c>
      <c r="IH534">
        <v>0</v>
      </c>
      <c r="II534">
        <v>0.1136</v>
      </c>
      <c r="IJ534">
        <v>1.086735174038953</v>
      </c>
      <c r="IK534">
        <v>-0.0004613869835165773</v>
      </c>
      <c r="IL534">
        <v>-7.733014719846753E-07</v>
      </c>
      <c r="IM534">
        <v>2.12217718631011E-10</v>
      </c>
      <c r="IN534">
        <v>-0.1663746428164504</v>
      </c>
      <c r="IO534">
        <v>0.000886434048502425</v>
      </c>
      <c r="IP534">
        <v>0.0004187276611132993</v>
      </c>
      <c r="IQ534">
        <v>-3.612086840460417E-06</v>
      </c>
      <c r="IR534">
        <v>19</v>
      </c>
      <c r="IS534">
        <v>2204</v>
      </c>
      <c r="IT534">
        <v>1</v>
      </c>
      <c r="IU534">
        <v>37</v>
      </c>
      <c r="IV534">
        <v>21.6</v>
      </c>
      <c r="IW534">
        <v>21.7</v>
      </c>
      <c r="IX534">
        <v>2.34619</v>
      </c>
      <c r="IY534">
        <v>2.21191</v>
      </c>
      <c r="IZ534">
        <v>1.39648</v>
      </c>
      <c r="JA534">
        <v>2.34863</v>
      </c>
      <c r="JB534">
        <v>1.49536</v>
      </c>
      <c r="JC534">
        <v>2.35352</v>
      </c>
      <c r="JD534">
        <v>39.8428</v>
      </c>
      <c r="JE534">
        <v>14.132</v>
      </c>
      <c r="JF534">
        <v>18</v>
      </c>
      <c r="JG534">
        <v>393.635</v>
      </c>
      <c r="JH534">
        <v>554.702</v>
      </c>
      <c r="JI534">
        <v>33.2451</v>
      </c>
      <c r="JJ534">
        <v>32.9272</v>
      </c>
      <c r="JK534">
        <v>30.0001</v>
      </c>
      <c r="JL534">
        <v>32.855</v>
      </c>
      <c r="JM534">
        <v>32.7662</v>
      </c>
      <c r="JN534">
        <v>47.0611</v>
      </c>
      <c r="JO534">
        <v>29.3704</v>
      </c>
      <c r="JP534">
        <v>0</v>
      </c>
      <c r="JQ534">
        <v>-999.9</v>
      </c>
      <c r="JR534">
        <v>1156.42</v>
      </c>
      <c r="JS534">
        <v>18.4927</v>
      </c>
      <c r="JT534">
        <v>99.583</v>
      </c>
      <c r="JU534">
        <v>99.6737</v>
      </c>
    </row>
    <row r="535" spans="1:281">
      <c r="A535">
        <v>519</v>
      </c>
      <c r="B535">
        <v>1652293170</v>
      </c>
      <c r="C535">
        <v>11113.5</v>
      </c>
      <c r="D535" t="s">
        <v>1549</v>
      </c>
      <c r="E535" t="s">
        <v>1550</v>
      </c>
      <c r="F535">
        <v>5</v>
      </c>
      <c r="G535" t="s">
        <v>1410</v>
      </c>
      <c r="H535" t="s">
        <v>418</v>
      </c>
      <c r="I535">
        <v>1652293167.2</v>
      </c>
      <c r="J535">
        <f>(K535)/1000</f>
        <v>0</v>
      </c>
      <c r="K535">
        <f>IF(CZ535, AN535, AH535)</f>
        <v>0</v>
      </c>
      <c r="L535">
        <f>IF(CZ535, AI535, AG535)</f>
        <v>0</v>
      </c>
      <c r="M535">
        <f>DB535 - IF(AU535&gt;1, L535*CV535*100.0/(AW535*DP535), 0)</f>
        <v>0</v>
      </c>
      <c r="N535">
        <f>((T535-J535/2)*M535-L535)/(T535+J535/2)</f>
        <v>0</v>
      </c>
      <c r="O535">
        <f>N535*(DI535+DJ535)/1000.0</f>
        <v>0</v>
      </c>
      <c r="P535">
        <f>(DB535 - IF(AU535&gt;1, L535*CV535*100.0/(AW535*DP535), 0))*(DI535+DJ535)/1000.0</f>
        <v>0</v>
      </c>
      <c r="Q535">
        <f>2.0/((1/S535-1/R535)+SIGN(S535)*SQRT((1/S535-1/R535)*(1/S535-1/R535) + 4*CW535/((CW535+1)*(CW535+1))*(2*1/S535*1/R535-1/R535*1/R535)))</f>
        <v>0</v>
      </c>
      <c r="R535">
        <f>IF(LEFT(CX535,1)&lt;&gt;"0",IF(LEFT(CX535,1)="1",3.0,CY535),$D$5+$E$5*(DP535*DI535/($K$5*1000))+$F$5*(DP535*DI535/($K$5*1000))*MAX(MIN(CV535,$J$5),$I$5)*MAX(MIN(CV535,$J$5),$I$5)+$G$5*MAX(MIN(CV535,$J$5),$I$5)*(DP535*DI535/($K$5*1000))+$H$5*(DP535*DI535/($K$5*1000))*(DP535*DI535/($K$5*1000)))</f>
        <v>0</v>
      </c>
      <c r="S535">
        <f>J535*(1000-(1000*0.61365*exp(17.502*W535/(240.97+W535))/(DI535+DJ535)+DD535)/2)/(1000*0.61365*exp(17.502*W535/(240.97+W535))/(DI535+DJ535)-DD535)</f>
        <v>0</v>
      </c>
      <c r="T535">
        <f>1/((CW535+1)/(Q535/1.6)+1/(R535/1.37)) + CW535/((CW535+1)/(Q535/1.6) + CW535/(R535/1.37))</f>
        <v>0</v>
      </c>
      <c r="U535">
        <f>(CR535*CU535)</f>
        <v>0</v>
      </c>
      <c r="V535">
        <f>(DK535+(U535+2*0.95*5.67E-8*(((DK535+$B$7)+273)^4-(DK535+273)^4)-44100*J535)/(1.84*29.3*R535+8*0.95*5.67E-8*(DK535+273)^3))</f>
        <v>0</v>
      </c>
      <c r="W535">
        <f>($C$7*DL535+$D$7*DM535+$E$7*V535)</f>
        <v>0</v>
      </c>
      <c r="X535">
        <f>0.61365*exp(17.502*W535/(240.97+W535))</f>
        <v>0</v>
      </c>
      <c r="Y535">
        <f>(Z535/AA535*100)</f>
        <v>0</v>
      </c>
      <c r="Z535">
        <f>DD535*(DI535+DJ535)/1000</f>
        <v>0</v>
      </c>
      <c r="AA535">
        <f>0.61365*exp(17.502*DK535/(240.97+DK535))</f>
        <v>0</v>
      </c>
      <c r="AB535">
        <f>(X535-DD535*(DI535+DJ535)/1000)</f>
        <v>0</v>
      </c>
      <c r="AC535">
        <f>(-J535*44100)</f>
        <v>0</v>
      </c>
      <c r="AD535">
        <f>2*29.3*R535*0.92*(DK535-W535)</f>
        <v>0</v>
      </c>
      <c r="AE535">
        <f>2*0.95*5.67E-8*(((DK535+$B$7)+273)^4-(W535+273)^4)</f>
        <v>0</v>
      </c>
      <c r="AF535">
        <f>U535+AE535+AC535+AD535</f>
        <v>0</v>
      </c>
      <c r="AG535">
        <f>DH535*AU535*(DC535-DB535*(1000-AU535*DE535)/(1000-AU535*DD535))/(100*CV535)</f>
        <v>0</v>
      </c>
      <c r="AH535">
        <f>1000*DH535*AU535*(DD535-DE535)/(100*CV535*(1000-AU535*DD535))</f>
        <v>0</v>
      </c>
      <c r="AI535">
        <f>(AJ535 - AK535 - DI535*1E3/(8.314*(DK535+273.15)) * AM535/DH535 * AL535) * DH535/(100*CV535) * (1000 - DE535)/1000</f>
        <v>0</v>
      </c>
      <c r="AJ535">
        <v>1159.277764220965</v>
      </c>
      <c r="AK535">
        <v>1091.884242424242</v>
      </c>
      <c r="AL535">
        <v>3.429658115263545</v>
      </c>
      <c r="AM535">
        <v>66.42542374797677</v>
      </c>
      <c r="AN535">
        <f>(AP535 - AO535 + DI535*1E3/(8.314*(DK535+273.15)) * AR535/DH535 * AQ535) * DH535/(100*CV535) * 1000/(1000 - AP535)</f>
        <v>0</v>
      </c>
      <c r="AO535">
        <v>18.24980918979177</v>
      </c>
      <c r="AP535">
        <v>28.48633426573427</v>
      </c>
      <c r="AQ535">
        <v>-0.000384812599761886</v>
      </c>
      <c r="AR535">
        <v>79.24354987130967</v>
      </c>
      <c r="AS535">
        <v>0</v>
      </c>
      <c r="AT535">
        <v>0</v>
      </c>
      <c r="AU535">
        <f>IF(AS535*$H$13&gt;=AW535,1.0,(AW535/(AW535-AS535*$H$13)))</f>
        <v>0</v>
      </c>
      <c r="AV535">
        <f>(AU535-1)*100</f>
        <v>0</v>
      </c>
      <c r="AW535">
        <f>MAX(0,($B$13+$C$13*DP535)/(1+$D$13*DP535)*DI535/(DK535+273)*$E$13)</f>
        <v>0</v>
      </c>
      <c r="AX535" t="s">
        <v>421</v>
      </c>
      <c r="AY535" t="s">
        <v>421</v>
      </c>
      <c r="AZ535">
        <v>0</v>
      </c>
      <c r="BA535">
        <v>0</v>
      </c>
      <c r="BB535">
        <f>1-AZ535/BA535</f>
        <v>0</v>
      </c>
      <c r="BC535">
        <v>0</v>
      </c>
      <c r="BD535" t="s">
        <v>421</v>
      </c>
      <c r="BE535" t="s">
        <v>421</v>
      </c>
      <c r="BF535">
        <v>0</v>
      </c>
      <c r="BG535">
        <v>0</v>
      </c>
      <c r="BH535">
        <f>1-BF535/BG535</f>
        <v>0</v>
      </c>
      <c r="BI535">
        <v>0.5</v>
      </c>
      <c r="BJ535">
        <f>CS535</f>
        <v>0</v>
      </c>
      <c r="BK535">
        <f>L535</f>
        <v>0</v>
      </c>
      <c r="BL535">
        <f>BH535*BI535*BJ535</f>
        <v>0</v>
      </c>
      <c r="BM535">
        <f>(BK535-BC535)/BJ535</f>
        <v>0</v>
      </c>
      <c r="BN535">
        <f>(BA535-BG535)/BG535</f>
        <v>0</v>
      </c>
      <c r="BO535">
        <f>AZ535/(BB535+AZ535/BG535)</f>
        <v>0</v>
      </c>
      <c r="BP535" t="s">
        <v>421</v>
      </c>
      <c r="BQ535">
        <v>0</v>
      </c>
      <c r="BR535">
        <f>IF(BQ535&lt;&gt;0, BQ535, BO535)</f>
        <v>0</v>
      </c>
      <c r="BS535">
        <f>1-BR535/BG535</f>
        <v>0</v>
      </c>
      <c r="BT535">
        <f>(BG535-BF535)/(BG535-BR535)</f>
        <v>0</v>
      </c>
      <c r="BU535">
        <f>(BA535-BG535)/(BA535-BR535)</f>
        <v>0</v>
      </c>
      <c r="BV535">
        <f>(BG535-BF535)/(BG535-AZ535)</f>
        <v>0</v>
      </c>
      <c r="BW535">
        <f>(BA535-BG535)/(BA535-AZ535)</f>
        <v>0</v>
      </c>
      <c r="BX535">
        <f>(BT535*BR535/BF535)</f>
        <v>0</v>
      </c>
      <c r="BY535">
        <f>(1-BX535)</f>
        <v>0</v>
      </c>
      <c r="BZ535">
        <v>1370</v>
      </c>
      <c r="CA535">
        <v>300</v>
      </c>
      <c r="CB535">
        <v>300</v>
      </c>
      <c r="CC535">
        <v>300</v>
      </c>
      <c r="CD535">
        <v>10364.3</v>
      </c>
      <c r="CE535">
        <v>1581.53</v>
      </c>
      <c r="CF535">
        <v>-0.00729618</v>
      </c>
      <c r="CG535">
        <v>1.07</v>
      </c>
      <c r="CH535" t="s">
        <v>421</v>
      </c>
      <c r="CI535" t="s">
        <v>421</v>
      </c>
      <c r="CJ535" t="s">
        <v>421</v>
      </c>
      <c r="CK535" t="s">
        <v>421</v>
      </c>
      <c r="CL535" t="s">
        <v>421</v>
      </c>
      <c r="CM535" t="s">
        <v>421</v>
      </c>
      <c r="CN535" t="s">
        <v>421</v>
      </c>
      <c r="CO535" t="s">
        <v>421</v>
      </c>
      <c r="CP535" t="s">
        <v>421</v>
      </c>
      <c r="CQ535" t="s">
        <v>421</v>
      </c>
      <c r="CR535">
        <f>$B$11*DQ535+$C$11*DR535+$F$11*EC535*(1-EF535)</f>
        <v>0</v>
      </c>
      <c r="CS535">
        <f>CR535*CT535</f>
        <v>0</v>
      </c>
      <c r="CT535">
        <f>($B$11*$D$9+$C$11*$D$9+$F$11*((EP535+EH535)/MAX(EP535+EH535+EQ535, 0.1)*$I$9+EQ535/MAX(EP535+EH535+EQ535, 0.1)*$J$9))/($B$11+$C$11+$F$11)</f>
        <v>0</v>
      </c>
      <c r="CU535">
        <f>($B$11*$K$9+$C$11*$K$9+$F$11*((EP535+EH535)/MAX(EP535+EH535+EQ535, 0.1)*$P$9+EQ535/MAX(EP535+EH535+EQ535, 0.1)*$Q$9))/($B$11+$C$11+$F$11)</f>
        <v>0</v>
      </c>
      <c r="CV535">
        <v>6</v>
      </c>
      <c r="CW535">
        <v>0.5</v>
      </c>
      <c r="CX535" t="s">
        <v>422</v>
      </c>
      <c r="CY535">
        <v>2</v>
      </c>
      <c r="CZ535" t="b">
        <v>1</v>
      </c>
      <c r="DA535">
        <v>1652293167.2</v>
      </c>
      <c r="DB535">
        <v>1053.129</v>
      </c>
      <c r="DC535">
        <v>1141.551</v>
      </c>
      <c r="DD535">
        <v>28.49541</v>
      </c>
      <c r="DE535">
        <v>18.30482</v>
      </c>
      <c r="DF535">
        <v>1053.14</v>
      </c>
      <c r="DG535">
        <v>28.38193</v>
      </c>
      <c r="DH535">
        <v>400.0295</v>
      </c>
      <c r="DI535">
        <v>90.59698999999999</v>
      </c>
      <c r="DJ535">
        <v>0.09990844</v>
      </c>
      <c r="DK535">
        <v>33.85163</v>
      </c>
      <c r="DL535">
        <v>32.38855</v>
      </c>
      <c r="DM535">
        <v>999.9</v>
      </c>
      <c r="DN535">
        <v>0</v>
      </c>
      <c r="DO535">
        <v>0</v>
      </c>
      <c r="DP535">
        <v>10003.13</v>
      </c>
      <c r="DQ535">
        <v>0</v>
      </c>
      <c r="DR535">
        <v>251.1921</v>
      </c>
      <c r="DS535">
        <v>-88.42173999999999</v>
      </c>
      <c r="DT535">
        <v>1084.018</v>
      </c>
      <c r="DU535">
        <v>1162.837</v>
      </c>
      <c r="DV535">
        <v>10.19061</v>
      </c>
      <c r="DW535">
        <v>1141.551</v>
      </c>
      <c r="DX535">
        <v>18.30482</v>
      </c>
      <c r="DY535">
        <v>2.581598</v>
      </c>
      <c r="DZ535">
        <v>1.658362</v>
      </c>
      <c r="EA535">
        <v>21.5503</v>
      </c>
      <c r="EB535">
        <v>14.51202</v>
      </c>
      <c r="EC535">
        <v>1500.004</v>
      </c>
      <c r="ED535">
        <v>0.9729954999999999</v>
      </c>
      <c r="EE535">
        <v>0.02700447</v>
      </c>
      <c r="EF535">
        <v>0</v>
      </c>
      <c r="EG535">
        <v>975.0396999999999</v>
      </c>
      <c r="EH535">
        <v>5.000970000000001</v>
      </c>
      <c r="EI535">
        <v>15723.31</v>
      </c>
      <c r="EJ535">
        <v>12491.6</v>
      </c>
      <c r="EK535">
        <v>42.312</v>
      </c>
      <c r="EL535">
        <v>43.875</v>
      </c>
      <c r="EM535">
        <v>42.562</v>
      </c>
      <c r="EN535">
        <v>43.625</v>
      </c>
      <c r="EO535">
        <v>43.4496</v>
      </c>
      <c r="EP535">
        <v>1454.632</v>
      </c>
      <c r="EQ535">
        <v>40.37200000000001</v>
      </c>
      <c r="ER535">
        <v>0</v>
      </c>
      <c r="ES535">
        <v>1334.400000095367</v>
      </c>
      <c r="ET535">
        <v>0</v>
      </c>
      <c r="EU535">
        <v>977.5230799999999</v>
      </c>
      <c r="EV535">
        <v>-34.12907687479439</v>
      </c>
      <c r="EW535">
        <v>-484.9153840545067</v>
      </c>
      <c r="EX535">
        <v>15757.96</v>
      </c>
      <c r="EY535">
        <v>15</v>
      </c>
      <c r="EZ535">
        <v>1652291871.6</v>
      </c>
      <c r="FA535" t="s">
        <v>1407</v>
      </c>
      <c r="FB535">
        <v>1652291871.6</v>
      </c>
      <c r="FC535">
        <v>1652291863.6</v>
      </c>
      <c r="FD535">
        <v>39</v>
      </c>
      <c r="FE535">
        <v>0.347</v>
      </c>
      <c r="FF535">
        <v>-0</v>
      </c>
      <c r="FG535">
        <v>-0.763</v>
      </c>
      <c r="FH535">
        <v>0.031</v>
      </c>
      <c r="FI535">
        <v>1600</v>
      </c>
      <c r="FJ535">
        <v>23</v>
      </c>
      <c r="FK535">
        <v>0.04</v>
      </c>
      <c r="FL535">
        <v>0.02</v>
      </c>
      <c r="FM535">
        <v>-88.3862243902439</v>
      </c>
      <c r="FN535">
        <v>-0.5268606271779083</v>
      </c>
      <c r="FO535">
        <v>0.1283440436929487</v>
      </c>
      <c r="FP535">
        <v>-1</v>
      </c>
      <c r="FQ535">
        <v>10.52381219512195</v>
      </c>
      <c r="FR535">
        <v>-2.441084320557488</v>
      </c>
      <c r="FS535">
        <v>0.2408163962037206</v>
      </c>
      <c r="FT535">
        <v>0</v>
      </c>
      <c r="FU535">
        <v>0</v>
      </c>
      <c r="FV535">
        <v>0</v>
      </c>
      <c r="FW535">
        <v>0</v>
      </c>
      <c r="FX535">
        <v>-1</v>
      </c>
      <c r="FY535">
        <v>0</v>
      </c>
      <c r="FZ535">
        <v>1</v>
      </c>
      <c r="GA535" t="s">
        <v>710</v>
      </c>
      <c r="GB535">
        <v>2.69277</v>
      </c>
      <c r="GC535">
        <v>2.70526</v>
      </c>
      <c r="GD535">
        <v>0.177516</v>
      </c>
      <c r="GE535">
        <v>0.184818</v>
      </c>
      <c r="GF535">
        <v>0.11891</v>
      </c>
      <c r="GG535">
        <v>0.0864524</v>
      </c>
      <c r="GH535">
        <v>25746.1</v>
      </c>
      <c r="GI535">
        <v>25622.1</v>
      </c>
      <c r="GJ535">
        <v>29137.2</v>
      </c>
      <c r="GK535">
        <v>29100</v>
      </c>
      <c r="GL535">
        <v>33990.2</v>
      </c>
      <c r="GM535">
        <v>35393.5</v>
      </c>
      <c r="GN535">
        <v>41004.6</v>
      </c>
      <c r="GO535">
        <v>41526</v>
      </c>
      <c r="GP535">
        <v>1.7098</v>
      </c>
      <c r="GQ535">
        <v>1.98703</v>
      </c>
      <c r="GR535">
        <v>0.06805360000000001</v>
      </c>
      <c r="GS535">
        <v>0</v>
      </c>
      <c r="GT535">
        <v>31.2954</v>
      </c>
      <c r="GU535">
        <v>999.9</v>
      </c>
      <c r="GV535">
        <v>36</v>
      </c>
      <c r="GW535">
        <v>37.4</v>
      </c>
      <c r="GX535">
        <v>25.6056</v>
      </c>
      <c r="GY535">
        <v>63.0419</v>
      </c>
      <c r="GZ535">
        <v>29.5112</v>
      </c>
      <c r="HA535">
        <v>1</v>
      </c>
      <c r="HB535">
        <v>0.42577</v>
      </c>
      <c r="HC535">
        <v>0</v>
      </c>
      <c r="HD535">
        <v>20.3914</v>
      </c>
      <c r="HE535">
        <v>5.21609</v>
      </c>
      <c r="HF535">
        <v>12.0099</v>
      </c>
      <c r="HG535">
        <v>4.9871</v>
      </c>
      <c r="HH535">
        <v>3.2883</v>
      </c>
      <c r="HI535">
        <v>2507.9</v>
      </c>
      <c r="HJ535">
        <v>9999</v>
      </c>
      <c r="HK535">
        <v>9999</v>
      </c>
      <c r="HL535">
        <v>47</v>
      </c>
      <c r="HM535">
        <v>1.86737</v>
      </c>
      <c r="HN535">
        <v>1.8663</v>
      </c>
      <c r="HO535">
        <v>1.86584</v>
      </c>
      <c r="HP535">
        <v>1.8657</v>
      </c>
      <c r="HQ535">
        <v>1.86752</v>
      </c>
      <c r="HR535">
        <v>1.87007</v>
      </c>
      <c r="HS535">
        <v>1.86874</v>
      </c>
      <c r="HT535">
        <v>1.87012</v>
      </c>
      <c r="HU535">
        <v>0</v>
      </c>
      <c r="HV535">
        <v>0</v>
      </c>
      <c r="HW535">
        <v>0</v>
      </c>
      <c r="HX535">
        <v>0</v>
      </c>
      <c r="HY535" t="s">
        <v>425</v>
      </c>
      <c r="HZ535" t="s">
        <v>426</v>
      </c>
      <c r="IA535" t="s">
        <v>427</v>
      </c>
      <c r="IB535" t="s">
        <v>427</v>
      </c>
      <c r="IC535" t="s">
        <v>427</v>
      </c>
      <c r="ID535" t="s">
        <v>427</v>
      </c>
      <c r="IE535">
        <v>0</v>
      </c>
      <c r="IF535">
        <v>100</v>
      </c>
      <c r="IG535">
        <v>100</v>
      </c>
      <c r="IH535">
        <v>-0.02</v>
      </c>
      <c r="II535">
        <v>0.1133</v>
      </c>
      <c r="IJ535">
        <v>1.086735174038953</v>
      </c>
      <c r="IK535">
        <v>-0.0004613869835165773</v>
      </c>
      <c r="IL535">
        <v>-7.733014719846753E-07</v>
      </c>
      <c r="IM535">
        <v>2.12217718631011E-10</v>
      </c>
      <c r="IN535">
        <v>-0.1663746428164504</v>
      </c>
      <c r="IO535">
        <v>0.000886434048502425</v>
      </c>
      <c r="IP535">
        <v>0.0004187276611132993</v>
      </c>
      <c r="IQ535">
        <v>-3.612086840460417E-06</v>
      </c>
      <c r="IR535">
        <v>19</v>
      </c>
      <c r="IS535">
        <v>2204</v>
      </c>
      <c r="IT535">
        <v>1</v>
      </c>
      <c r="IU535">
        <v>37</v>
      </c>
      <c r="IV535">
        <v>21.6</v>
      </c>
      <c r="IW535">
        <v>21.8</v>
      </c>
      <c r="IX535">
        <v>2.37549</v>
      </c>
      <c r="IY535">
        <v>2.21436</v>
      </c>
      <c r="IZ535">
        <v>1.39648</v>
      </c>
      <c r="JA535">
        <v>2.34863</v>
      </c>
      <c r="JB535">
        <v>1.49536</v>
      </c>
      <c r="JC535">
        <v>2.39624</v>
      </c>
      <c r="JD535">
        <v>39.8428</v>
      </c>
      <c r="JE535">
        <v>14.1233</v>
      </c>
      <c r="JF535">
        <v>18</v>
      </c>
      <c r="JG535">
        <v>393.453</v>
      </c>
      <c r="JH535">
        <v>554.871</v>
      </c>
      <c r="JI535">
        <v>33.2442</v>
      </c>
      <c r="JJ535">
        <v>32.9268</v>
      </c>
      <c r="JK535">
        <v>30</v>
      </c>
      <c r="JL535">
        <v>32.8546</v>
      </c>
      <c r="JM535">
        <v>32.7662</v>
      </c>
      <c r="JN535">
        <v>47.5739</v>
      </c>
      <c r="JO535">
        <v>28.7912</v>
      </c>
      <c r="JP535">
        <v>0</v>
      </c>
      <c r="JQ535">
        <v>-999.9</v>
      </c>
      <c r="JR535">
        <v>1169.78</v>
      </c>
      <c r="JS535">
        <v>18.6879</v>
      </c>
      <c r="JT535">
        <v>99.5864</v>
      </c>
      <c r="JU535">
        <v>99.6741</v>
      </c>
    </row>
    <row r="536" spans="1:281">
      <c r="A536">
        <v>520</v>
      </c>
      <c r="B536">
        <v>1652293175</v>
      </c>
      <c r="C536">
        <v>11118.5</v>
      </c>
      <c r="D536" t="s">
        <v>1551</v>
      </c>
      <c r="E536" t="s">
        <v>1552</v>
      </c>
      <c r="F536">
        <v>5</v>
      </c>
      <c r="G536" t="s">
        <v>1410</v>
      </c>
      <c r="H536" t="s">
        <v>418</v>
      </c>
      <c r="I536">
        <v>1652293172.5</v>
      </c>
      <c r="J536">
        <f>(K536)/1000</f>
        <v>0</v>
      </c>
      <c r="K536">
        <f>IF(CZ536, AN536, AH536)</f>
        <v>0</v>
      </c>
      <c r="L536">
        <f>IF(CZ536, AI536, AG536)</f>
        <v>0</v>
      </c>
      <c r="M536">
        <f>DB536 - IF(AU536&gt;1, L536*CV536*100.0/(AW536*DP536), 0)</f>
        <v>0</v>
      </c>
      <c r="N536">
        <f>((T536-J536/2)*M536-L536)/(T536+J536/2)</f>
        <v>0</v>
      </c>
      <c r="O536">
        <f>N536*(DI536+DJ536)/1000.0</f>
        <v>0</v>
      </c>
      <c r="P536">
        <f>(DB536 - IF(AU536&gt;1, L536*CV536*100.0/(AW536*DP536), 0))*(DI536+DJ536)/1000.0</f>
        <v>0</v>
      </c>
      <c r="Q536">
        <f>2.0/((1/S536-1/R536)+SIGN(S536)*SQRT((1/S536-1/R536)*(1/S536-1/R536) + 4*CW536/((CW536+1)*(CW536+1))*(2*1/S536*1/R536-1/R536*1/R536)))</f>
        <v>0</v>
      </c>
      <c r="R536">
        <f>IF(LEFT(CX536,1)&lt;&gt;"0",IF(LEFT(CX536,1)="1",3.0,CY536),$D$5+$E$5*(DP536*DI536/($K$5*1000))+$F$5*(DP536*DI536/($K$5*1000))*MAX(MIN(CV536,$J$5),$I$5)*MAX(MIN(CV536,$J$5),$I$5)+$G$5*MAX(MIN(CV536,$J$5),$I$5)*(DP536*DI536/($K$5*1000))+$H$5*(DP536*DI536/($K$5*1000))*(DP536*DI536/($K$5*1000)))</f>
        <v>0</v>
      </c>
      <c r="S536">
        <f>J536*(1000-(1000*0.61365*exp(17.502*W536/(240.97+W536))/(DI536+DJ536)+DD536)/2)/(1000*0.61365*exp(17.502*W536/(240.97+W536))/(DI536+DJ536)-DD536)</f>
        <v>0</v>
      </c>
      <c r="T536">
        <f>1/((CW536+1)/(Q536/1.6)+1/(R536/1.37)) + CW536/((CW536+1)/(Q536/1.6) + CW536/(R536/1.37))</f>
        <v>0</v>
      </c>
      <c r="U536">
        <f>(CR536*CU536)</f>
        <v>0</v>
      </c>
      <c r="V536">
        <f>(DK536+(U536+2*0.95*5.67E-8*(((DK536+$B$7)+273)^4-(DK536+273)^4)-44100*J536)/(1.84*29.3*R536+8*0.95*5.67E-8*(DK536+273)^3))</f>
        <v>0</v>
      </c>
      <c r="W536">
        <f>($C$7*DL536+$D$7*DM536+$E$7*V536)</f>
        <v>0</v>
      </c>
      <c r="X536">
        <f>0.61365*exp(17.502*W536/(240.97+W536))</f>
        <v>0</v>
      </c>
      <c r="Y536">
        <f>(Z536/AA536*100)</f>
        <v>0</v>
      </c>
      <c r="Z536">
        <f>DD536*(DI536+DJ536)/1000</f>
        <v>0</v>
      </c>
      <c r="AA536">
        <f>0.61365*exp(17.502*DK536/(240.97+DK536))</f>
        <v>0</v>
      </c>
      <c r="AB536">
        <f>(X536-DD536*(DI536+DJ536)/1000)</f>
        <v>0</v>
      </c>
      <c r="AC536">
        <f>(-J536*44100)</f>
        <v>0</v>
      </c>
      <c r="AD536">
        <f>2*29.3*R536*0.92*(DK536-W536)</f>
        <v>0</v>
      </c>
      <c r="AE536">
        <f>2*0.95*5.67E-8*(((DK536+$B$7)+273)^4-(W536+273)^4)</f>
        <v>0</v>
      </c>
      <c r="AF536">
        <f>U536+AE536+AC536+AD536</f>
        <v>0</v>
      </c>
      <c r="AG536">
        <f>DH536*AU536*(DC536-DB536*(1000-AU536*DE536)/(1000-AU536*DD536))/(100*CV536)</f>
        <v>0</v>
      </c>
      <c r="AH536">
        <f>1000*DH536*AU536*(DD536-DE536)/(100*CV536*(1000-AU536*DD536))</f>
        <v>0</v>
      </c>
      <c r="AI536">
        <f>(AJ536 - AK536 - DI536*1E3/(8.314*(DK536+273.15)) * AM536/DH536 * AL536) * DH536/(100*CV536) * (1000 - DE536)/1000</f>
        <v>0</v>
      </c>
      <c r="AJ536">
        <v>1176.756059576974</v>
      </c>
      <c r="AK536">
        <v>1109.071454545454</v>
      </c>
      <c r="AL536">
        <v>3.456625896235904</v>
      </c>
      <c r="AM536">
        <v>66.42542374797677</v>
      </c>
      <c r="AN536">
        <f>(AP536 - AO536 + DI536*1E3/(8.314*(DK536+273.15)) * AR536/DH536 * AQ536) * DH536/(100*CV536) * 1000/(1000 - AP536)</f>
        <v>0</v>
      </c>
      <c r="AO536">
        <v>18.44439330350863</v>
      </c>
      <c r="AP536">
        <v>28.49036503496505</v>
      </c>
      <c r="AQ536">
        <v>0.0001344836341579523</v>
      </c>
      <c r="AR536">
        <v>79.24354987130967</v>
      </c>
      <c r="AS536">
        <v>0</v>
      </c>
      <c r="AT536">
        <v>0</v>
      </c>
      <c r="AU536">
        <f>IF(AS536*$H$13&gt;=AW536,1.0,(AW536/(AW536-AS536*$H$13)))</f>
        <v>0</v>
      </c>
      <c r="AV536">
        <f>(AU536-1)*100</f>
        <v>0</v>
      </c>
      <c r="AW536">
        <f>MAX(0,($B$13+$C$13*DP536)/(1+$D$13*DP536)*DI536/(DK536+273)*$E$13)</f>
        <v>0</v>
      </c>
      <c r="AX536" t="s">
        <v>421</v>
      </c>
      <c r="AY536" t="s">
        <v>421</v>
      </c>
      <c r="AZ536">
        <v>0</v>
      </c>
      <c r="BA536">
        <v>0</v>
      </c>
      <c r="BB536">
        <f>1-AZ536/BA536</f>
        <v>0</v>
      </c>
      <c r="BC536">
        <v>0</v>
      </c>
      <c r="BD536" t="s">
        <v>421</v>
      </c>
      <c r="BE536" t="s">
        <v>421</v>
      </c>
      <c r="BF536">
        <v>0</v>
      </c>
      <c r="BG536">
        <v>0</v>
      </c>
      <c r="BH536">
        <f>1-BF536/BG536</f>
        <v>0</v>
      </c>
      <c r="BI536">
        <v>0.5</v>
      </c>
      <c r="BJ536">
        <f>CS536</f>
        <v>0</v>
      </c>
      <c r="BK536">
        <f>L536</f>
        <v>0</v>
      </c>
      <c r="BL536">
        <f>BH536*BI536*BJ536</f>
        <v>0</v>
      </c>
      <c r="BM536">
        <f>(BK536-BC536)/BJ536</f>
        <v>0</v>
      </c>
      <c r="BN536">
        <f>(BA536-BG536)/BG536</f>
        <v>0</v>
      </c>
      <c r="BO536">
        <f>AZ536/(BB536+AZ536/BG536)</f>
        <v>0</v>
      </c>
      <c r="BP536" t="s">
        <v>421</v>
      </c>
      <c r="BQ536">
        <v>0</v>
      </c>
      <c r="BR536">
        <f>IF(BQ536&lt;&gt;0, BQ536, BO536)</f>
        <v>0</v>
      </c>
      <c r="BS536">
        <f>1-BR536/BG536</f>
        <v>0</v>
      </c>
      <c r="BT536">
        <f>(BG536-BF536)/(BG536-BR536)</f>
        <v>0</v>
      </c>
      <c r="BU536">
        <f>(BA536-BG536)/(BA536-BR536)</f>
        <v>0</v>
      </c>
      <c r="BV536">
        <f>(BG536-BF536)/(BG536-AZ536)</f>
        <v>0</v>
      </c>
      <c r="BW536">
        <f>(BA536-BG536)/(BA536-AZ536)</f>
        <v>0</v>
      </c>
      <c r="BX536">
        <f>(BT536*BR536/BF536)</f>
        <v>0</v>
      </c>
      <c r="BY536">
        <f>(1-BX536)</f>
        <v>0</v>
      </c>
      <c r="BZ536">
        <v>1370</v>
      </c>
      <c r="CA536">
        <v>300</v>
      </c>
      <c r="CB536">
        <v>300</v>
      </c>
      <c r="CC536">
        <v>300</v>
      </c>
      <c r="CD536">
        <v>10364.3</v>
      </c>
      <c r="CE536">
        <v>1581.53</v>
      </c>
      <c r="CF536">
        <v>-0.00729618</v>
      </c>
      <c r="CG536">
        <v>1.07</v>
      </c>
      <c r="CH536" t="s">
        <v>421</v>
      </c>
      <c r="CI536" t="s">
        <v>421</v>
      </c>
      <c r="CJ536" t="s">
        <v>421</v>
      </c>
      <c r="CK536" t="s">
        <v>421</v>
      </c>
      <c r="CL536" t="s">
        <v>421</v>
      </c>
      <c r="CM536" t="s">
        <v>421</v>
      </c>
      <c r="CN536" t="s">
        <v>421</v>
      </c>
      <c r="CO536" t="s">
        <v>421</v>
      </c>
      <c r="CP536" t="s">
        <v>421</v>
      </c>
      <c r="CQ536" t="s">
        <v>421</v>
      </c>
      <c r="CR536">
        <f>$B$11*DQ536+$C$11*DR536+$F$11*EC536*(1-EF536)</f>
        <v>0</v>
      </c>
      <c r="CS536">
        <f>CR536*CT536</f>
        <v>0</v>
      </c>
      <c r="CT536">
        <f>($B$11*$D$9+$C$11*$D$9+$F$11*((EP536+EH536)/MAX(EP536+EH536+EQ536, 0.1)*$I$9+EQ536/MAX(EP536+EH536+EQ536, 0.1)*$J$9))/($B$11+$C$11+$F$11)</f>
        <v>0</v>
      </c>
      <c r="CU536">
        <f>($B$11*$K$9+$C$11*$K$9+$F$11*((EP536+EH536)/MAX(EP536+EH536+EQ536, 0.1)*$P$9+EQ536/MAX(EP536+EH536+EQ536, 0.1)*$Q$9))/($B$11+$C$11+$F$11)</f>
        <v>0</v>
      </c>
      <c r="CV536">
        <v>6</v>
      </c>
      <c r="CW536">
        <v>0.5</v>
      </c>
      <c r="CX536" t="s">
        <v>422</v>
      </c>
      <c r="CY536">
        <v>2</v>
      </c>
      <c r="CZ536" t="b">
        <v>1</v>
      </c>
      <c r="DA536">
        <v>1652293172.5</v>
      </c>
      <c r="DB536">
        <v>1070.797777777778</v>
      </c>
      <c r="DC536">
        <v>1159.38</v>
      </c>
      <c r="DD536">
        <v>28.48892222222222</v>
      </c>
      <c r="DE536">
        <v>18.50973333333333</v>
      </c>
      <c r="DF536">
        <v>1070.828888888889</v>
      </c>
      <c r="DG536">
        <v>28.37551111111111</v>
      </c>
      <c r="DH536">
        <v>400.0964444444444</v>
      </c>
      <c r="DI536">
        <v>90.59643333333332</v>
      </c>
      <c r="DJ536">
        <v>0.1000150222222222</v>
      </c>
      <c r="DK536">
        <v>33.85225555555556</v>
      </c>
      <c r="DL536">
        <v>32.4182</v>
      </c>
      <c r="DM536">
        <v>999.9000000000001</v>
      </c>
      <c r="DN536">
        <v>0</v>
      </c>
      <c r="DO536">
        <v>0</v>
      </c>
      <c r="DP536">
        <v>10010.05555555555</v>
      </c>
      <c r="DQ536">
        <v>0</v>
      </c>
      <c r="DR536">
        <v>250.5364444444444</v>
      </c>
      <c r="DS536">
        <v>-88.58426666666668</v>
      </c>
      <c r="DT536">
        <v>1102.196666666667</v>
      </c>
      <c r="DU536">
        <v>1181.244444444445</v>
      </c>
      <c r="DV536">
        <v>9.979182222222223</v>
      </c>
      <c r="DW536">
        <v>1159.38</v>
      </c>
      <c r="DX536">
        <v>18.50973333333333</v>
      </c>
      <c r="DY536">
        <v>2.580997777777778</v>
      </c>
      <c r="DZ536">
        <v>1.676917777777778</v>
      </c>
      <c r="EA536">
        <v>21.54647777777778</v>
      </c>
      <c r="EB536">
        <v>14.68435555555556</v>
      </c>
      <c r="EC536">
        <v>1499.982222222222</v>
      </c>
      <c r="ED536">
        <v>0.9729939999999999</v>
      </c>
      <c r="EE536">
        <v>0.02700606666666667</v>
      </c>
      <c r="EF536">
        <v>0</v>
      </c>
      <c r="EG536">
        <v>972.3042222222222</v>
      </c>
      <c r="EH536">
        <v>5.00097</v>
      </c>
      <c r="EI536">
        <v>15673.06666666667</v>
      </c>
      <c r="EJ536">
        <v>12491.41111111111</v>
      </c>
      <c r="EK536">
        <v>42.312</v>
      </c>
      <c r="EL536">
        <v>43.875</v>
      </c>
      <c r="EM536">
        <v>42.562</v>
      </c>
      <c r="EN536">
        <v>43.625</v>
      </c>
      <c r="EO536">
        <v>43.47900000000001</v>
      </c>
      <c r="EP536">
        <v>1454.608888888889</v>
      </c>
      <c r="EQ536">
        <v>40.37333333333333</v>
      </c>
      <c r="ER536">
        <v>0</v>
      </c>
      <c r="ES536">
        <v>1339.800000190735</v>
      </c>
      <c r="ET536">
        <v>0</v>
      </c>
      <c r="EU536">
        <v>974.7252307692307</v>
      </c>
      <c r="EV536">
        <v>-31.49203418676223</v>
      </c>
      <c r="EW536">
        <v>-499.8529913137397</v>
      </c>
      <c r="EX536">
        <v>15714.48846153846</v>
      </c>
      <c r="EY536">
        <v>15</v>
      </c>
      <c r="EZ536">
        <v>1652291871.6</v>
      </c>
      <c r="FA536" t="s">
        <v>1407</v>
      </c>
      <c r="FB536">
        <v>1652291871.6</v>
      </c>
      <c r="FC536">
        <v>1652291863.6</v>
      </c>
      <c r="FD536">
        <v>39</v>
      </c>
      <c r="FE536">
        <v>0.347</v>
      </c>
      <c r="FF536">
        <v>-0</v>
      </c>
      <c r="FG536">
        <v>-0.763</v>
      </c>
      <c r="FH536">
        <v>0.031</v>
      </c>
      <c r="FI536">
        <v>1600</v>
      </c>
      <c r="FJ536">
        <v>23</v>
      </c>
      <c r="FK536">
        <v>0.04</v>
      </c>
      <c r="FL536">
        <v>0.02</v>
      </c>
      <c r="FM536">
        <v>-88.48660750000001</v>
      </c>
      <c r="FN536">
        <v>-0.1520454033769159</v>
      </c>
      <c r="FO536">
        <v>0.1107419689808253</v>
      </c>
      <c r="FP536">
        <v>-1</v>
      </c>
      <c r="FQ536">
        <v>10.291381</v>
      </c>
      <c r="FR536">
        <v>-2.447137485928725</v>
      </c>
      <c r="FS536">
        <v>0.2355542877109224</v>
      </c>
      <c r="FT536">
        <v>0</v>
      </c>
      <c r="FU536">
        <v>0</v>
      </c>
      <c r="FV536">
        <v>0</v>
      </c>
      <c r="FW536">
        <v>0</v>
      </c>
      <c r="FX536">
        <v>-1</v>
      </c>
      <c r="FY536">
        <v>0</v>
      </c>
      <c r="FZ536">
        <v>1</v>
      </c>
      <c r="GA536" t="s">
        <v>710</v>
      </c>
      <c r="GB536">
        <v>2.69284</v>
      </c>
      <c r="GC536">
        <v>2.70517</v>
      </c>
      <c r="GD536">
        <v>0.179294</v>
      </c>
      <c r="GE536">
        <v>0.186498</v>
      </c>
      <c r="GF536">
        <v>0.118917</v>
      </c>
      <c r="GG536">
        <v>0.08708399999999999</v>
      </c>
      <c r="GH536">
        <v>25690</v>
      </c>
      <c r="GI536">
        <v>25569.4</v>
      </c>
      <c r="GJ536">
        <v>29136.8</v>
      </c>
      <c r="GK536">
        <v>29100.3</v>
      </c>
      <c r="GL536">
        <v>33989.5</v>
      </c>
      <c r="GM536">
        <v>35369.2</v>
      </c>
      <c r="GN536">
        <v>41004</v>
      </c>
      <c r="GO536">
        <v>41526.4</v>
      </c>
      <c r="GP536">
        <v>1.70975</v>
      </c>
      <c r="GQ536">
        <v>1.98738</v>
      </c>
      <c r="GR536">
        <v>0.0702031</v>
      </c>
      <c r="GS536">
        <v>0</v>
      </c>
      <c r="GT536">
        <v>31.2978</v>
      </c>
      <c r="GU536">
        <v>999.9</v>
      </c>
      <c r="GV536">
        <v>36</v>
      </c>
      <c r="GW536">
        <v>37.4</v>
      </c>
      <c r="GX536">
        <v>25.6075</v>
      </c>
      <c r="GY536">
        <v>62.9619</v>
      </c>
      <c r="GZ536">
        <v>28.746</v>
      </c>
      <c r="HA536">
        <v>1</v>
      </c>
      <c r="HB536">
        <v>0.42578</v>
      </c>
      <c r="HC536">
        <v>0</v>
      </c>
      <c r="HD536">
        <v>20.3915</v>
      </c>
      <c r="HE536">
        <v>5.21624</v>
      </c>
      <c r="HF536">
        <v>12.0099</v>
      </c>
      <c r="HG536">
        <v>4.987</v>
      </c>
      <c r="HH536">
        <v>3.28833</v>
      </c>
      <c r="HI536">
        <v>2507.9</v>
      </c>
      <c r="HJ536">
        <v>9999</v>
      </c>
      <c r="HK536">
        <v>9999</v>
      </c>
      <c r="HL536">
        <v>47</v>
      </c>
      <c r="HM536">
        <v>1.86737</v>
      </c>
      <c r="HN536">
        <v>1.86631</v>
      </c>
      <c r="HO536">
        <v>1.86585</v>
      </c>
      <c r="HP536">
        <v>1.8657</v>
      </c>
      <c r="HQ536">
        <v>1.86752</v>
      </c>
      <c r="HR536">
        <v>1.87011</v>
      </c>
      <c r="HS536">
        <v>1.86874</v>
      </c>
      <c r="HT536">
        <v>1.87012</v>
      </c>
      <c r="HU536">
        <v>0</v>
      </c>
      <c r="HV536">
        <v>0</v>
      </c>
      <c r="HW536">
        <v>0</v>
      </c>
      <c r="HX536">
        <v>0</v>
      </c>
      <c r="HY536" t="s">
        <v>425</v>
      </c>
      <c r="HZ536" t="s">
        <v>426</v>
      </c>
      <c r="IA536" t="s">
        <v>427</v>
      </c>
      <c r="IB536" t="s">
        <v>427</v>
      </c>
      <c r="IC536" t="s">
        <v>427</v>
      </c>
      <c r="ID536" t="s">
        <v>427</v>
      </c>
      <c r="IE536">
        <v>0</v>
      </c>
      <c r="IF536">
        <v>100</v>
      </c>
      <c r="IG536">
        <v>100</v>
      </c>
      <c r="IH536">
        <v>-0.05</v>
      </c>
      <c r="II536">
        <v>0.1134</v>
      </c>
      <c r="IJ536">
        <v>1.086735174038953</v>
      </c>
      <c r="IK536">
        <v>-0.0004613869835165773</v>
      </c>
      <c r="IL536">
        <v>-7.733014719846753E-07</v>
      </c>
      <c r="IM536">
        <v>2.12217718631011E-10</v>
      </c>
      <c r="IN536">
        <v>-0.1663746428164504</v>
      </c>
      <c r="IO536">
        <v>0.000886434048502425</v>
      </c>
      <c r="IP536">
        <v>0.0004187276611132993</v>
      </c>
      <c r="IQ536">
        <v>-3.612086840460417E-06</v>
      </c>
      <c r="IR536">
        <v>19</v>
      </c>
      <c r="IS536">
        <v>2204</v>
      </c>
      <c r="IT536">
        <v>1</v>
      </c>
      <c r="IU536">
        <v>37</v>
      </c>
      <c r="IV536">
        <v>21.7</v>
      </c>
      <c r="IW536">
        <v>21.9</v>
      </c>
      <c r="IX536">
        <v>2.40112</v>
      </c>
      <c r="IY536">
        <v>2.20825</v>
      </c>
      <c r="IZ536">
        <v>1.39648</v>
      </c>
      <c r="JA536">
        <v>2.34863</v>
      </c>
      <c r="JB536">
        <v>1.49536</v>
      </c>
      <c r="JC536">
        <v>2.37671</v>
      </c>
      <c r="JD536">
        <v>39.8428</v>
      </c>
      <c r="JE536">
        <v>14.132</v>
      </c>
      <c r="JF536">
        <v>18</v>
      </c>
      <c r="JG536">
        <v>393.426</v>
      </c>
      <c r="JH536">
        <v>555.107</v>
      </c>
      <c r="JI536">
        <v>33.243</v>
      </c>
      <c r="JJ536">
        <v>32.9243</v>
      </c>
      <c r="JK536">
        <v>30</v>
      </c>
      <c r="JL536">
        <v>32.8546</v>
      </c>
      <c r="JM536">
        <v>32.7633</v>
      </c>
      <c r="JN536">
        <v>48.1611</v>
      </c>
      <c r="JO536">
        <v>28.21</v>
      </c>
      <c r="JP536">
        <v>0</v>
      </c>
      <c r="JQ536">
        <v>-999.9</v>
      </c>
      <c r="JR536">
        <v>1189.81</v>
      </c>
      <c r="JS536">
        <v>18.8725</v>
      </c>
      <c r="JT536">
        <v>99.5851</v>
      </c>
      <c r="JU536">
        <v>99.67489999999999</v>
      </c>
    </row>
    <row r="537" spans="1:281">
      <c r="A537">
        <v>521</v>
      </c>
      <c r="B537">
        <v>1652293180</v>
      </c>
      <c r="C537">
        <v>11123.5</v>
      </c>
      <c r="D537" t="s">
        <v>1553</v>
      </c>
      <c r="E537" t="s">
        <v>1554</v>
      </c>
      <c r="F537">
        <v>5</v>
      </c>
      <c r="G537" t="s">
        <v>1410</v>
      </c>
      <c r="H537" t="s">
        <v>418</v>
      </c>
      <c r="I537">
        <v>1652293177.2</v>
      </c>
      <c r="J537">
        <f>(K537)/1000</f>
        <v>0</v>
      </c>
      <c r="K537">
        <f>IF(CZ537, AN537, AH537)</f>
        <v>0</v>
      </c>
      <c r="L537">
        <f>IF(CZ537, AI537, AG537)</f>
        <v>0</v>
      </c>
      <c r="M537">
        <f>DB537 - IF(AU537&gt;1, L537*CV537*100.0/(AW537*DP537), 0)</f>
        <v>0</v>
      </c>
      <c r="N537">
        <f>((T537-J537/2)*M537-L537)/(T537+J537/2)</f>
        <v>0</v>
      </c>
      <c r="O537">
        <f>N537*(DI537+DJ537)/1000.0</f>
        <v>0</v>
      </c>
      <c r="P537">
        <f>(DB537 - IF(AU537&gt;1, L537*CV537*100.0/(AW537*DP537), 0))*(DI537+DJ537)/1000.0</f>
        <v>0</v>
      </c>
      <c r="Q537">
        <f>2.0/((1/S537-1/R537)+SIGN(S537)*SQRT((1/S537-1/R537)*(1/S537-1/R537) + 4*CW537/((CW537+1)*(CW537+1))*(2*1/S537*1/R537-1/R537*1/R537)))</f>
        <v>0</v>
      </c>
      <c r="R537">
        <f>IF(LEFT(CX537,1)&lt;&gt;"0",IF(LEFT(CX537,1)="1",3.0,CY537),$D$5+$E$5*(DP537*DI537/($K$5*1000))+$F$5*(DP537*DI537/($K$5*1000))*MAX(MIN(CV537,$J$5),$I$5)*MAX(MIN(CV537,$J$5),$I$5)+$G$5*MAX(MIN(CV537,$J$5),$I$5)*(DP537*DI537/($K$5*1000))+$H$5*(DP537*DI537/($K$5*1000))*(DP537*DI537/($K$5*1000)))</f>
        <v>0</v>
      </c>
      <c r="S537">
        <f>J537*(1000-(1000*0.61365*exp(17.502*W537/(240.97+W537))/(DI537+DJ537)+DD537)/2)/(1000*0.61365*exp(17.502*W537/(240.97+W537))/(DI537+DJ537)-DD537)</f>
        <v>0</v>
      </c>
      <c r="T537">
        <f>1/((CW537+1)/(Q537/1.6)+1/(R537/1.37)) + CW537/((CW537+1)/(Q537/1.6) + CW537/(R537/1.37))</f>
        <v>0</v>
      </c>
      <c r="U537">
        <f>(CR537*CU537)</f>
        <v>0</v>
      </c>
      <c r="V537">
        <f>(DK537+(U537+2*0.95*5.67E-8*(((DK537+$B$7)+273)^4-(DK537+273)^4)-44100*J537)/(1.84*29.3*R537+8*0.95*5.67E-8*(DK537+273)^3))</f>
        <v>0</v>
      </c>
      <c r="W537">
        <f>($C$7*DL537+$D$7*DM537+$E$7*V537)</f>
        <v>0</v>
      </c>
      <c r="X537">
        <f>0.61365*exp(17.502*W537/(240.97+W537))</f>
        <v>0</v>
      </c>
      <c r="Y537">
        <f>(Z537/AA537*100)</f>
        <v>0</v>
      </c>
      <c r="Z537">
        <f>DD537*(DI537+DJ537)/1000</f>
        <v>0</v>
      </c>
      <c r="AA537">
        <f>0.61365*exp(17.502*DK537/(240.97+DK537))</f>
        <v>0</v>
      </c>
      <c r="AB537">
        <f>(X537-DD537*(DI537+DJ537)/1000)</f>
        <v>0</v>
      </c>
      <c r="AC537">
        <f>(-J537*44100)</f>
        <v>0</v>
      </c>
      <c r="AD537">
        <f>2*29.3*R537*0.92*(DK537-W537)</f>
        <v>0</v>
      </c>
      <c r="AE537">
        <f>2*0.95*5.67E-8*(((DK537+$B$7)+273)^4-(W537+273)^4)</f>
        <v>0</v>
      </c>
      <c r="AF537">
        <f>U537+AE537+AC537+AD537</f>
        <v>0</v>
      </c>
      <c r="AG537">
        <f>DH537*AU537*(DC537-DB537*(1000-AU537*DE537)/(1000-AU537*DD537))/(100*CV537)</f>
        <v>0</v>
      </c>
      <c r="AH537">
        <f>1000*DH537*AU537*(DD537-DE537)/(100*CV537*(1000-AU537*DD537))</f>
        <v>0</v>
      </c>
      <c r="AI537">
        <f>(AJ537 - AK537 - DI537*1E3/(8.314*(DK537+273.15)) * AM537/DH537 * AL537) * DH537/(100*CV537) * (1000 - DE537)/1000</f>
        <v>0</v>
      </c>
      <c r="AJ537">
        <v>1193.965476682691</v>
      </c>
      <c r="AK537">
        <v>1126.117272727272</v>
      </c>
      <c r="AL537">
        <v>3.413259911932397</v>
      </c>
      <c r="AM537">
        <v>66.42542374797677</v>
      </c>
      <c r="AN537">
        <f>(AP537 - AO537 + DI537*1E3/(8.314*(DK537+273.15)) * AR537/DH537 * AQ537) * DH537/(100*CV537) * 1000/(1000 - AP537)</f>
        <v>0</v>
      </c>
      <c r="AO537">
        <v>18.63393737558802</v>
      </c>
      <c r="AP537">
        <v>28.47956783216785</v>
      </c>
      <c r="AQ537">
        <v>-0.0001585600194074139</v>
      </c>
      <c r="AR537">
        <v>79.24354987130967</v>
      </c>
      <c r="AS537">
        <v>0</v>
      </c>
      <c r="AT537">
        <v>0</v>
      </c>
      <c r="AU537">
        <f>IF(AS537*$H$13&gt;=AW537,1.0,(AW537/(AW537-AS537*$H$13)))</f>
        <v>0</v>
      </c>
      <c r="AV537">
        <f>(AU537-1)*100</f>
        <v>0</v>
      </c>
      <c r="AW537">
        <f>MAX(0,($B$13+$C$13*DP537)/(1+$D$13*DP537)*DI537/(DK537+273)*$E$13)</f>
        <v>0</v>
      </c>
      <c r="AX537" t="s">
        <v>421</v>
      </c>
      <c r="AY537" t="s">
        <v>421</v>
      </c>
      <c r="AZ537">
        <v>0</v>
      </c>
      <c r="BA537">
        <v>0</v>
      </c>
      <c r="BB537">
        <f>1-AZ537/BA537</f>
        <v>0</v>
      </c>
      <c r="BC537">
        <v>0</v>
      </c>
      <c r="BD537" t="s">
        <v>421</v>
      </c>
      <c r="BE537" t="s">
        <v>421</v>
      </c>
      <c r="BF537">
        <v>0</v>
      </c>
      <c r="BG537">
        <v>0</v>
      </c>
      <c r="BH537">
        <f>1-BF537/BG537</f>
        <v>0</v>
      </c>
      <c r="BI537">
        <v>0.5</v>
      </c>
      <c r="BJ537">
        <f>CS537</f>
        <v>0</v>
      </c>
      <c r="BK537">
        <f>L537</f>
        <v>0</v>
      </c>
      <c r="BL537">
        <f>BH537*BI537*BJ537</f>
        <v>0</v>
      </c>
      <c r="BM537">
        <f>(BK537-BC537)/BJ537</f>
        <v>0</v>
      </c>
      <c r="BN537">
        <f>(BA537-BG537)/BG537</f>
        <v>0</v>
      </c>
      <c r="BO537">
        <f>AZ537/(BB537+AZ537/BG537)</f>
        <v>0</v>
      </c>
      <c r="BP537" t="s">
        <v>421</v>
      </c>
      <c r="BQ537">
        <v>0</v>
      </c>
      <c r="BR537">
        <f>IF(BQ537&lt;&gt;0, BQ537, BO537)</f>
        <v>0</v>
      </c>
      <c r="BS537">
        <f>1-BR537/BG537</f>
        <v>0</v>
      </c>
      <c r="BT537">
        <f>(BG537-BF537)/(BG537-BR537)</f>
        <v>0</v>
      </c>
      <c r="BU537">
        <f>(BA537-BG537)/(BA537-BR537)</f>
        <v>0</v>
      </c>
      <c r="BV537">
        <f>(BG537-BF537)/(BG537-AZ537)</f>
        <v>0</v>
      </c>
      <c r="BW537">
        <f>(BA537-BG537)/(BA537-AZ537)</f>
        <v>0</v>
      </c>
      <c r="BX537">
        <f>(BT537*BR537/BF537)</f>
        <v>0</v>
      </c>
      <c r="BY537">
        <f>(1-BX537)</f>
        <v>0</v>
      </c>
      <c r="BZ537">
        <v>1370</v>
      </c>
      <c r="CA537">
        <v>300</v>
      </c>
      <c r="CB537">
        <v>300</v>
      </c>
      <c r="CC537">
        <v>300</v>
      </c>
      <c r="CD537">
        <v>10364.3</v>
      </c>
      <c r="CE537">
        <v>1581.53</v>
      </c>
      <c r="CF537">
        <v>-0.00729618</v>
      </c>
      <c r="CG537">
        <v>1.07</v>
      </c>
      <c r="CH537" t="s">
        <v>421</v>
      </c>
      <c r="CI537" t="s">
        <v>421</v>
      </c>
      <c r="CJ537" t="s">
        <v>421</v>
      </c>
      <c r="CK537" t="s">
        <v>421</v>
      </c>
      <c r="CL537" t="s">
        <v>421</v>
      </c>
      <c r="CM537" t="s">
        <v>421</v>
      </c>
      <c r="CN537" t="s">
        <v>421</v>
      </c>
      <c r="CO537" t="s">
        <v>421</v>
      </c>
      <c r="CP537" t="s">
        <v>421</v>
      </c>
      <c r="CQ537" t="s">
        <v>421</v>
      </c>
      <c r="CR537">
        <f>$B$11*DQ537+$C$11*DR537+$F$11*EC537*(1-EF537)</f>
        <v>0</v>
      </c>
      <c r="CS537">
        <f>CR537*CT537</f>
        <v>0</v>
      </c>
      <c r="CT537">
        <f>($B$11*$D$9+$C$11*$D$9+$F$11*((EP537+EH537)/MAX(EP537+EH537+EQ537, 0.1)*$I$9+EQ537/MAX(EP537+EH537+EQ537, 0.1)*$J$9))/($B$11+$C$11+$F$11)</f>
        <v>0</v>
      </c>
      <c r="CU537">
        <f>($B$11*$K$9+$C$11*$K$9+$F$11*((EP537+EH537)/MAX(EP537+EH537+EQ537, 0.1)*$P$9+EQ537/MAX(EP537+EH537+EQ537, 0.1)*$Q$9))/($B$11+$C$11+$F$11)</f>
        <v>0</v>
      </c>
      <c r="CV537">
        <v>6</v>
      </c>
      <c r="CW537">
        <v>0.5</v>
      </c>
      <c r="CX537" t="s">
        <v>422</v>
      </c>
      <c r="CY537">
        <v>2</v>
      </c>
      <c r="CZ537" t="b">
        <v>1</v>
      </c>
      <c r="DA537">
        <v>1652293177.2</v>
      </c>
      <c r="DB537">
        <v>1086.437</v>
      </c>
      <c r="DC537">
        <v>1175.073</v>
      </c>
      <c r="DD537">
        <v>28.48479</v>
      </c>
      <c r="DE537">
        <v>18.6865</v>
      </c>
      <c r="DF537">
        <v>1086.494</v>
      </c>
      <c r="DG537">
        <v>28.37145</v>
      </c>
      <c r="DH537">
        <v>400.0519</v>
      </c>
      <c r="DI537">
        <v>90.59585</v>
      </c>
      <c r="DJ537">
        <v>0.09996531</v>
      </c>
      <c r="DK537">
        <v>33.85429</v>
      </c>
      <c r="DL537">
        <v>32.44212</v>
      </c>
      <c r="DM537">
        <v>999.9</v>
      </c>
      <c r="DN537">
        <v>0</v>
      </c>
      <c r="DO537">
        <v>0</v>
      </c>
      <c r="DP537">
        <v>10013.91</v>
      </c>
      <c r="DQ537">
        <v>0</v>
      </c>
      <c r="DR537">
        <v>249.6423</v>
      </c>
      <c r="DS537">
        <v>-88.63608000000001</v>
      </c>
      <c r="DT537">
        <v>1118.291</v>
      </c>
      <c r="DU537">
        <v>1197.45</v>
      </c>
      <c r="DV537">
        <v>9.798289</v>
      </c>
      <c r="DW537">
        <v>1175.073</v>
      </c>
      <c r="DX537">
        <v>18.6865</v>
      </c>
      <c r="DY537">
        <v>2.580604</v>
      </c>
      <c r="DZ537">
        <v>1.692921</v>
      </c>
      <c r="EA537">
        <v>21.54401</v>
      </c>
      <c r="EB537">
        <v>14.8316</v>
      </c>
      <c r="EC537">
        <v>1500.054</v>
      </c>
      <c r="ED537">
        <v>0.9729939999999999</v>
      </c>
      <c r="EE537">
        <v>0.02700596</v>
      </c>
      <c r="EF537">
        <v>0</v>
      </c>
      <c r="EG537">
        <v>970.0403</v>
      </c>
      <c r="EH537">
        <v>5.000970000000001</v>
      </c>
      <c r="EI537">
        <v>15644.44</v>
      </c>
      <c r="EJ537">
        <v>12492.02</v>
      </c>
      <c r="EK537">
        <v>42.312</v>
      </c>
      <c r="EL537">
        <v>43.875</v>
      </c>
      <c r="EM537">
        <v>42.562</v>
      </c>
      <c r="EN537">
        <v>43.625</v>
      </c>
      <c r="EO537">
        <v>43.4622</v>
      </c>
      <c r="EP537">
        <v>1454.679</v>
      </c>
      <c r="EQ537">
        <v>40.37500000000001</v>
      </c>
      <c r="ER537">
        <v>0</v>
      </c>
      <c r="ES537">
        <v>1344.600000143051</v>
      </c>
      <c r="ET537">
        <v>0</v>
      </c>
      <c r="EU537">
        <v>972.3056923076922</v>
      </c>
      <c r="EV537">
        <v>-29.56088890786048</v>
      </c>
      <c r="EW537">
        <v>-467.9145301498438</v>
      </c>
      <c r="EX537">
        <v>15678.32692307692</v>
      </c>
      <c r="EY537">
        <v>15</v>
      </c>
      <c r="EZ537">
        <v>1652291871.6</v>
      </c>
      <c r="FA537" t="s">
        <v>1407</v>
      </c>
      <c r="FB537">
        <v>1652291871.6</v>
      </c>
      <c r="FC537">
        <v>1652291863.6</v>
      </c>
      <c r="FD537">
        <v>39</v>
      </c>
      <c r="FE537">
        <v>0.347</v>
      </c>
      <c r="FF537">
        <v>-0</v>
      </c>
      <c r="FG537">
        <v>-0.763</v>
      </c>
      <c r="FH537">
        <v>0.031</v>
      </c>
      <c r="FI537">
        <v>1600</v>
      </c>
      <c r="FJ537">
        <v>23</v>
      </c>
      <c r="FK537">
        <v>0.04</v>
      </c>
      <c r="FL537">
        <v>0.02</v>
      </c>
      <c r="FM537">
        <v>-88.50866000000001</v>
      </c>
      <c r="FN537">
        <v>-0.8177245778610438</v>
      </c>
      <c r="FO537">
        <v>0.1300028015082754</v>
      </c>
      <c r="FP537">
        <v>-1</v>
      </c>
      <c r="FQ537">
        <v>10.13021525</v>
      </c>
      <c r="FR537">
        <v>-2.39244529080677</v>
      </c>
      <c r="FS537">
        <v>0.2303107650326781</v>
      </c>
      <c r="FT537">
        <v>0</v>
      </c>
      <c r="FU537">
        <v>0</v>
      </c>
      <c r="FV537">
        <v>0</v>
      </c>
      <c r="FW537">
        <v>0</v>
      </c>
      <c r="FX537">
        <v>-1</v>
      </c>
      <c r="FY537">
        <v>0</v>
      </c>
      <c r="FZ537">
        <v>1</v>
      </c>
      <c r="GA537" t="s">
        <v>710</v>
      </c>
      <c r="GB537">
        <v>2.69307</v>
      </c>
      <c r="GC537">
        <v>2.70529</v>
      </c>
      <c r="GD537">
        <v>0.181049</v>
      </c>
      <c r="GE537">
        <v>0.188181</v>
      </c>
      <c r="GF537">
        <v>0.118887</v>
      </c>
      <c r="GG537">
        <v>0.08769399999999999</v>
      </c>
      <c r="GH537">
        <v>25634.9</v>
      </c>
      <c r="GI537">
        <v>25516.4</v>
      </c>
      <c r="GJ537">
        <v>29136.8</v>
      </c>
      <c r="GK537">
        <v>29100.2</v>
      </c>
      <c r="GL537">
        <v>33990.6</v>
      </c>
      <c r="GM537">
        <v>35345.6</v>
      </c>
      <c r="GN537">
        <v>41003.9</v>
      </c>
      <c r="GO537">
        <v>41526.5</v>
      </c>
      <c r="GP537">
        <v>1.70965</v>
      </c>
      <c r="GQ537">
        <v>1.98767</v>
      </c>
      <c r="GR537">
        <v>0.0714958</v>
      </c>
      <c r="GS537">
        <v>0</v>
      </c>
      <c r="GT537">
        <v>31.2978</v>
      </c>
      <c r="GU537">
        <v>999.9</v>
      </c>
      <c r="GV537">
        <v>35.9</v>
      </c>
      <c r="GW537">
        <v>37.4</v>
      </c>
      <c r="GX537">
        <v>25.5369</v>
      </c>
      <c r="GY537">
        <v>63.0019</v>
      </c>
      <c r="GZ537">
        <v>29.2588</v>
      </c>
      <c r="HA537">
        <v>1</v>
      </c>
      <c r="HB537">
        <v>0.425742</v>
      </c>
      <c r="HC537">
        <v>0</v>
      </c>
      <c r="HD537">
        <v>20.3917</v>
      </c>
      <c r="HE537">
        <v>5.21564</v>
      </c>
      <c r="HF537">
        <v>12.0099</v>
      </c>
      <c r="HG537">
        <v>4.98685</v>
      </c>
      <c r="HH537">
        <v>3.2884</v>
      </c>
      <c r="HI537">
        <v>2507.9</v>
      </c>
      <c r="HJ537">
        <v>9999</v>
      </c>
      <c r="HK537">
        <v>9999</v>
      </c>
      <c r="HL537">
        <v>47</v>
      </c>
      <c r="HM537">
        <v>1.86737</v>
      </c>
      <c r="HN537">
        <v>1.86632</v>
      </c>
      <c r="HO537">
        <v>1.86585</v>
      </c>
      <c r="HP537">
        <v>1.86572</v>
      </c>
      <c r="HQ537">
        <v>1.86752</v>
      </c>
      <c r="HR537">
        <v>1.87009</v>
      </c>
      <c r="HS537">
        <v>1.86874</v>
      </c>
      <c r="HT537">
        <v>1.87011</v>
      </c>
      <c r="HU537">
        <v>0</v>
      </c>
      <c r="HV537">
        <v>0</v>
      </c>
      <c r="HW537">
        <v>0</v>
      </c>
      <c r="HX537">
        <v>0</v>
      </c>
      <c r="HY537" t="s">
        <v>425</v>
      </c>
      <c r="HZ537" t="s">
        <v>426</v>
      </c>
      <c r="IA537" t="s">
        <v>427</v>
      </c>
      <c r="IB537" t="s">
        <v>427</v>
      </c>
      <c r="IC537" t="s">
        <v>427</v>
      </c>
      <c r="ID537" t="s">
        <v>427</v>
      </c>
      <c r="IE537">
        <v>0</v>
      </c>
      <c r="IF537">
        <v>100</v>
      </c>
      <c r="IG537">
        <v>100</v>
      </c>
      <c r="IH537">
        <v>-0.07000000000000001</v>
      </c>
      <c r="II537">
        <v>0.1132</v>
      </c>
      <c r="IJ537">
        <v>1.086735174038953</v>
      </c>
      <c r="IK537">
        <v>-0.0004613869835165773</v>
      </c>
      <c r="IL537">
        <v>-7.733014719846753E-07</v>
      </c>
      <c r="IM537">
        <v>2.12217718631011E-10</v>
      </c>
      <c r="IN537">
        <v>-0.1663746428164504</v>
      </c>
      <c r="IO537">
        <v>0.000886434048502425</v>
      </c>
      <c r="IP537">
        <v>0.0004187276611132993</v>
      </c>
      <c r="IQ537">
        <v>-3.612086840460417E-06</v>
      </c>
      <c r="IR537">
        <v>19</v>
      </c>
      <c r="IS537">
        <v>2204</v>
      </c>
      <c r="IT537">
        <v>1</v>
      </c>
      <c r="IU537">
        <v>37</v>
      </c>
      <c r="IV537">
        <v>21.8</v>
      </c>
      <c r="IW537">
        <v>21.9</v>
      </c>
      <c r="IX537">
        <v>2.43164</v>
      </c>
      <c r="IY537">
        <v>2.21558</v>
      </c>
      <c r="IZ537">
        <v>1.39648</v>
      </c>
      <c r="JA537">
        <v>2.34863</v>
      </c>
      <c r="JB537">
        <v>1.49536</v>
      </c>
      <c r="JC537">
        <v>2.3645</v>
      </c>
      <c r="JD537">
        <v>39.8428</v>
      </c>
      <c r="JE537">
        <v>14.1233</v>
      </c>
      <c r="JF537">
        <v>18</v>
      </c>
      <c r="JG537">
        <v>393.356</v>
      </c>
      <c r="JH537">
        <v>555.332</v>
      </c>
      <c r="JI537">
        <v>33.2425</v>
      </c>
      <c r="JJ537">
        <v>32.9243</v>
      </c>
      <c r="JK537">
        <v>30</v>
      </c>
      <c r="JL537">
        <v>32.852</v>
      </c>
      <c r="JM537">
        <v>32.7633</v>
      </c>
      <c r="JN537">
        <v>48.6788</v>
      </c>
      <c r="JO537">
        <v>27.5656</v>
      </c>
      <c r="JP537">
        <v>0</v>
      </c>
      <c r="JQ537">
        <v>-999.9</v>
      </c>
      <c r="JR537">
        <v>1203.17</v>
      </c>
      <c r="JS537">
        <v>19.0741</v>
      </c>
      <c r="JT537">
        <v>99.58499999999999</v>
      </c>
      <c r="JU537">
        <v>99.675</v>
      </c>
    </row>
    <row r="538" spans="1:281">
      <c r="A538">
        <v>522</v>
      </c>
      <c r="B538">
        <v>1652293185</v>
      </c>
      <c r="C538">
        <v>11128.5</v>
      </c>
      <c r="D538" t="s">
        <v>1555</v>
      </c>
      <c r="E538" t="s">
        <v>1556</v>
      </c>
      <c r="F538">
        <v>5</v>
      </c>
      <c r="G538" t="s">
        <v>1410</v>
      </c>
      <c r="H538" t="s">
        <v>418</v>
      </c>
      <c r="I538">
        <v>1652293182.5</v>
      </c>
      <c r="J538">
        <f>(K538)/1000</f>
        <v>0</v>
      </c>
      <c r="K538">
        <f>IF(CZ538, AN538, AH538)</f>
        <v>0</v>
      </c>
      <c r="L538">
        <f>IF(CZ538, AI538, AG538)</f>
        <v>0</v>
      </c>
      <c r="M538">
        <f>DB538 - IF(AU538&gt;1, L538*CV538*100.0/(AW538*DP538), 0)</f>
        <v>0</v>
      </c>
      <c r="N538">
        <f>((T538-J538/2)*M538-L538)/(T538+J538/2)</f>
        <v>0</v>
      </c>
      <c r="O538">
        <f>N538*(DI538+DJ538)/1000.0</f>
        <v>0</v>
      </c>
      <c r="P538">
        <f>(DB538 - IF(AU538&gt;1, L538*CV538*100.0/(AW538*DP538), 0))*(DI538+DJ538)/1000.0</f>
        <v>0</v>
      </c>
      <c r="Q538">
        <f>2.0/((1/S538-1/R538)+SIGN(S538)*SQRT((1/S538-1/R538)*(1/S538-1/R538) + 4*CW538/((CW538+1)*(CW538+1))*(2*1/S538*1/R538-1/R538*1/R538)))</f>
        <v>0</v>
      </c>
      <c r="R538">
        <f>IF(LEFT(CX538,1)&lt;&gt;"0",IF(LEFT(CX538,1)="1",3.0,CY538),$D$5+$E$5*(DP538*DI538/($K$5*1000))+$F$5*(DP538*DI538/($K$5*1000))*MAX(MIN(CV538,$J$5),$I$5)*MAX(MIN(CV538,$J$5),$I$5)+$G$5*MAX(MIN(CV538,$J$5),$I$5)*(DP538*DI538/($K$5*1000))+$H$5*(DP538*DI538/($K$5*1000))*(DP538*DI538/($K$5*1000)))</f>
        <v>0</v>
      </c>
      <c r="S538">
        <f>J538*(1000-(1000*0.61365*exp(17.502*W538/(240.97+W538))/(DI538+DJ538)+DD538)/2)/(1000*0.61365*exp(17.502*W538/(240.97+W538))/(DI538+DJ538)-DD538)</f>
        <v>0</v>
      </c>
      <c r="T538">
        <f>1/((CW538+1)/(Q538/1.6)+1/(R538/1.37)) + CW538/((CW538+1)/(Q538/1.6) + CW538/(R538/1.37))</f>
        <v>0</v>
      </c>
      <c r="U538">
        <f>(CR538*CU538)</f>
        <v>0</v>
      </c>
      <c r="V538">
        <f>(DK538+(U538+2*0.95*5.67E-8*(((DK538+$B$7)+273)^4-(DK538+273)^4)-44100*J538)/(1.84*29.3*R538+8*0.95*5.67E-8*(DK538+273)^3))</f>
        <v>0</v>
      </c>
      <c r="W538">
        <f>($C$7*DL538+$D$7*DM538+$E$7*V538)</f>
        <v>0</v>
      </c>
      <c r="X538">
        <f>0.61365*exp(17.502*W538/(240.97+W538))</f>
        <v>0</v>
      </c>
      <c r="Y538">
        <f>(Z538/AA538*100)</f>
        <v>0</v>
      </c>
      <c r="Z538">
        <f>DD538*(DI538+DJ538)/1000</f>
        <v>0</v>
      </c>
      <c r="AA538">
        <f>0.61365*exp(17.502*DK538/(240.97+DK538))</f>
        <v>0</v>
      </c>
      <c r="AB538">
        <f>(X538-DD538*(DI538+DJ538)/1000)</f>
        <v>0</v>
      </c>
      <c r="AC538">
        <f>(-J538*44100)</f>
        <v>0</v>
      </c>
      <c r="AD538">
        <f>2*29.3*R538*0.92*(DK538-W538)</f>
        <v>0</v>
      </c>
      <c r="AE538">
        <f>2*0.95*5.67E-8*(((DK538+$B$7)+273)^4-(W538+273)^4)</f>
        <v>0</v>
      </c>
      <c r="AF538">
        <f>U538+AE538+AC538+AD538</f>
        <v>0</v>
      </c>
      <c r="AG538">
        <f>DH538*AU538*(DC538-DB538*(1000-AU538*DE538)/(1000-AU538*DD538))/(100*CV538)</f>
        <v>0</v>
      </c>
      <c r="AH538">
        <f>1000*DH538*AU538*(DD538-DE538)/(100*CV538*(1000-AU538*DD538))</f>
        <v>0</v>
      </c>
      <c r="AI538">
        <f>(AJ538 - AK538 - DI538*1E3/(8.314*(DK538+273.15)) * AM538/DH538 * AL538) * DH538/(100*CV538) * (1000 - DE538)/1000</f>
        <v>0</v>
      </c>
      <c r="AJ538">
        <v>1211.063128851696</v>
      </c>
      <c r="AK538">
        <v>1143.307575757576</v>
      </c>
      <c r="AL538">
        <v>3.455712792653765</v>
      </c>
      <c r="AM538">
        <v>66.42542374797677</v>
      </c>
      <c r="AN538">
        <f>(AP538 - AO538 + DI538*1E3/(8.314*(DK538+273.15)) * AR538/DH538 * AQ538) * DH538/(100*CV538) * 1000/(1000 - AP538)</f>
        <v>0</v>
      </c>
      <c r="AO538">
        <v>18.81724211381361</v>
      </c>
      <c r="AP538">
        <v>28.46526083916085</v>
      </c>
      <c r="AQ538">
        <v>-0.0002715947078604788</v>
      </c>
      <c r="AR538">
        <v>79.24354987130967</v>
      </c>
      <c r="AS538">
        <v>0</v>
      </c>
      <c r="AT538">
        <v>0</v>
      </c>
      <c r="AU538">
        <f>IF(AS538*$H$13&gt;=AW538,1.0,(AW538/(AW538-AS538*$H$13)))</f>
        <v>0</v>
      </c>
      <c r="AV538">
        <f>(AU538-1)*100</f>
        <v>0</v>
      </c>
      <c r="AW538">
        <f>MAX(0,($B$13+$C$13*DP538)/(1+$D$13*DP538)*DI538/(DK538+273)*$E$13)</f>
        <v>0</v>
      </c>
      <c r="AX538" t="s">
        <v>421</v>
      </c>
      <c r="AY538" t="s">
        <v>421</v>
      </c>
      <c r="AZ538">
        <v>0</v>
      </c>
      <c r="BA538">
        <v>0</v>
      </c>
      <c r="BB538">
        <f>1-AZ538/BA538</f>
        <v>0</v>
      </c>
      <c r="BC538">
        <v>0</v>
      </c>
      <c r="BD538" t="s">
        <v>421</v>
      </c>
      <c r="BE538" t="s">
        <v>421</v>
      </c>
      <c r="BF538">
        <v>0</v>
      </c>
      <c r="BG538">
        <v>0</v>
      </c>
      <c r="BH538">
        <f>1-BF538/BG538</f>
        <v>0</v>
      </c>
      <c r="BI538">
        <v>0.5</v>
      </c>
      <c r="BJ538">
        <f>CS538</f>
        <v>0</v>
      </c>
      <c r="BK538">
        <f>L538</f>
        <v>0</v>
      </c>
      <c r="BL538">
        <f>BH538*BI538*BJ538</f>
        <v>0</v>
      </c>
      <c r="BM538">
        <f>(BK538-BC538)/BJ538</f>
        <v>0</v>
      </c>
      <c r="BN538">
        <f>(BA538-BG538)/BG538</f>
        <v>0</v>
      </c>
      <c r="BO538">
        <f>AZ538/(BB538+AZ538/BG538)</f>
        <v>0</v>
      </c>
      <c r="BP538" t="s">
        <v>421</v>
      </c>
      <c r="BQ538">
        <v>0</v>
      </c>
      <c r="BR538">
        <f>IF(BQ538&lt;&gt;0, BQ538, BO538)</f>
        <v>0</v>
      </c>
      <c r="BS538">
        <f>1-BR538/BG538</f>
        <v>0</v>
      </c>
      <c r="BT538">
        <f>(BG538-BF538)/(BG538-BR538)</f>
        <v>0</v>
      </c>
      <c r="BU538">
        <f>(BA538-BG538)/(BA538-BR538)</f>
        <v>0</v>
      </c>
      <c r="BV538">
        <f>(BG538-BF538)/(BG538-AZ538)</f>
        <v>0</v>
      </c>
      <c r="BW538">
        <f>(BA538-BG538)/(BA538-AZ538)</f>
        <v>0</v>
      </c>
      <c r="BX538">
        <f>(BT538*BR538/BF538)</f>
        <v>0</v>
      </c>
      <c r="BY538">
        <f>(1-BX538)</f>
        <v>0</v>
      </c>
      <c r="BZ538">
        <v>1370</v>
      </c>
      <c r="CA538">
        <v>300</v>
      </c>
      <c r="CB538">
        <v>300</v>
      </c>
      <c r="CC538">
        <v>300</v>
      </c>
      <c r="CD538">
        <v>10364.3</v>
      </c>
      <c r="CE538">
        <v>1581.53</v>
      </c>
      <c r="CF538">
        <v>-0.00729618</v>
      </c>
      <c r="CG538">
        <v>1.07</v>
      </c>
      <c r="CH538" t="s">
        <v>421</v>
      </c>
      <c r="CI538" t="s">
        <v>421</v>
      </c>
      <c r="CJ538" t="s">
        <v>421</v>
      </c>
      <c r="CK538" t="s">
        <v>421</v>
      </c>
      <c r="CL538" t="s">
        <v>421</v>
      </c>
      <c r="CM538" t="s">
        <v>421</v>
      </c>
      <c r="CN538" t="s">
        <v>421</v>
      </c>
      <c r="CO538" t="s">
        <v>421</v>
      </c>
      <c r="CP538" t="s">
        <v>421</v>
      </c>
      <c r="CQ538" t="s">
        <v>421</v>
      </c>
      <c r="CR538">
        <f>$B$11*DQ538+$C$11*DR538+$F$11*EC538*(1-EF538)</f>
        <v>0</v>
      </c>
      <c r="CS538">
        <f>CR538*CT538</f>
        <v>0</v>
      </c>
      <c r="CT538">
        <f>($B$11*$D$9+$C$11*$D$9+$F$11*((EP538+EH538)/MAX(EP538+EH538+EQ538, 0.1)*$I$9+EQ538/MAX(EP538+EH538+EQ538, 0.1)*$J$9))/($B$11+$C$11+$F$11)</f>
        <v>0</v>
      </c>
      <c r="CU538">
        <f>($B$11*$K$9+$C$11*$K$9+$F$11*((EP538+EH538)/MAX(EP538+EH538+EQ538, 0.1)*$P$9+EQ538/MAX(EP538+EH538+EQ538, 0.1)*$Q$9))/($B$11+$C$11+$F$11)</f>
        <v>0</v>
      </c>
      <c r="CV538">
        <v>6</v>
      </c>
      <c r="CW538">
        <v>0.5</v>
      </c>
      <c r="CX538" t="s">
        <v>422</v>
      </c>
      <c r="CY538">
        <v>2</v>
      </c>
      <c r="CZ538" t="b">
        <v>1</v>
      </c>
      <c r="DA538">
        <v>1652293182.5</v>
      </c>
      <c r="DB538">
        <v>1104.073333333333</v>
      </c>
      <c r="DC538">
        <v>1192.697777777778</v>
      </c>
      <c r="DD538">
        <v>28.47084444444445</v>
      </c>
      <c r="DE538">
        <v>18.88508888888889</v>
      </c>
      <c r="DF538">
        <v>1104.15</v>
      </c>
      <c r="DG538">
        <v>28.35772222222222</v>
      </c>
      <c r="DH538">
        <v>400.1165555555556</v>
      </c>
      <c r="DI538">
        <v>90.59384444444446</v>
      </c>
      <c r="DJ538">
        <v>0.1000043</v>
      </c>
      <c r="DK538">
        <v>33.85838888888889</v>
      </c>
      <c r="DL538">
        <v>32.46171111111111</v>
      </c>
      <c r="DM538">
        <v>999.9000000000001</v>
      </c>
      <c r="DN538">
        <v>0</v>
      </c>
      <c r="DO538">
        <v>0</v>
      </c>
      <c r="DP538">
        <v>9996.663333333334</v>
      </c>
      <c r="DQ538">
        <v>0</v>
      </c>
      <c r="DR538">
        <v>249.7332222222223</v>
      </c>
      <c r="DS538">
        <v>-88.62637777777778</v>
      </c>
      <c r="DT538">
        <v>1136.425555555556</v>
      </c>
      <c r="DU538">
        <v>1215.654444444445</v>
      </c>
      <c r="DV538">
        <v>9.585724444444445</v>
      </c>
      <c r="DW538">
        <v>1192.697777777778</v>
      </c>
      <c r="DX538">
        <v>18.88508888888889</v>
      </c>
      <c r="DY538">
        <v>2.579283333333333</v>
      </c>
      <c r="DZ538">
        <v>1.710874444444444</v>
      </c>
      <c r="EA538">
        <v>21.53561111111111</v>
      </c>
      <c r="EB538">
        <v>14.99538888888889</v>
      </c>
      <c r="EC538">
        <v>1499.985555555556</v>
      </c>
      <c r="ED538">
        <v>0.9729939999999999</v>
      </c>
      <c r="EE538">
        <v>0.02700598888888889</v>
      </c>
      <c r="EF538">
        <v>0</v>
      </c>
      <c r="EG538">
        <v>967.4947777777777</v>
      </c>
      <c r="EH538">
        <v>5.00097</v>
      </c>
      <c r="EI538">
        <v>15622.54444444444</v>
      </c>
      <c r="EJ538">
        <v>12491.44444444445</v>
      </c>
      <c r="EK538">
        <v>42.312</v>
      </c>
      <c r="EL538">
        <v>43.875</v>
      </c>
      <c r="EM538">
        <v>42.562</v>
      </c>
      <c r="EN538">
        <v>43.625</v>
      </c>
      <c r="EO538">
        <v>43.47900000000001</v>
      </c>
      <c r="EP538">
        <v>1454.612222222222</v>
      </c>
      <c r="EQ538">
        <v>40.37333333333333</v>
      </c>
      <c r="ER538">
        <v>0</v>
      </c>
      <c r="ES538">
        <v>1349.400000095367</v>
      </c>
      <c r="ET538">
        <v>0</v>
      </c>
      <c r="EU538">
        <v>969.9396923076922</v>
      </c>
      <c r="EV538">
        <v>-28.41627346917074</v>
      </c>
      <c r="EW538">
        <v>-296.2495718266722</v>
      </c>
      <c r="EX538">
        <v>15647.34230769231</v>
      </c>
      <c r="EY538">
        <v>15</v>
      </c>
      <c r="EZ538">
        <v>1652291871.6</v>
      </c>
      <c r="FA538" t="s">
        <v>1407</v>
      </c>
      <c r="FB538">
        <v>1652291871.6</v>
      </c>
      <c r="FC538">
        <v>1652291863.6</v>
      </c>
      <c r="FD538">
        <v>39</v>
      </c>
      <c r="FE538">
        <v>0.347</v>
      </c>
      <c r="FF538">
        <v>-0</v>
      </c>
      <c r="FG538">
        <v>-0.763</v>
      </c>
      <c r="FH538">
        <v>0.031</v>
      </c>
      <c r="FI538">
        <v>1600</v>
      </c>
      <c r="FJ538">
        <v>23</v>
      </c>
      <c r="FK538">
        <v>0.04</v>
      </c>
      <c r="FL538">
        <v>0.02</v>
      </c>
      <c r="FM538">
        <v>-88.56022439024389</v>
      </c>
      <c r="FN538">
        <v>-0.8005045296167677</v>
      </c>
      <c r="FO538">
        <v>0.1159997640462018</v>
      </c>
      <c r="FP538">
        <v>-1</v>
      </c>
      <c r="FQ538">
        <v>9.921551951219511</v>
      </c>
      <c r="FR538">
        <v>-2.347406550522636</v>
      </c>
      <c r="FS538">
        <v>0.2315298199539317</v>
      </c>
      <c r="FT538">
        <v>0</v>
      </c>
      <c r="FU538">
        <v>0</v>
      </c>
      <c r="FV538">
        <v>0</v>
      </c>
      <c r="FW538">
        <v>0</v>
      </c>
      <c r="FX538">
        <v>-1</v>
      </c>
      <c r="FY538">
        <v>0</v>
      </c>
      <c r="FZ538">
        <v>1</v>
      </c>
      <c r="GA538" t="s">
        <v>710</v>
      </c>
      <c r="GB538">
        <v>2.69287</v>
      </c>
      <c r="GC538">
        <v>2.70505</v>
      </c>
      <c r="GD538">
        <v>0.182794</v>
      </c>
      <c r="GE538">
        <v>0.189844</v>
      </c>
      <c r="GF538">
        <v>0.118846</v>
      </c>
      <c r="GG538">
        <v>0.08838749999999999</v>
      </c>
      <c r="GH538">
        <v>25580</v>
      </c>
      <c r="GI538">
        <v>25463.5</v>
      </c>
      <c r="GJ538">
        <v>29136.6</v>
      </c>
      <c r="GK538">
        <v>29099.8</v>
      </c>
      <c r="GL538">
        <v>33991.8</v>
      </c>
      <c r="GM538">
        <v>35318.3</v>
      </c>
      <c r="GN538">
        <v>41003.4</v>
      </c>
      <c r="GO538">
        <v>41526.1</v>
      </c>
      <c r="GP538">
        <v>1.7093</v>
      </c>
      <c r="GQ538">
        <v>1.98815</v>
      </c>
      <c r="GR538">
        <v>0.0720471</v>
      </c>
      <c r="GS538">
        <v>0</v>
      </c>
      <c r="GT538">
        <v>31.2978</v>
      </c>
      <c r="GU538">
        <v>999.9</v>
      </c>
      <c r="GV538">
        <v>35.9</v>
      </c>
      <c r="GW538">
        <v>37.4</v>
      </c>
      <c r="GX538">
        <v>25.5358</v>
      </c>
      <c r="GY538">
        <v>63.1319</v>
      </c>
      <c r="GZ538">
        <v>29.2107</v>
      </c>
      <c r="HA538">
        <v>1</v>
      </c>
      <c r="HB538">
        <v>0.425633</v>
      </c>
      <c r="HC538">
        <v>0</v>
      </c>
      <c r="HD538">
        <v>20.3914</v>
      </c>
      <c r="HE538">
        <v>5.21609</v>
      </c>
      <c r="HF538">
        <v>12.0099</v>
      </c>
      <c r="HG538">
        <v>4.98705</v>
      </c>
      <c r="HH538">
        <v>3.28828</v>
      </c>
      <c r="HI538">
        <v>2508.1</v>
      </c>
      <c r="HJ538">
        <v>9999</v>
      </c>
      <c r="HK538">
        <v>9999</v>
      </c>
      <c r="HL538">
        <v>47</v>
      </c>
      <c r="HM538">
        <v>1.86737</v>
      </c>
      <c r="HN538">
        <v>1.8663</v>
      </c>
      <c r="HO538">
        <v>1.86584</v>
      </c>
      <c r="HP538">
        <v>1.8657</v>
      </c>
      <c r="HQ538">
        <v>1.86752</v>
      </c>
      <c r="HR538">
        <v>1.87007</v>
      </c>
      <c r="HS538">
        <v>1.86874</v>
      </c>
      <c r="HT538">
        <v>1.87012</v>
      </c>
      <c r="HU538">
        <v>0</v>
      </c>
      <c r="HV538">
        <v>0</v>
      </c>
      <c r="HW538">
        <v>0</v>
      </c>
      <c r="HX538">
        <v>0</v>
      </c>
      <c r="HY538" t="s">
        <v>425</v>
      </c>
      <c r="HZ538" t="s">
        <v>426</v>
      </c>
      <c r="IA538" t="s">
        <v>427</v>
      </c>
      <c r="IB538" t="s">
        <v>427</v>
      </c>
      <c r="IC538" t="s">
        <v>427</v>
      </c>
      <c r="ID538" t="s">
        <v>427</v>
      </c>
      <c r="IE538">
        <v>0</v>
      </c>
      <c r="IF538">
        <v>100</v>
      </c>
      <c r="IG538">
        <v>100</v>
      </c>
      <c r="IH538">
        <v>-0.09</v>
      </c>
      <c r="II538">
        <v>0.113</v>
      </c>
      <c r="IJ538">
        <v>1.086735174038953</v>
      </c>
      <c r="IK538">
        <v>-0.0004613869835165773</v>
      </c>
      <c r="IL538">
        <v>-7.733014719846753E-07</v>
      </c>
      <c r="IM538">
        <v>2.12217718631011E-10</v>
      </c>
      <c r="IN538">
        <v>-0.1663746428164504</v>
      </c>
      <c r="IO538">
        <v>0.000886434048502425</v>
      </c>
      <c r="IP538">
        <v>0.0004187276611132993</v>
      </c>
      <c r="IQ538">
        <v>-3.612086840460417E-06</v>
      </c>
      <c r="IR538">
        <v>19</v>
      </c>
      <c r="IS538">
        <v>2204</v>
      </c>
      <c r="IT538">
        <v>1</v>
      </c>
      <c r="IU538">
        <v>37</v>
      </c>
      <c r="IV538">
        <v>21.9</v>
      </c>
      <c r="IW538">
        <v>22</v>
      </c>
      <c r="IX538">
        <v>2.45605</v>
      </c>
      <c r="IY538">
        <v>2.22168</v>
      </c>
      <c r="IZ538">
        <v>1.39648</v>
      </c>
      <c r="JA538">
        <v>2.34863</v>
      </c>
      <c r="JB538">
        <v>1.49536</v>
      </c>
      <c r="JC538">
        <v>2.31201</v>
      </c>
      <c r="JD538">
        <v>39.8428</v>
      </c>
      <c r="JE538">
        <v>14.1145</v>
      </c>
      <c r="JF538">
        <v>18</v>
      </c>
      <c r="JG538">
        <v>393.163</v>
      </c>
      <c r="JH538">
        <v>555.669</v>
      </c>
      <c r="JI538">
        <v>33.2414</v>
      </c>
      <c r="JJ538">
        <v>32.9232</v>
      </c>
      <c r="JK538">
        <v>29.9999</v>
      </c>
      <c r="JL538">
        <v>32.8517</v>
      </c>
      <c r="JM538">
        <v>32.7609</v>
      </c>
      <c r="JN538">
        <v>49.2651</v>
      </c>
      <c r="JO538">
        <v>26.9899</v>
      </c>
      <c r="JP538">
        <v>0</v>
      </c>
      <c r="JQ538">
        <v>-999.9</v>
      </c>
      <c r="JR538">
        <v>1223.21</v>
      </c>
      <c r="JS538">
        <v>19.264</v>
      </c>
      <c r="JT538">
        <v>99.5839</v>
      </c>
      <c r="JU538">
        <v>99.6738</v>
      </c>
    </row>
    <row r="539" spans="1:281">
      <c r="A539">
        <v>523</v>
      </c>
      <c r="B539">
        <v>1652293190</v>
      </c>
      <c r="C539">
        <v>11133.5</v>
      </c>
      <c r="D539" t="s">
        <v>1557</v>
      </c>
      <c r="E539" t="s">
        <v>1558</v>
      </c>
      <c r="F539">
        <v>5</v>
      </c>
      <c r="G539" t="s">
        <v>1410</v>
      </c>
      <c r="H539" t="s">
        <v>418</v>
      </c>
      <c r="I539">
        <v>1652293187.2</v>
      </c>
      <c r="J539">
        <f>(K539)/1000</f>
        <v>0</v>
      </c>
      <c r="K539">
        <f>IF(CZ539, AN539, AH539)</f>
        <v>0</v>
      </c>
      <c r="L539">
        <f>IF(CZ539, AI539, AG539)</f>
        <v>0</v>
      </c>
      <c r="M539">
        <f>DB539 - IF(AU539&gt;1, L539*CV539*100.0/(AW539*DP539), 0)</f>
        <v>0</v>
      </c>
      <c r="N539">
        <f>((T539-J539/2)*M539-L539)/(T539+J539/2)</f>
        <v>0</v>
      </c>
      <c r="O539">
        <f>N539*(DI539+DJ539)/1000.0</f>
        <v>0</v>
      </c>
      <c r="P539">
        <f>(DB539 - IF(AU539&gt;1, L539*CV539*100.0/(AW539*DP539), 0))*(DI539+DJ539)/1000.0</f>
        <v>0</v>
      </c>
      <c r="Q539">
        <f>2.0/((1/S539-1/R539)+SIGN(S539)*SQRT((1/S539-1/R539)*(1/S539-1/R539) + 4*CW539/((CW539+1)*(CW539+1))*(2*1/S539*1/R539-1/R539*1/R539)))</f>
        <v>0</v>
      </c>
      <c r="R539">
        <f>IF(LEFT(CX539,1)&lt;&gt;"0",IF(LEFT(CX539,1)="1",3.0,CY539),$D$5+$E$5*(DP539*DI539/($K$5*1000))+$F$5*(DP539*DI539/($K$5*1000))*MAX(MIN(CV539,$J$5),$I$5)*MAX(MIN(CV539,$J$5),$I$5)+$G$5*MAX(MIN(CV539,$J$5),$I$5)*(DP539*DI539/($K$5*1000))+$H$5*(DP539*DI539/($K$5*1000))*(DP539*DI539/($K$5*1000)))</f>
        <v>0</v>
      </c>
      <c r="S539">
        <f>J539*(1000-(1000*0.61365*exp(17.502*W539/(240.97+W539))/(DI539+DJ539)+DD539)/2)/(1000*0.61365*exp(17.502*W539/(240.97+W539))/(DI539+DJ539)-DD539)</f>
        <v>0</v>
      </c>
      <c r="T539">
        <f>1/((CW539+1)/(Q539/1.6)+1/(R539/1.37)) + CW539/((CW539+1)/(Q539/1.6) + CW539/(R539/1.37))</f>
        <v>0</v>
      </c>
      <c r="U539">
        <f>(CR539*CU539)</f>
        <v>0</v>
      </c>
      <c r="V539">
        <f>(DK539+(U539+2*0.95*5.67E-8*(((DK539+$B$7)+273)^4-(DK539+273)^4)-44100*J539)/(1.84*29.3*R539+8*0.95*5.67E-8*(DK539+273)^3))</f>
        <v>0</v>
      </c>
      <c r="W539">
        <f>($C$7*DL539+$D$7*DM539+$E$7*V539)</f>
        <v>0</v>
      </c>
      <c r="X539">
        <f>0.61365*exp(17.502*W539/(240.97+W539))</f>
        <v>0</v>
      </c>
      <c r="Y539">
        <f>(Z539/AA539*100)</f>
        <v>0</v>
      </c>
      <c r="Z539">
        <f>DD539*(DI539+DJ539)/1000</f>
        <v>0</v>
      </c>
      <c r="AA539">
        <f>0.61365*exp(17.502*DK539/(240.97+DK539))</f>
        <v>0</v>
      </c>
      <c r="AB539">
        <f>(X539-DD539*(DI539+DJ539)/1000)</f>
        <v>0</v>
      </c>
      <c r="AC539">
        <f>(-J539*44100)</f>
        <v>0</v>
      </c>
      <c r="AD539">
        <f>2*29.3*R539*0.92*(DK539-W539)</f>
        <v>0</v>
      </c>
      <c r="AE539">
        <f>2*0.95*5.67E-8*(((DK539+$B$7)+273)^4-(W539+273)^4)</f>
        <v>0</v>
      </c>
      <c r="AF539">
        <f>U539+AE539+AC539+AD539</f>
        <v>0</v>
      </c>
      <c r="AG539">
        <f>DH539*AU539*(DC539-DB539*(1000-AU539*DE539)/(1000-AU539*DD539))/(100*CV539)</f>
        <v>0</v>
      </c>
      <c r="AH539">
        <f>1000*DH539*AU539*(DD539-DE539)/(100*CV539*(1000-AU539*DD539))</f>
        <v>0</v>
      </c>
      <c r="AI539">
        <f>(AJ539 - AK539 - DI539*1E3/(8.314*(DK539+273.15)) * AM539/DH539 * AL539) * DH539/(100*CV539) * (1000 - DE539)/1000</f>
        <v>0</v>
      </c>
      <c r="AJ539">
        <v>1228.34963617973</v>
      </c>
      <c r="AK539">
        <v>1160.374363636364</v>
      </c>
      <c r="AL539">
        <v>3.414607065662862</v>
      </c>
      <c r="AM539">
        <v>66.42542374797677</v>
      </c>
      <c r="AN539">
        <f>(AP539 - AO539 + DI539*1E3/(8.314*(DK539+273.15)) * AR539/DH539 * AQ539) * DH539/(100*CV539) * 1000/(1000 - AP539)</f>
        <v>0</v>
      </c>
      <c r="AO539">
        <v>19.03840758249533</v>
      </c>
      <c r="AP539">
        <v>28.4706986013986</v>
      </c>
      <c r="AQ539">
        <v>4.605684450328622E-05</v>
      </c>
      <c r="AR539">
        <v>79.24354987130967</v>
      </c>
      <c r="AS539">
        <v>0</v>
      </c>
      <c r="AT539">
        <v>0</v>
      </c>
      <c r="AU539">
        <f>IF(AS539*$H$13&gt;=AW539,1.0,(AW539/(AW539-AS539*$H$13)))</f>
        <v>0</v>
      </c>
      <c r="AV539">
        <f>(AU539-1)*100</f>
        <v>0</v>
      </c>
      <c r="AW539">
        <f>MAX(0,($B$13+$C$13*DP539)/(1+$D$13*DP539)*DI539/(DK539+273)*$E$13)</f>
        <v>0</v>
      </c>
      <c r="AX539" t="s">
        <v>421</v>
      </c>
      <c r="AY539" t="s">
        <v>421</v>
      </c>
      <c r="AZ539">
        <v>0</v>
      </c>
      <c r="BA539">
        <v>0</v>
      </c>
      <c r="BB539">
        <f>1-AZ539/BA539</f>
        <v>0</v>
      </c>
      <c r="BC539">
        <v>0</v>
      </c>
      <c r="BD539" t="s">
        <v>421</v>
      </c>
      <c r="BE539" t="s">
        <v>421</v>
      </c>
      <c r="BF539">
        <v>0</v>
      </c>
      <c r="BG539">
        <v>0</v>
      </c>
      <c r="BH539">
        <f>1-BF539/BG539</f>
        <v>0</v>
      </c>
      <c r="BI539">
        <v>0.5</v>
      </c>
      <c r="BJ539">
        <f>CS539</f>
        <v>0</v>
      </c>
      <c r="BK539">
        <f>L539</f>
        <v>0</v>
      </c>
      <c r="BL539">
        <f>BH539*BI539*BJ539</f>
        <v>0</v>
      </c>
      <c r="BM539">
        <f>(BK539-BC539)/BJ539</f>
        <v>0</v>
      </c>
      <c r="BN539">
        <f>(BA539-BG539)/BG539</f>
        <v>0</v>
      </c>
      <c r="BO539">
        <f>AZ539/(BB539+AZ539/BG539)</f>
        <v>0</v>
      </c>
      <c r="BP539" t="s">
        <v>421</v>
      </c>
      <c r="BQ539">
        <v>0</v>
      </c>
      <c r="BR539">
        <f>IF(BQ539&lt;&gt;0, BQ539, BO539)</f>
        <v>0</v>
      </c>
      <c r="BS539">
        <f>1-BR539/BG539</f>
        <v>0</v>
      </c>
      <c r="BT539">
        <f>(BG539-BF539)/(BG539-BR539)</f>
        <v>0</v>
      </c>
      <c r="BU539">
        <f>(BA539-BG539)/(BA539-BR539)</f>
        <v>0</v>
      </c>
      <c r="BV539">
        <f>(BG539-BF539)/(BG539-AZ539)</f>
        <v>0</v>
      </c>
      <c r="BW539">
        <f>(BA539-BG539)/(BA539-AZ539)</f>
        <v>0</v>
      </c>
      <c r="BX539">
        <f>(BT539*BR539/BF539)</f>
        <v>0</v>
      </c>
      <c r="BY539">
        <f>(1-BX539)</f>
        <v>0</v>
      </c>
      <c r="BZ539">
        <v>1370</v>
      </c>
      <c r="CA539">
        <v>300</v>
      </c>
      <c r="CB539">
        <v>300</v>
      </c>
      <c r="CC539">
        <v>300</v>
      </c>
      <c r="CD539">
        <v>10364.3</v>
      </c>
      <c r="CE539">
        <v>1581.53</v>
      </c>
      <c r="CF539">
        <v>-0.00729618</v>
      </c>
      <c r="CG539">
        <v>1.07</v>
      </c>
      <c r="CH539" t="s">
        <v>421</v>
      </c>
      <c r="CI539" t="s">
        <v>421</v>
      </c>
      <c r="CJ539" t="s">
        <v>421</v>
      </c>
      <c r="CK539" t="s">
        <v>421</v>
      </c>
      <c r="CL539" t="s">
        <v>421</v>
      </c>
      <c r="CM539" t="s">
        <v>421</v>
      </c>
      <c r="CN539" t="s">
        <v>421</v>
      </c>
      <c r="CO539" t="s">
        <v>421</v>
      </c>
      <c r="CP539" t="s">
        <v>421</v>
      </c>
      <c r="CQ539" t="s">
        <v>421</v>
      </c>
      <c r="CR539">
        <f>$B$11*DQ539+$C$11*DR539+$F$11*EC539*(1-EF539)</f>
        <v>0</v>
      </c>
      <c r="CS539">
        <f>CR539*CT539</f>
        <v>0</v>
      </c>
      <c r="CT539">
        <f>($B$11*$D$9+$C$11*$D$9+$F$11*((EP539+EH539)/MAX(EP539+EH539+EQ539, 0.1)*$I$9+EQ539/MAX(EP539+EH539+EQ539, 0.1)*$J$9))/($B$11+$C$11+$F$11)</f>
        <v>0</v>
      </c>
      <c r="CU539">
        <f>($B$11*$K$9+$C$11*$K$9+$F$11*((EP539+EH539)/MAX(EP539+EH539+EQ539, 0.1)*$P$9+EQ539/MAX(EP539+EH539+EQ539, 0.1)*$Q$9))/($B$11+$C$11+$F$11)</f>
        <v>0</v>
      </c>
      <c r="CV539">
        <v>6</v>
      </c>
      <c r="CW539">
        <v>0.5</v>
      </c>
      <c r="CX539" t="s">
        <v>422</v>
      </c>
      <c r="CY539">
        <v>2</v>
      </c>
      <c r="CZ539" t="b">
        <v>1</v>
      </c>
      <c r="DA539">
        <v>1652293187.2</v>
      </c>
      <c r="DB539">
        <v>1119.675</v>
      </c>
      <c r="DC539">
        <v>1208.368</v>
      </c>
      <c r="DD539">
        <v>28.4676</v>
      </c>
      <c r="DE539">
        <v>19.091</v>
      </c>
      <c r="DF539">
        <v>1119.777</v>
      </c>
      <c r="DG539">
        <v>28.35455</v>
      </c>
      <c r="DH539">
        <v>400.0731</v>
      </c>
      <c r="DI539">
        <v>90.59236000000001</v>
      </c>
      <c r="DJ539">
        <v>0.09994423000000001</v>
      </c>
      <c r="DK539">
        <v>33.85999</v>
      </c>
      <c r="DL539">
        <v>32.48028</v>
      </c>
      <c r="DM539">
        <v>999.9</v>
      </c>
      <c r="DN539">
        <v>0</v>
      </c>
      <c r="DO539">
        <v>0</v>
      </c>
      <c r="DP539">
        <v>10010.305</v>
      </c>
      <c r="DQ539">
        <v>0</v>
      </c>
      <c r="DR539">
        <v>253.8111</v>
      </c>
      <c r="DS539">
        <v>-88.69274</v>
      </c>
      <c r="DT539">
        <v>1152.482</v>
      </c>
      <c r="DU539">
        <v>1231.886</v>
      </c>
      <c r="DV539">
        <v>9.376602999999999</v>
      </c>
      <c r="DW539">
        <v>1208.368</v>
      </c>
      <c r="DX539">
        <v>19.091</v>
      </c>
      <c r="DY539">
        <v>2.578946</v>
      </c>
      <c r="DZ539">
        <v>1.729497</v>
      </c>
      <c r="EA539">
        <v>21.5335</v>
      </c>
      <c r="EB539">
        <v>15.1637</v>
      </c>
      <c r="EC539">
        <v>1499.985</v>
      </c>
      <c r="ED539">
        <v>0.9729935</v>
      </c>
      <c r="EE539">
        <v>0.02700654</v>
      </c>
      <c r="EF539">
        <v>0</v>
      </c>
      <c r="EG539">
        <v>965.6464</v>
      </c>
      <c r="EH539">
        <v>5.000970000000001</v>
      </c>
      <c r="EI539">
        <v>15603.6</v>
      </c>
      <c r="EJ539">
        <v>12491.41</v>
      </c>
      <c r="EK539">
        <v>42.312</v>
      </c>
      <c r="EL539">
        <v>43.875</v>
      </c>
      <c r="EM539">
        <v>42.562</v>
      </c>
      <c r="EN539">
        <v>43.625</v>
      </c>
      <c r="EO539">
        <v>43.4622</v>
      </c>
      <c r="EP539">
        <v>1454.611</v>
      </c>
      <c r="EQ539">
        <v>40.374</v>
      </c>
      <c r="ER539">
        <v>0</v>
      </c>
      <c r="ES539">
        <v>1354.200000047684</v>
      </c>
      <c r="ET539">
        <v>0</v>
      </c>
      <c r="EU539">
        <v>967.7969615384616</v>
      </c>
      <c r="EV539">
        <v>-26.59052995049995</v>
      </c>
      <c r="EW539">
        <v>-262.4581196088521</v>
      </c>
      <c r="EX539">
        <v>15623.68846153846</v>
      </c>
      <c r="EY539">
        <v>15</v>
      </c>
      <c r="EZ539">
        <v>1652291871.6</v>
      </c>
      <c r="FA539" t="s">
        <v>1407</v>
      </c>
      <c r="FB539">
        <v>1652291871.6</v>
      </c>
      <c r="FC539">
        <v>1652291863.6</v>
      </c>
      <c r="FD539">
        <v>39</v>
      </c>
      <c r="FE539">
        <v>0.347</v>
      </c>
      <c r="FF539">
        <v>-0</v>
      </c>
      <c r="FG539">
        <v>-0.763</v>
      </c>
      <c r="FH539">
        <v>0.031</v>
      </c>
      <c r="FI539">
        <v>1600</v>
      </c>
      <c r="FJ539">
        <v>23</v>
      </c>
      <c r="FK539">
        <v>0.04</v>
      </c>
      <c r="FL539">
        <v>0.02</v>
      </c>
      <c r="FM539">
        <v>-88.63081463414635</v>
      </c>
      <c r="FN539">
        <v>-0.3359184668988183</v>
      </c>
      <c r="FO539">
        <v>0.07547978427779353</v>
      </c>
      <c r="FP539">
        <v>-1</v>
      </c>
      <c r="FQ539">
        <v>9.717979024390246</v>
      </c>
      <c r="FR539">
        <v>-2.430282857142839</v>
      </c>
      <c r="FS539">
        <v>0.2398843502943061</v>
      </c>
      <c r="FT539">
        <v>0</v>
      </c>
      <c r="FU539">
        <v>0</v>
      </c>
      <c r="FV539">
        <v>0</v>
      </c>
      <c r="FW539">
        <v>0</v>
      </c>
      <c r="FX539">
        <v>-1</v>
      </c>
      <c r="FY539">
        <v>0</v>
      </c>
      <c r="FZ539">
        <v>1</v>
      </c>
      <c r="GA539" t="s">
        <v>710</v>
      </c>
      <c r="GB539">
        <v>2.69289</v>
      </c>
      <c r="GC539">
        <v>2.7052</v>
      </c>
      <c r="GD539">
        <v>0.184525</v>
      </c>
      <c r="GE539">
        <v>0.191502</v>
      </c>
      <c r="GF539">
        <v>0.118858</v>
      </c>
      <c r="GG539">
        <v>0.08900520000000001</v>
      </c>
      <c r="GH539">
        <v>25525.4</v>
      </c>
      <c r="GI539">
        <v>25411.3</v>
      </c>
      <c r="GJ539">
        <v>29136.3</v>
      </c>
      <c r="GK539">
        <v>29099.8</v>
      </c>
      <c r="GL539">
        <v>33991</v>
      </c>
      <c r="GM539">
        <v>35294.5</v>
      </c>
      <c r="GN539">
        <v>41003</v>
      </c>
      <c r="GO539">
        <v>41526.3</v>
      </c>
      <c r="GP539">
        <v>1.70917</v>
      </c>
      <c r="GQ539">
        <v>1.98843</v>
      </c>
      <c r="GR539">
        <v>0.0741854</v>
      </c>
      <c r="GS539">
        <v>0</v>
      </c>
      <c r="GT539">
        <v>31.2978</v>
      </c>
      <c r="GU539">
        <v>999.9</v>
      </c>
      <c r="GV539">
        <v>35.9</v>
      </c>
      <c r="GW539">
        <v>37.4</v>
      </c>
      <c r="GX539">
        <v>25.5327</v>
      </c>
      <c r="GY539">
        <v>62.9619</v>
      </c>
      <c r="GZ539">
        <v>28.8101</v>
      </c>
      <c r="HA539">
        <v>1</v>
      </c>
      <c r="HB539">
        <v>0.42565</v>
      </c>
      <c r="HC539">
        <v>0</v>
      </c>
      <c r="HD539">
        <v>20.3914</v>
      </c>
      <c r="HE539">
        <v>5.21699</v>
      </c>
      <c r="HF539">
        <v>12.0099</v>
      </c>
      <c r="HG539">
        <v>4.98745</v>
      </c>
      <c r="HH539">
        <v>3.2884</v>
      </c>
      <c r="HI539">
        <v>2508.1</v>
      </c>
      <c r="HJ539">
        <v>9999</v>
      </c>
      <c r="HK539">
        <v>9999</v>
      </c>
      <c r="HL539">
        <v>47</v>
      </c>
      <c r="HM539">
        <v>1.86737</v>
      </c>
      <c r="HN539">
        <v>1.86631</v>
      </c>
      <c r="HO539">
        <v>1.86584</v>
      </c>
      <c r="HP539">
        <v>1.86571</v>
      </c>
      <c r="HQ539">
        <v>1.86752</v>
      </c>
      <c r="HR539">
        <v>1.87004</v>
      </c>
      <c r="HS539">
        <v>1.86874</v>
      </c>
      <c r="HT539">
        <v>1.87012</v>
      </c>
      <c r="HU539">
        <v>0</v>
      </c>
      <c r="HV539">
        <v>0</v>
      </c>
      <c r="HW539">
        <v>0</v>
      </c>
      <c r="HX539">
        <v>0</v>
      </c>
      <c r="HY539" t="s">
        <v>425</v>
      </c>
      <c r="HZ539" t="s">
        <v>426</v>
      </c>
      <c r="IA539" t="s">
        <v>427</v>
      </c>
      <c r="IB539" t="s">
        <v>427</v>
      </c>
      <c r="IC539" t="s">
        <v>427</v>
      </c>
      <c r="ID539" t="s">
        <v>427</v>
      </c>
      <c r="IE539">
        <v>0</v>
      </c>
      <c r="IF539">
        <v>100</v>
      </c>
      <c r="IG539">
        <v>100</v>
      </c>
      <c r="IH539">
        <v>-0.11</v>
      </c>
      <c r="II539">
        <v>0.1131</v>
      </c>
      <c r="IJ539">
        <v>1.086735174038953</v>
      </c>
      <c r="IK539">
        <v>-0.0004613869835165773</v>
      </c>
      <c r="IL539">
        <v>-7.733014719846753E-07</v>
      </c>
      <c r="IM539">
        <v>2.12217718631011E-10</v>
      </c>
      <c r="IN539">
        <v>-0.1663746428164504</v>
      </c>
      <c r="IO539">
        <v>0.000886434048502425</v>
      </c>
      <c r="IP539">
        <v>0.0004187276611132993</v>
      </c>
      <c r="IQ539">
        <v>-3.612086840460417E-06</v>
      </c>
      <c r="IR539">
        <v>19</v>
      </c>
      <c r="IS539">
        <v>2204</v>
      </c>
      <c r="IT539">
        <v>1</v>
      </c>
      <c r="IU539">
        <v>37</v>
      </c>
      <c r="IV539">
        <v>22</v>
      </c>
      <c r="IW539">
        <v>22.1</v>
      </c>
      <c r="IX539">
        <v>2.48657</v>
      </c>
      <c r="IY539">
        <v>2.21924</v>
      </c>
      <c r="IZ539">
        <v>1.39648</v>
      </c>
      <c r="JA539">
        <v>2.34863</v>
      </c>
      <c r="JB539">
        <v>1.49536</v>
      </c>
      <c r="JC539">
        <v>2.27295</v>
      </c>
      <c r="JD539">
        <v>39.8428</v>
      </c>
      <c r="JE539">
        <v>14.1145</v>
      </c>
      <c r="JF539">
        <v>18</v>
      </c>
      <c r="JG539">
        <v>393.079</v>
      </c>
      <c r="JH539">
        <v>555.87</v>
      </c>
      <c r="JI539">
        <v>33.2408</v>
      </c>
      <c r="JJ539">
        <v>32.9214</v>
      </c>
      <c r="JK539">
        <v>30</v>
      </c>
      <c r="JL539">
        <v>32.8491</v>
      </c>
      <c r="JM539">
        <v>32.7604</v>
      </c>
      <c r="JN539">
        <v>49.7879</v>
      </c>
      <c r="JO539">
        <v>26.4049</v>
      </c>
      <c r="JP539">
        <v>0</v>
      </c>
      <c r="JQ539">
        <v>-999.9</v>
      </c>
      <c r="JR539">
        <v>1236.6</v>
      </c>
      <c r="JS539">
        <v>19.4583</v>
      </c>
      <c r="JT539">
        <v>99.583</v>
      </c>
      <c r="JU539">
        <v>99.6741</v>
      </c>
    </row>
    <row r="540" spans="1:281">
      <c r="A540">
        <v>524</v>
      </c>
      <c r="B540">
        <v>1652293195</v>
      </c>
      <c r="C540">
        <v>11138.5</v>
      </c>
      <c r="D540" t="s">
        <v>1559</v>
      </c>
      <c r="E540" t="s">
        <v>1560</v>
      </c>
      <c r="F540">
        <v>5</v>
      </c>
      <c r="G540" t="s">
        <v>1410</v>
      </c>
      <c r="H540" t="s">
        <v>418</v>
      </c>
      <c r="I540">
        <v>1652293192.5</v>
      </c>
      <c r="J540">
        <f>(K540)/1000</f>
        <v>0</v>
      </c>
      <c r="K540">
        <f>IF(CZ540, AN540, AH540)</f>
        <v>0</v>
      </c>
      <c r="L540">
        <f>IF(CZ540, AI540, AG540)</f>
        <v>0</v>
      </c>
      <c r="M540">
        <f>DB540 - IF(AU540&gt;1, L540*CV540*100.0/(AW540*DP540), 0)</f>
        <v>0</v>
      </c>
      <c r="N540">
        <f>((T540-J540/2)*M540-L540)/(T540+J540/2)</f>
        <v>0</v>
      </c>
      <c r="O540">
        <f>N540*(DI540+DJ540)/1000.0</f>
        <v>0</v>
      </c>
      <c r="P540">
        <f>(DB540 - IF(AU540&gt;1, L540*CV540*100.0/(AW540*DP540), 0))*(DI540+DJ540)/1000.0</f>
        <v>0</v>
      </c>
      <c r="Q540">
        <f>2.0/((1/S540-1/R540)+SIGN(S540)*SQRT((1/S540-1/R540)*(1/S540-1/R540) + 4*CW540/((CW540+1)*(CW540+1))*(2*1/S540*1/R540-1/R540*1/R540)))</f>
        <v>0</v>
      </c>
      <c r="R540">
        <f>IF(LEFT(CX540,1)&lt;&gt;"0",IF(LEFT(CX540,1)="1",3.0,CY540),$D$5+$E$5*(DP540*DI540/($K$5*1000))+$F$5*(DP540*DI540/($K$5*1000))*MAX(MIN(CV540,$J$5),$I$5)*MAX(MIN(CV540,$J$5),$I$5)+$G$5*MAX(MIN(CV540,$J$5),$I$5)*(DP540*DI540/($K$5*1000))+$H$5*(DP540*DI540/($K$5*1000))*(DP540*DI540/($K$5*1000)))</f>
        <v>0</v>
      </c>
      <c r="S540">
        <f>J540*(1000-(1000*0.61365*exp(17.502*W540/(240.97+W540))/(DI540+DJ540)+DD540)/2)/(1000*0.61365*exp(17.502*W540/(240.97+W540))/(DI540+DJ540)-DD540)</f>
        <v>0</v>
      </c>
      <c r="T540">
        <f>1/((CW540+1)/(Q540/1.6)+1/(R540/1.37)) + CW540/((CW540+1)/(Q540/1.6) + CW540/(R540/1.37))</f>
        <v>0</v>
      </c>
      <c r="U540">
        <f>(CR540*CU540)</f>
        <v>0</v>
      </c>
      <c r="V540">
        <f>(DK540+(U540+2*0.95*5.67E-8*(((DK540+$B$7)+273)^4-(DK540+273)^4)-44100*J540)/(1.84*29.3*R540+8*0.95*5.67E-8*(DK540+273)^3))</f>
        <v>0</v>
      </c>
      <c r="W540">
        <f>($C$7*DL540+$D$7*DM540+$E$7*V540)</f>
        <v>0</v>
      </c>
      <c r="X540">
        <f>0.61365*exp(17.502*W540/(240.97+W540))</f>
        <v>0</v>
      </c>
      <c r="Y540">
        <f>(Z540/AA540*100)</f>
        <v>0</v>
      </c>
      <c r="Z540">
        <f>DD540*(DI540+DJ540)/1000</f>
        <v>0</v>
      </c>
      <c r="AA540">
        <f>0.61365*exp(17.502*DK540/(240.97+DK540))</f>
        <v>0</v>
      </c>
      <c r="AB540">
        <f>(X540-DD540*(DI540+DJ540)/1000)</f>
        <v>0</v>
      </c>
      <c r="AC540">
        <f>(-J540*44100)</f>
        <v>0</v>
      </c>
      <c r="AD540">
        <f>2*29.3*R540*0.92*(DK540-W540)</f>
        <v>0</v>
      </c>
      <c r="AE540">
        <f>2*0.95*5.67E-8*(((DK540+$B$7)+273)^4-(W540+273)^4)</f>
        <v>0</v>
      </c>
      <c r="AF540">
        <f>U540+AE540+AC540+AD540</f>
        <v>0</v>
      </c>
      <c r="AG540">
        <f>DH540*AU540*(DC540-DB540*(1000-AU540*DE540)/(1000-AU540*DD540))/(100*CV540)</f>
        <v>0</v>
      </c>
      <c r="AH540">
        <f>1000*DH540*AU540*(DD540-DE540)/(100*CV540*(1000-AU540*DD540))</f>
        <v>0</v>
      </c>
      <c r="AI540">
        <f>(AJ540 - AK540 - DI540*1E3/(8.314*(DK540+273.15)) * AM540/DH540 * AL540) * DH540/(100*CV540) * (1000 - DE540)/1000</f>
        <v>0</v>
      </c>
      <c r="AJ540">
        <v>1245.677605851294</v>
      </c>
      <c r="AK540">
        <v>1177.584121212122</v>
      </c>
      <c r="AL540">
        <v>3.438149347889792</v>
      </c>
      <c r="AM540">
        <v>66.42542374797677</v>
      </c>
      <c r="AN540">
        <f>(AP540 - AO540 + DI540*1E3/(8.314*(DK540+273.15)) * AR540/DH540 * AQ540) * DH540/(100*CV540) * 1000/(1000 - AP540)</f>
        <v>0</v>
      </c>
      <c r="AO540">
        <v>19.21843329613595</v>
      </c>
      <c r="AP540">
        <v>28.46595174825175</v>
      </c>
      <c r="AQ540">
        <v>-3.082739966155538E-06</v>
      </c>
      <c r="AR540">
        <v>79.24354987130967</v>
      </c>
      <c r="AS540">
        <v>0</v>
      </c>
      <c r="AT540">
        <v>0</v>
      </c>
      <c r="AU540">
        <f>IF(AS540*$H$13&gt;=AW540,1.0,(AW540/(AW540-AS540*$H$13)))</f>
        <v>0</v>
      </c>
      <c r="AV540">
        <f>(AU540-1)*100</f>
        <v>0</v>
      </c>
      <c r="AW540">
        <f>MAX(0,($B$13+$C$13*DP540)/(1+$D$13*DP540)*DI540/(DK540+273)*$E$13)</f>
        <v>0</v>
      </c>
      <c r="AX540" t="s">
        <v>421</v>
      </c>
      <c r="AY540" t="s">
        <v>421</v>
      </c>
      <c r="AZ540">
        <v>0</v>
      </c>
      <c r="BA540">
        <v>0</v>
      </c>
      <c r="BB540">
        <f>1-AZ540/BA540</f>
        <v>0</v>
      </c>
      <c r="BC540">
        <v>0</v>
      </c>
      <c r="BD540" t="s">
        <v>421</v>
      </c>
      <c r="BE540" t="s">
        <v>421</v>
      </c>
      <c r="BF540">
        <v>0</v>
      </c>
      <c r="BG540">
        <v>0</v>
      </c>
      <c r="BH540">
        <f>1-BF540/BG540</f>
        <v>0</v>
      </c>
      <c r="BI540">
        <v>0.5</v>
      </c>
      <c r="BJ540">
        <f>CS540</f>
        <v>0</v>
      </c>
      <c r="BK540">
        <f>L540</f>
        <v>0</v>
      </c>
      <c r="BL540">
        <f>BH540*BI540*BJ540</f>
        <v>0</v>
      </c>
      <c r="BM540">
        <f>(BK540-BC540)/BJ540</f>
        <v>0</v>
      </c>
      <c r="BN540">
        <f>(BA540-BG540)/BG540</f>
        <v>0</v>
      </c>
      <c r="BO540">
        <f>AZ540/(BB540+AZ540/BG540)</f>
        <v>0</v>
      </c>
      <c r="BP540" t="s">
        <v>421</v>
      </c>
      <c r="BQ540">
        <v>0</v>
      </c>
      <c r="BR540">
        <f>IF(BQ540&lt;&gt;0, BQ540, BO540)</f>
        <v>0</v>
      </c>
      <c r="BS540">
        <f>1-BR540/BG540</f>
        <v>0</v>
      </c>
      <c r="BT540">
        <f>(BG540-BF540)/(BG540-BR540)</f>
        <v>0</v>
      </c>
      <c r="BU540">
        <f>(BA540-BG540)/(BA540-BR540)</f>
        <v>0</v>
      </c>
      <c r="BV540">
        <f>(BG540-BF540)/(BG540-AZ540)</f>
        <v>0</v>
      </c>
      <c r="BW540">
        <f>(BA540-BG540)/(BA540-AZ540)</f>
        <v>0</v>
      </c>
      <c r="BX540">
        <f>(BT540*BR540/BF540)</f>
        <v>0</v>
      </c>
      <c r="BY540">
        <f>(1-BX540)</f>
        <v>0</v>
      </c>
      <c r="BZ540">
        <v>1370</v>
      </c>
      <c r="CA540">
        <v>300</v>
      </c>
      <c r="CB540">
        <v>300</v>
      </c>
      <c r="CC540">
        <v>300</v>
      </c>
      <c r="CD540">
        <v>10364.3</v>
      </c>
      <c r="CE540">
        <v>1581.53</v>
      </c>
      <c r="CF540">
        <v>-0.00729618</v>
      </c>
      <c r="CG540">
        <v>1.07</v>
      </c>
      <c r="CH540" t="s">
        <v>421</v>
      </c>
      <c r="CI540" t="s">
        <v>421</v>
      </c>
      <c r="CJ540" t="s">
        <v>421</v>
      </c>
      <c r="CK540" t="s">
        <v>421</v>
      </c>
      <c r="CL540" t="s">
        <v>421</v>
      </c>
      <c r="CM540" t="s">
        <v>421</v>
      </c>
      <c r="CN540" t="s">
        <v>421</v>
      </c>
      <c r="CO540" t="s">
        <v>421</v>
      </c>
      <c r="CP540" t="s">
        <v>421</v>
      </c>
      <c r="CQ540" t="s">
        <v>421</v>
      </c>
      <c r="CR540">
        <f>$B$11*DQ540+$C$11*DR540+$F$11*EC540*(1-EF540)</f>
        <v>0</v>
      </c>
      <c r="CS540">
        <f>CR540*CT540</f>
        <v>0</v>
      </c>
      <c r="CT540">
        <f>($B$11*$D$9+$C$11*$D$9+$F$11*((EP540+EH540)/MAX(EP540+EH540+EQ540, 0.1)*$I$9+EQ540/MAX(EP540+EH540+EQ540, 0.1)*$J$9))/($B$11+$C$11+$F$11)</f>
        <v>0</v>
      </c>
      <c r="CU540">
        <f>($B$11*$K$9+$C$11*$K$9+$F$11*((EP540+EH540)/MAX(EP540+EH540+EQ540, 0.1)*$P$9+EQ540/MAX(EP540+EH540+EQ540, 0.1)*$Q$9))/($B$11+$C$11+$F$11)</f>
        <v>0</v>
      </c>
      <c r="CV540">
        <v>6</v>
      </c>
      <c r="CW540">
        <v>0.5</v>
      </c>
      <c r="CX540" t="s">
        <v>422</v>
      </c>
      <c r="CY540">
        <v>2</v>
      </c>
      <c r="CZ540" t="b">
        <v>1</v>
      </c>
      <c r="DA540">
        <v>1652293192.5</v>
      </c>
      <c r="DB540">
        <v>1137.406666666667</v>
      </c>
      <c r="DC540">
        <v>1226.267777777778</v>
      </c>
      <c r="DD540">
        <v>28.46862222222222</v>
      </c>
      <c r="DE540">
        <v>19.28158888888889</v>
      </c>
      <c r="DF540">
        <v>1137.532222222222</v>
      </c>
      <c r="DG540">
        <v>28.35554444444444</v>
      </c>
      <c r="DH540">
        <v>400.0602222222222</v>
      </c>
      <c r="DI540">
        <v>90.58882222222222</v>
      </c>
      <c r="DJ540">
        <v>0.1000446444444444</v>
      </c>
      <c r="DK540">
        <v>33.85947777777778</v>
      </c>
      <c r="DL540">
        <v>32.49923333333334</v>
      </c>
      <c r="DM540">
        <v>999.9000000000001</v>
      </c>
      <c r="DN540">
        <v>0</v>
      </c>
      <c r="DO540">
        <v>0</v>
      </c>
      <c r="DP540">
        <v>9990.905555555555</v>
      </c>
      <c r="DQ540">
        <v>0</v>
      </c>
      <c r="DR540">
        <v>252.6933333333334</v>
      </c>
      <c r="DS540">
        <v>-88.86173333333333</v>
      </c>
      <c r="DT540">
        <v>1170.735555555556</v>
      </c>
      <c r="DU540">
        <v>1250.378888888889</v>
      </c>
      <c r="DV540">
        <v>9.187052222222224</v>
      </c>
      <c r="DW540">
        <v>1226.267777777778</v>
      </c>
      <c r="DX540">
        <v>19.28158888888889</v>
      </c>
      <c r="DY540">
        <v>2.578938888888889</v>
      </c>
      <c r="DZ540">
        <v>1.746695555555555</v>
      </c>
      <c r="EA540">
        <v>21.53345555555556</v>
      </c>
      <c r="EB540">
        <v>15.31773333333333</v>
      </c>
      <c r="EC540">
        <v>1500.005555555556</v>
      </c>
      <c r="ED540">
        <v>0.9729945555555555</v>
      </c>
      <c r="EE540">
        <v>0.02700534444444444</v>
      </c>
      <c r="EF540">
        <v>0</v>
      </c>
      <c r="EG540">
        <v>963.4150000000001</v>
      </c>
      <c r="EH540">
        <v>5.00097</v>
      </c>
      <c r="EI540">
        <v>15552</v>
      </c>
      <c r="EJ540">
        <v>12491.6</v>
      </c>
      <c r="EK540">
        <v>42.312</v>
      </c>
      <c r="EL540">
        <v>43.875</v>
      </c>
      <c r="EM540">
        <v>42.562</v>
      </c>
      <c r="EN540">
        <v>43.625</v>
      </c>
      <c r="EO540">
        <v>43.45099999999999</v>
      </c>
      <c r="EP540">
        <v>1454.632222222222</v>
      </c>
      <c r="EQ540">
        <v>40.37333333333333</v>
      </c>
      <c r="ER540">
        <v>0</v>
      </c>
      <c r="ES540">
        <v>1359.600000143051</v>
      </c>
      <c r="ET540">
        <v>0</v>
      </c>
      <c r="EU540">
        <v>965.3289599999999</v>
      </c>
      <c r="EV540">
        <v>-24.44230770337222</v>
      </c>
      <c r="EW540">
        <v>-449.4076922245362</v>
      </c>
      <c r="EX540">
        <v>15589.656</v>
      </c>
      <c r="EY540">
        <v>15</v>
      </c>
      <c r="EZ540">
        <v>1652291871.6</v>
      </c>
      <c r="FA540" t="s">
        <v>1407</v>
      </c>
      <c r="FB540">
        <v>1652291871.6</v>
      </c>
      <c r="FC540">
        <v>1652291863.6</v>
      </c>
      <c r="FD540">
        <v>39</v>
      </c>
      <c r="FE540">
        <v>0.347</v>
      </c>
      <c r="FF540">
        <v>-0</v>
      </c>
      <c r="FG540">
        <v>-0.763</v>
      </c>
      <c r="FH540">
        <v>0.031</v>
      </c>
      <c r="FI540">
        <v>1600</v>
      </c>
      <c r="FJ540">
        <v>23</v>
      </c>
      <c r="FK540">
        <v>0.04</v>
      </c>
      <c r="FL540">
        <v>0.02</v>
      </c>
      <c r="FM540">
        <v>-88.70133250000001</v>
      </c>
      <c r="FN540">
        <v>-0.8732904315198448</v>
      </c>
      <c r="FO540">
        <v>0.1142439153467265</v>
      </c>
      <c r="FP540">
        <v>-1</v>
      </c>
      <c r="FQ540">
        <v>9.490373250000001</v>
      </c>
      <c r="FR540">
        <v>-2.413680337711102</v>
      </c>
      <c r="FS540">
        <v>0.2324963070393539</v>
      </c>
      <c r="FT540">
        <v>0</v>
      </c>
      <c r="FU540">
        <v>0</v>
      </c>
      <c r="FV540">
        <v>0</v>
      </c>
      <c r="FW540">
        <v>0</v>
      </c>
      <c r="FX540">
        <v>-1</v>
      </c>
      <c r="FY540">
        <v>0</v>
      </c>
      <c r="FZ540">
        <v>1</v>
      </c>
      <c r="GA540" t="s">
        <v>710</v>
      </c>
      <c r="GB540">
        <v>2.69297</v>
      </c>
      <c r="GC540">
        <v>2.70522</v>
      </c>
      <c r="GD540">
        <v>0.186249</v>
      </c>
      <c r="GE540">
        <v>0.193179</v>
      </c>
      <c r="GF540">
        <v>0.118841</v>
      </c>
      <c r="GG540">
        <v>0.0895817</v>
      </c>
      <c r="GH540">
        <v>25471.3</v>
      </c>
      <c r="GI540">
        <v>25358.5</v>
      </c>
      <c r="GJ540">
        <v>29136.2</v>
      </c>
      <c r="GK540">
        <v>29099.9</v>
      </c>
      <c r="GL540">
        <v>33991.6</v>
      </c>
      <c r="GM540">
        <v>35272.2</v>
      </c>
      <c r="GN540">
        <v>41002.8</v>
      </c>
      <c r="GO540">
        <v>41526.4</v>
      </c>
      <c r="GP540">
        <v>1.70907</v>
      </c>
      <c r="GQ540">
        <v>1.9886</v>
      </c>
      <c r="GR540">
        <v>0.0743009</v>
      </c>
      <c r="GS540">
        <v>0</v>
      </c>
      <c r="GT540">
        <v>31.3001</v>
      </c>
      <c r="GU540">
        <v>999.9</v>
      </c>
      <c r="GV540">
        <v>35.9</v>
      </c>
      <c r="GW540">
        <v>37.4</v>
      </c>
      <c r="GX540">
        <v>25.5368</v>
      </c>
      <c r="GY540">
        <v>62.7919</v>
      </c>
      <c r="GZ540">
        <v>29.1667</v>
      </c>
      <c r="HA540">
        <v>1</v>
      </c>
      <c r="HB540">
        <v>0.42531</v>
      </c>
      <c r="HC540">
        <v>0</v>
      </c>
      <c r="HD540">
        <v>20.3914</v>
      </c>
      <c r="HE540">
        <v>5.21654</v>
      </c>
      <c r="HF540">
        <v>12.0099</v>
      </c>
      <c r="HG540">
        <v>4.98735</v>
      </c>
      <c r="HH540">
        <v>3.28833</v>
      </c>
      <c r="HI540">
        <v>2508.3</v>
      </c>
      <c r="HJ540">
        <v>9999</v>
      </c>
      <c r="HK540">
        <v>9999</v>
      </c>
      <c r="HL540">
        <v>47</v>
      </c>
      <c r="HM540">
        <v>1.86737</v>
      </c>
      <c r="HN540">
        <v>1.8663</v>
      </c>
      <c r="HO540">
        <v>1.86584</v>
      </c>
      <c r="HP540">
        <v>1.86571</v>
      </c>
      <c r="HQ540">
        <v>1.86753</v>
      </c>
      <c r="HR540">
        <v>1.87008</v>
      </c>
      <c r="HS540">
        <v>1.86874</v>
      </c>
      <c r="HT540">
        <v>1.87011</v>
      </c>
      <c r="HU540">
        <v>0</v>
      </c>
      <c r="HV540">
        <v>0</v>
      </c>
      <c r="HW540">
        <v>0</v>
      </c>
      <c r="HX540">
        <v>0</v>
      </c>
      <c r="HY540" t="s">
        <v>425</v>
      </c>
      <c r="HZ540" t="s">
        <v>426</v>
      </c>
      <c r="IA540" t="s">
        <v>427</v>
      </c>
      <c r="IB540" t="s">
        <v>427</v>
      </c>
      <c r="IC540" t="s">
        <v>427</v>
      </c>
      <c r="ID540" t="s">
        <v>427</v>
      </c>
      <c r="IE540">
        <v>0</v>
      </c>
      <c r="IF540">
        <v>100</v>
      </c>
      <c r="IG540">
        <v>100</v>
      </c>
      <c r="IH540">
        <v>-0.14</v>
      </c>
      <c r="II540">
        <v>0.113</v>
      </c>
      <c r="IJ540">
        <v>1.086735174038953</v>
      </c>
      <c r="IK540">
        <v>-0.0004613869835165773</v>
      </c>
      <c r="IL540">
        <v>-7.733014719846753E-07</v>
      </c>
      <c r="IM540">
        <v>2.12217718631011E-10</v>
      </c>
      <c r="IN540">
        <v>-0.1663746428164504</v>
      </c>
      <c r="IO540">
        <v>0.000886434048502425</v>
      </c>
      <c r="IP540">
        <v>0.0004187276611132993</v>
      </c>
      <c r="IQ540">
        <v>-3.612086840460417E-06</v>
      </c>
      <c r="IR540">
        <v>19</v>
      </c>
      <c r="IS540">
        <v>2204</v>
      </c>
      <c r="IT540">
        <v>1</v>
      </c>
      <c r="IU540">
        <v>37</v>
      </c>
      <c r="IV540">
        <v>22.1</v>
      </c>
      <c r="IW540">
        <v>22.2</v>
      </c>
      <c r="IX540">
        <v>2.51099</v>
      </c>
      <c r="IY540">
        <v>2.21924</v>
      </c>
      <c r="IZ540">
        <v>1.39648</v>
      </c>
      <c r="JA540">
        <v>2.34863</v>
      </c>
      <c r="JB540">
        <v>1.49536</v>
      </c>
      <c r="JC540">
        <v>2.31201</v>
      </c>
      <c r="JD540">
        <v>39.8428</v>
      </c>
      <c r="JE540">
        <v>14.1233</v>
      </c>
      <c r="JF540">
        <v>18</v>
      </c>
      <c r="JG540">
        <v>393.022</v>
      </c>
      <c r="JH540">
        <v>555.976</v>
      </c>
      <c r="JI540">
        <v>33.2402</v>
      </c>
      <c r="JJ540">
        <v>32.921</v>
      </c>
      <c r="JK540">
        <v>29.9999</v>
      </c>
      <c r="JL540">
        <v>32.8488</v>
      </c>
      <c r="JM540">
        <v>32.7576</v>
      </c>
      <c r="JN540">
        <v>50.3617</v>
      </c>
      <c r="JO540">
        <v>25.808</v>
      </c>
      <c r="JP540">
        <v>0</v>
      </c>
      <c r="JQ540">
        <v>-999.9</v>
      </c>
      <c r="JR540">
        <v>1256.64</v>
      </c>
      <c r="JS540">
        <v>19.6536</v>
      </c>
      <c r="JT540">
        <v>99.5826</v>
      </c>
      <c r="JU540">
        <v>99.67440000000001</v>
      </c>
    </row>
    <row r="541" spans="1:281">
      <c r="A541">
        <v>525</v>
      </c>
      <c r="B541">
        <v>1652293200</v>
      </c>
      <c r="C541">
        <v>11143.5</v>
      </c>
      <c r="D541" t="s">
        <v>1561</v>
      </c>
      <c r="E541" t="s">
        <v>1562</v>
      </c>
      <c r="F541">
        <v>5</v>
      </c>
      <c r="G541" t="s">
        <v>1410</v>
      </c>
      <c r="H541" t="s">
        <v>418</v>
      </c>
      <c r="I541">
        <v>1652293197.2</v>
      </c>
      <c r="J541">
        <f>(K541)/1000</f>
        <v>0</v>
      </c>
      <c r="K541">
        <f>IF(CZ541, AN541, AH541)</f>
        <v>0</v>
      </c>
      <c r="L541">
        <f>IF(CZ541, AI541, AG541)</f>
        <v>0</v>
      </c>
      <c r="M541">
        <f>DB541 - IF(AU541&gt;1, L541*CV541*100.0/(AW541*DP541), 0)</f>
        <v>0</v>
      </c>
      <c r="N541">
        <f>((T541-J541/2)*M541-L541)/(T541+J541/2)</f>
        <v>0</v>
      </c>
      <c r="O541">
        <f>N541*(DI541+DJ541)/1000.0</f>
        <v>0</v>
      </c>
      <c r="P541">
        <f>(DB541 - IF(AU541&gt;1, L541*CV541*100.0/(AW541*DP541), 0))*(DI541+DJ541)/1000.0</f>
        <v>0</v>
      </c>
      <c r="Q541">
        <f>2.0/((1/S541-1/R541)+SIGN(S541)*SQRT((1/S541-1/R541)*(1/S541-1/R541) + 4*CW541/((CW541+1)*(CW541+1))*(2*1/S541*1/R541-1/R541*1/R541)))</f>
        <v>0</v>
      </c>
      <c r="R541">
        <f>IF(LEFT(CX541,1)&lt;&gt;"0",IF(LEFT(CX541,1)="1",3.0,CY541),$D$5+$E$5*(DP541*DI541/($K$5*1000))+$F$5*(DP541*DI541/($K$5*1000))*MAX(MIN(CV541,$J$5),$I$5)*MAX(MIN(CV541,$J$5),$I$5)+$G$5*MAX(MIN(CV541,$J$5),$I$5)*(DP541*DI541/($K$5*1000))+$H$5*(DP541*DI541/($K$5*1000))*(DP541*DI541/($K$5*1000)))</f>
        <v>0</v>
      </c>
      <c r="S541">
        <f>J541*(1000-(1000*0.61365*exp(17.502*W541/(240.97+W541))/(DI541+DJ541)+DD541)/2)/(1000*0.61365*exp(17.502*W541/(240.97+W541))/(DI541+DJ541)-DD541)</f>
        <v>0</v>
      </c>
      <c r="T541">
        <f>1/((CW541+1)/(Q541/1.6)+1/(R541/1.37)) + CW541/((CW541+1)/(Q541/1.6) + CW541/(R541/1.37))</f>
        <v>0</v>
      </c>
      <c r="U541">
        <f>(CR541*CU541)</f>
        <v>0</v>
      </c>
      <c r="V541">
        <f>(DK541+(U541+2*0.95*5.67E-8*(((DK541+$B$7)+273)^4-(DK541+273)^4)-44100*J541)/(1.84*29.3*R541+8*0.95*5.67E-8*(DK541+273)^3))</f>
        <v>0</v>
      </c>
      <c r="W541">
        <f>($C$7*DL541+$D$7*DM541+$E$7*V541)</f>
        <v>0</v>
      </c>
      <c r="X541">
        <f>0.61365*exp(17.502*W541/(240.97+W541))</f>
        <v>0</v>
      </c>
      <c r="Y541">
        <f>(Z541/AA541*100)</f>
        <v>0</v>
      </c>
      <c r="Z541">
        <f>DD541*(DI541+DJ541)/1000</f>
        <v>0</v>
      </c>
      <c r="AA541">
        <f>0.61365*exp(17.502*DK541/(240.97+DK541))</f>
        <v>0</v>
      </c>
      <c r="AB541">
        <f>(X541-DD541*(DI541+DJ541)/1000)</f>
        <v>0</v>
      </c>
      <c r="AC541">
        <f>(-J541*44100)</f>
        <v>0</v>
      </c>
      <c r="AD541">
        <f>2*29.3*R541*0.92*(DK541-W541)</f>
        <v>0</v>
      </c>
      <c r="AE541">
        <f>2*0.95*5.67E-8*(((DK541+$B$7)+273)^4-(W541+273)^4)</f>
        <v>0</v>
      </c>
      <c r="AF541">
        <f>U541+AE541+AC541+AD541</f>
        <v>0</v>
      </c>
      <c r="AG541">
        <f>DH541*AU541*(DC541-DB541*(1000-AU541*DE541)/(1000-AU541*DD541))/(100*CV541)</f>
        <v>0</v>
      </c>
      <c r="AH541">
        <f>1000*DH541*AU541*(DD541-DE541)/(100*CV541*(1000-AU541*DD541))</f>
        <v>0</v>
      </c>
      <c r="AI541">
        <f>(AJ541 - AK541 - DI541*1E3/(8.314*(DK541+273.15)) * AM541/DH541 * AL541) * DH541/(100*CV541) * (1000 - DE541)/1000</f>
        <v>0</v>
      </c>
      <c r="AJ541">
        <v>1263.115309467943</v>
      </c>
      <c r="AK541">
        <v>1194.711696969697</v>
      </c>
      <c r="AL541">
        <v>3.420023667624934</v>
      </c>
      <c r="AM541">
        <v>66.42542374797677</v>
      </c>
      <c r="AN541">
        <f>(AP541 - AO541 + DI541*1E3/(8.314*(DK541+273.15)) * AR541/DH541 * AQ541) * DH541/(100*CV541) * 1000/(1000 - AP541)</f>
        <v>0</v>
      </c>
      <c r="AO541">
        <v>19.39618191332373</v>
      </c>
      <c r="AP541">
        <v>28.46505944055945</v>
      </c>
      <c r="AQ541">
        <v>-8.544471851843957E-06</v>
      </c>
      <c r="AR541">
        <v>79.24354987130967</v>
      </c>
      <c r="AS541">
        <v>0</v>
      </c>
      <c r="AT541">
        <v>0</v>
      </c>
      <c r="AU541">
        <f>IF(AS541*$H$13&gt;=AW541,1.0,(AW541/(AW541-AS541*$H$13)))</f>
        <v>0</v>
      </c>
      <c r="AV541">
        <f>(AU541-1)*100</f>
        <v>0</v>
      </c>
      <c r="AW541">
        <f>MAX(0,($B$13+$C$13*DP541)/(1+$D$13*DP541)*DI541/(DK541+273)*$E$13)</f>
        <v>0</v>
      </c>
      <c r="AX541" t="s">
        <v>421</v>
      </c>
      <c r="AY541" t="s">
        <v>421</v>
      </c>
      <c r="AZ541">
        <v>0</v>
      </c>
      <c r="BA541">
        <v>0</v>
      </c>
      <c r="BB541">
        <f>1-AZ541/BA541</f>
        <v>0</v>
      </c>
      <c r="BC541">
        <v>0</v>
      </c>
      <c r="BD541" t="s">
        <v>421</v>
      </c>
      <c r="BE541" t="s">
        <v>421</v>
      </c>
      <c r="BF541">
        <v>0</v>
      </c>
      <c r="BG541">
        <v>0</v>
      </c>
      <c r="BH541">
        <f>1-BF541/BG541</f>
        <v>0</v>
      </c>
      <c r="BI541">
        <v>0.5</v>
      </c>
      <c r="BJ541">
        <f>CS541</f>
        <v>0</v>
      </c>
      <c r="BK541">
        <f>L541</f>
        <v>0</v>
      </c>
      <c r="BL541">
        <f>BH541*BI541*BJ541</f>
        <v>0</v>
      </c>
      <c r="BM541">
        <f>(BK541-BC541)/BJ541</f>
        <v>0</v>
      </c>
      <c r="BN541">
        <f>(BA541-BG541)/BG541</f>
        <v>0</v>
      </c>
      <c r="BO541">
        <f>AZ541/(BB541+AZ541/BG541)</f>
        <v>0</v>
      </c>
      <c r="BP541" t="s">
        <v>421</v>
      </c>
      <c r="BQ541">
        <v>0</v>
      </c>
      <c r="BR541">
        <f>IF(BQ541&lt;&gt;0, BQ541, BO541)</f>
        <v>0</v>
      </c>
      <c r="BS541">
        <f>1-BR541/BG541</f>
        <v>0</v>
      </c>
      <c r="BT541">
        <f>(BG541-BF541)/(BG541-BR541)</f>
        <v>0</v>
      </c>
      <c r="BU541">
        <f>(BA541-BG541)/(BA541-BR541)</f>
        <v>0</v>
      </c>
      <c r="BV541">
        <f>(BG541-BF541)/(BG541-AZ541)</f>
        <v>0</v>
      </c>
      <c r="BW541">
        <f>(BA541-BG541)/(BA541-AZ541)</f>
        <v>0</v>
      </c>
      <c r="BX541">
        <f>(BT541*BR541/BF541)</f>
        <v>0</v>
      </c>
      <c r="BY541">
        <f>(1-BX541)</f>
        <v>0</v>
      </c>
      <c r="BZ541">
        <v>1370</v>
      </c>
      <c r="CA541">
        <v>300</v>
      </c>
      <c r="CB541">
        <v>300</v>
      </c>
      <c r="CC541">
        <v>300</v>
      </c>
      <c r="CD541">
        <v>10364.3</v>
      </c>
      <c r="CE541">
        <v>1581.53</v>
      </c>
      <c r="CF541">
        <v>-0.00729618</v>
      </c>
      <c r="CG541">
        <v>1.07</v>
      </c>
      <c r="CH541" t="s">
        <v>421</v>
      </c>
      <c r="CI541" t="s">
        <v>421</v>
      </c>
      <c r="CJ541" t="s">
        <v>421</v>
      </c>
      <c r="CK541" t="s">
        <v>421</v>
      </c>
      <c r="CL541" t="s">
        <v>421</v>
      </c>
      <c r="CM541" t="s">
        <v>421</v>
      </c>
      <c r="CN541" t="s">
        <v>421</v>
      </c>
      <c r="CO541" t="s">
        <v>421</v>
      </c>
      <c r="CP541" t="s">
        <v>421</v>
      </c>
      <c r="CQ541" t="s">
        <v>421</v>
      </c>
      <c r="CR541">
        <f>$B$11*DQ541+$C$11*DR541+$F$11*EC541*(1-EF541)</f>
        <v>0</v>
      </c>
      <c r="CS541">
        <f>CR541*CT541</f>
        <v>0</v>
      </c>
      <c r="CT541">
        <f>($B$11*$D$9+$C$11*$D$9+$F$11*((EP541+EH541)/MAX(EP541+EH541+EQ541, 0.1)*$I$9+EQ541/MAX(EP541+EH541+EQ541, 0.1)*$J$9))/($B$11+$C$11+$F$11)</f>
        <v>0</v>
      </c>
      <c r="CU541">
        <f>($B$11*$K$9+$C$11*$K$9+$F$11*((EP541+EH541)/MAX(EP541+EH541+EQ541, 0.1)*$P$9+EQ541/MAX(EP541+EH541+EQ541, 0.1)*$Q$9))/($B$11+$C$11+$F$11)</f>
        <v>0</v>
      </c>
      <c r="CV541">
        <v>6</v>
      </c>
      <c r="CW541">
        <v>0.5</v>
      </c>
      <c r="CX541" t="s">
        <v>422</v>
      </c>
      <c r="CY541">
        <v>2</v>
      </c>
      <c r="CZ541" t="b">
        <v>1</v>
      </c>
      <c r="DA541">
        <v>1652293197.2</v>
      </c>
      <c r="DB541">
        <v>1153.063</v>
      </c>
      <c r="DC541">
        <v>1242.035</v>
      </c>
      <c r="DD541">
        <v>28.46549</v>
      </c>
      <c r="DE541">
        <v>19.45444</v>
      </c>
      <c r="DF541">
        <v>1153.213</v>
      </c>
      <c r="DG541">
        <v>28.35243</v>
      </c>
      <c r="DH541">
        <v>400.0663000000001</v>
      </c>
      <c r="DI541">
        <v>90.58686</v>
      </c>
      <c r="DJ541">
        <v>0.09996373</v>
      </c>
      <c r="DK541">
        <v>33.86128</v>
      </c>
      <c r="DL541">
        <v>32.52214</v>
      </c>
      <c r="DM541">
        <v>999.9</v>
      </c>
      <c r="DN541">
        <v>0</v>
      </c>
      <c r="DO541">
        <v>0</v>
      </c>
      <c r="DP541">
        <v>9999.569</v>
      </c>
      <c r="DQ541">
        <v>0</v>
      </c>
      <c r="DR541">
        <v>253.2666</v>
      </c>
      <c r="DS541">
        <v>-88.96999</v>
      </c>
      <c r="DT541">
        <v>1186.848</v>
      </c>
      <c r="DU541">
        <v>1266.677</v>
      </c>
      <c r="DV541">
        <v>9.011039</v>
      </c>
      <c r="DW541">
        <v>1242.035</v>
      </c>
      <c r="DX541">
        <v>19.45444</v>
      </c>
      <c r="DY541">
        <v>2.578598</v>
      </c>
      <c r="DZ541">
        <v>1.762316</v>
      </c>
      <c r="EA541">
        <v>21.53127</v>
      </c>
      <c r="EB541">
        <v>15.45645</v>
      </c>
      <c r="EC541">
        <v>1499.966</v>
      </c>
      <c r="ED541">
        <v>0.9729935</v>
      </c>
      <c r="EE541">
        <v>0.02700646</v>
      </c>
      <c r="EF541">
        <v>0</v>
      </c>
      <c r="EG541">
        <v>961.8913999999999</v>
      </c>
      <c r="EH541">
        <v>5.000970000000001</v>
      </c>
      <c r="EI541">
        <v>15522.62</v>
      </c>
      <c r="EJ541">
        <v>12491.29</v>
      </c>
      <c r="EK541">
        <v>42.312</v>
      </c>
      <c r="EL541">
        <v>43.875</v>
      </c>
      <c r="EM541">
        <v>42.562</v>
      </c>
      <c r="EN541">
        <v>43.625</v>
      </c>
      <c r="EO541">
        <v>43.4496</v>
      </c>
      <c r="EP541">
        <v>1454.592</v>
      </c>
      <c r="EQ541">
        <v>40.374</v>
      </c>
      <c r="ER541">
        <v>0</v>
      </c>
      <c r="ES541">
        <v>1364.400000095367</v>
      </c>
      <c r="ET541">
        <v>0</v>
      </c>
      <c r="EU541">
        <v>963.5163599999998</v>
      </c>
      <c r="EV541">
        <v>-22.8506153505242</v>
      </c>
      <c r="EW541">
        <v>-489.2999991885673</v>
      </c>
      <c r="EX541">
        <v>15556.728</v>
      </c>
      <c r="EY541">
        <v>15</v>
      </c>
      <c r="EZ541">
        <v>1652291871.6</v>
      </c>
      <c r="FA541" t="s">
        <v>1407</v>
      </c>
      <c r="FB541">
        <v>1652291871.6</v>
      </c>
      <c r="FC541">
        <v>1652291863.6</v>
      </c>
      <c r="FD541">
        <v>39</v>
      </c>
      <c r="FE541">
        <v>0.347</v>
      </c>
      <c r="FF541">
        <v>-0</v>
      </c>
      <c r="FG541">
        <v>-0.763</v>
      </c>
      <c r="FH541">
        <v>0.031</v>
      </c>
      <c r="FI541">
        <v>1600</v>
      </c>
      <c r="FJ541">
        <v>23</v>
      </c>
      <c r="FK541">
        <v>0.04</v>
      </c>
      <c r="FL541">
        <v>0.02</v>
      </c>
      <c r="FM541">
        <v>-88.76285499999999</v>
      </c>
      <c r="FN541">
        <v>-1.340661163226927</v>
      </c>
      <c r="FO541">
        <v>0.1442343994163662</v>
      </c>
      <c r="FP541">
        <v>-1</v>
      </c>
      <c r="FQ541">
        <v>9.3325785</v>
      </c>
      <c r="FR541">
        <v>-2.347651181988745</v>
      </c>
      <c r="FS541">
        <v>0.2261883017040227</v>
      </c>
      <c r="FT541">
        <v>0</v>
      </c>
      <c r="FU541">
        <v>0</v>
      </c>
      <c r="FV541">
        <v>0</v>
      </c>
      <c r="FW541">
        <v>0</v>
      </c>
      <c r="FX541">
        <v>-1</v>
      </c>
      <c r="FY541">
        <v>0</v>
      </c>
      <c r="FZ541">
        <v>1</v>
      </c>
      <c r="GA541" t="s">
        <v>710</v>
      </c>
      <c r="GB541">
        <v>2.69283</v>
      </c>
      <c r="GC541">
        <v>2.70503</v>
      </c>
      <c r="GD541">
        <v>0.18795</v>
      </c>
      <c r="GE541">
        <v>0.194807</v>
      </c>
      <c r="GF541">
        <v>0.118837</v>
      </c>
      <c r="GG541">
        <v>0.0901773</v>
      </c>
      <c r="GH541">
        <v>25418.2</v>
      </c>
      <c r="GI541">
        <v>25307.2</v>
      </c>
      <c r="GJ541">
        <v>29136.5</v>
      </c>
      <c r="GK541">
        <v>29099.8</v>
      </c>
      <c r="GL541">
        <v>33992.4</v>
      </c>
      <c r="GM541">
        <v>35249.1</v>
      </c>
      <c r="GN541">
        <v>41003.6</v>
      </c>
      <c r="GO541">
        <v>41526.4</v>
      </c>
      <c r="GP541">
        <v>1.70882</v>
      </c>
      <c r="GQ541">
        <v>1.98902</v>
      </c>
      <c r="GR541">
        <v>0.075832</v>
      </c>
      <c r="GS541">
        <v>0</v>
      </c>
      <c r="GT541">
        <v>31.3005</v>
      </c>
      <c r="GU541">
        <v>999.9</v>
      </c>
      <c r="GV541">
        <v>35.9</v>
      </c>
      <c r="GW541">
        <v>37.4</v>
      </c>
      <c r="GX541">
        <v>25.5414</v>
      </c>
      <c r="GY541">
        <v>62.7119</v>
      </c>
      <c r="GZ541">
        <v>29.2268</v>
      </c>
      <c r="HA541">
        <v>1</v>
      </c>
      <c r="HB541">
        <v>0.425155</v>
      </c>
      <c r="HC541">
        <v>0</v>
      </c>
      <c r="HD541">
        <v>20.3915</v>
      </c>
      <c r="HE541">
        <v>5.21609</v>
      </c>
      <c r="HF541">
        <v>12.0099</v>
      </c>
      <c r="HG541">
        <v>4.98715</v>
      </c>
      <c r="HH541">
        <v>3.28825</v>
      </c>
      <c r="HI541">
        <v>2508.3</v>
      </c>
      <c r="HJ541">
        <v>9999</v>
      </c>
      <c r="HK541">
        <v>9999</v>
      </c>
      <c r="HL541">
        <v>47</v>
      </c>
      <c r="HM541">
        <v>1.86737</v>
      </c>
      <c r="HN541">
        <v>1.86631</v>
      </c>
      <c r="HO541">
        <v>1.86584</v>
      </c>
      <c r="HP541">
        <v>1.86571</v>
      </c>
      <c r="HQ541">
        <v>1.86754</v>
      </c>
      <c r="HR541">
        <v>1.87006</v>
      </c>
      <c r="HS541">
        <v>1.86874</v>
      </c>
      <c r="HT541">
        <v>1.87012</v>
      </c>
      <c r="HU541">
        <v>0</v>
      </c>
      <c r="HV541">
        <v>0</v>
      </c>
      <c r="HW541">
        <v>0</v>
      </c>
      <c r="HX541">
        <v>0</v>
      </c>
      <c r="HY541" t="s">
        <v>425</v>
      </c>
      <c r="HZ541" t="s">
        <v>426</v>
      </c>
      <c r="IA541" t="s">
        <v>427</v>
      </c>
      <c r="IB541" t="s">
        <v>427</v>
      </c>
      <c r="IC541" t="s">
        <v>427</v>
      </c>
      <c r="ID541" t="s">
        <v>427</v>
      </c>
      <c r="IE541">
        <v>0</v>
      </c>
      <c r="IF541">
        <v>100</v>
      </c>
      <c r="IG541">
        <v>100</v>
      </c>
      <c r="IH541">
        <v>-0.17</v>
      </c>
      <c r="II541">
        <v>0.113</v>
      </c>
      <c r="IJ541">
        <v>1.086735174038953</v>
      </c>
      <c r="IK541">
        <v>-0.0004613869835165773</v>
      </c>
      <c r="IL541">
        <v>-7.733014719846753E-07</v>
      </c>
      <c r="IM541">
        <v>2.12217718631011E-10</v>
      </c>
      <c r="IN541">
        <v>-0.1663746428164504</v>
      </c>
      <c r="IO541">
        <v>0.000886434048502425</v>
      </c>
      <c r="IP541">
        <v>0.0004187276611132993</v>
      </c>
      <c r="IQ541">
        <v>-3.612086840460417E-06</v>
      </c>
      <c r="IR541">
        <v>19</v>
      </c>
      <c r="IS541">
        <v>2204</v>
      </c>
      <c r="IT541">
        <v>1</v>
      </c>
      <c r="IU541">
        <v>37</v>
      </c>
      <c r="IV541">
        <v>22.1</v>
      </c>
      <c r="IW541">
        <v>22.3</v>
      </c>
      <c r="IX541">
        <v>2.54028</v>
      </c>
      <c r="IY541">
        <v>2.21436</v>
      </c>
      <c r="IZ541">
        <v>1.39648</v>
      </c>
      <c r="JA541">
        <v>2.34863</v>
      </c>
      <c r="JB541">
        <v>1.49536</v>
      </c>
      <c r="JC541">
        <v>2.37427</v>
      </c>
      <c r="JD541">
        <v>39.8428</v>
      </c>
      <c r="JE541">
        <v>14.1233</v>
      </c>
      <c r="JF541">
        <v>18</v>
      </c>
      <c r="JG541">
        <v>392.869</v>
      </c>
      <c r="JH541">
        <v>556.295</v>
      </c>
      <c r="JI541">
        <v>33.2397</v>
      </c>
      <c r="JJ541">
        <v>32.9185</v>
      </c>
      <c r="JK541">
        <v>30</v>
      </c>
      <c r="JL541">
        <v>32.8459</v>
      </c>
      <c r="JM541">
        <v>32.7576</v>
      </c>
      <c r="JN541">
        <v>50.869</v>
      </c>
      <c r="JO541">
        <v>25.2141</v>
      </c>
      <c r="JP541">
        <v>0</v>
      </c>
      <c r="JQ541">
        <v>-999.9</v>
      </c>
      <c r="JR541">
        <v>1270</v>
      </c>
      <c r="JS541">
        <v>19.843</v>
      </c>
      <c r="JT541">
        <v>99.58410000000001</v>
      </c>
      <c r="JU541">
        <v>99.67440000000001</v>
      </c>
    </row>
    <row r="542" spans="1:281">
      <c r="A542">
        <v>526</v>
      </c>
      <c r="B542">
        <v>1652293205</v>
      </c>
      <c r="C542">
        <v>11148.5</v>
      </c>
      <c r="D542" t="s">
        <v>1563</v>
      </c>
      <c r="E542" t="s">
        <v>1564</v>
      </c>
      <c r="F542">
        <v>5</v>
      </c>
      <c r="G542" t="s">
        <v>1410</v>
      </c>
      <c r="H542" t="s">
        <v>418</v>
      </c>
      <c r="I542">
        <v>1652293202.5</v>
      </c>
      <c r="J542">
        <f>(K542)/1000</f>
        <v>0</v>
      </c>
      <c r="K542">
        <f>IF(CZ542, AN542, AH542)</f>
        <v>0</v>
      </c>
      <c r="L542">
        <f>IF(CZ542, AI542, AG542)</f>
        <v>0</v>
      </c>
      <c r="M542">
        <f>DB542 - IF(AU542&gt;1, L542*CV542*100.0/(AW542*DP542), 0)</f>
        <v>0</v>
      </c>
      <c r="N542">
        <f>((T542-J542/2)*M542-L542)/(T542+J542/2)</f>
        <v>0</v>
      </c>
      <c r="O542">
        <f>N542*(DI542+DJ542)/1000.0</f>
        <v>0</v>
      </c>
      <c r="P542">
        <f>(DB542 - IF(AU542&gt;1, L542*CV542*100.0/(AW542*DP542), 0))*(DI542+DJ542)/1000.0</f>
        <v>0</v>
      </c>
      <c r="Q542">
        <f>2.0/((1/S542-1/R542)+SIGN(S542)*SQRT((1/S542-1/R542)*(1/S542-1/R542) + 4*CW542/((CW542+1)*(CW542+1))*(2*1/S542*1/R542-1/R542*1/R542)))</f>
        <v>0</v>
      </c>
      <c r="R542">
        <f>IF(LEFT(CX542,1)&lt;&gt;"0",IF(LEFT(CX542,1)="1",3.0,CY542),$D$5+$E$5*(DP542*DI542/($K$5*1000))+$F$5*(DP542*DI542/($K$5*1000))*MAX(MIN(CV542,$J$5),$I$5)*MAX(MIN(CV542,$J$5),$I$5)+$G$5*MAX(MIN(CV542,$J$5),$I$5)*(DP542*DI542/($K$5*1000))+$H$5*(DP542*DI542/($K$5*1000))*(DP542*DI542/($K$5*1000)))</f>
        <v>0</v>
      </c>
      <c r="S542">
        <f>J542*(1000-(1000*0.61365*exp(17.502*W542/(240.97+W542))/(DI542+DJ542)+DD542)/2)/(1000*0.61365*exp(17.502*W542/(240.97+W542))/(DI542+DJ542)-DD542)</f>
        <v>0</v>
      </c>
      <c r="T542">
        <f>1/((CW542+1)/(Q542/1.6)+1/(R542/1.37)) + CW542/((CW542+1)/(Q542/1.6) + CW542/(R542/1.37))</f>
        <v>0</v>
      </c>
      <c r="U542">
        <f>(CR542*CU542)</f>
        <v>0</v>
      </c>
      <c r="V542">
        <f>(DK542+(U542+2*0.95*5.67E-8*(((DK542+$B$7)+273)^4-(DK542+273)^4)-44100*J542)/(1.84*29.3*R542+8*0.95*5.67E-8*(DK542+273)^3))</f>
        <v>0</v>
      </c>
      <c r="W542">
        <f>($C$7*DL542+$D$7*DM542+$E$7*V542)</f>
        <v>0</v>
      </c>
      <c r="X542">
        <f>0.61365*exp(17.502*W542/(240.97+W542))</f>
        <v>0</v>
      </c>
      <c r="Y542">
        <f>(Z542/AA542*100)</f>
        <v>0</v>
      </c>
      <c r="Z542">
        <f>DD542*(DI542+DJ542)/1000</f>
        <v>0</v>
      </c>
      <c r="AA542">
        <f>0.61365*exp(17.502*DK542/(240.97+DK542))</f>
        <v>0</v>
      </c>
      <c r="AB542">
        <f>(X542-DD542*(DI542+DJ542)/1000)</f>
        <v>0</v>
      </c>
      <c r="AC542">
        <f>(-J542*44100)</f>
        <v>0</v>
      </c>
      <c r="AD542">
        <f>2*29.3*R542*0.92*(DK542-W542)</f>
        <v>0</v>
      </c>
      <c r="AE542">
        <f>2*0.95*5.67E-8*(((DK542+$B$7)+273)^4-(W542+273)^4)</f>
        <v>0</v>
      </c>
      <c r="AF542">
        <f>U542+AE542+AC542+AD542</f>
        <v>0</v>
      </c>
      <c r="AG542">
        <f>DH542*AU542*(DC542-DB542*(1000-AU542*DE542)/(1000-AU542*DD542))/(100*CV542)</f>
        <v>0</v>
      </c>
      <c r="AH542">
        <f>1000*DH542*AU542*(DD542-DE542)/(100*CV542*(1000-AU542*DD542))</f>
        <v>0</v>
      </c>
      <c r="AI542">
        <f>(AJ542 - AK542 - DI542*1E3/(8.314*(DK542+273.15)) * AM542/DH542 * AL542) * DH542/(100*CV542) * (1000 - DE542)/1000</f>
        <v>0</v>
      </c>
      <c r="AJ542">
        <v>1280.509760679637</v>
      </c>
      <c r="AK542">
        <v>1211.960545454545</v>
      </c>
      <c r="AL542">
        <v>3.45766303887809</v>
      </c>
      <c r="AM542">
        <v>66.42542374797677</v>
      </c>
      <c r="AN542">
        <f>(AP542 - AO542 + DI542*1E3/(8.314*(DK542+273.15)) * AR542/DH542 * AQ542) * DH542/(100*CV542) * 1000/(1000 - AP542)</f>
        <v>0</v>
      </c>
      <c r="AO542">
        <v>19.5751693066607</v>
      </c>
      <c r="AP542">
        <v>28.46539090909092</v>
      </c>
      <c r="AQ542">
        <v>-4.908327712132687E-05</v>
      </c>
      <c r="AR542">
        <v>79.24354987130967</v>
      </c>
      <c r="AS542">
        <v>0</v>
      </c>
      <c r="AT542">
        <v>0</v>
      </c>
      <c r="AU542">
        <f>IF(AS542*$H$13&gt;=AW542,1.0,(AW542/(AW542-AS542*$H$13)))</f>
        <v>0</v>
      </c>
      <c r="AV542">
        <f>(AU542-1)*100</f>
        <v>0</v>
      </c>
      <c r="AW542">
        <f>MAX(0,($B$13+$C$13*DP542)/(1+$D$13*DP542)*DI542/(DK542+273)*$E$13)</f>
        <v>0</v>
      </c>
      <c r="AX542" t="s">
        <v>421</v>
      </c>
      <c r="AY542" t="s">
        <v>421</v>
      </c>
      <c r="AZ542">
        <v>0</v>
      </c>
      <c r="BA542">
        <v>0</v>
      </c>
      <c r="BB542">
        <f>1-AZ542/BA542</f>
        <v>0</v>
      </c>
      <c r="BC542">
        <v>0</v>
      </c>
      <c r="BD542" t="s">
        <v>421</v>
      </c>
      <c r="BE542" t="s">
        <v>421</v>
      </c>
      <c r="BF542">
        <v>0</v>
      </c>
      <c r="BG542">
        <v>0</v>
      </c>
      <c r="BH542">
        <f>1-BF542/BG542</f>
        <v>0</v>
      </c>
      <c r="BI542">
        <v>0.5</v>
      </c>
      <c r="BJ542">
        <f>CS542</f>
        <v>0</v>
      </c>
      <c r="BK542">
        <f>L542</f>
        <v>0</v>
      </c>
      <c r="BL542">
        <f>BH542*BI542*BJ542</f>
        <v>0</v>
      </c>
      <c r="BM542">
        <f>(BK542-BC542)/BJ542</f>
        <v>0</v>
      </c>
      <c r="BN542">
        <f>(BA542-BG542)/BG542</f>
        <v>0</v>
      </c>
      <c r="BO542">
        <f>AZ542/(BB542+AZ542/BG542)</f>
        <v>0</v>
      </c>
      <c r="BP542" t="s">
        <v>421</v>
      </c>
      <c r="BQ542">
        <v>0</v>
      </c>
      <c r="BR542">
        <f>IF(BQ542&lt;&gt;0, BQ542, BO542)</f>
        <v>0</v>
      </c>
      <c r="BS542">
        <f>1-BR542/BG542</f>
        <v>0</v>
      </c>
      <c r="BT542">
        <f>(BG542-BF542)/(BG542-BR542)</f>
        <v>0</v>
      </c>
      <c r="BU542">
        <f>(BA542-BG542)/(BA542-BR542)</f>
        <v>0</v>
      </c>
      <c r="BV542">
        <f>(BG542-BF542)/(BG542-AZ542)</f>
        <v>0</v>
      </c>
      <c r="BW542">
        <f>(BA542-BG542)/(BA542-AZ542)</f>
        <v>0</v>
      </c>
      <c r="BX542">
        <f>(BT542*BR542/BF542)</f>
        <v>0</v>
      </c>
      <c r="BY542">
        <f>(1-BX542)</f>
        <v>0</v>
      </c>
      <c r="BZ542">
        <v>1370</v>
      </c>
      <c r="CA542">
        <v>300</v>
      </c>
      <c r="CB542">
        <v>300</v>
      </c>
      <c r="CC542">
        <v>300</v>
      </c>
      <c r="CD542">
        <v>10364.3</v>
      </c>
      <c r="CE542">
        <v>1581.53</v>
      </c>
      <c r="CF542">
        <v>-0.00729618</v>
      </c>
      <c r="CG542">
        <v>1.07</v>
      </c>
      <c r="CH542" t="s">
        <v>421</v>
      </c>
      <c r="CI542" t="s">
        <v>421</v>
      </c>
      <c r="CJ542" t="s">
        <v>421</v>
      </c>
      <c r="CK542" t="s">
        <v>421</v>
      </c>
      <c r="CL542" t="s">
        <v>421</v>
      </c>
      <c r="CM542" t="s">
        <v>421</v>
      </c>
      <c r="CN542" t="s">
        <v>421</v>
      </c>
      <c r="CO542" t="s">
        <v>421</v>
      </c>
      <c r="CP542" t="s">
        <v>421</v>
      </c>
      <c r="CQ542" t="s">
        <v>421</v>
      </c>
      <c r="CR542">
        <f>$B$11*DQ542+$C$11*DR542+$F$11*EC542*(1-EF542)</f>
        <v>0</v>
      </c>
      <c r="CS542">
        <f>CR542*CT542</f>
        <v>0</v>
      </c>
      <c r="CT542">
        <f>($B$11*$D$9+$C$11*$D$9+$F$11*((EP542+EH542)/MAX(EP542+EH542+EQ542, 0.1)*$I$9+EQ542/MAX(EP542+EH542+EQ542, 0.1)*$J$9))/($B$11+$C$11+$F$11)</f>
        <v>0</v>
      </c>
      <c r="CU542">
        <f>($B$11*$K$9+$C$11*$K$9+$F$11*((EP542+EH542)/MAX(EP542+EH542+EQ542, 0.1)*$P$9+EQ542/MAX(EP542+EH542+EQ542, 0.1)*$Q$9))/($B$11+$C$11+$F$11)</f>
        <v>0</v>
      </c>
      <c r="CV542">
        <v>6</v>
      </c>
      <c r="CW542">
        <v>0.5</v>
      </c>
      <c r="CX542" t="s">
        <v>422</v>
      </c>
      <c r="CY542">
        <v>2</v>
      </c>
      <c r="CZ542" t="b">
        <v>1</v>
      </c>
      <c r="DA542">
        <v>1652293202.5</v>
      </c>
      <c r="DB542">
        <v>1170.802222222222</v>
      </c>
      <c r="DC542">
        <v>1259.814444444445</v>
      </c>
      <c r="DD542">
        <v>28.46408888888888</v>
      </c>
      <c r="DE542">
        <v>19.64811111111111</v>
      </c>
      <c r="DF542">
        <v>1170.973333333333</v>
      </c>
      <c r="DG542">
        <v>28.35107777777778</v>
      </c>
      <c r="DH542">
        <v>400.0657777777778</v>
      </c>
      <c r="DI542">
        <v>90.5815888888889</v>
      </c>
      <c r="DJ542">
        <v>0.09999873333333334</v>
      </c>
      <c r="DK542">
        <v>33.86284444444445</v>
      </c>
      <c r="DL542">
        <v>32.54806666666667</v>
      </c>
      <c r="DM542">
        <v>999.9000000000001</v>
      </c>
      <c r="DN542">
        <v>0</v>
      </c>
      <c r="DO542">
        <v>0</v>
      </c>
      <c r="DP542">
        <v>9986.875555555556</v>
      </c>
      <c r="DQ542">
        <v>0</v>
      </c>
      <c r="DR542">
        <v>253.3091111111111</v>
      </c>
      <c r="DS542">
        <v>-89.01226666666668</v>
      </c>
      <c r="DT542">
        <v>1205.103333333333</v>
      </c>
      <c r="DU542">
        <v>1285.061111111111</v>
      </c>
      <c r="DV542">
        <v>8.815977777777777</v>
      </c>
      <c r="DW542">
        <v>1259.814444444445</v>
      </c>
      <c r="DX542">
        <v>19.64811111111111</v>
      </c>
      <c r="DY542">
        <v>2.578323333333334</v>
      </c>
      <c r="DZ542">
        <v>1.779758888888889</v>
      </c>
      <c r="EA542">
        <v>21.52954444444445</v>
      </c>
      <c r="EB542">
        <v>15.61008888888889</v>
      </c>
      <c r="EC542">
        <v>1500.025555555556</v>
      </c>
      <c r="ED542">
        <v>0.9729973333333333</v>
      </c>
      <c r="EE542">
        <v>0.02700248888888889</v>
      </c>
      <c r="EF542">
        <v>0</v>
      </c>
      <c r="EG542">
        <v>960.1534444444446</v>
      </c>
      <c r="EH542">
        <v>5.00097</v>
      </c>
      <c r="EI542">
        <v>15516.38888888889</v>
      </c>
      <c r="EJ542">
        <v>12491.8</v>
      </c>
      <c r="EK542">
        <v>42.312</v>
      </c>
      <c r="EL542">
        <v>43.875</v>
      </c>
      <c r="EM542">
        <v>42.562</v>
      </c>
      <c r="EN542">
        <v>43.625</v>
      </c>
      <c r="EO542">
        <v>43.465</v>
      </c>
      <c r="EP542">
        <v>1454.655555555555</v>
      </c>
      <c r="EQ542">
        <v>40.37</v>
      </c>
      <c r="ER542">
        <v>0</v>
      </c>
      <c r="ES542">
        <v>1369.800000190735</v>
      </c>
      <c r="ET542">
        <v>0</v>
      </c>
      <c r="EU542">
        <v>961.6781538461538</v>
      </c>
      <c r="EV542">
        <v>-19.95473503899241</v>
      </c>
      <c r="EW542">
        <v>-224.8957263644263</v>
      </c>
      <c r="EX542">
        <v>15528.56923076923</v>
      </c>
      <c r="EY542">
        <v>15</v>
      </c>
      <c r="EZ542">
        <v>1652291871.6</v>
      </c>
      <c r="FA542" t="s">
        <v>1407</v>
      </c>
      <c r="FB542">
        <v>1652291871.6</v>
      </c>
      <c r="FC542">
        <v>1652291863.6</v>
      </c>
      <c r="FD542">
        <v>39</v>
      </c>
      <c r="FE542">
        <v>0.347</v>
      </c>
      <c r="FF542">
        <v>-0</v>
      </c>
      <c r="FG542">
        <v>-0.763</v>
      </c>
      <c r="FH542">
        <v>0.031</v>
      </c>
      <c r="FI542">
        <v>1600</v>
      </c>
      <c r="FJ542">
        <v>23</v>
      </c>
      <c r="FK542">
        <v>0.04</v>
      </c>
      <c r="FL542">
        <v>0.02</v>
      </c>
      <c r="FM542">
        <v>-88.88028999999999</v>
      </c>
      <c r="FN542">
        <v>-1.311951219512043</v>
      </c>
      <c r="FO542">
        <v>0.146203645303392</v>
      </c>
      <c r="FP542">
        <v>-1</v>
      </c>
      <c r="FQ542">
        <v>9.10112075</v>
      </c>
      <c r="FR542">
        <v>-2.195934146341486</v>
      </c>
      <c r="FS542">
        <v>0.211295973049506</v>
      </c>
      <c r="FT542">
        <v>0</v>
      </c>
      <c r="FU542">
        <v>0</v>
      </c>
      <c r="FV542">
        <v>0</v>
      </c>
      <c r="FW542">
        <v>0</v>
      </c>
      <c r="FX542">
        <v>-1</v>
      </c>
      <c r="FY542">
        <v>0</v>
      </c>
      <c r="FZ542">
        <v>1</v>
      </c>
      <c r="GA542" t="s">
        <v>710</v>
      </c>
      <c r="GB542">
        <v>2.69293</v>
      </c>
      <c r="GC542">
        <v>2.70513</v>
      </c>
      <c r="GD542">
        <v>0.189642</v>
      </c>
      <c r="GE542">
        <v>0.196416</v>
      </c>
      <c r="GF542">
        <v>0.118835</v>
      </c>
      <c r="GG542">
        <v>0.09079669999999999</v>
      </c>
      <c r="GH542">
        <v>25365.1</v>
      </c>
      <c r="GI542">
        <v>25256.4</v>
      </c>
      <c r="GJ542">
        <v>29136.5</v>
      </c>
      <c r="GK542">
        <v>29099.8</v>
      </c>
      <c r="GL542">
        <v>33992.3</v>
      </c>
      <c r="GM542">
        <v>35224.9</v>
      </c>
      <c r="GN542">
        <v>41003.4</v>
      </c>
      <c r="GO542">
        <v>41526.3</v>
      </c>
      <c r="GP542">
        <v>1.70875</v>
      </c>
      <c r="GQ542">
        <v>1.9893</v>
      </c>
      <c r="GR542">
        <v>0.0778586</v>
      </c>
      <c r="GS542">
        <v>0</v>
      </c>
      <c r="GT542">
        <v>31.3005</v>
      </c>
      <c r="GU542">
        <v>999.9</v>
      </c>
      <c r="GV542">
        <v>35.9</v>
      </c>
      <c r="GW542">
        <v>37.4</v>
      </c>
      <c r="GX542">
        <v>25.5399</v>
      </c>
      <c r="GY542">
        <v>62.9319</v>
      </c>
      <c r="GZ542">
        <v>28.762</v>
      </c>
      <c r="HA542">
        <v>1</v>
      </c>
      <c r="HB542">
        <v>0.425175</v>
      </c>
      <c r="HC542">
        <v>0</v>
      </c>
      <c r="HD542">
        <v>20.3916</v>
      </c>
      <c r="HE542">
        <v>5.21684</v>
      </c>
      <c r="HF542">
        <v>12.0099</v>
      </c>
      <c r="HG542">
        <v>4.98705</v>
      </c>
      <c r="HH542">
        <v>3.2884</v>
      </c>
      <c r="HI542">
        <v>2508.5</v>
      </c>
      <c r="HJ542">
        <v>9999</v>
      </c>
      <c r="HK542">
        <v>9999</v>
      </c>
      <c r="HL542">
        <v>47</v>
      </c>
      <c r="HM542">
        <v>1.86737</v>
      </c>
      <c r="HN542">
        <v>1.8663</v>
      </c>
      <c r="HO542">
        <v>1.86584</v>
      </c>
      <c r="HP542">
        <v>1.86571</v>
      </c>
      <c r="HQ542">
        <v>1.86754</v>
      </c>
      <c r="HR542">
        <v>1.87006</v>
      </c>
      <c r="HS542">
        <v>1.86874</v>
      </c>
      <c r="HT542">
        <v>1.87012</v>
      </c>
      <c r="HU542">
        <v>0</v>
      </c>
      <c r="HV542">
        <v>0</v>
      </c>
      <c r="HW542">
        <v>0</v>
      </c>
      <c r="HX542">
        <v>0</v>
      </c>
      <c r="HY542" t="s">
        <v>425</v>
      </c>
      <c r="HZ542" t="s">
        <v>426</v>
      </c>
      <c r="IA542" t="s">
        <v>427</v>
      </c>
      <c r="IB542" t="s">
        <v>427</v>
      </c>
      <c r="IC542" t="s">
        <v>427</v>
      </c>
      <c r="ID542" t="s">
        <v>427</v>
      </c>
      <c r="IE542">
        <v>0</v>
      </c>
      <c r="IF542">
        <v>100</v>
      </c>
      <c r="IG542">
        <v>100</v>
      </c>
      <c r="IH542">
        <v>-0.18</v>
      </c>
      <c r="II542">
        <v>0.1131</v>
      </c>
      <c r="IJ542">
        <v>1.086735174038953</v>
      </c>
      <c r="IK542">
        <v>-0.0004613869835165773</v>
      </c>
      <c r="IL542">
        <v>-7.733014719846753E-07</v>
      </c>
      <c r="IM542">
        <v>2.12217718631011E-10</v>
      </c>
      <c r="IN542">
        <v>-0.1663746428164504</v>
      </c>
      <c r="IO542">
        <v>0.000886434048502425</v>
      </c>
      <c r="IP542">
        <v>0.0004187276611132993</v>
      </c>
      <c r="IQ542">
        <v>-3.612086840460417E-06</v>
      </c>
      <c r="IR542">
        <v>19</v>
      </c>
      <c r="IS542">
        <v>2204</v>
      </c>
      <c r="IT542">
        <v>1</v>
      </c>
      <c r="IU542">
        <v>37</v>
      </c>
      <c r="IV542">
        <v>22.2</v>
      </c>
      <c r="IW542">
        <v>22.4</v>
      </c>
      <c r="IX542">
        <v>2.5647</v>
      </c>
      <c r="IY542">
        <v>2.21069</v>
      </c>
      <c r="IZ542">
        <v>1.39648</v>
      </c>
      <c r="JA542">
        <v>2.34985</v>
      </c>
      <c r="JB542">
        <v>1.49536</v>
      </c>
      <c r="JC542">
        <v>2.39746</v>
      </c>
      <c r="JD542">
        <v>39.8428</v>
      </c>
      <c r="JE542">
        <v>14.132</v>
      </c>
      <c r="JF542">
        <v>18</v>
      </c>
      <c r="JG542">
        <v>392.827</v>
      </c>
      <c r="JH542">
        <v>556.475</v>
      </c>
      <c r="JI542">
        <v>33.2384</v>
      </c>
      <c r="JJ542">
        <v>32.9185</v>
      </c>
      <c r="JK542">
        <v>30</v>
      </c>
      <c r="JL542">
        <v>32.8459</v>
      </c>
      <c r="JM542">
        <v>32.7547</v>
      </c>
      <c r="JN542">
        <v>51.4457</v>
      </c>
      <c r="JO542">
        <v>24.3006</v>
      </c>
      <c r="JP542">
        <v>0</v>
      </c>
      <c r="JQ542">
        <v>-999.9</v>
      </c>
      <c r="JR542">
        <v>1290.04</v>
      </c>
      <c r="JS542">
        <v>20.0318</v>
      </c>
      <c r="JT542">
        <v>99.5838</v>
      </c>
      <c r="JU542">
        <v>99.6741</v>
      </c>
    </row>
    <row r="543" spans="1:281">
      <c r="A543">
        <v>527</v>
      </c>
      <c r="B543">
        <v>1652293210</v>
      </c>
      <c r="C543">
        <v>11153.5</v>
      </c>
      <c r="D543" t="s">
        <v>1565</v>
      </c>
      <c r="E543" t="s">
        <v>1566</v>
      </c>
      <c r="F543">
        <v>5</v>
      </c>
      <c r="G543" t="s">
        <v>1410</v>
      </c>
      <c r="H543" t="s">
        <v>418</v>
      </c>
      <c r="I543">
        <v>1652293207.2</v>
      </c>
      <c r="J543">
        <f>(K543)/1000</f>
        <v>0</v>
      </c>
      <c r="K543">
        <f>IF(CZ543, AN543, AH543)</f>
        <v>0</v>
      </c>
      <c r="L543">
        <f>IF(CZ543, AI543, AG543)</f>
        <v>0</v>
      </c>
      <c r="M543">
        <f>DB543 - IF(AU543&gt;1, L543*CV543*100.0/(AW543*DP543), 0)</f>
        <v>0</v>
      </c>
      <c r="N543">
        <f>((T543-J543/2)*M543-L543)/(T543+J543/2)</f>
        <v>0</v>
      </c>
      <c r="O543">
        <f>N543*(DI543+DJ543)/1000.0</f>
        <v>0</v>
      </c>
      <c r="P543">
        <f>(DB543 - IF(AU543&gt;1, L543*CV543*100.0/(AW543*DP543), 0))*(DI543+DJ543)/1000.0</f>
        <v>0</v>
      </c>
      <c r="Q543">
        <f>2.0/((1/S543-1/R543)+SIGN(S543)*SQRT((1/S543-1/R543)*(1/S543-1/R543) + 4*CW543/((CW543+1)*(CW543+1))*(2*1/S543*1/R543-1/R543*1/R543)))</f>
        <v>0</v>
      </c>
      <c r="R543">
        <f>IF(LEFT(CX543,1)&lt;&gt;"0",IF(LEFT(CX543,1)="1",3.0,CY543),$D$5+$E$5*(DP543*DI543/($K$5*1000))+$F$5*(DP543*DI543/($K$5*1000))*MAX(MIN(CV543,$J$5),$I$5)*MAX(MIN(CV543,$J$5),$I$5)+$G$5*MAX(MIN(CV543,$J$5),$I$5)*(DP543*DI543/($K$5*1000))+$H$5*(DP543*DI543/($K$5*1000))*(DP543*DI543/($K$5*1000)))</f>
        <v>0</v>
      </c>
      <c r="S543">
        <f>J543*(1000-(1000*0.61365*exp(17.502*W543/(240.97+W543))/(DI543+DJ543)+DD543)/2)/(1000*0.61365*exp(17.502*W543/(240.97+W543))/(DI543+DJ543)-DD543)</f>
        <v>0</v>
      </c>
      <c r="T543">
        <f>1/((CW543+1)/(Q543/1.6)+1/(R543/1.37)) + CW543/((CW543+1)/(Q543/1.6) + CW543/(R543/1.37))</f>
        <v>0</v>
      </c>
      <c r="U543">
        <f>(CR543*CU543)</f>
        <v>0</v>
      </c>
      <c r="V543">
        <f>(DK543+(U543+2*0.95*5.67E-8*(((DK543+$B$7)+273)^4-(DK543+273)^4)-44100*J543)/(1.84*29.3*R543+8*0.95*5.67E-8*(DK543+273)^3))</f>
        <v>0</v>
      </c>
      <c r="W543">
        <f>($C$7*DL543+$D$7*DM543+$E$7*V543)</f>
        <v>0</v>
      </c>
      <c r="X543">
        <f>0.61365*exp(17.502*W543/(240.97+W543))</f>
        <v>0</v>
      </c>
      <c r="Y543">
        <f>(Z543/AA543*100)</f>
        <v>0</v>
      </c>
      <c r="Z543">
        <f>DD543*(DI543+DJ543)/1000</f>
        <v>0</v>
      </c>
      <c r="AA543">
        <f>0.61365*exp(17.502*DK543/(240.97+DK543))</f>
        <v>0</v>
      </c>
      <c r="AB543">
        <f>(X543-DD543*(DI543+DJ543)/1000)</f>
        <v>0</v>
      </c>
      <c r="AC543">
        <f>(-J543*44100)</f>
        <v>0</v>
      </c>
      <c r="AD543">
        <f>2*29.3*R543*0.92*(DK543-W543)</f>
        <v>0</v>
      </c>
      <c r="AE543">
        <f>2*0.95*5.67E-8*(((DK543+$B$7)+273)^4-(W543+273)^4)</f>
        <v>0</v>
      </c>
      <c r="AF543">
        <f>U543+AE543+AC543+AD543</f>
        <v>0</v>
      </c>
      <c r="AG543">
        <f>DH543*AU543*(DC543-DB543*(1000-AU543*DE543)/(1000-AU543*DD543))/(100*CV543)</f>
        <v>0</v>
      </c>
      <c r="AH543">
        <f>1000*DH543*AU543*(DD543-DE543)/(100*CV543*(1000-AU543*DD543))</f>
        <v>0</v>
      </c>
      <c r="AI543">
        <f>(AJ543 - AK543 - DI543*1E3/(8.314*(DK543+273.15)) * AM543/DH543 * AL543) * DH543/(100*CV543) * (1000 - DE543)/1000</f>
        <v>0</v>
      </c>
      <c r="AJ543">
        <v>1297.700817934412</v>
      </c>
      <c r="AK543">
        <v>1229.039272727273</v>
      </c>
      <c r="AL543">
        <v>3.412890213278309</v>
      </c>
      <c r="AM543">
        <v>66.42542374797677</v>
      </c>
      <c r="AN543">
        <f>(AP543 - AO543 + DI543*1E3/(8.314*(DK543+273.15)) * AR543/DH543 * AQ543) * DH543/(100*CV543) * 1000/(1000 - AP543)</f>
        <v>0</v>
      </c>
      <c r="AO543">
        <v>19.76933942899613</v>
      </c>
      <c r="AP543">
        <v>28.47072167832169</v>
      </c>
      <c r="AQ543">
        <v>9.679472425757553E-05</v>
      </c>
      <c r="AR543">
        <v>79.24354987130967</v>
      </c>
      <c r="AS543">
        <v>0</v>
      </c>
      <c r="AT543">
        <v>0</v>
      </c>
      <c r="AU543">
        <f>IF(AS543*$H$13&gt;=AW543,1.0,(AW543/(AW543-AS543*$H$13)))</f>
        <v>0</v>
      </c>
      <c r="AV543">
        <f>(AU543-1)*100</f>
        <v>0</v>
      </c>
      <c r="AW543">
        <f>MAX(0,($B$13+$C$13*DP543)/(1+$D$13*DP543)*DI543/(DK543+273)*$E$13)</f>
        <v>0</v>
      </c>
      <c r="AX543" t="s">
        <v>421</v>
      </c>
      <c r="AY543" t="s">
        <v>421</v>
      </c>
      <c r="AZ543">
        <v>0</v>
      </c>
      <c r="BA543">
        <v>0</v>
      </c>
      <c r="BB543">
        <f>1-AZ543/BA543</f>
        <v>0</v>
      </c>
      <c r="BC543">
        <v>0</v>
      </c>
      <c r="BD543" t="s">
        <v>421</v>
      </c>
      <c r="BE543" t="s">
        <v>421</v>
      </c>
      <c r="BF543">
        <v>0</v>
      </c>
      <c r="BG543">
        <v>0</v>
      </c>
      <c r="BH543">
        <f>1-BF543/BG543</f>
        <v>0</v>
      </c>
      <c r="BI543">
        <v>0.5</v>
      </c>
      <c r="BJ543">
        <f>CS543</f>
        <v>0</v>
      </c>
      <c r="BK543">
        <f>L543</f>
        <v>0</v>
      </c>
      <c r="BL543">
        <f>BH543*BI543*BJ543</f>
        <v>0</v>
      </c>
      <c r="BM543">
        <f>(BK543-BC543)/BJ543</f>
        <v>0</v>
      </c>
      <c r="BN543">
        <f>(BA543-BG543)/BG543</f>
        <v>0</v>
      </c>
      <c r="BO543">
        <f>AZ543/(BB543+AZ543/BG543)</f>
        <v>0</v>
      </c>
      <c r="BP543" t="s">
        <v>421</v>
      </c>
      <c r="BQ543">
        <v>0</v>
      </c>
      <c r="BR543">
        <f>IF(BQ543&lt;&gt;0, BQ543, BO543)</f>
        <v>0</v>
      </c>
      <c r="BS543">
        <f>1-BR543/BG543</f>
        <v>0</v>
      </c>
      <c r="BT543">
        <f>(BG543-BF543)/(BG543-BR543)</f>
        <v>0</v>
      </c>
      <c r="BU543">
        <f>(BA543-BG543)/(BA543-BR543)</f>
        <v>0</v>
      </c>
      <c r="BV543">
        <f>(BG543-BF543)/(BG543-AZ543)</f>
        <v>0</v>
      </c>
      <c r="BW543">
        <f>(BA543-BG543)/(BA543-AZ543)</f>
        <v>0</v>
      </c>
      <c r="BX543">
        <f>(BT543*BR543/BF543)</f>
        <v>0</v>
      </c>
      <c r="BY543">
        <f>(1-BX543)</f>
        <v>0</v>
      </c>
      <c r="BZ543">
        <v>1370</v>
      </c>
      <c r="CA543">
        <v>300</v>
      </c>
      <c r="CB543">
        <v>300</v>
      </c>
      <c r="CC543">
        <v>300</v>
      </c>
      <c r="CD543">
        <v>10364.3</v>
      </c>
      <c r="CE543">
        <v>1581.53</v>
      </c>
      <c r="CF543">
        <v>-0.00729618</v>
      </c>
      <c r="CG543">
        <v>1.07</v>
      </c>
      <c r="CH543" t="s">
        <v>421</v>
      </c>
      <c r="CI543" t="s">
        <v>421</v>
      </c>
      <c r="CJ543" t="s">
        <v>421</v>
      </c>
      <c r="CK543" t="s">
        <v>421</v>
      </c>
      <c r="CL543" t="s">
        <v>421</v>
      </c>
      <c r="CM543" t="s">
        <v>421</v>
      </c>
      <c r="CN543" t="s">
        <v>421</v>
      </c>
      <c r="CO543" t="s">
        <v>421</v>
      </c>
      <c r="CP543" t="s">
        <v>421</v>
      </c>
      <c r="CQ543" t="s">
        <v>421</v>
      </c>
      <c r="CR543">
        <f>$B$11*DQ543+$C$11*DR543+$F$11*EC543*(1-EF543)</f>
        <v>0</v>
      </c>
      <c r="CS543">
        <f>CR543*CT543</f>
        <v>0</v>
      </c>
      <c r="CT543">
        <f>($B$11*$D$9+$C$11*$D$9+$F$11*((EP543+EH543)/MAX(EP543+EH543+EQ543, 0.1)*$I$9+EQ543/MAX(EP543+EH543+EQ543, 0.1)*$J$9))/($B$11+$C$11+$F$11)</f>
        <v>0</v>
      </c>
      <c r="CU543">
        <f>($B$11*$K$9+$C$11*$K$9+$F$11*((EP543+EH543)/MAX(EP543+EH543+EQ543, 0.1)*$P$9+EQ543/MAX(EP543+EH543+EQ543, 0.1)*$Q$9))/($B$11+$C$11+$F$11)</f>
        <v>0</v>
      </c>
      <c r="CV543">
        <v>6</v>
      </c>
      <c r="CW543">
        <v>0.5</v>
      </c>
      <c r="CX543" t="s">
        <v>422</v>
      </c>
      <c r="CY543">
        <v>2</v>
      </c>
      <c r="CZ543" t="b">
        <v>1</v>
      </c>
      <c r="DA543">
        <v>1652293207.2</v>
      </c>
      <c r="DB543">
        <v>1186.381</v>
      </c>
      <c r="DC543">
        <v>1275.41</v>
      </c>
      <c r="DD543">
        <v>28.46994</v>
      </c>
      <c r="DE543">
        <v>19.81874</v>
      </c>
      <c r="DF543">
        <v>1186.576</v>
      </c>
      <c r="DG543">
        <v>28.35683</v>
      </c>
      <c r="DH543">
        <v>400.066</v>
      </c>
      <c r="DI543">
        <v>90.57903999999999</v>
      </c>
      <c r="DJ543">
        <v>0.0999403</v>
      </c>
      <c r="DK543">
        <v>33.86312</v>
      </c>
      <c r="DL543">
        <v>32.57013999999999</v>
      </c>
      <c r="DM543">
        <v>999.9</v>
      </c>
      <c r="DN543">
        <v>0</v>
      </c>
      <c r="DO543">
        <v>0</v>
      </c>
      <c r="DP543">
        <v>10002.248</v>
      </c>
      <c r="DQ543">
        <v>0</v>
      </c>
      <c r="DR543">
        <v>253.1365</v>
      </c>
      <c r="DS543">
        <v>-89.02919999999999</v>
      </c>
      <c r="DT543">
        <v>1221.146</v>
      </c>
      <c r="DU543">
        <v>1301.197</v>
      </c>
      <c r="DV543">
        <v>8.651185</v>
      </c>
      <c r="DW543">
        <v>1275.41</v>
      </c>
      <c r="DX543">
        <v>19.81874</v>
      </c>
      <c r="DY543">
        <v>2.578781</v>
      </c>
      <c r="DZ543">
        <v>1.795164</v>
      </c>
      <c r="EA543">
        <v>21.53243</v>
      </c>
      <c r="EB543">
        <v>15.74472</v>
      </c>
      <c r="EC543">
        <v>1499.984</v>
      </c>
      <c r="ED543">
        <v>0.9729935</v>
      </c>
      <c r="EE543">
        <v>0.0270065</v>
      </c>
      <c r="EF543">
        <v>0</v>
      </c>
      <c r="EG543">
        <v>958.7567000000001</v>
      </c>
      <c r="EH543">
        <v>5.000970000000001</v>
      </c>
      <c r="EI543">
        <v>15496.91</v>
      </c>
      <c r="EJ543">
        <v>12491.4</v>
      </c>
      <c r="EK543">
        <v>42.312</v>
      </c>
      <c r="EL543">
        <v>43.875</v>
      </c>
      <c r="EM543">
        <v>42.562</v>
      </c>
      <c r="EN543">
        <v>43.625</v>
      </c>
      <c r="EO543">
        <v>43.4559</v>
      </c>
      <c r="EP543">
        <v>1454.609</v>
      </c>
      <c r="EQ543">
        <v>40.375</v>
      </c>
      <c r="ER543">
        <v>0</v>
      </c>
      <c r="ES543">
        <v>1374.600000143051</v>
      </c>
      <c r="ET543">
        <v>0</v>
      </c>
      <c r="EU543">
        <v>960.1803076923077</v>
      </c>
      <c r="EV543">
        <v>-18.56936752876137</v>
      </c>
      <c r="EW543">
        <v>-148.7794872305695</v>
      </c>
      <c r="EX543">
        <v>15510.8</v>
      </c>
      <c r="EY543">
        <v>15</v>
      </c>
      <c r="EZ543">
        <v>1652291871.6</v>
      </c>
      <c r="FA543" t="s">
        <v>1407</v>
      </c>
      <c r="FB543">
        <v>1652291871.6</v>
      </c>
      <c r="FC543">
        <v>1652291863.6</v>
      </c>
      <c r="FD543">
        <v>39</v>
      </c>
      <c r="FE543">
        <v>0.347</v>
      </c>
      <c r="FF543">
        <v>-0</v>
      </c>
      <c r="FG543">
        <v>-0.763</v>
      </c>
      <c r="FH543">
        <v>0.031</v>
      </c>
      <c r="FI543">
        <v>1600</v>
      </c>
      <c r="FJ543">
        <v>23</v>
      </c>
      <c r="FK543">
        <v>0.04</v>
      </c>
      <c r="FL543">
        <v>0.02</v>
      </c>
      <c r="FM543">
        <v>-88.94922749999999</v>
      </c>
      <c r="FN543">
        <v>-0.9243298311443593</v>
      </c>
      <c r="FO543">
        <v>0.1194018383181348</v>
      </c>
      <c r="FP543">
        <v>-1</v>
      </c>
      <c r="FQ543">
        <v>8.95624825</v>
      </c>
      <c r="FR543">
        <v>-2.199100975609785</v>
      </c>
      <c r="FS543">
        <v>0.2115965163097861</v>
      </c>
      <c r="FT543">
        <v>0</v>
      </c>
      <c r="FU543">
        <v>0</v>
      </c>
      <c r="FV543">
        <v>0</v>
      </c>
      <c r="FW543">
        <v>0</v>
      </c>
      <c r="FX543">
        <v>-1</v>
      </c>
      <c r="FY543">
        <v>0</v>
      </c>
      <c r="FZ543">
        <v>1</v>
      </c>
      <c r="GA543" t="s">
        <v>710</v>
      </c>
      <c r="GB543">
        <v>2.69279</v>
      </c>
      <c r="GC543">
        <v>2.70524</v>
      </c>
      <c r="GD543">
        <v>0.191323</v>
      </c>
      <c r="GE543">
        <v>0.198025</v>
      </c>
      <c r="GF543">
        <v>0.118848</v>
      </c>
      <c r="GG543">
        <v>0.0913586</v>
      </c>
      <c r="GH543">
        <v>25312.3</v>
      </c>
      <c r="GI543">
        <v>25205.7</v>
      </c>
      <c r="GJ543">
        <v>29136.4</v>
      </c>
      <c r="GK543">
        <v>29099.7</v>
      </c>
      <c r="GL543">
        <v>33991.8</v>
      </c>
      <c r="GM543">
        <v>35202.9</v>
      </c>
      <c r="GN543">
        <v>41003.3</v>
      </c>
      <c r="GO543">
        <v>41526.1</v>
      </c>
      <c r="GP543">
        <v>1.70872</v>
      </c>
      <c r="GQ543">
        <v>1.98967</v>
      </c>
      <c r="GR543">
        <v>0.07900600000000001</v>
      </c>
      <c r="GS543">
        <v>0</v>
      </c>
      <c r="GT543">
        <v>31.3005</v>
      </c>
      <c r="GU543">
        <v>999.9</v>
      </c>
      <c r="GV543">
        <v>35.9</v>
      </c>
      <c r="GW543">
        <v>37.4</v>
      </c>
      <c r="GX543">
        <v>25.5391</v>
      </c>
      <c r="GY543">
        <v>62.9419</v>
      </c>
      <c r="GZ543">
        <v>29.4471</v>
      </c>
      <c r="HA543">
        <v>1</v>
      </c>
      <c r="HB543">
        <v>0.425107</v>
      </c>
      <c r="HC543">
        <v>0</v>
      </c>
      <c r="HD543">
        <v>20.3915</v>
      </c>
      <c r="HE543">
        <v>5.21609</v>
      </c>
      <c r="HF543">
        <v>12.0099</v>
      </c>
      <c r="HG543">
        <v>4.9871</v>
      </c>
      <c r="HH543">
        <v>3.28828</v>
      </c>
      <c r="HI543">
        <v>2508.5</v>
      </c>
      <c r="HJ543">
        <v>9999</v>
      </c>
      <c r="HK543">
        <v>9999</v>
      </c>
      <c r="HL543">
        <v>47</v>
      </c>
      <c r="HM543">
        <v>1.86737</v>
      </c>
      <c r="HN543">
        <v>1.8663</v>
      </c>
      <c r="HO543">
        <v>1.86584</v>
      </c>
      <c r="HP543">
        <v>1.8657</v>
      </c>
      <c r="HQ543">
        <v>1.86756</v>
      </c>
      <c r="HR543">
        <v>1.87006</v>
      </c>
      <c r="HS543">
        <v>1.86873</v>
      </c>
      <c r="HT543">
        <v>1.87012</v>
      </c>
      <c r="HU543">
        <v>0</v>
      </c>
      <c r="HV543">
        <v>0</v>
      </c>
      <c r="HW543">
        <v>0</v>
      </c>
      <c r="HX543">
        <v>0</v>
      </c>
      <c r="HY543" t="s">
        <v>425</v>
      </c>
      <c r="HZ543" t="s">
        <v>426</v>
      </c>
      <c r="IA543" t="s">
        <v>427</v>
      </c>
      <c r="IB543" t="s">
        <v>427</v>
      </c>
      <c r="IC543" t="s">
        <v>427</v>
      </c>
      <c r="ID543" t="s">
        <v>427</v>
      </c>
      <c r="IE543">
        <v>0</v>
      </c>
      <c r="IF543">
        <v>100</v>
      </c>
      <c r="IG543">
        <v>100</v>
      </c>
      <c r="IH543">
        <v>-0.21</v>
      </c>
      <c r="II543">
        <v>0.1131</v>
      </c>
      <c r="IJ543">
        <v>1.086735174038953</v>
      </c>
      <c r="IK543">
        <v>-0.0004613869835165773</v>
      </c>
      <c r="IL543">
        <v>-7.733014719846753E-07</v>
      </c>
      <c r="IM543">
        <v>2.12217718631011E-10</v>
      </c>
      <c r="IN543">
        <v>-0.1663746428164504</v>
      </c>
      <c r="IO543">
        <v>0.000886434048502425</v>
      </c>
      <c r="IP543">
        <v>0.0004187276611132993</v>
      </c>
      <c r="IQ543">
        <v>-3.612086840460417E-06</v>
      </c>
      <c r="IR543">
        <v>19</v>
      </c>
      <c r="IS543">
        <v>2204</v>
      </c>
      <c r="IT543">
        <v>1</v>
      </c>
      <c r="IU543">
        <v>37</v>
      </c>
      <c r="IV543">
        <v>22.3</v>
      </c>
      <c r="IW543">
        <v>22.4</v>
      </c>
      <c r="IX543">
        <v>2.59521</v>
      </c>
      <c r="IY543">
        <v>2.21191</v>
      </c>
      <c r="IZ543">
        <v>1.39648</v>
      </c>
      <c r="JA543">
        <v>2.34863</v>
      </c>
      <c r="JB543">
        <v>1.49536</v>
      </c>
      <c r="JC543">
        <v>2.38892</v>
      </c>
      <c r="JD543">
        <v>39.8428</v>
      </c>
      <c r="JE543">
        <v>14.1233</v>
      </c>
      <c r="JF543">
        <v>18</v>
      </c>
      <c r="JG543">
        <v>392.799</v>
      </c>
      <c r="JH543">
        <v>556.758</v>
      </c>
      <c r="JI543">
        <v>33.2372</v>
      </c>
      <c r="JJ543">
        <v>32.9158</v>
      </c>
      <c r="JK543">
        <v>30</v>
      </c>
      <c r="JL543">
        <v>32.8433</v>
      </c>
      <c r="JM543">
        <v>32.7547</v>
      </c>
      <c r="JN543">
        <v>51.9572</v>
      </c>
      <c r="JO543">
        <v>23.5998</v>
      </c>
      <c r="JP543">
        <v>0</v>
      </c>
      <c r="JQ543">
        <v>-999.9</v>
      </c>
      <c r="JR543">
        <v>1303.39</v>
      </c>
      <c r="JS543">
        <v>20.2235</v>
      </c>
      <c r="JT543">
        <v>99.5836</v>
      </c>
      <c r="JU543">
        <v>99.6738</v>
      </c>
    </row>
    <row r="544" spans="1:281">
      <c r="A544">
        <v>528</v>
      </c>
      <c r="B544">
        <v>1652293215</v>
      </c>
      <c r="C544">
        <v>11158.5</v>
      </c>
      <c r="D544" t="s">
        <v>1567</v>
      </c>
      <c r="E544" t="s">
        <v>1568</v>
      </c>
      <c r="F544">
        <v>5</v>
      </c>
      <c r="G544" t="s">
        <v>1410</v>
      </c>
      <c r="H544" t="s">
        <v>418</v>
      </c>
      <c r="I544">
        <v>1652293212.5</v>
      </c>
      <c r="J544">
        <f>(K544)/1000</f>
        <v>0</v>
      </c>
      <c r="K544">
        <f>IF(CZ544, AN544, AH544)</f>
        <v>0</v>
      </c>
      <c r="L544">
        <f>IF(CZ544, AI544, AG544)</f>
        <v>0</v>
      </c>
      <c r="M544">
        <f>DB544 - IF(AU544&gt;1, L544*CV544*100.0/(AW544*DP544), 0)</f>
        <v>0</v>
      </c>
      <c r="N544">
        <f>((T544-J544/2)*M544-L544)/(T544+J544/2)</f>
        <v>0</v>
      </c>
      <c r="O544">
        <f>N544*(DI544+DJ544)/1000.0</f>
        <v>0</v>
      </c>
      <c r="P544">
        <f>(DB544 - IF(AU544&gt;1, L544*CV544*100.0/(AW544*DP544), 0))*(DI544+DJ544)/1000.0</f>
        <v>0</v>
      </c>
      <c r="Q544">
        <f>2.0/((1/S544-1/R544)+SIGN(S544)*SQRT((1/S544-1/R544)*(1/S544-1/R544) + 4*CW544/((CW544+1)*(CW544+1))*(2*1/S544*1/R544-1/R544*1/R544)))</f>
        <v>0</v>
      </c>
      <c r="R544">
        <f>IF(LEFT(CX544,1)&lt;&gt;"0",IF(LEFT(CX544,1)="1",3.0,CY544),$D$5+$E$5*(DP544*DI544/($K$5*1000))+$F$5*(DP544*DI544/($K$5*1000))*MAX(MIN(CV544,$J$5),$I$5)*MAX(MIN(CV544,$J$5),$I$5)+$G$5*MAX(MIN(CV544,$J$5),$I$5)*(DP544*DI544/($K$5*1000))+$H$5*(DP544*DI544/($K$5*1000))*(DP544*DI544/($K$5*1000)))</f>
        <v>0</v>
      </c>
      <c r="S544">
        <f>J544*(1000-(1000*0.61365*exp(17.502*W544/(240.97+W544))/(DI544+DJ544)+DD544)/2)/(1000*0.61365*exp(17.502*W544/(240.97+W544))/(DI544+DJ544)-DD544)</f>
        <v>0</v>
      </c>
      <c r="T544">
        <f>1/((CW544+1)/(Q544/1.6)+1/(R544/1.37)) + CW544/((CW544+1)/(Q544/1.6) + CW544/(R544/1.37))</f>
        <v>0</v>
      </c>
      <c r="U544">
        <f>(CR544*CU544)</f>
        <v>0</v>
      </c>
      <c r="V544">
        <f>(DK544+(U544+2*0.95*5.67E-8*(((DK544+$B$7)+273)^4-(DK544+273)^4)-44100*J544)/(1.84*29.3*R544+8*0.95*5.67E-8*(DK544+273)^3))</f>
        <v>0</v>
      </c>
      <c r="W544">
        <f>($C$7*DL544+$D$7*DM544+$E$7*V544)</f>
        <v>0</v>
      </c>
      <c r="X544">
        <f>0.61365*exp(17.502*W544/(240.97+W544))</f>
        <v>0</v>
      </c>
      <c r="Y544">
        <f>(Z544/AA544*100)</f>
        <v>0</v>
      </c>
      <c r="Z544">
        <f>DD544*(DI544+DJ544)/1000</f>
        <v>0</v>
      </c>
      <c r="AA544">
        <f>0.61365*exp(17.502*DK544/(240.97+DK544))</f>
        <v>0</v>
      </c>
      <c r="AB544">
        <f>(X544-DD544*(DI544+DJ544)/1000)</f>
        <v>0</v>
      </c>
      <c r="AC544">
        <f>(-J544*44100)</f>
        <v>0</v>
      </c>
      <c r="AD544">
        <f>2*29.3*R544*0.92*(DK544-W544)</f>
        <v>0</v>
      </c>
      <c r="AE544">
        <f>2*0.95*5.67E-8*(((DK544+$B$7)+273)^4-(W544+273)^4)</f>
        <v>0</v>
      </c>
      <c r="AF544">
        <f>U544+AE544+AC544+AD544</f>
        <v>0</v>
      </c>
      <c r="AG544">
        <f>DH544*AU544*(DC544-DB544*(1000-AU544*DE544)/(1000-AU544*DD544))/(100*CV544)</f>
        <v>0</v>
      </c>
      <c r="AH544">
        <f>1000*DH544*AU544*(DD544-DE544)/(100*CV544*(1000-AU544*DD544))</f>
        <v>0</v>
      </c>
      <c r="AI544">
        <f>(AJ544 - AK544 - DI544*1E3/(8.314*(DK544+273.15)) * AM544/DH544 * AL544) * DH544/(100*CV544) * (1000 - DE544)/1000</f>
        <v>0</v>
      </c>
      <c r="AJ544">
        <v>1315.006491290322</v>
      </c>
      <c r="AK544">
        <v>1246.123454545455</v>
      </c>
      <c r="AL544">
        <v>3.410706659776497</v>
      </c>
      <c r="AM544">
        <v>66.42542374797677</v>
      </c>
      <c r="AN544">
        <f>(AP544 - AO544 + DI544*1E3/(8.314*(DK544+273.15)) * AR544/DH544 * AQ544) * DH544/(100*CV544) * 1000/(1000 - AP544)</f>
        <v>0</v>
      </c>
      <c r="AO544">
        <v>19.94519105503821</v>
      </c>
      <c r="AP544">
        <v>28.48175874125875</v>
      </c>
      <c r="AQ544">
        <v>4.397987286167195E-05</v>
      </c>
      <c r="AR544">
        <v>79.24354987130967</v>
      </c>
      <c r="AS544">
        <v>0</v>
      </c>
      <c r="AT544">
        <v>0</v>
      </c>
      <c r="AU544">
        <f>IF(AS544*$H$13&gt;=AW544,1.0,(AW544/(AW544-AS544*$H$13)))</f>
        <v>0</v>
      </c>
      <c r="AV544">
        <f>(AU544-1)*100</f>
        <v>0</v>
      </c>
      <c r="AW544">
        <f>MAX(0,($B$13+$C$13*DP544)/(1+$D$13*DP544)*DI544/(DK544+273)*$E$13)</f>
        <v>0</v>
      </c>
      <c r="AX544" t="s">
        <v>421</v>
      </c>
      <c r="AY544" t="s">
        <v>421</v>
      </c>
      <c r="AZ544">
        <v>0</v>
      </c>
      <c r="BA544">
        <v>0</v>
      </c>
      <c r="BB544">
        <f>1-AZ544/BA544</f>
        <v>0</v>
      </c>
      <c r="BC544">
        <v>0</v>
      </c>
      <c r="BD544" t="s">
        <v>421</v>
      </c>
      <c r="BE544" t="s">
        <v>421</v>
      </c>
      <c r="BF544">
        <v>0</v>
      </c>
      <c r="BG544">
        <v>0</v>
      </c>
      <c r="BH544">
        <f>1-BF544/BG544</f>
        <v>0</v>
      </c>
      <c r="BI544">
        <v>0.5</v>
      </c>
      <c r="BJ544">
        <f>CS544</f>
        <v>0</v>
      </c>
      <c r="BK544">
        <f>L544</f>
        <v>0</v>
      </c>
      <c r="BL544">
        <f>BH544*BI544*BJ544</f>
        <v>0</v>
      </c>
      <c r="BM544">
        <f>(BK544-BC544)/BJ544</f>
        <v>0</v>
      </c>
      <c r="BN544">
        <f>(BA544-BG544)/BG544</f>
        <v>0</v>
      </c>
      <c r="BO544">
        <f>AZ544/(BB544+AZ544/BG544)</f>
        <v>0</v>
      </c>
      <c r="BP544" t="s">
        <v>421</v>
      </c>
      <c r="BQ544">
        <v>0</v>
      </c>
      <c r="BR544">
        <f>IF(BQ544&lt;&gt;0, BQ544, BO544)</f>
        <v>0</v>
      </c>
      <c r="BS544">
        <f>1-BR544/BG544</f>
        <v>0</v>
      </c>
      <c r="BT544">
        <f>(BG544-BF544)/(BG544-BR544)</f>
        <v>0</v>
      </c>
      <c r="BU544">
        <f>(BA544-BG544)/(BA544-BR544)</f>
        <v>0</v>
      </c>
      <c r="BV544">
        <f>(BG544-BF544)/(BG544-AZ544)</f>
        <v>0</v>
      </c>
      <c r="BW544">
        <f>(BA544-BG544)/(BA544-AZ544)</f>
        <v>0</v>
      </c>
      <c r="BX544">
        <f>(BT544*BR544/BF544)</f>
        <v>0</v>
      </c>
      <c r="BY544">
        <f>(1-BX544)</f>
        <v>0</v>
      </c>
      <c r="BZ544">
        <v>1370</v>
      </c>
      <c r="CA544">
        <v>300</v>
      </c>
      <c r="CB544">
        <v>300</v>
      </c>
      <c r="CC544">
        <v>300</v>
      </c>
      <c r="CD544">
        <v>10364.3</v>
      </c>
      <c r="CE544">
        <v>1581.53</v>
      </c>
      <c r="CF544">
        <v>-0.00729618</v>
      </c>
      <c r="CG544">
        <v>1.07</v>
      </c>
      <c r="CH544" t="s">
        <v>421</v>
      </c>
      <c r="CI544" t="s">
        <v>421</v>
      </c>
      <c r="CJ544" t="s">
        <v>421</v>
      </c>
      <c r="CK544" t="s">
        <v>421</v>
      </c>
      <c r="CL544" t="s">
        <v>421</v>
      </c>
      <c r="CM544" t="s">
        <v>421</v>
      </c>
      <c r="CN544" t="s">
        <v>421</v>
      </c>
      <c r="CO544" t="s">
        <v>421</v>
      </c>
      <c r="CP544" t="s">
        <v>421</v>
      </c>
      <c r="CQ544" t="s">
        <v>421</v>
      </c>
      <c r="CR544">
        <f>$B$11*DQ544+$C$11*DR544+$F$11*EC544*(1-EF544)</f>
        <v>0</v>
      </c>
      <c r="CS544">
        <f>CR544*CT544</f>
        <v>0</v>
      </c>
      <c r="CT544">
        <f>($B$11*$D$9+$C$11*$D$9+$F$11*((EP544+EH544)/MAX(EP544+EH544+EQ544, 0.1)*$I$9+EQ544/MAX(EP544+EH544+EQ544, 0.1)*$J$9))/($B$11+$C$11+$F$11)</f>
        <v>0</v>
      </c>
      <c r="CU544">
        <f>($B$11*$K$9+$C$11*$K$9+$F$11*((EP544+EH544)/MAX(EP544+EH544+EQ544, 0.1)*$P$9+EQ544/MAX(EP544+EH544+EQ544, 0.1)*$Q$9))/($B$11+$C$11+$F$11)</f>
        <v>0</v>
      </c>
      <c r="CV544">
        <v>6</v>
      </c>
      <c r="CW544">
        <v>0.5</v>
      </c>
      <c r="CX544" t="s">
        <v>422</v>
      </c>
      <c r="CY544">
        <v>2</v>
      </c>
      <c r="CZ544" t="b">
        <v>1</v>
      </c>
      <c r="DA544">
        <v>1652293212.5</v>
      </c>
      <c r="DB544">
        <v>1204.024444444444</v>
      </c>
      <c r="DC544">
        <v>1293.157777777778</v>
      </c>
      <c r="DD544">
        <v>28.47531111111111</v>
      </c>
      <c r="DE544">
        <v>20.01216666666667</v>
      </c>
      <c r="DF544">
        <v>1204.245555555556</v>
      </c>
      <c r="DG544">
        <v>28.36211111111111</v>
      </c>
      <c r="DH544">
        <v>400.1113333333333</v>
      </c>
      <c r="DI544">
        <v>90.5793</v>
      </c>
      <c r="DJ544">
        <v>0.1000243444444445</v>
      </c>
      <c r="DK544">
        <v>33.86408888888889</v>
      </c>
      <c r="DL544">
        <v>32.5943</v>
      </c>
      <c r="DM544">
        <v>999.9000000000001</v>
      </c>
      <c r="DN544">
        <v>0</v>
      </c>
      <c r="DO544">
        <v>0</v>
      </c>
      <c r="DP544">
        <v>9991.394444444442</v>
      </c>
      <c r="DQ544">
        <v>0</v>
      </c>
      <c r="DR544">
        <v>254.9882222222222</v>
      </c>
      <c r="DS544">
        <v>-89.13348888888889</v>
      </c>
      <c r="DT544">
        <v>1239.314444444444</v>
      </c>
      <c r="DU544">
        <v>1319.567777777778</v>
      </c>
      <c r="DV544">
        <v>8.463142222222224</v>
      </c>
      <c r="DW544">
        <v>1293.157777777778</v>
      </c>
      <c r="DX544">
        <v>20.01216666666667</v>
      </c>
      <c r="DY544">
        <v>2.579275555555556</v>
      </c>
      <c r="DZ544">
        <v>1.812688888888889</v>
      </c>
      <c r="EA544">
        <v>21.53557777777778</v>
      </c>
      <c r="EB544">
        <v>15.89661111111111</v>
      </c>
      <c r="EC544">
        <v>1499.952222222222</v>
      </c>
      <c r="ED544">
        <v>0.9729984444444444</v>
      </c>
      <c r="EE544">
        <v>0.02700147777777778</v>
      </c>
      <c r="EF544">
        <v>0</v>
      </c>
      <c r="EG544">
        <v>957.5890000000002</v>
      </c>
      <c r="EH544">
        <v>5.00097</v>
      </c>
      <c r="EI544">
        <v>15508.92222222222</v>
      </c>
      <c r="EJ544">
        <v>12491.16666666666</v>
      </c>
      <c r="EK544">
        <v>42.312</v>
      </c>
      <c r="EL544">
        <v>43.875</v>
      </c>
      <c r="EM544">
        <v>42.562</v>
      </c>
      <c r="EN544">
        <v>43.625</v>
      </c>
      <c r="EO544">
        <v>43.47900000000001</v>
      </c>
      <c r="EP544">
        <v>1454.585555555556</v>
      </c>
      <c r="EQ544">
        <v>40.36666666666667</v>
      </c>
      <c r="ER544">
        <v>0</v>
      </c>
      <c r="ES544">
        <v>1380</v>
      </c>
      <c r="ET544">
        <v>0</v>
      </c>
      <c r="EU544">
        <v>958.5875600000001</v>
      </c>
      <c r="EV544">
        <v>-14.61084618041184</v>
      </c>
      <c r="EW544">
        <v>-22.32307705365657</v>
      </c>
      <c r="EX544">
        <v>15506.148</v>
      </c>
      <c r="EY544">
        <v>15</v>
      </c>
      <c r="EZ544">
        <v>1652291871.6</v>
      </c>
      <c r="FA544" t="s">
        <v>1407</v>
      </c>
      <c r="FB544">
        <v>1652291871.6</v>
      </c>
      <c r="FC544">
        <v>1652291863.6</v>
      </c>
      <c r="FD544">
        <v>39</v>
      </c>
      <c r="FE544">
        <v>0.347</v>
      </c>
      <c r="FF544">
        <v>-0</v>
      </c>
      <c r="FG544">
        <v>-0.763</v>
      </c>
      <c r="FH544">
        <v>0.031</v>
      </c>
      <c r="FI544">
        <v>1600</v>
      </c>
      <c r="FJ544">
        <v>23</v>
      </c>
      <c r="FK544">
        <v>0.04</v>
      </c>
      <c r="FL544">
        <v>0.02</v>
      </c>
      <c r="FM544">
        <v>-89.02966341463414</v>
      </c>
      <c r="FN544">
        <v>-0.4478613240419283</v>
      </c>
      <c r="FO544">
        <v>0.07267912357048976</v>
      </c>
      <c r="FP544">
        <v>-1</v>
      </c>
      <c r="FQ544">
        <v>8.766261707317073</v>
      </c>
      <c r="FR544">
        <v>-2.157934494773527</v>
      </c>
      <c r="FS544">
        <v>0.2128491363120659</v>
      </c>
      <c r="FT544">
        <v>0</v>
      </c>
      <c r="FU544">
        <v>0</v>
      </c>
      <c r="FV544">
        <v>0</v>
      </c>
      <c r="FW544">
        <v>0</v>
      </c>
      <c r="FX544">
        <v>-1</v>
      </c>
      <c r="FY544">
        <v>0</v>
      </c>
      <c r="FZ544">
        <v>1</v>
      </c>
      <c r="GA544" t="s">
        <v>710</v>
      </c>
      <c r="GB544">
        <v>2.69278</v>
      </c>
      <c r="GC544">
        <v>2.70502</v>
      </c>
      <c r="GD544">
        <v>0.192983</v>
      </c>
      <c r="GE544">
        <v>0.199629</v>
      </c>
      <c r="GF544">
        <v>0.118879</v>
      </c>
      <c r="GG544">
        <v>0.0919389</v>
      </c>
      <c r="GH544">
        <v>25260.2</v>
      </c>
      <c r="GI544">
        <v>25155</v>
      </c>
      <c r="GJ544">
        <v>29136.5</v>
      </c>
      <c r="GK544">
        <v>29099.6</v>
      </c>
      <c r="GL544">
        <v>33990.9</v>
      </c>
      <c r="GM544">
        <v>35180.2</v>
      </c>
      <c r="GN544">
        <v>41003.7</v>
      </c>
      <c r="GO544">
        <v>41525.9</v>
      </c>
      <c r="GP544">
        <v>1.70868</v>
      </c>
      <c r="GQ544">
        <v>1.99015</v>
      </c>
      <c r="GR544">
        <v>0.0802949</v>
      </c>
      <c r="GS544">
        <v>0</v>
      </c>
      <c r="GT544">
        <v>31.3003</v>
      </c>
      <c r="GU544">
        <v>999.9</v>
      </c>
      <c r="GV544">
        <v>35.9</v>
      </c>
      <c r="GW544">
        <v>37.4</v>
      </c>
      <c r="GX544">
        <v>25.5393</v>
      </c>
      <c r="GY544">
        <v>62.9819</v>
      </c>
      <c r="GZ544">
        <v>29.1787</v>
      </c>
      <c r="HA544">
        <v>1</v>
      </c>
      <c r="HB544">
        <v>0.425036</v>
      </c>
      <c r="HC544">
        <v>0</v>
      </c>
      <c r="HD544">
        <v>20.3914</v>
      </c>
      <c r="HE544">
        <v>5.21609</v>
      </c>
      <c r="HF544">
        <v>12.0099</v>
      </c>
      <c r="HG544">
        <v>4.9872</v>
      </c>
      <c r="HH544">
        <v>3.28833</v>
      </c>
      <c r="HI544">
        <v>2508.8</v>
      </c>
      <c r="HJ544">
        <v>9999</v>
      </c>
      <c r="HK544">
        <v>9999</v>
      </c>
      <c r="HL544">
        <v>47</v>
      </c>
      <c r="HM544">
        <v>1.86737</v>
      </c>
      <c r="HN544">
        <v>1.8663</v>
      </c>
      <c r="HO544">
        <v>1.86585</v>
      </c>
      <c r="HP544">
        <v>1.86569</v>
      </c>
      <c r="HQ544">
        <v>1.86754</v>
      </c>
      <c r="HR544">
        <v>1.87006</v>
      </c>
      <c r="HS544">
        <v>1.86874</v>
      </c>
      <c r="HT544">
        <v>1.87012</v>
      </c>
      <c r="HU544">
        <v>0</v>
      </c>
      <c r="HV544">
        <v>0</v>
      </c>
      <c r="HW544">
        <v>0</v>
      </c>
      <c r="HX544">
        <v>0</v>
      </c>
      <c r="HY544" t="s">
        <v>425</v>
      </c>
      <c r="HZ544" t="s">
        <v>426</v>
      </c>
      <c r="IA544" t="s">
        <v>427</v>
      </c>
      <c r="IB544" t="s">
        <v>427</v>
      </c>
      <c r="IC544" t="s">
        <v>427</v>
      </c>
      <c r="ID544" t="s">
        <v>427</v>
      </c>
      <c r="IE544">
        <v>0</v>
      </c>
      <c r="IF544">
        <v>100</v>
      </c>
      <c r="IG544">
        <v>100</v>
      </c>
      <c r="IH544">
        <v>-0.23</v>
      </c>
      <c r="II544">
        <v>0.1133</v>
      </c>
      <c r="IJ544">
        <v>1.086735174038953</v>
      </c>
      <c r="IK544">
        <v>-0.0004613869835165773</v>
      </c>
      <c r="IL544">
        <v>-7.733014719846753E-07</v>
      </c>
      <c r="IM544">
        <v>2.12217718631011E-10</v>
      </c>
      <c r="IN544">
        <v>-0.1663746428164504</v>
      </c>
      <c r="IO544">
        <v>0.000886434048502425</v>
      </c>
      <c r="IP544">
        <v>0.0004187276611132993</v>
      </c>
      <c r="IQ544">
        <v>-3.612086840460417E-06</v>
      </c>
      <c r="IR544">
        <v>19</v>
      </c>
      <c r="IS544">
        <v>2204</v>
      </c>
      <c r="IT544">
        <v>1</v>
      </c>
      <c r="IU544">
        <v>37</v>
      </c>
      <c r="IV544">
        <v>22.4</v>
      </c>
      <c r="IW544">
        <v>22.5</v>
      </c>
      <c r="IX544">
        <v>2.61963</v>
      </c>
      <c r="IY544">
        <v>2.21313</v>
      </c>
      <c r="IZ544">
        <v>1.39648</v>
      </c>
      <c r="JA544">
        <v>2.34863</v>
      </c>
      <c r="JB544">
        <v>1.49536</v>
      </c>
      <c r="JC544">
        <v>2.34131</v>
      </c>
      <c r="JD544">
        <v>39.8428</v>
      </c>
      <c r="JE544">
        <v>14.1145</v>
      </c>
      <c r="JF544">
        <v>18</v>
      </c>
      <c r="JG544">
        <v>392.77</v>
      </c>
      <c r="JH544">
        <v>557.0940000000001</v>
      </c>
      <c r="JI544">
        <v>33.2358</v>
      </c>
      <c r="JJ544">
        <v>32.9155</v>
      </c>
      <c r="JK544">
        <v>29.9999</v>
      </c>
      <c r="JL544">
        <v>32.843</v>
      </c>
      <c r="JM544">
        <v>32.7522</v>
      </c>
      <c r="JN544">
        <v>52.5305</v>
      </c>
      <c r="JO544">
        <v>22.9822</v>
      </c>
      <c r="JP544">
        <v>0</v>
      </c>
      <c r="JQ544">
        <v>-999.9</v>
      </c>
      <c r="JR544">
        <v>1323.43</v>
      </c>
      <c r="JS544">
        <v>20.4025</v>
      </c>
      <c r="JT544">
        <v>99.5842</v>
      </c>
      <c r="JU544">
        <v>99.6733</v>
      </c>
    </row>
    <row r="545" spans="1:281">
      <c r="A545">
        <v>529</v>
      </c>
      <c r="B545">
        <v>1652293220</v>
      </c>
      <c r="C545">
        <v>11163.5</v>
      </c>
      <c r="D545" t="s">
        <v>1569</v>
      </c>
      <c r="E545" t="s">
        <v>1570</v>
      </c>
      <c r="F545">
        <v>5</v>
      </c>
      <c r="G545" t="s">
        <v>1410</v>
      </c>
      <c r="H545" t="s">
        <v>418</v>
      </c>
      <c r="I545">
        <v>1652293217.2</v>
      </c>
      <c r="J545">
        <f>(K545)/1000</f>
        <v>0</v>
      </c>
      <c r="K545">
        <f>IF(CZ545, AN545, AH545)</f>
        <v>0</v>
      </c>
      <c r="L545">
        <f>IF(CZ545, AI545, AG545)</f>
        <v>0</v>
      </c>
      <c r="M545">
        <f>DB545 - IF(AU545&gt;1, L545*CV545*100.0/(AW545*DP545), 0)</f>
        <v>0</v>
      </c>
      <c r="N545">
        <f>((T545-J545/2)*M545-L545)/(T545+J545/2)</f>
        <v>0</v>
      </c>
      <c r="O545">
        <f>N545*(DI545+DJ545)/1000.0</f>
        <v>0</v>
      </c>
      <c r="P545">
        <f>(DB545 - IF(AU545&gt;1, L545*CV545*100.0/(AW545*DP545), 0))*(DI545+DJ545)/1000.0</f>
        <v>0</v>
      </c>
      <c r="Q545">
        <f>2.0/((1/S545-1/R545)+SIGN(S545)*SQRT((1/S545-1/R545)*(1/S545-1/R545) + 4*CW545/((CW545+1)*(CW545+1))*(2*1/S545*1/R545-1/R545*1/R545)))</f>
        <v>0</v>
      </c>
      <c r="R545">
        <f>IF(LEFT(CX545,1)&lt;&gt;"0",IF(LEFT(CX545,1)="1",3.0,CY545),$D$5+$E$5*(DP545*DI545/($K$5*1000))+$F$5*(DP545*DI545/($K$5*1000))*MAX(MIN(CV545,$J$5),$I$5)*MAX(MIN(CV545,$J$5),$I$5)+$G$5*MAX(MIN(CV545,$J$5),$I$5)*(DP545*DI545/($K$5*1000))+$H$5*(DP545*DI545/($K$5*1000))*(DP545*DI545/($K$5*1000)))</f>
        <v>0</v>
      </c>
      <c r="S545">
        <f>J545*(1000-(1000*0.61365*exp(17.502*W545/(240.97+W545))/(DI545+DJ545)+DD545)/2)/(1000*0.61365*exp(17.502*W545/(240.97+W545))/(DI545+DJ545)-DD545)</f>
        <v>0</v>
      </c>
      <c r="T545">
        <f>1/((CW545+1)/(Q545/1.6)+1/(R545/1.37)) + CW545/((CW545+1)/(Q545/1.6) + CW545/(R545/1.37))</f>
        <v>0</v>
      </c>
      <c r="U545">
        <f>(CR545*CU545)</f>
        <v>0</v>
      </c>
      <c r="V545">
        <f>(DK545+(U545+2*0.95*5.67E-8*(((DK545+$B$7)+273)^4-(DK545+273)^4)-44100*J545)/(1.84*29.3*R545+8*0.95*5.67E-8*(DK545+273)^3))</f>
        <v>0</v>
      </c>
      <c r="W545">
        <f>($C$7*DL545+$D$7*DM545+$E$7*V545)</f>
        <v>0</v>
      </c>
      <c r="X545">
        <f>0.61365*exp(17.502*W545/(240.97+W545))</f>
        <v>0</v>
      </c>
      <c r="Y545">
        <f>(Z545/AA545*100)</f>
        <v>0</v>
      </c>
      <c r="Z545">
        <f>DD545*(DI545+DJ545)/1000</f>
        <v>0</v>
      </c>
      <c r="AA545">
        <f>0.61365*exp(17.502*DK545/(240.97+DK545))</f>
        <v>0</v>
      </c>
      <c r="AB545">
        <f>(X545-DD545*(DI545+DJ545)/1000)</f>
        <v>0</v>
      </c>
      <c r="AC545">
        <f>(-J545*44100)</f>
        <v>0</v>
      </c>
      <c r="AD545">
        <f>2*29.3*R545*0.92*(DK545-W545)</f>
        <v>0</v>
      </c>
      <c r="AE545">
        <f>2*0.95*5.67E-8*(((DK545+$B$7)+273)^4-(W545+273)^4)</f>
        <v>0</v>
      </c>
      <c r="AF545">
        <f>U545+AE545+AC545+AD545</f>
        <v>0</v>
      </c>
      <c r="AG545">
        <f>DH545*AU545*(DC545-DB545*(1000-AU545*DE545)/(1000-AU545*DD545))/(100*CV545)</f>
        <v>0</v>
      </c>
      <c r="AH545">
        <f>1000*DH545*AU545*(DD545-DE545)/(100*CV545*(1000-AU545*DD545))</f>
        <v>0</v>
      </c>
      <c r="AI545">
        <f>(AJ545 - AK545 - DI545*1E3/(8.314*(DK545+273.15)) * AM545/DH545 * AL545) * DH545/(100*CV545) * (1000 - DE545)/1000</f>
        <v>0</v>
      </c>
      <c r="AJ545">
        <v>1332.277234176235</v>
      </c>
      <c r="AK545">
        <v>1263.350909090909</v>
      </c>
      <c r="AL545">
        <v>3.448814373351827</v>
      </c>
      <c r="AM545">
        <v>66.42542374797677</v>
      </c>
      <c r="AN545">
        <f>(AP545 - AO545 + DI545*1E3/(8.314*(DK545+273.15)) * AR545/DH545 * AQ545) * DH545/(100*CV545) * 1000/(1000 - AP545)</f>
        <v>0</v>
      </c>
      <c r="AO545">
        <v>20.12015720957142</v>
      </c>
      <c r="AP545">
        <v>28.49248391608394</v>
      </c>
      <c r="AQ545">
        <v>7.389831063544392E-05</v>
      </c>
      <c r="AR545">
        <v>79.24354987130967</v>
      </c>
      <c r="AS545">
        <v>0</v>
      </c>
      <c r="AT545">
        <v>0</v>
      </c>
      <c r="AU545">
        <f>IF(AS545*$H$13&gt;=AW545,1.0,(AW545/(AW545-AS545*$H$13)))</f>
        <v>0</v>
      </c>
      <c r="AV545">
        <f>(AU545-1)*100</f>
        <v>0</v>
      </c>
      <c r="AW545">
        <f>MAX(0,($B$13+$C$13*DP545)/(1+$D$13*DP545)*DI545/(DK545+273)*$E$13)</f>
        <v>0</v>
      </c>
      <c r="AX545" t="s">
        <v>421</v>
      </c>
      <c r="AY545" t="s">
        <v>421</v>
      </c>
      <c r="AZ545">
        <v>0</v>
      </c>
      <c r="BA545">
        <v>0</v>
      </c>
      <c r="BB545">
        <f>1-AZ545/BA545</f>
        <v>0</v>
      </c>
      <c r="BC545">
        <v>0</v>
      </c>
      <c r="BD545" t="s">
        <v>421</v>
      </c>
      <c r="BE545" t="s">
        <v>421</v>
      </c>
      <c r="BF545">
        <v>0</v>
      </c>
      <c r="BG545">
        <v>0</v>
      </c>
      <c r="BH545">
        <f>1-BF545/BG545</f>
        <v>0</v>
      </c>
      <c r="BI545">
        <v>0.5</v>
      </c>
      <c r="BJ545">
        <f>CS545</f>
        <v>0</v>
      </c>
      <c r="BK545">
        <f>L545</f>
        <v>0</v>
      </c>
      <c r="BL545">
        <f>BH545*BI545*BJ545</f>
        <v>0</v>
      </c>
      <c r="BM545">
        <f>(BK545-BC545)/BJ545</f>
        <v>0</v>
      </c>
      <c r="BN545">
        <f>(BA545-BG545)/BG545</f>
        <v>0</v>
      </c>
      <c r="BO545">
        <f>AZ545/(BB545+AZ545/BG545)</f>
        <v>0</v>
      </c>
      <c r="BP545" t="s">
        <v>421</v>
      </c>
      <c r="BQ545">
        <v>0</v>
      </c>
      <c r="BR545">
        <f>IF(BQ545&lt;&gt;0, BQ545, BO545)</f>
        <v>0</v>
      </c>
      <c r="BS545">
        <f>1-BR545/BG545</f>
        <v>0</v>
      </c>
      <c r="BT545">
        <f>(BG545-BF545)/(BG545-BR545)</f>
        <v>0</v>
      </c>
      <c r="BU545">
        <f>(BA545-BG545)/(BA545-BR545)</f>
        <v>0</v>
      </c>
      <c r="BV545">
        <f>(BG545-BF545)/(BG545-AZ545)</f>
        <v>0</v>
      </c>
      <c r="BW545">
        <f>(BA545-BG545)/(BA545-AZ545)</f>
        <v>0</v>
      </c>
      <c r="BX545">
        <f>(BT545*BR545/BF545)</f>
        <v>0</v>
      </c>
      <c r="BY545">
        <f>(1-BX545)</f>
        <v>0</v>
      </c>
      <c r="BZ545">
        <v>1370</v>
      </c>
      <c r="CA545">
        <v>300</v>
      </c>
      <c r="CB545">
        <v>300</v>
      </c>
      <c r="CC545">
        <v>300</v>
      </c>
      <c r="CD545">
        <v>10364.3</v>
      </c>
      <c r="CE545">
        <v>1581.53</v>
      </c>
      <c r="CF545">
        <v>-0.00729618</v>
      </c>
      <c r="CG545">
        <v>1.07</v>
      </c>
      <c r="CH545" t="s">
        <v>421</v>
      </c>
      <c r="CI545" t="s">
        <v>421</v>
      </c>
      <c r="CJ545" t="s">
        <v>421</v>
      </c>
      <c r="CK545" t="s">
        <v>421</v>
      </c>
      <c r="CL545" t="s">
        <v>421</v>
      </c>
      <c r="CM545" t="s">
        <v>421</v>
      </c>
      <c r="CN545" t="s">
        <v>421</v>
      </c>
      <c r="CO545" t="s">
        <v>421</v>
      </c>
      <c r="CP545" t="s">
        <v>421</v>
      </c>
      <c r="CQ545" t="s">
        <v>421</v>
      </c>
      <c r="CR545">
        <f>$B$11*DQ545+$C$11*DR545+$F$11*EC545*(1-EF545)</f>
        <v>0</v>
      </c>
      <c r="CS545">
        <f>CR545*CT545</f>
        <v>0</v>
      </c>
      <c r="CT545">
        <f>($B$11*$D$9+$C$11*$D$9+$F$11*((EP545+EH545)/MAX(EP545+EH545+EQ545, 0.1)*$I$9+EQ545/MAX(EP545+EH545+EQ545, 0.1)*$J$9))/($B$11+$C$11+$F$11)</f>
        <v>0</v>
      </c>
      <c r="CU545">
        <f>($B$11*$K$9+$C$11*$K$9+$F$11*((EP545+EH545)/MAX(EP545+EH545+EQ545, 0.1)*$P$9+EQ545/MAX(EP545+EH545+EQ545, 0.1)*$Q$9))/($B$11+$C$11+$F$11)</f>
        <v>0</v>
      </c>
      <c r="CV545">
        <v>6</v>
      </c>
      <c r="CW545">
        <v>0.5</v>
      </c>
      <c r="CX545" t="s">
        <v>422</v>
      </c>
      <c r="CY545">
        <v>2</v>
      </c>
      <c r="CZ545" t="b">
        <v>1</v>
      </c>
      <c r="DA545">
        <v>1652293217.2</v>
      </c>
      <c r="DB545">
        <v>1219.672</v>
      </c>
      <c r="DC545">
        <v>1308.861</v>
      </c>
      <c r="DD545">
        <v>28.48718</v>
      </c>
      <c r="DE545">
        <v>20.18197</v>
      </c>
      <c r="DF545">
        <v>1219.912</v>
      </c>
      <c r="DG545">
        <v>28.37381</v>
      </c>
      <c r="DH545">
        <v>400.0723</v>
      </c>
      <c r="DI545">
        <v>90.57879</v>
      </c>
      <c r="DJ545">
        <v>0.09996769</v>
      </c>
      <c r="DK545">
        <v>33.86668</v>
      </c>
      <c r="DL545">
        <v>32.61098</v>
      </c>
      <c r="DM545">
        <v>999.9</v>
      </c>
      <c r="DN545">
        <v>0</v>
      </c>
      <c r="DO545">
        <v>0</v>
      </c>
      <c r="DP545">
        <v>9998.124</v>
      </c>
      <c r="DQ545">
        <v>0</v>
      </c>
      <c r="DR545">
        <v>255.25</v>
      </c>
      <c r="DS545">
        <v>-89.19156</v>
      </c>
      <c r="DT545">
        <v>1255.434</v>
      </c>
      <c r="DU545">
        <v>1335.821</v>
      </c>
      <c r="DV545">
        <v>8.305206000000002</v>
      </c>
      <c r="DW545">
        <v>1308.861</v>
      </c>
      <c r="DX545">
        <v>20.18197</v>
      </c>
      <c r="DY545">
        <v>2.580336</v>
      </c>
      <c r="DZ545">
        <v>1.82806</v>
      </c>
      <c r="EA545">
        <v>21.54229</v>
      </c>
      <c r="EB545">
        <v>16.02873</v>
      </c>
      <c r="EC545">
        <v>1500.026</v>
      </c>
      <c r="ED545">
        <v>0.9729979999999999</v>
      </c>
      <c r="EE545">
        <v>0.0270019</v>
      </c>
      <c r="EF545">
        <v>0</v>
      </c>
      <c r="EG545">
        <v>956.5386000000001</v>
      </c>
      <c r="EH545">
        <v>5.000970000000001</v>
      </c>
      <c r="EI545">
        <v>15492.17</v>
      </c>
      <c r="EJ545">
        <v>12491.82</v>
      </c>
      <c r="EK545">
        <v>42.312</v>
      </c>
      <c r="EL545">
        <v>43.875</v>
      </c>
      <c r="EM545">
        <v>42.562</v>
      </c>
      <c r="EN545">
        <v>43.625</v>
      </c>
      <c r="EO545">
        <v>43.4811</v>
      </c>
      <c r="EP545">
        <v>1454.656</v>
      </c>
      <c r="EQ545">
        <v>40.37</v>
      </c>
      <c r="ER545">
        <v>0</v>
      </c>
      <c r="ES545">
        <v>1384.200000047684</v>
      </c>
      <c r="ET545">
        <v>0</v>
      </c>
      <c r="EU545">
        <v>957.663</v>
      </c>
      <c r="EV545">
        <v>-13.38454701655354</v>
      </c>
      <c r="EW545">
        <v>-69.8256406596131</v>
      </c>
      <c r="EX545">
        <v>15498.42307692308</v>
      </c>
      <c r="EY545">
        <v>15</v>
      </c>
      <c r="EZ545">
        <v>1652291871.6</v>
      </c>
      <c r="FA545" t="s">
        <v>1407</v>
      </c>
      <c r="FB545">
        <v>1652291871.6</v>
      </c>
      <c r="FC545">
        <v>1652291863.6</v>
      </c>
      <c r="FD545">
        <v>39</v>
      </c>
      <c r="FE545">
        <v>0.347</v>
      </c>
      <c r="FF545">
        <v>-0</v>
      </c>
      <c r="FG545">
        <v>-0.763</v>
      </c>
      <c r="FH545">
        <v>0.031</v>
      </c>
      <c r="FI545">
        <v>1600</v>
      </c>
      <c r="FJ545">
        <v>23</v>
      </c>
      <c r="FK545">
        <v>0.04</v>
      </c>
      <c r="FL545">
        <v>0.02</v>
      </c>
      <c r="FM545">
        <v>-89.08464878048781</v>
      </c>
      <c r="FN545">
        <v>-0.665312195122154</v>
      </c>
      <c r="FO545">
        <v>0.08691733421083243</v>
      </c>
      <c r="FP545">
        <v>-1</v>
      </c>
      <c r="FQ545">
        <v>8.589299024390245</v>
      </c>
      <c r="FR545">
        <v>-2.10299101045295</v>
      </c>
      <c r="FS545">
        <v>0.2074280787000508</v>
      </c>
      <c r="FT545">
        <v>0</v>
      </c>
      <c r="FU545">
        <v>0</v>
      </c>
      <c r="FV545">
        <v>0</v>
      </c>
      <c r="FW545">
        <v>0</v>
      </c>
      <c r="FX545">
        <v>-1</v>
      </c>
      <c r="FY545">
        <v>0</v>
      </c>
      <c r="FZ545">
        <v>1</v>
      </c>
      <c r="GA545" t="s">
        <v>710</v>
      </c>
      <c r="GB545">
        <v>2.69284</v>
      </c>
      <c r="GC545">
        <v>2.70515</v>
      </c>
      <c r="GD545">
        <v>0.194649</v>
      </c>
      <c r="GE545">
        <v>0.201221</v>
      </c>
      <c r="GF545">
        <v>0.118909</v>
      </c>
      <c r="GG545">
        <v>0.0925281</v>
      </c>
      <c r="GH545">
        <v>25207.8</v>
      </c>
      <c r="GI545">
        <v>25105.2</v>
      </c>
      <c r="GJ545">
        <v>29136.4</v>
      </c>
      <c r="GK545">
        <v>29100</v>
      </c>
      <c r="GL545">
        <v>33989.5</v>
      </c>
      <c r="GM545">
        <v>35157.8</v>
      </c>
      <c r="GN545">
        <v>41003.4</v>
      </c>
      <c r="GO545">
        <v>41526.6</v>
      </c>
      <c r="GP545">
        <v>1.7084</v>
      </c>
      <c r="GQ545">
        <v>1.99032</v>
      </c>
      <c r="GR545">
        <v>0.081785</v>
      </c>
      <c r="GS545">
        <v>0</v>
      </c>
      <c r="GT545">
        <v>31.2978</v>
      </c>
      <c r="GU545">
        <v>999.9</v>
      </c>
      <c r="GV545">
        <v>35.9</v>
      </c>
      <c r="GW545">
        <v>37.4</v>
      </c>
      <c r="GX545">
        <v>25.5381</v>
      </c>
      <c r="GY545">
        <v>62.9619</v>
      </c>
      <c r="GZ545">
        <v>28.7941</v>
      </c>
      <c r="HA545">
        <v>1</v>
      </c>
      <c r="HB545">
        <v>0.425036</v>
      </c>
      <c r="HC545">
        <v>0</v>
      </c>
      <c r="HD545">
        <v>20.3914</v>
      </c>
      <c r="HE545">
        <v>5.21609</v>
      </c>
      <c r="HF545">
        <v>12.0099</v>
      </c>
      <c r="HG545">
        <v>4.98705</v>
      </c>
      <c r="HH545">
        <v>3.28835</v>
      </c>
      <c r="HI545">
        <v>2508.8</v>
      </c>
      <c r="HJ545">
        <v>9999</v>
      </c>
      <c r="HK545">
        <v>9999</v>
      </c>
      <c r="HL545">
        <v>47</v>
      </c>
      <c r="HM545">
        <v>1.86737</v>
      </c>
      <c r="HN545">
        <v>1.8663</v>
      </c>
      <c r="HO545">
        <v>1.86585</v>
      </c>
      <c r="HP545">
        <v>1.8657</v>
      </c>
      <c r="HQ545">
        <v>1.86754</v>
      </c>
      <c r="HR545">
        <v>1.87005</v>
      </c>
      <c r="HS545">
        <v>1.86874</v>
      </c>
      <c r="HT545">
        <v>1.87012</v>
      </c>
      <c r="HU545">
        <v>0</v>
      </c>
      <c r="HV545">
        <v>0</v>
      </c>
      <c r="HW545">
        <v>0</v>
      </c>
      <c r="HX545">
        <v>0</v>
      </c>
      <c r="HY545" t="s">
        <v>425</v>
      </c>
      <c r="HZ545" t="s">
        <v>426</v>
      </c>
      <c r="IA545" t="s">
        <v>427</v>
      </c>
      <c r="IB545" t="s">
        <v>427</v>
      </c>
      <c r="IC545" t="s">
        <v>427</v>
      </c>
      <c r="ID545" t="s">
        <v>427</v>
      </c>
      <c r="IE545">
        <v>0</v>
      </c>
      <c r="IF545">
        <v>100</v>
      </c>
      <c r="IG545">
        <v>100</v>
      </c>
      <c r="IH545">
        <v>-0.25</v>
      </c>
      <c r="II545">
        <v>0.1135</v>
      </c>
      <c r="IJ545">
        <v>1.086735174038953</v>
      </c>
      <c r="IK545">
        <v>-0.0004613869835165773</v>
      </c>
      <c r="IL545">
        <v>-7.733014719846753E-07</v>
      </c>
      <c r="IM545">
        <v>2.12217718631011E-10</v>
      </c>
      <c r="IN545">
        <v>-0.1663746428164504</v>
      </c>
      <c r="IO545">
        <v>0.000886434048502425</v>
      </c>
      <c r="IP545">
        <v>0.0004187276611132993</v>
      </c>
      <c r="IQ545">
        <v>-3.612086840460417E-06</v>
      </c>
      <c r="IR545">
        <v>19</v>
      </c>
      <c r="IS545">
        <v>2204</v>
      </c>
      <c r="IT545">
        <v>1</v>
      </c>
      <c r="IU545">
        <v>37</v>
      </c>
      <c r="IV545">
        <v>22.5</v>
      </c>
      <c r="IW545">
        <v>22.6</v>
      </c>
      <c r="IX545">
        <v>2.64893</v>
      </c>
      <c r="IY545">
        <v>2.21802</v>
      </c>
      <c r="IZ545">
        <v>1.39648</v>
      </c>
      <c r="JA545">
        <v>2.34863</v>
      </c>
      <c r="JB545">
        <v>1.49536</v>
      </c>
      <c r="JC545">
        <v>2.28027</v>
      </c>
      <c r="JD545">
        <v>39.8428</v>
      </c>
      <c r="JE545">
        <v>14.1058</v>
      </c>
      <c r="JF545">
        <v>18</v>
      </c>
      <c r="JG545">
        <v>392.609</v>
      </c>
      <c r="JH545">
        <v>557.2190000000001</v>
      </c>
      <c r="JI545">
        <v>33.2346</v>
      </c>
      <c r="JJ545">
        <v>32.9126</v>
      </c>
      <c r="JK545">
        <v>30</v>
      </c>
      <c r="JL545">
        <v>32.8411</v>
      </c>
      <c r="JM545">
        <v>32.7515</v>
      </c>
      <c r="JN545">
        <v>53.0449</v>
      </c>
      <c r="JO545">
        <v>22.034</v>
      </c>
      <c r="JP545">
        <v>0</v>
      </c>
      <c r="JQ545">
        <v>-999.9</v>
      </c>
      <c r="JR545">
        <v>1336.79</v>
      </c>
      <c r="JS545">
        <v>20.5801</v>
      </c>
      <c r="JT545">
        <v>99.58369999999999</v>
      </c>
      <c r="JU545">
        <v>99.6748</v>
      </c>
    </row>
    <row r="546" spans="1:281">
      <c r="A546">
        <v>530</v>
      </c>
      <c r="B546">
        <v>1652293225</v>
      </c>
      <c r="C546">
        <v>11168.5</v>
      </c>
      <c r="D546" t="s">
        <v>1571</v>
      </c>
      <c r="E546" t="s">
        <v>1572</v>
      </c>
      <c r="F546">
        <v>5</v>
      </c>
      <c r="G546" t="s">
        <v>1410</v>
      </c>
      <c r="H546" t="s">
        <v>418</v>
      </c>
      <c r="I546">
        <v>1652293222.5</v>
      </c>
      <c r="J546">
        <f>(K546)/1000</f>
        <v>0</v>
      </c>
      <c r="K546">
        <f>IF(CZ546, AN546, AH546)</f>
        <v>0</v>
      </c>
      <c r="L546">
        <f>IF(CZ546, AI546, AG546)</f>
        <v>0</v>
      </c>
      <c r="M546">
        <f>DB546 - IF(AU546&gt;1, L546*CV546*100.0/(AW546*DP546), 0)</f>
        <v>0</v>
      </c>
      <c r="N546">
        <f>((T546-J546/2)*M546-L546)/(T546+J546/2)</f>
        <v>0</v>
      </c>
      <c r="O546">
        <f>N546*(DI546+DJ546)/1000.0</f>
        <v>0</v>
      </c>
      <c r="P546">
        <f>(DB546 - IF(AU546&gt;1, L546*CV546*100.0/(AW546*DP546), 0))*(DI546+DJ546)/1000.0</f>
        <v>0</v>
      </c>
      <c r="Q546">
        <f>2.0/((1/S546-1/R546)+SIGN(S546)*SQRT((1/S546-1/R546)*(1/S546-1/R546) + 4*CW546/((CW546+1)*(CW546+1))*(2*1/S546*1/R546-1/R546*1/R546)))</f>
        <v>0</v>
      </c>
      <c r="R546">
        <f>IF(LEFT(CX546,1)&lt;&gt;"0",IF(LEFT(CX546,1)="1",3.0,CY546),$D$5+$E$5*(DP546*DI546/($K$5*1000))+$F$5*(DP546*DI546/($K$5*1000))*MAX(MIN(CV546,$J$5),$I$5)*MAX(MIN(CV546,$J$5),$I$5)+$G$5*MAX(MIN(CV546,$J$5),$I$5)*(DP546*DI546/($K$5*1000))+$H$5*(DP546*DI546/($K$5*1000))*(DP546*DI546/($K$5*1000)))</f>
        <v>0</v>
      </c>
      <c r="S546">
        <f>J546*(1000-(1000*0.61365*exp(17.502*W546/(240.97+W546))/(DI546+DJ546)+DD546)/2)/(1000*0.61365*exp(17.502*W546/(240.97+W546))/(DI546+DJ546)-DD546)</f>
        <v>0</v>
      </c>
      <c r="T546">
        <f>1/((CW546+1)/(Q546/1.6)+1/(R546/1.37)) + CW546/((CW546+1)/(Q546/1.6) + CW546/(R546/1.37))</f>
        <v>0</v>
      </c>
      <c r="U546">
        <f>(CR546*CU546)</f>
        <v>0</v>
      </c>
      <c r="V546">
        <f>(DK546+(U546+2*0.95*5.67E-8*(((DK546+$B$7)+273)^4-(DK546+273)^4)-44100*J546)/(1.84*29.3*R546+8*0.95*5.67E-8*(DK546+273)^3))</f>
        <v>0</v>
      </c>
      <c r="W546">
        <f>($C$7*DL546+$D$7*DM546+$E$7*V546)</f>
        <v>0</v>
      </c>
      <c r="X546">
        <f>0.61365*exp(17.502*W546/(240.97+W546))</f>
        <v>0</v>
      </c>
      <c r="Y546">
        <f>(Z546/AA546*100)</f>
        <v>0</v>
      </c>
      <c r="Z546">
        <f>DD546*(DI546+DJ546)/1000</f>
        <v>0</v>
      </c>
      <c r="AA546">
        <f>0.61365*exp(17.502*DK546/(240.97+DK546))</f>
        <v>0</v>
      </c>
      <c r="AB546">
        <f>(X546-DD546*(DI546+DJ546)/1000)</f>
        <v>0</v>
      </c>
      <c r="AC546">
        <f>(-J546*44100)</f>
        <v>0</v>
      </c>
      <c r="AD546">
        <f>2*29.3*R546*0.92*(DK546-W546)</f>
        <v>0</v>
      </c>
      <c r="AE546">
        <f>2*0.95*5.67E-8*(((DK546+$B$7)+273)^4-(W546+273)^4)</f>
        <v>0</v>
      </c>
      <c r="AF546">
        <f>U546+AE546+AC546+AD546</f>
        <v>0</v>
      </c>
      <c r="AG546">
        <f>DH546*AU546*(DC546-DB546*(1000-AU546*DE546)/(1000-AU546*DD546))/(100*CV546)</f>
        <v>0</v>
      </c>
      <c r="AH546">
        <f>1000*DH546*AU546*(DD546-DE546)/(100*CV546*(1000-AU546*DD546))</f>
        <v>0</v>
      </c>
      <c r="AI546">
        <f>(AJ546 - AK546 - DI546*1E3/(8.314*(DK546+273.15)) * AM546/DH546 * AL546) * DH546/(100*CV546) * (1000 - DE546)/1000</f>
        <v>0</v>
      </c>
      <c r="AJ546">
        <v>1349.516763256198</v>
      </c>
      <c r="AK546">
        <v>1280.411393939394</v>
      </c>
      <c r="AL546">
        <v>3.420904120237367</v>
      </c>
      <c r="AM546">
        <v>66.42542374797677</v>
      </c>
      <c r="AN546">
        <f>(AP546 - AO546 + DI546*1E3/(8.314*(DK546+273.15)) * AR546/DH546 * AQ546) * DH546/(100*CV546) * 1000/(1000 - AP546)</f>
        <v>0</v>
      </c>
      <c r="AO546">
        <v>20.29779224642769</v>
      </c>
      <c r="AP546">
        <v>28.50478601398602</v>
      </c>
      <c r="AQ546">
        <v>8.738017483988781E-05</v>
      </c>
      <c r="AR546">
        <v>79.24354987130967</v>
      </c>
      <c r="AS546">
        <v>0</v>
      </c>
      <c r="AT546">
        <v>0</v>
      </c>
      <c r="AU546">
        <f>IF(AS546*$H$13&gt;=AW546,1.0,(AW546/(AW546-AS546*$H$13)))</f>
        <v>0</v>
      </c>
      <c r="AV546">
        <f>(AU546-1)*100</f>
        <v>0</v>
      </c>
      <c r="AW546">
        <f>MAX(0,($B$13+$C$13*DP546)/(1+$D$13*DP546)*DI546/(DK546+273)*$E$13)</f>
        <v>0</v>
      </c>
      <c r="AX546" t="s">
        <v>421</v>
      </c>
      <c r="AY546" t="s">
        <v>421</v>
      </c>
      <c r="AZ546">
        <v>0</v>
      </c>
      <c r="BA546">
        <v>0</v>
      </c>
      <c r="BB546">
        <f>1-AZ546/BA546</f>
        <v>0</v>
      </c>
      <c r="BC546">
        <v>0</v>
      </c>
      <c r="BD546" t="s">
        <v>421</v>
      </c>
      <c r="BE546" t="s">
        <v>421</v>
      </c>
      <c r="BF546">
        <v>0</v>
      </c>
      <c r="BG546">
        <v>0</v>
      </c>
      <c r="BH546">
        <f>1-BF546/BG546</f>
        <v>0</v>
      </c>
      <c r="BI546">
        <v>0.5</v>
      </c>
      <c r="BJ546">
        <f>CS546</f>
        <v>0</v>
      </c>
      <c r="BK546">
        <f>L546</f>
        <v>0</v>
      </c>
      <c r="BL546">
        <f>BH546*BI546*BJ546</f>
        <v>0</v>
      </c>
      <c r="BM546">
        <f>(BK546-BC546)/BJ546</f>
        <v>0</v>
      </c>
      <c r="BN546">
        <f>(BA546-BG546)/BG546</f>
        <v>0</v>
      </c>
      <c r="BO546">
        <f>AZ546/(BB546+AZ546/BG546)</f>
        <v>0</v>
      </c>
      <c r="BP546" t="s">
        <v>421</v>
      </c>
      <c r="BQ546">
        <v>0</v>
      </c>
      <c r="BR546">
        <f>IF(BQ546&lt;&gt;0, BQ546, BO546)</f>
        <v>0</v>
      </c>
      <c r="BS546">
        <f>1-BR546/BG546</f>
        <v>0</v>
      </c>
      <c r="BT546">
        <f>(BG546-BF546)/(BG546-BR546)</f>
        <v>0</v>
      </c>
      <c r="BU546">
        <f>(BA546-BG546)/(BA546-BR546)</f>
        <v>0</v>
      </c>
      <c r="BV546">
        <f>(BG546-BF546)/(BG546-AZ546)</f>
        <v>0</v>
      </c>
      <c r="BW546">
        <f>(BA546-BG546)/(BA546-AZ546)</f>
        <v>0</v>
      </c>
      <c r="BX546">
        <f>(BT546*BR546/BF546)</f>
        <v>0</v>
      </c>
      <c r="BY546">
        <f>(1-BX546)</f>
        <v>0</v>
      </c>
      <c r="BZ546">
        <v>1370</v>
      </c>
      <c r="CA546">
        <v>300</v>
      </c>
      <c r="CB546">
        <v>300</v>
      </c>
      <c r="CC546">
        <v>300</v>
      </c>
      <c r="CD546">
        <v>10364.3</v>
      </c>
      <c r="CE546">
        <v>1581.53</v>
      </c>
      <c r="CF546">
        <v>-0.00729618</v>
      </c>
      <c r="CG546">
        <v>1.07</v>
      </c>
      <c r="CH546" t="s">
        <v>421</v>
      </c>
      <c r="CI546" t="s">
        <v>421</v>
      </c>
      <c r="CJ546" t="s">
        <v>421</v>
      </c>
      <c r="CK546" t="s">
        <v>421</v>
      </c>
      <c r="CL546" t="s">
        <v>421</v>
      </c>
      <c r="CM546" t="s">
        <v>421</v>
      </c>
      <c r="CN546" t="s">
        <v>421</v>
      </c>
      <c r="CO546" t="s">
        <v>421</v>
      </c>
      <c r="CP546" t="s">
        <v>421</v>
      </c>
      <c r="CQ546" t="s">
        <v>421</v>
      </c>
      <c r="CR546">
        <f>$B$11*DQ546+$C$11*DR546+$F$11*EC546*(1-EF546)</f>
        <v>0</v>
      </c>
      <c r="CS546">
        <f>CR546*CT546</f>
        <v>0</v>
      </c>
      <c r="CT546">
        <f>($B$11*$D$9+$C$11*$D$9+$F$11*((EP546+EH546)/MAX(EP546+EH546+EQ546, 0.1)*$I$9+EQ546/MAX(EP546+EH546+EQ546, 0.1)*$J$9))/($B$11+$C$11+$F$11)</f>
        <v>0</v>
      </c>
      <c r="CU546">
        <f>($B$11*$K$9+$C$11*$K$9+$F$11*((EP546+EH546)/MAX(EP546+EH546+EQ546, 0.1)*$P$9+EQ546/MAX(EP546+EH546+EQ546, 0.1)*$Q$9))/($B$11+$C$11+$F$11)</f>
        <v>0</v>
      </c>
      <c r="CV546">
        <v>6</v>
      </c>
      <c r="CW546">
        <v>0.5</v>
      </c>
      <c r="CX546" t="s">
        <v>422</v>
      </c>
      <c r="CY546">
        <v>2</v>
      </c>
      <c r="CZ546" t="b">
        <v>1</v>
      </c>
      <c r="DA546">
        <v>1652293222.5</v>
      </c>
      <c r="DB546">
        <v>1237.272222222222</v>
      </c>
      <c r="DC546">
        <v>1326.654444444445</v>
      </c>
      <c r="DD546">
        <v>28.49983333333333</v>
      </c>
      <c r="DE546">
        <v>20.36211111111111</v>
      </c>
      <c r="DF546">
        <v>1237.535555555556</v>
      </c>
      <c r="DG546">
        <v>28.38626666666667</v>
      </c>
      <c r="DH546">
        <v>400.0913333333334</v>
      </c>
      <c r="DI546">
        <v>90.57956666666666</v>
      </c>
      <c r="DJ546">
        <v>0.1000671444444444</v>
      </c>
      <c r="DK546">
        <v>33.87145555555556</v>
      </c>
      <c r="DL546">
        <v>32.63446666666667</v>
      </c>
      <c r="DM546">
        <v>999.9000000000001</v>
      </c>
      <c r="DN546">
        <v>0</v>
      </c>
      <c r="DO546">
        <v>0</v>
      </c>
      <c r="DP546">
        <v>9999.162222222221</v>
      </c>
      <c r="DQ546">
        <v>0</v>
      </c>
      <c r="DR546">
        <v>252.9865555555556</v>
      </c>
      <c r="DS546">
        <v>-89.38155555555556</v>
      </c>
      <c r="DT546">
        <v>1273.568888888889</v>
      </c>
      <c r="DU546">
        <v>1354.227777777778</v>
      </c>
      <c r="DV546">
        <v>8.137726666666667</v>
      </c>
      <c r="DW546">
        <v>1326.654444444445</v>
      </c>
      <c r="DX546">
        <v>20.36211111111111</v>
      </c>
      <c r="DY546">
        <v>2.581502222222222</v>
      </c>
      <c r="DZ546">
        <v>1.84439</v>
      </c>
      <c r="EA546">
        <v>21.54968888888889</v>
      </c>
      <c r="EB546">
        <v>16.16815555555555</v>
      </c>
      <c r="EC546">
        <v>1500.067777777778</v>
      </c>
      <c r="ED546">
        <v>0.9729951111111111</v>
      </c>
      <c r="EE546">
        <v>0.02700478888888889</v>
      </c>
      <c r="EF546">
        <v>0</v>
      </c>
      <c r="EG546">
        <v>955.3562222222222</v>
      </c>
      <c r="EH546">
        <v>5.00097</v>
      </c>
      <c r="EI546">
        <v>15430</v>
      </c>
      <c r="EJ546">
        <v>12492.12222222222</v>
      </c>
      <c r="EK546">
        <v>42.312</v>
      </c>
      <c r="EL546">
        <v>43.91633333333333</v>
      </c>
      <c r="EM546">
        <v>42.562</v>
      </c>
      <c r="EN546">
        <v>43.625</v>
      </c>
      <c r="EO546">
        <v>43.458</v>
      </c>
      <c r="EP546">
        <v>1454.692222222222</v>
      </c>
      <c r="EQ546">
        <v>40.37555555555556</v>
      </c>
      <c r="ER546">
        <v>0</v>
      </c>
      <c r="ES546">
        <v>1389.600000143051</v>
      </c>
      <c r="ET546">
        <v>0</v>
      </c>
      <c r="EU546">
        <v>956.4262</v>
      </c>
      <c r="EV546">
        <v>-12.52869230909271</v>
      </c>
      <c r="EW546">
        <v>-475.8076922862906</v>
      </c>
      <c r="EX546">
        <v>15473.688</v>
      </c>
      <c r="EY546">
        <v>15</v>
      </c>
      <c r="EZ546">
        <v>1652291871.6</v>
      </c>
      <c r="FA546" t="s">
        <v>1407</v>
      </c>
      <c r="FB546">
        <v>1652291871.6</v>
      </c>
      <c r="FC546">
        <v>1652291863.6</v>
      </c>
      <c r="FD546">
        <v>39</v>
      </c>
      <c r="FE546">
        <v>0.347</v>
      </c>
      <c r="FF546">
        <v>-0</v>
      </c>
      <c r="FG546">
        <v>-0.763</v>
      </c>
      <c r="FH546">
        <v>0.031</v>
      </c>
      <c r="FI546">
        <v>1600</v>
      </c>
      <c r="FJ546">
        <v>23</v>
      </c>
      <c r="FK546">
        <v>0.04</v>
      </c>
      <c r="FL546">
        <v>0.02</v>
      </c>
      <c r="FM546">
        <v>-89.17581500000001</v>
      </c>
      <c r="FN546">
        <v>-1.312147091932168</v>
      </c>
      <c r="FO546">
        <v>0.1492234692499809</v>
      </c>
      <c r="FP546">
        <v>-1</v>
      </c>
      <c r="FQ546">
        <v>8.392649500000001</v>
      </c>
      <c r="FR546">
        <v>-2.016151069418389</v>
      </c>
      <c r="FS546">
        <v>0.1940348564427278</v>
      </c>
      <c r="FT546">
        <v>0</v>
      </c>
      <c r="FU546">
        <v>0</v>
      </c>
      <c r="FV546">
        <v>0</v>
      </c>
      <c r="FW546">
        <v>0</v>
      </c>
      <c r="FX546">
        <v>-1</v>
      </c>
      <c r="FY546">
        <v>0</v>
      </c>
      <c r="FZ546">
        <v>1</v>
      </c>
      <c r="GA546" t="s">
        <v>710</v>
      </c>
      <c r="GB546">
        <v>2.69292</v>
      </c>
      <c r="GC546">
        <v>2.70508</v>
      </c>
      <c r="GD546">
        <v>0.196294</v>
      </c>
      <c r="GE546">
        <v>0.202839</v>
      </c>
      <c r="GF546">
        <v>0.11895</v>
      </c>
      <c r="GG546">
        <v>0.093075</v>
      </c>
      <c r="GH546">
        <v>25156.1</v>
      </c>
      <c r="GI546">
        <v>25054.6</v>
      </c>
      <c r="GJ546">
        <v>29136.3</v>
      </c>
      <c r="GK546">
        <v>29100.5</v>
      </c>
      <c r="GL546">
        <v>33987.7</v>
      </c>
      <c r="GM546">
        <v>35137.1</v>
      </c>
      <c r="GN546">
        <v>41003.1</v>
      </c>
      <c r="GO546">
        <v>41527.2</v>
      </c>
      <c r="GP546">
        <v>1.70818</v>
      </c>
      <c r="GQ546">
        <v>1.99048</v>
      </c>
      <c r="GR546">
        <v>0.0834912</v>
      </c>
      <c r="GS546">
        <v>0</v>
      </c>
      <c r="GT546">
        <v>31.2994</v>
      </c>
      <c r="GU546">
        <v>999.9</v>
      </c>
      <c r="GV546">
        <v>35.9</v>
      </c>
      <c r="GW546">
        <v>37.4</v>
      </c>
      <c r="GX546">
        <v>25.5389</v>
      </c>
      <c r="GY546">
        <v>63.0319</v>
      </c>
      <c r="GZ546">
        <v>28.8101</v>
      </c>
      <c r="HA546">
        <v>1</v>
      </c>
      <c r="HB546">
        <v>0.424527</v>
      </c>
      <c r="HC546">
        <v>0</v>
      </c>
      <c r="HD546">
        <v>20.3915</v>
      </c>
      <c r="HE546">
        <v>5.21594</v>
      </c>
      <c r="HF546">
        <v>12.0099</v>
      </c>
      <c r="HG546">
        <v>4.98695</v>
      </c>
      <c r="HH546">
        <v>3.28828</v>
      </c>
      <c r="HI546">
        <v>2509</v>
      </c>
      <c r="HJ546">
        <v>9999</v>
      </c>
      <c r="HK546">
        <v>9999</v>
      </c>
      <c r="HL546">
        <v>47</v>
      </c>
      <c r="HM546">
        <v>1.86737</v>
      </c>
      <c r="HN546">
        <v>1.8663</v>
      </c>
      <c r="HO546">
        <v>1.86585</v>
      </c>
      <c r="HP546">
        <v>1.86569</v>
      </c>
      <c r="HQ546">
        <v>1.86754</v>
      </c>
      <c r="HR546">
        <v>1.87008</v>
      </c>
      <c r="HS546">
        <v>1.86874</v>
      </c>
      <c r="HT546">
        <v>1.87012</v>
      </c>
      <c r="HU546">
        <v>0</v>
      </c>
      <c r="HV546">
        <v>0</v>
      </c>
      <c r="HW546">
        <v>0</v>
      </c>
      <c r="HX546">
        <v>0</v>
      </c>
      <c r="HY546" t="s">
        <v>425</v>
      </c>
      <c r="HZ546" t="s">
        <v>426</v>
      </c>
      <c r="IA546" t="s">
        <v>427</v>
      </c>
      <c r="IB546" t="s">
        <v>427</v>
      </c>
      <c r="IC546" t="s">
        <v>427</v>
      </c>
      <c r="ID546" t="s">
        <v>427</v>
      </c>
      <c r="IE546">
        <v>0</v>
      </c>
      <c r="IF546">
        <v>100</v>
      </c>
      <c r="IG546">
        <v>100</v>
      </c>
      <c r="IH546">
        <v>-0.28</v>
      </c>
      <c r="II546">
        <v>0.1136</v>
      </c>
      <c r="IJ546">
        <v>1.086735174038953</v>
      </c>
      <c r="IK546">
        <v>-0.0004613869835165773</v>
      </c>
      <c r="IL546">
        <v>-7.733014719846753E-07</v>
      </c>
      <c r="IM546">
        <v>2.12217718631011E-10</v>
      </c>
      <c r="IN546">
        <v>-0.1663746428164504</v>
      </c>
      <c r="IO546">
        <v>0.000886434048502425</v>
      </c>
      <c r="IP546">
        <v>0.0004187276611132993</v>
      </c>
      <c r="IQ546">
        <v>-3.612086840460417E-06</v>
      </c>
      <c r="IR546">
        <v>19</v>
      </c>
      <c r="IS546">
        <v>2204</v>
      </c>
      <c r="IT546">
        <v>1</v>
      </c>
      <c r="IU546">
        <v>37</v>
      </c>
      <c r="IV546">
        <v>22.6</v>
      </c>
      <c r="IW546">
        <v>22.7</v>
      </c>
      <c r="IX546">
        <v>2.67334</v>
      </c>
      <c r="IY546">
        <v>2.21191</v>
      </c>
      <c r="IZ546">
        <v>1.39648</v>
      </c>
      <c r="JA546">
        <v>2.34863</v>
      </c>
      <c r="JB546">
        <v>1.49536</v>
      </c>
      <c r="JC546">
        <v>2.31201</v>
      </c>
      <c r="JD546">
        <v>39.8428</v>
      </c>
      <c r="JE546">
        <v>14.1233</v>
      </c>
      <c r="JF546">
        <v>18</v>
      </c>
      <c r="JG546">
        <v>392.479</v>
      </c>
      <c r="JH546">
        <v>557.308</v>
      </c>
      <c r="JI546">
        <v>33.2336</v>
      </c>
      <c r="JJ546">
        <v>32.9122</v>
      </c>
      <c r="JK546">
        <v>30</v>
      </c>
      <c r="JL546">
        <v>32.8401</v>
      </c>
      <c r="JM546">
        <v>32.7489</v>
      </c>
      <c r="JN546">
        <v>53.6096</v>
      </c>
      <c r="JO546">
        <v>21.4532</v>
      </c>
      <c r="JP546">
        <v>0</v>
      </c>
      <c r="JQ546">
        <v>-999.9</v>
      </c>
      <c r="JR546">
        <v>1356.83</v>
      </c>
      <c r="JS546">
        <v>20.7519</v>
      </c>
      <c r="JT546">
        <v>99.58320000000001</v>
      </c>
      <c r="JU546">
        <v>99.6763</v>
      </c>
    </row>
    <row r="547" spans="1:281">
      <c r="A547">
        <v>531</v>
      </c>
      <c r="B547">
        <v>1652293230</v>
      </c>
      <c r="C547">
        <v>11173.5</v>
      </c>
      <c r="D547" t="s">
        <v>1573</v>
      </c>
      <c r="E547" t="s">
        <v>1574</v>
      </c>
      <c r="F547">
        <v>5</v>
      </c>
      <c r="G547" t="s">
        <v>1410</v>
      </c>
      <c r="H547" t="s">
        <v>418</v>
      </c>
      <c r="I547">
        <v>1652293227.2</v>
      </c>
      <c r="J547">
        <f>(K547)/1000</f>
        <v>0</v>
      </c>
      <c r="K547">
        <f>IF(CZ547, AN547, AH547)</f>
        <v>0</v>
      </c>
      <c r="L547">
        <f>IF(CZ547, AI547, AG547)</f>
        <v>0</v>
      </c>
      <c r="M547">
        <f>DB547 - IF(AU547&gt;1, L547*CV547*100.0/(AW547*DP547), 0)</f>
        <v>0</v>
      </c>
      <c r="N547">
        <f>((T547-J547/2)*M547-L547)/(T547+J547/2)</f>
        <v>0</v>
      </c>
      <c r="O547">
        <f>N547*(DI547+DJ547)/1000.0</f>
        <v>0</v>
      </c>
      <c r="P547">
        <f>(DB547 - IF(AU547&gt;1, L547*CV547*100.0/(AW547*DP547), 0))*(DI547+DJ547)/1000.0</f>
        <v>0</v>
      </c>
      <c r="Q547">
        <f>2.0/((1/S547-1/R547)+SIGN(S547)*SQRT((1/S547-1/R547)*(1/S547-1/R547) + 4*CW547/((CW547+1)*(CW547+1))*(2*1/S547*1/R547-1/R547*1/R547)))</f>
        <v>0</v>
      </c>
      <c r="R547">
        <f>IF(LEFT(CX547,1)&lt;&gt;"0",IF(LEFT(CX547,1)="1",3.0,CY547),$D$5+$E$5*(DP547*DI547/($K$5*1000))+$F$5*(DP547*DI547/($K$5*1000))*MAX(MIN(CV547,$J$5),$I$5)*MAX(MIN(CV547,$J$5),$I$5)+$G$5*MAX(MIN(CV547,$J$5),$I$5)*(DP547*DI547/($K$5*1000))+$H$5*(DP547*DI547/($K$5*1000))*(DP547*DI547/($K$5*1000)))</f>
        <v>0</v>
      </c>
      <c r="S547">
        <f>J547*(1000-(1000*0.61365*exp(17.502*W547/(240.97+W547))/(DI547+DJ547)+DD547)/2)/(1000*0.61365*exp(17.502*W547/(240.97+W547))/(DI547+DJ547)-DD547)</f>
        <v>0</v>
      </c>
      <c r="T547">
        <f>1/((CW547+1)/(Q547/1.6)+1/(R547/1.37)) + CW547/((CW547+1)/(Q547/1.6) + CW547/(R547/1.37))</f>
        <v>0</v>
      </c>
      <c r="U547">
        <f>(CR547*CU547)</f>
        <v>0</v>
      </c>
      <c r="V547">
        <f>(DK547+(U547+2*0.95*5.67E-8*(((DK547+$B$7)+273)^4-(DK547+273)^4)-44100*J547)/(1.84*29.3*R547+8*0.95*5.67E-8*(DK547+273)^3))</f>
        <v>0</v>
      </c>
      <c r="W547">
        <f>($C$7*DL547+$D$7*DM547+$E$7*V547)</f>
        <v>0</v>
      </c>
      <c r="X547">
        <f>0.61365*exp(17.502*W547/(240.97+W547))</f>
        <v>0</v>
      </c>
      <c r="Y547">
        <f>(Z547/AA547*100)</f>
        <v>0</v>
      </c>
      <c r="Z547">
        <f>DD547*(DI547+DJ547)/1000</f>
        <v>0</v>
      </c>
      <c r="AA547">
        <f>0.61365*exp(17.502*DK547/(240.97+DK547))</f>
        <v>0</v>
      </c>
      <c r="AB547">
        <f>(X547-DD547*(DI547+DJ547)/1000)</f>
        <v>0</v>
      </c>
      <c r="AC547">
        <f>(-J547*44100)</f>
        <v>0</v>
      </c>
      <c r="AD547">
        <f>2*29.3*R547*0.92*(DK547-W547)</f>
        <v>0</v>
      </c>
      <c r="AE547">
        <f>2*0.95*5.67E-8*(((DK547+$B$7)+273)^4-(W547+273)^4)</f>
        <v>0</v>
      </c>
      <c r="AF547">
        <f>U547+AE547+AC547+AD547</f>
        <v>0</v>
      </c>
      <c r="AG547">
        <f>DH547*AU547*(DC547-DB547*(1000-AU547*DE547)/(1000-AU547*DD547))/(100*CV547)</f>
        <v>0</v>
      </c>
      <c r="AH547">
        <f>1000*DH547*AU547*(DD547-DE547)/(100*CV547*(1000-AU547*DD547))</f>
        <v>0</v>
      </c>
      <c r="AI547">
        <f>(AJ547 - AK547 - DI547*1E3/(8.314*(DK547+273.15)) * AM547/DH547 * AL547) * DH547/(100*CV547) * (1000 - DE547)/1000</f>
        <v>0</v>
      </c>
      <c r="AJ547">
        <v>1367.115592346728</v>
      </c>
      <c r="AK547">
        <v>1297.553333333334</v>
      </c>
      <c r="AL547">
        <v>3.421835967830347</v>
      </c>
      <c r="AM547">
        <v>66.42542374797677</v>
      </c>
      <c r="AN547">
        <f>(AP547 - AO547 + DI547*1E3/(8.314*(DK547+273.15)) * AR547/DH547 * AQ547) * DH547/(100*CV547) * 1000/(1000 - AP547)</f>
        <v>0</v>
      </c>
      <c r="AO547">
        <v>20.46769997989642</v>
      </c>
      <c r="AP547">
        <v>28.51936153846157</v>
      </c>
      <c r="AQ547">
        <v>6.846155200012488E-05</v>
      </c>
      <c r="AR547">
        <v>79.24354987130967</v>
      </c>
      <c r="AS547">
        <v>0</v>
      </c>
      <c r="AT547">
        <v>0</v>
      </c>
      <c r="AU547">
        <f>IF(AS547*$H$13&gt;=AW547,1.0,(AW547/(AW547-AS547*$H$13)))</f>
        <v>0</v>
      </c>
      <c r="AV547">
        <f>(AU547-1)*100</f>
        <v>0</v>
      </c>
      <c r="AW547">
        <f>MAX(0,($B$13+$C$13*DP547)/(1+$D$13*DP547)*DI547/(DK547+273)*$E$13)</f>
        <v>0</v>
      </c>
      <c r="AX547" t="s">
        <v>421</v>
      </c>
      <c r="AY547" t="s">
        <v>421</v>
      </c>
      <c r="AZ547">
        <v>0</v>
      </c>
      <c r="BA547">
        <v>0</v>
      </c>
      <c r="BB547">
        <f>1-AZ547/BA547</f>
        <v>0</v>
      </c>
      <c r="BC547">
        <v>0</v>
      </c>
      <c r="BD547" t="s">
        <v>421</v>
      </c>
      <c r="BE547" t="s">
        <v>421</v>
      </c>
      <c r="BF547">
        <v>0</v>
      </c>
      <c r="BG547">
        <v>0</v>
      </c>
      <c r="BH547">
        <f>1-BF547/BG547</f>
        <v>0</v>
      </c>
      <c r="BI547">
        <v>0.5</v>
      </c>
      <c r="BJ547">
        <f>CS547</f>
        <v>0</v>
      </c>
      <c r="BK547">
        <f>L547</f>
        <v>0</v>
      </c>
      <c r="BL547">
        <f>BH547*BI547*BJ547</f>
        <v>0</v>
      </c>
      <c r="BM547">
        <f>(BK547-BC547)/BJ547</f>
        <v>0</v>
      </c>
      <c r="BN547">
        <f>(BA547-BG547)/BG547</f>
        <v>0</v>
      </c>
      <c r="BO547">
        <f>AZ547/(BB547+AZ547/BG547)</f>
        <v>0</v>
      </c>
      <c r="BP547" t="s">
        <v>421</v>
      </c>
      <c r="BQ547">
        <v>0</v>
      </c>
      <c r="BR547">
        <f>IF(BQ547&lt;&gt;0, BQ547, BO547)</f>
        <v>0</v>
      </c>
      <c r="BS547">
        <f>1-BR547/BG547</f>
        <v>0</v>
      </c>
      <c r="BT547">
        <f>(BG547-BF547)/(BG547-BR547)</f>
        <v>0</v>
      </c>
      <c r="BU547">
        <f>(BA547-BG547)/(BA547-BR547)</f>
        <v>0</v>
      </c>
      <c r="BV547">
        <f>(BG547-BF547)/(BG547-AZ547)</f>
        <v>0</v>
      </c>
      <c r="BW547">
        <f>(BA547-BG547)/(BA547-AZ547)</f>
        <v>0</v>
      </c>
      <c r="BX547">
        <f>(BT547*BR547/BF547)</f>
        <v>0</v>
      </c>
      <c r="BY547">
        <f>(1-BX547)</f>
        <v>0</v>
      </c>
      <c r="BZ547">
        <v>1370</v>
      </c>
      <c r="CA547">
        <v>300</v>
      </c>
      <c r="CB547">
        <v>300</v>
      </c>
      <c r="CC547">
        <v>300</v>
      </c>
      <c r="CD547">
        <v>10364.3</v>
      </c>
      <c r="CE547">
        <v>1581.53</v>
      </c>
      <c r="CF547">
        <v>-0.00729618</v>
      </c>
      <c r="CG547">
        <v>1.07</v>
      </c>
      <c r="CH547" t="s">
        <v>421</v>
      </c>
      <c r="CI547" t="s">
        <v>421</v>
      </c>
      <c r="CJ547" t="s">
        <v>421</v>
      </c>
      <c r="CK547" t="s">
        <v>421</v>
      </c>
      <c r="CL547" t="s">
        <v>421</v>
      </c>
      <c r="CM547" t="s">
        <v>421</v>
      </c>
      <c r="CN547" t="s">
        <v>421</v>
      </c>
      <c r="CO547" t="s">
        <v>421</v>
      </c>
      <c r="CP547" t="s">
        <v>421</v>
      </c>
      <c r="CQ547" t="s">
        <v>421</v>
      </c>
      <c r="CR547">
        <f>$B$11*DQ547+$C$11*DR547+$F$11*EC547*(1-EF547)</f>
        <v>0</v>
      </c>
      <c r="CS547">
        <f>CR547*CT547</f>
        <v>0</v>
      </c>
      <c r="CT547">
        <f>($B$11*$D$9+$C$11*$D$9+$F$11*((EP547+EH547)/MAX(EP547+EH547+EQ547, 0.1)*$I$9+EQ547/MAX(EP547+EH547+EQ547, 0.1)*$J$9))/($B$11+$C$11+$F$11)</f>
        <v>0</v>
      </c>
      <c r="CU547">
        <f>($B$11*$K$9+$C$11*$K$9+$F$11*((EP547+EH547)/MAX(EP547+EH547+EQ547, 0.1)*$P$9+EQ547/MAX(EP547+EH547+EQ547, 0.1)*$Q$9))/($B$11+$C$11+$F$11)</f>
        <v>0</v>
      </c>
      <c r="CV547">
        <v>6</v>
      </c>
      <c r="CW547">
        <v>0.5</v>
      </c>
      <c r="CX547" t="s">
        <v>422</v>
      </c>
      <c r="CY547">
        <v>2</v>
      </c>
      <c r="CZ547" t="b">
        <v>1</v>
      </c>
      <c r="DA547">
        <v>1652293227.2</v>
      </c>
      <c r="DB547">
        <v>1252.889</v>
      </c>
      <c r="DC547">
        <v>1342.476</v>
      </c>
      <c r="DD547">
        <v>28.51181</v>
      </c>
      <c r="DE547">
        <v>20.52097</v>
      </c>
      <c r="DF547">
        <v>1253.178</v>
      </c>
      <c r="DG547">
        <v>28.39805</v>
      </c>
      <c r="DH547">
        <v>400.0482</v>
      </c>
      <c r="DI547">
        <v>90.58171999999999</v>
      </c>
      <c r="DJ547">
        <v>0.09996368</v>
      </c>
      <c r="DK547">
        <v>33.87565</v>
      </c>
      <c r="DL547">
        <v>32.66756</v>
      </c>
      <c r="DM547">
        <v>999.9</v>
      </c>
      <c r="DN547">
        <v>0</v>
      </c>
      <c r="DO547">
        <v>0</v>
      </c>
      <c r="DP547">
        <v>10006.87</v>
      </c>
      <c r="DQ547">
        <v>0</v>
      </c>
      <c r="DR547">
        <v>253.0863</v>
      </c>
      <c r="DS547">
        <v>-89.58678999999999</v>
      </c>
      <c r="DT547">
        <v>1289.66</v>
      </c>
      <c r="DU547">
        <v>1370.603</v>
      </c>
      <c r="DV547">
        <v>7.990831000000002</v>
      </c>
      <c r="DW547">
        <v>1342.476</v>
      </c>
      <c r="DX547">
        <v>20.52097</v>
      </c>
      <c r="DY547">
        <v>2.582649</v>
      </c>
      <c r="DZ547">
        <v>1.858826</v>
      </c>
      <c r="EA547">
        <v>21.55693</v>
      </c>
      <c r="EB547">
        <v>16.29042</v>
      </c>
      <c r="EC547">
        <v>1500.073</v>
      </c>
      <c r="ED547">
        <v>0.972997</v>
      </c>
      <c r="EE547">
        <v>0.02700285</v>
      </c>
      <c r="EF547">
        <v>0</v>
      </c>
      <c r="EG547">
        <v>954.7565000000001</v>
      </c>
      <c r="EH547">
        <v>5.000970000000001</v>
      </c>
      <c r="EI547">
        <v>15420.69</v>
      </c>
      <c r="EJ547">
        <v>12492.17</v>
      </c>
      <c r="EK547">
        <v>42.312</v>
      </c>
      <c r="EL547">
        <v>43.89360000000001</v>
      </c>
      <c r="EM547">
        <v>42.562</v>
      </c>
      <c r="EN547">
        <v>43.625</v>
      </c>
      <c r="EO547">
        <v>43.4937</v>
      </c>
      <c r="EP547">
        <v>1454.7</v>
      </c>
      <c r="EQ547">
        <v>40.373</v>
      </c>
      <c r="ER547">
        <v>0</v>
      </c>
      <c r="ES547">
        <v>1394.400000095367</v>
      </c>
      <c r="ET547">
        <v>0</v>
      </c>
      <c r="EU547">
        <v>955.51348</v>
      </c>
      <c r="EV547">
        <v>-10.56061536099422</v>
      </c>
      <c r="EW547">
        <v>-392.4538453718255</v>
      </c>
      <c r="EX547">
        <v>15445.024</v>
      </c>
      <c r="EY547">
        <v>15</v>
      </c>
      <c r="EZ547">
        <v>1652291871.6</v>
      </c>
      <c r="FA547" t="s">
        <v>1407</v>
      </c>
      <c r="FB547">
        <v>1652291871.6</v>
      </c>
      <c r="FC547">
        <v>1652291863.6</v>
      </c>
      <c r="FD547">
        <v>39</v>
      </c>
      <c r="FE547">
        <v>0.347</v>
      </c>
      <c r="FF547">
        <v>-0</v>
      </c>
      <c r="FG547">
        <v>-0.763</v>
      </c>
      <c r="FH547">
        <v>0.031</v>
      </c>
      <c r="FI547">
        <v>1600</v>
      </c>
      <c r="FJ547">
        <v>23</v>
      </c>
      <c r="FK547">
        <v>0.04</v>
      </c>
      <c r="FL547">
        <v>0.02</v>
      </c>
      <c r="FM547">
        <v>-89.3165625</v>
      </c>
      <c r="FN547">
        <v>-1.856729831144382</v>
      </c>
      <c r="FO547">
        <v>0.1999998571093242</v>
      </c>
      <c r="FP547">
        <v>-1</v>
      </c>
      <c r="FQ547">
        <v>8.227651249999999</v>
      </c>
      <c r="FR547">
        <v>-1.932314183864932</v>
      </c>
      <c r="FS547">
        <v>0.1859529828637806</v>
      </c>
      <c r="FT547">
        <v>0</v>
      </c>
      <c r="FU547">
        <v>0</v>
      </c>
      <c r="FV547">
        <v>0</v>
      </c>
      <c r="FW547">
        <v>0</v>
      </c>
      <c r="FX547">
        <v>-1</v>
      </c>
      <c r="FY547">
        <v>0</v>
      </c>
      <c r="FZ547">
        <v>1</v>
      </c>
      <c r="GA547" t="s">
        <v>710</v>
      </c>
      <c r="GB547">
        <v>2.69291</v>
      </c>
      <c r="GC547">
        <v>2.70534</v>
      </c>
      <c r="GD547">
        <v>0.197935</v>
      </c>
      <c r="GE547">
        <v>0.204381</v>
      </c>
      <c r="GF547">
        <v>0.118995</v>
      </c>
      <c r="GG547">
        <v>0.0936323</v>
      </c>
      <c r="GH547">
        <v>25104.5</v>
      </c>
      <c r="GI547">
        <v>25006.2</v>
      </c>
      <c r="GJ547">
        <v>29136.1</v>
      </c>
      <c r="GK547">
        <v>29100.8</v>
      </c>
      <c r="GL547">
        <v>33986</v>
      </c>
      <c r="GM547">
        <v>35115.6</v>
      </c>
      <c r="GN547">
        <v>41003.2</v>
      </c>
      <c r="GO547">
        <v>41527.4</v>
      </c>
      <c r="GP547">
        <v>1.70853</v>
      </c>
      <c r="GQ547">
        <v>1.99085</v>
      </c>
      <c r="GR547">
        <v>0.08463859999999999</v>
      </c>
      <c r="GS547">
        <v>0</v>
      </c>
      <c r="GT547">
        <v>31.3005</v>
      </c>
      <c r="GU547">
        <v>999.9</v>
      </c>
      <c r="GV547">
        <v>35.8</v>
      </c>
      <c r="GW547">
        <v>37.4</v>
      </c>
      <c r="GX547">
        <v>25.4688</v>
      </c>
      <c r="GY547">
        <v>62.9819</v>
      </c>
      <c r="GZ547">
        <v>29.1707</v>
      </c>
      <c r="HA547">
        <v>1</v>
      </c>
      <c r="HB547">
        <v>0.424558</v>
      </c>
      <c r="HC547">
        <v>0</v>
      </c>
      <c r="HD547">
        <v>20.3916</v>
      </c>
      <c r="HE547">
        <v>5.21639</v>
      </c>
      <c r="HF547">
        <v>12.0099</v>
      </c>
      <c r="HG547">
        <v>4.98735</v>
      </c>
      <c r="HH547">
        <v>3.28828</v>
      </c>
      <c r="HI547">
        <v>2509</v>
      </c>
      <c r="HJ547">
        <v>9999</v>
      </c>
      <c r="HK547">
        <v>9999</v>
      </c>
      <c r="HL547">
        <v>47</v>
      </c>
      <c r="HM547">
        <v>1.86737</v>
      </c>
      <c r="HN547">
        <v>1.86631</v>
      </c>
      <c r="HO547">
        <v>1.86584</v>
      </c>
      <c r="HP547">
        <v>1.8657</v>
      </c>
      <c r="HQ547">
        <v>1.86754</v>
      </c>
      <c r="HR547">
        <v>1.87006</v>
      </c>
      <c r="HS547">
        <v>1.86874</v>
      </c>
      <c r="HT547">
        <v>1.87012</v>
      </c>
      <c r="HU547">
        <v>0</v>
      </c>
      <c r="HV547">
        <v>0</v>
      </c>
      <c r="HW547">
        <v>0</v>
      </c>
      <c r="HX547">
        <v>0</v>
      </c>
      <c r="HY547" t="s">
        <v>425</v>
      </c>
      <c r="HZ547" t="s">
        <v>426</v>
      </c>
      <c r="IA547" t="s">
        <v>427</v>
      </c>
      <c r="IB547" t="s">
        <v>427</v>
      </c>
      <c r="IC547" t="s">
        <v>427</v>
      </c>
      <c r="ID547" t="s">
        <v>427</v>
      </c>
      <c r="IE547">
        <v>0</v>
      </c>
      <c r="IF547">
        <v>100</v>
      </c>
      <c r="IG547">
        <v>100</v>
      </c>
      <c r="IH547">
        <v>-0.3</v>
      </c>
      <c r="II547">
        <v>0.1139</v>
      </c>
      <c r="IJ547">
        <v>1.086735174038953</v>
      </c>
      <c r="IK547">
        <v>-0.0004613869835165773</v>
      </c>
      <c r="IL547">
        <v>-7.733014719846753E-07</v>
      </c>
      <c r="IM547">
        <v>2.12217718631011E-10</v>
      </c>
      <c r="IN547">
        <v>-0.1663746428164504</v>
      </c>
      <c r="IO547">
        <v>0.000886434048502425</v>
      </c>
      <c r="IP547">
        <v>0.0004187276611132993</v>
      </c>
      <c r="IQ547">
        <v>-3.612086840460417E-06</v>
      </c>
      <c r="IR547">
        <v>19</v>
      </c>
      <c r="IS547">
        <v>2204</v>
      </c>
      <c r="IT547">
        <v>1</v>
      </c>
      <c r="IU547">
        <v>37</v>
      </c>
      <c r="IV547">
        <v>22.6</v>
      </c>
      <c r="IW547">
        <v>22.8</v>
      </c>
      <c r="IX547">
        <v>2.7002</v>
      </c>
      <c r="IY547">
        <v>2.20703</v>
      </c>
      <c r="IZ547">
        <v>1.39648</v>
      </c>
      <c r="JA547">
        <v>2.34863</v>
      </c>
      <c r="JB547">
        <v>1.49536</v>
      </c>
      <c r="JC547">
        <v>2.37671</v>
      </c>
      <c r="JD547">
        <v>39.868</v>
      </c>
      <c r="JE547">
        <v>14.1233</v>
      </c>
      <c r="JF547">
        <v>18</v>
      </c>
      <c r="JG547">
        <v>392.654</v>
      </c>
      <c r="JH547">
        <v>557.569</v>
      </c>
      <c r="JI547">
        <v>33.2324</v>
      </c>
      <c r="JJ547">
        <v>32.9096</v>
      </c>
      <c r="JK547">
        <v>30</v>
      </c>
      <c r="JL547">
        <v>32.8372</v>
      </c>
      <c r="JM547">
        <v>32.7465</v>
      </c>
      <c r="JN547">
        <v>54.0728</v>
      </c>
      <c r="JO547">
        <v>20.5504</v>
      </c>
      <c r="JP547">
        <v>0</v>
      </c>
      <c r="JQ547">
        <v>-999.9</v>
      </c>
      <c r="JR547">
        <v>1370.19</v>
      </c>
      <c r="JS547">
        <v>20.9177</v>
      </c>
      <c r="JT547">
        <v>99.583</v>
      </c>
      <c r="JU547">
        <v>99.67700000000001</v>
      </c>
    </row>
    <row r="548" spans="1:281">
      <c r="A548">
        <v>532</v>
      </c>
      <c r="B548">
        <v>1652293235</v>
      </c>
      <c r="C548">
        <v>11178.5</v>
      </c>
      <c r="D548" t="s">
        <v>1575</v>
      </c>
      <c r="E548" t="s">
        <v>1576</v>
      </c>
      <c r="F548">
        <v>5</v>
      </c>
      <c r="G548" t="s">
        <v>1410</v>
      </c>
      <c r="H548" t="s">
        <v>418</v>
      </c>
      <c r="I548">
        <v>1652293232.5</v>
      </c>
      <c r="J548">
        <f>(K548)/1000</f>
        <v>0</v>
      </c>
      <c r="K548">
        <f>IF(CZ548, AN548, AH548)</f>
        <v>0</v>
      </c>
      <c r="L548">
        <f>IF(CZ548, AI548, AG548)</f>
        <v>0</v>
      </c>
      <c r="M548">
        <f>DB548 - IF(AU548&gt;1, L548*CV548*100.0/(AW548*DP548), 0)</f>
        <v>0</v>
      </c>
      <c r="N548">
        <f>((T548-J548/2)*M548-L548)/(T548+J548/2)</f>
        <v>0</v>
      </c>
      <c r="O548">
        <f>N548*(DI548+DJ548)/1000.0</f>
        <v>0</v>
      </c>
      <c r="P548">
        <f>(DB548 - IF(AU548&gt;1, L548*CV548*100.0/(AW548*DP548), 0))*(DI548+DJ548)/1000.0</f>
        <v>0</v>
      </c>
      <c r="Q548">
        <f>2.0/((1/S548-1/R548)+SIGN(S548)*SQRT((1/S548-1/R548)*(1/S548-1/R548) + 4*CW548/((CW548+1)*(CW548+1))*(2*1/S548*1/R548-1/R548*1/R548)))</f>
        <v>0</v>
      </c>
      <c r="R548">
        <f>IF(LEFT(CX548,1)&lt;&gt;"0",IF(LEFT(CX548,1)="1",3.0,CY548),$D$5+$E$5*(DP548*DI548/($K$5*1000))+$F$5*(DP548*DI548/($K$5*1000))*MAX(MIN(CV548,$J$5),$I$5)*MAX(MIN(CV548,$J$5),$I$5)+$G$5*MAX(MIN(CV548,$J$5),$I$5)*(DP548*DI548/($K$5*1000))+$H$5*(DP548*DI548/($K$5*1000))*(DP548*DI548/($K$5*1000)))</f>
        <v>0</v>
      </c>
      <c r="S548">
        <f>J548*(1000-(1000*0.61365*exp(17.502*W548/(240.97+W548))/(DI548+DJ548)+DD548)/2)/(1000*0.61365*exp(17.502*W548/(240.97+W548))/(DI548+DJ548)-DD548)</f>
        <v>0</v>
      </c>
      <c r="T548">
        <f>1/((CW548+1)/(Q548/1.6)+1/(R548/1.37)) + CW548/((CW548+1)/(Q548/1.6) + CW548/(R548/1.37))</f>
        <v>0</v>
      </c>
      <c r="U548">
        <f>(CR548*CU548)</f>
        <v>0</v>
      </c>
      <c r="V548">
        <f>(DK548+(U548+2*0.95*5.67E-8*(((DK548+$B$7)+273)^4-(DK548+273)^4)-44100*J548)/(1.84*29.3*R548+8*0.95*5.67E-8*(DK548+273)^3))</f>
        <v>0</v>
      </c>
      <c r="W548">
        <f>($C$7*DL548+$D$7*DM548+$E$7*V548)</f>
        <v>0</v>
      </c>
      <c r="X548">
        <f>0.61365*exp(17.502*W548/(240.97+W548))</f>
        <v>0</v>
      </c>
      <c r="Y548">
        <f>(Z548/AA548*100)</f>
        <v>0</v>
      </c>
      <c r="Z548">
        <f>DD548*(DI548+DJ548)/1000</f>
        <v>0</v>
      </c>
      <c r="AA548">
        <f>0.61365*exp(17.502*DK548/(240.97+DK548))</f>
        <v>0</v>
      </c>
      <c r="AB548">
        <f>(X548-DD548*(DI548+DJ548)/1000)</f>
        <v>0</v>
      </c>
      <c r="AC548">
        <f>(-J548*44100)</f>
        <v>0</v>
      </c>
      <c r="AD548">
        <f>2*29.3*R548*0.92*(DK548-W548)</f>
        <v>0</v>
      </c>
      <c r="AE548">
        <f>2*0.95*5.67E-8*(((DK548+$B$7)+273)^4-(W548+273)^4)</f>
        <v>0</v>
      </c>
      <c r="AF548">
        <f>U548+AE548+AC548+AD548</f>
        <v>0</v>
      </c>
      <c r="AG548">
        <f>DH548*AU548*(DC548-DB548*(1000-AU548*DE548)/(1000-AU548*DD548))/(100*CV548)</f>
        <v>0</v>
      </c>
      <c r="AH548">
        <f>1000*DH548*AU548*(DD548-DE548)/(100*CV548*(1000-AU548*DD548))</f>
        <v>0</v>
      </c>
      <c r="AI548">
        <f>(AJ548 - AK548 - DI548*1E3/(8.314*(DK548+273.15)) * AM548/DH548 * AL548) * DH548/(100*CV548) * (1000 - DE548)/1000</f>
        <v>0</v>
      </c>
      <c r="AJ548">
        <v>1383.782482873206</v>
      </c>
      <c r="AK548">
        <v>1314.440545454545</v>
      </c>
      <c r="AL548">
        <v>3.360384382934645</v>
      </c>
      <c r="AM548">
        <v>66.42542374797677</v>
      </c>
      <c r="AN548">
        <f>(AP548 - AO548 + DI548*1E3/(8.314*(DK548+273.15)) * AR548/DH548 * AQ548) * DH548/(100*CV548) * 1000/(1000 - AP548)</f>
        <v>0</v>
      </c>
      <c r="AO548">
        <v>20.64873130556006</v>
      </c>
      <c r="AP548">
        <v>28.54083986013988</v>
      </c>
      <c r="AQ548">
        <v>9.74367732077278E-05</v>
      </c>
      <c r="AR548">
        <v>79.24354987130967</v>
      </c>
      <c r="AS548">
        <v>0</v>
      </c>
      <c r="AT548">
        <v>0</v>
      </c>
      <c r="AU548">
        <f>IF(AS548*$H$13&gt;=AW548,1.0,(AW548/(AW548-AS548*$H$13)))</f>
        <v>0</v>
      </c>
      <c r="AV548">
        <f>(AU548-1)*100</f>
        <v>0</v>
      </c>
      <c r="AW548">
        <f>MAX(0,($B$13+$C$13*DP548)/(1+$D$13*DP548)*DI548/(DK548+273)*$E$13)</f>
        <v>0</v>
      </c>
      <c r="AX548" t="s">
        <v>421</v>
      </c>
      <c r="AY548" t="s">
        <v>421</v>
      </c>
      <c r="AZ548">
        <v>0</v>
      </c>
      <c r="BA548">
        <v>0</v>
      </c>
      <c r="BB548">
        <f>1-AZ548/BA548</f>
        <v>0</v>
      </c>
      <c r="BC548">
        <v>0</v>
      </c>
      <c r="BD548" t="s">
        <v>421</v>
      </c>
      <c r="BE548" t="s">
        <v>421</v>
      </c>
      <c r="BF548">
        <v>0</v>
      </c>
      <c r="BG548">
        <v>0</v>
      </c>
      <c r="BH548">
        <f>1-BF548/BG548</f>
        <v>0</v>
      </c>
      <c r="BI548">
        <v>0.5</v>
      </c>
      <c r="BJ548">
        <f>CS548</f>
        <v>0</v>
      </c>
      <c r="BK548">
        <f>L548</f>
        <v>0</v>
      </c>
      <c r="BL548">
        <f>BH548*BI548*BJ548</f>
        <v>0</v>
      </c>
      <c r="BM548">
        <f>(BK548-BC548)/BJ548</f>
        <v>0</v>
      </c>
      <c r="BN548">
        <f>(BA548-BG548)/BG548</f>
        <v>0</v>
      </c>
      <c r="BO548">
        <f>AZ548/(BB548+AZ548/BG548)</f>
        <v>0</v>
      </c>
      <c r="BP548" t="s">
        <v>421</v>
      </c>
      <c r="BQ548">
        <v>0</v>
      </c>
      <c r="BR548">
        <f>IF(BQ548&lt;&gt;0, BQ548, BO548)</f>
        <v>0</v>
      </c>
      <c r="BS548">
        <f>1-BR548/BG548</f>
        <v>0</v>
      </c>
      <c r="BT548">
        <f>(BG548-BF548)/(BG548-BR548)</f>
        <v>0</v>
      </c>
      <c r="BU548">
        <f>(BA548-BG548)/(BA548-BR548)</f>
        <v>0</v>
      </c>
      <c r="BV548">
        <f>(BG548-BF548)/(BG548-AZ548)</f>
        <v>0</v>
      </c>
      <c r="BW548">
        <f>(BA548-BG548)/(BA548-AZ548)</f>
        <v>0</v>
      </c>
      <c r="BX548">
        <f>(BT548*BR548/BF548)</f>
        <v>0</v>
      </c>
      <c r="BY548">
        <f>(1-BX548)</f>
        <v>0</v>
      </c>
      <c r="BZ548">
        <v>1370</v>
      </c>
      <c r="CA548">
        <v>300</v>
      </c>
      <c r="CB548">
        <v>300</v>
      </c>
      <c r="CC548">
        <v>300</v>
      </c>
      <c r="CD548">
        <v>10364.3</v>
      </c>
      <c r="CE548">
        <v>1581.53</v>
      </c>
      <c r="CF548">
        <v>-0.00729618</v>
      </c>
      <c r="CG548">
        <v>1.07</v>
      </c>
      <c r="CH548" t="s">
        <v>421</v>
      </c>
      <c r="CI548" t="s">
        <v>421</v>
      </c>
      <c r="CJ548" t="s">
        <v>421</v>
      </c>
      <c r="CK548" t="s">
        <v>421</v>
      </c>
      <c r="CL548" t="s">
        <v>421</v>
      </c>
      <c r="CM548" t="s">
        <v>421</v>
      </c>
      <c r="CN548" t="s">
        <v>421</v>
      </c>
      <c r="CO548" t="s">
        <v>421</v>
      </c>
      <c r="CP548" t="s">
        <v>421</v>
      </c>
      <c r="CQ548" t="s">
        <v>421</v>
      </c>
      <c r="CR548">
        <f>$B$11*DQ548+$C$11*DR548+$F$11*EC548*(1-EF548)</f>
        <v>0</v>
      </c>
      <c r="CS548">
        <f>CR548*CT548</f>
        <v>0</v>
      </c>
      <c r="CT548">
        <f>($B$11*$D$9+$C$11*$D$9+$F$11*((EP548+EH548)/MAX(EP548+EH548+EQ548, 0.1)*$I$9+EQ548/MAX(EP548+EH548+EQ548, 0.1)*$J$9))/($B$11+$C$11+$F$11)</f>
        <v>0</v>
      </c>
      <c r="CU548">
        <f>($B$11*$K$9+$C$11*$K$9+$F$11*((EP548+EH548)/MAX(EP548+EH548+EQ548, 0.1)*$P$9+EQ548/MAX(EP548+EH548+EQ548, 0.1)*$Q$9))/($B$11+$C$11+$F$11)</f>
        <v>0</v>
      </c>
      <c r="CV548">
        <v>6</v>
      </c>
      <c r="CW548">
        <v>0.5</v>
      </c>
      <c r="CX548" t="s">
        <v>422</v>
      </c>
      <c r="CY548">
        <v>2</v>
      </c>
      <c r="CZ548" t="b">
        <v>1</v>
      </c>
      <c r="DA548">
        <v>1652293232.5</v>
      </c>
      <c r="DB548">
        <v>1270.474444444445</v>
      </c>
      <c r="DC548">
        <v>1359.246666666667</v>
      </c>
      <c r="DD548">
        <v>28.53137777777778</v>
      </c>
      <c r="DE548">
        <v>20.72407777777778</v>
      </c>
      <c r="DF548">
        <v>1270.786666666667</v>
      </c>
      <c r="DG548">
        <v>28.41732222222222</v>
      </c>
      <c r="DH548">
        <v>400.0788888888889</v>
      </c>
      <c r="DI548">
        <v>90.58252222222222</v>
      </c>
      <c r="DJ548">
        <v>0.09993350000000001</v>
      </c>
      <c r="DK548">
        <v>33.88075555555555</v>
      </c>
      <c r="DL548">
        <v>32.67718888888889</v>
      </c>
      <c r="DM548">
        <v>999.9000000000001</v>
      </c>
      <c r="DN548">
        <v>0</v>
      </c>
      <c r="DO548">
        <v>0</v>
      </c>
      <c r="DP548">
        <v>10009.6</v>
      </c>
      <c r="DQ548">
        <v>0</v>
      </c>
      <c r="DR548">
        <v>251.7428888888889</v>
      </c>
      <c r="DS548">
        <v>-88.77165555555557</v>
      </c>
      <c r="DT548">
        <v>1307.785555555555</v>
      </c>
      <c r="DU548">
        <v>1388.011111111111</v>
      </c>
      <c r="DV548">
        <v>7.807305555555555</v>
      </c>
      <c r="DW548">
        <v>1359.246666666667</v>
      </c>
      <c r="DX548">
        <v>20.72407777777778</v>
      </c>
      <c r="DY548">
        <v>2.584445555555556</v>
      </c>
      <c r="DZ548">
        <v>1.877237777777778</v>
      </c>
      <c r="EA548">
        <v>21.5683</v>
      </c>
      <c r="EB548">
        <v>16.44516666666667</v>
      </c>
      <c r="EC548">
        <v>1500.058888888889</v>
      </c>
      <c r="ED548">
        <v>0.9729906666666667</v>
      </c>
      <c r="EE548">
        <v>0.0270093</v>
      </c>
      <c r="EF548">
        <v>0</v>
      </c>
      <c r="EG548">
        <v>954.0214444444443</v>
      </c>
      <c r="EH548">
        <v>5.00097</v>
      </c>
      <c r="EI548">
        <v>15402.73333333333</v>
      </c>
      <c r="EJ548">
        <v>12492.05555555556</v>
      </c>
      <c r="EK548">
        <v>42.312</v>
      </c>
      <c r="EL548">
        <v>43.88877777777778</v>
      </c>
      <c r="EM548">
        <v>42.562</v>
      </c>
      <c r="EN548">
        <v>43.625</v>
      </c>
      <c r="EO548">
        <v>43.486</v>
      </c>
      <c r="EP548">
        <v>1454.676666666667</v>
      </c>
      <c r="EQ548">
        <v>40.38222222222223</v>
      </c>
      <c r="ER548">
        <v>0</v>
      </c>
      <c r="ES548">
        <v>1399.200000047684</v>
      </c>
      <c r="ET548">
        <v>0</v>
      </c>
      <c r="EU548">
        <v>954.7207199999998</v>
      </c>
      <c r="EV548">
        <v>-8.579923089566808</v>
      </c>
      <c r="EW548">
        <v>-153.5769234656209</v>
      </c>
      <c r="EX548">
        <v>15417.876</v>
      </c>
      <c r="EY548">
        <v>15</v>
      </c>
      <c r="EZ548">
        <v>1652291871.6</v>
      </c>
      <c r="FA548" t="s">
        <v>1407</v>
      </c>
      <c r="FB548">
        <v>1652291871.6</v>
      </c>
      <c r="FC548">
        <v>1652291863.6</v>
      </c>
      <c r="FD548">
        <v>39</v>
      </c>
      <c r="FE548">
        <v>0.347</v>
      </c>
      <c r="FF548">
        <v>-0</v>
      </c>
      <c r="FG548">
        <v>-0.763</v>
      </c>
      <c r="FH548">
        <v>0.031</v>
      </c>
      <c r="FI548">
        <v>1600</v>
      </c>
      <c r="FJ548">
        <v>23</v>
      </c>
      <c r="FK548">
        <v>0.04</v>
      </c>
      <c r="FL548">
        <v>0.02</v>
      </c>
      <c r="FM548">
        <v>-89.25354146341463</v>
      </c>
      <c r="FN548">
        <v>0.6291010452960465</v>
      </c>
      <c r="FO548">
        <v>0.3043787170659885</v>
      </c>
      <c r="FP548">
        <v>-1</v>
      </c>
      <c r="FQ548">
        <v>8.088477317073172</v>
      </c>
      <c r="FR548">
        <v>-1.947648501742157</v>
      </c>
      <c r="FS548">
        <v>0.1921339605971654</v>
      </c>
      <c r="FT548">
        <v>0</v>
      </c>
      <c r="FU548">
        <v>0</v>
      </c>
      <c r="FV548">
        <v>0</v>
      </c>
      <c r="FW548">
        <v>0</v>
      </c>
      <c r="FX548">
        <v>-1</v>
      </c>
      <c r="FY548">
        <v>0</v>
      </c>
      <c r="FZ548">
        <v>1</v>
      </c>
      <c r="GA548" t="s">
        <v>710</v>
      </c>
      <c r="GB548">
        <v>2.69268</v>
      </c>
      <c r="GC548">
        <v>2.7051</v>
      </c>
      <c r="GD548">
        <v>0.199529</v>
      </c>
      <c r="GE548">
        <v>0.205836</v>
      </c>
      <c r="GF548">
        <v>0.119062</v>
      </c>
      <c r="GG548">
        <v>0.09424490000000001</v>
      </c>
      <c r="GH548">
        <v>25054.7</v>
      </c>
      <c r="GI548">
        <v>24959.7</v>
      </c>
      <c r="GJ548">
        <v>29136.4</v>
      </c>
      <c r="GK548">
        <v>29100</v>
      </c>
      <c r="GL548">
        <v>33983.9</v>
      </c>
      <c r="GM548">
        <v>35090.8</v>
      </c>
      <c r="GN548">
        <v>41003.7</v>
      </c>
      <c r="GO548">
        <v>41526.2</v>
      </c>
      <c r="GP548">
        <v>1.70802</v>
      </c>
      <c r="GQ548">
        <v>1.9912</v>
      </c>
      <c r="GR548">
        <v>0.0853539</v>
      </c>
      <c r="GS548">
        <v>0</v>
      </c>
      <c r="GT548">
        <v>31.3008</v>
      </c>
      <c r="GU548">
        <v>999.9</v>
      </c>
      <c r="GV548">
        <v>35.8</v>
      </c>
      <c r="GW548">
        <v>37.4</v>
      </c>
      <c r="GX548">
        <v>25.4662</v>
      </c>
      <c r="GY548">
        <v>62.8419</v>
      </c>
      <c r="GZ548">
        <v>29.2788</v>
      </c>
      <c r="HA548">
        <v>1</v>
      </c>
      <c r="HB548">
        <v>0.424535</v>
      </c>
      <c r="HC548">
        <v>0</v>
      </c>
      <c r="HD548">
        <v>20.3914</v>
      </c>
      <c r="HE548">
        <v>5.21594</v>
      </c>
      <c r="HF548">
        <v>12.0099</v>
      </c>
      <c r="HG548">
        <v>4.9873</v>
      </c>
      <c r="HH548">
        <v>3.28858</v>
      </c>
      <c r="HI548">
        <v>2509.2</v>
      </c>
      <c r="HJ548">
        <v>9999</v>
      </c>
      <c r="HK548">
        <v>9999</v>
      </c>
      <c r="HL548">
        <v>47</v>
      </c>
      <c r="HM548">
        <v>1.86737</v>
      </c>
      <c r="HN548">
        <v>1.8663</v>
      </c>
      <c r="HO548">
        <v>1.86584</v>
      </c>
      <c r="HP548">
        <v>1.8657</v>
      </c>
      <c r="HQ548">
        <v>1.86754</v>
      </c>
      <c r="HR548">
        <v>1.87008</v>
      </c>
      <c r="HS548">
        <v>1.86874</v>
      </c>
      <c r="HT548">
        <v>1.87011</v>
      </c>
      <c r="HU548">
        <v>0</v>
      </c>
      <c r="HV548">
        <v>0</v>
      </c>
      <c r="HW548">
        <v>0</v>
      </c>
      <c r="HX548">
        <v>0</v>
      </c>
      <c r="HY548" t="s">
        <v>425</v>
      </c>
      <c r="HZ548" t="s">
        <v>426</v>
      </c>
      <c r="IA548" t="s">
        <v>427</v>
      </c>
      <c r="IB548" t="s">
        <v>427</v>
      </c>
      <c r="IC548" t="s">
        <v>427</v>
      </c>
      <c r="ID548" t="s">
        <v>427</v>
      </c>
      <c r="IE548">
        <v>0</v>
      </c>
      <c r="IF548">
        <v>100</v>
      </c>
      <c r="IG548">
        <v>100</v>
      </c>
      <c r="IH548">
        <v>-0.32</v>
      </c>
      <c r="II548">
        <v>0.1143</v>
      </c>
      <c r="IJ548">
        <v>1.086735174038953</v>
      </c>
      <c r="IK548">
        <v>-0.0004613869835165773</v>
      </c>
      <c r="IL548">
        <v>-7.733014719846753E-07</v>
      </c>
      <c r="IM548">
        <v>2.12217718631011E-10</v>
      </c>
      <c r="IN548">
        <v>-0.1663746428164504</v>
      </c>
      <c r="IO548">
        <v>0.000886434048502425</v>
      </c>
      <c r="IP548">
        <v>0.0004187276611132993</v>
      </c>
      <c r="IQ548">
        <v>-3.612086840460417E-06</v>
      </c>
      <c r="IR548">
        <v>19</v>
      </c>
      <c r="IS548">
        <v>2204</v>
      </c>
      <c r="IT548">
        <v>1</v>
      </c>
      <c r="IU548">
        <v>37</v>
      </c>
      <c r="IV548">
        <v>22.7</v>
      </c>
      <c r="IW548">
        <v>22.9</v>
      </c>
      <c r="IX548">
        <v>2.72461</v>
      </c>
      <c r="IY548">
        <v>2.20581</v>
      </c>
      <c r="IZ548">
        <v>1.39648</v>
      </c>
      <c r="JA548">
        <v>2.34863</v>
      </c>
      <c r="JB548">
        <v>1.49536</v>
      </c>
      <c r="JC548">
        <v>2.38892</v>
      </c>
      <c r="JD548">
        <v>39.868</v>
      </c>
      <c r="JE548">
        <v>14.1233</v>
      </c>
      <c r="JF548">
        <v>18</v>
      </c>
      <c r="JG548">
        <v>392.378</v>
      </c>
      <c r="JH548">
        <v>557.826</v>
      </c>
      <c r="JI548">
        <v>33.2312</v>
      </c>
      <c r="JJ548">
        <v>32.9085</v>
      </c>
      <c r="JK548">
        <v>30</v>
      </c>
      <c r="JL548">
        <v>32.8367</v>
      </c>
      <c r="JM548">
        <v>32.7457</v>
      </c>
      <c r="JN548">
        <v>54.564</v>
      </c>
      <c r="JO548">
        <v>19.9789</v>
      </c>
      <c r="JP548">
        <v>0</v>
      </c>
      <c r="JQ548">
        <v>-999.9</v>
      </c>
      <c r="JR548">
        <v>1383.55</v>
      </c>
      <c r="JS548">
        <v>21.0667</v>
      </c>
      <c r="JT548">
        <v>99.58410000000001</v>
      </c>
      <c r="JU548">
        <v>99.6742</v>
      </c>
    </row>
    <row r="549" spans="1:281">
      <c r="A549">
        <v>533</v>
      </c>
      <c r="B549">
        <v>1652293240</v>
      </c>
      <c r="C549">
        <v>11183.5</v>
      </c>
      <c r="D549" t="s">
        <v>1577</v>
      </c>
      <c r="E549" t="s">
        <v>1578</v>
      </c>
      <c r="F549">
        <v>5</v>
      </c>
      <c r="G549" t="s">
        <v>1410</v>
      </c>
      <c r="H549" t="s">
        <v>418</v>
      </c>
      <c r="I549">
        <v>1652293237.2</v>
      </c>
      <c r="J549">
        <f>(K549)/1000</f>
        <v>0</v>
      </c>
      <c r="K549">
        <f>IF(CZ549, AN549, AH549)</f>
        <v>0</v>
      </c>
      <c r="L549">
        <f>IF(CZ549, AI549, AG549)</f>
        <v>0</v>
      </c>
      <c r="M549">
        <f>DB549 - IF(AU549&gt;1, L549*CV549*100.0/(AW549*DP549), 0)</f>
        <v>0</v>
      </c>
      <c r="N549">
        <f>((T549-J549/2)*M549-L549)/(T549+J549/2)</f>
        <v>0</v>
      </c>
      <c r="O549">
        <f>N549*(DI549+DJ549)/1000.0</f>
        <v>0</v>
      </c>
      <c r="P549">
        <f>(DB549 - IF(AU549&gt;1, L549*CV549*100.0/(AW549*DP549), 0))*(DI549+DJ549)/1000.0</f>
        <v>0</v>
      </c>
      <c r="Q549">
        <f>2.0/((1/S549-1/R549)+SIGN(S549)*SQRT((1/S549-1/R549)*(1/S549-1/R549) + 4*CW549/((CW549+1)*(CW549+1))*(2*1/S549*1/R549-1/R549*1/R549)))</f>
        <v>0</v>
      </c>
      <c r="R549">
        <f>IF(LEFT(CX549,1)&lt;&gt;"0",IF(LEFT(CX549,1)="1",3.0,CY549),$D$5+$E$5*(DP549*DI549/($K$5*1000))+$F$5*(DP549*DI549/($K$5*1000))*MAX(MIN(CV549,$J$5),$I$5)*MAX(MIN(CV549,$J$5),$I$5)+$G$5*MAX(MIN(CV549,$J$5),$I$5)*(DP549*DI549/($K$5*1000))+$H$5*(DP549*DI549/($K$5*1000))*(DP549*DI549/($K$5*1000)))</f>
        <v>0</v>
      </c>
      <c r="S549">
        <f>J549*(1000-(1000*0.61365*exp(17.502*W549/(240.97+W549))/(DI549+DJ549)+DD549)/2)/(1000*0.61365*exp(17.502*W549/(240.97+W549))/(DI549+DJ549)-DD549)</f>
        <v>0</v>
      </c>
      <c r="T549">
        <f>1/((CW549+1)/(Q549/1.6)+1/(R549/1.37)) + CW549/((CW549+1)/(Q549/1.6) + CW549/(R549/1.37))</f>
        <v>0</v>
      </c>
      <c r="U549">
        <f>(CR549*CU549)</f>
        <v>0</v>
      </c>
      <c r="V549">
        <f>(DK549+(U549+2*0.95*5.67E-8*(((DK549+$B$7)+273)^4-(DK549+273)^4)-44100*J549)/(1.84*29.3*R549+8*0.95*5.67E-8*(DK549+273)^3))</f>
        <v>0</v>
      </c>
      <c r="W549">
        <f>($C$7*DL549+$D$7*DM549+$E$7*V549)</f>
        <v>0</v>
      </c>
      <c r="X549">
        <f>0.61365*exp(17.502*W549/(240.97+W549))</f>
        <v>0</v>
      </c>
      <c r="Y549">
        <f>(Z549/AA549*100)</f>
        <v>0</v>
      </c>
      <c r="Z549">
        <f>DD549*(DI549+DJ549)/1000</f>
        <v>0</v>
      </c>
      <c r="AA549">
        <f>0.61365*exp(17.502*DK549/(240.97+DK549))</f>
        <v>0</v>
      </c>
      <c r="AB549">
        <f>(X549-DD549*(DI549+DJ549)/1000)</f>
        <v>0</v>
      </c>
      <c r="AC549">
        <f>(-J549*44100)</f>
        <v>0</v>
      </c>
      <c r="AD549">
        <f>2*29.3*R549*0.92*(DK549-W549)</f>
        <v>0</v>
      </c>
      <c r="AE549">
        <f>2*0.95*5.67E-8*(((DK549+$B$7)+273)^4-(W549+273)^4)</f>
        <v>0</v>
      </c>
      <c r="AF549">
        <f>U549+AE549+AC549+AD549</f>
        <v>0</v>
      </c>
      <c r="AG549">
        <f>DH549*AU549*(DC549-DB549*(1000-AU549*DE549)/(1000-AU549*DD549))/(100*CV549)</f>
        <v>0</v>
      </c>
      <c r="AH549">
        <f>1000*DH549*AU549*(DD549-DE549)/(100*CV549*(1000-AU549*DD549))</f>
        <v>0</v>
      </c>
      <c r="AI549">
        <f>(AJ549 - AK549 - DI549*1E3/(8.314*(DK549+273.15)) * AM549/DH549 * AL549) * DH549/(100*CV549) * (1000 - DE549)/1000</f>
        <v>0</v>
      </c>
      <c r="AJ549">
        <v>1400.092653220582</v>
      </c>
      <c r="AK549">
        <v>1331.034242424242</v>
      </c>
      <c r="AL549">
        <v>3.305207653068394</v>
      </c>
      <c r="AM549">
        <v>66.42542374797677</v>
      </c>
      <c r="AN549">
        <f>(AP549 - AO549 + DI549*1E3/(8.314*(DK549+273.15)) * AR549/DH549 * AQ549) * DH549/(100*CV549) * 1000/(1000 - AP549)</f>
        <v>0</v>
      </c>
      <c r="AO549">
        <v>20.83421273953185</v>
      </c>
      <c r="AP549">
        <v>28.57663356643358</v>
      </c>
      <c r="AQ549">
        <v>0.00699831278509651</v>
      </c>
      <c r="AR549">
        <v>79.24354987130967</v>
      </c>
      <c r="AS549">
        <v>0</v>
      </c>
      <c r="AT549">
        <v>0</v>
      </c>
      <c r="AU549">
        <f>IF(AS549*$H$13&gt;=AW549,1.0,(AW549/(AW549-AS549*$H$13)))</f>
        <v>0</v>
      </c>
      <c r="AV549">
        <f>(AU549-1)*100</f>
        <v>0</v>
      </c>
      <c r="AW549">
        <f>MAX(0,($B$13+$C$13*DP549)/(1+$D$13*DP549)*DI549/(DK549+273)*$E$13)</f>
        <v>0</v>
      </c>
      <c r="AX549" t="s">
        <v>421</v>
      </c>
      <c r="AY549" t="s">
        <v>421</v>
      </c>
      <c r="AZ549">
        <v>0</v>
      </c>
      <c r="BA549">
        <v>0</v>
      </c>
      <c r="BB549">
        <f>1-AZ549/BA549</f>
        <v>0</v>
      </c>
      <c r="BC549">
        <v>0</v>
      </c>
      <c r="BD549" t="s">
        <v>421</v>
      </c>
      <c r="BE549" t="s">
        <v>421</v>
      </c>
      <c r="BF549">
        <v>0</v>
      </c>
      <c r="BG549">
        <v>0</v>
      </c>
      <c r="BH549">
        <f>1-BF549/BG549</f>
        <v>0</v>
      </c>
      <c r="BI549">
        <v>0.5</v>
      </c>
      <c r="BJ549">
        <f>CS549</f>
        <v>0</v>
      </c>
      <c r="BK549">
        <f>L549</f>
        <v>0</v>
      </c>
      <c r="BL549">
        <f>BH549*BI549*BJ549</f>
        <v>0</v>
      </c>
      <c r="BM549">
        <f>(BK549-BC549)/BJ549</f>
        <v>0</v>
      </c>
      <c r="BN549">
        <f>(BA549-BG549)/BG549</f>
        <v>0</v>
      </c>
      <c r="BO549">
        <f>AZ549/(BB549+AZ549/BG549)</f>
        <v>0</v>
      </c>
      <c r="BP549" t="s">
        <v>421</v>
      </c>
      <c r="BQ549">
        <v>0</v>
      </c>
      <c r="BR549">
        <f>IF(BQ549&lt;&gt;0, BQ549, BO549)</f>
        <v>0</v>
      </c>
      <c r="BS549">
        <f>1-BR549/BG549</f>
        <v>0</v>
      </c>
      <c r="BT549">
        <f>(BG549-BF549)/(BG549-BR549)</f>
        <v>0</v>
      </c>
      <c r="BU549">
        <f>(BA549-BG549)/(BA549-BR549)</f>
        <v>0</v>
      </c>
      <c r="BV549">
        <f>(BG549-BF549)/(BG549-AZ549)</f>
        <v>0</v>
      </c>
      <c r="BW549">
        <f>(BA549-BG549)/(BA549-AZ549)</f>
        <v>0</v>
      </c>
      <c r="BX549">
        <f>(BT549*BR549/BF549)</f>
        <v>0</v>
      </c>
      <c r="BY549">
        <f>(1-BX549)</f>
        <v>0</v>
      </c>
      <c r="BZ549">
        <v>1370</v>
      </c>
      <c r="CA549">
        <v>300</v>
      </c>
      <c r="CB549">
        <v>300</v>
      </c>
      <c r="CC549">
        <v>300</v>
      </c>
      <c r="CD549">
        <v>10364.3</v>
      </c>
      <c r="CE549">
        <v>1581.53</v>
      </c>
      <c r="CF549">
        <v>-0.00729618</v>
      </c>
      <c r="CG549">
        <v>1.07</v>
      </c>
      <c r="CH549" t="s">
        <v>421</v>
      </c>
      <c r="CI549" t="s">
        <v>421</v>
      </c>
      <c r="CJ549" t="s">
        <v>421</v>
      </c>
      <c r="CK549" t="s">
        <v>421</v>
      </c>
      <c r="CL549" t="s">
        <v>421</v>
      </c>
      <c r="CM549" t="s">
        <v>421</v>
      </c>
      <c r="CN549" t="s">
        <v>421</v>
      </c>
      <c r="CO549" t="s">
        <v>421</v>
      </c>
      <c r="CP549" t="s">
        <v>421</v>
      </c>
      <c r="CQ549" t="s">
        <v>421</v>
      </c>
      <c r="CR549">
        <f>$B$11*DQ549+$C$11*DR549+$F$11*EC549*(1-EF549)</f>
        <v>0</v>
      </c>
      <c r="CS549">
        <f>CR549*CT549</f>
        <v>0</v>
      </c>
      <c r="CT549">
        <f>($B$11*$D$9+$C$11*$D$9+$F$11*((EP549+EH549)/MAX(EP549+EH549+EQ549, 0.1)*$I$9+EQ549/MAX(EP549+EH549+EQ549, 0.1)*$J$9))/($B$11+$C$11+$F$11)</f>
        <v>0</v>
      </c>
      <c r="CU549">
        <f>($B$11*$K$9+$C$11*$K$9+$F$11*((EP549+EH549)/MAX(EP549+EH549+EQ549, 0.1)*$P$9+EQ549/MAX(EP549+EH549+EQ549, 0.1)*$Q$9))/($B$11+$C$11+$F$11)</f>
        <v>0</v>
      </c>
      <c r="CV549">
        <v>6</v>
      </c>
      <c r="CW549">
        <v>0.5</v>
      </c>
      <c r="CX549" t="s">
        <v>422</v>
      </c>
      <c r="CY549">
        <v>2</v>
      </c>
      <c r="CZ549" t="b">
        <v>1</v>
      </c>
      <c r="DA549">
        <v>1652293237.2</v>
      </c>
      <c r="DB549">
        <v>1285.608</v>
      </c>
      <c r="DC549">
        <v>1374.34</v>
      </c>
      <c r="DD549">
        <v>28.55978</v>
      </c>
      <c r="DE549">
        <v>20.88767</v>
      </c>
      <c r="DF549">
        <v>1285.944</v>
      </c>
      <c r="DG549">
        <v>28.44529</v>
      </c>
      <c r="DH549">
        <v>400.0588</v>
      </c>
      <c r="DI549">
        <v>90.58486000000001</v>
      </c>
      <c r="DJ549">
        <v>0.09997966999999999</v>
      </c>
      <c r="DK549">
        <v>33.88581</v>
      </c>
      <c r="DL549">
        <v>32.69438</v>
      </c>
      <c r="DM549">
        <v>999.9</v>
      </c>
      <c r="DN549">
        <v>0</v>
      </c>
      <c r="DO549">
        <v>0</v>
      </c>
      <c r="DP549">
        <v>10000.998</v>
      </c>
      <c r="DQ549">
        <v>0</v>
      </c>
      <c r="DR549">
        <v>251.4861</v>
      </c>
      <c r="DS549">
        <v>-88.73181</v>
      </c>
      <c r="DT549">
        <v>1323.405</v>
      </c>
      <c r="DU549">
        <v>1403.659</v>
      </c>
      <c r="DV549">
        <v>7.67212</v>
      </c>
      <c r="DW549">
        <v>1374.34</v>
      </c>
      <c r="DX549">
        <v>20.88767</v>
      </c>
      <c r="DY549">
        <v>2.587084</v>
      </c>
      <c r="DZ549">
        <v>1.892106</v>
      </c>
      <c r="EA549">
        <v>21.58498</v>
      </c>
      <c r="EB549">
        <v>16.56917</v>
      </c>
      <c r="EC549">
        <v>1499.983</v>
      </c>
      <c r="ED549">
        <v>0.9729945000000001</v>
      </c>
      <c r="EE549">
        <v>0.02700546</v>
      </c>
      <c r="EF549">
        <v>0</v>
      </c>
      <c r="EG549">
        <v>953.4183</v>
      </c>
      <c r="EH549">
        <v>5.000970000000001</v>
      </c>
      <c r="EI549">
        <v>15392.48</v>
      </c>
      <c r="EJ549">
        <v>12491.42</v>
      </c>
      <c r="EK549">
        <v>42.312</v>
      </c>
      <c r="EL549">
        <v>43.89360000000001</v>
      </c>
      <c r="EM549">
        <v>42.562</v>
      </c>
      <c r="EN549">
        <v>43.625</v>
      </c>
      <c r="EO549">
        <v>43.5</v>
      </c>
      <c r="EP549">
        <v>1454.609</v>
      </c>
      <c r="EQ549">
        <v>40.374</v>
      </c>
      <c r="ER549">
        <v>0</v>
      </c>
      <c r="ES549">
        <v>1404.600000143051</v>
      </c>
      <c r="ET549">
        <v>0</v>
      </c>
      <c r="EU549">
        <v>954.027</v>
      </c>
      <c r="EV549">
        <v>-7.528136745176739</v>
      </c>
      <c r="EW549">
        <v>-162.6632481024456</v>
      </c>
      <c r="EX549">
        <v>15405.15</v>
      </c>
      <c r="EY549">
        <v>15</v>
      </c>
      <c r="EZ549">
        <v>1652291871.6</v>
      </c>
      <c r="FA549" t="s">
        <v>1407</v>
      </c>
      <c r="FB549">
        <v>1652291871.6</v>
      </c>
      <c r="FC549">
        <v>1652291863.6</v>
      </c>
      <c r="FD549">
        <v>39</v>
      </c>
      <c r="FE549">
        <v>0.347</v>
      </c>
      <c r="FF549">
        <v>-0</v>
      </c>
      <c r="FG549">
        <v>-0.763</v>
      </c>
      <c r="FH549">
        <v>0.031</v>
      </c>
      <c r="FI549">
        <v>1600</v>
      </c>
      <c r="FJ549">
        <v>23</v>
      </c>
      <c r="FK549">
        <v>0.04</v>
      </c>
      <c r="FL549">
        <v>0.02</v>
      </c>
      <c r="FM549">
        <v>-89.12658500000001</v>
      </c>
      <c r="FN549">
        <v>2.991127204502931</v>
      </c>
      <c r="FO549">
        <v>0.4054881912892175</v>
      </c>
      <c r="FP549">
        <v>-1</v>
      </c>
      <c r="FQ549">
        <v>7.905579</v>
      </c>
      <c r="FR549">
        <v>-1.913591594746746</v>
      </c>
      <c r="FS549">
        <v>0.184234727383303</v>
      </c>
      <c r="FT549">
        <v>0</v>
      </c>
      <c r="FU549">
        <v>0</v>
      </c>
      <c r="FV549">
        <v>0</v>
      </c>
      <c r="FW549">
        <v>0</v>
      </c>
      <c r="FX549">
        <v>-1</v>
      </c>
      <c r="FY549">
        <v>0</v>
      </c>
      <c r="FZ549">
        <v>1</v>
      </c>
      <c r="GA549" t="s">
        <v>710</v>
      </c>
      <c r="GB549">
        <v>2.69269</v>
      </c>
      <c r="GC549">
        <v>2.70503</v>
      </c>
      <c r="GD549">
        <v>0.201085</v>
      </c>
      <c r="GE549">
        <v>0.20738</v>
      </c>
      <c r="GF549">
        <v>0.119166</v>
      </c>
      <c r="GG549">
        <v>0.0947593</v>
      </c>
      <c r="GH549">
        <v>25005.8</v>
      </c>
      <c r="GI549">
        <v>24910.9</v>
      </c>
      <c r="GJ549">
        <v>29136.2</v>
      </c>
      <c r="GK549">
        <v>29099.9</v>
      </c>
      <c r="GL549">
        <v>33979.6</v>
      </c>
      <c r="GM549">
        <v>35070.7</v>
      </c>
      <c r="GN549">
        <v>41003.3</v>
      </c>
      <c r="GO549">
        <v>41526.1</v>
      </c>
      <c r="GP549">
        <v>1.7082</v>
      </c>
      <c r="GQ549">
        <v>1.99153</v>
      </c>
      <c r="GR549">
        <v>0.0861213</v>
      </c>
      <c r="GS549">
        <v>0</v>
      </c>
      <c r="GT549">
        <v>31.3033</v>
      </c>
      <c r="GU549">
        <v>999.9</v>
      </c>
      <c r="GV549">
        <v>35.8</v>
      </c>
      <c r="GW549">
        <v>37.4</v>
      </c>
      <c r="GX549">
        <v>25.4663</v>
      </c>
      <c r="GY549">
        <v>63.0919</v>
      </c>
      <c r="GZ549">
        <v>29.5393</v>
      </c>
      <c r="HA549">
        <v>1</v>
      </c>
      <c r="HB549">
        <v>0.424477</v>
      </c>
      <c r="HC549">
        <v>0</v>
      </c>
      <c r="HD549">
        <v>20.3916</v>
      </c>
      <c r="HE549">
        <v>5.21504</v>
      </c>
      <c r="HF549">
        <v>12.0099</v>
      </c>
      <c r="HG549">
        <v>4.98715</v>
      </c>
      <c r="HH549">
        <v>3.2884</v>
      </c>
      <c r="HI549">
        <v>2509.2</v>
      </c>
      <c r="HJ549">
        <v>9999</v>
      </c>
      <c r="HK549">
        <v>9999</v>
      </c>
      <c r="HL549">
        <v>47</v>
      </c>
      <c r="HM549">
        <v>1.86737</v>
      </c>
      <c r="HN549">
        <v>1.86631</v>
      </c>
      <c r="HO549">
        <v>1.86584</v>
      </c>
      <c r="HP549">
        <v>1.86569</v>
      </c>
      <c r="HQ549">
        <v>1.86753</v>
      </c>
      <c r="HR549">
        <v>1.87006</v>
      </c>
      <c r="HS549">
        <v>1.86873</v>
      </c>
      <c r="HT549">
        <v>1.87012</v>
      </c>
      <c r="HU549">
        <v>0</v>
      </c>
      <c r="HV549">
        <v>0</v>
      </c>
      <c r="HW549">
        <v>0</v>
      </c>
      <c r="HX549">
        <v>0</v>
      </c>
      <c r="HY549" t="s">
        <v>425</v>
      </c>
      <c r="HZ549" t="s">
        <v>426</v>
      </c>
      <c r="IA549" t="s">
        <v>427</v>
      </c>
      <c r="IB549" t="s">
        <v>427</v>
      </c>
      <c r="IC549" t="s">
        <v>427</v>
      </c>
      <c r="ID549" t="s">
        <v>427</v>
      </c>
      <c r="IE549">
        <v>0</v>
      </c>
      <c r="IF549">
        <v>100</v>
      </c>
      <c r="IG549">
        <v>100</v>
      </c>
      <c r="IH549">
        <v>-0.35</v>
      </c>
      <c r="II549">
        <v>0.1148</v>
      </c>
      <c r="IJ549">
        <v>1.086735174038953</v>
      </c>
      <c r="IK549">
        <v>-0.0004613869835165773</v>
      </c>
      <c r="IL549">
        <v>-7.733014719846753E-07</v>
      </c>
      <c r="IM549">
        <v>2.12217718631011E-10</v>
      </c>
      <c r="IN549">
        <v>-0.1663746428164504</v>
      </c>
      <c r="IO549">
        <v>0.000886434048502425</v>
      </c>
      <c r="IP549">
        <v>0.0004187276611132993</v>
      </c>
      <c r="IQ549">
        <v>-3.612086840460417E-06</v>
      </c>
      <c r="IR549">
        <v>19</v>
      </c>
      <c r="IS549">
        <v>2204</v>
      </c>
      <c r="IT549">
        <v>1</v>
      </c>
      <c r="IU549">
        <v>37</v>
      </c>
      <c r="IV549">
        <v>22.8</v>
      </c>
      <c r="IW549">
        <v>22.9</v>
      </c>
      <c r="IX549">
        <v>2.75269</v>
      </c>
      <c r="IY549">
        <v>2.20581</v>
      </c>
      <c r="IZ549">
        <v>1.39648</v>
      </c>
      <c r="JA549">
        <v>2.34863</v>
      </c>
      <c r="JB549">
        <v>1.49536</v>
      </c>
      <c r="JC549">
        <v>2.39868</v>
      </c>
      <c r="JD549">
        <v>39.868</v>
      </c>
      <c r="JE549">
        <v>14.1233</v>
      </c>
      <c r="JF549">
        <v>18</v>
      </c>
      <c r="JG549">
        <v>392.459</v>
      </c>
      <c r="JH549">
        <v>558.047</v>
      </c>
      <c r="JI549">
        <v>33.2305</v>
      </c>
      <c r="JJ549">
        <v>32.9067</v>
      </c>
      <c r="JK549">
        <v>30</v>
      </c>
      <c r="JL549">
        <v>32.8342</v>
      </c>
      <c r="JM549">
        <v>32.7431</v>
      </c>
      <c r="JN549">
        <v>55.1312</v>
      </c>
      <c r="JO549">
        <v>19.7006</v>
      </c>
      <c r="JP549">
        <v>0</v>
      </c>
      <c r="JQ549">
        <v>-999.9</v>
      </c>
      <c r="JR549">
        <v>1403.58</v>
      </c>
      <c r="JS549">
        <v>21.2013</v>
      </c>
      <c r="JT549">
        <v>99.5834</v>
      </c>
      <c r="JU549">
        <v>99.6739</v>
      </c>
    </row>
    <row r="550" spans="1:281">
      <c r="A550">
        <v>534</v>
      </c>
      <c r="B550">
        <v>1652293245</v>
      </c>
      <c r="C550">
        <v>11188.5</v>
      </c>
      <c r="D550" t="s">
        <v>1579</v>
      </c>
      <c r="E550" t="s">
        <v>1580</v>
      </c>
      <c r="F550">
        <v>5</v>
      </c>
      <c r="G550" t="s">
        <v>1410</v>
      </c>
      <c r="H550" t="s">
        <v>418</v>
      </c>
      <c r="I550">
        <v>1652293242.5</v>
      </c>
      <c r="J550">
        <f>(K550)/1000</f>
        <v>0</v>
      </c>
      <c r="K550">
        <f>IF(CZ550, AN550, AH550)</f>
        <v>0</v>
      </c>
      <c r="L550">
        <f>IF(CZ550, AI550, AG550)</f>
        <v>0</v>
      </c>
      <c r="M550">
        <f>DB550 - IF(AU550&gt;1, L550*CV550*100.0/(AW550*DP550), 0)</f>
        <v>0</v>
      </c>
      <c r="N550">
        <f>((T550-J550/2)*M550-L550)/(T550+J550/2)</f>
        <v>0</v>
      </c>
      <c r="O550">
        <f>N550*(DI550+DJ550)/1000.0</f>
        <v>0</v>
      </c>
      <c r="P550">
        <f>(DB550 - IF(AU550&gt;1, L550*CV550*100.0/(AW550*DP550), 0))*(DI550+DJ550)/1000.0</f>
        <v>0</v>
      </c>
      <c r="Q550">
        <f>2.0/((1/S550-1/R550)+SIGN(S550)*SQRT((1/S550-1/R550)*(1/S550-1/R550) + 4*CW550/((CW550+1)*(CW550+1))*(2*1/S550*1/R550-1/R550*1/R550)))</f>
        <v>0</v>
      </c>
      <c r="R550">
        <f>IF(LEFT(CX550,1)&lt;&gt;"0",IF(LEFT(CX550,1)="1",3.0,CY550),$D$5+$E$5*(DP550*DI550/($K$5*1000))+$F$5*(DP550*DI550/($K$5*1000))*MAX(MIN(CV550,$J$5),$I$5)*MAX(MIN(CV550,$J$5),$I$5)+$G$5*MAX(MIN(CV550,$J$5),$I$5)*(DP550*DI550/($K$5*1000))+$H$5*(DP550*DI550/($K$5*1000))*(DP550*DI550/($K$5*1000)))</f>
        <v>0</v>
      </c>
      <c r="S550">
        <f>J550*(1000-(1000*0.61365*exp(17.502*W550/(240.97+W550))/(DI550+DJ550)+DD550)/2)/(1000*0.61365*exp(17.502*W550/(240.97+W550))/(DI550+DJ550)-DD550)</f>
        <v>0</v>
      </c>
      <c r="T550">
        <f>1/((CW550+1)/(Q550/1.6)+1/(R550/1.37)) + CW550/((CW550+1)/(Q550/1.6) + CW550/(R550/1.37))</f>
        <v>0</v>
      </c>
      <c r="U550">
        <f>(CR550*CU550)</f>
        <v>0</v>
      </c>
      <c r="V550">
        <f>(DK550+(U550+2*0.95*5.67E-8*(((DK550+$B$7)+273)^4-(DK550+273)^4)-44100*J550)/(1.84*29.3*R550+8*0.95*5.67E-8*(DK550+273)^3))</f>
        <v>0</v>
      </c>
      <c r="W550">
        <f>($C$7*DL550+$D$7*DM550+$E$7*V550)</f>
        <v>0</v>
      </c>
      <c r="X550">
        <f>0.61365*exp(17.502*W550/(240.97+W550))</f>
        <v>0</v>
      </c>
      <c r="Y550">
        <f>(Z550/AA550*100)</f>
        <v>0</v>
      </c>
      <c r="Z550">
        <f>DD550*(DI550+DJ550)/1000</f>
        <v>0</v>
      </c>
      <c r="AA550">
        <f>0.61365*exp(17.502*DK550/(240.97+DK550))</f>
        <v>0</v>
      </c>
      <c r="AB550">
        <f>(X550-DD550*(DI550+DJ550)/1000)</f>
        <v>0</v>
      </c>
      <c r="AC550">
        <f>(-J550*44100)</f>
        <v>0</v>
      </c>
      <c r="AD550">
        <f>2*29.3*R550*0.92*(DK550-W550)</f>
        <v>0</v>
      </c>
      <c r="AE550">
        <f>2*0.95*5.67E-8*(((DK550+$B$7)+273)^4-(W550+273)^4)</f>
        <v>0</v>
      </c>
      <c r="AF550">
        <f>U550+AE550+AC550+AD550</f>
        <v>0</v>
      </c>
      <c r="AG550">
        <f>DH550*AU550*(DC550-DB550*(1000-AU550*DE550)/(1000-AU550*DD550))/(100*CV550)</f>
        <v>0</v>
      </c>
      <c r="AH550">
        <f>1000*DH550*AU550*(DD550-DE550)/(100*CV550*(1000-AU550*DD550))</f>
        <v>0</v>
      </c>
      <c r="AI550">
        <f>(AJ550 - AK550 - DI550*1E3/(8.314*(DK550+273.15)) * AM550/DH550 * AL550) * DH550/(100*CV550) * (1000 - DE550)/1000</f>
        <v>0</v>
      </c>
      <c r="AJ550">
        <v>1417.31177532354</v>
      </c>
      <c r="AK550">
        <v>1347.79109090909</v>
      </c>
      <c r="AL550">
        <v>3.354042411635802</v>
      </c>
      <c r="AM550">
        <v>66.42542374797677</v>
      </c>
      <c r="AN550">
        <f>(AP550 - AO550 + DI550*1E3/(8.314*(DK550+273.15)) * AR550/DH550 * AQ550) * DH550/(100*CV550) * 1000/(1000 - AP550)</f>
        <v>0</v>
      </c>
      <c r="AO550">
        <v>20.99144329569839</v>
      </c>
      <c r="AP550">
        <v>28.60692517482519</v>
      </c>
      <c r="AQ550">
        <v>0.006417948988169967</v>
      </c>
      <c r="AR550">
        <v>79.24354987130967</v>
      </c>
      <c r="AS550">
        <v>0</v>
      </c>
      <c r="AT550">
        <v>0</v>
      </c>
      <c r="AU550">
        <f>IF(AS550*$H$13&gt;=AW550,1.0,(AW550/(AW550-AS550*$H$13)))</f>
        <v>0</v>
      </c>
      <c r="AV550">
        <f>(AU550-1)*100</f>
        <v>0</v>
      </c>
      <c r="AW550">
        <f>MAX(0,($B$13+$C$13*DP550)/(1+$D$13*DP550)*DI550/(DK550+273)*$E$13)</f>
        <v>0</v>
      </c>
      <c r="AX550" t="s">
        <v>421</v>
      </c>
      <c r="AY550" t="s">
        <v>421</v>
      </c>
      <c r="AZ550">
        <v>0</v>
      </c>
      <c r="BA550">
        <v>0</v>
      </c>
      <c r="BB550">
        <f>1-AZ550/BA550</f>
        <v>0</v>
      </c>
      <c r="BC550">
        <v>0</v>
      </c>
      <c r="BD550" t="s">
        <v>421</v>
      </c>
      <c r="BE550" t="s">
        <v>421</v>
      </c>
      <c r="BF550">
        <v>0</v>
      </c>
      <c r="BG550">
        <v>0</v>
      </c>
      <c r="BH550">
        <f>1-BF550/BG550</f>
        <v>0</v>
      </c>
      <c r="BI550">
        <v>0.5</v>
      </c>
      <c r="BJ550">
        <f>CS550</f>
        <v>0</v>
      </c>
      <c r="BK550">
        <f>L550</f>
        <v>0</v>
      </c>
      <c r="BL550">
        <f>BH550*BI550*BJ550</f>
        <v>0</v>
      </c>
      <c r="BM550">
        <f>(BK550-BC550)/BJ550</f>
        <v>0</v>
      </c>
      <c r="BN550">
        <f>(BA550-BG550)/BG550</f>
        <v>0</v>
      </c>
      <c r="BO550">
        <f>AZ550/(BB550+AZ550/BG550)</f>
        <v>0</v>
      </c>
      <c r="BP550" t="s">
        <v>421</v>
      </c>
      <c r="BQ550">
        <v>0</v>
      </c>
      <c r="BR550">
        <f>IF(BQ550&lt;&gt;0, BQ550, BO550)</f>
        <v>0</v>
      </c>
      <c r="BS550">
        <f>1-BR550/BG550</f>
        <v>0</v>
      </c>
      <c r="BT550">
        <f>(BG550-BF550)/(BG550-BR550)</f>
        <v>0</v>
      </c>
      <c r="BU550">
        <f>(BA550-BG550)/(BA550-BR550)</f>
        <v>0</v>
      </c>
      <c r="BV550">
        <f>(BG550-BF550)/(BG550-AZ550)</f>
        <v>0</v>
      </c>
      <c r="BW550">
        <f>(BA550-BG550)/(BA550-AZ550)</f>
        <v>0</v>
      </c>
      <c r="BX550">
        <f>(BT550*BR550/BF550)</f>
        <v>0</v>
      </c>
      <c r="BY550">
        <f>(1-BX550)</f>
        <v>0</v>
      </c>
      <c r="BZ550">
        <v>1370</v>
      </c>
      <c r="CA550">
        <v>300</v>
      </c>
      <c r="CB550">
        <v>300</v>
      </c>
      <c r="CC550">
        <v>300</v>
      </c>
      <c r="CD550">
        <v>10364.3</v>
      </c>
      <c r="CE550">
        <v>1581.53</v>
      </c>
      <c r="CF550">
        <v>-0.00729618</v>
      </c>
      <c r="CG550">
        <v>1.07</v>
      </c>
      <c r="CH550" t="s">
        <v>421</v>
      </c>
      <c r="CI550" t="s">
        <v>421</v>
      </c>
      <c r="CJ550" t="s">
        <v>421</v>
      </c>
      <c r="CK550" t="s">
        <v>421</v>
      </c>
      <c r="CL550" t="s">
        <v>421</v>
      </c>
      <c r="CM550" t="s">
        <v>421</v>
      </c>
      <c r="CN550" t="s">
        <v>421</v>
      </c>
      <c r="CO550" t="s">
        <v>421</v>
      </c>
      <c r="CP550" t="s">
        <v>421</v>
      </c>
      <c r="CQ550" t="s">
        <v>421</v>
      </c>
      <c r="CR550">
        <f>$B$11*DQ550+$C$11*DR550+$F$11*EC550*(1-EF550)</f>
        <v>0</v>
      </c>
      <c r="CS550">
        <f>CR550*CT550</f>
        <v>0</v>
      </c>
      <c r="CT550">
        <f>($B$11*$D$9+$C$11*$D$9+$F$11*((EP550+EH550)/MAX(EP550+EH550+EQ550, 0.1)*$I$9+EQ550/MAX(EP550+EH550+EQ550, 0.1)*$J$9))/($B$11+$C$11+$F$11)</f>
        <v>0</v>
      </c>
      <c r="CU550">
        <f>($B$11*$K$9+$C$11*$K$9+$F$11*((EP550+EH550)/MAX(EP550+EH550+EQ550, 0.1)*$P$9+EQ550/MAX(EP550+EH550+EQ550, 0.1)*$Q$9))/($B$11+$C$11+$F$11)</f>
        <v>0</v>
      </c>
      <c r="CV550">
        <v>6</v>
      </c>
      <c r="CW550">
        <v>0.5</v>
      </c>
      <c r="CX550" t="s">
        <v>422</v>
      </c>
      <c r="CY550">
        <v>2</v>
      </c>
      <c r="CZ550" t="b">
        <v>1</v>
      </c>
      <c r="DA550">
        <v>1652293242.5</v>
      </c>
      <c r="DB550">
        <v>1302.708888888889</v>
      </c>
      <c r="DC550">
        <v>1391.982222222222</v>
      </c>
      <c r="DD550">
        <v>28.5953</v>
      </c>
      <c r="DE550">
        <v>21.04386666666666</v>
      </c>
      <c r="DF550">
        <v>1303.065555555556</v>
      </c>
      <c r="DG550">
        <v>28.48023333333333</v>
      </c>
      <c r="DH550">
        <v>400.0794444444444</v>
      </c>
      <c r="DI550">
        <v>90.58387777777779</v>
      </c>
      <c r="DJ550">
        <v>0.09998195555555556</v>
      </c>
      <c r="DK550">
        <v>33.88937777777778</v>
      </c>
      <c r="DL550">
        <v>32.71317777777778</v>
      </c>
      <c r="DM550">
        <v>999.9000000000001</v>
      </c>
      <c r="DN550">
        <v>0</v>
      </c>
      <c r="DO550">
        <v>0</v>
      </c>
      <c r="DP550">
        <v>9995.904444444446</v>
      </c>
      <c r="DQ550">
        <v>0</v>
      </c>
      <c r="DR550">
        <v>251.3386666666667</v>
      </c>
      <c r="DS550">
        <v>-89.27438888888888</v>
      </c>
      <c r="DT550">
        <v>1341.056666666666</v>
      </c>
      <c r="DU550">
        <v>1421.906666666667</v>
      </c>
      <c r="DV550">
        <v>7.551448888888889</v>
      </c>
      <c r="DW550">
        <v>1391.982222222222</v>
      </c>
      <c r="DX550">
        <v>21.04386666666666</v>
      </c>
      <c r="DY550">
        <v>2.590274444444445</v>
      </c>
      <c r="DZ550">
        <v>1.906235555555556</v>
      </c>
      <c r="EA550">
        <v>21.60514444444444</v>
      </c>
      <c r="EB550">
        <v>16.68624444444444</v>
      </c>
      <c r="EC550">
        <v>1499.988888888889</v>
      </c>
      <c r="ED550">
        <v>0.9729928888888888</v>
      </c>
      <c r="EE550">
        <v>0.02700704444444445</v>
      </c>
      <c r="EF550">
        <v>0</v>
      </c>
      <c r="EG550">
        <v>953.0803333333333</v>
      </c>
      <c r="EH550">
        <v>5.00097</v>
      </c>
      <c r="EI550">
        <v>15391.37777777778</v>
      </c>
      <c r="EJ550">
        <v>12491.47777777778</v>
      </c>
      <c r="EK550">
        <v>42.312</v>
      </c>
      <c r="EL550">
        <v>43.90255555555555</v>
      </c>
      <c r="EM550">
        <v>42.562</v>
      </c>
      <c r="EN550">
        <v>43.625</v>
      </c>
      <c r="EO550">
        <v>43.472</v>
      </c>
      <c r="EP550">
        <v>1454.612222222222</v>
      </c>
      <c r="EQ550">
        <v>40.37666666666667</v>
      </c>
      <c r="ER550">
        <v>0</v>
      </c>
      <c r="ES550">
        <v>1409.400000095367</v>
      </c>
      <c r="ET550">
        <v>0</v>
      </c>
      <c r="EU550">
        <v>953.5034999999999</v>
      </c>
      <c r="EV550">
        <v>-5.935692298006576</v>
      </c>
      <c r="EW550">
        <v>-91.04273508607611</v>
      </c>
      <c r="EX550">
        <v>15395.54615384615</v>
      </c>
      <c r="EY550">
        <v>15</v>
      </c>
      <c r="EZ550">
        <v>1652291871.6</v>
      </c>
      <c r="FA550" t="s">
        <v>1407</v>
      </c>
      <c r="FB550">
        <v>1652291871.6</v>
      </c>
      <c r="FC550">
        <v>1652291863.6</v>
      </c>
      <c r="FD550">
        <v>39</v>
      </c>
      <c r="FE550">
        <v>0.347</v>
      </c>
      <c r="FF550">
        <v>-0</v>
      </c>
      <c r="FG550">
        <v>-0.763</v>
      </c>
      <c r="FH550">
        <v>0.031</v>
      </c>
      <c r="FI550">
        <v>1600</v>
      </c>
      <c r="FJ550">
        <v>23</v>
      </c>
      <c r="FK550">
        <v>0.04</v>
      </c>
      <c r="FL550">
        <v>0.02</v>
      </c>
      <c r="FM550">
        <v>-89.11530731707316</v>
      </c>
      <c r="FN550">
        <v>1.716027177700267</v>
      </c>
      <c r="FO550">
        <v>0.3957717779104061</v>
      </c>
      <c r="FP550">
        <v>-1</v>
      </c>
      <c r="FQ550">
        <v>7.780441707317073</v>
      </c>
      <c r="FR550">
        <v>-1.757954216027859</v>
      </c>
      <c r="FS550">
        <v>0.1740854084596079</v>
      </c>
      <c r="FT550">
        <v>0</v>
      </c>
      <c r="FU550">
        <v>0</v>
      </c>
      <c r="FV550">
        <v>0</v>
      </c>
      <c r="FW550">
        <v>0</v>
      </c>
      <c r="FX550">
        <v>-1</v>
      </c>
      <c r="FY550">
        <v>0</v>
      </c>
      <c r="FZ550">
        <v>1</v>
      </c>
      <c r="GA550" t="s">
        <v>710</v>
      </c>
      <c r="GB550">
        <v>2.69301</v>
      </c>
      <c r="GC550">
        <v>2.70517</v>
      </c>
      <c r="GD550">
        <v>0.202663</v>
      </c>
      <c r="GE550">
        <v>0.208928</v>
      </c>
      <c r="GF550">
        <v>0.119251</v>
      </c>
      <c r="GG550">
        <v>0.0952196</v>
      </c>
      <c r="GH550">
        <v>24956.5</v>
      </c>
      <c r="GI550">
        <v>24862.4</v>
      </c>
      <c r="GJ550">
        <v>29136.5</v>
      </c>
      <c r="GK550">
        <v>29100.2</v>
      </c>
      <c r="GL550">
        <v>33976.3</v>
      </c>
      <c r="GM550">
        <v>35053.1</v>
      </c>
      <c r="GN550">
        <v>41003.3</v>
      </c>
      <c r="GO550">
        <v>41526.4</v>
      </c>
      <c r="GP550">
        <v>1.7084</v>
      </c>
      <c r="GQ550">
        <v>1.99163</v>
      </c>
      <c r="GR550">
        <v>0.0875369</v>
      </c>
      <c r="GS550">
        <v>0</v>
      </c>
      <c r="GT550">
        <v>31.306</v>
      </c>
      <c r="GU550">
        <v>999.9</v>
      </c>
      <c r="GV550">
        <v>35.8</v>
      </c>
      <c r="GW550">
        <v>37.5</v>
      </c>
      <c r="GX550">
        <v>25.6058</v>
      </c>
      <c r="GY550">
        <v>62.8319</v>
      </c>
      <c r="GZ550">
        <v>29.0345</v>
      </c>
      <c r="HA550">
        <v>1</v>
      </c>
      <c r="HB550">
        <v>0.424411</v>
      </c>
      <c r="HC550">
        <v>0</v>
      </c>
      <c r="HD550">
        <v>20.3916</v>
      </c>
      <c r="HE550">
        <v>5.21504</v>
      </c>
      <c r="HF550">
        <v>12.0099</v>
      </c>
      <c r="HG550">
        <v>4.98705</v>
      </c>
      <c r="HH550">
        <v>3.28828</v>
      </c>
      <c r="HI550">
        <v>2509.4</v>
      </c>
      <c r="HJ550">
        <v>9999</v>
      </c>
      <c r="HK550">
        <v>9999</v>
      </c>
      <c r="HL550">
        <v>47</v>
      </c>
      <c r="HM550">
        <v>1.86737</v>
      </c>
      <c r="HN550">
        <v>1.8663</v>
      </c>
      <c r="HO550">
        <v>1.86584</v>
      </c>
      <c r="HP550">
        <v>1.86569</v>
      </c>
      <c r="HQ550">
        <v>1.86752</v>
      </c>
      <c r="HR550">
        <v>1.87006</v>
      </c>
      <c r="HS550">
        <v>1.86874</v>
      </c>
      <c r="HT550">
        <v>1.87012</v>
      </c>
      <c r="HU550">
        <v>0</v>
      </c>
      <c r="HV550">
        <v>0</v>
      </c>
      <c r="HW550">
        <v>0</v>
      </c>
      <c r="HX550">
        <v>0</v>
      </c>
      <c r="HY550" t="s">
        <v>425</v>
      </c>
      <c r="HZ550" t="s">
        <v>426</v>
      </c>
      <c r="IA550" t="s">
        <v>427</v>
      </c>
      <c r="IB550" t="s">
        <v>427</v>
      </c>
      <c r="IC550" t="s">
        <v>427</v>
      </c>
      <c r="ID550" t="s">
        <v>427</v>
      </c>
      <c r="IE550">
        <v>0</v>
      </c>
      <c r="IF550">
        <v>100</v>
      </c>
      <c r="IG550">
        <v>100</v>
      </c>
      <c r="IH550">
        <v>-0.37</v>
      </c>
      <c r="II550">
        <v>0.1153</v>
      </c>
      <c r="IJ550">
        <v>1.086735174038953</v>
      </c>
      <c r="IK550">
        <v>-0.0004613869835165773</v>
      </c>
      <c r="IL550">
        <v>-7.733014719846753E-07</v>
      </c>
      <c r="IM550">
        <v>2.12217718631011E-10</v>
      </c>
      <c r="IN550">
        <v>-0.1663746428164504</v>
      </c>
      <c r="IO550">
        <v>0.000886434048502425</v>
      </c>
      <c r="IP550">
        <v>0.0004187276611132993</v>
      </c>
      <c r="IQ550">
        <v>-3.612086840460417E-06</v>
      </c>
      <c r="IR550">
        <v>19</v>
      </c>
      <c r="IS550">
        <v>2204</v>
      </c>
      <c r="IT550">
        <v>1</v>
      </c>
      <c r="IU550">
        <v>37</v>
      </c>
      <c r="IV550">
        <v>22.9</v>
      </c>
      <c r="IW550">
        <v>23</v>
      </c>
      <c r="IX550">
        <v>2.77832</v>
      </c>
      <c r="IY550">
        <v>2.21313</v>
      </c>
      <c r="IZ550">
        <v>1.39648</v>
      </c>
      <c r="JA550">
        <v>2.34863</v>
      </c>
      <c r="JB550">
        <v>1.49536</v>
      </c>
      <c r="JC550">
        <v>2.35596</v>
      </c>
      <c r="JD550">
        <v>39.868</v>
      </c>
      <c r="JE550">
        <v>14.1145</v>
      </c>
      <c r="JF550">
        <v>18</v>
      </c>
      <c r="JG550">
        <v>392.567</v>
      </c>
      <c r="JH550">
        <v>558.12</v>
      </c>
      <c r="JI550">
        <v>33.2294</v>
      </c>
      <c r="JJ550">
        <v>32.9041</v>
      </c>
      <c r="JK550">
        <v>29.9999</v>
      </c>
      <c r="JL550">
        <v>32.8338</v>
      </c>
      <c r="JM550">
        <v>32.7429</v>
      </c>
      <c r="JN550">
        <v>55.623</v>
      </c>
      <c r="JO550">
        <v>19.101</v>
      </c>
      <c r="JP550">
        <v>0</v>
      </c>
      <c r="JQ550">
        <v>-999.9</v>
      </c>
      <c r="JR550">
        <v>1416.94</v>
      </c>
      <c r="JS550">
        <v>21.3347</v>
      </c>
      <c r="JT550">
        <v>99.58369999999999</v>
      </c>
      <c r="JU550">
        <v>99.67489999999999</v>
      </c>
    </row>
    <row r="551" spans="1:281">
      <c r="A551">
        <v>535</v>
      </c>
      <c r="B551">
        <v>1652293249.5</v>
      </c>
      <c r="C551">
        <v>11193</v>
      </c>
      <c r="D551" t="s">
        <v>1581</v>
      </c>
      <c r="E551" t="s">
        <v>1582</v>
      </c>
      <c r="F551">
        <v>5</v>
      </c>
      <c r="G551" t="s">
        <v>1410</v>
      </c>
      <c r="H551" t="s">
        <v>418</v>
      </c>
      <c r="I551">
        <v>1652293246.944444</v>
      </c>
      <c r="J551">
        <f>(K551)/1000</f>
        <v>0</v>
      </c>
      <c r="K551">
        <f>IF(CZ551, AN551, AH551)</f>
        <v>0</v>
      </c>
      <c r="L551">
        <f>IF(CZ551, AI551, AG551)</f>
        <v>0</v>
      </c>
      <c r="M551">
        <f>DB551 - IF(AU551&gt;1, L551*CV551*100.0/(AW551*DP551), 0)</f>
        <v>0</v>
      </c>
      <c r="N551">
        <f>((T551-J551/2)*M551-L551)/(T551+J551/2)</f>
        <v>0</v>
      </c>
      <c r="O551">
        <f>N551*(DI551+DJ551)/1000.0</f>
        <v>0</v>
      </c>
      <c r="P551">
        <f>(DB551 - IF(AU551&gt;1, L551*CV551*100.0/(AW551*DP551), 0))*(DI551+DJ551)/1000.0</f>
        <v>0</v>
      </c>
      <c r="Q551">
        <f>2.0/((1/S551-1/R551)+SIGN(S551)*SQRT((1/S551-1/R551)*(1/S551-1/R551) + 4*CW551/((CW551+1)*(CW551+1))*(2*1/S551*1/R551-1/R551*1/R551)))</f>
        <v>0</v>
      </c>
      <c r="R551">
        <f>IF(LEFT(CX551,1)&lt;&gt;"0",IF(LEFT(CX551,1)="1",3.0,CY551),$D$5+$E$5*(DP551*DI551/($K$5*1000))+$F$5*(DP551*DI551/($K$5*1000))*MAX(MIN(CV551,$J$5),$I$5)*MAX(MIN(CV551,$J$5),$I$5)+$G$5*MAX(MIN(CV551,$J$5),$I$5)*(DP551*DI551/($K$5*1000))+$H$5*(DP551*DI551/($K$5*1000))*(DP551*DI551/($K$5*1000)))</f>
        <v>0</v>
      </c>
      <c r="S551">
        <f>J551*(1000-(1000*0.61365*exp(17.502*W551/(240.97+W551))/(DI551+DJ551)+DD551)/2)/(1000*0.61365*exp(17.502*W551/(240.97+W551))/(DI551+DJ551)-DD551)</f>
        <v>0</v>
      </c>
      <c r="T551">
        <f>1/((CW551+1)/(Q551/1.6)+1/(R551/1.37)) + CW551/((CW551+1)/(Q551/1.6) + CW551/(R551/1.37))</f>
        <v>0</v>
      </c>
      <c r="U551">
        <f>(CR551*CU551)</f>
        <v>0</v>
      </c>
      <c r="V551">
        <f>(DK551+(U551+2*0.95*5.67E-8*(((DK551+$B$7)+273)^4-(DK551+273)^4)-44100*J551)/(1.84*29.3*R551+8*0.95*5.67E-8*(DK551+273)^3))</f>
        <v>0</v>
      </c>
      <c r="W551">
        <f>($C$7*DL551+$D$7*DM551+$E$7*V551)</f>
        <v>0</v>
      </c>
      <c r="X551">
        <f>0.61365*exp(17.502*W551/(240.97+W551))</f>
        <v>0</v>
      </c>
      <c r="Y551">
        <f>(Z551/AA551*100)</f>
        <v>0</v>
      </c>
      <c r="Z551">
        <f>DD551*(DI551+DJ551)/1000</f>
        <v>0</v>
      </c>
      <c r="AA551">
        <f>0.61365*exp(17.502*DK551/(240.97+DK551))</f>
        <v>0</v>
      </c>
      <c r="AB551">
        <f>(X551-DD551*(DI551+DJ551)/1000)</f>
        <v>0</v>
      </c>
      <c r="AC551">
        <f>(-J551*44100)</f>
        <v>0</v>
      </c>
      <c r="AD551">
        <f>2*29.3*R551*0.92*(DK551-W551)</f>
        <v>0</v>
      </c>
      <c r="AE551">
        <f>2*0.95*5.67E-8*(((DK551+$B$7)+273)^4-(W551+273)^4)</f>
        <v>0</v>
      </c>
      <c r="AF551">
        <f>U551+AE551+AC551+AD551</f>
        <v>0</v>
      </c>
      <c r="AG551">
        <f>DH551*AU551*(DC551-DB551*(1000-AU551*DE551)/(1000-AU551*DD551))/(100*CV551)</f>
        <v>0</v>
      </c>
      <c r="AH551">
        <f>1000*DH551*AU551*(DD551-DE551)/(100*CV551*(1000-AU551*DD551))</f>
        <v>0</v>
      </c>
      <c r="AI551">
        <f>(AJ551 - AK551 - DI551*1E3/(8.314*(DK551+273.15)) * AM551/DH551 * AL551) * DH551/(100*CV551) * (1000 - DE551)/1000</f>
        <v>0</v>
      </c>
      <c r="AJ551">
        <v>1432.969003224421</v>
      </c>
      <c r="AK551">
        <v>1363.110363636363</v>
      </c>
      <c r="AL551">
        <v>3.394799689071333</v>
      </c>
      <c r="AM551">
        <v>66.42542374797677</v>
      </c>
      <c r="AN551">
        <f>(AP551 - AO551 + DI551*1E3/(8.314*(DK551+273.15)) * AR551/DH551 * AQ551) * DH551/(100*CV551) * 1000/(1000 - AP551)</f>
        <v>0</v>
      </c>
      <c r="AO551">
        <v>21.12370929933418</v>
      </c>
      <c r="AP551">
        <v>28.63017342657345</v>
      </c>
      <c r="AQ551">
        <v>0.006255207013018852</v>
      </c>
      <c r="AR551">
        <v>79.24354987130967</v>
      </c>
      <c r="AS551">
        <v>0</v>
      </c>
      <c r="AT551">
        <v>0</v>
      </c>
      <c r="AU551">
        <f>IF(AS551*$H$13&gt;=AW551,1.0,(AW551/(AW551-AS551*$H$13)))</f>
        <v>0</v>
      </c>
      <c r="AV551">
        <f>(AU551-1)*100</f>
        <v>0</v>
      </c>
      <c r="AW551">
        <f>MAX(0,($B$13+$C$13*DP551)/(1+$D$13*DP551)*DI551/(DK551+273)*$E$13)</f>
        <v>0</v>
      </c>
      <c r="AX551" t="s">
        <v>421</v>
      </c>
      <c r="AY551" t="s">
        <v>421</v>
      </c>
      <c r="AZ551">
        <v>0</v>
      </c>
      <c r="BA551">
        <v>0</v>
      </c>
      <c r="BB551">
        <f>1-AZ551/BA551</f>
        <v>0</v>
      </c>
      <c r="BC551">
        <v>0</v>
      </c>
      <c r="BD551" t="s">
        <v>421</v>
      </c>
      <c r="BE551" t="s">
        <v>421</v>
      </c>
      <c r="BF551">
        <v>0</v>
      </c>
      <c r="BG551">
        <v>0</v>
      </c>
      <c r="BH551">
        <f>1-BF551/BG551</f>
        <v>0</v>
      </c>
      <c r="BI551">
        <v>0.5</v>
      </c>
      <c r="BJ551">
        <f>CS551</f>
        <v>0</v>
      </c>
      <c r="BK551">
        <f>L551</f>
        <v>0</v>
      </c>
      <c r="BL551">
        <f>BH551*BI551*BJ551</f>
        <v>0</v>
      </c>
      <c r="BM551">
        <f>(BK551-BC551)/BJ551</f>
        <v>0</v>
      </c>
      <c r="BN551">
        <f>(BA551-BG551)/BG551</f>
        <v>0</v>
      </c>
      <c r="BO551">
        <f>AZ551/(BB551+AZ551/BG551)</f>
        <v>0</v>
      </c>
      <c r="BP551" t="s">
        <v>421</v>
      </c>
      <c r="BQ551">
        <v>0</v>
      </c>
      <c r="BR551">
        <f>IF(BQ551&lt;&gt;0, BQ551, BO551)</f>
        <v>0</v>
      </c>
      <c r="BS551">
        <f>1-BR551/BG551</f>
        <v>0</v>
      </c>
      <c r="BT551">
        <f>(BG551-BF551)/(BG551-BR551)</f>
        <v>0</v>
      </c>
      <c r="BU551">
        <f>(BA551-BG551)/(BA551-BR551)</f>
        <v>0</v>
      </c>
      <c r="BV551">
        <f>(BG551-BF551)/(BG551-AZ551)</f>
        <v>0</v>
      </c>
      <c r="BW551">
        <f>(BA551-BG551)/(BA551-AZ551)</f>
        <v>0</v>
      </c>
      <c r="BX551">
        <f>(BT551*BR551/BF551)</f>
        <v>0</v>
      </c>
      <c r="BY551">
        <f>(1-BX551)</f>
        <v>0</v>
      </c>
      <c r="BZ551">
        <v>1370</v>
      </c>
      <c r="CA551">
        <v>300</v>
      </c>
      <c r="CB551">
        <v>300</v>
      </c>
      <c r="CC551">
        <v>300</v>
      </c>
      <c r="CD551">
        <v>10364.3</v>
      </c>
      <c r="CE551">
        <v>1581.53</v>
      </c>
      <c r="CF551">
        <v>-0.00729618</v>
      </c>
      <c r="CG551">
        <v>1.07</v>
      </c>
      <c r="CH551" t="s">
        <v>421</v>
      </c>
      <c r="CI551" t="s">
        <v>421</v>
      </c>
      <c r="CJ551" t="s">
        <v>421</v>
      </c>
      <c r="CK551" t="s">
        <v>421</v>
      </c>
      <c r="CL551" t="s">
        <v>421</v>
      </c>
      <c r="CM551" t="s">
        <v>421</v>
      </c>
      <c r="CN551" t="s">
        <v>421</v>
      </c>
      <c r="CO551" t="s">
        <v>421</v>
      </c>
      <c r="CP551" t="s">
        <v>421</v>
      </c>
      <c r="CQ551" t="s">
        <v>421</v>
      </c>
      <c r="CR551">
        <f>$B$11*DQ551+$C$11*DR551+$F$11*EC551*(1-EF551)</f>
        <v>0</v>
      </c>
      <c r="CS551">
        <f>CR551*CT551</f>
        <v>0</v>
      </c>
      <c r="CT551">
        <f>($B$11*$D$9+$C$11*$D$9+$F$11*((EP551+EH551)/MAX(EP551+EH551+EQ551, 0.1)*$I$9+EQ551/MAX(EP551+EH551+EQ551, 0.1)*$J$9))/($B$11+$C$11+$F$11)</f>
        <v>0</v>
      </c>
      <c r="CU551">
        <f>($B$11*$K$9+$C$11*$K$9+$F$11*((EP551+EH551)/MAX(EP551+EH551+EQ551, 0.1)*$P$9+EQ551/MAX(EP551+EH551+EQ551, 0.1)*$Q$9))/($B$11+$C$11+$F$11)</f>
        <v>0</v>
      </c>
      <c r="CV551">
        <v>6</v>
      </c>
      <c r="CW551">
        <v>0.5</v>
      </c>
      <c r="CX551" t="s">
        <v>422</v>
      </c>
      <c r="CY551">
        <v>2</v>
      </c>
      <c r="CZ551" t="b">
        <v>1</v>
      </c>
      <c r="DA551">
        <v>1652293246.944444</v>
      </c>
      <c r="DB551">
        <v>1317.334444444444</v>
      </c>
      <c r="DC551">
        <v>1406.813333333333</v>
      </c>
      <c r="DD551">
        <v>28.62051111111111</v>
      </c>
      <c r="DE551">
        <v>21.16538888888889</v>
      </c>
      <c r="DF551">
        <v>1317.711111111111</v>
      </c>
      <c r="DG551">
        <v>28.50505555555556</v>
      </c>
      <c r="DH551">
        <v>400.1124444444445</v>
      </c>
      <c r="DI551">
        <v>90.586</v>
      </c>
      <c r="DJ551">
        <v>0.1000643888888889</v>
      </c>
      <c r="DK551">
        <v>33.89234444444445</v>
      </c>
      <c r="DL551">
        <v>32.72894444444444</v>
      </c>
      <c r="DM551">
        <v>999.9000000000001</v>
      </c>
      <c r="DN551">
        <v>0</v>
      </c>
      <c r="DO551">
        <v>0</v>
      </c>
      <c r="DP551">
        <v>9998.736666666668</v>
      </c>
      <c r="DQ551">
        <v>0</v>
      </c>
      <c r="DR551">
        <v>252.3378888888889</v>
      </c>
      <c r="DS551">
        <v>-89.48013333333334</v>
      </c>
      <c r="DT551">
        <v>1356.148888888889</v>
      </c>
      <c r="DU551">
        <v>1437.234444444444</v>
      </c>
      <c r="DV551">
        <v>7.455138888888889</v>
      </c>
      <c r="DW551">
        <v>1406.813333333333</v>
      </c>
      <c r="DX551">
        <v>21.16538888888889</v>
      </c>
      <c r="DY551">
        <v>2.592617777777777</v>
      </c>
      <c r="DZ551">
        <v>1.917287777777778</v>
      </c>
      <c r="EA551">
        <v>21.61992222222222</v>
      </c>
      <c r="EB551">
        <v>16.77727777777778</v>
      </c>
      <c r="EC551">
        <v>1499.974444444445</v>
      </c>
      <c r="ED551">
        <v>0.9729989999999999</v>
      </c>
      <c r="EE551">
        <v>0.02700083333333333</v>
      </c>
      <c r="EF551">
        <v>0</v>
      </c>
      <c r="EG551">
        <v>952.7394444444443</v>
      </c>
      <c r="EH551">
        <v>5.00097</v>
      </c>
      <c r="EI551">
        <v>15387.26666666667</v>
      </c>
      <c r="EJ551">
        <v>12491.4</v>
      </c>
      <c r="EK551">
        <v>42.312</v>
      </c>
      <c r="EL551">
        <v>43.90255555555556</v>
      </c>
      <c r="EM551">
        <v>42.562</v>
      </c>
      <c r="EN551">
        <v>43.625</v>
      </c>
      <c r="EO551">
        <v>43.47200000000001</v>
      </c>
      <c r="EP551">
        <v>1454.606666666667</v>
      </c>
      <c r="EQ551">
        <v>40.36777777777778</v>
      </c>
      <c r="ER551">
        <v>0</v>
      </c>
      <c r="ES551">
        <v>1414.200000047684</v>
      </c>
      <c r="ET551">
        <v>0</v>
      </c>
      <c r="EU551">
        <v>953.0897307692308</v>
      </c>
      <c r="EV551">
        <v>-3.740888887275222</v>
      </c>
      <c r="EW551">
        <v>-34.54017088219918</v>
      </c>
      <c r="EX551">
        <v>15390.21923076923</v>
      </c>
      <c r="EY551">
        <v>15</v>
      </c>
      <c r="EZ551">
        <v>1652291871.6</v>
      </c>
      <c r="FA551" t="s">
        <v>1407</v>
      </c>
      <c r="FB551">
        <v>1652291871.6</v>
      </c>
      <c r="FC551">
        <v>1652291863.6</v>
      </c>
      <c r="FD551">
        <v>39</v>
      </c>
      <c r="FE551">
        <v>0.347</v>
      </c>
      <c r="FF551">
        <v>-0</v>
      </c>
      <c r="FG551">
        <v>-0.763</v>
      </c>
      <c r="FH551">
        <v>0.031</v>
      </c>
      <c r="FI551">
        <v>1600</v>
      </c>
      <c r="FJ551">
        <v>23</v>
      </c>
      <c r="FK551">
        <v>0.04</v>
      </c>
      <c r="FL551">
        <v>0.02</v>
      </c>
      <c r="FM551">
        <v>-89.09219024390244</v>
      </c>
      <c r="FN551">
        <v>-1.325002787456381</v>
      </c>
      <c r="FO551">
        <v>0.3693510893741784</v>
      </c>
      <c r="FP551">
        <v>-1</v>
      </c>
      <c r="FQ551">
        <v>7.669700243902439</v>
      </c>
      <c r="FR551">
        <v>-1.566783344947726</v>
      </c>
      <c r="FS551">
        <v>0.1554206319996159</v>
      </c>
      <c r="FT551">
        <v>0</v>
      </c>
      <c r="FU551">
        <v>0</v>
      </c>
      <c r="FV551">
        <v>0</v>
      </c>
      <c r="FW551">
        <v>0</v>
      </c>
      <c r="FX551">
        <v>-1</v>
      </c>
      <c r="FY551">
        <v>0</v>
      </c>
      <c r="FZ551">
        <v>1</v>
      </c>
      <c r="GA551" t="s">
        <v>710</v>
      </c>
      <c r="GB551">
        <v>2.69296</v>
      </c>
      <c r="GC551">
        <v>2.705</v>
      </c>
      <c r="GD551">
        <v>0.204083</v>
      </c>
      <c r="GE551">
        <v>0.210293</v>
      </c>
      <c r="GF551">
        <v>0.119319</v>
      </c>
      <c r="GG551">
        <v>0.0955713</v>
      </c>
      <c r="GH551">
        <v>24911.8</v>
      </c>
      <c r="GI551">
        <v>24819.5</v>
      </c>
      <c r="GJ551">
        <v>29136.4</v>
      </c>
      <c r="GK551">
        <v>29100.3</v>
      </c>
      <c r="GL551">
        <v>33973.5</v>
      </c>
      <c r="GM551">
        <v>35039.5</v>
      </c>
      <c r="GN551">
        <v>41003.1</v>
      </c>
      <c r="GO551">
        <v>41526.5</v>
      </c>
      <c r="GP551">
        <v>1.70805</v>
      </c>
      <c r="GQ551">
        <v>1.99203</v>
      </c>
      <c r="GR551">
        <v>0.08775289999999999</v>
      </c>
      <c r="GS551">
        <v>0</v>
      </c>
      <c r="GT551">
        <v>31.3094</v>
      </c>
      <c r="GU551">
        <v>999.9</v>
      </c>
      <c r="GV551">
        <v>35.8</v>
      </c>
      <c r="GW551">
        <v>37.4</v>
      </c>
      <c r="GX551">
        <v>25.4692</v>
      </c>
      <c r="GY551">
        <v>62.8819</v>
      </c>
      <c r="GZ551">
        <v>28.8622</v>
      </c>
      <c r="HA551">
        <v>1</v>
      </c>
      <c r="HB551">
        <v>0.424113</v>
      </c>
      <c r="HC551">
        <v>0</v>
      </c>
      <c r="HD551">
        <v>20.3916</v>
      </c>
      <c r="HE551">
        <v>5.21489</v>
      </c>
      <c r="HF551">
        <v>12.0099</v>
      </c>
      <c r="HG551">
        <v>4.9871</v>
      </c>
      <c r="HH551">
        <v>3.28808</v>
      </c>
      <c r="HI551">
        <v>2509.4</v>
      </c>
      <c r="HJ551">
        <v>9999</v>
      </c>
      <c r="HK551">
        <v>9999</v>
      </c>
      <c r="HL551">
        <v>47</v>
      </c>
      <c r="HM551">
        <v>1.86737</v>
      </c>
      <c r="HN551">
        <v>1.8663</v>
      </c>
      <c r="HO551">
        <v>1.86584</v>
      </c>
      <c r="HP551">
        <v>1.86571</v>
      </c>
      <c r="HQ551">
        <v>1.86753</v>
      </c>
      <c r="HR551">
        <v>1.87008</v>
      </c>
      <c r="HS551">
        <v>1.86874</v>
      </c>
      <c r="HT551">
        <v>1.87012</v>
      </c>
      <c r="HU551">
        <v>0</v>
      </c>
      <c r="HV551">
        <v>0</v>
      </c>
      <c r="HW551">
        <v>0</v>
      </c>
      <c r="HX551">
        <v>0</v>
      </c>
      <c r="HY551" t="s">
        <v>425</v>
      </c>
      <c r="HZ551" t="s">
        <v>426</v>
      </c>
      <c r="IA551" t="s">
        <v>427</v>
      </c>
      <c r="IB551" t="s">
        <v>427</v>
      </c>
      <c r="IC551" t="s">
        <v>427</v>
      </c>
      <c r="ID551" t="s">
        <v>427</v>
      </c>
      <c r="IE551">
        <v>0</v>
      </c>
      <c r="IF551">
        <v>100</v>
      </c>
      <c r="IG551">
        <v>100</v>
      </c>
      <c r="IH551">
        <v>-0.39</v>
      </c>
      <c r="II551">
        <v>0.1156</v>
      </c>
      <c r="IJ551">
        <v>1.086735174038953</v>
      </c>
      <c r="IK551">
        <v>-0.0004613869835165773</v>
      </c>
      <c r="IL551">
        <v>-7.733014719846753E-07</v>
      </c>
      <c r="IM551">
        <v>2.12217718631011E-10</v>
      </c>
      <c r="IN551">
        <v>-0.1663746428164504</v>
      </c>
      <c r="IO551">
        <v>0.000886434048502425</v>
      </c>
      <c r="IP551">
        <v>0.0004187276611132993</v>
      </c>
      <c r="IQ551">
        <v>-3.612086840460417E-06</v>
      </c>
      <c r="IR551">
        <v>19</v>
      </c>
      <c r="IS551">
        <v>2204</v>
      </c>
      <c r="IT551">
        <v>1</v>
      </c>
      <c r="IU551">
        <v>37</v>
      </c>
      <c r="IV551">
        <v>23</v>
      </c>
      <c r="IW551">
        <v>23.1</v>
      </c>
      <c r="IX551">
        <v>2.80151</v>
      </c>
      <c r="IY551">
        <v>2.21436</v>
      </c>
      <c r="IZ551">
        <v>1.39771</v>
      </c>
      <c r="JA551">
        <v>2.34863</v>
      </c>
      <c r="JB551">
        <v>1.49536</v>
      </c>
      <c r="JC551">
        <v>2.33032</v>
      </c>
      <c r="JD551">
        <v>39.868</v>
      </c>
      <c r="JE551">
        <v>14.1058</v>
      </c>
      <c r="JF551">
        <v>18</v>
      </c>
      <c r="JG551">
        <v>392.36</v>
      </c>
      <c r="JH551">
        <v>558.398</v>
      </c>
      <c r="JI551">
        <v>33.2288</v>
      </c>
      <c r="JJ551">
        <v>32.9038</v>
      </c>
      <c r="JK551">
        <v>29.9999</v>
      </c>
      <c r="JL551">
        <v>32.8313</v>
      </c>
      <c r="JM551">
        <v>32.7403</v>
      </c>
      <c r="JN551">
        <v>56.1502</v>
      </c>
      <c r="JO551">
        <v>18.7983</v>
      </c>
      <c r="JP551">
        <v>0</v>
      </c>
      <c r="JQ551">
        <v>-999.9</v>
      </c>
      <c r="JR551">
        <v>1436.99</v>
      </c>
      <c r="JS551">
        <v>21.4543</v>
      </c>
      <c r="JT551">
        <v>99.5834</v>
      </c>
      <c r="JU551">
        <v>99.6751</v>
      </c>
    </row>
    <row r="552" spans="1:281">
      <c r="A552">
        <v>536</v>
      </c>
      <c r="B552">
        <v>1652293255</v>
      </c>
      <c r="C552">
        <v>11198.5</v>
      </c>
      <c r="D552" t="s">
        <v>1583</v>
      </c>
      <c r="E552" t="s">
        <v>1584</v>
      </c>
      <c r="F552">
        <v>5</v>
      </c>
      <c r="G552" t="s">
        <v>1410</v>
      </c>
      <c r="H552" t="s">
        <v>418</v>
      </c>
      <c r="I552">
        <v>1652293252.25</v>
      </c>
      <c r="J552">
        <f>(K552)/1000</f>
        <v>0</v>
      </c>
      <c r="K552">
        <f>IF(CZ552, AN552, AH552)</f>
        <v>0</v>
      </c>
      <c r="L552">
        <f>IF(CZ552, AI552, AG552)</f>
        <v>0</v>
      </c>
      <c r="M552">
        <f>DB552 - IF(AU552&gt;1, L552*CV552*100.0/(AW552*DP552), 0)</f>
        <v>0</v>
      </c>
      <c r="N552">
        <f>((T552-J552/2)*M552-L552)/(T552+J552/2)</f>
        <v>0</v>
      </c>
      <c r="O552">
        <f>N552*(DI552+DJ552)/1000.0</f>
        <v>0</v>
      </c>
      <c r="P552">
        <f>(DB552 - IF(AU552&gt;1, L552*CV552*100.0/(AW552*DP552), 0))*(DI552+DJ552)/1000.0</f>
        <v>0</v>
      </c>
      <c r="Q552">
        <f>2.0/((1/S552-1/R552)+SIGN(S552)*SQRT((1/S552-1/R552)*(1/S552-1/R552) + 4*CW552/((CW552+1)*(CW552+1))*(2*1/S552*1/R552-1/R552*1/R552)))</f>
        <v>0</v>
      </c>
      <c r="R552">
        <f>IF(LEFT(CX552,1)&lt;&gt;"0",IF(LEFT(CX552,1)="1",3.0,CY552),$D$5+$E$5*(DP552*DI552/($K$5*1000))+$F$5*(DP552*DI552/($K$5*1000))*MAX(MIN(CV552,$J$5),$I$5)*MAX(MIN(CV552,$J$5),$I$5)+$G$5*MAX(MIN(CV552,$J$5),$I$5)*(DP552*DI552/($K$5*1000))+$H$5*(DP552*DI552/($K$5*1000))*(DP552*DI552/($K$5*1000)))</f>
        <v>0</v>
      </c>
      <c r="S552">
        <f>J552*(1000-(1000*0.61365*exp(17.502*W552/(240.97+W552))/(DI552+DJ552)+DD552)/2)/(1000*0.61365*exp(17.502*W552/(240.97+W552))/(DI552+DJ552)-DD552)</f>
        <v>0</v>
      </c>
      <c r="T552">
        <f>1/((CW552+1)/(Q552/1.6)+1/(R552/1.37)) + CW552/((CW552+1)/(Q552/1.6) + CW552/(R552/1.37))</f>
        <v>0</v>
      </c>
      <c r="U552">
        <f>(CR552*CU552)</f>
        <v>0</v>
      </c>
      <c r="V552">
        <f>(DK552+(U552+2*0.95*5.67E-8*(((DK552+$B$7)+273)^4-(DK552+273)^4)-44100*J552)/(1.84*29.3*R552+8*0.95*5.67E-8*(DK552+273)^3))</f>
        <v>0</v>
      </c>
      <c r="W552">
        <f>($C$7*DL552+$D$7*DM552+$E$7*V552)</f>
        <v>0</v>
      </c>
      <c r="X552">
        <f>0.61365*exp(17.502*W552/(240.97+W552))</f>
        <v>0</v>
      </c>
      <c r="Y552">
        <f>(Z552/AA552*100)</f>
        <v>0</v>
      </c>
      <c r="Z552">
        <f>DD552*(DI552+DJ552)/1000</f>
        <v>0</v>
      </c>
      <c r="AA552">
        <f>0.61365*exp(17.502*DK552/(240.97+DK552))</f>
        <v>0</v>
      </c>
      <c r="AB552">
        <f>(X552-DD552*(DI552+DJ552)/1000)</f>
        <v>0</v>
      </c>
      <c r="AC552">
        <f>(-J552*44100)</f>
        <v>0</v>
      </c>
      <c r="AD552">
        <f>2*29.3*R552*0.92*(DK552-W552)</f>
        <v>0</v>
      </c>
      <c r="AE552">
        <f>2*0.95*5.67E-8*(((DK552+$B$7)+273)^4-(W552+273)^4)</f>
        <v>0</v>
      </c>
      <c r="AF552">
        <f>U552+AE552+AC552+AD552</f>
        <v>0</v>
      </c>
      <c r="AG552">
        <f>DH552*AU552*(DC552-DB552*(1000-AU552*DE552)/(1000-AU552*DD552))/(100*CV552)</f>
        <v>0</v>
      </c>
      <c r="AH552">
        <f>1000*DH552*AU552*(DD552-DE552)/(100*CV552*(1000-AU552*DD552))</f>
        <v>0</v>
      </c>
      <c r="AI552">
        <f>(AJ552 - AK552 - DI552*1E3/(8.314*(DK552+273.15)) * AM552/DH552 * AL552) * DH552/(100*CV552) * (1000 - DE552)/1000</f>
        <v>0</v>
      </c>
      <c r="AJ552">
        <v>1452.005115019196</v>
      </c>
      <c r="AK552">
        <v>1381.842363636363</v>
      </c>
      <c r="AL552">
        <v>3.405273732329283</v>
      </c>
      <c r="AM552">
        <v>66.42542374797677</v>
      </c>
      <c r="AN552">
        <f>(AP552 - AO552 + DI552*1E3/(8.314*(DK552+273.15)) * AR552/DH552 * AQ552) * DH552/(100*CV552) * 1000/(1000 - AP552)</f>
        <v>0</v>
      </c>
      <c r="AO552">
        <v>21.26653668806907</v>
      </c>
      <c r="AP552">
        <v>28.65736013986016</v>
      </c>
      <c r="AQ552">
        <v>0.005360538118417542</v>
      </c>
      <c r="AR552">
        <v>79.24354987130967</v>
      </c>
      <c r="AS552">
        <v>0</v>
      </c>
      <c r="AT552">
        <v>0</v>
      </c>
      <c r="AU552">
        <f>IF(AS552*$H$13&gt;=AW552,1.0,(AW552/(AW552-AS552*$H$13)))</f>
        <v>0</v>
      </c>
      <c r="AV552">
        <f>(AU552-1)*100</f>
        <v>0</v>
      </c>
      <c r="AW552">
        <f>MAX(0,($B$13+$C$13*DP552)/(1+$D$13*DP552)*DI552/(DK552+273)*$E$13)</f>
        <v>0</v>
      </c>
      <c r="AX552" t="s">
        <v>421</v>
      </c>
      <c r="AY552" t="s">
        <v>421</v>
      </c>
      <c r="AZ552">
        <v>0</v>
      </c>
      <c r="BA552">
        <v>0</v>
      </c>
      <c r="BB552">
        <f>1-AZ552/BA552</f>
        <v>0</v>
      </c>
      <c r="BC552">
        <v>0</v>
      </c>
      <c r="BD552" t="s">
        <v>421</v>
      </c>
      <c r="BE552" t="s">
        <v>421</v>
      </c>
      <c r="BF552">
        <v>0</v>
      </c>
      <c r="BG552">
        <v>0</v>
      </c>
      <c r="BH552">
        <f>1-BF552/BG552</f>
        <v>0</v>
      </c>
      <c r="BI552">
        <v>0.5</v>
      </c>
      <c r="BJ552">
        <f>CS552</f>
        <v>0</v>
      </c>
      <c r="BK552">
        <f>L552</f>
        <v>0</v>
      </c>
      <c r="BL552">
        <f>BH552*BI552*BJ552</f>
        <v>0</v>
      </c>
      <c r="BM552">
        <f>(BK552-BC552)/BJ552</f>
        <v>0</v>
      </c>
      <c r="BN552">
        <f>(BA552-BG552)/BG552</f>
        <v>0</v>
      </c>
      <c r="BO552">
        <f>AZ552/(BB552+AZ552/BG552)</f>
        <v>0</v>
      </c>
      <c r="BP552" t="s">
        <v>421</v>
      </c>
      <c r="BQ552">
        <v>0</v>
      </c>
      <c r="BR552">
        <f>IF(BQ552&lt;&gt;0, BQ552, BO552)</f>
        <v>0</v>
      </c>
      <c r="BS552">
        <f>1-BR552/BG552</f>
        <v>0</v>
      </c>
      <c r="BT552">
        <f>(BG552-BF552)/(BG552-BR552)</f>
        <v>0</v>
      </c>
      <c r="BU552">
        <f>(BA552-BG552)/(BA552-BR552)</f>
        <v>0</v>
      </c>
      <c r="BV552">
        <f>(BG552-BF552)/(BG552-AZ552)</f>
        <v>0</v>
      </c>
      <c r="BW552">
        <f>(BA552-BG552)/(BA552-AZ552)</f>
        <v>0</v>
      </c>
      <c r="BX552">
        <f>(BT552*BR552/BF552)</f>
        <v>0</v>
      </c>
      <c r="BY552">
        <f>(1-BX552)</f>
        <v>0</v>
      </c>
      <c r="BZ552">
        <v>1370</v>
      </c>
      <c r="CA552">
        <v>300</v>
      </c>
      <c r="CB552">
        <v>300</v>
      </c>
      <c r="CC552">
        <v>300</v>
      </c>
      <c r="CD552">
        <v>10364.3</v>
      </c>
      <c r="CE552">
        <v>1581.53</v>
      </c>
      <c r="CF552">
        <v>-0.00729618</v>
      </c>
      <c r="CG552">
        <v>1.07</v>
      </c>
      <c r="CH552" t="s">
        <v>421</v>
      </c>
      <c r="CI552" t="s">
        <v>421</v>
      </c>
      <c r="CJ552" t="s">
        <v>421</v>
      </c>
      <c r="CK552" t="s">
        <v>421</v>
      </c>
      <c r="CL552" t="s">
        <v>421</v>
      </c>
      <c r="CM552" t="s">
        <v>421</v>
      </c>
      <c r="CN552" t="s">
        <v>421</v>
      </c>
      <c r="CO552" t="s">
        <v>421</v>
      </c>
      <c r="CP552" t="s">
        <v>421</v>
      </c>
      <c r="CQ552" t="s">
        <v>421</v>
      </c>
      <c r="CR552">
        <f>$B$11*DQ552+$C$11*DR552+$F$11*EC552*(1-EF552)</f>
        <v>0</v>
      </c>
      <c r="CS552">
        <f>CR552*CT552</f>
        <v>0</v>
      </c>
      <c r="CT552">
        <f>($B$11*$D$9+$C$11*$D$9+$F$11*((EP552+EH552)/MAX(EP552+EH552+EQ552, 0.1)*$I$9+EQ552/MAX(EP552+EH552+EQ552, 0.1)*$J$9))/($B$11+$C$11+$F$11)</f>
        <v>0</v>
      </c>
      <c r="CU552">
        <f>($B$11*$K$9+$C$11*$K$9+$F$11*((EP552+EH552)/MAX(EP552+EH552+EQ552, 0.1)*$P$9+EQ552/MAX(EP552+EH552+EQ552, 0.1)*$Q$9))/($B$11+$C$11+$F$11)</f>
        <v>0</v>
      </c>
      <c r="CV552">
        <v>6</v>
      </c>
      <c r="CW552">
        <v>0.5</v>
      </c>
      <c r="CX552" t="s">
        <v>422</v>
      </c>
      <c r="CY552">
        <v>2</v>
      </c>
      <c r="CZ552" t="b">
        <v>1</v>
      </c>
      <c r="DA552">
        <v>1652293252.25</v>
      </c>
      <c r="DB552">
        <v>1334.774</v>
      </c>
      <c r="DC552">
        <v>1424.736</v>
      </c>
      <c r="DD552">
        <v>28.64607</v>
      </c>
      <c r="DE552">
        <v>21.29938</v>
      </c>
      <c r="DF552">
        <v>1335.177</v>
      </c>
      <c r="DG552">
        <v>28.53019</v>
      </c>
      <c r="DH552">
        <v>400.0862</v>
      </c>
      <c r="DI552">
        <v>90.58664</v>
      </c>
      <c r="DJ552">
        <v>0.09997768</v>
      </c>
      <c r="DK552">
        <v>33.89645</v>
      </c>
      <c r="DL552">
        <v>32.74449</v>
      </c>
      <c r="DM552">
        <v>999.9</v>
      </c>
      <c r="DN552">
        <v>0</v>
      </c>
      <c r="DO552">
        <v>0</v>
      </c>
      <c r="DP552">
        <v>9999.931</v>
      </c>
      <c r="DQ552">
        <v>0</v>
      </c>
      <c r="DR552">
        <v>253.5879</v>
      </c>
      <c r="DS552">
        <v>-89.96338</v>
      </c>
      <c r="DT552">
        <v>1374.137</v>
      </c>
      <c r="DU552">
        <v>1455.744</v>
      </c>
      <c r="DV552">
        <v>7.346673</v>
      </c>
      <c r="DW552">
        <v>1424.736</v>
      </c>
      <c r="DX552">
        <v>21.29938</v>
      </c>
      <c r="DY552">
        <v>2.594952</v>
      </c>
      <c r="DZ552">
        <v>1.929441</v>
      </c>
      <c r="EA552">
        <v>21.63462</v>
      </c>
      <c r="EB552">
        <v>16.87689</v>
      </c>
      <c r="EC552">
        <v>1500.068</v>
      </c>
      <c r="ED552">
        <v>0.972993</v>
      </c>
      <c r="EE552">
        <v>0.02700695</v>
      </c>
      <c r="EF552">
        <v>0</v>
      </c>
      <c r="EG552">
        <v>952.7860000000001</v>
      </c>
      <c r="EH552">
        <v>5.000970000000001</v>
      </c>
      <c r="EI552">
        <v>15386.33</v>
      </c>
      <c r="EJ552">
        <v>12492.13</v>
      </c>
      <c r="EK552">
        <v>42.312</v>
      </c>
      <c r="EL552">
        <v>43.89360000000001</v>
      </c>
      <c r="EM552">
        <v>42.562</v>
      </c>
      <c r="EN552">
        <v>43.625</v>
      </c>
      <c r="EO552">
        <v>43.4874</v>
      </c>
      <c r="EP552">
        <v>1454.689</v>
      </c>
      <c r="EQ552">
        <v>40.379</v>
      </c>
      <c r="ER552">
        <v>0</v>
      </c>
      <c r="ES552">
        <v>1419.600000143051</v>
      </c>
      <c r="ET552">
        <v>0</v>
      </c>
      <c r="EU552">
        <v>952.8269600000001</v>
      </c>
      <c r="EV552">
        <v>-1.612846159749005</v>
      </c>
      <c r="EW552">
        <v>-29.08461526419889</v>
      </c>
      <c r="EX552">
        <v>15387.644</v>
      </c>
      <c r="EY552">
        <v>15</v>
      </c>
      <c r="EZ552">
        <v>1652291871.6</v>
      </c>
      <c r="FA552" t="s">
        <v>1407</v>
      </c>
      <c r="FB552">
        <v>1652291871.6</v>
      </c>
      <c r="FC552">
        <v>1652291863.6</v>
      </c>
      <c r="FD552">
        <v>39</v>
      </c>
      <c r="FE552">
        <v>0.347</v>
      </c>
      <c r="FF552">
        <v>-0</v>
      </c>
      <c r="FG552">
        <v>-0.763</v>
      </c>
      <c r="FH552">
        <v>0.031</v>
      </c>
      <c r="FI552">
        <v>1600</v>
      </c>
      <c r="FJ552">
        <v>23</v>
      </c>
      <c r="FK552">
        <v>0.04</v>
      </c>
      <c r="FL552">
        <v>0.02</v>
      </c>
      <c r="FM552">
        <v>-89.30613170731706</v>
      </c>
      <c r="FN552">
        <v>-4.715429268292506</v>
      </c>
      <c r="FO552">
        <v>0.4768570330510562</v>
      </c>
      <c r="FP552">
        <v>-1</v>
      </c>
      <c r="FQ552">
        <v>7.522413414634145</v>
      </c>
      <c r="FR552">
        <v>-1.313392264808352</v>
      </c>
      <c r="FS552">
        <v>0.1296775535160239</v>
      </c>
      <c r="FT552">
        <v>0</v>
      </c>
      <c r="FU552">
        <v>0</v>
      </c>
      <c r="FV552">
        <v>0</v>
      </c>
      <c r="FW552">
        <v>0</v>
      </c>
      <c r="FX552">
        <v>-1</v>
      </c>
      <c r="FY552">
        <v>0</v>
      </c>
      <c r="FZ552">
        <v>1</v>
      </c>
      <c r="GA552" t="s">
        <v>710</v>
      </c>
      <c r="GB552">
        <v>2.69301</v>
      </c>
      <c r="GC552">
        <v>2.70508</v>
      </c>
      <c r="GD552">
        <v>0.205815</v>
      </c>
      <c r="GE552">
        <v>0.21199</v>
      </c>
      <c r="GF552">
        <v>0.119396</v>
      </c>
      <c r="GG552">
        <v>0.0959861</v>
      </c>
      <c r="GH552">
        <v>24857.4</v>
      </c>
      <c r="GI552">
        <v>24766.2</v>
      </c>
      <c r="GJ552">
        <v>29136.3</v>
      </c>
      <c r="GK552">
        <v>29100.6</v>
      </c>
      <c r="GL552">
        <v>33970.5</v>
      </c>
      <c r="GM552">
        <v>35023.6</v>
      </c>
      <c r="GN552">
        <v>41003</v>
      </c>
      <c r="GO552">
        <v>41526.7</v>
      </c>
      <c r="GP552">
        <v>1.70785</v>
      </c>
      <c r="GQ552">
        <v>1.99215</v>
      </c>
      <c r="GR552">
        <v>0.089474</v>
      </c>
      <c r="GS552">
        <v>0</v>
      </c>
      <c r="GT552">
        <v>31.3132</v>
      </c>
      <c r="GU552">
        <v>999.9</v>
      </c>
      <c r="GV552">
        <v>35.8</v>
      </c>
      <c r="GW552">
        <v>37.5</v>
      </c>
      <c r="GX552">
        <v>25.6009</v>
      </c>
      <c r="GY552">
        <v>62.9419</v>
      </c>
      <c r="GZ552">
        <v>28.6458</v>
      </c>
      <c r="HA552">
        <v>1</v>
      </c>
      <c r="HB552">
        <v>0.424017</v>
      </c>
      <c r="HC552">
        <v>0</v>
      </c>
      <c r="HD552">
        <v>20.3917</v>
      </c>
      <c r="HE552">
        <v>5.21474</v>
      </c>
      <c r="HF552">
        <v>12.0099</v>
      </c>
      <c r="HG552">
        <v>4.98685</v>
      </c>
      <c r="HH552">
        <v>3.28835</v>
      </c>
      <c r="HI552">
        <v>2509.6</v>
      </c>
      <c r="HJ552">
        <v>9999</v>
      </c>
      <c r="HK552">
        <v>9999</v>
      </c>
      <c r="HL552">
        <v>47</v>
      </c>
      <c r="HM552">
        <v>1.86737</v>
      </c>
      <c r="HN552">
        <v>1.8663</v>
      </c>
      <c r="HO552">
        <v>1.86585</v>
      </c>
      <c r="HP552">
        <v>1.8657</v>
      </c>
      <c r="HQ552">
        <v>1.86754</v>
      </c>
      <c r="HR552">
        <v>1.87004</v>
      </c>
      <c r="HS552">
        <v>1.86874</v>
      </c>
      <c r="HT552">
        <v>1.87011</v>
      </c>
      <c r="HU552">
        <v>0</v>
      </c>
      <c r="HV552">
        <v>0</v>
      </c>
      <c r="HW552">
        <v>0</v>
      </c>
      <c r="HX552">
        <v>0</v>
      </c>
      <c r="HY552" t="s">
        <v>425</v>
      </c>
      <c r="HZ552" t="s">
        <v>426</v>
      </c>
      <c r="IA552" t="s">
        <v>427</v>
      </c>
      <c r="IB552" t="s">
        <v>427</v>
      </c>
      <c r="IC552" t="s">
        <v>427</v>
      </c>
      <c r="ID552" t="s">
        <v>427</v>
      </c>
      <c r="IE552">
        <v>0</v>
      </c>
      <c r="IF552">
        <v>100</v>
      </c>
      <c r="IG552">
        <v>100</v>
      </c>
      <c r="IH552">
        <v>-0.42</v>
      </c>
      <c r="II552">
        <v>0.1161</v>
      </c>
      <c r="IJ552">
        <v>1.086735174038953</v>
      </c>
      <c r="IK552">
        <v>-0.0004613869835165773</v>
      </c>
      <c r="IL552">
        <v>-7.733014719846753E-07</v>
      </c>
      <c r="IM552">
        <v>2.12217718631011E-10</v>
      </c>
      <c r="IN552">
        <v>-0.1663746428164504</v>
      </c>
      <c r="IO552">
        <v>0.000886434048502425</v>
      </c>
      <c r="IP552">
        <v>0.0004187276611132993</v>
      </c>
      <c r="IQ552">
        <v>-3.612086840460417E-06</v>
      </c>
      <c r="IR552">
        <v>19</v>
      </c>
      <c r="IS552">
        <v>2204</v>
      </c>
      <c r="IT552">
        <v>1</v>
      </c>
      <c r="IU552">
        <v>37</v>
      </c>
      <c r="IV552">
        <v>23.1</v>
      </c>
      <c r="IW552">
        <v>23.2</v>
      </c>
      <c r="IX552">
        <v>2.83081</v>
      </c>
      <c r="IY552">
        <v>2.21558</v>
      </c>
      <c r="IZ552">
        <v>1.39648</v>
      </c>
      <c r="JA552">
        <v>2.34863</v>
      </c>
      <c r="JB552">
        <v>1.49536</v>
      </c>
      <c r="JC552">
        <v>2.30713</v>
      </c>
      <c r="JD552">
        <v>39.868</v>
      </c>
      <c r="JE552">
        <v>14.1058</v>
      </c>
      <c r="JF552">
        <v>18</v>
      </c>
      <c r="JG552">
        <v>392.249</v>
      </c>
      <c r="JH552">
        <v>558.492</v>
      </c>
      <c r="JI552">
        <v>33.2279</v>
      </c>
      <c r="JJ552">
        <v>32.9009</v>
      </c>
      <c r="JK552">
        <v>30.0001</v>
      </c>
      <c r="JL552">
        <v>32.8309</v>
      </c>
      <c r="JM552">
        <v>32.7403</v>
      </c>
      <c r="JN552">
        <v>56.6782</v>
      </c>
      <c r="JO552">
        <v>18.2134</v>
      </c>
      <c r="JP552">
        <v>0</v>
      </c>
      <c r="JQ552">
        <v>-999.9</v>
      </c>
      <c r="JR552">
        <v>1450.41</v>
      </c>
      <c r="JS552">
        <v>21.5936</v>
      </c>
      <c r="JT552">
        <v>99.5831</v>
      </c>
      <c r="JU552">
        <v>99.6758</v>
      </c>
    </row>
    <row r="553" spans="1:281">
      <c r="A553">
        <v>537</v>
      </c>
      <c r="B553">
        <v>1652293259.5</v>
      </c>
      <c r="C553">
        <v>11203</v>
      </c>
      <c r="D553" t="s">
        <v>1585</v>
      </c>
      <c r="E553" t="s">
        <v>1586</v>
      </c>
      <c r="F553">
        <v>5</v>
      </c>
      <c r="G553" t="s">
        <v>1410</v>
      </c>
      <c r="H553" t="s">
        <v>418</v>
      </c>
      <c r="I553">
        <v>1652293256.65</v>
      </c>
      <c r="J553">
        <f>(K553)/1000</f>
        <v>0</v>
      </c>
      <c r="K553">
        <f>IF(CZ553, AN553, AH553)</f>
        <v>0</v>
      </c>
      <c r="L553">
        <f>IF(CZ553, AI553, AG553)</f>
        <v>0</v>
      </c>
      <c r="M553">
        <f>DB553 - IF(AU553&gt;1, L553*CV553*100.0/(AW553*DP553), 0)</f>
        <v>0</v>
      </c>
      <c r="N553">
        <f>((T553-J553/2)*M553-L553)/(T553+J553/2)</f>
        <v>0</v>
      </c>
      <c r="O553">
        <f>N553*(DI553+DJ553)/1000.0</f>
        <v>0</v>
      </c>
      <c r="P553">
        <f>(DB553 - IF(AU553&gt;1, L553*CV553*100.0/(AW553*DP553), 0))*(DI553+DJ553)/1000.0</f>
        <v>0</v>
      </c>
      <c r="Q553">
        <f>2.0/((1/S553-1/R553)+SIGN(S553)*SQRT((1/S553-1/R553)*(1/S553-1/R553) + 4*CW553/((CW553+1)*(CW553+1))*(2*1/S553*1/R553-1/R553*1/R553)))</f>
        <v>0</v>
      </c>
      <c r="R553">
        <f>IF(LEFT(CX553,1)&lt;&gt;"0",IF(LEFT(CX553,1)="1",3.0,CY553),$D$5+$E$5*(DP553*DI553/($K$5*1000))+$F$5*(DP553*DI553/($K$5*1000))*MAX(MIN(CV553,$J$5),$I$5)*MAX(MIN(CV553,$J$5),$I$5)+$G$5*MAX(MIN(CV553,$J$5),$I$5)*(DP553*DI553/($K$5*1000))+$H$5*(DP553*DI553/($K$5*1000))*(DP553*DI553/($K$5*1000)))</f>
        <v>0</v>
      </c>
      <c r="S553">
        <f>J553*(1000-(1000*0.61365*exp(17.502*W553/(240.97+W553))/(DI553+DJ553)+DD553)/2)/(1000*0.61365*exp(17.502*W553/(240.97+W553))/(DI553+DJ553)-DD553)</f>
        <v>0</v>
      </c>
      <c r="T553">
        <f>1/((CW553+1)/(Q553/1.6)+1/(R553/1.37)) + CW553/((CW553+1)/(Q553/1.6) + CW553/(R553/1.37))</f>
        <v>0</v>
      </c>
      <c r="U553">
        <f>(CR553*CU553)</f>
        <v>0</v>
      </c>
      <c r="V553">
        <f>(DK553+(U553+2*0.95*5.67E-8*(((DK553+$B$7)+273)^4-(DK553+273)^4)-44100*J553)/(1.84*29.3*R553+8*0.95*5.67E-8*(DK553+273)^3))</f>
        <v>0</v>
      </c>
      <c r="W553">
        <f>($C$7*DL553+$D$7*DM553+$E$7*V553)</f>
        <v>0</v>
      </c>
      <c r="X553">
        <f>0.61365*exp(17.502*W553/(240.97+W553))</f>
        <v>0</v>
      </c>
      <c r="Y553">
        <f>(Z553/AA553*100)</f>
        <v>0</v>
      </c>
      <c r="Z553">
        <f>DD553*(DI553+DJ553)/1000</f>
        <v>0</v>
      </c>
      <c r="AA553">
        <f>0.61365*exp(17.502*DK553/(240.97+DK553))</f>
        <v>0</v>
      </c>
      <c r="AB553">
        <f>(X553-DD553*(DI553+DJ553)/1000)</f>
        <v>0</v>
      </c>
      <c r="AC553">
        <f>(-J553*44100)</f>
        <v>0</v>
      </c>
      <c r="AD553">
        <f>2*29.3*R553*0.92*(DK553-W553)</f>
        <v>0</v>
      </c>
      <c r="AE553">
        <f>2*0.95*5.67E-8*(((DK553+$B$7)+273)^4-(W553+273)^4)</f>
        <v>0</v>
      </c>
      <c r="AF553">
        <f>U553+AE553+AC553+AD553</f>
        <v>0</v>
      </c>
      <c r="AG553">
        <f>DH553*AU553*(DC553-DB553*(1000-AU553*DE553)/(1000-AU553*DD553))/(100*CV553)</f>
        <v>0</v>
      </c>
      <c r="AH553">
        <f>1000*DH553*AU553*(DD553-DE553)/(100*CV553*(1000-AU553*DD553))</f>
        <v>0</v>
      </c>
      <c r="AI553">
        <f>(AJ553 - AK553 - DI553*1E3/(8.314*(DK553+273.15)) * AM553/DH553 * AL553) * DH553/(100*CV553) * (1000 - DE553)/1000</f>
        <v>0</v>
      </c>
      <c r="AJ553">
        <v>1467.583312676349</v>
      </c>
      <c r="AK553">
        <v>1397.311939393939</v>
      </c>
      <c r="AL553">
        <v>3.441015116221862</v>
      </c>
      <c r="AM553">
        <v>66.42542374797677</v>
      </c>
      <c r="AN553">
        <f>(AP553 - AO553 + DI553*1E3/(8.314*(DK553+273.15)) * AR553/DH553 * AQ553) * DH553/(100*CV553) * 1000/(1000 - AP553)</f>
        <v>0</v>
      </c>
      <c r="AO553">
        <v>21.36786229008813</v>
      </c>
      <c r="AP553">
        <v>28.67216643356644</v>
      </c>
      <c r="AQ553">
        <v>0.001802417708023158</v>
      </c>
      <c r="AR553">
        <v>79.24354987130967</v>
      </c>
      <c r="AS553">
        <v>0</v>
      </c>
      <c r="AT553">
        <v>0</v>
      </c>
      <c r="AU553">
        <f>IF(AS553*$H$13&gt;=AW553,1.0,(AW553/(AW553-AS553*$H$13)))</f>
        <v>0</v>
      </c>
      <c r="AV553">
        <f>(AU553-1)*100</f>
        <v>0</v>
      </c>
      <c r="AW553">
        <f>MAX(0,($B$13+$C$13*DP553)/(1+$D$13*DP553)*DI553/(DK553+273)*$E$13)</f>
        <v>0</v>
      </c>
      <c r="AX553" t="s">
        <v>421</v>
      </c>
      <c r="AY553" t="s">
        <v>421</v>
      </c>
      <c r="AZ553">
        <v>0</v>
      </c>
      <c r="BA553">
        <v>0</v>
      </c>
      <c r="BB553">
        <f>1-AZ553/BA553</f>
        <v>0</v>
      </c>
      <c r="BC553">
        <v>0</v>
      </c>
      <c r="BD553" t="s">
        <v>421</v>
      </c>
      <c r="BE553" t="s">
        <v>421</v>
      </c>
      <c r="BF553">
        <v>0</v>
      </c>
      <c r="BG553">
        <v>0</v>
      </c>
      <c r="BH553">
        <f>1-BF553/BG553</f>
        <v>0</v>
      </c>
      <c r="BI553">
        <v>0.5</v>
      </c>
      <c r="BJ553">
        <f>CS553</f>
        <v>0</v>
      </c>
      <c r="BK553">
        <f>L553</f>
        <v>0</v>
      </c>
      <c r="BL553">
        <f>BH553*BI553*BJ553</f>
        <v>0</v>
      </c>
      <c r="BM553">
        <f>(BK553-BC553)/BJ553</f>
        <v>0</v>
      </c>
      <c r="BN553">
        <f>(BA553-BG553)/BG553</f>
        <v>0</v>
      </c>
      <c r="BO553">
        <f>AZ553/(BB553+AZ553/BG553)</f>
        <v>0</v>
      </c>
      <c r="BP553" t="s">
        <v>421</v>
      </c>
      <c r="BQ553">
        <v>0</v>
      </c>
      <c r="BR553">
        <f>IF(BQ553&lt;&gt;0, BQ553, BO553)</f>
        <v>0</v>
      </c>
      <c r="BS553">
        <f>1-BR553/BG553</f>
        <v>0</v>
      </c>
      <c r="BT553">
        <f>(BG553-BF553)/(BG553-BR553)</f>
        <v>0</v>
      </c>
      <c r="BU553">
        <f>(BA553-BG553)/(BA553-BR553)</f>
        <v>0</v>
      </c>
      <c r="BV553">
        <f>(BG553-BF553)/(BG553-AZ553)</f>
        <v>0</v>
      </c>
      <c r="BW553">
        <f>(BA553-BG553)/(BA553-AZ553)</f>
        <v>0</v>
      </c>
      <c r="BX553">
        <f>(BT553*BR553/BF553)</f>
        <v>0</v>
      </c>
      <c r="BY553">
        <f>(1-BX553)</f>
        <v>0</v>
      </c>
      <c r="BZ553">
        <v>1370</v>
      </c>
      <c r="CA553">
        <v>300</v>
      </c>
      <c r="CB553">
        <v>300</v>
      </c>
      <c r="CC553">
        <v>300</v>
      </c>
      <c r="CD553">
        <v>10364.3</v>
      </c>
      <c r="CE553">
        <v>1581.53</v>
      </c>
      <c r="CF553">
        <v>-0.00729618</v>
      </c>
      <c r="CG553">
        <v>1.07</v>
      </c>
      <c r="CH553" t="s">
        <v>421</v>
      </c>
      <c r="CI553" t="s">
        <v>421</v>
      </c>
      <c r="CJ553" t="s">
        <v>421</v>
      </c>
      <c r="CK553" t="s">
        <v>421</v>
      </c>
      <c r="CL553" t="s">
        <v>421</v>
      </c>
      <c r="CM553" t="s">
        <v>421</v>
      </c>
      <c r="CN553" t="s">
        <v>421</v>
      </c>
      <c r="CO553" t="s">
        <v>421</v>
      </c>
      <c r="CP553" t="s">
        <v>421</v>
      </c>
      <c r="CQ553" t="s">
        <v>421</v>
      </c>
      <c r="CR553">
        <f>$B$11*DQ553+$C$11*DR553+$F$11*EC553*(1-EF553)</f>
        <v>0</v>
      </c>
      <c r="CS553">
        <f>CR553*CT553</f>
        <v>0</v>
      </c>
      <c r="CT553">
        <f>($B$11*$D$9+$C$11*$D$9+$F$11*((EP553+EH553)/MAX(EP553+EH553+EQ553, 0.1)*$I$9+EQ553/MAX(EP553+EH553+EQ553, 0.1)*$J$9))/($B$11+$C$11+$F$11)</f>
        <v>0</v>
      </c>
      <c r="CU553">
        <f>($B$11*$K$9+$C$11*$K$9+$F$11*((EP553+EH553)/MAX(EP553+EH553+EQ553, 0.1)*$P$9+EQ553/MAX(EP553+EH553+EQ553, 0.1)*$Q$9))/($B$11+$C$11+$F$11)</f>
        <v>0</v>
      </c>
      <c r="CV553">
        <v>6</v>
      </c>
      <c r="CW553">
        <v>0.5</v>
      </c>
      <c r="CX553" t="s">
        <v>422</v>
      </c>
      <c r="CY553">
        <v>2</v>
      </c>
      <c r="CZ553" t="b">
        <v>1</v>
      </c>
      <c r="DA553">
        <v>1652293256.65</v>
      </c>
      <c r="DB553">
        <v>1349.428</v>
      </c>
      <c r="DC553">
        <v>1439.464</v>
      </c>
      <c r="DD553">
        <v>28.66464</v>
      </c>
      <c r="DE553">
        <v>21.40295</v>
      </c>
      <c r="DF553">
        <v>1349.852</v>
      </c>
      <c r="DG553">
        <v>28.54846</v>
      </c>
      <c r="DH553">
        <v>400.0684</v>
      </c>
      <c r="DI553">
        <v>90.58732999999999</v>
      </c>
      <c r="DJ553">
        <v>0.09997122999999999</v>
      </c>
      <c r="DK553">
        <v>33.90168999999999</v>
      </c>
      <c r="DL553">
        <v>32.76686</v>
      </c>
      <c r="DM553">
        <v>999.9</v>
      </c>
      <c r="DN553">
        <v>0</v>
      </c>
      <c r="DO553">
        <v>0</v>
      </c>
      <c r="DP553">
        <v>9995.623</v>
      </c>
      <c r="DQ553">
        <v>0</v>
      </c>
      <c r="DR553">
        <v>253.968</v>
      </c>
      <c r="DS553">
        <v>-90.03560999999999</v>
      </c>
      <c r="DT553">
        <v>1389.25</v>
      </c>
      <c r="DU553">
        <v>1470.946</v>
      </c>
      <c r="DV553">
        <v>7.261681</v>
      </c>
      <c r="DW553">
        <v>1439.464</v>
      </c>
      <c r="DX553">
        <v>21.40295</v>
      </c>
      <c r="DY553">
        <v>2.596653</v>
      </c>
      <c r="DZ553">
        <v>1.938837</v>
      </c>
      <c r="EA553">
        <v>21.64535</v>
      </c>
      <c r="EB553">
        <v>16.95347</v>
      </c>
      <c r="EC553">
        <v>1499.994</v>
      </c>
      <c r="ED553">
        <v>0.972993</v>
      </c>
      <c r="EE553">
        <v>0.02700695</v>
      </c>
      <c r="EF553">
        <v>0</v>
      </c>
      <c r="EG553">
        <v>952.6509</v>
      </c>
      <c r="EH553">
        <v>5.000970000000001</v>
      </c>
      <c r="EI553">
        <v>15381.89</v>
      </c>
      <c r="EJ553">
        <v>12491.53</v>
      </c>
      <c r="EK553">
        <v>42.312</v>
      </c>
      <c r="EL553">
        <v>43.9246</v>
      </c>
      <c r="EM553">
        <v>42.562</v>
      </c>
      <c r="EN553">
        <v>43.625</v>
      </c>
      <c r="EO553">
        <v>43.5</v>
      </c>
      <c r="EP553">
        <v>1454.617</v>
      </c>
      <c r="EQ553">
        <v>40.377</v>
      </c>
      <c r="ER553">
        <v>0</v>
      </c>
      <c r="ES553">
        <v>1423.800000190735</v>
      </c>
      <c r="ET553">
        <v>0</v>
      </c>
      <c r="EU553">
        <v>952.731769230769</v>
      </c>
      <c r="EV553">
        <v>-0.5690256295484615</v>
      </c>
      <c r="EW553">
        <v>-34.55726472553279</v>
      </c>
      <c r="EX553">
        <v>15384.77692307692</v>
      </c>
      <c r="EY553">
        <v>15</v>
      </c>
      <c r="EZ553">
        <v>1652291871.6</v>
      </c>
      <c r="FA553" t="s">
        <v>1407</v>
      </c>
      <c r="FB553">
        <v>1652291871.6</v>
      </c>
      <c r="FC553">
        <v>1652291863.6</v>
      </c>
      <c r="FD553">
        <v>39</v>
      </c>
      <c r="FE553">
        <v>0.347</v>
      </c>
      <c r="FF553">
        <v>-0</v>
      </c>
      <c r="FG553">
        <v>-0.763</v>
      </c>
      <c r="FH553">
        <v>0.031</v>
      </c>
      <c r="FI553">
        <v>1600</v>
      </c>
      <c r="FJ553">
        <v>23</v>
      </c>
      <c r="FK553">
        <v>0.04</v>
      </c>
      <c r="FL553">
        <v>0.02</v>
      </c>
      <c r="FM553">
        <v>-89.58745609756096</v>
      </c>
      <c r="FN553">
        <v>-3.783443205574947</v>
      </c>
      <c r="FO553">
        <v>0.3895271098294548</v>
      </c>
      <c r="FP553">
        <v>-1</v>
      </c>
      <c r="FQ553">
        <v>7.436398780487804</v>
      </c>
      <c r="FR553">
        <v>-1.239423344947747</v>
      </c>
      <c r="FS553">
        <v>0.1223129260702999</v>
      </c>
      <c r="FT553">
        <v>0</v>
      </c>
      <c r="FU553">
        <v>0</v>
      </c>
      <c r="FV553">
        <v>0</v>
      </c>
      <c r="FW553">
        <v>0</v>
      </c>
      <c r="FX553">
        <v>-1</v>
      </c>
      <c r="FY553">
        <v>0</v>
      </c>
      <c r="FZ553">
        <v>1</v>
      </c>
      <c r="GA553" t="s">
        <v>710</v>
      </c>
      <c r="GB553">
        <v>2.69266</v>
      </c>
      <c r="GC553">
        <v>2.70507</v>
      </c>
      <c r="GD553">
        <v>0.20723</v>
      </c>
      <c r="GE553">
        <v>0.213341</v>
      </c>
      <c r="GF553">
        <v>0.119434</v>
      </c>
      <c r="GG553">
        <v>0.0963238</v>
      </c>
      <c r="GH553">
        <v>24812.9</v>
      </c>
      <c r="GI553">
        <v>24723.5</v>
      </c>
      <c r="GJ553">
        <v>29136.2</v>
      </c>
      <c r="GK553">
        <v>29100.4</v>
      </c>
      <c r="GL553">
        <v>33969.1</v>
      </c>
      <c r="GM553">
        <v>35010.4</v>
      </c>
      <c r="GN553">
        <v>41003.2</v>
      </c>
      <c r="GO553">
        <v>41526.7</v>
      </c>
      <c r="GP553">
        <v>1.7076</v>
      </c>
      <c r="GQ553">
        <v>1.9927</v>
      </c>
      <c r="GR553">
        <v>0.0897236</v>
      </c>
      <c r="GS553">
        <v>0</v>
      </c>
      <c r="GT553">
        <v>31.3182</v>
      </c>
      <c r="GU553">
        <v>999.9</v>
      </c>
      <c r="GV553">
        <v>35.8</v>
      </c>
      <c r="GW553">
        <v>37.5</v>
      </c>
      <c r="GX553">
        <v>25.6057</v>
      </c>
      <c r="GY553">
        <v>62.8719</v>
      </c>
      <c r="GZ553">
        <v>28.6859</v>
      </c>
      <c r="HA553">
        <v>1</v>
      </c>
      <c r="HB553">
        <v>0.42407</v>
      </c>
      <c r="HC553">
        <v>0</v>
      </c>
      <c r="HD553">
        <v>20.3914</v>
      </c>
      <c r="HE553">
        <v>5.2134</v>
      </c>
      <c r="HF553">
        <v>12.0099</v>
      </c>
      <c r="HG553">
        <v>4.9868</v>
      </c>
      <c r="HH553">
        <v>3.28828</v>
      </c>
      <c r="HI553">
        <v>2509.6</v>
      </c>
      <c r="HJ553">
        <v>9999</v>
      </c>
      <c r="HK553">
        <v>9999</v>
      </c>
      <c r="HL553">
        <v>47</v>
      </c>
      <c r="HM553">
        <v>1.86737</v>
      </c>
      <c r="HN553">
        <v>1.86631</v>
      </c>
      <c r="HO553">
        <v>1.86585</v>
      </c>
      <c r="HP553">
        <v>1.86571</v>
      </c>
      <c r="HQ553">
        <v>1.86753</v>
      </c>
      <c r="HR553">
        <v>1.87007</v>
      </c>
      <c r="HS553">
        <v>1.86874</v>
      </c>
      <c r="HT553">
        <v>1.8701</v>
      </c>
      <c r="HU553">
        <v>0</v>
      </c>
      <c r="HV553">
        <v>0</v>
      </c>
      <c r="HW553">
        <v>0</v>
      </c>
      <c r="HX553">
        <v>0</v>
      </c>
      <c r="HY553" t="s">
        <v>425</v>
      </c>
      <c r="HZ553" t="s">
        <v>426</v>
      </c>
      <c r="IA553" t="s">
        <v>427</v>
      </c>
      <c r="IB553" t="s">
        <v>427</v>
      </c>
      <c r="IC553" t="s">
        <v>427</v>
      </c>
      <c r="ID553" t="s">
        <v>427</v>
      </c>
      <c r="IE553">
        <v>0</v>
      </c>
      <c r="IF553">
        <v>100</v>
      </c>
      <c r="IG553">
        <v>100</v>
      </c>
      <c r="IH553">
        <v>-0.43</v>
      </c>
      <c r="II553">
        <v>0.1163</v>
      </c>
      <c r="IJ553">
        <v>1.086735174038953</v>
      </c>
      <c r="IK553">
        <v>-0.0004613869835165773</v>
      </c>
      <c r="IL553">
        <v>-7.733014719846753E-07</v>
      </c>
      <c r="IM553">
        <v>2.12217718631011E-10</v>
      </c>
      <c r="IN553">
        <v>-0.1663746428164504</v>
      </c>
      <c r="IO553">
        <v>0.000886434048502425</v>
      </c>
      <c r="IP553">
        <v>0.0004187276611132993</v>
      </c>
      <c r="IQ553">
        <v>-3.612086840460417E-06</v>
      </c>
      <c r="IR553">
        <v>19</v>
      </c>
      <c r="IS553">
        <v>2204</v>
      </c>
      <c r="IT553">
        <v>1</v>
      </c>
      <c r="IU553">
        <v>37</v>
      </c>
      <c r="IV553">
        <v>23.1</v>
      </c>
      <c r="IW553">
        <v>23.3</v>
      </c>
      <c r="IX553">
        <v>2.854</v>
      </c>
      <c r="IY553">
        <v>2.21069</v>
      </c>
      <c r="IZ553">
        <v>1.39648</v>
      </c>
      <c r="JA553">
        <v>2.34863</v>
      </c>
      <c r="JB553">
        <v>1.49536</v>
      </c>
      <c r="JC553">
        <v>2.30591</v>
      </c>
      <c r="JD553">
        <v>39.868</v>
      </c>
      <c r="JE553">
        <v>14.1058</v>
      </c>
      <c r="JF553">
        <v>18</v>
      </c>
      <c r="JG553">
        <v>392.097</v>
      </c>
      <c r="JH553">
        <v>558.9</v>
      </c>
      <c r="JI553">
        <v>33.2278</v>
      </c>
      <c r="JJ553">
        <v>32.9009</v>
      </c>
      <c r="JK553">
        <v>30.0001</v>
      </c>
      <c r="JL553">
        <v>32.8284</v>
      </c>
      <c r="JM553">
        <v>32.7396</v>
      </c>
      <c r="JN553">
        <v>57.2037</v>
      </c>
      <c r="JO553">
        <v>17.5887</v>
      </c>
      <c r="JP553">
        <v>0</v>
      </c>
      <c r="JQ553">
        <v>-999.9</v>
      </c>
      <c r="JR553">
        <v>1470.45</v>
      </c>
      <c r="JS553">
        <v>21.7098</v>
      </c>
      <c r="JT553">
        <v>99.58320000000001</v>
      </c>
      <c r="JU553">
        <v>99.6755</v>
      </c>
    </row>
    <row r="554" spans="1:281">
      <c r="A554">
        <v>538</v>
      </c>
      <c r="B554">
        <v>1652293264.5</v>
      </c>
      <c r="C554">
        <v>11208</v>
      </c>
      <c r="D554" t="s">
        <v>1587</v>
      </c>
      <c r="E554" t="s">
        <v>1588</v>
      </c>
      <c r="F554">
        <v>5</v>
      </c>
      <c r="G554" t="s">
        <v>1410</v>
      </c>
      <c r="H554" t="s">
        <v>418</v>
      </c>
      <c r="I554">
        <v>1652293262</v>
      </c>
      <c r="J554">
        <f>(K554)/1000</f>
        <v>0</v>
      </c>
      <c r="K554">
        <f>IF(CZ554, AN554, AH554)</f>
        <v>0</v>
      </c>
      <c r="L554">
        <f>IF(CZ554, AI554, AG554)</f>
        <v>0</v>
      </c>
      <c r="M554">
        <f>DB554 - IF(AU554&gt;1, L554*CV554*100.0/(AW554*DP554), 0)</f>
        <v>0</v>
      </c>
      <c r="N554">
        <f>((T554-J554/2)*M554-L554)/(T554+J554/2)</f>
        <v>0</v>
      </c>
      <c r="O554">
        <f>N554*(DI554+DJ554)/1000.0</f>
        <v>0</v>
      </c>
      <c r="P554">
        <f>(DB554 - IF(AU554&gt;1, L554*CV554*100.0/(AW554*DP554), 0))*(DI554+DJ554)/1000.0</f>
        <v>0</v>
      </c>
      <c r="Q554">
        <f>2.0/((1/S554-1/R554)+SIGN(S554)*SQRT((1/S554-1/R554)*(1/S554-1/R554) + 4*CW554/((CW554+1)*(CW554+1))*(2*1/S554*1/R554-1/R554*1/R554)))</f>
        <v>0</v>
      </c>
      <c r="R554">
        <f>IF(LEFT(CX554,1)&lt;&gt;"0",IF(LEFT(CX554,1)="1",3.0,CY554),$D$5+$E$5*(DP554*DI554/($K$5*1000))+$F$5*(DP554*DI554/($K$5*1000))*MAX(MIN(CV554,$J$5),$I$5)*MAX(MIN(CV554,$J$5),$I$5)+$G$5*MAX(MIN(CV554,$J$5),$I$5)*(DP554*DI554/($K$5*1000))+$H$5*(DP554*DI554/($K$5*1000))*(DP554*DI554/($K$5*1000)))</f>
        <v>0</v>
      </c>
      <c r="S554">
        <f>J554*(1000-(1000*0.61365*exp(17.502*W554/(240.97+W554))/(DI554+DJ554)+DD554)/2)/(1000*0.61365*exp(17.502*W554/(240.97+W554))/(DI554+DJ554)-DD554)</f>
        <v>0</v>
      </c>
      <c r="T554">
        <f>1/((CW554+1)/(Q554/1.6)+1/(R554/1.37)) + CW554/((CW554+1)/(Q554/1.6) + CW554/(R554/1.37))</f>
        <v>0</v>
      </c>
      <c r="U554">
        <f>(CR554*CU554)</f>
        <v>0</v>
      </c>
      <c r="V554">
        <f>(DK554+(U554+2*0.95*5.67E-8*(((DK554+$B$7)+273)^4-(DK554+273)^4)-44100*J554)/(1.84*29.3*R554+8*0.95*5.67E-8*(DK554+273)^3))</f>
        <v>0</v>
      </c>
      <c r="W554">
        <f>($C$7*DL554+$D$7*DM554+$E$7*V554)</f>
        <v>0</v>
      </c>
      <c r="X554">
        <f>0.61365*exp(17.502*W554/(240.97+W554))</f>
        <v>0</v>
      </c>
      <c r="Y554">
        <f>(Z554/AA554*100)</f>
        <v>0</v>
      </c>
      <c r="Z554">
        <f>DD554*(DI554+DJ554)/1000</f>
        <v>0</v>
      </c>
      <c r="AA554">
        <f>0.61365*exp(17.502*DK554/(240.97+DK554))</f>
        <v>0</v>
      </c>
      <c r="AB554">
        <f>(X554-DD554*(DI554+DJ554)/1000)</f>
        <v>0</v>
      </c>
      <c r="AC554">
        <f>(-J554*44100)</f>
        <v>0</v>
      </c>
      <c r="AD554">
        <f>2*29.3*R554*0.92*(DK554-W554)</f>
        <v>0</v>
      </c>
      <c r="AE554">
        <f>2*0.95*5.67E-8*(((DK554+$B$7)+273)^4-(W554+273)^4)</f>
        <v>0</v>
      </c>
      <c r="AF554">
        <f>U554+AE554+AC554+AD554</f>
        <v>0</v>
      </c>
      <c r="AG554">
        <f>DH554*AU554*(DC554-DB554*(1000-AU554*DE554)/(1000-AU554*DD554))/(100*CV554)</f>
        <v>0</v>
      </c>
      <c r="AH554">
        <f>1000*DH554*AU554*(DD554-DE554)/(100*CV554*(1000-AU554*DD554))</f>
        <v>0</v>
      </c>
      <c r="AI554">
        <f>(AJ554 - AK554 - DI554*1E3/(8.314*(DK554+273.15)) * AM554/DH554 * AL554) * DH554/(100*CV554) * (1000 - DE554)/1000</f>
        <v>0</v>
      </c>
      <c r="AJ554">
        <v>1484.689878206748</v>
      </c>
      <c r="AK554">
        <v>1414.313757575757</v>
      </c>
      <c r="AL554">
        <v>3.380396562126251</v>
      </c>
      <c r="AM554">
        <v>66.42542374797677</v>
      </c>
      <c r="AN554">
        <f>(AP554 - AO554 + DI554*1E3/(8.314*(DK554+273.15)) * AR554/DH554 * AQ554) * DH554/(100*CV554) * 1000/(1000 - AP554)</f>
        <v>0</v>
      </c>
      <c r="AO554">
        <v>21.48611243229021</v>
      </c>
      <c r="AP554">
        <v>28.68924265734267</v>
      </c>
      <c r="AQ554">
        <v>0.000391254443138234</v>
      </c>
      <c r="AR554">
        <v>79.24354987130967</v>
      </c>
      <c r="AS554">
        <v>0</v>
      </c>
      <c r="AT554">
        <v>0</v>
      </c>
      <c r="AU554">
        <f>IF(AS554*$H$13&gt;=AW554,1.0,(AW554/(AW554-AS554*$H$13)))</f>
        <v>0</v>
      </c>
      <c r="AV554">
        <f>(AU554-1)*100</f>
        <v>0</v>
      </c>
      <c r="AW554">
        <f>MAX(0,($B$13+$C$13*DP554)/(1+$D$13*DP554)*DI554/(DK554+273)*$E$13)</f>
        <v>0</v>
      </c>
      <c r="AX554" t="s">
        <v>421</v>
      </c>
      <c r="AY554" t="s">
        <v>421</v>
      </c>
      <c r="AZ554">
        <v>0</v>
      </c>
      <c r="BA554">
        <v>0</v>
      </c>
      <c r="BB554">
        <f>1-AZ554/BA554</f>
        <v>0</v>
      </c>
      <c r="BC554">
        <v>0</v>
      </c>
      <c r="BD554" t="s">
        <v>421</v>
      </c>
      <c r="BE554" t="s">
        <v>421</v>
      </c>
      <c r="BF554">
        <v>0</v>
      </c>
      <c r="BG554">
        <v>0</v>
      </c>
      <c r="BH554">
        <f>1-BF554/BG554</f>
        <v>0</v>
      </c>
      <c r="BI554">
        <v>0.5</v>
      </c>
      <c r="BJ554">
        <f>CS554</f>
        <v>0</v>
      </c>
      <c r="BK554">
        <f>L554</f>
        <v>0</v>
      </c>
      <c r="BL554">
        <f>BH554*BI554*BJ554</f>
        <v>0</v>
      </c>
      <c r="BM554">
        <f>(BK554-BC554)/BJ554</f>
        <v>0</v>
      </c>
      <c r="BN554">
        <f>(BA554-BG554)/BG554</f>
        <v>0</v>
      </c>
      <c r="BO554">
        <f>AZ554/(BB554+AZ554/BG554)</f>
        <v>0</v>
      </c>
      <c r="BP554" t="s">
        <v>421</v>
      </c>
      <c r="BQ554">
        <v>0</v>
      </c>
      <c r="BR554">
        <f>IF(BQ554&lt;&gt;0, BQ554, BO554)</f>
        <v>0</v>
      </c>
      <c r="BS554">
        <f>1-BR554/BG554</f>
        <v>0</v>
      </c>
      <c r="BT554">
        <f>(BG554-BF554)/(BG554-BR554)</f>
        <v>0</v>
      </c>
      <c r="BU554">
        <f>(BA554-BG554)/(BA554-BR554)</f>
        <v>0</v>
      </c>
      <c r="BV554">
        <f>(BG554-BF554)/(BG554-AZ554)</f>
        <v>0</v>
      </c>
      <c r="BW554">
        <f>(BA554-BG554)/(BA554-AZ554)</f>
        <v>0</v>
      </c>
      <c r="BX554">
        <f>(BT554*BR554/BF554)</f>
        <v>0</v>
      </c>
      <c r="BY554">
        <f>(1-BX554)</f>
        <v>0</v>
      </c>
      <c r="BZ554">
        <v>1370</v>
      </c>
      <c r="CA554">
        <v>300</v>
      </c>
      <c r="CB554">
        <v>300</v>
      </c>
      <c r="CC554">
        <v>300</v>
      </c>
      <c r="CD554">
        <v>10364.3</v>
      </c>
      <c r="CE554">
        <v>1581.53</v>
      </c>
      <c r="CF554">
        <v>-0.00729618</v>
      </c>
      <c r="CG554">
        <v>1.07</v>
      </c>
      <c r="CH554" t="s">
        <v>421</v>
      </c>
      <c r="CI554" t="s">
        <v>421</v>
      </c>
      <c r="CJ554" t="s">
        <v>421</v>
      </c>
      <c r="CK554" t="s">
        <v>421</v>
      </c>
      <c r="CL554" t="s">
        <v>421</v>
      </c>
      <c r="CM554" t="s">
        <v>421</v>
      </c>
      <c r="CN554" t="s">
        <v>421</v>
      </c>
      <c r="CO554" t="s">
        <v>421</v>
      </c>
      <c r="CP554" t="s">
        <v>421</v>
      </c>
      <c r="CQ554" t="s">
        <v>421</v>
      </c>
      <c r="CR554">
        <f>$B$11*DQ554+$C$11*DR554+$F$11*EC554*(1-EF554)</f>
        <v>0</v>
      </c>
      <c r="CS554">
        <f>CR554*CT554</f>
        <v>0</v>
      </c>
      <c r="CT554">
        <f>($B$11*$D$9+$C$11*$D$9+$F$11*((EP554+EH554)/MAX(EP554+EH554+EQ554, 0.1)*$I$9+EQ554/MAX(EP554+EH554+EQ554, 0.1)*$J$9))/($B$11+$C$11+$F$11)</f>
        <v>0</v>
      </c>
      <c r="CU554">
        <f>($B$11*$K$9+$C$11*$K$9+$F$11*((EP554+EH554)/MAX(EP554+EH554+EQ554, 0.1)*$P$9+EQ554/MAX(EP554+EH554+EQ554, 0.1)*$Q$9))/($B$11+$C$11+$F$11)</f>
        <v>0</v>
      </c>
      <c r="CV554">
        <v>6</v>
      </c>
      <c r="CW554">
        <v>0.5</v>
      </c>
      <c r="CX554" t="s">
        <v>422</v>
      </c>
      <c r="CY554">
        <v>2</v>
      </c>
      <c r="CZ554" t="b">
        <v>1</v>
      </c>
      <c r="DA554">
        <v>1652293262</v>
      </c>
      <c r="DB554">
        <v>1367.17</v>
      </c>
      <c r="DC554">
        <v>1457.283333333333</v>
      </c>
      <c r="DD554">
        <v>28.68028888888889</v>
      </c>
      <c r="DE554">
        <v>21.53492222222222</v>
      </c>
      <c r="DF554">
        <v>1367.618888888889</v>
      </c>
      <c r="DG554">
        <v>28.56387777777778</v>
      </c>
      <c r="DH554">
        <v>400.0942222222222</v>
      </c>
      <c r="DI554">
        <v>90.58643333333333</v>
      </c>
      <c r="DJ554">
        <v>0.09999448888888889</v>
      </c>
      <c r="DK554">
        <v>33.90595555555556</v>
      </c>
      <c r="DL554">
        <v>32.77955555555555</v>
      </c>
      <c r="DM554">
        <v>999.9000000000001</v>
      </c>
      <c r="DN554">
        <v>0</v>
      </c>
      <c r="DO554">
        <v>0</v>
      </c>
      <c r="DP554">
        <v>9999.37222222222</v>
      </c>
      <c r="DQ554">
        <v>0</v>
      </c>
      <c r="DR554">
        <v>254.2013333333333</v>
      </c>
      <c r="DS554">
        <v>-90.11305555555555</v>
      </c>
      <c r="DT554">
        <v>1407.538888888889</v>
      </c>
      <c r="DU554">
        <v>1489.356666666667</v>
      </c>
      <c r="DV554">
        <v>7.14535</v>
      </c>
      <c r="DW554">
        <v>1457.283333333333</v>
      </c>
      <c r="DX554">
        <v>21.53492222222222</v>
      </c>
      <c r="DY554">
        <v>2.598043333333333</v>
      </c>
      <c r="DZ554">
        <v>1.950773333333333</v>
      </c>
      <c r="EA554">
        <v>21.65412222222222</v>
      </c>
      <c r="EB554">
        <v>17.05032222222222</v>
      </c>
      <c r="EC554">
        <v>1500.028888888889</v>
      </c>
      <c r="ED554">
        <v>0.9729934444444444</v>
      </c>
      <c r="EE554">
        <v>0.02700644444444444</v>
      </c>
      <c r="EF554">
        <v>0</v>
      </c>
      <c r="EG554">
        <v>952.3632222222222</v>
      </c>
      <c r="EH554">
        <v>5.00097</v>
      </c>
      <c r="EI554">
        <v>15376.48888888889</v>
      </c>
      <c r="EJ554">
        <v>12491.81111111111</v>
      </c>
      <c r="EK554">
        <v>42.32599999999999</v>
      </c>
      <c r="EL554">
        <v>43.937</v>
      </c>
      <c r="EM554">
        <v>42.562</v>
      </c>
      <c r="EN554">
        <v>43.625</v>
      </c>
      <c r="EO554">
        <v>43.5</v>
      </c>
      <c r="EP554">
        <v>1454.651111111111</v>
      </c>
      <c r="EQ554">
        <v>40.37777777777777</v>
      </c>
      <c r="ER554">
        <v>0</v>
      </c>
      <c r="ES554">
        <v>1429.200000047684</v>
      </c>
      <c r="ET554">
        <v>0</v>
      </c>
      <c r="EU554">
        <v>952.5606000000001</v>
      </c>
      <c r="EV554">
        <v>-2.217230756610561</v>
      </c>
      <c r="EW554">
        <v>-47.38461535033464</v>
      </c>
      <c r="EX554">
        <v>15381.104</v>
      </c>
      <c r="EY554">
        <v>15</v>
      </c>
      <c r="EZ554">
        <v>1652291871.6</v>
      </c>
      <c r="FA554" t="s">
        <v>1407</v>
      </c>
      <c r="FB554">
        <v>1652291871.6</v>
      </c>
      <c r="FC554">
        <v>1652291863.6</v>
      </c>
      <c r="FD554">
        <v>39</v>
      </c>
      <c r="FE554">
        <v>0.347</v>
      </c>
      <c r="FF554">
        <v>-0</v>
      </c>
      <c r="FG554">
        <v>-0.763</v>
      </c>
      <c r="FH554">
        <v>0.031</v>
      </c>
      <c r="FI554">
        <v>1600</v>
      </c>
      <c r="FJ554">
        <v>23</v>
      </c>
      <c r="FK554">
        <v>0.04</v>
      </c>
      <c r="FL554">
        <v>0.02</v>
      </c>
      <c r="FM554">
        <v>-89.85989500000001</v>
      </c>
      <c r="FN554">
        <v>-2.330960600375096</v>
      </c>
      <c r="FO554">
        <v>0.2638029737796747</v>
      </c>
      <c r="FP554">
        <v>-1</v>
      </c>
      <c r="FQ554">
        <v>7.31657875</v>
      </c>
      <c r="FR554">
        <v>-1.217840938086306</v>
      </c>
      <c r="FS554">
        <v>0.1172405795829136</v>
      </c>
      <c r="FT554">
        <v>0</v>
      </c>
      <c r="FU554">
        <v>0</v>
      </c>
      <c r="FV554">
        <v>0</v>
      </c>
      <c r="FW554">
        <v>0</v>
      </c>
      <c r="FX554">
        <v>-1</v>
      </c>
      <c r="FY554">
        <v>0</v>
      </c>
      <c r="FZ554">
        <v>1</v>
      </c>
      <c r="GA554" t="s">
        <v>710</v>
      </c>
      <c r="GB554">
        <v>2.69279</v>
      </c>
      <c r="GC554">
        <v>2.70502</v>
      </c>
      <c r="GD554">
        <v>0.20877</v>
      </c>
      <c r="GE554">
        <v>0.214859</v>
      </c>
      <c r="GF554">
        <v>0.119486</v>
      </c>
      <c r="GG554">
        <v>0.0967185</v>
      </c>
      <c r="GH554">
        <v>24764.4</v>
      </c>
      <c r="GI554">
        <v>24675.9</v>
      </c>
      <c r="GJ554">
        <v>29136</v>
      </c>
      <c r="GK554">
        <v>29100.7</v>
      </c>
      <c r="GL554">
        <v>33966.8</v>
      </c>
      <c r="GM554">
        <v>34995.5</v>
      </c>
      <c r="GN554">
        <v>41002.8</v>
      </c>
      <c r="GO554">
        <v>41527.2</v>
      </c>
      <c r="GP554">
        <v>1.70807</v>
      </c>
      <c r="GQ554">
        <v>1.9929</v>
      </c>
      <c r="GR554">
        <v>0.0907034</v>
      </c>
      <c r="GS554">
        <v>0</v>
      </c>
      <c r="GT554">
        <v>31.3237</v>
      </c>
      <c r="GU554">
        <v>999.9</v>
      </c>
      <c r="GV554">
        <v>35.8</v>
      </c>
      <c r="GW554">
        <v>37.5</v>
      </c>
      <c r="GX554">
        <v>25.6087</v>
      </c>
      <c r="GY554">
        <v>62.7019</v>
      </c>
      <c r="GZ554">
        <v>28.738</v>
      </c>
      <c r="HA554">
        <v>1</v>
      </c>
      <c r="HB554">
        <v>0.42419</v>
      </c>
      <c r="HC554">
        <v>0</v>
      </c>
      <c r="HD554">
        <v>20.3916</v>
      </c>
      <c r="HE554">
        <v>5.21415</v>
      </c>
      <c r="HF554">
        <v>12.0099</v>
      </c>
      <c r="HG554">
        <v>4.98685</v>
      </c>
      <c r="HH554">
        <v>3.28835</v>
      </c>
      <c r="HI554">
        <v>2509.9</v>
      </c>
      <c r="HJ554">
        <v>9999</v>
      </c>
      <c r="HK554">
        <v>9999</v>
      </c>
      <c r="HL554">
        <v>47</v>
      </c>
      <c r="HM554">
        <v>1.86737</v>
      </c>
      <c r="HN554">
        <v>1.8663</v>
      </c>
      <c r="HO554">
        <v>1.86585</v>
      </c>
      <c r="HP554">
        <v>1.8657</v>
      </c>
      <c r="HQ554">
        <v>1.86753</v>
      </c>
      <c r="HR554">
        <v>1.87002</v>
      </c>
      <c r="HS554">
        <v>1.86874</v>
      </c>
      <c r="HT554">
        <v>1.87011</v>
      </c>
      <c r="HU554">
        <v>0</v>
      </c>
      <c r="HV554">
        <v>0</v>
      </c>
      <c r="HW554">
        <v>0</v>
      </c>
      <c r="HX554">
        <v>0</v>
      </c>
      <c r="HY554" t="s">
        <v>425</v>
      </c>
      <c r="HZ554" t="s">
        <v>426</v>
      </c>
      <c r="IA554" t="s">
        <v>427</v>
      </c>
      <c r="IB554" t="s">
        <v>427</v>
      </c>
      <c r="IC554" t="s">
        <v>427</v>
      </c>
      <c r="ID554" t="s">
        <v>427</v>
      </c>
      <c r="IE554">
        <v>0</v>
      </c>
      <c r="IF554">
        <v>100</v>
      </c>
      <c r="IG554">
        <v>100</v>
      </c>
      <c r="IH554">
        <v>-0.46</v>
      </c>
      <c r="II554">
        <v>0.1166</v>
      </c>
      <c r="IJ554">
        <v>1.086735174038953</v>
      </c>
      <c r="IK554">
        <v>-0.0004613869835165773</v>
      </c>
      <c r="IL554">
        <v>-7.733014719846753E-07</v>
      </c>
      <c r="IM554">
        <v>2.12217718631011E-10</v>
      </c>
      <c r="IN554">
        <v>-0.1663746428164504</v>
      </c>
      <c r="IO554">
        <v>0.000886434048502425</v>
      </c>
      <c r="IP554">
        <v>0.0004187276611132993</v>
      </c>
      <c r="IQ554">
        <v>-3.612086840460417E-06</v>
      </c>
      <c r="IR554">
        <v>19</v>
      </c>
      <c r="IS554">
        <v>2204</v>
      </c>
      <c r="IT554">
        <v>1</v>
      </c>
      <c r="IU554">
        <v>37</v>
      </c>
      <c r="IV554">
        <v>23.2</v>
      </c>
      <c r="IW554">
        <v>23.3</v>
      </c>
      <c r="IX554">
        <v>2.88208</v>
      </c>
      <c r="IY554">
        <v>2.20703</v>
      </c>
      <c r="IZ554">
        <v>1.39648</v>
      </c>
      <c r="JA554">
        <v>2.34863</v>
      </c>
      <c r="JB554">
        <v>1.49536</v>
      </c>
      <c r="JC554">
        <v>2.31323</v>
      </c>
      <c r="JD554">
        <v>39.868</v>
      </c>
      <c r="JE554">
        <v>14.1145</v>
      </c>
      <c r="JF554">
        <v>18</v>
      </c>
      <c r="JG554">
        <v>392.357</v>
      </c>
      <c r="JH554">
        <v>559.033</v>
      </c>
      <c r="JI554">
        <v>33.2276</v>
      </c>
      <c r="JJ554">
        <v>32.8986</v>
      </c>
      <c r="JK554">
        <v>30.0001</v>
      </c>
      <c r="JL554">
        <v>32.8284</v>
      </c>
      <c r="JM554">
        <v>32.7375</v>
      </c>
      <c r="JN554">
        <v>57.6924</v>
      </c>
      <c r="JO554">
        <v>16.9991</v>
      </c>
      <c r="JP554">
        <v>0.370534</v>
      </c>
      <c r="JQ554">
        <v>-999.9</v>
      </c>
      <c r="JR554">
        <v>1483.82</v>
      </c>
      <c r="JS554">
        <v>21.8257</v>
      </c>
      <c r="JT554">
        <v>99.5823</v>
      </c>
      <c r="JU554">
        <v>99.6767</v>
      </c>
    </row>
    <row r="555" spans="1:281">
      <c r="A555">
        <v>539</v>
      </c>
      <c r="B555">
        <v>1652293269.5</v>
      </c>
      <c r="C555">
        <v>11213</v>
      </c>
      <c r="D555" t="s">
        <v>1589</v>
      </c>
      <c r="E555" t="s">
        <v>1590</v>
      </c>
      <c r="F555">
        <v>5</v>
      </c>
      <c r="G555" t="s">
        <v>1410</v>
      </c>
      <c r="H555" t="s">
        <v>418</v>
      </c>
      <c r="I555">
        <v>1652293266.7</v>
      </c>
      <c r="J555">
        <f>(K555)/1000</f>
        <v>0</v>
      </c>
      <c r="K555">
        <f>IF(CZ555, AN555, AH555)</f>
        <v>0</v>
      </c>
      <c r="L555">
        <f>IF(CZ555, AI555, AG555)</f>
        <v>0</v>
      </c>
      <c r="M555">
        <f>DB555 - IF(AU555&gt;1, L555*CV555*100.0/(AW555*DP555), 0)</f>
        <v>0</v>
      </c>
      <c r="N555">
        <f>((T555-J555/2)*M555-L555)/(T555+J555/2)</f>
        <v>0</v>
      </c>
      <c r="O555">
        <f>N555*(DI555+DJ555)/1000.0</f>
        <v>0</v>
      </c>
      <c r="P555">
        <f>(DB555 - IF(AU555&gt;1, L555*CV555*100.0/(AW555*DP555), 0))*(DI555+DJ555)/1000.0</f>
        <v>0</v>
      </c>
      <c r="Q555">
        <f>2.0/((1/S555-1/R555)+SIGN(S555)*SQRT((1/S555-1/R555)*(1/S555-1/R555) + 4*CW555/((CW555+1)*(CW555+1))*(2*1/S555*1/R555-1/R555*1/R555)))</f>
        <v>0</v>
      </c>
      <c r="R555">
        <f>IF(LEFT(CX555,1)&lt;&gt;"0",IF(LEFT(CX555,1)="1",3.0,CY555),$D$5+$E$5*(DP555*DI555/($K$5*1000))+$F$5*(DP555*DI555/($K$5*1000))*MAX(MIN(CV555,$J$5),$I$5)*MAX(MIN(CV555,$J$5),$I$5)+$G$5*MAX(MIN(CV555,$J$5),$I$5)*(DP555*DI555/($K$5*1000))+$H$5*(DP555*DI555/($K$5*1000))*(DP555*DI555/($K$5*1000)))</f>
        <v>0</v>
      </c>
      <c r="S555">
        <f>J555*(1000-(1000*0.61365*exp(17.502*W555/(240.97+W555))/(DI555+DJ555)+DD555)/2)/(1000*0.61365*exp(17.502*W555/(240.97+W555))/(DI555+DJ555)-DD555)</f>
        <v>0</v>
      </c>
      <c r="T555">
        <f>1/((CW555+1)/(Q555/1.6)+1/(R555/1.37)) + CW555/((CW555+1)/(Q555/1.6) + CW555/(R555/1.37))</f>
        <v>0</v>
      </c>
      <c r="U555">
        <f>(CR555*CU555)</f>
        <v>0</v>
      </c>
      <c r="V555">
        <f>(DK555+(U555+2*0.95*5.67E-8*(((DK555+$B$7)+273)^4-(DK555+273)^4)-44100*J555)/(1.84*29.3*R555+8*0.95*5.67E-8*(DK555+273)^3))</f>
        <v>0</v>
      </c>
      <c r="W555">
        <f>($C$7*DL555+$D$7*DM555+$E$7*V555)</f>
        <v>0</v>
      </c>
      <c r="X555">
        <f>0.61365*exp(17.502*W555/(240.97+W555))</f>
        <v>0</v>
      </c>
      <c r="Y555">
        <f>(Z555/AA555*100)</f>
        <v>0</v>
      </c>
      <c r="Z555">
        <f>DD555*(DI555+DJ555)/1000</f>
        <v>0</v>
      </c>
      <c r="AA555">
        <f>0.61365*exp(17.502*DK555/(240.97+DK555))</f>
        <v>0</v>
      </c>
      <c r="AB555">
        <f>(X555-DD555*(DI555+DJ555)/1000)</f>
        <v>0</v>
      </c>
      <c r="AC555">
        <f>(-J555*44100)</f>
        <v>0</v>
      </c>
      <c r="AD555">
        <f>2*29.3*R555*0.92*(DK555-W555)</f>
        <v>0</v>
      </c>
      <c r="AE555">
        <f>2*0.95*5.67E-8*(((DK555+$B$7)+273)^4-(W555+273)^4)</f>
        <v>0</v>
      </c>
      <c r="AF555">
        <f>U555+AE555+AC555+AD555</f>
        <v>0</v>
      </c>
      <c r="AG555">
        <f>DH555*AU555*(DC555-DB555*(1000-AU555*DE555)/(1000-AU555*DD555))/(100*CV555)</f>
        <v>0</v>
      </c>
      <c r="AH555">
        <f>1000*DH555*AU555*(DD555-DE555)/(100*CV555*(1000-AU555*DD555))</f>
        <v>0</v>
      </c>
      <c r="AI555">
        <f>(AJ555 - AK555 - DI555*1E3/(8.314*(DK555+273.15)) * AM555/DH555 * AL555) * DH555/(100*CV555) * (1000 - DE555)/1000</f>
        <v>0</v>
      </c>
      <c r="AJ555">
        <v>1502.310316864674</v>
      </c>
      <c r="AK555">
        <v>1431.552848484848</v>
      </c>
      <c r="AL555">
        <v>3.46890247903245</v>
      </c>
      <c r="AM555">
        <v>66.42542374797677</v>
      </c>
      <c r="AN555">
        <f>(AP555 - AO555 + DI555*1E3/(8.314*(DK555+273.15)) * AR555/DH555 * AQ555) * DH555/(100*CV555) * 1000/(1000 - AP555)</f>
        <v>0</v>
      </c>
      <c r="AO555">
        <v>21.61206565089569</v>
      </c>
      <c r="AP555">
        <v>28.71646433566435</v>
      </c>
      <c r="AQ555">
        <v>0.001740272973135901</v>
      </c>
      <c r="AR555">
        <v>79.24354987130967</v>
      </c>
      <c r="AS555">
        <v>0</v>
      </c>
      <c r="AT555">
        <v>0</v>
      </c>
      <c r="AU555">
        <f>IF(AS555*$H$13&gt;=AW555,1.0,(AW555/(AW555-AS555*$H$13)))</f>
        <v>0</v>
      </c>
      <c r="AV555">
        <f>(AU555-1)*100</f>
        <v>0</v>
      </c>
      <c r="AW555">
        <f>MAX(0,($B$13+$C$13*DP555)/(1+$D$13*DP555)*DI555/(DK555+273)*$E$13)</f>
        <v>0</v>
      </c>
      <c r="AX555" t="s">
        <v>421</v>
      </c>
      <c r="AY555" t="s">
        <v>421</v>
      </c>
      <c r="AZ555">
        <v>0</v>
      </c>
      <c r="BA555">
        <v>0</v>
      </c>
      <c r="BB555">
        <f>1-AZ555/BA555</f>
        <v>0</v>
      </c>
      <c r="BC555">
        <v>0</v>
      </c>
      <c r="BD555" t="s">
        <v>421</v>
      </c>
      <c r="BE555" t="s">
        <v>421</v>
      </c>
      <c r="BF555">
        <v>0</v>
      </c>
      <c r="BG555">
        <v>0</v>
      </c>
      <c r="BH555">
        <f>1-BF555/BG555</f>
        <v>0</v>
      </c>
      <c r="BI555">
        <v>0.5</v>
      </c>
      <c r="BJ555">
        <f>CS555</f>
        <v>0</v>
      </c>
      <c r="BK555">
        <f>L555</f>
        <v>0</v>
      </c>
      <c r="BL555">
        <f>BH555*BI555*BJ555</f>
        <v>0</v>
      </c>
      <c r="BM555">
        <f>(BK555-BC555)/BJ555</f>
        <v>0</v>
      </c>
      <c r="BN555">
        <f>(BA555-BG555)/BG555</f>
        <v>0</v>
      </c>
      <c r="BO555">
        <f>AZ555/(BB555+AZ555/BG555)</f>
        <v>0</v>
      </c>
      <c r="BP555" t="s">
        <v>421</v>
      </c>
      <c r="BQ555">
        <v>0</v>
      </c>
      <c r="BR555">
        <f>IF(BQ555&lt;&gt;0, BQ555, BO555)</f>
        <v>0</v>
      </c>
      <c r="BS555">
        <f>1-BR555/BG555</f>
        <v>0</v>
      </c>
      <c r="BT555">
        <f>(BG555-BF555)/(BG555-BR555)</f>
        <v>0</v>
      </c>
      <c r="BU555">
        <f>(BA555-BG555)/(BA555-BR555)</f>
        <v>0</v>
      </c>
      <c r="BV555">
        <f>(BG555-BF555)/(BG555-AZ555)</f>
        <v>0</v>
      </c>
      <c r="BW555">
        <f>(BA555-BG555)/(BA555-AZ555)</f>
        <v>0</v>
      </c>
      <c r="BX555">
        <f>(BT555*BR555/BF555)</f>
        <v>0</v>
      </c>
      <c r="BY555">
        <f>(1-BX555)</f>
        <v>0</v>
      </c>
      <c r="BZ555">
        <v>1370</v>
      </c>
      <c r="CA555">
        <v>300</v>
      </c>
      <c r="CB555">
        <v>300</v>
      </c>
      <c r="CC555">
        <v>300</v>
      </c>
      <c r="CD555">
        <v>10364.3</v>
      </c>
      <c r="CE555">
        <v>1581.53</v>
      </c>
      <c r="CF555">
        <v>-0.00729618</v>
      </c>
      <c r="CG555">
        <v>1.07</v>
      </c>
      <c r="CH555" t="s">
        <v>421</v>
      </c>
      <c r="CI555" t="s">
        <v>421</v>
      </c>
      <c r="CJ555" t="s">
        <v>421</v>
      </c>
      <c r="CK555" t="s">
        <v>421</v>
      </c>
      <c r="CL555" t="s">
        <v>421</v>
      </c>
      <c r="CM555" t="s">
        <v>421</v>
      </c>
      <c r="CN555" t="s">
        <v>421</v>
      </c>
      <c r="CO555" t="s">
        <v>421</v>
      </c>
      <c r="CP555" t="s">
        <v>421</v>
      </c>
      <c r="CQ555" t="s">
        <v>421</v>
      </c>
      <c r="CR555">
        <f>$B$11*DQ555+$C$11*DR555+$F$11*EC555*(1-EF555)</f>
        <v>0</v>
      </c>
      <c r="CS555">
        <f>CR555*CT555</f>
        <v>0</v>
      </c>
      <c r="CT555">
        <f>($B$11*$D$9+$C$11*$D$9+$F$11*((EP555+EH555)/MAX(EP555+EH555+EQ555, 0.1)*$I$9+EQ555/MAX(EP555+EH555+EQ555, 0.1)*$J$9))/($B$11+$C$11+$F$11)</f>
        <v>0</v>
      </c>
      <c r="CU555">
        <f>($B$11*$K$9+$C$11*$K$9+$F$11*((EP555+EH555)/MAX(EP555+EH555+EQ555, 0.1)*$P$9+EQ555/MAX(EP555+EH555+EQ555, 0.1)*$Q$9))/($B$11+$C$11+$F$11)</f>
        <v>0</v>
      </c>
      <c r="CV555">
        <v>6</v>
      </c>
      <c r="CW555">
        <v>0.5</v>
      </c>
      <c r="CX555" t="s">
        <v>422</v>
      </c>
      <c r="CY555">
        <v>2</v>
      </c>
      <c r="CZ555" t="b">
        <v>1</v>
      </c>
      <c r="DA555">
        <v>1652293266.7</v>
      </c>
      <c r="DB555">
        <v>1382.713</v>
      </c>
      <c r="DC555">
        <v>1473.249</v>
      </c>
      <c r="DD555">
        <v>28.70202</v>
      </c>
      <c r="DE555">
        <v>21.65704</v>
      </c>
      <c r="DF555">
        <v>1383.183</v>
      </c>
      <c r="DG555">
        <v>28.58526</v>
      </c>
      <c r="DH555">
        <v>400.0579000000001</v>
      </c>
      <c r="DI555">
        <v>90.58251</v>
      </c>
      <c r="DJ555">
        <v>0.10000222</v>
      </c>
      <c r="DK555">
        <v>33.91295</v>
      </c>
      <c r="DL555">
        <v>32.79524</v>
      </c>
      <c r="DM555">
        <v>999.9</v>
      </c>
      <c r="DN555">
        <v>0</v>
      </c>
      <c r="DO555">
        <v>0</v>
      </c>
      <c r="DP555">
        <v>9993.190000000001</v>
      </c>
      <c r="DQ555">
        <v>0</v>
      </c>
      <c r="DR555">
        <v>253.7318</v>
      </c>
      <c r="DS555">
        <v>-90.53485000000001</v>
      </c>
      <c r="DT555">
        <v>1423.573</v>
      </c>
      <c r="DU555">
        <v>1505.862</v>
      </c>
      <c r="DV555">
        <v>7.044954</v>
      </c>
      <c r="DW555">
        <v>1473.249</v>
      </c>
      <c r="DX555">
        <v>21.65704</v>
      </c>
      <c r="DY555">
        <v>2.599899</v>
      </c>
      <c r="DZ555">
        <v>1.96175</v>
      </c>
      <c r="EA555">
        <v>21.66578</v>
      </c>
      <c r="EB555">
        <v>17.13891</v>
      </c>
      <c r="EC555">
        <v>1499.981</v>
      </c>
      <c r="ED555">
        <v>0.9729924999999999</v>
      </c>
      <c r="EE555">
        <v>0.02700752</v>
      </c>
      <c r="EF555">
        <v>0</v>
      </c>
      <c r="EG555">
        <v>952.2544</v>
      </c>
      <c r="EH555">
        <v>5.000970000000001</v>
      </c>
      <c r="EI555">
        <v>15377.19</v>
      </c>
      <c r="EJ555">
        <v>12491.39</v>
      </c>
      <c r="EK555">
        <v>42.3309</v>
      </c>
      <c r="EL555">
        <v>43.937</v>
      </c>
      <c r="EM555">
        <v>42.562</v>
      </c>
      <c r="EN555">
        <v>43.625</v>
      </c>
      <c r="EO555">
        <v>43.4874</v>
      </c>
      <c r="EP555">
        <v>1454.603</v>
      </c>
      <c r="EQ555">
        <v>40.37800000000001</v>
      </c>
      <c r="ER555">
        <v>0</v>
      </c>
      <c r="ES555">
        <v>1434</v>
      </c>
      <c r="ET555">
        <v>0</v>
      </c>
      <c r="EU555">
        <v>952.42364</v>
      </c>
      <c r="EV555">
        <v>-1.548615384695323</v>
      </c>
      <c r="EW555">
        <v>-31.41538423641436</v>
      </c>
      <c r="EX555">
        <v>15378.568</v>
      </c>
      <c r="EY555">
        <v>15</v>
      </c>
      <c r="EZ555">
        <v>1652291871.6</v>
      </c>
      <c r="FA555" t="s">
        <v>1407</v>
      </c>
      <c r="FB555">
        <v>1652291871.6</v>
      </c>
      <c r="FC555">
        <v>1652291863.6</v>
      </c>
      <c r="FD555">
        <v>39</v>
      </c>
      <c r="FE555">
        <v>0.347</v>
      </c>
      <c r="FF555">
        <v>-0</v>
      </c>
      <c r="FG555">
        <v>-0.763</v>
      </c>
      <c r="FH555">
        <v>0.031</v>
      </c>
      <c r="FI555">
        <v>1600</v>
      </c>
      <c r="FJ555">
        <v>23</v>
      </c>
      <c r="FK555">
        <v>0.04</v>
      </c>
      <c r="FL555">
        <v>0.02</v>
      </c>
      <c r="FM555">
        <v>-90.1316268292683</v>
      </c>
      <c r="FN555">
        <v>-2.473026480836361</v>
      </c>
      <c r="FO555">
        <v>0.2802515081436242</v>
      </c>
      <c r="FP555">
        <v>-1</v>
      </c>
      <c r="FQ555">
        <v>7.207841951219511</v>
      </c>
      <c r="FR555">
        <v>-1.250335609756099</v>
      </c>
      <c r="FS555">
        <v>0.1233978788847926</v>
      </c>
      <c r="FT555">
        <v>0</v>
      </c>
      <c r="FU555">
        <v>0</v>
      </c>
      <c r="FV555">
        <v>0</v>
      </c>
      <c r="FW555">
        <v>0</v>
      </c>
      <c r="FX555">
        <v>-1</v>
      </c>
      <c r="FY555">
        <v>0</v>
      </c>
      <c r="FZ555">
        <v>1</v>
      </c>
      <c r="GA555" t="s">
        <v>710</v>
      </c>
      <c r="GB555">
        <v>2.69276</v>
      </c>
      <c r="GC555">
        <v>2.7051</v>
      </c>
      <c r="GD555">
        <v>0.210323</v>
      </c>
      <c r="GE555">
        <v>0.216341</v>
      </c>
      <c r="GF555">
        <v>0.119562</v>
      </c>
      <c r="GG555">
        <v>0.0971123</v>
      </c>
      <c r="GH555">
        <v>24715.6</v>
      </c>
      <c r="GI555">
        <v>24629.5</v>
      </c>
      <c r="GJ555">
        <v>29136</v>
      </c>
      <c r="GK555">
        <v>29101.1</v>
      </c>
      <c r="GL555">
        <v>33964.2</v>
      </c>
      <c r="GM555">
        <v>34980.5</v>
      </c>
      <c r="GN555">
        <v>41003.1</v>
      </c>
      <c r="GO555">
        <v>41527.6</v>
      </c>
      <c r="GP555">
        <v>1.70725</v>
      </c>
      <c r="GQ555">
        <v>1.993</v>
      </c>
      <c r="GR555">
        <v>0.09088590000000001</v>
      </c>
      <c r="GS555">
        <v>0</v>
      </c>
      <c r="GT555">
        <v>31.3306</v>
      </c>
      <c r="GU555">
        <v>999.9</v>
      </c>
      <c r="GV555">
        <v>35.8</v>
      </c>
      <c r="GW555">
        <v>37.5</v>
      </c>
      <c r="GX555">
        <v>25.6065</v>
      </c>
      <c r="GY555">
        <v>62.9219</v>
      </c>
      <c r="GZ555">
        <v>29.1827</v>
      </c>
      <c r="HA555">
        <v>1</v>
      </c>
      <c r="HB555">
        <v>0.42404</v>
      </c>
      <c r="HC555">
        <v>0</v>
      </c>
      <c r="HD555">
        <v>20.3915</v>
      </c>
      <c r="HE555">
        <v>5.21429</v>
      </c>
      <c r="HF555">
        <v>12.0099</v>
      </c>
      <c r="HG555">
        <v>4.9872</v>
      </c>
      <c r="HH555">
        <v>3.28842</v>
      </c>
      <c r="HI555">
        <v>2509.9</v>
      </c>
      <c r="HJ555">
        <v>9999</v>
      </c>
      <c r="HK555">
        <v>9999</v>
      </c>
      <c r="HL555">
        <v>47</v>
      </c>
      <c r="HM555">
        <v>1.86737</v>
      </c>
      <c r="HN555">
        <v>1.8663</v>
      </c>
      <c r="HO555">
        <v>1.86586</v>
      </c>
      <c r="HP555">
        <v>1.86569</v>
      </c>
      <c r="HQ555">
        <v>1.86753</v>
      </c>
      <c r="HR555">
        <v>1.87004</v>
      </c>
      <c r="HS555">
        <v>1.86874</v>
      </c>
      <c r="HT555">
        <v>1.87012</v>
      </c>
      <c r="HU555">
        <v>0</v>
      </c>
      <c r="HV555">
        <v>0</v>
      </c>
      <c r="HW555">
        <v>0</v>
      </c>
      <c r="HX555">
        <v>0</v>
      </c>
      <c r="HY555" t="s">
        <v>425</v>
      </c>
      <c r="HZ555" t="s">
        <v>426</v>
      </c>
      <c r="IA555" t="s">
        <v>427</v>
      </c>
      <c r="IB555" t="s">
        <v>427</v>
      </c>
      <c r="IC555" t="s">
        <v>427</v>
      </c>
      <c r="ID555" t="s">
        <v>427</v>
      </c>
      <c r="IE555">
        <v>0</v>
      </c>
      <c r="IF555">
        <v>100</v>
      </c>
      <c r="IG555">
        <v>100</v>
      </c>
      <c r="IH555">
        <v>-0.48</v>
      </c>
      <c r="II555">
        <v>0.1171</v>
      </c>
      <c r="IJ555">
        <v>1.086735174038953</v>
      </c>
      <c r="IK555">
        <v>-0.0004613869835165773</v>
      </c>
      <c r="IL555">
        <v>-7.733014719846753E-07</v>
      </c>
      <c r="IM555">
        <v>2.12217718631011E-10</v>
      </c>
      <c r="IN555">
        <v>-0.1663746428164504</v>
      </c>
      <c r="IO555">
        <v>0.000886434048502425</v>
      </c>
      <c r="IP555">
        <v>0.0004187276611132993</v>
      </c>
      <c r="IQ555">
        <v>-3.612086840460417E-06</v>
      </c>
      <c r="IR555">
        <v>19</v>
      </c>
      <c r="IS555">
        <v>2204</v>
      </c>
      <c r="IT555">
        <v>1</v>
      </c>
      <c r="IU555">
        <v>37</v>
      </c>
      <c r="IV555">
        <v>23.3</v>
      </c>
      <c r="IW555">
        <v>23.4</v>
      </c>
      <c r="IX555">
        <v>2.90527</v>
      </c>
      <c r="IY555">
        <v>2.20459</v>
      </c>
      <c r="IZ555">
        <v>1.39648</v>
      </c>
      <c r="JA555">
        <v>2.34863</v>
      </c>
      <c r="JB555">
        <v>1.49536</v>
      </c>
      <c r="JC555">
        <v>2.36938</v>
      </c>
      <c r="JD555">
        <v>39.868</v>
      </c>
      <c r="JE555">
        <v>14.1058</v>
      </c>
      <c r="JF555">
        <v>18</v>
      </c>
      <c r="JG555">
        <v>391.906</v>
      </c>
      <c r="JH555">
        <v>559.107</v>
      </c>
      <c r="JI555">
        <v>33.2272</v>
      </c>
      <c r="JJ555">
        <v>32.8979</v>
      </c>
      <c r="JK555">
        <v>30.0001</v>
      </c>
      <c r="JL555">
        <v>32.8284</v>
      </c>
      <c r="JM555">
        <v>32.7374</v>
      </c>
      <c r="JN555">
        <v>58.2435</v>
      </c>
      <c r="JO555">
        <v>16.7019</v>
      </c>
      <c r="JP555">
        <v>0.370534</v>
      </c>
      <c r="JQ555">
        <v>-999.9</v>
      </c>
      <c r="JR555">
        <v>1503.87</v>
      </c>
      <c r="JS555">
        <v>21.9314</v>
      </c>
      <c r="JT555">
        <v>99.58280000000001</v>
      </c>
      <c r="JU555">
        <v>99.6777</v>
      </c>
    </row>
    <row r="556" spans="1:281">
      <c r="A556">
        <v>540</v>
      </c>
      <c r="B556">
        <v>1652293274.5</v>
      </c>
      <c r="C556">
        <v>11218</v>
      </c>
      <c r="D556" t="s">
        <v>1591</v>
      </c>
      <c r="E556" t="s">
        <v>1592</v>
      </c>
      <c r="F556">
        <v>5</v>
      </c>
      <c r="G556" t="s">
        <v>1410</v>
      </c>
      <c r="H556" t="s">
        <v>418</v>
      </c>
      <c r="I556">
        <v>1652293272</v>
      </c>
      <c r="J556">
        <f>(K556)/1000</f>
        <v>0</v>
      </c>
      <c r="K556">
        <f>IF(CZ556, AN556, AH556)</f>
        <v>0</v>
      </c>
      <c r="L556">
        <f>IF(CZ556, AI556, AG556)</f>
        <v>0</v>
      </c>
      <c r="M556">
        <f>DB556 - IF(AU556&gt;1, L556*CV556*100.0/(AW556*DP556), 0)</f>
        <v>0</v>
      </c>
      <c r="N556">
        <f>((T556-J556/2)*M556-L556)/(T556+J556/2)</f>
        <v>0</v>
      </c>
      <c r="O556">
        <f>N556*(DI556+DJ556)/1000.0</f>
        <v>0</v>
      </c>
      <c r="P556">
        <f>(DB556 - IF(AU556&gt;1, L556*CV556*100.0/(AW556*DP556), 0))*(DI556+DJ556)/1000.0</f>
        <v>0</v>
      </c>
      <c r="Q556">
        <f>2.0/((1/S556-1/R556)+SIGN(S556)*SQRT((1/S556-1/R556)*(1/S556-1/R556) + 4*CW556/((CW556+1)*(CW556+1))*(2*1/S556*1/R556-1/R556*1/R556)))</f>
        <v>0</v>
      </c>
      <c r="R556">
        <f>IF(LEFT(CX556,1)&lt;&gt;"0",IF(LEFT(CX556,1)="1",3.0,CY556),$D$5+$E$5*(DP556*DI556/($K$5*1000))+$F$5*(DP556*DI556/($K$5*1000))*MAX(MIN(CV556,$J$5),$I$5)*MAX(MIN(CV556,$J$5),$I$5)+$G$5*MAX(MIN(CV556,$J$5),$I$5)*(DP556*DI556/($K$5*1000))+$H$5*(DP556*DI556/($K$5*1000))*(DP556*DI556/($K$5*1000)))</f>
        <v>0</v>
      </c>
      <c r="S556">
        <f>J556*(1000-(1000*0.61365*exp(17.502*W556/(240.97+W556))/(DI556+DJ556)+DD556)/2)/(1000*0.61365*exp(17.502*W556/(240.97+W556))/(DI556+DJ556)-DD556)</f>
        <v>0</v>
      </c>
      <c r="T556">
        <f>1/((CW556+1)/(Q556/1.6)+1/(R556/1.37)) + CW556/((CW556+1)/(Q556/1.6) + CW556/(R556/1.37))</f>
        <v>0</v>
      </c>
      <c r="U556">
        <f>(CR556*CU556)</f>
        <v>0</v>
      </c>
      <c r="V556">
        <f>(DK556+(U556+2*0.95*5.67E-8*(((DK556+$B$7)+273)^4-(DK556+273)^4)-44100*J556)/(1.84*29.3*R556+8*0.95*5.67E-8*(DK556+273)^3))</f>
        <v>0</v>
      </c>
      <c r="W556">
        <f>($C$7*DL556+$D$7*DM556+$E$7*V556)</f>
        <v>0</v>
      </c>
      <c r="X556">
        <f>0.61365*exp(17.502*W556/(240.97+W556))</f>
        <v>0</v>
      </c>
      <c r="Y556">
        <f>(Z556/AA556*100)</f>
        <v>0</v>
      </c>
      <c r="Z556">
        <f>DD556*(DI556+DJ556)/1000</f>
        <v>0</v>
      </c>
      <c r="AA556">
        <f>0.61365*exp(17.502*DK556/(240.97+DK556))</f>
        <v>0</v>
      </c>
      <c r="AB556">
        <f>(X556-DD556*(DI556+DJ556)/1000)</f>
        <v>0</v>
      </c>
      <c r="AC556">
        <f>(-J556*44100)</f>
        <v>0</v>
      </c>
      <c r="AD556">
        <f>2*29.3*R556*0.92*(DK556-W556)</f>
        <v>0</v>
      </c>
      <c r="AE556">
        <f>2*0.95*5.67E-8*(((DK556+$B$7)+273)^4-(W556+273)^4)</f>
        <v>0</v>
      </c>
      <c r="AF556">
        <f>U556+AE556+AC556+AD556</f>
        <v>0</v>
      </c>
      <c r="AG556">
        <f>DH556*AU556*(DC556-DB556*(1000-AU556*DE556)/(1000-AU556*DD556))/(100*CV556)</f>
        <v>0</v>
      </c>
      <c r="AH556">
        <f>1000*DH556*AU556*(DD556-DE556)/(100*CV556*(1000-AU556*DD556))</f>
        <v>0</v>
      </c>
      <c r="AI556">
        <f>(AJ556 - AK556 - DI556*1E3/(8.314*(DK556+273.15)) * AM556/DH556 * AL556) * DH556/(100*CV556) * (1000 - DE556)/1000</f>
        <v>0</v>
      </c>
      <c r="AJ556">
        <v>1519.27746116152</v>
      </c>
      <c r="AK556">
        <v>1448.386727272727</v>
      </c>
      <c r="AL556">
        <v>3.35540675473404</v>
      </c>
      <c r="AM556">
        <v>66.42542374797677</v>
      </c>
      <c r="AN556">
        <f>(AP556 - AO556 + DI556*1E3/(8.314*(DK556+273.15)) * AR556/DH556 * AQ556) * DH556/(100*CV556) * 1000/(1000 - AP556)</f>
        <v>0</v>
      </c>
      <c r="AO556">
        <v>21.73816478976634</v>
      </c>
      <c r="AP556">
        <v>28.74398391608393</v>
      </c>
      <c r="AQ556">
        <v>0.00598007255869458</v>
      </c>
      <c r="AR556">
        <v>79.24354987130967</v>
      </c>
      <c r="AS556">
        <v>0</v>
      </c>
      <c r="AT556">
        <v>0</v>
      </c>
      <c r="AU556">
        <f>IF(AS556*$H$13&gt;=AW556,1.0,(AW556/(AW556-AS556*$H$13)))</f>
        <v>0</v>
      </c>
      <c r="AV556">
        <f>(AU556-1)*100</f>
        <v>0</v>
      </c>
      <c r="AW556">
        <f>MAX(0,($B$13+$C$13*DP556)/(1+$D$13*DP556)*DI556/(DK556+273)*$E$13)</f>
        <v>0</v>
      </c>
      <c r="AX556" t="s">
        <v>421</v>
      </c>
      <c r="AY556" t="s">
        <v>421</v>
      </c>
      <c r="AZ556">
        <v>0</v>
      </c>
      <c r="BA556">
        <v>0</v>
      </c>
      <c r="BB556">
        <f>1-AZ556/BA556</f>
        <v>0</v>
      </c>
      <c r="BC556">
        <v>0</v>
      </c>
      <c r="BD556" t="s">
        <v>421</v>
      </c>
      <c r="BE556" t="s">
        <v>421</v>
      </c>
      <c r="BF556">
        <v>0</v>
      </c>
      <c r="BG556">
        <v>0</v>
      </c>
      <c r="BH556">
        <f>1-BF556/BG556</f>
        <v>0</v>
      </c>
      <c r="BI556">
        <v>0.5</v>
      </c>
      <c r="BJ556">
        <f>CS556</f>
        <v>0</v>
      </c>
      <c r="BK556">
        <f>L556</f>
        <v>0</v>
      </c>
      <c r="BL556">
        <f>BH556*BI556*BJ556</f>
        <v>0</v>
      </c>
      <c r="BM556">
        <f>(BK556-BC556)/BJ556</f>
        <v>0</v>
      </c>
      <c r="BN556">
        <f>(BA556-BG556)/BG556</f>
        <v>0</v>
      </c>
      <c r="BO556">
        <f>AZ556/(BB556+AZ556/BG556)</f>
        <v>0</v>
      </c>
      <c r="BP556" t="s">
        <v>421</v>
      </c>
      <c r="BQ556">
        <v>0</v>
      </c>
      <c r="BR556">
        <f>IF(BQ556&lt;&gt;0, BQ556, BO556)</f>
        <v>0</v>
      </c>
      <c r="BS556">
        <f>1-BR556/BG556</f>
        <v>0</v>
      </c>
      <c r="BT556">
        <f>(BG556-BF556)/(BG556-BR556)</f>
        <v>0</v>
      </c>
      <c r="BU556">
        <f>(BA556-BG556)/(BA556-BR556)</f>
        <v>0</v>
      </c>
      <c r="BV556">
        <f>(BG556-BF556)/(BG556-AZ556)</f>
        <v>0</v>
      </c>
      <c r="BW556">
        <f>(BA556-BG556)/(BA556-AZ556)</f>
        <v>0</v>
      </c>
      <c r="BX556">
        <f>(BT556*BR556/BF556)</f>
        <v>0</v>
      </c>
      <c r="BY556">
        <f>(1-BX556)</f>
        <v>0</v>
      </c>
      <c r="BZ556">
        <v>1370</v>
      </c>
      <c r="CA556">
        <v>300</v>
      </c>
      <c r="CB556">
        <v>300</v>
      </c>
      <c r="CC556">
        <v>300</v>
      </c>
      <c r="CD556">
        <v>10364.3</v>
      </c>
      <c r="CE556">
        <v>1581.53</v>
      </c>
      <c r="CF556">
        <v>-0.00729618</v>
      </c>
      <c r="CG556">
        <v>1.07</v>
      </c>
      <c r="CH556" t="s">
        <v>421</v>
      </c>
      <c r="CI556" t="s">
        <v>421</v>
      </c>
      <c r="CJ556" t="s">
        <v>421</v>
      </c>
      <c r="CK556" t="s">
        <v>421</v>
      </c>
      <c r="CL556" t="s">
        <v>421</v>
      </c>
      <c r="CM556" t="s">
        <v>421</v>
      </c>
      <c r="CN556" t="s">
        <v>421</v>
      </c>
      <c r="CO556" t="s">
        <v>421</v>
      </c>
      <c r="CP556" t="s">
        <v>421</v>
      </c>
      <c r="CQ556" t="s">
        <v>421</v>
      </c>
      <c r="CR556">
        <f>$B$11*DQ556+$C$11*DR556+$F$11*EC556*(1-EF556)</f>
        <v>0</v>
      </c>
      <c r="CS556">
        <f>CR556*CT556</f>
        <v>0</v>
      </c>
      <c r="CT556">
        <f>($B$11*$D$9+$C$11*$D$9+$F$11*((EP556+EH556)/MAX(EP556+EH556+EQ556, 0.1)*$I$9+EQ556/MAX(EP556+EH556+EQ556, 0.1)*$J$9))/($B$11+$C$11+$F$11)</f>
        <v>0</v>
      </c>
      <c r="CU556">
        <f>($B$11*$K$9+$C$11*$K$9+$F$11*((EP556+EH556)/MAX(EP556+EH556+EQ556, 0.1)*$P$9+EQ556/MAX(EP556+EH556+EQ556, 0.1)*$Q$9))/($B$11+$C$11+$F$11)</f>
        <v>0</v>
      </c>
      <c r="CV556">
        <v>6</v>
      </c>
      <c r="CW556">
        <v>0.5</v>
      </c>
      <c r="CX556" t="s">
        <v>422</v>
      </c>
      <c r="CY556">
        <v>2</v>
      </c>
      <c r="CZ556" t="b">
        <v>1</v>
      </c>
      <c r="DA556">
        <v>1652293272</v>
      </c>
      <c r="DB556">
        <v>1400.225555555556</v>
      </c>
      <c r="DC556">
        <v>1490.687777777778</v>
      </c>
      <c r="DD556">
        <v>28.73416666666667</v>
      </c>
      <c r="DE556">
        <v>21.78203333333333</v>
      </c>
      <c r="DF556">
        <v>1400.72</v>
      </c>
      <c r="DG556">
        <v>28.61691111111111</v>
      </c>
      <c r="DH556">
        <v>399.9955555555555</v>
      </c>
      <c r="DI556">
        <v>90.58807777777777</v>
      </c>
      <c r="DJ556">
        <v>0.09994374444444444</v>
      </c>
      <c r="DK556">
        <v>33.91902222222222</v>
      </c>
      <c r="DL556">
        <v>32.81926666666667</v>
      </c>
      <c r="DM556">
        <v>999.9000000000001</v>
      </c>
      <c r="DN556">
        <v>0</v>
      </c>
      <c r="DO556">
        <v>0</v>
      </c>
      <c r="DP556">
        <v>9988.40111111111</v>
      </c>
      <c r="DQ556">
        <v>0</v>
      </c>
      <c r="DR556">
        <v>252.8373333333333</v>
      </c>
      <c r="DS556">
        <v>-90.46016666666667</v>
      </c>
      <c r="DT556">
        <v>1441.652222222222</v>
      </c>
      <c r="DU556">
        <v>1523.881111111111</v>
      </c>
      <c r="DV556">
        <v>6.95215</v>
      </c>
      <c r="DW556">
        <v>1490.687777777778</v>
      </c>
      <c r="DX556">
        <v>21.78203333333333</v>
      </c>
      <c r="DY556">
        <v>2.602974444444444</v>
      </c>
      <c r="DZ556">
        <v>1.973191111111111</v>
      </c>
      <c r="EA556">
        <v>21.68508888888889</v>
      </c>
      <c r="EB556">
        <v>17.2308</v>
      </c>
      <c r="EC556">
        <v>1499.978888888889</v>
      </c>
      <c r="ED556">
        <v>0.9729995555555555</v>
      </c>
      <c r="EE556">
        <v>0.02700027777777778</v>
      </c>
      <c r="EF556">
        <v>0</v>
      </c>
      <c r="EG556">
        <v>952.3396666666667</v>
      </c>
      <c r="EH556">
        <v>5.00097</v>
      </c>
      <c r="EI556">
        <v>15372.4</v>
      </c>
      <c r="EJ556">
        <v>12491.41111111111</v>
      </c>
      <c r="EK556">
        <v>42.32599999999999</v>
      </c>
      <c r="EL556">
        <v>43.937</v>
      </c>
      <c r="EM556">
        <v>42.562</v>
      </c>
      <c r="EN556">
        <v>43.625</v>
      </c>
      <c r="EO556">
        <v>43.5</v>
      </c>
      <c r="EP556">
        <v>1454.611111111111</v>
      </c>
      <c r="EQ556">
        <v>40.36777777777778</v>
      </c>
      <c r="ER556">
        <v>0</v>
      </c>
      <c r="ES556">
        <v>1438.800000190735</v>
      </c>
      <c r="ET556">
        <v>0</v>
      </c>
      <c r="EU556">
        <v>952.33196</v>
      </c>
      <c r="EV556">
        <v>-0.1910769309141082</v>
      </c>
      <c r="EW556">
        <v>-60.46923024748396</v>
      </c>
      <c r="EX556">
        <v>15375.316</v>
      </c>
      <c r="EY556">
        <v>15</v>
      </c>
      <c r="EZ556">
        <v>1652291871.6</v>
      </c>
      <c r="FA556" t="s">
        <v>1407</v>
      </c>
      <c r="FB556">
        <v>1652291871.6</v>
      </c>
      <c r="FC556">
        <v>1652291863.6</v>
      </c>
      <c r="FD556">
        <v>39</v>
      </c>
      <c r="FE556">
        <v>0.347</v>
      </c>
      <c r="FF556">
        <v>-0</v>
      </c>
      <c r="FG556">
        <v>-0.763</v>
      </c>
      <c r="FH556">
        <v>0.031</v>
      </c>
      <c r="FI556">
        <v>1600</v>
      </c>
      <c r="FJ556">
        <v>23</v>
      </c>
      <c r="FK556">
        <v>0.04</v>
      </c>
      <c r="FL556">
        <v>0.02</v>
      </c>
      <c r="FM556">
        <v>-90.27514634146341</v>
      </c>
      <c r="FN556">
        <v>-2.036713588849994</v>
      </c>
      <c r="FO556">
        <v>0.2475011614632141</v>
      </c>
      <c r="FP556">
        <v>-1</v>
      </c>
      <c r="FQ556">
        <v>7.10802268292683</v>
      </c>
      <c r="FR556">
        <v>-1.222570871080132</v>
      </c>
      <c r="FS556">
        <v>0.1207338961240368</v>
      </c>
      <c r="FT556">
        <v>0</v>
      </c>
      <c r="FU556">
        <v>0</v>
      </c>
      <c r="FV556">
        <v>0</v>
      </c>
      <c r="FW556">
        <v>0</v>
      </c>
      <c r="FX556">
        <v>-1</v>
      </c>
      <c r="FY556">
        <v>0</v>
      </c>
      <c r="FZ556">
        <v>1</v>
      </c>
      <c r="GA556" t="s">
        <v>710</v>
      </c>
      <c r="GB556">
        <v>2.69324</v>
      </c>
      <c r="GC556">
        <v>2.70539</v>
      </c>
      <c r="GD556">
        <v>0.211853</v>
      </c>
      <c r="GE556">
        <v>0.217849</v>
      </c>
      <c r="GF556">
        <v>0.119649</v>
      </c>
      <c r="GG556">
        <v>0.09750010000000001</v>
      </c>
      <c r="GH556">
        <v>24667.6</v>
      </c>
      <c r="GI556">
        <v>24581.4</v>
      </c>
      <c r="GJ556">
        <v>29136</v>
      </c>
      <c r="GK556">
        <v>29100.5</v>
      </c>
      <c r="GL556">
        <v>33960.6</v>
      </c>
      <c r="GM556">
        <v>34965</v>
      </c>
      <c r="GN556">
        <v>41002.8</v>
      </c>
      <c r="GO556">
        <v>41527</v>
      </c>
      <c r="GP556">
        <v>1.7081</v>
      </c>
      <c r="GQ556">
        <v>1.99282</v>
      </c>
      <c r="GR556">
        <v>0.0919402</v>
      </c>
      <c r="GS556">
        <v>0</v>
      </c>
      <c r="GT556">
        <v>31.3375</v>
      </c>
      <c r="GU556">
        <v>999.9</v>
      </c>
      <c r="GV556">
        <v>35.7</v>
      </c>
      <c r="GW556">
        <v>37.5</v>
      </c>
      <c r="GX556">
        <v>25.5329</v>
      </c>
      <c r="GY556">
        <v>63.1419</v>
      </c>
      <c r="GZ556">
        <v>29.2588</v>
      </c>
      <c r="HA556">
        <v>1</v>
      </c>
      <c r="HB556">
        <v>0.424113</v>
      </c>
      <c r="HC556">
        <v>0</v>
      </c>
      <c r="HD556">
        <v>20.3915</v>
      </c>
      <c r="HE556">
        <v>5.21355</v>
      </c>
      <c r="HF556">
        <v>12.0099</v>
      </c>
      <c r="HG556">
        <v>4.9863</v>
      </c>
      <c r="HH556">
        <v>3.28828</v>
      </c>
      <c r="HI556">
        <v>2509.9</v>
      </c>
      <c r="HJ556">
        <v>9999</v>
      </c>
      <c r="HK556">
        <v>9999</v>
      </c>
      <c r="HL556">
        <v>47</v>
      </c>
      <c r="HM556">
        <v>1.86737</v>
      </c>
      <c r="HN556">
        <v>1.86631</v>
      </c>
      <c r="HO556">
        <v>1.86585</v>
      </c>
      <c r="HP556">
        <v>1.86569</v>
      </c>
      <c r="HQ556">
        <v>1.86753</v>
      </c>
      <c r="HR556">
        <v>1.87006</v>
      </c>
      <c r="HS556">
        <v>1.86874</v>
      </c>
      <c r="HT556">
        <v>1.87012</v>
      </c>
      <c r="HU556">
        <v>0</v>
      </c>
      <c r="HV556">
        <v>0</v>
      </c>
      <c r="HW556">
        <v>0</v>
      </c>
      <c r="HX556">
        <v>0</v>
      </c>
      <c r="HY556" t="s">
        <v>425</v>
      </c>
      <c r="HZ556" t="s">
        <v>426</v>
      </c>
      <c r="IA556" t="s">
        <v>427</v>
      </c>
      <c r="IB556" t="s">
        <v>427</v>
      </c>
      <c r="IC556" t="s">
        <v>427</v>
      </c>
      <c r="ID556" t="s">
        <v>427</v>
      </c>
      <c r="IE556">
        <v>0</v>
      </c>
      <c r="IF556">
        <v>100</v>
      </c>
      <c r="IG556">
        <v>100</v>
      </c>
      <c r="IH556">
        <v>-0.51</v>
      </c>
      <c r="II556">
        <v>0.1175</v>
      </c>
      <c r="IJ556">
        <v>1.086735174038953</v>
      </c>
      <c r="IK556">
        <v>-0.0004613869835165773</v>
      </c>
      <c r="IL556">
        <v>-7.733014719846753E-07</v>
      </c>
      <c r="IM556">
        <v>2.12217718631011E-10</v>
      </c>
      <c r="IN556">
        <v>-0.1663746428164504</v>
      </c>
      <c r="IO556">
        <v>0.000886434048502425</v>
      </c>
      <c r="IP556">
        <v>0.0004187276611132993</v>
      </c>
      <c r="IQ556">
        <v>-3.612086840460417E-06</v>
      </c>
      <c r="IR556">
        <v>19</v>
      </c>
      <c r="IS556">
        <v>2204</v>
      </c>
      <c r="IT556">
        <v>1</v>
      </c>
      <c r="IU556">
        <v>37</v>
      </c>
      <c r="IV556">
        <v>23.4</v>
      </c>
      <c r="IW556">
        <v>23.5</v>
      </c>
      <c r="IX556">
        <v>2.93335</v>
      </c>
      <c r="IY556">
        <v>2.20093</v>
      </c>
      <c r="IZ556">
        <v>1.39648</v>
      </c>
      <c r="JA556">
        <v>2.34863</v>
      </c>
      <c r="JB556">
        <v>1.49536</v>
      </c>
      <c r="JC556">
        <v>2.39624</v>
      </c>
      <c r="JD556">
        <v>39.868</v>
      </c>
      <c r="JE556">
        <v>14.1058</v>
      </c>
      <c r="JF556">
        <v>18</v>
      </c>
      <c r="JG556">
        <v>392.363</v>
      </c>
      <c r="JH556">
        <v>558.975</v>
      </c>
      <c r="JI556">
        <v>33.2272</v>
      </c>
      <c r="JJ556">
        <v>32.8979</v>
      </c>
      <c r="JK556">
        <v>30</v>
      </c>
      <c r="JL556">
        <v>32.8269</v>
      </c>
      <c r="JM556">
        <v>32.7374</v>
      </c>
      <c r="JN556">
        <v>58.7389</v>
      </c>
      <c r="JO556">
        <v>16.4012</v>
      </c>
      <c r="JP556">
        <v>0.762366</v>
      </c>
      <c r="JQ556">
        <v>-999.9</v>
      </c>
      <c r="JR556">
        <v>1517.44</v>
      </c>
      <c r="JS556">
        <v>22.0271</v>
      </c>
      <c r="JT556">
        <v>99.5823</v>
      </c>
      <c r="JU556">
        <v>99.67619999999999</v>
      </c>
    </row>
    <row r="557" spans="1:281">
      <c r="A557">
        <v>541</v>
      </c>
      <c r="B557">
        <v>1652293279.5</v>
      </c>
      <c r="C557">
        <v>11223</v>
      </c>
      <c r="D557" t="s">
        <v>1593</v>
      </c>
      <c r="E557" t="s">
        <v>1594</v>
      </c>
      <c r="F557">
        <v>5</v>
      </c>
      <c r="G557" t="s">
        <v>1410</v>
      </c>
      <c r="H557" t="s">
        <v>418</v>
      </c>
      <c r="I557">
        <v>1652293276.7</v>
      </c>
      <c r="J557">
        <f>(K557)/1000</f>
        <v>0</v>
      </c>
      <c r="K557">
        <f>IF(CZ557, AN557, AH557)</f>
        <v>0</v>
      </c>
      <c r="L557">
        <f>IF(CZ557, AI557, AG557)</f>
        <v>0</v>
      </c>
      <c r="M557">
        <f>DB557 - IF(AU557&gt;1, L557*CV557*100.0/(AW557*DP557), 0)</f>
        <v>0</v>
      </c>
      <c r="N557">
        <f>((T557-J557/2)*M557-L557)/(T557+J557/2)</f>
        <v>0</v>
      </c>
      <c r="O557">
        <f>N557*(DI557+DJ557)/1000.0</f>
        <v>0</v>
      </c>
      <c r="P557">
        <f>(DB557 - IF(AU557&gt;1, L557*CV557*100.0/(AW557*DP557), 0))*(DI557+DJ557)/1000.0</f>
        <v>0</v>
      </c>
      <c r="Q557">
        <f>2.0/((1/S557-1/R557)+SIGN(S557)*SQRT((1/S557-1/R557)*(1/S557-1/R557) + 4*CW557/((CW557+1)*(CW557+1))*(2*1/S557*1/R557-1/R557*1/R557)))</f>
        <v>0</v>
      </c>
      <c r="R557">
        <f>IF(LEFT(CX557,1)&lt;&gt;"0",IF(LEFT(CX557,1)="1",3.0,CY557),$D$5+$E$5*(DP557*DI557/($K$5*1000))+$F$5*(DP557*DI557/($K$5*1000))*MAX(MIN(CV557,$J$5),$I$5)*MAX(MIN(CV557,$J$5),$I$5)+$G$5*MAX(MIN(CV557,$J$5),$I$5)*(DP557*DI557/($K$5*1000))+$H$5*(DP557*DI557/($K$5*1000))*(DP557*DI557/($K$5*1000)))</f>
        <v>0</v>
      </c>
      <c r="S557">
        <f>J557*(1000-(1000*0.61365*exp(17.502*W557/(240.97+W557))/(DI557+DJ557)+DD557)/2)/(1000*0.61365*exp(17.502*W557/(240.97+W557))/(DI557+DJ557)-DD557)</f>
        <v>0</v>
      </c>
      <c r="T557">
        <f>1/((CW557+1)/(Q557/1.6)+1/(R557/1.37)) + CW557/((CW557+1)/(Q557/1.6) + CW557/(R557/1.37))</f>
        <v>0</v>
      </c>
      <c r="U557">
        <f>(CR557*CU557)</f>
        <v>0</v>
      </c>
      <c r="V557">
        <f>(DK557+(U557+2*0.95*5.67E-8*(((DK557+$B$7)+273)^4-(DK557+273)^4)-44100*J557)/(1.84*29.3*R557+8*0.95*5.67E-8*(DK557+273)^3))</f>
        <v>0</v>
      </c>
      <c r="W557">
        <f>($C$7*DL557+$D$7*DM557+$E$7*V557)</f>
        <v>0</v>
      </c>
      <c r="X557">
        <f>0.61365*exp(17.502*W557/(240.97+W557))</f>
        <v>0</v>
      </c>
      <c r="Y557">
        <f>(Z557/AA557*100)</f>
        <v>0</v>
      </c>
      <c r="Z557">
        <f>DD557*(DI557+DJ557)/1000</f>
        <v>0</v>
      </c>
      <c r="AA557">
        <f>0.61365*exp(17.502*DK557/(240.97+DK557))</f>
        <v>0</v>
      </c>
      <c r="AB557">
        <f>(X557-DD557*(DI557+DJ557)/1000)</f>
        <v>0</v>
      </c>
      <c r="AC557">
        <f>(-J557*44100)</f>
        <v>0</v>
      </c>
      <c r="AD557">
        <f>2*29.3*R557*0.92*(DK557-W557)</f>
        <v>0</v>
      </c>
      <c r="AE557">
        <f>2*0.95*5.67E-8*(((DK557+$B$7)+273)^4-(W557+273)^4)</f>
        <v>0</v>
      </c>
      <c r="AF557">
        <f>U557+AE557+AC557+AD557</f>
        <v>0</v>
      </c>
      <c r="AG557">
        <f>DH557*AU557*(DC557-DB557*(1000-AU557*DE557)/(1000-AU557*DD557))/(100*CV557)</f>
        <v>0</v>
      </c>
      <c r="AH557">
        <f>1000*DH557*AU557*(DD557-DE557)/(100*CV557*(1000-AU557*DD557))</f>
        <v>0</v>
      </c>
      <c r="AI557">
        <f>(AJ557 - AK557 - DI557*1E3/(8.314*(DK557+273.15)) * AM557/DH557 * AL557) * DH557/(100*CV557) * (1000 - DE557)/1000</f>
        <v>0</v>
      </c>
      <c r="AJ557">
        <v>1537.084069326217</v>
      </c>
      <c r="AK557">
        <v>1465.729393939395</v>
      </c>
      <c r="AL557">
        <v>3.465284356878874</v>
      </c>
      <c r="AM557">
        <v>66.42542374797677</v>
      </c>
      <c r="AN557">
        <f>(AP557 - AO557 + DI557*1E3/(8.314*(DK557+273.15)) * AR557/DH557 * AQ557) * DH557/(100*CV557) * 1000/(1000 - AP557)</f>
        <v>0</v>
      </c>
      <c r="AO557">
        <v>21.8590264541142</v>
      </c>
      <c r="AP557">
        <v>28.77243356643359</v>
      </c>
      <c r="AQ557">
        <v>0.00574943995345682</v>
      </c>
      <c r="AR557">
        <v>79.24354987130967</v>
      </c>
      <c r="AS557">
        <v>0</v>
      </c>
      <c r="AT557">
        <v>0</v>
      </c>
      <c r="AU557">
        <f>IF(AS557*$H$13&gt;=AW557,1.0,(AW557/(AW557-AS557*$H$13)))</f>
        <v>0</v>
      </c>
      <c r="AV557">
        <f>(AU557-1)*100</f>
        <v>0</v>
      </c>
      <c r="AW557">
        <f>MAX(0,($B$13+$C$13*DP557)/(1+$D$13*DP557)*DI557/(DK557+273)*$E$13)</f>
        <v>0</v>
      </c>
      <c r="AX557" t="s">
        <v>421</v>
      </c>
      <c r="AY557" t="s">
        <v>421</v>
      </c>
      <c r="AZ557">
        <v>0</v>
      </c>
      <c r="BA557">
        <v>0</v>
      </c>
      <c r="BB557">
        <f>1-AZ557/BA557</f>
        <v>0</v>
      </c>
      <c r="BC557">
        <v>0</v>
      </c>
      <c r="BD557" t="s">
        <v>421</v>
      </c>
      <c r="BE557" t="s">
        <v>421</v>
      </c>
      <c r="BF557">
        <v>0</v>
      </c>
      <c r="BG557">
        <v>0</v>
      </c>
      <c r="BH557">
        <f>1-BF557/BG557</f>
        <v>0</v>
      </c>
      <c r="BI557">
        <v>0.5</v>
      </c>
      <c r="BJ557">
        <f>CS557</f>
        <v>0</v>
      </c>
      <c r="BK557">
        <f>L557</f>
        <v>0</v>
      </c>
      <c r="BL557">
        <f>BH557*BI557*BJ557</f>
        <v>0</v>
      </c>
      <c r="BM557">
        <f>(BK557-BC557)/BJ557</f>
        <v>0</v>
      </c>
      <c r="BN557">
        <f>(BA557-BG557)/BG557</f>
        <v>0</v>
      </c>
      <c r="BO557">
        <f>AZ557/(BB557+AZ557/BG557)</f>
        <v>0</v>
      </c>
      <c r="BP557" t="s">
        <v>421</v>
      </c>
      <c r="BQ557">
        <v>0</v>
      </c>
      <c r="BR557">
        <f>IF(BQ557&lt;&gt;0, BQ557, BO557)</f>
        <v>0</v>
      </c>
      <c r="BS557">
        <f>1-BR557/BG557</f>
        <v>0</v>
      </c>
      <c r="BT557">
        <f>(BG557-BF557)/(BG557-BR557)</f>
        <v>0</v>
      </c>
      <c r="BU557">
        <f>(BA557-BG557)/(BA557-BR557)</f>
        <v>0</v>
      </c>
      <c r="BV557">
        <f>(BG557-BF557)/(BG557-AZ557)</f>
        <v>0</v>
      </c>
      <c r="BW557">
        <f>(BA557-BG557)/(BA557-AZ557)</f>
        <v>0</v>
      </c>
      <c r="BX557">
        <f>(BT557*BR557/BF557)</f>
        <v>0</v>
      </c>
      <c r="BY557">
        <f>(1-BX557)</f>
        <v>0</v>
      </c>
      <c r="BZ557">
        <v>1370</v>
      </c>
      <c r="CA557">
        <v>300</v>
      </c>
      <c r="CB557">
        <v>300</v>
      </c>
      <c r="CC557">
        <v>300</v>
      </c>
      <c r="CD557">
        <v>10364.3</v>
      </c>
      <c r="CE557">
        <v>1581.53</v>
      </c>
      <c r="CF557">
        <v>-0.00729618</v>
      </c>
      <c r="CG557">
        <v>1.07</v>
      </c>
      <c r="CH557" t="s">
        <v>421</v>
      </c>
      <c r="CI557" t="s">
        <v>421</v>
      </c>
      <c r="CJ557" t="s">
        <v>421</v>
      </c>
      <c r="CK557" t="s">
        <v>421</v>
      </c>
      <c r="CL557" t="s">
        <v>421</v>
      </c>
      <c r="CM557" t="s">
        <v>421</v>
      </c>
      <c r="CN557" t="s">
        <v>421</v>
      </c>
      <c r="CO557" t="s">
        <v>421</v>
      </c>
      <c r="CP557" t="s">
        <v>421</v>
      </c>
      <c r="CQ557" t="s">
        <v>421</v>
      </c>
      <c r="CR557">
        <f>$B$11*DQ557+$C$11*DR557+$F$11*EC557*(1-EF557)</f>
        <v>0</v>
      </c>
      <c r="CS557">
        <f>CR557*CT557</f>
        <v>0</v>
      </c>
      <c r="CT557">
        <f>($B$11*$D$9+$C$11*$D$9+$F$11*((EP557+EH557)/MAX(EP557+EH557+EQ557, 0.1)*$I$9+EQ557/MAX(EP557+EH557+EQ557, 0.1)*$J$9))/($B$11+$C$11+$F$11)</f>
        <v>0</v>
      </c>
      <c r="CU557">
        <f>($B$11*$K$9+$C$11*$K$9+$F$11*((EP557+EH557)/MAX(EP557+EH557+EQ557, 0.1)*$P$9+EQ557/MAX(EP557+EH557+EQ557, 0.1)*$Q$9))/($B$11+$C$11+$F$11)</f>
        <v>0</v>
      </c>
      <c r="CV557">
        <v>6</v>
      </c>
      <c r="CW557">
        <v>0.5</v>
      </c>
      <c r="CX557" t="s">
        <v>422</v>
      </c>
      <c r="CY557">
        <v>2</v>
      </c>
      <c r="CZ557" t="b">
        <v>1</v>
      </c>
      <c r="DA557">
        <v>1652293276.7</v>
      </c>
      <c r="DB557">
        <v>1415.813</v>
      </c>
      <c r="DC557">
        <v>1506.872</v>
      </c>
      <c r="DD557">
        <v>28.75981000000001</v>
      </c>
      <c r="DE557">
        <v>21.88546</v>
      </c>
      <c r="DF557">
        <v>1416.329</v>
      </c>
      <c r="DG557">
        <v>28.64217</v>
      </c>
      <c r="DH557">
        <v>400.1102999999999</v>
      </c>
      <c r="DI557">
        <v>90.58514</v>
      </c>
      <c r="DJ557">
        <v>0.10009846</v>
      </c>
      <c r="DK557">
        <v>33.92236</v>
      </c>
      <c r="DL557">
        <v>32.82525</v>
      </c>
      <c r="DM557">
        <v>999.9</v>
      </c>
      <c r="DN557">
        <v>0</v>
      </c>
      <c r="DO557">
        <v>0</v>
      </c>
      <c r="DP557">
        <v>9996.937999999998</v>
      </c>
      <c r="DQ557">
        <v>0</v>
      </c>
      <c r="DR557">
        <v>253.0521</v>
      </c>
      <c r="DS557">
        <v>-91.05916000000001</v>
      </c>
      <c r="DT557">
        <v>1457.738</v>
      </c>
      <c r="DU557">
        <v>1540.588</v>
      </c>
      <c r="DV557">
        <v>6.874367000000001</v>
      </c>
      <c r="DW557">
        <v>1506.872</v>
      </c>
      <c r="DX557">
        <v>21.88546</v>
      </c>
      <c r="DY557">
        <v>2.605215</v>
      </c>
      <c r="DZ557">
        <v>1.982495</v>
      </c>
      <c r="EA557">
        <v>21.69918</v>
      </c>
      <c r="EB557">
        <v>17.30522</v>
      </c>
      <c r="EC557">
        <v>1500.003</v>
      </c>
      <c r="ED557">
        <v>0.9729989999999999</v>
      </c>
      <c r="EE557">
        <v>0.02700086</v>
      </c>
      <c r="EF557">
        <v>0</v>
      </c>
      <c r="EG557">
        <v>952.5200000000001</v>
      </c>
      <c r="EH557">
        <v>5.000970000000001</v>
      </c>
      <c r="EI557">
        <v>15372.29</v>
      </c>
      <c r="EJ557">
        <v>12491.62</v>
      </c>
      <c r="EK557">
        <v>42.3246</v>
      </c>
      <c r="EL557">
        <v>43.937</v>
      </c>
      <c r="EM557">
        <v>42.562</v>
      </c>
      <c r="EN557">
        <v>43.625</v>
      </c>
      <c r="EO557">
        <v>43.5</v>
      </c>
      <c r="EP557">
        <v>1454.634</v>
      </c>
      <c r="EQ557">
        <v>40.36900000000001</v>
      </c>
      <c r="ER557">
        <v>0</v>
      </c>
      <c r="ES557">
        <v>1444.200000047684</v>
      </c>
      <c r="ET557">
        <v>0</v>
      </c>
      <c r="EU557">
        <v>952.3796923076923</v>
      </c>
      <c r="EV557">
        <v>1.286632469610619</v>
      </c>
      <c r="EW557">
        <v>-36.42735022829288</v>
      </c>
      <c r="EX557">
        <v>15374.85</v>
      </c>
      <c r="EY557">
        <v>15</v>
      </c>
      <c r="EZ557">
        <v>1652291871.6</v>
      </c>
      <c r="FA557" t="s">
        <v>1407</v>
      </c>
      <c r="FB557">
        <v>1652291871.6</v>
      </c>
      <c r="FC557">
        <v>1652291863.6</v>
      </c>
      <c r="FD557">
        <v>39</v>
      </c>
      <c r="FE557">
        <v>0.347</v>
      </c>
      <c r="FF557">
        <v>-0</v>
      </c>
      <c r="FG557">
        <v>-0.763</v>
      </c>
      <c r="FH557">
        <v>0.031</v>
      </c>
      <c r="FI557">
        <v>1600</v>
      </c>
      <c r="FJ557">
        <v>23</v>
      </c>
      <c r="FK557">
        <v>0.04</v>
      </c>
      <c r="FL557">
        <v>0.02</v>
      </c>
      <c r="FM557">
        <v>-90.51510499999999</v>
      </c>
      <c r="FN557">
        <v>-3.371759099436853</v>
      </c>
      <c r="FO557">
        <v>0.3693677943121205</v>
      </c>
      <c r="FP557">
        <v>-1</v>
      </c>
      <c r="FQ557">
        <v>7.01543525</v>
      </c>
      <c r="FR557">
        <v>-1.123013245778625</v>
      </c>
      <c r="FS557">
        <v>0.1083825997563147</v>
      </c>
      <c r="FT557">
        <v>0</v>
      </c>
      <c r="FU557">
        <v>0</v>
      </c>
      <c r="FV557">
        <v>0</v>
      </c>
      <c r="FW557">
        <v>0</v>
      </c>
      <c r="FX557">
        <v>-1</v>
      </c>
      <c r="FY557">
        <v>0</v>
      </c>
      <c r="FZ557">
        <v>1</v>
      </c>
      <c r="GA557" t="s">
        <v>710</v>
      </c>
      <c r="GB557">
        <v>2.6929</v>
      </c>
      <c r="GC557">
        <v>2.70515</v>
      </c>
      <c r="GD557">
        <v>0.213383</v>
      </c>
      <c r="GE557">
        <v>0.219317</v>
      </c>
      <c r="GF557">
        <v>0.119723</v>
      </c>
      <c r="GG557">
        <v>0.09776940000000001</v>
      </c>
      <c r="GH557">
        <v>24619.5</v>
      </c>
      <c r="GI557">
        <v>24534.7</v>
      </c>
      <c r="GJ557">
        <v>29135.9</v>
      </c>
      <c r="GK557">
        <v>29100</v>
      </c>
      <c r="GL557">
        <v>33957.5</v>
      </c>
      <c r="GM557">
        <v>34953.8</v>
      </c>
      <c r="GN557">
        <v>41002.5</v>
      </c>
      <c r="GO557">
        <v>41526.2</v>
      </c>
      <c r="GP557">
        <v>1.7076</v>
      </c>
      <c r="GQ557">
        <v>1.9933</v>
      </c>
      <c r="GR557">
        <v>0.091929</v>
      </c>
      <c r="GS557">
        <v>0</v>
      </c>
      <c r="GT557">
        <v>31.3423</v>
      </c>
      <c r="GU557">
        <v>999.9</v>
      </c>
      <c r="GV557">
        <v>35.8</v>
      </c>
      <c r="GW557">
        <v>37.5</v>
      </c>
      <c r="GX557">
        <v>25.6021</v>
      </c>
      <c r="GY557">
        <v>63.1219</v>
      </c>
      <c r="GZ557">
        <v>29.3389</v>
      </c>
      <c r="HA557">
        <v>1</v>
      </c>
      <c r="HB557">
        <v>0.424136</v>
      </c>
      <c r="HC557">
        <v>0</v>
      </c>
      <c r="HD557">
        <v>20.3917</v>
      </c>
      <c r="HE557">
        <v>5.21385</v>
      </c>
      <c r="HF557">
        <v>12.0099</v>
      </c>
      <c r="HG557">
        <v>4.98715</v>
      </c>
      <c r="HH557">
        <v>3.28845</v>
      </c>
      <c r="HI557">
        <v>2510.1</v>
      </c>
      <c r="HJ557">
        <v>9999</v>
      </c>
      <c r="HK557">
        <v>9999</v>
      </c>
      <c r="HL557">
        <v>47</v>
      </c>
      <c r="HM557">
        <v>1.86737</v>
      </c>
      <c r="HN557">
        <v>1.8663</v>
      </c>
      <c r="HO557">
        <v>1.86584</v>
      </c>
      <c r="HP557">
        <v>1.86569</v>
      </c>
      <c r="HQ557">
        <v>1.86752</v>
      </c>
      <c r="HR557">
        <v>1.87004</v>
      </c>
      <c r="HS557">
        <v>1.86873</v>
      </c>
      <c r="HT557">
        <v>1.87012</v>
      </c>
      <c r="HU557">
        <v>0</v>
      </c>
      <c r="HV557">
        <v>0</v>
      </c>
      <c r="HW557">
        <v>0</v>
      </c>
      <c r="HX557">
        <v>0</v>
      </c>
      <c r="HY557" t="s">
        <v>425</v>
      </c>
      <c r="HZ557" t="s">
        <v>426</v>
      </c>
      <c r="IA557" t="s">
        <v>427</v>
      </c>
      <c r="IB557" t="s">
        <v>427</v>
      </c>
      <c r="IC557" t="s">
        <v>427</v>
      </c>
      <c r="ID557" t="s">
        <v>427</v>
      </c>
      <c r="IE557">
        <v>0</v>
      </c>
      <c r="IF557">
        <v>100</v>
      </c>
      <c r="IG557">
        <v>100</v>
      </c>
      <c r="IH557">
        <v>-0.53</v>
      </c>
      <c r="II557">
        <v>0.1179</v>
      </c>
      <c r="IJ557">
        <v>1.086735174038953</v>
      </c>
      <c r="IK557">
        <v>-0.0004613869835165773</v>
      </c>
      <c r="IL557">
        <v>-7.733014719846753E-07</v>
      </c>
      <c r="IM557">
        <v>2.12217718631011E-10</v>
      </c>
      <c r="IN557">
        <v>-0.1663746428164504</v>
      </c>
      <c r="IO557">
        <v>0.000886434048502425</v>
      </c>
      <c r="IP557">
        <v>0.0004187276611132993</v>
      </c>
      <c r="IQ557">
        <v>-3.612086840460417E-06</v>
      </c>
      <c r="IR557">
        <v>19</v>
      </c>
      <c r="IS557">
        <v>2204</v>
      </c>
      <c r="IT557">
        <v>1</v>
      </c>
      <c r="IU557">
        <v>37</v>
      </c>
      <c r="IV557">
        <v>23.5</v>
      </c>
      <c r="IW557">
        <v>23.6</v>
      </c>
      <c r="IX557">
        <v>2.95776</v>
      </c>
      <c r="IY557">
        <v>2.20215</v>
      </c>
      <c r="IZ557">
        <v>1.39648</v>
      </c>
      <c r="JA557">
        <v>2.34741</v>
      </c>
      <c r="JB557">
        <v>1.49536</v>
      </c>
      <c r="JC557">
        <v>2.38281</v>
      </c>
      <c r="JD557">
        <v>39.8932</v>
      </c>
      <c r="JE557">
        <v>14.1145</v>
      </c>
      <c r="JF557">
        <v>18</v>
      </c>
      <c r="JG557">
        <v>392.081</v>
      </c>
      <c r="JH557">
        <v>559.333</v>
      </c>
      <c r="JI557">
        <v>33.2272</v>
      </c>
      <c r="JJ557">
        <v>32.8971</v>
      </c>
      <c r="JK557">
        <v>30.0001</v>
      </c>
      <c r="JL557">
        <v>32.8255</v>
      </c>
      <c r="JM557">
        <v>32.7374</v>
      </c>
      <c r="JN557">
        <v>59.2897</v>
      </c>
      <c r="JO557">
        <v>15.8197</v>
      </c>
      <c r="JP557">
        <v>1.15566</v>
      </c>
      <c r="JQ557">
        <v>-999.9</v>
      </c>
      <c r="JR557">
        <v>1537.49</v>
      </c>
      <c r="JS557">
        <v>22.1176</v>
      </c>
      <c r="JT557">
        <v>99.5817</v>
      </c>
      <c r="JU557">
        <v>99.6743</v>
      </c>
    </row>
    <row r="558" spans="1:281">
      <c r="A558">
        <v>542</v>
      </c>
      <c r="B558">
        <v>1652293284.5</v>
      </c>
      <c r="C558">
        <v>11228</v>
      </c>
      <c r="D558" t="s">
        <v>1595</v>
      </c>
      <c r="E558" t="s">
        <v>1596</v>
      </c>
      <c r="F558">
        <v>5</v>
      </c>
      <c r="G558" t="s">
        <v>1410</v>
      </c>
      <c r="H558" t="s">
        <v>418</v>
      </c>
      <c r="I558">
        <v>1652293282</v>
      </c>
      <c r="J558">
        <f>(K558)/1000</f>
        <v>0</v>
      </c>
      <c r="K558">
        <f>IF(CZ558, AN558, AH558)</f>
        <v>0</v>
      </c>
      <c r="L558">
        <f>IF(CZ558, AI558, AG558)</f>
        <v>0</v>
      </c>
      <c r="M558">
        <f>DB558 - IF(AU558&gt;1, L558*CV558*100.0/(AW558*DP558), 0)</f>
        <v>0</v>
      </c>
      <c r="N558">
        <f>((T558-J558/2)*M558-L558)/(T558+J558/2)</f>
        <v>0</v>
      </c>
      <c r="O558">
        <f>N558*(DI558+DJ558)/1000.0</f>
        <v>0</v>
      </c>
      <c r="P558">
        <f>(DB558 - IF(AU558&gt;1, L558*CV558*100.0/(AW558*DP558), 0))*(DI558+DJ558)/1000.0</f>
        <v>0</v>
      </c>
      <c r="Q558">
        <f>2.0/((1/S558-1/R558)+SIGN(S558)*SQRT((1/S558-1/R558)*(1/S558-1/R558) + 4*CW558/((CW558+1)*(CW558+1))*(2*1/S558*1/R558-1/R558*1/R558)))</f>
        <v>0</v>
      </c>
      <c r="R558">
        <f>IF(LEFT(CX558,1)&lt;&gt;"0",IF(LEFT(CX558,1)="1",3.0,CY558),$D$5+$E$5*(DP558*DI558/($K$5*1000))+$F$5*(DP558*DI558/($K$5*1000))*MAX(MIN(CV558,$J$5),$I$5)*MAX(MIN(CV558,$J$5),$I$5)+$G$5*MAX(MIN(CV558,$J$5),$I$5)*(DP558*DI558/($K$5*1000))+$H$5*(DP558*DI558/($K$5*1000))*(DP558*DI558/($K$5*1000)))</f>
        <v>0</v>
      </c>
      <c r="S558">
        <f>J558*(1000-(1000*0.61365*exp(17.502*W558/(240.97+W558))/(DI558+DJ558)+DD558)/2)/(1000*0.61365*exp(17.502*W558/(240.97+W558))/(DI558+DJ558)-DD558)</f>
        <v>0</v>
      </c>
      <c r="T558">
        <f>1/((CW558+1)/(Q558/1.6)+1/(R558/1.37)) + CW558/((CW558+1)/(Q558/1.6) + CW558/(R558/1.37))</f>
        <v>0</v>
      </c>
      <c r="U558">
        <f>(CR558*CU558)</f>
        <v>0</v>
      </c>
      <c r="V558">
        <f>(DK558+(U558+2*0.95*5.67E-8*(((DK558+$B$7)+273)^4-(DK558+273)^4)-44100*J558)/(1.84*29.3*R558+8*0.95*5.67E-8*(DK558+273)^3))</f>
        <v>0</v>
      </c>
      <c r="W558">
        <f>($C$7*DL558+$D$7*DM558+$E$7*V558)</f>
        <v>0</v>
      </c>
      <c r="X558">
        <f>0.61365*exp(17.502*W558/(240.97+W558))</f>
        <v>0</v>
      </c>
      <c r="Y558">
        <f>(Z558/AA558*100)</f>
        <v>0</v>
      </c>
      <c r="Z558">
        <f>DD558*(DI558+DJ558)/1000</f>
        <v>0</v>
      </c>
      <c r="AA558">
        <f>0.61365*exp(17.502*DK558/(240.97+DK558))</f>
        <v>0</v>
      </c>
      <c r="AB558">
        <f>(X558-DD558*(DI558+DJ558)/1000)</f>
        <v>0</v>
      </c>
      <c r="AC558">
        <f>(-J558*44100)</f>
        <v>0</v>
      </c>
      <c r="AD558">
        <f>2*29.3*R558*0.92*(DK558-W558)</f>
        <v>0</v>
      </c>
      <c r="AE558">
        <f>2*0.95*5.67E-8*(((DK558+$B$7)+273)^4-(W558+273)^4)</f>
        <v>0</v>
      </c>
      <c r="AF558">
        <f>U558+AE558+AC558+AD558</f>
        <v>0</v>
      </c>
      <c r="AG558">
        <f>DH558*AU558*(DC558-DB558*(1000-AU558*DE558)/(1000-AU558*DD558))/(100*CV558)</f>
        <v>0</v>
      </c>
      <c r="AH558">
        <f>1000*DH558*AU558*(DD558-DE558)/(100*CV558*(1000-AU558*DD558))</f>
        <v>0</v>
      </c>
      <c r="AI558">
        <f>(AJ558 - AK558 - DI558*1E3/(8.314*(DK558+273.15)) * AM558/DH558 * AL558) * DH558/(100*CV558) * (1000 - DE558)/1000</f>
        <v>0</v>
      </c>
      <c r="AJ558">
        <v>1554.142238653154</v>
      </c>
      <c r="AK558">
        <v>1482.860484848484</v>
      </c>
      <c r="AL558">
        <v>3.43297512311205</v>
      </c>
      <c r="AM558">
        <v>66.42542374797677</v>
      </c>
      <c r="AN558">
        <f>(AP558 - AO558 + DI558*1E3/(8.314*(DK558+273.15)) * AR558/DH558 * AQ558) * DH558/(100*CV558) * 1000/(1000 - AP558)</f>
        <v>0</v>
      </c>
      <c r="AO558">
        <v>21.94497028939118</v>
      </c>
      <c r="AP558">
        <v>28.8000265734266</v>
      </c>
      <c r="AQ558">
        <v>0.005636559936191313</v>
      </c>
      <c r="AR558">
        <v>79.24354987130967</v>
      </c>
      <c r="AS558">
        <v>0</v>
      </c>
      <c r="AT558">
        <v>0</v>
      </c>
      <c r="AU558">
        <f>IF(AS558*$H$13&gt;=AW558,1.0,(AW558/(AW558-AS558*$H$13)))</f>
        <v>0</v>
      </c>
      <c r="AV558">
        <f>(AU558-1)*100</f>
        <v>0</v>
      </c>
      <c r="AW558">
        <f>MAX(0,($B$13+$C$13*DP558)/(1+$D$13*DP558)*DI558/(DK558+273)*$E$13)</f>
        <v>0</v>
      </c>
      <c r="AX558" t="s">
        <v>421</v>
      </c>
      <c r="AY558" t="s">
        <v>421</v>
      </c>
      <c r="AZ558">
        <v>0</v>
      </c>
      <c r="BA558">
        <v>0</v>
      </c>
      <c r="BB558">
        <f>1-AZ558/BA558</f>
        <v>0</v>
      </c>
      <c r="BC558">
        <v>0</v>
      </c>
      <c r="BD558" t="s">
        <v>421</v>
      </c>
      <c r="BE558" t="s">
        <v>421</v>
      </c>
      <c r="BF558">
        <v>0</v>
      </c>
      <c r="BG558">
        <v>0</v>
      </c>
      <c r="BH558">
        <f>1-BF558/BG558</f>
        <v>0</v>
      </c>
      <c r="BI558">
        <v>0.5</v>
      </c>
      <c r="BJ558">
        <f>CS558</f>
        <v>0</v>
      </c>
      <c r="BK558">
        <f>L558</f>
        <v>0</v>
      </c>
      <c r="BL558">
        <f>BH558*BI558*BJ558</f>
        <v>0</v>
      </c>
      <c r="BM558">
        <f>(BK558-BC558)/BJ558</f>
        <v>0</v>
      </c>
      <c r="BN558">
        <f>(BA558-BG558)/BG558</f>
        <v>0</v>
      </c>
      <c r="BO558">
        <f>AZ558/(BB558+AZ558/BG558)</f>
        <v>0</v>
      </c>
      <c r="BP558" t="s">
        <v>421</v>
      </c>
      <c r="BQ558">
        <v>0</v>
      </c>
      <c r="BR558">
        <f>IF(BQ558&lt;&gt;0, BQ558, BO558)</f>
        <v>0</v>
      </c>
      <c r="BS558">
        <f>1-BR558/BG558</f>
        <v>0</v>
      </c>
      <c r="BT558">
        <f>(BG558-BF558)/(BG558-BR558)</f>
        <v>0</v>
      </c>
      <c r="BU558">
        <f>(BA558-BG558)/(BA558-BR558)</f>
        <v>0</v>
      </c>
      <c r="BV558">
        <f>(BG558-BF558)/(BG558-AZ558)</f>
        <v>0</v>
      </c>
      <c r="BW558">
        <f>(BA558-BG558)/(BA558-AZ558)</f>
        <v>0</v>
      </c>
      <c r="BX558">
        <f>(BT558*BR558/BF558)</f>
        <v>0</v>
      </c>
      <c r="BY558">
        <f>(1-BX558)</f>
        <v>0</v>
      </c>
      <c r="BZ558">
        <v>1370</v>
      </c>
      <c r="CA558">
        <v>300</v>
      </c>
      <c r="CB558">
        <v>300</v>
      </c>
      <c r="CC558">
        <v>300</v>
      </c>
      <c r="CD558">
        <v>10364.3</v>
      </c>
      <c r="CE558">
        <v>1581.53</v>
      </c>
      <c r="CF558">
        <v>-0.00729618</v>
      </c>
      <c r="CG558">
        <v>1.07</v>
      </c>
      <c r="CH558" t="s">
        <v>421</v>
      </c>
      <c r="CI558" t="s">
        <v>421</v>
      </c>
      <c r="CJ558" t="s">
        <v>421</v>
      </c>
      <c r="CK558" t="s">
        <v>421</v>
      </c>
      <c r="CL558" t="s">
        <v>421</v>
      </c>
      <c r="CM558" t="s">
        <v>421</v>
      </c>
      <c r="CN558" t="s">
        <v>421</v>
      </c>
      <c r="CO558" t="s">
        <v>421</v>
      </c>
      <c r="CP558" t="s">
        <v>421</v>
      </c>
      <c r="CQ558" t="s">
        <v>421</v>
      </c>
      <c r="CR558">
        <f>$B$11*DQ558+$C$11*DR558+$F$11*EC558*(1-EF558)</f>
        <v>0</v>
      </c>
      <c r="CS558">
        <f>CR558*CT558</f>
        <v>0</v>
      </c>
      <c r="CT558">
        <f>($B$11*$D$9+$C$11*$D$9+$F$11*((EP558+EH558)/MAX(EP558+EH558+EQ558, 0.1)*$I$9+EQ558/MAX(EP558+EH558+EQ558, 0.1)*$J$9))/($B$11+$C$11+$F$11)</f>
        <v>0</v>
      </c>
      <c r="CU558">
        <f>($B$11*$K$9+$C$11*$K$9+$F$11*((EP558+EH558)/MAX(EP558+EH558+EQ558, 0.1)*$P$9+EQ558/MAX(EP558+EH558+EQ558, 0.1)*$Q$9))/($B$11+$C$11+$F$11)</f>
        <v>0</v>
      </c>
      <c r="CV558">
        <v>6</v>
      </c>
      <c r="CW558">
        <v>0.5</v>
      </c>
      <c r="CX558" t="s">
        <v>422</v>
      </c>
      <c r="CY558">
        <v>2</v>
      </c>
      <c r="CZ558" t="b">
        <v>1</v>
      </c>
      <c r="DA558">
        <v>1652293282</v>
      </c>
      <c r="DB558">
        <v>1433.515555555555</v>
      </c>
      <c r="DC558">
        <v>1524.536666666667</v>
      </c>
      <c r="DD558">
        <v>28.78955555555556</v>
      </c>
      <c r="DE558">
        <v>21.98537777777778</v>
      </c>
      <c r="DF558">
        <v>1434.054444444444</v>
      </c>
      <c r="DG558">
        <v>28.67141111111111</v>
      </c>
      <c r="DH558">
        <v>400.0735555555556</v>
      </c>
      <c r="DI558">
        <v>90.58073333333333</v>
      </c>
      <c r="DJ558">
        <v>0.09996406666666667</v>
      </c>
      <c r="DK558">
        <v>33.9286</v>
      </c>
      <c r="DL558">
        <v>32.83597777777778</v>
      </c>
      <c r="DM558">
        <v>999.9000000000001</v>
      </c>
      <c r="DN558">
        <v>0</v>
      </c>
      <c r="DO558">
        <v>0</v>
      </c>
      <c r="DP558">
        <v>10011.03111111111</v>
      </c>
      <c r="DQ558">
        <v>0</v>
      </c>
      <c r="DR558">
        <v>253.2106666666667</v>
      </c>
      <c r="DS558">
        <v>-91.0232</v>
      </c>
      <c r="DT558">
        <v>1476.008888888889</v>
      </c>
      <c r="DU558">
        <v>1558.808888888889</v>
      </c>
      <c r="DV558">
        <v>6.804153333333334</v>
      </c>
      <c r="DW558">
        <v>1524.536666666667</v>
      </c>
      <c r="DX558">
        <v>21.98537777777778</v>
      </c>
      <c r="DY558">
        <v>2.607776666666667</v>
      </c>
      <c r="DZ558">
        <v>1.991453333333333</v>
      </c>
      <c r="EA558">
        <v>21.71528888888889</v>
      </c>
      <c r="EB558">
        <v>17.37652222222222</v>
      </c>
      <c r="EC558">
        <v>1499.991111111111</v>
      </c>
      <c r="ED558">
        <v>0.9729930000000001</v>
      </c>
      <c r="EE558">
        <v>0.02700696666666667</v>
      </c>
      <c r="EF558">
        <v>0</v>
      </c>
      <c r="EG558">
        <v>952.3582222222223</v>
      </c>
      <c r="EH558">
        <v>5.00097</v>
      </c>
      <c r="EI558">
        <v>15384.28888888889</v>
      </c>
      <c r="EJ558">
        <v>12491.5</v>
      </c>
      <c r="EK558">
        <v>42.32599999999999</v>
      </c>
      <c r="EL558">
        <v>43.937</v>
      </c>
      <c r="EM558">
        <v>42.562</v>
      </c>
      <c r="EN558">
        <v>43.63188888888889</v>
      </c>
      <c r="EO558">
        <v>43.5</v>
      </c>
      <c r="EP558">
        <v>1454.613333333333</v>
      </c>
      <c r="EQ558">
        <v>40.37777777777778</v>
      </c>
      <c r="ER558">
        <v>0</v>
      </c>
      <c r="ES558">
        <v>1449</v>
      </c>
      <c r="ET558">
        <v>0</v>
      </c>
      <c r="EU558">
        <v>952.4360384615386</v>
      </c>
      <c r="EV558">
        <v>0.8565128135279111</v>
      </c>
      <c r="EW558">
        <v>44.60170959882662</v>
      </c>
      <c r="EX558">
        <v>15375.79230769231</v>
      </c>
      <c r="EY558">
        <v>15</v>
      </c>
      <c r="EZ558">
        <v>1652291871.6</v>
      </c>
      <c r="FA558" t="s">
        <v>1407</v>
      </c>
      <c r="FB558">
        <v>1652291871.6</v>
      </c>
      <c r="FC558">
        <v>1652291863.6</v>
      </c>
      <c r="FD558">
        <v>39</v>
      </c>
      <c r="FE558">
        <v>0.347</v>
      </c>
      <c r="FF558">
        <v>-0</v>
      </c>
      <c r="FG558">
        <v>-0.763</v>
      </c>
      <c r="FH558">
        <v>0.031</v>
      </c>
      <c r="FI558">
        <v>1600</v>
      </c>
      <c r="FJ558">
        <v>23</v>
      </c>
      <c r="FK558">
        <v>0.04</v>
      </c>
      <c r="FL558">
        <v>0.02</v>
      </c>
      <c r="FM558">
        <v>-90.74692250000001</v>
      </c>
      <c r="FN558">
        <v>-2.413991369605752</v>
      </c>
      <c r="FO558">
        <v>0.2934777661829769</v>
      </c>
      <c r="FP558">
        <v>-1</v>
      </c>
      <c r="FQ558">
        <v>6.928836749999999</v>
      </c>
      <c r="FR558">
        <v>-0.9675763227017168</v>
      </c>
      <c r="FS558">
        <v>0.09350296456229344</v>
      </c>
      <c r="FT558">
        <v>0</v>
      </c>
      <c r="FU558">
        <v>0</v>
      </c>
      <c r="FV558">
        <v>0</v>
      </c>
      <c r="FW558">
        <v>0</v>
      </c>
      <c r="FX558">
        <v>-1</v>
      </c>
      <c r="FY558">
        <v>0</v>
      </c>
      <c r="FZ558">
        <v>1</v>
      </c>
      <c r="GA558" t="s">
        <v>710</v>
      </c>
      <c r="GB558">
        <v>2.69291</v>
      </c>
      <c r="GC558">
        <v>2.70518</v>
      </c>
      <c r="GD558">
        <v>0.214887</v>
      </c>
      <c r="GE558">
        <v>0.220785</v>
      </c>
      <c r="GF558">
        <v>0.119794</v>
      </c>
      <c r="GG558">
        <v>0.0980905</v>
      </c>
      <c r="GH558">
        <v>24572.6</v>
      </c>
      <c r="GI558">
        <v>24488.5</v>
      </c>
      <c r="GJ558">
        <v>29136.4</v>
      </c>
      <c r="GK558">
        <v>29100</v>
      </c>
      <c r="GL558">
        <v>33955.4</v>
      </c>
      <c r="GM558">
        <v>34941.6</v>
      </c>
      <c r="GN558">
        <v>41003.3</v>
      </c>
      <c r="GO558">
        <v>41526.4</v>
      </c>
      <c r="GP558">
        <v>1.70747</v>
      </c>
      <c r="GQ558">
        <v>1.9935</v>
      </c>
      <c r="GR558">
        <v>0.09195879999999999</v>
      </c>
      <c r="GS558">
        <v>0</v>
      </c>
      <c r="GT558">
        <v>31.3465</v>
      </c>
      <c r="GU558">
        <v>999.9</v>
      </c>
      <c r="GV558">
        <v>35.8</v>
      </c>
      <c r="GW558">
        <v>37.5</v>
      </c>
      <c r="GX558">
        <v>25.6062</v>
      </c>
      <c r="GY558">
        <v>62.9819</v>
      </c>
      <c r="GZ558">
        <v>29.1026</v>
      </c>
      <c r="HA558">
        <v>1</v>
      </c>
      <c r="HB558">
        <v>0.424075</v>
      </c>
      <c r="HC558">
        <v>0</v>
      </c>
      <c r="HD558">
        <v>20.3917</v>
      </c>
      <c r="HE558">
        <v>5.21474</v>
      </c>
      <c r="HF558">
        <v>12.0099</v>
      </c>
      <c r="HG558">
        <v>4.98705</v>
      </c>
      <c r="HH558">
        <v>3.28835</v>
      </c>
      <c r="HI558">
        <v>2510.1</v>
      </c>
      <c r="HJ558">
        <v>9999</v>
      </c>
      <c r="HK558">
        <v>9999</v>
      </c>
      <c r="HL558">
        <v>47</v>
      </c>
      <c r="HM558">
        <v>1.86737</v>
      </c>
      <c r="HN558">
        <v>1.86632</v>
      </c>
      <c r="HO558">
        <v>1.86584</v>
      </c>
      <c r="HP558">
        <v>1.86569</v>
      </c>
      <c r="HQ558">
        <v>1.86754</v>
      </c>
      <c r="HR558">
        <v>1.87005</v>
      </c>
      <c r="HS558">
        <v>1.86874</v>
      </c>
      <c r="HT558">
        <v>1.87012</v>
      </c>
      <c r="HU558">
        <v>0</v>
      </c>
      <c r="HV558">
        <v>0</v>
      </c>
      <c r="HW558">
        <v>0</v>
      </c>
      <c r="HX558">
        <v>0</v>
      </c>
      <c r="HY558" t="s">
        <v>425</v>
      </c>
      <c r="HZ558" t="s">
        <v>426</v>
      </c>
      <c r="IA558" t="s">
        <v>427</v>
      </c>
      <c r="IB558" t="s">
        <v>427</v>
      </c>
      <c r="IC558" t="s">
        <v>427</v>
      </c>
      <c r="ID558" t="s">
        <v>427</v>
      </c>
      <c r="IE558">
        <v>0</v>
      </c>
      <c r="IF558">
        <v>100</v>
      </c>
      <c r="IG558">
        <v>100</v>
      </c>
      <c r="IH558">
        <v>-0.55</v>
      </c>
      <c r="II558">
        <v>0.1184</v>
      </c>
      <c r="IJ558">
        <v>1.086735174038953</v>
      </c>
      <c r="IK558">
        <v>-0.0004613869835165773</v>
      </c>
      <c r="IL558">
        <v>-7.733014719846753E-07</v>
      </c>
      <c r="IM558">
        <v>2.12217718631011E-10</v>
      </c>
      <c r="IN558">
        <v>-0.1663746428164504</v>
      </c>
      <c r="IO558">
        <v>0.000886434048502425</v>
      </c>
      <c r="IP558">
        <v>0.0004187276611132993</v>
      </c>
      <c r="IQ558">
        <v>-3.612086840460417E-06</v>
      </c>
      <c r="IR558">
        <v>19</v>
      </c>
      <c r="IS558">
        <v>2204</v>
      </c>
      <c r="IT558">
        <v>1</v>
      </c>
      <c r="IU558">
        <v>37</v>
      </c>
      <c r="IV558">
        <v>23.5</v>
      </c>
      <c r="IW558">
        <v>23.7</v>
      </c>
      <c r="IX558">
        <v>2.98584</v>
      </c>
      <c r="IY558">
        <v>2.20703</v>
      </c>
      <c r="IZ558">
        <v>1.39648</v>
      </c>
      <c r="JA558">
        <v>2.34741</v>
      </c>
      <c r="JB558">
        <v>1.49536</v>
      </c>
      <c r="JC558">
        <v>2.36206</v>
      </c>
      <c r="JD558">
        <v>39.8932</v>
      </c>
      <c r="JE558">
        <v>14.1058</v>
      </c>
      <c r="JF558">
        <v>18</v>
      </c>
      <c r="JG558">
        <v>392.012</v>
      </c>
      <c r="JH558">
        <v>559.472</v>
      </c>
      <c r="JI558">
        <v>33.2275</v>
      </c>
      <c r="JJ558">
        <v>32.895</v>
      </c>
      <c r="JK558">
        <v>30.0001</v>
      </c>
      <c r="JL558">
        <v>32.8255</v>
      </c>
      <c r="JM558">
        <v>32.736</v>
      </c>
      <c r="JN558">
        <v>59.7731</v>
      </c>
      <c r="JO558">
        <v>15.5423</v>
      </c>
      <c r="JP558">
        <v>1.15566</v>
      </c>
      <c r="JQ558">
        <v>-999.9</v>
      </c>
      <c r="JR558">
        <v>1550.87</v>
      </c>
      <c r="JS558">
        <v>22.1979</v>
      </c>
      <c r="JT558">
        <v>99.5835</v>
      </c>
      <c r="JU558">
        <v>99.6747</v>
      </c>
    </row>
    <row r="559" spans="1:281">
      <c r="A559">
        <v>543</v>
      </c>
      <c r="B559">
        <v>1652293289.5</v>
      </c>
      <c r="C559">
        <v>11233</v>
      </c>
      <c r="D559" t="s">
        <v>1597</v>
      </c>
      <c r="E559" t="s">
        <v>1598</v>
      </c>
      <c r="F559">
        <v>5</v>
      </c>
      <c r="G559" t="s">
        <v>1410</v>
      </c>
      <c r="H559" t="s">
        <v>418</v>
      </c>
      <c r="I559">
        <v>1652293286.7</v>
      </c>
      <c r="J559">
        <f>(K559)/1000</f>
        <v>0</v>
      </c>
      <c r="K559">
        <f>IF(CZ559, AN559, AH559)</f>
        <v>0</v>
      </c>
      <c r="L559">
        <f>IF(CZ559, AI559, AG559)</f>
        <v>0</v>
      </c>
      <c r="M559">
        <f>DB559 - IF(AU559&gt;1, L559*CV559*100.0/(AW559*DP559), 0)</f>
        <v>0</v>
      </c>
      <c r="N559">
        <f>((T559-J559/2)*M559-L559)/(T559+J559/2)</f>
        <v>0</v>
      </c>
      <c r="O559">
        <f>N559*(DI559+DJ559)/1000.0</f>
        <v>0</v>
      </c>
      <c r="P559">
        <f>(DB559 - IF(AU559&gt;1, L559*CV559*100.0/(AW559*DP559), 0))*(DI559+DJ559)/1000.0</f>
        <v>0</v>
      </c>
      <c r="Q559">
        <f>2.0/((1/S559-1/R559)+SIGN(S559)*SQRT((1/S559-1/R559)*(1/S559-1/R559) + 4*CW559/((CW559+1)*(CW559+1))*(2*1/S559*1/R559-1/R559*1/R559)))</f>
        <v>0</v>
      </c>
      <c r="R559">
        <f>IF(LEFT(CX559,1)&lt;&gt;"0",IF(LEFT(CX559,1)="1",3.0,CY559),$D$5+$E$5*(DP559*DI559/($K$5*1000))+$F$5*(DP559*DI559/($K$5*1000))*MAX(MIN(CV559,$J$5),$I$5)*MAX(MIN(CV559,$J$5),$I$5)+$G$5*MAX(MIN(CV559,$J$5),$I$5)*(DP559*DI559/($K$5*1000))+$H$5*(DP559*DI559/($K$5*1000))*(DP559*DI559/($K$5*1000)))</f>
        <v>0</v>
      </c>
      <c r="S559">
        <f>J559*(1000-(1000*0.61365*exp(17.502*W559/(240.97+W559))/(DI559+DJ559)+DD559)/2)/(1000*0.61365*exp(17.502*W559/(240.97+W559))/(DI559+DJ559)-DD559)</f>
        <v>0</v>
      </c>
      <c r="T559">
        <f>1/((CW559+1)/(Q559/1.6)+1/(R559/1.37)) + CW559/((CW559+1)/(Q559/1.6) + CW559/(R559/1.37))</f>
        <v>0</v>
      </c>
      <c r="U559">
        <f>(CR559*CU559)</f>
        <v>0</v>
      </c>
      <c r="V559">
        <f>(DK559+(U559+2*0.95*5.67E-8*(((DK559+$B$7)+273)^4-(DK559+273)^4)-44100*J559)/(1.84*29.3*R559+8*0.95*5.67E-8*(DK559+273)^3))</f>
        <v>0</v>
      </c>
      <c r="W559">
        <f>($C$7*DL559+$D$7*DM559+$E$7*V559)</f>
        <v>0</v>
      </c>
      <c r="X559">
        <f>0.61365*exp(17.502*W559/(240.97+W559))</f>
        <v>0</v>
      </c>
      <c r="Y559">
        <f>(Z559/AA559*100)</f>
        <v>0</v>
      </c>
      <c r="Z559">
        <f>DD559*(DI559+DJ559)/1000</f>
        <v>0</v>
      </c>
      <c r="AA559">
        <f>0.61365*exp(17.502*DK559/(240.97+DK559))</f>
        <v>0</v>
      </c>
      <c r="AB559">
        <f>(X559-DD559*(DI559+DJ559)/1000)</f>
        <v>0</v>
      </c>
      <c r="AC559">
        <f>(-J559*44100)</f>
        <v>0</v>
      </c>
      <c r="AD559">
        <f>2*29.3*R559*0.92*(DK559-W559)</f>
        <v>0</v>
      </c>
      <c r="AE559">
        <f>2*0.95*5.67E-8*(((DK559+$B$7)+273)^4-(W559+273)^4)</f>
        <v>0</v>
      </c>
      <c r="AF559">
        <f>U559+AE559+AC559+AD559</f>
        <v>0</v>
      </c>
      <c r="AG559">
        <f>DH559*AU559*(DC559-DB559*(1000-AU559*DE559)/(1000-AU559*DD559))/(100*CV559)</f>
        <v>0</v>
      </c>
      <c r="AH559">
        <f>1000*DH559*AU559*(DD559-DE559)/(100*CV559*(1000-AU559*DD559))</f>
        <v>0</v>
      </c>
      <c r="AI559">
        <f>(AJ559 - AK559 - DI559*1E3/(8.314*(DK559+273.15)) * AM559/DH559 * AL559) * DH559/(100*CV559) * (1000 - DE559)/1000</f>
        <v>0</v>
      </c>
      <c r="AJ559">
        <v>1571.518631953023</v>
      </c>
      <c r="AK559">
        <v>1499.920303030303</v>
      </c>
      <c r="AL559">
        <v>3.416398203330877</v>
      </c>
      <c r="AM559">
        <v>66.42542374797677</v>
      </c>
      <c r="AN559">
        <f>(AP559 - AO559 + DI559*1E3/(8.314*(DK559+273.15)) * AR559/DH559 * AQ559) * DH559/(100*CV559) * 1000/(1000 - AP559)</f>
        <v>0</v>
      </c>
      <c r="AO559">
        <v>22.05128892131138</v>
      </c>
      <c r="AP559">
        <v>28.82601398601399</v>
      </c>
      <c r="AQ559">
        <v>0.006670675959846292</v>
      </c>
      <c r="AR559">
        <v>79.24354987130967</v>
      </c>
      <c r="AS559">
        <v>0</v>
      </c>
      <c r="AT559">
        <v>0</v>
      </c>
      <c r="AU559">
        <f>IF(AS559*$H$13&gt;=AW559,1.0,(AW559/(AW559-AS559*$H$13)))</f>
        <v>0</v>
      </c>
      <c r="AV559">
        <f>(AU559-1)*100</f>
        <v>0</v>
      </c>
      <c r="AW559">
        <f>MAX(0,($B$13+$C$13*DP559)/(1+$D$13*DP559)*DI559/(DK559+273)*$E$13)</f>
        <v>0</v>
      </c>
      <c r="AX559" t="s">
        <v>421</v>
      </c>
      <c r="AY559" t="s">
        <v>421</v>
      </c>
      <c r="AZ559">
        <v>0</v>
      </c>
      <c r="BA559">
        <v>0</v>
      </c>
      <c r="BB559">
        <f>1-AZ559/BA559</f>
        <v>0</v>
      </c>
      <c r="BC559">
        <v>0</v>
      </c>
      <c r="BD559" t="s">
        <v>421</v>
      </c>
      <c r="BE559" t="s">
        <v>421</v>
      </c>
      <c r="BF559">
        <v>0</v>
      </c>
      <c r="BG559">
        <v>0</v>
      </c>
      <c r="BH559">
        <f>1-BF559/BG559</f>
        <v>0</v>
      </c>
      <c r="BI559">
        <v>0.5</v>
      </c>
      <c r="BJ559">
        <f>CS559</f>
        <v>0</v>
      </c>
      <c r="BK559">
        <f>L559</f>
        <v>0</v>
      </c>
      <c r="BL559">
        <f>BH559*BI559*BJ559</f>
        <v>0</v>
      </c>
      <c r="BM559">
        <f>(BK559-BC559)/BJ559</f>
        <v>0</v>
      </c>
      <c r="BN559">
        <f>(BA559-BG559)/BG559</f>
        <v>0</v>
      </c>
      <c r="BO559">
        <f>AZ559/(BB559+AZ559/BG559)</f>
        <v>0</v>
      </c>
      <c r="BP559" t="s">
        <v>421</v>
      </c>
      <c r="BQ559">
        <v>0</v>
      </c>
      <c r="BR559">
        <f>IF(BQ559&lt;&gt;0, BQ559, BO559)</f>
        <v>0</v>
      </c>
      <c r="BS559">
        <f>1-BR559/BG559</f>
        <v>0</v>
      </c>
      <c r="BT559">
        <f>(BG559-BF559)/(BG559-BR559)</f>
        <v>0</v>
      </c>
      <c r="BU559">
        <f>(BA559-BG559)/(BA559-BR559)</f>
        <v>0</v>
      </c>
      <c r="BV559">
        <f>(BG559-BF559)/(BG559-AZ559)</f>
        <v>0</v>
      </c>
      <c r="BW559">
        <f>(BA559-BG559)/(BA559-AZ559)</f>
        <v>0</v>
      </c>
      <c r="BX559">
        <f>(BT559*BR559/BF559)</f>
        <v>0</v>
      </c>
      <c r="BY559">
        <f>(1-BX559)</f>
        <v>0</v>
      </c>
      <c r="BZ559">
        <v>1370</v>
      </c>
      <c r="CA559">
        <v>300</v>
      </c>
      <c r="CB559">
        <v>300</v>
      </c>
      <c r="CC559">
        <v>300</v>
      </c>
      <c r="CD559">
        <v>10364.3</v>
      </c>
      <c r="CE559">
        <v>1581.53</v>
      </c>
      <c r="CF559">
        <v>-0.00729618</v>
      </c>
      <c r="CG559">
        <v>1.07</v>
      </c>
      <c r="CH559" t="s">
        <v>421</v>
      </c>
      <c r="CI559" t="s">
        <v>421</v>
      </c>
      <c r="CJ559" t="s">
        <v>421</v>
      </c>
      <c r="CK559" t="s">
        <v>421</v>
      </c>
      <c r="CL559" t="s">
        <v>421</v>
      </c>
      <c r="CM559" t="s">
        <v>421</v>
      </c>
      <c r="CN559" t="s">
        <v>421</v>
      </c>
      <c r="CO559" t="s">
        <v>421</v>
      </c>
      <c r="CP559" t="s">
        <v>421</v>
      </c>
      <c r="CQ559" t="s">
        <v>421</v>
      </c>
      <c r="CR559">
        <f>$B$11*DQ559+$C$11*DR559+$F$11*EC559*(1-EF559)</f>
        <v>0</v>
      </c>
      <c r="CS559">
        <f>CR559*CT559</f>
        <v>0</v>
      </c>
      <c r="CT559">
        <f>($B$11*$D$9+$C$11*$D$9+$F$11*((EP559+EH559)/MAX(EP559+EH559+EQ559, 0.1)*$I$9+EQ559/MAX(EP559+EH559+EQ559, 0.1)*$J$9))/($B$11+$C$11+$F$11)</f>
        <v>0</v>
      </c>
      <c r="CU559">
        <f>($B$11*$K$9+$C$11*$K$9+$F$11*((EP559+EH559)/MAX(EP559+EH559+EQ559, 0.1)*$P$9+EQ559/MAX(EP559+EH559+EQ559, 0.1)*$Q$9))/($B$11+$C$11+$F$11)</f>
        <v>0</v>
      </c>
      <c r="CV559">
        <v>6</v>
      </c>
      <c r="CW559">
        <v>0.5</v>
      </c>
      <c r="CX559" t="s">
        <v>422</v>
      </c>
      <c r="CY559">
        <v>2</v>
      </c>
      <c r="CZ559" t="b">
        <v>1</v>
      </c>
      <c r="DA559">
        <v>1652293286.7</v>
      </c>
      <c r="DB559">
        <v>1449.068</v>
      </c>
      <c r="DC559">
        <v>1540.341</v>
      </c>
      <c r="DD559">
        <v>28.81594</v>
      </c>
      <c r="DE559">
        <v>22.07932</v>
      </c>
      <c r="DF559">
        <v>1449.629</v>
      </c>
      <c r="DG559">
        <v>28.6974</v>
      </c>
      <c r="DH559">
        <v>400.0856</v>
      </c>
      <c r="DI559">
        <v>90.57679</v>
      </c>
      <c r="DJ559">
        <v>0.09997361999999999</v>
      </c>
      <c r="DK559">
        <v>33.93405</v>
      </c>
      <c r="DL559">
        <v>32.8459</v>
      </c>
      <c r="DM559">
        <v>999.9</v>
      </c>
      <c r="DN559">
        <v>0</v>
      </c>
      <c r="DO559">
        <v>0</v>
      </c>
      <c r="DP559">
        <v>10005.756</v>
      </c>
      <c r="DQ559">
        <v>0</v>
      </c>
      <c r="DR559">
        <v>252.3697</v>
      </c>
      <c r="DS559">
        <v>-91.27266999999999</v>
      </c>
      <c r="DT559">
        <v>1492.064</v>
      </c>
      <c r="DU559">
        <v>1575.118</v>
      </c>
      <c r="DV559">
        <v>6.736614</v>
      </c>
      <c r="DW559">
        <v>1540.341</v>
      </c>
      <c r="DX559">
        <v>22.07932</v>
      </c>
      <c r="DY559">
        <v>2.610055</v>
      </c>
      <c r="DZ559">
        <v>1.999873</v>
      </c>
      <c r="EA559">
        <v>21.72954</v>
      </c>
      <c r="EB559">
        <v>17.44333</v>
      </c>
      <c r="EC559">
        <v>1500.045</v>
      </c>
      <c r="ED559">
        <v>0.9729915</v>
      </c>
      <c r="EE559">
        <v>0.0270084</v>
      </c>
      <c r="EF559">
        <v>0</v>
      </c>
      <c r="EG559">
        <v>952.5459000000001</v>
      </c>
      <c r="EH559">
        <v>5.000970000000001</v>
      </c>
      <c r="EI559">
        <v>15374.32</v>
      </c>
      <c r="EJ559">
        <v>12491.94</v>
      </c>
      <c r="EK559">
        <v>42.3183</v>
      </c>
      <c r="EL559">
        <v>43.937</v>
      </c>
      <c r="EM559">
        <v>42.562</v>
      </c>
      <c r="EN559">
        <v>43.625</v>
      </c>
      <c r="EO559">
        <v>43.5</v>
      </c>
      <c r="EP559">
        <v>1454.664</v>
      </c>
      <c r="EQ559">
        <v>40.38100000000001</v>
      </c>
      <c r="ER559">
        <v>0</v>
      </c>
      <c r="ES559">
        <v>1453.800000190735</v>
      </c>
      <c r="ET559">
        <v>0</v>
      </c>
      <c r="EU559">
        <v>952.481</v>
      </c>
      <c r="EV559">
        <v>0.2335042621767553</v>
      </c>
      <c r="EW559">
        <v>-2.837606939386124</v>
      </c>
      <c r="EX559">
        <v>15375.51538461539</v>
      </c>
      <c r="EY559">
        <v>15</v>
      </c>
      <c r="EZ559">
        <v>1652291871.6</v>
      </c>
      <c r="FA559" t="s">
        <v>1407</v>
      </c>
      <c r="FB559">
        <v>1652291871.6</v>
      </c>
      <c r="FC559">
        <v>1652291863.6</v>
      </c>
      <c r="FD559">
        <v>39</v>
      </c>
      <c r="FE559">
        <v>0.347</v>
      </c>
      <c r="FF559">
        <v>-0</v>
      </c>
      <c r="FG559">
        <v>-0.763</v>
      </c>
      <c r="FH559">
        <v>0.031</v>
      </c>
      <c r="FI559">
        <v>1600</v>
      </c>
      <c r="FJ559">
        <v>23</v>
      </c>
      <c r="FK559">
        <v>0.04</v>
      </c>
      <c r="FL559">
        <v>0.02</v>
      </c>
      <c r="FM559">
        <v>-90.92439999999999</v>
      </c>
      <c r="FN559">
        <v>-2.919255534708834</v>
      </c>
      <c r="FO559">
        <v>0.3255163075792061</v>
      </c>
      <c r="FP559">
        <v>-1</v>
      </c>
      <c r="FQ559">
        <v>6.8508155</v>
      </c>
      <c r="FR559">
        <v>-0.8832105816135061</v>
      </c>
      <c r="FS559">
        <v>0.08516038703381988</v>
      </c>
      <c r="FT559">
        <v>0</v>
      </c>
      <c r="FU559">
        <v>0</v>
      </c>
      <c r="FV559">
        <v>0</v>
      </c>
      <c r="FW559">
        <v>0</v>
      </c>
      <c r="FX559">
        <v>-1</v>
      </c>
      <c r="FY559">
        <v>0</v>
      </c>
      <c r="FZ559">
        <v>1</v>
      </c>
      <c r="GA559" t="s">
        <v>710</v>
      </c>
      <c r="GB559">
        <v>2.69284</v>
      </c>
      <c r="GC559">
        <v>2.70511</v>
      </c>
      <c r="GD559">
        <v>0.216382</v>
      </c>
      <c r="GE559">
        <v>0.222238</v>
      </c>
      <c r="GF559">
        <v>0.119857</v>
      </c>
      <c r="GG559">
        <v>0.0983337</v>
      </c>
      <c r="GH559">
        <v>24525.6</v>
      </c>
      <c r="GI559">
        <v>24442.8</v>
      </c>
      <c r="GJ559">
        <v>29136.3</v>
      </c>
      <c r="GK559">
        <v>29100.2</v>
      </c>
      <c r="GL559">
        <v>33952.8</v>
      </c>
      <c r="GM559">
        <v>34932.3</v>
      </c>
      <c r="GN559">
        <v>41003.1</v>
      </c>
      <c r="GO559">
        <v>41526.7</v>
      </c>
      <c r="GP559">
        <v>1.70755</v>
      </c>
      <c r="GQ559">
        <v>1.9936</v>
      </c>
      <c r="GR559">
        <v>0.0926182</v>
      </c>
      <c r="GS559">
        <v>0</v>
      </c>
      <c r="GT559">
        <v>31.3497</v>
      </c>
      <c r="GU559">
        <v>999.9</v>
      </c>
      <c r="GV559">
        <v>35.8</v>
      </c>
      <c r="GW559">
        <v>37.5</v>
      </c>
      <c r="GX559">
        <v>25.6095</v>
      </c>
      <c r="GY559">
        <v>63.0519</v>
      </c>
      <c r="GZ559">
        <v>29.2348</v>
      </c>
      <c r="HA559">
        <v>1</v>
      </c>
      <c r="HB559">
        <v>0.424106</v>
      </c>
      <c r="HC559">
        <v>0</v>
      </c>
      <c r="HD559">
        <v>20.3916</v>
      </c>
      <c r="HE559">
        <v>5.21564</v>
      </c>
      <c r="HF559">
        <v>12.0099</v>
      </c>
      <c r="HG559">
        <v>4.9872</v>
      </c>
      <c r="HH559">
        <v>3.2883</v>
      </c>
      <c r="HI559">
        <v>2510.3</v>
      </c>
      <c r="HJ559">
        <v>9999</v>
      </c>
      <c r="HK559">
        <v>9999</v>
      </c>
      <c r="HL559">
        <v>47</v>
      </c>
      <c r="HM559">
        <v>1.86737</v>
      </c>
      <c r="HN559">
        <v>1.86632</v>
      </c>
      <c r="HO559">
        <v>1.86584</v>
      </c>
      <c r="HP559">
        <v>1.86569</v>
      </c>
      <c r="HQ559">
        <v>1.86753</v>
      </c>
      <c r="HR559">
        <v>1.87008</v>
      </c>
      <c r="HS559">
        <v>1.86874</v>
      </c>
      <c r="HT559">
        <v>1.87012</v>
      </c>
      <c r="HU559">
        <v>0</v>
      </c>
      <c r="HV559">
        <v>0</v>
      </c>
      <c r="HW559">
        <v>0</v>
      </c>
      <c r="HX559">
        <v>0</v>
      </c>
      <c r="HY559" t="s">
        <v>425</v>
      </c>
      <c r="HZ559" t="s">
        <v>426</v>
      </c>
      <c r="IA559" t="s">
        <v>427</v>
      </c>
      <c r="IB559" t="s">
        <v>427</v>
      </c>
      <c r="IC559" t="s">
        <v>427</v>
      </c>
      <c r="ID559" t="s">
        <v>427</v>
      </c>
      <c r="IE559">
        <v>0</v>
      </c>
      <c r="IF559">
        <v>100</v>
      </c>
      <c r="IG559">
        <v>100</v>
      </c>
      <c r="IH559">
        <v>-0.57</v>
      </c>
      <c r="II559">
        <v>0.1188</v>
      </c>
      <c r="IJ559">
        <v>1.086735174038953</v>
      </c>
      <c r="IK559">
        <v>-0.0004613869835165773</v>
      </c>
      <c r="IL559">
        <v>-7.733014719846753E-07</v>
      </c>
      <c r="IM559">
        <v>2.12217718631011E-10</v>
      </c>
      <c r="IN559">
        <v>-0.1663746428164504</v>
      </c>
      <c r="IO559">
        <v>0.000886434048502425</v>
      </c>
      <c r="IP559">
        <v>0.0004187276611132993</v>
      </c>
      <c r="IQ559">
        <v>-3.612086840460417E-06</v>
      </c>
      <c r="IR559">
        <v>19</v>
      </c>
      <c r="IS559">
        <v>2204</v>
      </c>
      <c r="IT559">
        <v>1</v>
      </c>
      <c r="IU559">
        <v>37</v>
      </c>
      <c r="IV559">
        <v>23.6</v>
      </c>
      <c r="IW559">
        <v>23.8</v>
      </c>
      <c r="IX559">
        <v>3.00903</v>
      </c>
      <c r="IY559">
        <v>2.20825</v>
      </c>
      <c r="IZ559">
        <v>1.39648</v>
      </c>
      <c r="JA559">
        <v>2.34863</v>
      </c>
      <c r="JB559">
        <v>1.49536</v>
      </c>
      <c r="JC559">
        <v>2.32056</v>
      </c>
      <c r="JD559">
        <v>39.868</v>
      </c>
      <c r="JE559">
        <v>14.1058</v>
      </c>
      <c r="JF559">
        <v>18</v>
      </c>
      <c r="JG559">
        <v>392.053</v>
      </c>
      <c r="JH559">
        <v>559.534</v>
      </c>
      <c r="JI559">
        <v>33.2276</v>
      </c>
      <c r="JJ559">
        <v>32.895</v>
      </c>
      <c r="JK559">
        <v>30</v>
      </c>
      <c r="JL559">
        <v>32.8255</v>
      </c>
      <c r="JM559">
        <v>32.7345</v>
      </c>
      <c r="JN559">
        <v>60.3142</v>
      </c>
      <c r="JO559">
        <v>15.2365</v>
      </c>
      <c r="JP559">
        <v>1.54387</v>
      </c>
      <c r="JQ559">
        <v>-999.9</v>
      </c>
      <c r="JR559">
        <v>1570.92</v>
      </c>
      <c r="JS559">
        <v>22.2815</v>
      </c>
      <c r="JT559">
        <v>99.5831</v>
      </c>
      <c r="JU559">
        <v>99.67529999999999</v>
      </c>
    </row>
    <row r="560" spans="1:281">
      <c r="A560">
        <v>544</v>
      </c>
      <c r="B560">
        <v>1652293294.5</v>
      </c>
      <c r="C560">
        <v>11238</v>
      </c>
      <c r="D560" t="s">
        <v>1599</v>
      </c>
      <c r="E560" t="s">
        <v>1600</v>
      </c>
      <c r="F560">
        <v>5</v>
      </c>
      <c r="G560" t="s">
        <v>1410</v>
      </c>
      <c r="H560" t="s">
        <v>418</v>
      </c>
      <c r="I560">
        <v>1652293292</v>
      </c>
      <c r="J560">
        <f>(K560)/1000</f>
        <v>0</v>
      </c>
      <c r="K560">
        <f>IF(CZ560, AN560, AH560)</f>
        <v>0</v>
      </c>
      <c r="L560">
        <f>IF(CZ560, AI560, AG560)</f>
        <v>0</v>
      </c>
      <c r="M560">
        <f>DB560 - IF(AU560&gt;1, L560*CV560*100.0/(AW560*DP560), 0)</f>
        <v>0</v>
      </c>
      <c r="N560">
        <f>((T560-J560/2)*M560-L560)/(T560+J560/2)</f>
        <v>0</v>
      </c>
      <c r="O560">
        <f>N560*(DI560+DJ560)/1000.0</f>
        <v>0</v>
      </c>
      <c r="P560">
        <f>(DB560 - IF(AU560&gt;1, L560*CV560*100.0/(AW560*DP560), 0))*(DI560+DJ560)/1000.0</f>
        <v>0</v>
      </c>
      <c r="Q560">
        <f>2.0/((1/S560-1/R560)+SIGN(S560)*SQRT((1/S560-1/R560)*(1/S560-1/R560) + 4*CW560/((CW560+1)*(CW560+1))*(2*1/S560*1/R560-1/R560*1/R560)))</f>
        <v>0</v>
      </c>
      <c r="R560">
        <f>IF(LEFT(CX560,1)&lt;&gt;"0",IF(LEFT(CX560,1)="1",3.0,CY560),$D$5+$E$5*(DP560*DI560/($K$5*1000))+$F$5*(DP560*DI560/($K$5*1000))*MAX(MIN(CV560,$J$5),$I$5)*MAX(MIN(CV560,$J$5),$I$5)+$G$5*MAX(MIN(CV560,$J$5),$I$5)*(DP560*DI560/($K$5*1000))+$H$5*(DP560*DI560/($K$5*1000))*(DP560*DI560/($K$5*1000)))</f>
        <v>0</v>
      </c>
      <c r="S560">
        <f>J560*(1000-(1000*0.61365*exp(17.502*W560/(240.97+W560))/(DI560+DJ560)+DD560)/2)/(1000*0.61365*exp(17.502*W560/(240.97+W560))/(DI560+DJ560)-DD560)</f>
        <v>0</v>
      </c>
      <c r="T560">
        <f>1/((CW560+1)/(Q560/1.6)+1/(R560/1.37)) + CW560/((CW560+1)/(Q560/1.6) + CW560/(R560/1.37))</f>
        <v>0</v>
      </c>
      <c r="U560">
        <f>(CR560*CU560)</f>
        <v>0</v>
      </c>
      <c r="V560">
        <f>(DK560+(U560+2*0.95*5.67E-8*(((DK560+$B$7)+273)^4-(DK560+273)^4)-44100*J560)/(1.84*29.3*R560+8*0.95*5.67E-8*(DK560+273)^3))</f>
        <v>0</v>
      </c>
      <c r="W560">
        <f>($C$7*DL560+$D$7*DM560+$E$7*V560)</f>
        <v>0</v>
      </c>
      <c r="X560">
        <f>0.61365*exp(17.502*W560/(240.97+W560))</f>
        <v>0</v>
      </c>
      <c r="Y560">
        <f>(Z560/AA560*100)</f>
        <v>0</v>
      </c>
      <c r="Z560">
        <f>DD560*(DI560+DJ560)/1000</f>
        <v>0</v>
      </c>
      <c r="AA560">
        <f>0.61365*exp(17.502*DK560/(240.97+DK560))</f>
        <v>0</v>
      </c>
      <c r="AB560">
        <f>(X560-DD560*(DI560+DJ560)/1000)</f>
        <v>0</v>
      </c>
      <c r="AC560">
        <f>(-J560*44100)</f>
        <v>0</v>
      </c>
      <c r="AD560">
        <f>2*29.3*R560*0.92*(DK560-W560)</f>
        <v>0</v>
      </c>
      <c r="AE560">
        <f>2*0.95*5.67E-8*(((DK560+$B$7)+273)^4-(W560+273)^4)</f>
        <v>0</v>
      </c>
      <c r="AF560">
        <f>U560+AE560+AC560+AD560</f>
        <v>0</v>
      </c>
      <c r="AG560">
        <f>DH560*AU560*(DC560-DB560*(1000-AU560*DE560)/(1000-AU560*DD560))/(100*CV560)</f>
        <v>0</v>
      </c>
      <c r="AH560">
        <f>1000*DH560*AU560*(DD560-DE560)/(100*CV560*(1000-AU560*DD560))</f>
        <v>0</v>
      </c>
      <c r="AI560">
        <f>(AJ560 - AK560 - DI560*1E3/(8.314*(DK560+273.15)) * AM560/DH560 * AL560) * DH560/(100*CV560) * (1000 - DE560)/1000</f>
        <v>0</v>
      </c>
      <c r="AJ560">
        <v>1588.799070727931</v>
      </c>
      <c r="AK560">
        <v>1516.946363636363</v>
      </c>
      <c r="AL560">
        <v>3.394445538581116</v>
      </c>
      <c r="AM560">
        <v>66.42542374797677</v>
      </c>
      <c r="AN560">
        <f>(AP560 - AO560 + DI560*1E3/(8.314*(DK560+273.15)) * AR560/DH560 * AQ560) * DH560/(100*CV560) * 1000/(1000 - AP560)</f>
        <v>0</v>
      </c>
      <c r="AO560">
        <v>22.12299827655376</v>
      </c>
      <c r="AP560">
        <v>28.8365118881119</v>
      </c>
      <c r="AQ560">
        <v>0.001237728137184842</v>
      </c>
      <c r="AR560">
        <v>79.24354987130967</v>
      </c>
      <c r="AS560">
        <v>0</v>
      </c>
      <c r="AT560">
        <v>0</v>
      </c>
      <c r="AU560">
        <f>IF(AS560*$H$13&gt;=AW560,1.0,(AW560/(AW560-AS560*$H$13)))</f>
        <v>0</v>
      </c>
      <c r="AV560">
        <f>(AU560-1)*100</f>
        <v>0</v>
      </c>
      <c r="AW560">
        <f>MAX(0,($B$13+$C$13*DP560)/(1+$D$13*DP560)*DI560/(DK560+273)*$E$13)</f>
        <v>0</v>
      </c>
      <c r="AX560" t="s">
        <v>421</v>
      </c>
      <c r="AY560" t="s">
        <v>421</v>
      </c>
      <c r="AZ560">
        <v>0</v>
      </c>
      <c r="BA560">
        <v>0</v>
      </c>
      <c r="BB560">
        <f>1-AZ560/BA560</f>
        <v>0</v>
      </c>
      <c r="BC560">
        <v>0</v>
      </c>
      <c r="BD560" t="s">
        <v>421</v>
      </c>
      <c r="BE560" t="s">
        <v>421</v>
      </c>
      <c r="BF560">
        <v>0</v>
      </c>
      <c r="BG560">
        <v>0</v>
      </c>
      <c r="BH560">
        <f>1-BF560/BG560</f>
        <v>0</v>
      </c>
      <c r="BI560">
        <v>0.5</v>
      </c>
      <c r="BJ560">
        <f>CS560</f>
        <v>0</v>
      </c>
      <c r="BK560">
        <f>L560</f>
        <v>0</v>
      </c>
      <c r="BL560">
        <f>BH560*BI560*BJ560</f>
        <v>0</v>
      </c>
      <c r="BM560">
        <f>(BK560-BC560)/BJ560</f>
        <v>0</v>
      </c>
      <c r="BN560">
        <f>(BA560-BG560)/BG560</f>
        <v>0</v>
      </c>
      <c r="BO560">
        <f>AZ560/(BB560+AZ560/BG560)</f>
        <v>0</v>
      </c>
      <c r="BP560" t="s">
        <v>421</v>
      </c>
      <c r="BQ560">
        <v>0</v>
      </c>
      <c r="BR560">
        <f>IF(BQ560&lt;&gt;0, BQ560, BO560)</f>
        <v>0</v>
      </c>
      <c r="BS560">
        <f>1-BR560/BG560</f>
        <v>0</v>
      </c>
      <c r="BT560">
        <f>(BG560-BF560)/(BG560-BR560)</f>
        <v>0</v>
      </c>
      <c r="BU560">
        <f>(BA560-BG560)/(BA560-BR560)</f>
        <v>0</v>
      </c>
      <c r="BV560">
        <f>(BG560-BF560)/(BG560-AZ560)</f>
        <v>0</v>
      </c>
      <c r="BW560">
        <f>(BA560-BG560)/(BA560-AZ560)</f>
        <v>0</v>
      </c>
      <c r="BX560">
        <f>(BT560*BR560/BF560)</f>
        <v>0</v>
      </c>
      <c r="BY560">
        <f>(1-BX560)</f>
        <v>0</v>
      </c>
      <c r="BZ560">
        <v>1370</v>
      </c>
      <c r="CA560">
        <v>300</v>
      </c>
      <c r="CB560">
        <v>300</v>
      </c>
      <c r="CC560">
        <v>300</v>
      </c>
      <c r="CD560">
        <v>10364.3</v>
      </c>
      <c r="CE560">
        <v>1581.53</v>
      </c>
      <c r="CF560">
        <v>-0.00729618</v>
      </c>
      <c r="CG560">
        <v>1.07</v>
      </c>
      <c r="CH560" t="s">
        <v>421</v>
      </c>
      <c r="CI560" t="s">
        <v>421</v>
      </c>
      <c r="CJ560" t="s">
        <v>421</v>
      </c>
      <c r="CK560" t="s">
        <v>421</v>
      </c>
      <c r="CL560" t="s">
        <v>421</v>
      </c>
      <c r="CM560" t="s">
        <v>421</v>
      </c>
      <c r="CN560" t="s">
        <v>421</v>
      </c>
      <c r="CO560" t="s">
        <v>421</v>
      </c>
      <c r="CP560" t="s">
        <v>421</v>
      </c>
      <c r="CQ560" t="s">
        <v>421</v>
      </c>
      <c r="CR560">
        <f>$B$11*DQ560+$C$11*DR560+$F$11*EC560*(1-EF560)</f>
        <v>0</v>
      </c>
      <c r="CS560">
        <f>CR560*CT560</f>
        <v>0</v>
      </c>
      <c r="CT560">
        <f>($B$11*$D$9+$C$11*$D$9+$F$11*((EP560+EH560)/MAX(EP560+EH560+EQ560, 0.1)*$I$9+EQ560/MAX(EP560+EH560+EQ560, 0.1)*$J$9))/($B$11+$C$11+$F$11)</f>
        <v>0</v>
      </c>
      <c r="CU560">
        <f>($B$11*$K$9+$C$11*$K$9+$F$11*((EP560+EH560)/MAX(EP560+EH560+EQ560, 0.1)*$P$9+EQ560/MAX(EP560+EH560+EQ560, 0.1)*$Q$9))/($B$11+$C$11+$F$11)</f>
        <v>0</v>
      </c>
      <c r="CV560">
        <v>6</v>
      </c>
      <c r="CW560">
        <v>0.5</v>
      </c>
      <c r="CX560" t="s">
        <v>422</v>
      </c>
      <c r="CY560">
        <v>2</v>
      </c>
      <c r="CZ560" t="b">
        <v>1</v>
      </c>
      <c r="DA560">
        <v>1652293292</v>
      </c>
      <c r="DB560">
        <v>1466.621111111111</v>
      </c>
      <c r="DC560">
        <v>1558.008888888889</v>
      </c>
      <c r="DD560">
        <v>28.83405555555556</v>
      </c>
      <c r="DE560">
        <v>22.14036666666667</v>
      </c>
      <c r="DF560">
        <v>1467.205555555556</v>
      </c>
      <c r="DG560">
        <v>28.71523333333333</v>
      </c>
      <c r="DH560">
        <v>400.0762222222222</v>
      </c>
      <c r="DI560">
        <v>90.57452222222221</v>
      </c>
      <c r="DJ560">
        <v>0.1000463777777778</v>
      </c>
      <c r="DK560">
        <v>33.93403333333333</v>
      </c>
      <c r="DL560">
        <v>32.85143333333333</v>
      </c>
      <c r="DM560">
        <v>999.9000000000001</v>
      </c>
      <c r="DN560">
        <v>0</v>
      </c>
      <c r="DO560">
        <v>0</v>
      </c>
      <c r="DP560">
        <v>9986.666666666666</v>
      </c>
      <c r="DQ560">
        <v>0</v>
      </c>
      <c r="DR560">
        <v>249.192</v>
      </c>
      <c r="DS560">
        <v>-91.3881111111111</v>
      </c>
      <c r="DT560">
        <v>1510.165555555556</v>
      </c>
      <c r="DU560">
        <v>1593.286666666667</v>
      </c>
      <c r="DV560">
        <v>6.693686666666666</v>
      </c>
      <c r="DW560">
        <v>1558.008888888889</v>
      </c>
      <c r="DX560">
        <v>22.14036666666667</v>
      </c>
      <c r="DY560">
        <v>2.611631111111111</v>
      </c>
      <c r="DZ560">
        <v>2.005353333333333</v>
      </c>
      <c r="EA560">
        <v>21.73944444444444</v>
      </c>
      <c r="EB560">
        <v>17.48664444444444</v>
      </c>
      <c r="EC560">
        <v>1499.982222222222</v>
      </c>
      <c r="ED560">
        <v>0.9729973333333333</v>
      </c>
      <c r="EE560">
        <v>0.02700257777777778</v>
      </c>
      <c r="EF560">
        <v>0</v>
      </c>
      <c r="EG560">
        <v>952.7807777777778</v>
      </c>
      <c r="EH560">
        <v>5.00097</v>
      </c>
      <c r="EI560">
        <v>15373.2</v>
      </c>
      <c r="EJ560">
        <v>12491.43333333333</v>
      </c>
      <c r="EK560">
        <v>42.312</v>
      </c>
      <c r="EL560">
        <v>43.937</v>
      </c>
      <c r="EM560">
        <v>42.562</v>
      </c>
      <c r="EN560">
        <v>43.625</v>
      </c>
      <c r="EO560">
        <v>43.5</v>
      </c>
      <c r="EP560">
        <v>1454.611111111111</v>
      </c>
      <c r="EQ560">
        <v>40.37111111111111</v>
      </c>
      <c r="ER560">
        <v>0</v>
      </c>
      <c r="ES560">
        <v>1459.200000047684</v>
      </c>
      <c r="ET560">
        <v>0</v>
      </c>
      <c r="EU560">
        <v>952.5944800000001</v>
      </c>
      <c r="EV560">
        <v>2.066538455636401</v>
      </c>
      <c r="EW560">
        <v>-50.26153845558673</v>
      </c>
      <c r="EX560">
        <v>15375.264</v>
      </c>
      <c r="EY560">
        <v>15</v>
      </c>
      <c r="EZ560">
        <v>1652291871.6</v>
      </c>
      <c r="FA560" t="s">
        <v>1407</v>
      </c>
      <c r="FB560">
        <v>1652291871.6</v>
      </c>
      <c r="FC560">
        <v>1652291863.6</v>
      </c>
      <c r="FD560">
        <v>39</v>
      </c>
      <c r="FE560">
        <v>0.347</v>
      </c>
      <c r="FF560">
        <v>-0</v>
      </c>
      <c r="FG560">
        <v>-0.763</v>
      </c>
      <c r="FH560">
        <v>0.031</v>
      </c>
      <c r="FI560">
        <v>1600</v>
      </c>
      <c r="FJ560">
        <v>23</v>
      </c>
      <c r="FK560">
        <v>0.04</v>
      </c>
      <c r="FL560">
        <v>0.02</v>
      </c>
      <c r="FM560">
        <v>-91.16842</v>
      </c>
      <c r="FN560">
        <v>-1.585350844277435</v>
      </c>
      <c r="FO560">
        <v>0.1859768751753836</v>
      </c>
      <c r="FP560">
        <v>-1</v>
      </c>
      <c r="FQ560">
        <v>6.784185500000001</v>
      </c>
      <c r="FR560">
        <v>-0.7371669793621145</v>
      </c>
      <c r="FS560">
        <v>0.07142948431670215</v>
      </c>
      <c r="FT560">
        <v>0</v>
      </c>
      <c r="FU560">
        <v>0</v>
      </c>
      <c r="FV560">
        <v>0</v>
      </c>
      <c r="FW560">
        <v>0</v>
      </c>
      <c r="FX560">
        <v>-1</v>
      </c>
      <c r="FY560">
        <v>0</v>
      </c>
      <c r="FZ560">
        <v>1</v>
      </c>
      <c r="GA560" t="s">
        <v>710</v>
      </c>
      <c r="GB560">
        <v>2.69286</v>
      </c>
      <c r="GC560">
        <v>2.70505</v>
      </c>
      <c r="GD560">
        <v>0.217873</v>
      </c>
      <c r="GE560">
        <v>0.223681</v>
      </c>
      <c r="GF560">
        <v>0.119887</v>
      </c>
      <c r="GG560">
        <v>0.0985174</v>
      </c>
      <c r="GH560">
        <v>24478.8</v>
      </c>
      <c r="GI560">
        <v>24397.2</v>
      </c>
      <c r="GJ560">
        <v>29136.3</v>
      </c>
      <c r="GK560">
        <v>29100</v>
      </c>
      <c r="GL560">
        <v>33951.7</v>
      </c>
      <c r="GM560">
        <v>34924.9</v>
      </c>
      <c r="GN560">
        <v>41003.2</v>
      </c>
      <c r="GO560">
        <v>41526.3</v>
      </c>
      <c r="GP560">
        <v>1.70737</v>
      </c>
      <c r="GQ560">
        <v>1.99365</v>
      </c>
      <c r="GR560">
        <v>0.0924915</v>
      </c>
      <c r="GS560">
        <v>0</v>
      </c>
      <c r="GT560">
        <v>31.3533</v>
      </c>
      <c r="GU560">
        <v>999.9</v>
      </c>
      <c r="GV560">
        <v>35.8</v>
      </c>
      <c r="GW560">
        <v>37.5</v>
      </c>
      <c r="GX560">
        <v>25.6085</v>
      </c>
      <c r="GY560">
        <v>63.1819</v>
      </c>
      <c r="GZ560">
        <v>28.758</v>
      </c>
      <c r="HA560">
        <v>1</v>
      </c>
      <c r="HB560">
        <v>0.424024</v>
      </c>
      <c r="HC560">
        <v>0</v>
      </c>
      <c r="HD560">
        <v>20.3914</v>
      </c>
      <c r="HE560">
        <v>5.21549</v>
      </c>
      <c r="HF560">
        <v>12.0099</v>
      </c>
      <c r="HG560">
        <v>4.98715</v>
      </c>
      <c r="HH560">
        <v>3.2885</v>
      </c>
      <c r="HI560">
        <v>2510.3</v>
      </c>
      <c r="HJ560">
        <v>9999</v>
      </c>
      <c r="HK560">
        <v>9999</v>
      </c>
      <c r="HL560">
        <v>47</v>
      </c>
      <c r="HM560">
        <v>1.86737</v>
      </c>
      <c r="HN560">
        <v>1.86632</v>
      </c>
      <c r="HO560">
        <v>1.86585</v>
      </c>
      <c r="HP560">
        <v>1.8657</v>
      </c>
      <c r="HQ560">
        <v>1.86754</v>
      </c>
      <c r="HR560">
        <v>1.87006</v>
      </c>
      <c r="HS560">
        <v>1.86873</v>
      </c>
      <c r="HT560">
        <v>1.87012</v>
      </c>
      <c r="HU560">
        <v>0</v>
      </c>
      <c r="HV560">
        <v>0</v>
      </c>
      <c r="HW560">
        <v>0</v>
      </c>
      <c r="HX560">
        <v>0</v>
      </c>
      <c r="HY560" t="s">
        <v>425</v>
      </c>
      <c r="HZ560" t="s">
        <v>426</v>
      </c>
      <c r="IA560" t="s">
        <v>427</v>
      </c>
      <c r="IB560" t="s">
        <v>427</v>
      </c>
      <c r="IC560" t="s">
        <v>427</v>
      </c>
      <c r="ID560" t="s">
        <v>427</v>
      </c>
      <c r="IE560">
        <v>0</v>
      </c>
      <c r="IF560">
        <v>100</v>
      </c>
      <c r="IG560">
        <v>100</v>
      </c>
      <c r="IH560">
        <v>-0.59</v>
      </c>
      <c r="II560">
        <v>0.1188</v>
      </c>
      <c r="IJ560">
        <v>1.086735174038953</v>
      </c>
      <c r="IK560">
        <v>-0.0004613869835165773</v>
      </c>
      <c r="IL560">
        <v>-7.733014719846753E-07</v>
      </c>
      <c r="IM560">
        <v>2.12217718631011E-10</v>
      </c>
      <c r="IN560">
        <v>-0.1663746428164504</v>
      </c>
      <c r="IO560">
        <v>0.000886434048502425</v>
      </c>
      <c r="IP560">
        <v>0.0004187276611132993</v>
      </c>
      <c r="IQ560">
        <v>-3.612086840460417E-06</v>
      </c>
      <c r="IR560">
        <v>19</v>
      </c>
      <c r="IS560">
        <v>2204</v>
      </c>
      <c r="IT560">
        <v>1</v>
      </c>
      <c r="IU560">
        <v>37</v>
      </c>
      <c r="IV560">
        <v>23.7</v>
      </c>
      <c r="IW560">
        <v>23.8</v>
      </c>
      <c r="IX560">
        <v>3.03711</v>
      </c>
      <c r="IY560">
        <v>2.20825</v>
      </c>
      <c r="IZ560">
        <v>1.39648</v>
      </c>
      <c r="JA560">
        <v>2.34741</v>
      </c>
      <c r="JB560">
        <v>1.49536</v>
      </c>
      <c r="JC560">
        <v>2.31323</v>
      </c>
      <c r="JD560">
        <v>39.8932</v>
      </c>
      <c r="JE560">
        <v>14.097</v>
      </c>
      <c r="JF560">
        <v>18</v>
      </c>
      <c r="JG560">
        <v>391.941</v>
      </c>
      <c r="JH560">
        <v>559.571</v>
      </c>
      <c r="JI560">
        <v>33.2276</v>
      </c>
      <c r="JJ560">
        <v>32.895</v>
      </c>
      <c r="JK560">
        <v>30.0001</v>
      </c>
      <c r="JL560">
        <v>32.8226</v>
      </c>
      <c r="JM560">
        <v>32.7345</v>
      </c>
      <c r="JN560">
        <v>60.7945</v>
      </c>
      <c r="JO560">
        <v>14.6295</v>
      </c>
      <c r="JP560">
        <v>1.91613</v>
      </c>
      <c r="JQ560">
        <v>-999.9</v>
      </c>
      <c r="JR560">
        <v>1584.28</v>
      </c>
      <c r="JS560">
        <v>22.3703</v>
      </c>
      <c r="JT560">
        <v>99.58320000000001</v>
      </c>
      <c r="JU560">
        <v>99.67449999999999</v>
      </c>
    </row>
    <row r="561" spans="1:281">
      <c r="A561">
        <v>545</v>
      </c>
      <c r="B561">
        <v>1652293299.5</v>
      </c>
      <c r="C561">
        <v>11243</v>
      </c>
      <c r="D561" t="s">
        <v>1601</v>
      </c>
      <c r="E561" t="s">
        <v>1602</v>
      </c>
      <c r="F561">
        <v>5</v>
      </c>
      <c r="G561" t="s">
        <v>1410</v>
      </c>
      <c r="H561" t="s">
        <v>418</v>
      </c>
      <c r="I561">
        <v>1652293296.7</v>
      </c>
      <c r="J561">
        <f>(K561)/1000</f>
        <v>0</v>
      </c>
      <c r="K561">
        <f>IF(CZ561, AN561, AH561)</f>
        <v>0</v>
      </c>
      <c r="L561">
        <f>IF(CZ561, AI561, AG561)</f>
        <v>0</v>
      </c>
      <c r="M561">
        <f>DB561 - IF(AU561&gt;1, L561*CV561*100.0/(AW561*DP561), 0)</f>
        <v>0</v>
      </c>
      <c r="N561">
        <f>((T561-J561/2)*M561-L561)/(T561+J561/2)</f>
        <v>0</v>
      </c>
      <c r="O561">
        <f>N561*(DI561+DJ561)/1000.0</f>
        <v>0</v>
      </c>
      <c r="P561">
        <f>(DB561 - IF(AU561&gt;1, L561*CV561*100.0/(AW561*DP561), 0))*(DI561+DJ561)/1000.0</f>
        <v>0</v>
      </c>
      <c r="Q561">
        <f>2.0/((1/S561-1/R561)+SIGN(S561)*SQRT((1/S561-1/R561)*(1/S561-1/R561) + 4*CW561/((CW561+1)*(CW561+1))*(2*1/S561*1/R561-1/R561*1/R561)))</f>
        <v>0</v>
      </c>
      <c r="R561">
        <f>IF(LEFT(CX561,1)&lt;&gt;"0",IF(LEFT(CX561,1)="1",3.0,CY561),$D$5+$E$5*(DP561*DI561/($K$5*1000))+$F$5*(DP561*DI561/($K$5*1000))*MAX(MIN(CV561,$J$5),$I$5)*MAX(MIN(CV561,$J$5),$I$5)+$G$5*MAX(MIN(CV561,$J$5),$I$5)*(DP561*DI561/($K$5*1000))+$H$5*(DP561*DI561/($K$5*1000))*(DP561*DI561/($K$5*1000)))</f>
        <v>0</v>
      </c>
      <c r="S561">
        <f>J561*(1000-(1000*0.61365*exp(17.502*W561/(240.97+W561))/(DI561+DJ561)+DD561)/2)/(1000*0.61365*exp(17.502*W561/(240.97+W561))/(DI561+DJ561)-DD561)</f>
        <v>0</v>
      </c>
      <c r="T561">
        <f>1/((CW561+1)/(Q561/1.6)+1/(R561/1.37)) + CW561/((CW561+1)/(Q561/1.6) + CW561/(R561/1.37))</f>
        <v>0</v>
      </c>
      <c r="U561">
        <f>(CR561*CU561)</f>
        <v>0</v>
      </c>
      <c r="V561">
        <f>(DK561+(U561+2*0.95*5.67E-8*(((DK561+$B$7)+273)^4-(DK561+273)^4)-44100*J561)/(1.84*29.3*R561+8*0.95*5.67E-8*(DK561+273)^3))</f>
        <v>0</v>
      </c>
      <c r="W561">
        <f>($C$7*DL561+$D$7*DM561+$E$7*V561)</f>
        <v>0</v>
      </c>
      <c r="X561">
        <f>0.61365*exp(17.502*W561/(240.97+W561))</f>
        <v>0</v>
      </c>
      <c r="Y561">
        <f>(Z561/AA561*100)</f>
        <v>0</v>
      </c>
      <c r="Z561">
        <f>DD561*(DI561+DJ561)/1000</f>
        <v>0</v>
      </c>
      <c r="AA561">
        <f>0.61365*exp(17.502*DK561/(240.97+DK561))</f>
        <v>0</v>
      </c>
      <c r="AB561">
        <f>(X561-DD561*(DI561+DJ561)/1000)</f>
        <v>0</v>
      </c>
      <c r="AC561">
        <f>(-J561*44100)</f>
        <v>0</v>
      </c>
      <c r="AD561">
        <f>2*29.3*R561*0.92*(DK561-W561)</f>
        <v>0</v>
      </c>
      <c r="AE561">
        <f>2*0.95*5.67E-8*(((DK561+$B$7)+273)^4-(W561+273)^4)</f>
        <v>0</v>
      </c>
      <c r="AF561">
        <f>U561+AE561+AC561+AD561</f>
        <v>0</v>
      </c>
      <c r="AG561">
        <f>DH561*AU561*(DC561-DB561*(1000-AU561*DE561)/(1000-AU561*DD561))/(100*CV561)</f>
        <v>0</v>
      </c>
      <c r="AH561">
        <f>1000*DH561*AU561*(DD561-DE561)/(100*CV561*(1000-AU561*DD561))</f>
        <v>0</v>
      </c>
      <c r="AI561">
        <f>(AJ561 - AK561 - DI561*1E3/(8.314*(DK561+273.15)) * AM561/DH561 * AL561) * DH561/(100*CV561) * (1000 - DE561)/1000</f>
        <v>0</v>
      </c>
      <c r="AJ561">
        <v>1606.122524445586</v>
      </c>
      <c r="AK561">
        <v>1534.000060606059</v>
      </c>
      <c r="AL561">
        <v>3.409352077344157</v>
      </c>
      <c r="AM561">
        <v>66.42542374797677</v>
      </c>
      <c r="AN561">
        <f>(AP561 - AO561 + DI561*1E3/(8.314*(DK561+273.15)) * AR561/DH561 * AQ561) * DH561/(100*CV561) * 1000/(1000 - AP561)</f>
        <v>0</v>
      </c>
      <c r="AO561">
        <v>22.19459994364605</v>
      </c>
      <c r="AP561">
        <v>28.85549230769231</v>
      </c>
      <c r="AQ561">
        <v>0.0001820718289210671</v>
      </c>
      <c r="AR561">
        <v>79.24354987130967</v>
      </c>
      <c r="AS561">
        <v>0</v>
      </c>
      <c r="AT561">
        <v>0</v>
      </c>
      <c r="AU561">
        <f>IF(AS561*$H$13&gt;=AW561,1.0,(AW561/(AW561-AS561*$H$13)))</f>
        <v>0</v>
      </c>
      <c r="AV561">
        <f>(AU561-1)*100</f>
        <v>0</v>
      </c>
      <c r="AW561">
        <f>MAX(0,($B$13+$C$13*DP561)/(1+$D$13*DP561)*DI561/(DK561+273)*$E$13)</f>
        <v>0</v>
      </c>
      <c r="AX561" t="s">
        <v>421</v>
      </c>
      <c r="AY561" t="s">
        <v>421</v>
      </c>
      <c r="AZ561">
        <v>0</v>
      </c>
      <c r="BA561">
        <v>0</v>
      </c>
      <c r="BB561">
        <f>1-AZ561/BA561</f>
        <v>0</v>
      </c>
      <c r="BC561">
        <v>0</v>
      </c>
      <c r="BD561" t="s">
        <v>421</v>
      </c>
      <c r="BE561" t="s">
        <v>421</v>
      </c>
      <c r="BF561">
        <v>0</v>
      </c>
      <c r="BG561">
        <v>0</v>
      </c>
      <c r="BH561">
        <f>1-BF561/BG561</f>
        <v>0</v>
      </c>
      <c r="BI561">
        <v>0.5</v>
      </c>
      <c r="BJ561">
        <f>CS561</f>
        <v>0</v>
      </c>
      <c r="BK561">
        <f>L561</f>
        <v>0</v>
      </c>
      <c r="BL561">
        <f>BH561*BI561*BJ561</f>
        <v>0</v>
      </c>
      <c r="BM561">
        <f>(BK561-BC561)/BJ561</f>
        <v>0</v>
      </c>
      <c r="BN561">
        <f>(BA561-BG561)/BG561</f>
        <v>0</v>
      </c>
      <c r="BO561">
        <f>AZ561/(BB561+AZ561/BG561)</f>
        <v>0</v>
      </c>
      <c r="BP561" t="s">
        <v>421</v>
      </c>
      <c r="BQ561">
        <v>0</v>
      </c>
      <c r="BR561">
        <f>IF(BQ561&lt;&gt;0, BQ561, BO561)</f>
        <v>0</v>
      </c>
      <c r="BS561">
        <f>1-BR561/BG561</f>
        <v>0</v>
      </c>
      <c r="BT561">
        <f>(BG561-BF561)/(BG561-BR561)</f>
        <v>0</v>
      </c>
      <c r="BU561">
        <f>(BA561-BG561)/(BA561-BR561)</f>
        <v>0</v>
      </c>
      <c r="BV561">
        <f>(BG561-BF561)/(BG561-AZ561)</f>
        <v>0</v>
      </c>
      <c r="BW561">
        <f>(BA561-BG561)/(BA561-AZ561)</f>
        <v>0</v>
      </c>
      <c r="BX561">
        <f>(BT561*BR561/BF561)</f>
        <v>0</v>
      </c>
      <c r="BY561">
        <f>(1-BX561)</f>
        <v>0</v>
      </c>
      <c r="BZ561">
        <v>1370</v>
      </c>
      <c r="CA561">
        <v>300</v>
      </c>
      <c r="CB561">
        <v>300</v>
      </c>
      <c r="CC561">
        <v>300</v>
      </c>
      <c r="CD561">
        <v>10364.3</v>
      </c>
      <c r="CE561">
        <v>1581.53</v>
      </c>
      <c r="CF561">
        <v>-0.00729618</v>
      </c>
      <c r="CG561">
        <v>1.07</v>
      </c>
      <c r="CH561" t="s">
        <v>421</v>
      </c>
      <c r="CI561" t="s">
        <v>421</v>
      </c>
      <c r="CJ561" t="s">
        <v>421</v>
      </c>
      <c r="CK561" t="s">
        <v>421</v>
      </c>
      <c r="CL561" t="s">
        <v>421</v>
      </c>
      <c r="CM561" t="s">
        <v>421</v>
      </c>
      <c r="CN561" t="s">
        <v>421</v>
      </c>
      <c r="CO561" t="s">
        <v>421</v>
      </c>
      <c r="CP561" t="s">
        <v>421</v>
      </c>
      <c r="CQ561" t="s">
        <v>421</v>
      </c>
      <c r="CR561">
        <f>$B$11*DQ561+$C$11*DR561+$F$11*EC561*(1-EF561)</f>
        <v>0</v>
      </c>
      <c r="CS561">
        <f>CR561*CT561</f>
        <v>0</v>
      </c>
      <c r="CT561">
        <f>($B$11*$D$9+$C$11*$D$9+$F$11*((EP561+EH561)/MAX(EP561+EH561+EQ561, 0.1)*$I$9+EQ561/MAX(EP561+EH561+EQ561, 0.1)*$J$9))/($B$11+$C$11+$F$11)</f>
        <v>0</v>
      </c>
      <c r="CU561">
        <f>($B$11*$K$9+$C$11*$K$9+$F$11*((EP561+EH561)/MAX(EP561+EH561+EQ561, 0.1)*$P$9+EQ561/MAX(EP561+EH561+EQ561, 0.1)*$Q$9))/($B$11+$C$11+$F$11)</f>
        <v>0</v>
      </c>
      <c r="CV561">
        <v>6</v>
      </c>
      <c r="CW561">
        <v>0.5</v>
      </c>
      <c r="CX561" t="s">
        <v>422</v>
      </c>
      <c r="CY561">
        <v>2</v>
      </c>
      <c r="CZ561" t="b">
        <v>1</v>
      </c>
      <c r="DA561">
        <v>1652293296.7</v>
      </c>
      <c r="DB561">
        <v>1482.108</v>
      </c>
      <c r="DC561">
        <v>1573.89</v>
      </c>
      <c r="DD561">
        <v>28.84369</v>
      </c>
      <c r="DE561">
        <v>22.25978</v>
      </c>
      <c r="DF561">
        <v>1482.714</v>
      </c>
      <c r="DG561">
        <v>28.72473</v>
      </c>
      <c r="DH561">
        <v>400.068</v>
      </c>
      <c r="DI561">
        <v>90.57669000000001</v>
      </c>
      <c r="DJ561">
        <v>0.09994204</v>
      </c>
      <c r="DK561">
        <v>33.93647</v>
      </c>
      <c r="DL561">
        <v>32.85959</v>
      </c>
      <c r="DM561">
        <v>999.9</v>
      </c>
      <c r="DN561">
        <v>0</v>
      </c>
      <c r="DO561">
        <v>0</v>
      </c>
      <c r="DP561">
        <v>9998.549999999999</v>
      </c>
      <c r="DQ561">
        <v>0</v>
      </c>
      <c r="DR561">
        <v>253.3269</v>
      </c>
      <c r="DS561">
        <v>-91.78163000000001</v>
      </c>
      <c r="DT561">
        <v>1526.129</v>
      </c>
      <c r="DU561">
        <v>1609.724</v>
      </c>
      <c r="DV561">
        <v>6.583932999999999</v>
      </c>
      <c r="DW561">
        <v>1573.89</v>
      </c>
      <c r="DX561">
        <v>22.25978</v>
      </c>
      <c r="DY561">
        <v>2.612568</v>
      </c>
      <c r="DZ561">
        <v>2.016217</v>
      </c>
      <c r="EA561">
        <v>21.7453</v>
      </c>
      <c r="EB561">
        <v>17.5722</v>
      </c>
      <c r="EC561">
        <v>1499.999</v>
      </c>
      <c r="ED561">
        <v>0.9729945000000001</v>
      </c>
      <c r="EE561">
        <v>0.02700534</v>
      </c>
      <c r="EF561">
        <v>0</v>
      </c>
      <c r="EG561">
        <v>952.7569999999999</v>
      </c>
      <c r="EH561">
        <v>5.000970000000001</v>
      </c>
      <c r="EI561">
        <v>15374.48</v>
      </c>
      <c r="EJ561">
        <v>12491.56</v>
      </c>
      <c r="EK561">
        <v>42.3246</v>
      </c>
      <c r="EL561">
        <v>43.937</v>
      </c>
      <c r="EM561">
        <v>42.562</v>
      </c>
      <c r="EN561">
        <v>43.6374</v>
      </c>
      <c r="EO561">
        <v>43.5</v>
      </c>
      <c r="EP561">
        <v>1454.623</v>
      </c>
      <c r="EQ561">
        <v>40.376</v>
      </c>
      <c r="ER561">
        <v>0</v>
      </c>
      <c r="ES561">
        <v>1464</v>
      </c>
      <c r="ET561">
        <v>0</v>
      </c>
      <c r="EU561">
        <v>952.65928</v>
      </c>
      <c r="EV561">
        <v>0.8772307629317854</v>
      </c>
      <c r="EW561">
        <v>14.18461524761219</v>
      </c>
      <c r="EX561">
        <v>15373.156</v>
      </c>
      <c r="EY561">
        <v>15</v>
      </c>
      <c r="EZ561">
        <v>1652291871.6</v>
      </c>
      <c r="FA561" t="s">
        <v>1407</v>
      </c>
      <c r="FB561">
        <v>1652291871.6</v>
      </c>
      <c r="FC561">
        <v>1652291863.6</v>
      </c>
      <c r="FD561">
        <v>39</v>
      </c>
      <c r="FE561">
        <v>0.347</v>
      </c>
      <c r="FF561">
        <v>-0</v>
      </c>
      <c r="FG561">
        <v>-0.763</v>
      </c>
      <c r="FH561">
        <v>0.031</v>
      </c>
      <c r="FI561">
        <v>1600</v>
      </c>
      <c r="FJ561">
        <v>23</v>
      </c>
      <c r="FK561">
        <v>0.04</v>
      </c>
      <c r="FL561">
        <v>0.02</v>
      </c>
      <c r="FM561">
        <v>-91.35853170731708</v>
      </c>
      <c r="FN561">
        <v>-2.93459999999993</v>
      </c>
      <c r="FO561">
        <v>0.3016231799003241</v>
      </c>
      <c r="FP561">
        <v>-1</v>
      </c>
      <c r="FQ561">
        <v>6.709001219512197</v>
      </c>
      <c r="FR561">
        <v>-0.869285017421606</v>
      </c>
      <c r="FS561">
        <v>0.08838220299262664</v>
      </c>
      <c r="FT561">
        <v>0</v>
      </c>
      <c r="FU561">
        <v>0</v>
      </c>
      <c r="FV561">
        <v>0</v>
      </c>
      <c r="FW561">
        <v>0</v>
      </c>
      <c r="FX561">
        <v>-1</v>
      </c>
      <c r="FY561">
        <v>0</v>
      </c>
      <c r="FZ561">
        <v>1</v>
      </c>
      <c r="GA561" t="s">
        <v>710</v>
      </c>
      <c r="GB561">
        <v>2.69273</v>
      </c>
      <c r="GC561">
        <v>2.70509</v>
      </c>
      <c r="GD561">
        <v>0.219368</v>
      </c>
      <c r="GE561">
        <v>0.225139</v>
      </c>
      <c r="GF561">
        <v>0.119957</v>
      </c>
      <c r="GG561">
        <v>0.0990579</v>
      </c>
      <c r="GH561">
        <v>24432.1</v>
      </c>
      <c r="GI561">
        <v>24351.3</v>
      </c>
      <c r="GJ561">
        <v>29136.5</v>
      </c>
      <c r="GK561">
        <v>29100.2</v>
      </c>
      <c r="GL561">
        <v>33949.5</v>
      </c>
      <c r="GM561">
        <v>34903.9</v>
      </c>
      <c r="GN561">
        <v>41003.7</v>
      </c>
      <c r="GO561">
        <v>41526.3</v>
      </c>
      <c r="GP561">
        <v>1.70745</v>
      </c>
      <c r="GQ561">
        <v>1.99365</v>
      </c>
      <c r="GR561">
        <v>0.09265909999999999</v>
      </c>
      <c r="GS561">
        <v>0</v>
      </c>
      <c r="GT561">
        <v>31.3554</v>
      </c>
      <c r="GU561">
        <v>999.9</v>
      </c>
      <c r="GV561">
        <v>35.8</v>
      </c>
      <c r="GW561">
        <v>37.5</v>
      </c>
      <c r="GX561">
        <v>25.6079</v>
      </c>
      <c r="GY561">
        <v>63.1619</v>
      </c>
      <c r="GZ561">
        <v>28.6458</v>
      </c>
      <c r="HA561">
        <v>1</v>
      </c>
      <c r="HB561">
        <v>0.42407</v>
      </c>
      <c r="HC561">
        <v>0</v>
      </c>
      <c r="HD561">
        <v>20.3916</v>
      </c>
      <c r="HE561">
        <v>5.21609</v>
      </c>
      <c r="HF561">
        <v>12.0099</v>
      </c>
      <c r="HG561">
        <v>4.9871</v>
      </c>
      <c r="HH561">
        <v>3.28858</v>
      </c>
      <c r="HI561">
        <v>2510.5</v>
      </c>
      <c r="HJ561">
        <v>9999</v>
      </c>
      <c r="HK561">
        <v>9999</v>
      </c>
      <c r="HL561">
        <v>47</v>
      </c>
      <c r="HM561">
        <v>1.86737</v>
      </c>
      <c r="HN561">
        <v>1.86632</v>
      </c>
      <c r="HO561">
        <v>1.86584</v>
      </c>
      <c r="HP561">
        <v>1.86569</v>
      </c>
      <c r="HQ561">
        <v>1.86755</v>
      </c>
      <c r="HR561">
        <v>1.8701</v>
      </c>
      <c r="HS561">
        <v>1.86874</v>
      </c>
      <c r="HT561">
        <v>1.87012</v>
      </c>
      <c r="HU561">
        <v>0</v>
      </c>
      <c r="HV561">
        <v>0</v>
      </c>
      <c r="HW561">
        <v>0</v>
      </c>
      <c r="HX561">
        <v>0</v>
      </c>
      <c r="HY561" t="s">
        <v>425</v>
      </c>
      <c r="HZ561" t="s">
        <v>426</v>
      </c>
      <c r="IA561" t="s">
        <v>427</v>
      </c>
      <c r="IB561" t="s">
        <v>427</v>
      </c>
      <c r="IC561" t="s">
        <v>427</v>
      </c>
      <c r="ID561" t="s">
        <v>427</v>
      </c>
      <c r="IE561">
        <v>0</v>
      </c>
      <c r="IF561">
        <v>100</v>
      </c>
      <c r="IG561">
        <v>100</v>
      </c>
      <c r="IH561">
        <v>-0.62</v>
      </c>
      <c r="II561">
        <v>0.1193</v>
      </c>
      <c r="IJ561">
        <v>1.086735174038953</v>
      </c>
      <c r="IK561">
        <v>-0.0004613869835165773</v>
      </c>
      <c r="IL561">
        <v>-7.733014719846753E-07</v>
      </c>
      <c r="IM561">
        <v>2.12217718631011E-10</v>
      </c>
      <c r="IN561">
        <v>-0.1663746428164504</v>
      </c>
      <c r="IO561">
        <v>0.000886434048502425</v>
      </c>
      <c r="IP561">
        <v>0.0004187276611132993</v>
      </c>
      <c r="IQ561">
        <v>-3.612086840460417E-06</v>
      </c>
      <c r="IR561">
        <v>19</v>
      </c>
      <c r="IS561">
        <v>2204</v>
      </c>
      <c r="IT561">
        <v>1</v>
      </c>
      <c r="IU561">
        <v>37</v>
      </c>
      <c r="IV561">
        <v>23.8</v>
      </c>
      <c r="IW561">
        <v>23.9</v>
      </c>
      <c r="IX561">
        <v>3.0603</v>
      </c>
      <c r="IY561">
        <v>2.20825</v>
      </c>
      <c r="IZ561">
        <v>1.39648</v>
      </c>
      <c r="JA561">
        <v>2.34741</v>
      </c>
      <c r="JB561">
        <v>1.49536</v>
      </c>
      <c r="JC561">
        <v>2.2998</v>
      </c>
      <c r="JD561">
        <v>39.8932</v>
      </c>
      <c r="JE561">
        <v>14.097</v>
      </c>
      <c r="JF561">
        <v>18</v>
      </c>
      <c r="JG561">
        <v>391.982</v>
      </c>
      <c r="JH561">
        <v>559.572</v>
      </c>
      <c r="JI561">
        <v>33.2276</v>
      </c>
      <c r="JJ561">
        <v>32.8942</v>
      </c>
      <c r="JK561">
        <v>30.0001</v>
      </c>
      <c r="JL561">
        <v>32.8226</v>
      </c>
      <c r="JM561">
        <v>32.7345</v>
      </c>
      <c r="JN561">
        <v>61.3346</v>
      </c>
      <c r="JO561">
        <v>14.6295</v>
      </c>
      <c r="JP561">
        <v>2.29763</v>
      </c>
      <c r="JQ561">
        <v>-999.9</v>
      </c>
      <c r="JR561">
        <v>1604.35</v>
      </c>
      <c r="JS561">
        <v>22.4283</v>
      </c>
      <c r="JT561">
        <v>99.5843</v>
      </c>
      <c r="JU561">
        <v>99.6748</v>
      </c>
    </row>
    <row r="562" spans="1:281">
      <c r="A562">
        <v>546</v>
      </c>
      <c r="B562">
        <v>1652296920.5</v>
      </c>
      <c r="C562">
        <v>14864</v>
      </c>
      <c r="D562" t="s">
        <v>1603</v>
      </c>
      <c r="E562" t="s">
        <v>1604</v>
      </c>
      <c r="F562">
        <v>5</v>
      </c>
      <c r="G562" t="s">
        <v>1605</v>
      </c>
      <c r="H562" t="s">
        <v>418</v>
      </c>
      <c r="I562">
        <v>1652296917.75</v>
      </c>
      <c r="J562">
        <f>(K562)/1000</f>
        <v>0</v>
      </c>
      <c r="K562">
        <f>IF(CZ562, AN562, AH562)</f>
        <v>0</v>
      </c>
      <c r="L562">
        <f>IF(CZ562, AI562, AG562)</f>
        <v>0</v>
      </c>
      <c r="M562">
        <f>DB562 - IF(AU562&gt;1, L562*CV562*100.0/(AW562*DP562), 0)</f>
        <v>0</v>
      </c>
      <c r="N562">
        <f>((T562-J562/2)*M562-L562)/(T562+J562/2)</f>
        <v>0</v>
      </c>
      <c r="O562">
        <f>N562*(DI562+DJ562)/1000.0</f>
        <v>0</v>
      </c>
      <c r="P562">
        <f>(DB562 - IF(AU562&gt;1, L562*CV562*100.0/(AW562*DP562), 0))*(DI562+DJ562)/1000.0</f>
        <v>0</v>
      </c>
      <c r="Q562">
        <f>2.0/((1/S562-1/R562)+SIGN(S562)*SQRT((1/S562-1/R562)*(1/S562-1/R562) + 4*CW562/((CW562+1)*(CW562+1))*(2*1/S562*1/R562-1/R562*1/R562)))</f>
        <v>0</v>
      </c>
      <c r="R562">
        <f>IF(LEFT(CX562,1)&lt;&gt;"0",IF(LEFT(CX562,1)="1",3.0,CY562),$D$5+$E$5*(DP562*DI562/($K$5*1000))+$F$5*(DP562*DI562/($K$5*1000))*MAX(MIN(CV562,$J$5),$I$5)*MAX(MIN(CV562,$J$5),$I$5)+$G$5*MAX(MIN(CV562,$J$5),$I$5)*(DP562*DI562/($K$5*1000))+$H$5*(DP562*DI562/($K$5*1000))*(DP562*DI562/($K$5*1000)))</f>
        <v>0</v>
      </c>
      <c r="S562">
        <f>J562*(1000-(1000*0.61365*exp(17.502*W562/(240.97+W562))/(DI562+DJ562)+DD562)/2)/(1000*0.61365*exp(17.502*W562/(240.97+W562))/(DI562+DJ562)-DD562)</f>
        <v>0</v>
      </c>
      <c r="T562">
        <f>1/((CW562+1)/(Q562/1.6)+1/(R562/1.37)) + CW562/((CW562+1)/(Q562/1.6) + CW562/(R562/1.37))</f>
        <v>0</v>
      </c>
      <c r="U562">
        <f>(CR562*CU562)</f>
        <v>0</v>
      </c>
      <c r="V562">
        <f>(DK562+(U562+2*0.95*5.67E-8*(((DK562+$B$7)+273)^4-(DK562+273)^4)-44100*J562)/(1.84*29.3*R562+8*0.95*5.67E-8*(DK562+273)^3))</f>
        <v>0</v>
      </c>
      <c r="W562">
        <f>($C$7*DL562+$D$7*DM562+$E$7*V562)</f>
        <v>0</v>
      </c>
      <c r="X562">
        <f>0.61365*exp(17.502*W562/(240.97+W562))</f>
        <v>0</v>
      </c>
      <c r="Y562">
        <f>(Z562/AA562*100)</f>
        <v>0</v>
      </c>
      <c r="Z562">
        <f>DD562*(DI562+DJ562)/1000</f>
        <v>0</v>
      </c>
      <c r="AA562">
        <f>0.61365*exp(17.502*DK562/(240.97+DK562))</f>
        <v>0</v>
      </c>
      <c r="AB562">
        <f>(X562-DD562*(DI562+DJ562)/1000)</f>
        <v>0</v>
      </c>
      <c r="AC562">
        <f>(-J562*44100)</f>
        <v>0</v>
      </c>
      <c r="AD562">
        <f>2*29.3*R562*0.92*(DK562-W562)</f>
        <v>0</v>
      </c>
      <c r="AE562">
        <f>2*0.95*5.67E-8*(((DK562+$B$7)+273)^4-(W562+273)^4)</f>
        <v>0</v>
      </c>
      <c r="AF562">
        <f>U562+AE562+AC562+AD562</f>
        <v>0</v>
      </c>
      <c r="AG562">
        <f>DH562*AU562*(DC562-DB562*(1000-AU562*DE562)/(1000-AU562*DD562))/(100*CV562)</f>
        <v>0</v>
      </c>
      <c r="AH562">
        <f>1000*DH562*AU562*(DD562-DE562)/(100*CV562*(1000-AU562*DD562))</f>
        <v>0</v>
      </c>
      <c r="AI562">
        <f>(AJ562 - AK562 - DI562*1E3/(8.314*(DK562+273.15)) * AM562/DH562 * AL562) * DH562/(100*CV562) * (1000 - DE562)/1000</f>
        <v>0</v>
      </c>
      <c r="AJ562">
        <v>405.4972074765344</v>
      </c>
      <c r="AK562">
        <v>371.0305757575756</v>
      </c>
      <c r="AL562">
        <v>0.02040559757329552</v>
      </c>
      <c r="AM562">
        <v>66.43299364286264</v>
      </c>
      <c r="AN562">
        <f>(AP562 - AO562 + DI562*1E3/(8.314*(DK562+273.15)) * AR562/DH562 * AQ562) * DH562/(100*CV562) * 1000/(1000 - AP562)</f>
        <v>0</v>
      </c>
      <c r="AO562">
        <v>13.37381518082614</v>
      </c>
      <c r="AP562">
        <v>28.34266293706295</v>
      </c>
      <c r="AQ562">
        <v>0.006186732415343395</v>
      </c>
      <c r="AR562">
        <v>79.14352764128105</v>
      </c>
      <c r="AS562">
        <v>0</v>
      </c>
      <c r="AT562">
        <v>0</v>
      </c>
      <c r="AU562">
        <f>IF(AS562*$H$13&gt;=AW562,1.0,(AW562/(AW562-AS562*$H$13)))</f>
        <v>0</v>
      </c>
      <c r="AV562">
        <f>(AU562-1)*100</f>
        <v>0</v>
      </c>
      <c r="AW562">
        <f>MAX(0,($B$13+$C$13*DP562)/(1+$D$13*DP562)*DI562/(DK562+273)*$E$13)</f>
        <v>0</v>
      </c>
      <c r="AX562" t="s">
        <v>421</v>
      </c>
      <c r="AY562" t="s">
        <v>421</v>
      </c>
      <c r="AZ562">
        <v>0</v>
      </c>
      <c r="BA562">
        <v>0</v>
      </c>
      <c r="BB562">
        <f>1-AZ562/BA562</f>
        <v>0</v>
      </c>
      <c r="BC562">
        <v>0</v>
      </c>
      <c r="BD562" t="s">
        <v>421</v>
      </c>
      <c r="BE562" t="s">
        <v>421</v>
      </c>
      <c r="BF562">
        <v>0</v>
      </c>
      <c r="BG562">
        <v>0</v>
      </c>
      <c r="BH562">
        <f>1-BF562/BG562</f>
        <v>0</v>
      </c>
      <c r="BI562">
        <v>0.5</v>
      </c>
      <c r="BJ562">
        <f>CS562</f>
        <v>0</v>
      </c>
      <c r="BK562">
        <f>L562</f>
        <v>0</v>
      </c>
      <c r="BL562">
        <f>BH562*BI562*BJ562</f>
        <v>0</v>
      </c>
      <c r="BM562">
        <f>(BK562-BC562)/BJ562</f>
        <v>0</v>
      </c>
      <c r="BN562">
        <f>(BA562-BG562)/BG562</f>
        <v>0</v>
      </c>
      <c r="BO562">
        <f>AZ562/(BB562+AZ562/BG562)</f>
        <v>0</v>
      </c>
      <c r="BP562" t="s">
        <v>421</v>
      </c>
      <c r="BQ562">
        <v>0</v>
      </c>
      <c r="BR562">
        <f>IF(BQ562&lt;&gt;0, BQ562, BO562)</f>
        <v>0</v>
      </c>
      <c r="BS562">
        <f>1-BR562/BG562</f>
        <v>0</v>
      </c>
      <c r="BT562">
        <f>(BG562-BF562)/(BG562-BR562)</f>
        <v>0</v>
      </c>
      <c r="BU562">
        <f>(BA562-BG562)/(BA562-BR562)</f>
        <v>0</v>
      </c>
      <c r="BV562">
        <f>(BG562-BF562)/(BG562-AZ562)</f>
        <v>0</v>
      </c>
      <c r="BW562">
        <f>(BA562-BG562)/(BA562-AZ562)</f>
        <v>0</v>
      </c>
      <c r="BX562">
        <f>(BT562*BR562/BF562)</f>
        <v>0</v>
      </c>
      <c r="BY562">
        <f>(1-BX562)</f>
        <v>0</v>
      </c>
      <c r="BZ562">
        <v>1371</v>
      </c>
      <c r="CA562">
        <v>300</v>
      </c>
      <c r="CB562">
        <v>300</v>
      </c>
      <c r="CC562">
        <v>300</v>
      </c>
      <c r="CD562">
        <v>10508.5</v>
      </c>
      <c r="CE562">
        <v>0.03</v>
      </c>
      <c r="CF562">
        <v>-0.00739737</v>
      </c>
      <c r="CG562">
        <v>0.08</v>
      </c>
      <c r="CH562" t="s">
        <v>421</v>
      </c>
      <c r="CI562" t="s">
        <v>421</v>
      </c>
      <c r="CJ562" t="s">
        <v>421</v>
      </c>
      <c r="CK562" t="s">
        <v>421</v>
      </c>
      <c r="CL562" t="s">
        <v>421</v>
      </c>
      <c r="CM562" t="s">
        <v>421</v>
      </c>
      <c r="CN562" t="s">
        <v>421</v>
      </c>
      <c r="CO562" t="s">
        <v>421</v>
      </c>
      <c r="CP562" t="s">
        <v>421</v>
      </c>
      <c r="CQ562" t="s">
        <v>421</v>
      </c>
      <c r="CR562">
        <f>$B$11*DQ562+$C$11*DR562+$F$11*EC562*(1-EF562)</f>
        <v>0</v>
      </c>
      <c r="CS562">
        <f>CR562*CT562</f>
        <v>0</v>
      </c>
      <c r="CT562">
        <f>($B$11*$D$9+$C$11*$D$9+$F$11*((EP562+EH562)/MAX(EP562+EH562+EQ562, 0.1)*$I$9+EQ562/MAX(EP562+EH562+EQ562, 0.1)*$J$9))/($B$11+$C$11+$F$11)</f>
        <v>0</v>
      </c>
      <c r="CU562">
        <f>($B$11*$K$9+$C$11*$K$9+$F$11*((EP562+EH562)/MAX(EP562+EH562+EQ562, 0.1)*$P$9+EQ562/MAX(EP562+EH562+EQ562, 0.1)*$Q$9))/($B$11+$C$11+$F$11)</f>
        <v>0</v>
      </c>
      <c r="CV562">
        <v>6</v>
      </c>
      <c r="CW562">
        <v>0.5</v>
      </c>
      <c r="CX562" t="s">
        <v>422</v>
      </c>
      <c r="CY562">
        <v>2</v>
      </c>
      <c r="CZ562" t="b">
        <v>1</v>
      </c>
      <c r="DA562">
        <v>1652296917.75</v>
      </c>
      <c r="DB562">
        <v>360.4842</v>
      </c>
      <c r="DC562">
        <v>400.0459000000001</v>
      </c>
      <c r="DD562">
        <v>28.3159</v>
      </c>
      <c r="DE562">
        <v>13.44506</v>
      </c>
      <c r="DF562">
        <v>360.407</v>
      </c>
      <c r="DG562">
        <v>28.18802</v>
      </c>
      <c r="DH562">
        <v>400.0593</v>
      </c>
      <c r="DI562">
        <v>90.51706999999999</v>
      </c>
      <c r="DJ562">
        <v>0.09992639</v>
      </c>
      <c r="DK562">
        <v>33.63055</v>
      </c>
      <c r="DL562">
        <v>32.1932</v>
      </c>
      <c r="DM562">
        <v>999.9</v>
      </c>
      <c r="DN562">
        <v>0</v>
      </c>
      <c r="DO562">
        <v>0</v>
      </c>
      <c r="DP562">
        <v>10000.057</v>
      </c>
      <c r="DQ562">
        <v>0</v>
      </c>
      <c r="DR562">
        <v>1015.708</v>
      </c>
      <c r="DS562">
        <v>-39.56158000000001</v>
      </c>
      <c r="DT562">
        <v>370.9892</v>
      </c>
      <c r="DU562">
        <v>405.4978</v>
      </c>
      <c r="DV562">
        <v>14.87082</v>
      </c>
      <c r="DW562">
        <v>400.0459000000001</v>
      </c>
      <c r="DX562">
        <v>13.44506</v>
      </c>
      <c r="DY562">
        <v>2.563074</v>
      </c>
      <c r="DZ562">
        <v>1.217008</v>
      </c>
      <c r="EA562">
        <v>21.43265</v>
      </c>
      <c r="EB562">
        <v>9.811105000000001</v>
      </c>
      <c r="EC562">
        <v>1500.047</v>
      </c>
      <c r="ED562">
        <v>0.9729960000000002</v>
      </c>
      <c r="EE562">
        <v>0.02700412</v>
      </c>
      <c r="EF562">
        <v>0</v>
      </c>
      <c r="EG562">
        <v>1332.655</v>
      </c>
      <c r="EH562">
        <v>5.000970000000001</v>
      </c>
      <c r="EI562">
        <v>21192.15</v>
      </c>
      <c r="EJ562">
        <v>12491.97</v>
      </c>
      <c r="EK562">
        <v>42.562</v>
      </c>
      <c r="EL562">
        <v>44.2872</v>
      </c>
      <c r="EM562">
        <v>42.7996</v>
      </c>
      <c r="EN562">
        <v>44</v>
      </c>
      <c r="EO562">
        <v>43.687</v>
      </c>
      <c r="EP562">
        <v>1454.675</v>
      </c>
      <c r="EQ562">
        <v>40.372</v>
      </c>
      <c r="ER562">
        <v>0</v>
      </c>
      <c r="ES562">
        <v>477.7999999523163</v>
      </c>
      <c r="ET562">
        <v>0</v>
      </c>
      <c r="EU562">
        <v>1335.6392</v>
      </c>
      <c r="EV562">
        <v>-43.37230763798924</v>
      </c>
      <c r="EW562">
        <v>-572.7923068395896</v>
      </c>
      <c r="EX562">
        <v>21232.46</v>
      </c>
      <c r="EY562">
        <v>15</v>
      </c>
      <c r="EZ562">
        <v>1652296461.5</v>
      </c>
      <c r="FA562" t="s">
        <v>1606</v>
      </c>
      <c r="FB562">
        <v>1652296461.5</v>
      </c>
      <c r="FC562">
        <v>1652296459.5</v>
      </c>
      <c r="FD562">
        <v>40</v>
      </c>
      <c r="FE562">
        <v>-0.753</v>
      </c>
      <c r="FF562">
        <v>0.017</v>
      </c>
      <c r="FG562">
        <v>0.039</v>
      </c>
      <c r="FH562">
        <v>0.136</v>
      </c>
      <c r="FI562">
        <v>400</v>
      </c>
      <c r="FJ562">
        <v>29</v>
      </c>
      <c r="FK562">
        <v>0.22</v>
      </c>
      <c r="FL562">
        <v>0.25</v>
      </c>
      <c r="FM562">
        <v>-39.76214878048781</v>
      </c>
      <c r="FN562">
        <v>1.1980118466898</v>
      </c>
      <c r="FO562">
        <v>0.1215065352492153</v>
      </c>
      <c r="FP562">
        <v>-1</v>
      </c>
      <c r="FQ562">
        <v>15.10086097560976</v>
      </c>
      <c r="FR562">
        <v>-1.721063414634141</v>
      </c>
      <c r="FS562">
        <v>0.1715376427124407</v>
      </c>
      <c r="FT562">
        <v>0</v>
      </c>
      <c r="FU562">
        <v>0</v>
      </c>
      <c r="FV562">
        <v>0</v>
      </c>
      <c r="FW562">
        <v>0</v>
      </c>
      <c r="FX562">
        <v>-1</v>
      </c>
      <c r="FY562">
        <v>0</v>
      </c>
      <c r="FZ562">
        <v>1</v>
      </c>
      <c r="GA562" t="s">
        <v>710</v>
      </c>
      <c r="GB562">
        <v>2.69342</v>
      </c>
      <c r="GC562">
        <v>2.70491</v>
      </c>
      <c r="GD562">
        <v>0.0828015</v>
      </c>
      <c r="GE562">
        <v>0.088864</v>
      </c>
      <c r="GF562">
        <v>0.118559</v>
      </c>
      <c r="GG562">
        <v>0.06922200000000001</v>
      </c>
      <c r="GH562">
        <v>28738.4</v>
      </c>
      <c r="GI562">
        <v>28667.1</v>
      </c>
      <c r="GJ562">
        <v>29156.4</v>
      </c>
      <c r="GK562">
        <v>29121.5</v>
      </c>
      <c r="GL562">
        <v>34020.5</v>
      </c>
      <c r="GM562">
        <v>36093.9</v>
      </c>
      <c r="GN562">
        <v>41029.4</v>
      </c>
      <c r="GO562">
        <v>41562.5</v>
      </c>
      <c r="GP562">
        <v>1.7192</v>
      </c>
      <c r="GQ562">
        <v>1.98102</v>
      </c>
      <c r="GR562">
        <v>0.0585243</v>
      </c>
      <c r="GS562">
        <v>0</v>
      </c>
      <c r="GT562">
        <v>31.247</v>
      </c>
      <c r="GU562">
        <v>999.9</v>
      </c>
      <c r="GV562">
        <v>39.9</v>
      </c>
      <c r="GW562">
        <v>37.7</v>
      </c>
      <c r="GX562">
        <v>28.8701</v>
      </c>
      <c r="GY562">
        <v>62.8546</v>
      </c>
      <c r="GZ562">
        <v>29.6755</v>
      </c>
      <c r="HA562">
        <v>1</v>
      </c>
      <c r="HB562">
        <v>0.377193</v>
      </c>
      <c r="HC562">
        <v>0</v>
      </c>
      <c r="HD562">
        <v>20.3928</v>
      </c>
      <c r="HE562">
        <v>5.21879</v>
      </c>
      <c r="HF562">
        <v>12.0099</v>
      </c>
      <c r="HG562">
        <v>4.9881</v>
      </c>
      <c r="HH562">
        <v>3.2889</v>
      </c>
      <c r="HI562">
        <v>2586.9</v>
      </c>
      <c r="HJ562">
        <v>9999</v>
      </c>
      <c r="HK562">
        <v>9999</v>
      </c>
      <c r="HL562">
        <v>48</v>
      </c>
      <c r="HM562">
        <v>1.86737</v>
      </c>
      <c r="HN562">
        <v>1.8663</v>
      </c>
      <c r="HO562">
        <v>1.86584</v>
      </c>
      <c r="HP562">
        <v>1.86569</v>
      </c>
      <c r="HQ562">
        <v>1.86752</v>
      </c>
      <c r="HR562">
        <v>1.87001</v>
      </c>
      <c r="HS562">
        <v>1.86873</v>
      </c>
      <c r="HT562">
        <v>1.8701</v>
      </c>
      <c r="HU562">
        <v>0</v>
      </c>
      <c r="HV562">
        <v>0</v>
      </c>
      <c r="HW562">
        <v>0</v>
      </c>
      <c r="HX562">
        <v>0</v>
      </c>
      <c r="HY562" t="s">
        <v>425</v>
      </c>
      <c r="HZ562" t="s">
        <v>426</v>
      </c>
      <c r="IA562" t="s">
        <v>427</v>
      </c>
      <c r="IB562" t="s">
        <v>427</v>
      </c>
      <c r="IC562" t="s">
        <v>427</v>
      </c>
      <c r="ID562" t="s">
        <v>427</v>
      </c>
      <c r="IE562">
        <v>0</v>
      </c>
      <c r="IF562">
        <v>100</v>
      </c>
      <c r="IG562">
        <v>100</v>
      </c>
      <c r="IH562">
        <v>0.078</v>
      </c>
      <c r="II562">
        <v>0.1284</v>
      </c>
      <c r="IJ562">
        <v>0.3340698134881136</v>
      </c>
      <c r="IK562">
        <v>-0.0004613869835165773</v>
      </c>
      <c r="IL562">
        <v>-7.733014719846753E-07</v>
      </c>
      <c r="IM562">
        <v>2.12217718631011E-10</v>
      </c>
      <c r="IN562">
        <v>-0.1489367367143348</v>
      </c>
      <c r="IO562">
        <v>0.000886434048502425</v>
      </c>
      <c r="IP562">
        <v>0.0004187276611132993</v>
      </c>
      <c r="IQ562">
        <v>-3.612086840460417E-06</v>
      </c>
      <c r="IR562">
        <v>19</v>
      </c>
      <c r="IS562">
        <v>2204</v>
      </c>
      <c r="IT562">
        <v>1</v>
      </c>
      <c r="IU562">
        <v>37</v>
      </c>
      <c r="IV562">
        <v>7.7</v>
      </c>
      <c r="IW562">
        <v>7.7</v>
      </c>
      <c r="IX562">
        <v>1.0083</v>
      </c>
      <c r="IY562">
        <v>2.23877</v>
      </c>
      <c r="IZ562">
        <v>1.39648</v>
      </c>
      <c r="JA562">
        <v>2.34375</v>
      </c>
      <c r="JB562">
        <v>1.49536</v>
      </c>
      <c r="JC562">
        <v>2.28271</v>
      </c>
      <c r="JD562">
        <v>39.8932</v>
      </c>
      <c r="JE562">
        <v>13.4929</v>
      </c>
      <c r="JF562">
        <v>18</v>
      </c>
      <c r="JG562">
        <v>394.438</v>
      </c>
      <c r="JH562">
        <v>543.8920000000001</v>
      </c>
      <c r="JI562">
        <v>32.9438</v>
      </c>
      <c r="JJ562">
        <v>32.3001</v>
      </c>
      <c r="JK562">
        <v>30.0005</v>
      </c>
      <c r="JL562">
        <v>32.1402</v>
      </c>
      <c r="JM562">
        <v>32.0326</v>
      </c>
      <c r="JN562">
        <v>20.1186</v>
      </c>
      <c r="JO562">
        <v>47.6621</v>
      </c>
      <c r="JP562">
        <v>11.8742</v>
      </c>
      <c r="JQ562">
        <v>-999.9</v>
      </c>
      <c r="JR562">
        <v>393.406</v>
      </c>
      <c r="JS562">
        <v>13.6499</v>
      </c>
      <c r="JT562">
        <v>99.6491</v>
      </c>
      <c r="JU562">
        <v>99.7559</v>
      </c>
    </row>
    <row r="563" spans="1:281">
      <c r="A563">
        <v>547</v>
      </c>
      <c r="B563">
        <v>1652296925.5</v>
      </c>
      <c r="C563">
        <v>14869</v>
      </c>
      <c r="D563" t="s">
        <v>1607</v>
      </c>
      <c r="E563" t="s">
        <v>1608</v>
      </c>
      <c r="F563">
        <v>5</v>
      </c>
      <c r="G563" t="s">
        <v>1605</v>
      </c>
      <c r="H563" t="s">
        <v>418</v>
      </c>
      <c r="I563">
        <v>1652296923</v>
      </c>
      <c r="J563">
        <f>(K563)/1000</f>
        <v>0</v>
      </c>
      <c r="K563">
        <f>IF(CZ563, AN563, AH563)</f>
        <v>0</v>
      </c>
      <c r="L563">
        <f>IF(CZ563, AI563, AG563)</f>
        <v>0</v>
      </c>
      <c r="M563">
        <f>DB563 - IF(AU563&gt;1, L563*CV563*100.0/(AW563*DP563), 0)</f>
        <v>0</v>
      </c>
      <c r="N563">
        <f>((T563-J563/2)*M563-L563)/(T563+J563/2)</f>
        <v>0</v>
      </c>
      <c r="O563">
        <f>N563*(DI563+DJ563)/1000.0</f>
        <v>0</v>
      </c>
      <c r="P563">
        <f>(DB563 - IF(AU563&gt;1, L563*CV563*100.0/(AW563*DP563), 0))*(DI563+DJ563)/1000.0</f>
        <v>0</v>
      </c>
      <c r="Q563">
        <f>2.0/((1/S563-1/R563)+SIGN(S563)*SQRT((1/S563-1/R563)*(1/S563-1/R563) + 4*CW563/((CW563+1)*(CW563+1))*(2*1/S563*1/R563-1/R563*1/R563)))</f>
        <v>0</v>
      </c>
      <c r="R563">
        <f>IF(LEFT(CX563,1)&lt;&gt;"0",IF(LEFT(CX563,1)="1",3.0,CY563),$D$5+$E$5*(DP563*DI563/($K$5*1000))+$F$5*(DP563*DI563/($K$5*1000))*MAX(MIN(CV563,$J$5),$I$5)*MAX(MIN(CV563,$J$5),$I$5)+$G$5*MAX(MIN(CV563,$J$5),$I$5)*(DP563*DI563/($K$5*1000))+$H$5*(DP563*DI563/($K$5*1000))*(DP563*DI563/($K$5*1000)))</f>
        <v>0</v>
      </c>
      <c r="S563">
        <f>J563*(1000-(1000*0.61365*exp(17.502*W563/(240.97+W563))/(DI563+DJ563)+DD563)/2)/(1000*0.61365*exp(17.502*W563/(240.97+W563))/(DI563+DJ563)-DD563)</f>
        <v>0</v>
      </c>
      <c r="T563">
        <f>1/((CW563+1)/(Q563/1.6)+1/(R563/1.37)) + CW563/((CW563+1)/(Q563/1.6) + CW563/(R563/1.37))</f>
        <v>0</v>
      </c>
      <c r="U563">
        <f>(CR563*CU563)</f>
        <v>0</v>
      </c>
      <c r="V563">
        <f>(DK563+(U563+2*0.95*5.67E-8*(((DK563+$B$7)+273)^4-(DK563+273)^4)-44100*J563)/(1.84*29.3*R563+8*0.95*5.67E-8*(DK563+273)^3))</f>
        <v>0</v>
      </c>
      <c r="W563">
        <f>($C$7*DL563+$D$7*DM563+$E$7*V563)</f>
        <v>0</v>
      </c>
      <c r="X563">
        <f>0.61365*exp(17.502*W563/(240.97+W563))</f>
        <v>0</v>
      </c>
      <c r="Y563">
        <f>(Z563/AA563*100)</f>
        <v>0</v>
      </c>
      <c r="Z563">
        <f>DD563*(DI563+DJ563)/1000</f>
        <v>0</v>
      </c>
      <c r="AA563">
        <f>0.61365*exp(17.502*DK563/(240.97+DK563))</f>
        <v>0</v>
      </c>
      <c r="AB563">
        <f>(X563-DD563*(DI563+DJ563)/1000)</f>
        <v>0</v>
      </c>
      <c r="AC563">
        <f>(-J563*44100)</f>
        <v>0</v>
      </c>
      <c r="AD563">
        <f>2*29.3*R563*0.92*(DK563-W563)</f>
        <v>0</v>
      </c>
      <c r="AE563">
        <f>2*0.95*5.67E-8*(((DK563+$B$7)+273)^4-(W563+273)^4)</f>
        <v>0</v>
      </c>
      <c r="AF563">
        <f>U563+AE563+AC563+AD563</f>
        <v>0</v>
      </c>
      <c r="AG563">
        <f>DH563*AU563*(DC563-DB563*(1000-AU563*DE563)/(1000-AU563*DD563))/(100*CV563)</f>
        <v>0</v>
      </c>
      <c r="AH563">
        <f>1000*DH563*AU563*(DD563-DE563)/(100*CV563*(1000-AU563*DD563))</f>
        <v>0</v>
      </c>
      <c r="AI563">
        <f>(AJ563 - AK563 - DI563*1E3/(8.314*(DK563+273.15)) * AM563/DH563 * AL563) * DH563/(100*CV563) * (1000 - DE563)/1000</f>
        <v>0</v>
      </c>
      <c r="AJ563">
        <v>405.601406072398</v>
      </c>
      <c r="AK563">
        <v>371.0532545454545</v>
      </c>
      <c r="AL563">
        <v>0.001908228990512038</v>
      </c>
      <c r="AM563">
        <v>66.43299364286264</v>
      </c>
      <c r="AN563">
        <f>(AP563 - AO563 + DI563*1E3/(8.314*(DK563+273.15)) * AR563/DH563 * AQ563) * DH563/(100*CV563) * 1000/(1000 - AP563)</f>
        <v>0</v>
      </c>
      <c r="AO563">
        <v>13.52433706425544</v>
      </c>
      <c r="AP563">
        <v>28.37723916083917</v>
      </c>
      <c r="AQ563">
        <v>0.01114465510053171</v>
      </c>
      <c r="AR563">
        <v>79.14352764128105</v>
      </c>
      <c r="AS563">
        <v>0</v>
      </c>
      <c r="AT563">
        <v>0</v>
      </c>
      <c r="AU563">
        <f>IF(AS563*$H$13&gt;=AW563,1.0,(AW563/(AW563-AS563*$H$13)))</f>
        <v>0</v>
      </c>
      <c r="AV563">
        <f>(AU563-1)*100</f>
        <v>0</v>
      </c>
      <c r="AW563">
        <f>MAX(0,($B$13+$C$13*DP563)/(1+$D$13*DP563)*DI563/(DK563+273)*$E$13)</f>
        <v>0</v>
      </c>
      <c r="AX563" t="s">
        <v>421</v>
      </c>
      <c r="AY563" t="s">
        <v>421</v>
      </c>
      <c r="AZ563">
        <v>0</v>
      </c>
      <c r="BA563">
        <v>0</v>
      </c>
      <c r="BB563">
        <f>1-AZ563/BA563</f>
        <v>0</v>
      </c>
      <c r="BC563">
        <v>0</v>
      </c>
      <c r="BD563" t="s">
        <v>421</v>
      </c>
      <c r="BE563" t="s">
        <v>421</v>
      </c>
      <c r="BF563">
        <v>0</v>
      </c>
      <c r="BG563">
        <v>0</v>
      </c>
      <c r="BH563">
        <f>1-BF563/BG563</f>
        <v>0</v>
      </c>
      <c r="BI563">
        <v>0.5</v>
      </c>
      <c r="BJ563">
        <f>CS563</f>
        <v>0</v>
      </c>
      <c r="BK563">
        <f>L563</f>
        <v>0</v>
      </c>
      <c r="BL563">
        <f>BH563*BI563*BJ563</f>
        <v>0</v>
      </c>
      <c r="BM563">
        <f>(BK563-BC563)/BJ563</f>
        <v>0</v>
      </c>
      <c r="BN563">
        <f>(BA563-BG563)/BG563</f>
        <v>0</v>
      </c>
      <c r="BO563">
        <f>AZ563/(BB563+AZ563/BG563)</f>
        <v>0</v>
      </c>
      <c r="BP563" t="s">
        <v>421</v>
      </c>
      <c r="BQ563">
        <v>0</v>
      </c>
      <c r="BR563">
        <f>IF(BQ563&lt;&gt;0, BQ563, BO563)</f>
        <v>0</v>
      </c>
      <c r="BS563">
        <f>1-BR563/BG563</f>
        <v>0</v>
      </c>
      <c r="BT563">
        <f>(BG563-BF563)/(BG563-BR563)</f>
        <v>0</v>
      </c>
      <c r="BU563">
        <f>(BA563-BG563)/(BA563-BR563)</f>
        <v>0</v>
      </c>
      <c r="BV563">
        <f>(BG563-BF563)/(BG563-AZ563)</f>
        <v>0</v>
      </c>
      <c r="BW563">
        <f>(BA563-BG563)/(BA563-AZ563)</f>
        <v>0</v>
      </c>
      <c r="BX563">
        <f>(BT563*BR563/BF563)</f>
        <v>0</v>
      </c>
      <c r="BY563">
        <f>(1-BX563)</f>
        <v>0</v>
      </c>
      <c r="BZ563">
        <v>1371</v>
      </c>
      <c r="CA563">
        <v>300</v>
      </c>
      <c r="CB563">
        <v>300</v>
      </c>
      <c r="CC563">
        <v>300</v>
      </c>
      <c r="CD563">
        <v>10508.5</v>
      </c>
      <c r="CE563">
        <v>0.03</v>
      </c>
      <c r="CF563">
        <v>-0.00739737</v>
      </c>
      <c r="CG563">
        <v>0.08</v>
      </c>
      <c r="CH563" t="s">
        <v>421</v>
      </c>
      <c r="CI563" t="s">
        <v>421</v>
      </c>
      <c r="CJ563" t="s">
        <v>421</v>
      </c>
      <c r="CK563" t="s">
        <v>421</v>
      </c>
      <c r="CL563" t="s">
        <v>421</v>
      </c>
      <c r="CM563" t="s">
        <v>421</v>
      </c>
      <c r="CN563" t="s">
        <v>421</v>
      </c>
      <c r="CO563" t="s">
        <v>421</v>
      </c>
      <c r="CP563" t="s">
        <v>421</v>
      </c>
      <c r="CQ563" t="s">
        <v>421</v>
      </c>
      <c r="CR563">
        <f>$B$11*DQ563+$C$11*DR563+$F$11*EC563*(1-EF563)</f>
        <v>0</v>
      </c>
      <c r="CS563">
        <f>CR563*CT563</f>
        <v>0</v>
      </c>
      <c r="CT563">
        <f>($B$11*$D$9+$C$11*$D$9+$F$11*((EP563+EH563)/MAX(EP563+EH563+EQ563, 0.1)*$I$9+EQ563/MAX(EP563+EH563+EQ563, 0.1)*$J$9))/($B$11+$C$11+$F$11)</f>
        <v>0</v>
      </c>
      <c r="CU563">
        <f>($B$11*$K$9+$C$11*$K$9+$F$11*((EP563+EH563)/MAX(EP563+EH563+EQ563, 0.1)*$P$9+EQ563/MAX(EP563+EH563+EQ563, 0.1)*$Q$9))/($B$11+$C$11+$F$11)</f>
        <v>0</v>
      </c>
      <c r="CV563">
        <v>6</v>
      </c>
      <c r="CW563">
        <v>0.5</v>
      </c>
      <c r="CX563" t="s">
        <v>422</v>
      </c>
      <c r="CY563">
        <v>2</v>
      </c>
      <c r="CZ563" t="b">
        <v>1</v>
      </c>
      <c r="DA563">
        <v>1652296923</v>
      </c>
      <c r="DB563">
        <v>360.5323333333333</v>
      </c>
      <c r="DC563">
        <v>399.3981111111111</v>
      </c>
      <c r="DD563">
        <v>28.36955555555555</v>
      </c>
      <c r="DE563">
        <v>13.51598888888889</v>
      </c>
      <c r="DF563">
        <v>360.4551111111111</v>
      </c>
      <c r="DG563">
        <v>28.24085555555556</v>
      </c>
      <c r="DH563">
        <v>400.0651111111112</v>
      </c>
      <c r="DI563">
        <v>90.52048888888891</v>
      </c>
      <c r="DJ563">
        <v>0.09984976666666667</v>
      </c>
      <c r="DK563">
        <v>33.64163333333333</v>
      </c>
      <c r="DL563">
        <v>32.2033</v>
      </c>
      <c r="DM563">
        <v>999.9000000000001</v>
      </c>
      <c r="DN563">
        <v>0</v>
      </c>
      <c r="DO563">
        <v>0</v>
      </c>
      <c r="DP563">
        <v>10011.33111111111</v>
      </c>
      <c r="DQ563">
        <v>0</v>
      </c>
      <c r="DR563">
        <v>1017.441111111111</v>
      </c>
      <c r="DS563">
        <v>-38.86587777777778</v>
      </c>
      <c r="DT563">
        <v>371.0592222222222</v>
      </c>
      <c r="DU563">
        <v>404.8703333333333</v>
      </c>
      <c r="DV563">
        <v>14.85357777777778</v>
      </c>
      <c r="DW563">
        <v>399.3981111111111</v>
      </c>
      <c r="DX563">
        <v>13.51598888888889</v>
      </c>
      <c r="DY563">
        <v>2.568024444444445</v>
      </c>
      <c r="DZ563">
        <v>1.223472222222222</v>
      </c>
      <c r="EA563">
        <v>21.46417777777778</v>
      </c>
      <c r="EB563">
        <v>9.890279999999999</v>
      </c>
      <c r="EC563">
        <v>1499.991111111111</v>
      </c>
      <c r="ED563">
        <v>0.9729952222222222</v>
      </c>
      <c r="EE563">
        <v>0.02700494444444445</v>
      </c>
      <c r="EF563">
        <v>0</v>
      </c>
      <c r="EG563">
        <v>1328.855555555555</v>
      </c>
      <c r="EH563">
        <v>5.00097</v>
      </c>
      <c r="EI563">
        <v>21144.3</v>
      </c>
      <c r="EJ563">
        <v>12491.48888888889</v>
      </c>
      <c r="EK563">
        <v>42.562</v>
      </c>
      <c r="EL563">
        <v>44.30511111111111</v>
      </c>
      <c r="EM563">
        <v>42.812</v>
      </c>
      <c r="EN563">
        <v>44</v>
      </c>
      <c r="EO563">
        <v>43.687</v>
      </c>
      <c r="EP563">
        <v>1454.618888888889</v>
      </c>
      <c r="EQ563">
        <v>40.37222222222223</v>
      </c>
      <c r="ER563">
        <v>0</v>
      </c>
      <c r="ES563">
        <v>482.5999999046326</v>
      </c>
      <c r="ET563">
        <v>0</v>
      </c>
      <c r="EU563">
        <v>1332.1592</v>
      </c>
      <c r="EV563">
        <v>-42.18692316093745</v>
      </c>
      <c r="EW563">
        <v>-553.3461546694811</v>
      </c>
      <c r="EX563">
        <v>21187.02</v>
      </c>
      <c r="EY563">
        <v>15</v>
      </c>
      <c r="EZ563">
        <v>1652296461.5</v>
      </c>
      <c r="FA563" t="s">
        <v>1606</v>
      </c>
      <c r="FB563">
        <v>1652296461.5</v>
      </c>
      <c r="FC563">
        <v>1652296459.5</v>
      </c>
      <c r="FD563">
        <v>40</v>
      </c>
      <c r="FE563">
        <v>-0.753</v>
      </c>
      <c r="FF563">
        <v>0.017</v>
      </c>
      <c r="FG563">
        <v>0.039</v>
      </c>
      <c r="FH563">
        <v>0.136</v>
      </c>
      <c r="FI563">
        <v>400</v>
      </c>
      <c r="FJ563">
        <v>29</v>
      </c>
      <c r="FK563">
        <v>0.22</v>
      </c>
      <c r="FL563">
        <v>0.25</v>
      </c>
      <c r="FM563">
        <v>-39.5687825</v>
      </c>
      <c r="FN563">
        <v>2.712187992495331</v>
      </c>
      <c r="FO563">
        <v>0.363026607762778</v>
      </c>
      <c r="FP563">
        <v>-1</v>
      </c>
      <c r="FQ563">
        <v>14.965685</v>
      </c>
      <c r="FR563">
        <v>-1.200432270168898</v>
      </c>
      <c r="FS563">
        <v>0.1236240602593202</v>
      </c>
      <c r="FT563">
        <v>0</v>
      </c>
      <c r="FU563">
        <v>0</v>
      </c>
      <c r="FV563">
        <v>0</v>
      </c>
      <c r="FW563">
        <v>0</v>
      </c>
      <c r="FX563">
        <v>-1</v>
      </c>
      <c r="FY563">
        <v>0</v>
      </c>
      <c r="FZ563">
        <v>1</v>
      </c>
      <c r="GA563" t="s">
        <v>710</v>
      </c>
      <c r="GB563">
        <v>2.69368</v>
      </c>
      <c r="GC563">
        <v>2.70521</v>
      </c>
      <c r="GD563">
        <v>0.08279789999999999</v>
      </c>
      <c r="GE563">
        <v>0.0883097</v>
      </c>
      <c r="GF563">
        <v>0.118651</v>
      </c>
      <c r="GG563">
        <v>0.0692292</v>
      </c>
      <c r="GH563">
        <v>28737.8</v>
      </c>
      <c r="GI563">
        <v>28684.3</v>
      </c>
      <c r="GJ563">
        <v>29155.8</v>
      </c>
      <c r="GK563">
        <v>29121.3</v>
      </c>
      <c r="GL563">
        <v>34016.2</v>
      </c>
      <c r="GM563">
        <v>36093.4</v>
      </c>
      <c r="GN563">
        <v>41028.5</v>
      </c>
      <c r="GO563">
        <v>41562.3</v>
      </c>
      <c r="GP563">
        <v>1.71917</v>
      </c>
      <c r="GQ563">
        <v>1.98137</v>
      </c>
      <c r="GR563">
        <v>0.0594929</v>
      </c>
      <c r="GS563">
        <v>0</v>
      </c>
      <c r="GT563">
        <v>31.2516</v>
      </c>
      <c r="GU563">
        <v>999.9</v>
      </c>
      <c r="GV563">
        <v>39.8</v>
      </c>
      <c r="GW563">
        <v>37.8</v>
      </c>
      <c r="GX563">
        <v>28.9553</v>
      </c>
      <c r="GY563">
        <v>62.8946</v>
      </c>
      <c r="GZ563">
        <v>29.5232</v>
      </c>
      <c r="HA563">
        <v>1</v>
      </c>
      <c r="HB563">
        <v>0.377536</v>
      </c>
      <c r="HC563">
        <v>0</v>
      </c>
      <c r="HD563">
        <v>20.3924</v>
      </c>
      <c r="HE563">
        <v>5.21579</v>
      </c>
      <c r="HF563">
        <v>12.0099</v>
      </c>
      <c r="HG563">
        <v>4.9868</v>
      </c>
      <c r="HH563">
        <v>3.28835</v>
      </c>
      <c r="HI563">
        <v>2586.9</v>
      </c>
      <c r="HJ563">
        <v>9999</v>
      </c>
      <c r="HK563">
        <v>9999</v>
      </c>
      <c r="HL563">
        <v>48</v>
      </c>
      <c r="HM563">
        <v>1.86737</v>
      </c>
      <c r="HN563">
        <v>1.8663</v>
      </c>
      <c r="HO563">
        <v>1.86584</v>
      </c>
      <c r="HP563">
        <v>1.8657</v>
      </c>
      <c r="HQ563">
        <v>1.86753</v>
      </c>
      <c r="HR563">
        <v>1.87</v>
      </c>
      <c r="HS563">
        <v>1.86873</v>
      </c>
      <c r="HT563">
        <v>1.87011</v>
      </c>
      <c r="HU563">
        <v>0</v>
      </c>
      <c r="HV563">
        <v>0</v>
      </c>
      <c r="HW563">
        <v>0</v>
      </c>
      <c r="HX563">
        <v>0</v>
      </c>
      <c r="HY563" t="s">
        <v>425</v>
      </c>
      <c r="HZ563" t="s">
        <v>426</v>
      </c>
      <c r="IA563" t="s">
        <v>427</v>
      </c>
      <c r="IB563" t="s">
        <v>427</v>
      </c>
      <c r="IC563" t="s">
        <v>427</v>
      </c>
      <c r="ID563" t="s">
        <v>427</v>
      </c>
      <c r="IE563">
        <v>0</v>
      </c>
      <c r="IF563">
        <v>100</v>
      </c>
      <c r="IG563">
        <v>100</v>
      </c>
      <c r="IH563">
        <v>0.077</v>
      </c>
      <c r="II563">
        <v>0.1288</v>
      </c>
      <c r="IJ563">
        <v>0.3340698134881136</v>
      </c>
      <c r="IK563">
        <v>-0.0004613869835165773</v>
      </c>
      <c r="IL563">
        <v>-7.733014719846753E-07</v>
      </c>
      <c r="IM563">
        <v>2.12217718631011E-10</v>
      </c>
      <c r="IN563">
        <v>-0.1489367367143348</v>
      </c>
      <c r="IO563">
        <v>0.000886434048502425</v>
      </c>
      <c r="IP563">
        <v>0.0004187276611132993</v>
      </c>
      <c r="IQ563">
        <v>-3.612086840460417E-06</v>
      </c>
      <c r="IR563">
        <v>19</v>
      </c>
      <c r="IS563">
        <v>2204</v>
      </c>
      <c r="IT563">
        <v>1</v>
      </c>
      <c r="IU563">
        <v>37</v>
      </c>
      <c r="IV563">
        <v>7.7</v>
      </c>
      <c r="IW563">
        <v>7.8</v>
      </c>
      <c r="IX563">
        <v>0.982666</v>
      </c>
      <c r="IY563">
        <v>2.23511</v>
      </c>
      <c r="IZ563">
        <v>1.39648</v>
      </c>
      <c r="JA563">
        <v>2.34497</v>
      </c>
      <c r="JB563">
        <v>1.49536</v>
      </c>
      <c r="JC563">
        <v>2.35229</v>
      </c>
      <c r="JD563">
        <v>39.8932</v>
      </c>
      <c r="JE563">
        <v>13.5016</v>
      </c>
      <c r="JF563">
        <v>18</v>
      </c>
      <c r="JG563">
        <v>394.453</v>
      </c>
      <c r="JH563">
        <v>544.204</v>
      </c>
      <c r="JI563">
        <v>32.948</v>
      </c>
      <c r="JJ563">
        <v>32.3051</v>
      </c>
      <c r="JK563">
        <v>30.0005</v>
      </c>
      <c r="JL563">
        <v>32.1452</v>
      </c>
      <c r="JM563">
        <v>32.0388</v>
      </c>
      <c r="JN563">
        <v>19.6268</v>
      </c>
      <c r="JO563">
        <v>46.9913</v>
      </c>
      <c r="JP563">
        <v>11.0849</v>
      </c>
      <c r="JQ563">
        <v>-999.9</v>
      </c>
      <c r="JR563">
        <v>379.876</v>
      </c>
      <c r="JS563">
        <v>13.7566</v>
      </c>
      <c r="JT563">
        <v>99.6469</v>
      </c>
      <c r="JU563">
        <v>99.7552</v>
      </c>
    </row>
    <row r="564" spans="1:281">
      <c r="A564">
        <v>548</v>
      </c>
      <c r="B564">
        <v>1652296930.5</v>
      </c>
      <c r="C564">
        <v>14874</v>
      </c>
      <c r="D564" t="s">
        <v>1609</v>
      </c>
      <c r="E564" t="s">
        <v>1610</v>
      </c>
      <c r="F564">
        <v>5</v>
      </c>
      <c r="G564" t="s">
        <v>1605</v>
      </c>
      <c r="H564" t="s">
        <v>418</v>
      </c>
      <c r="I564">
        <v>1652296927.7</v>
      </c>
      <c r="J564">
        <f>(K564)/1000</f>
        <v>0</v>
      </c>
      <c r="K564">
        <f>IF(CZ564, AN564, AH564)</f>
        <v>0</v>
      </c>
      <c r="L564">
        <f>IF(CZ564, AI564, AG564)</f>
        <v>0</v>
      </c>
      <c r="M564">
        <f>DB564 - IF(AU564&gt;1, L564*CV564*100.0/(AW564*DP564), 0)</f>
        <v>0</v>
      </c>
      <c r="N564">
        <f>((T564-J564/2)*M564-L564)/(T564+J564/2)</f>
        <v>0</v>
      </c>
      <c r="O564">
        <f>N564*(DI564+DJ564)/1000.0</f>
        <v>0</v>
      </c>
      <c r="P564">
        <f>(DB564 - IF(AU564&gt;1, L564*CV564*100.0/(AW564*DP564), 0))*(DI564+DJ564)/1000.0</f>
        <v>0</v>
      </c>
      <c r="Q564">
        <f>2.0/((1/S564-1/R564)+SIGN(S564)*SQRT((1/S564-1/R564)*(1/S564-1/R564) + 4*CW564/((CW564+1)*(CW564+1))*(2*1/S564*1/R564-1/R564*1/R564)))</f>
        <v>0</v>
      </c>
      <c r="R564">
        <f>IF(LEFT(CX564,1)&lt;&gt;"0",IF(LEFT(CX564,1)="1",3.0,CY564),$D$5+$E$5*(DP564*DI564/($K$5*1000))+$F$5*(DP564*DI564/($K$5*1000))*MAX(MIN(CV564,$J$5),$I$5)*MAX(MIN(CV564,$J$5),$I$5)+$G$5*MAX(MIN(CV564,$J$5),$I$5)*(DP564*DI564/($K$5*1000))+$H$5*(DP564*DI564/($K$5*1000))*(DP564*DI564/($K$5*1000)))</f>
        <v>0</v>
      </c>
      <c r="S564">
        <f>J564*(1000-(1000*0.61365*exp(17.502*W564/(240.97+W564))/(DI564+DJ564)+DD564)/2)/(1000*0.61365*exp(17.502*W564/(240.97+W564))/(DI564+DJ564)-DD564)</f>
        <v>0</v>
      </c>
      <c r="T564">
        <f>1/((CW564+1)/(Q564/1.6)+1/(R564/1.37)) + CW564/((CW564+1)/(Q564/1.6) + CW564/(R564/1.37))</f>
        <v>0</v>
      </c>
      <c r="U564">
        <f>(CR564*CU564)</f>
        <v>0</v>
      </c>
      <c r="V564">
        <f>(DK564+(U564+2*0.95*5.67E-8*(((DK564+$B$7)+273)^4-(DK564+273)^4)-44100*J564)/(1.84*29.3*R564+8*0.95*5.67E-8*(DK564+273)^3))</f>
        <v>0</v>
      </c>
      <c r="W564">
        <f>($C$7*DL564+$D$7*DM564+$E$7*V564)</f>
        <v>0</v>
      </c>
      <c r="X564">
        <f>0.61365*exp(17.502*W564/(240.97+W564))</f>
        <v>0</v>
      </c>
      <c r="Y564">
        <f>(Z564/AA564*100)</f>
        <v>0</v>
      </c>
      <c r="Z564">
        <f>DD564*(DI564+DJ564)/1000</f>
        <v>0</v>
      </c>
      <c r="AA564">
        <f>0.61365*exp(17.502*DK564/(240.97+DK564))</f>
        <v>0</v>
      </c>
      <c r="AB564">
        <f>(X564-DD564*(DI564+DJ564)/1000)</f>
        <v>0</v>
      </c>
      <c r="AC564">
        <f>(-J564*44100)</f>
        <v>0</v>
      </c>
      <c r="AD564">
        <f>2*29.3*R564*0.92*(DK564-W564)</f>
        <v>0</v>
      </c>
      <c r="AE564">
        <f>2*0.95*5.67E-8*(((DK564+$B$7)+273)^4-(W564+273)^4)</f>
        <v>0</v>
      </c>
      <c r="AF564">
        <f>U564+AE564+AC564+AD564</f>
        <v>0</v>
      </c>
      <c r="AG564">
        <f>DH564*AU564*(DC564-DB564*(1000-AU564*DE564)/(1000-AU564*DD564))/(100*CV564)</f>
        <v>0</v>
      </c>
      <c r="AH564">
        <f>1000*DH564*AU564*(DD564-DE564)/(100*CV564*(1000-AU564*DD564))</f>
        <v>0</v>
      </c>
      <c r="AI564">
        <f>(AJ564 - AK564 - DI564*1E3/(8.314*(DK564+273.15)) * AM564/DH564 * AL564) * DH564/(100*CV564) * (1000 - DE564)/1000</f>
        <v>0</v>
      </c>
      <c r="AJ564">
        <v>399.3996370272068</v>
      </c>
      <c r="AK564">
        <v>368.6196121212121</v>
      </c>
      <c r="AL564">
        <v>-0.5382272453688566</v>
      </c>
      <c r="AM564">
        <v>66.43299364286264</v>
      </c>
      <c r="AN564">
        <f>(AP564 - AO564 + DI564*1E3/(8.314*(DK564+273.15)) * AR564/DH564 * AQ564) * DH564/(100*CV564) * 1000/(1000 - AP564)</f>
        <v>0</v>
      </c>
      <c r="AO564">
        <v>13.54329475780235</v>
      </c>
      <c r="AP564">
        <v>28.37529230769232</v>
      </c>
      <c r="AQ564">
        <v>-0.0002473855604309723</v>
      </c>
      <c r="AR564">
        <v>79.14352764128105</v>
      </c>
      <c r="AS564">
        <v>0</v>
      </c>
      <c r="AT564">
        <v>0</v>
      </c>
      <c r="AU564">
        <f>IF(AS564*$H$13&gt;=AW564,1.0,(AW564/(AW564-AS564*$H$13)))</f>
        <v>0</v>
      </c>
      <c r="AV564">
        <f>(AU564-1)*100</f>
        <v>0</v>
      </c>
      <c r="AW564">
        <f>MAX(0,($B$13+$C$13*DP564)/(1+$D$13*DP564)*DI564/(DK564+273)*$E$13)</f>
        <v>0</v>
      </c>
      <c r="AX564" t="s">
        <v>421</v>
      </c>
      <c r="AY564" t="s">
        <v>421</v>
      </c>
      <c r="AZ564">
        <v>0</v>
      </c>
      <c r="BA564">
        <v>0</v>
      </c>
      <c r="BB564">
        <f>1-AZ564/BA564</f>
        <v>0</v>
      </c>
      <c r="BC564">
        <v>0</v>
      </c>
      <c r="BD564" t="s">
        <v>421</v>
      </c>
      <c r="BE564" t="s">
        <v>421</v>
      </c>
      <c r="BF564">
        <v>0</v>
      </c>
      <c r="BG564">
        <v>0</v>
      </c>
      <c r="BH564">
        <f>1-BF564/BG564</f>
        <v>0</v>
      </c>
      <c r="BI564">
        <v>0.5</v>
      </c>
      <c r="BJ564">
        <f>CS564</f>
        <v>0</v>
      </c>
      <c r="BK564">
        <f>L564</f>
        <v>0</v>
      </c>
      <c r="BL564">
        <f>BH564*BI564*BJ564</f>
        <v>0</v>
      </c>
      <c r="BM564">
        <f>(BK564-BC564)/BJ564</f>
        <v>0</v>
      </c>
      <c r="BN564">
        <f>(BA564-BG564)/BG564</f>
        <v>0</v>
      </c>
      <c r="BO564">
        <f>AZ564/(BB564+AZ564/BG564)</f>
        <v>0</v>
      </c>
      <c r="BP564" t="s">
        <v>421</v>
      </c>
      <c r="BQ564">
        <v>0</v>
      </c>
      <c r="BR564">
        <f>IF(BQ564&lt;&gt;0, BQ564, BO564)</f>
        <v>0</v>
      </c>
      <c r="BS564">
        <f>1-BR564/BG564</f>
        <v>0</v>
      </c>
      <c r="BT564">
        <f>(BG564-BF564)/(BG564-BR564)</f>
        <v>0</v>
      </c>
      <c r="BU564">
        <f>(BA564-BG564)/(BA564-BR564)</f>
        <v>0</v>
      </c>
      <c r="BV564">
        <f>(BG564-BF564)/(BG564-AZ564)</f>
        <v>0</v>
      </c>
      <c r="BW564">
        <f>(BA564-BG564)/(BA564-AZ564)</f>
        <v>0</v>
      </c>
      <c r="BX564">
        <f>(BT564*BR564/BF564)</f>
        <v>0</v>
      </c>
      <c r="BY564">
        <f>(1-BX564)</f>
        <v>0</v>
      </c>
      <c r="BZ564">
        <v>1371</v>
      </c>
      <c r="CA564">
        <v>300</v>
      </c>
      <c r="CB564">
        <v>300</v>
      </c>
      <c r="CC564">
        <v>300</v>
      </c>
      <c r="CD564">
        <v>10508.5</v>
      </c>
      <c r="CE564">
        <v>0.03</v>
      </c>
      <c r="CF564">
        <v>-0.00739737</v>
      </c>
      <c r="CG564">
        <v>0.08</v>
      </c>
      <c r="CH564" t="s">
        <v>421</v>
      </c>
      <c r="CI564" t="s">
        <v>421</v>
      </c>
      <c r="CJ564" t="s">
        <v>421</v>
      </c>
      <c r="CK564" t="s">
        <v>421</v>
      </c>
      <c r="CL564" t="s">
        <v>421</v>
      </c>
      <c r="CM564" t="s">
        <v>421</v>
      </c>
      <c r="CN564" t="s">
        <v>421</v>
      </c>
      <c r="CO564" t="s">
        <v>421</v>
      </c>
      <c r="CP564" t="s">
        <v>421</v>
      </c>
      <c r="CQ564" t="s">
        <v>421</v>
      </c>
      <c r="CR564">
        <f>$B$11*DQ564+$C$11*DR564+$F$11*EC564*(1-EF564)</f>
        <v>0</v>
      </c>
      <c r="CS564">
        <f>CR564*CT564</f>
        <v>0</v>
      </c>
      <c r="CT564">
        <f>($B$11*$D$9+$C$11*$D$9+$F$11*((EP564+EH564)/MAX(EP564+EH564+EQ564, 0.1)*$I$9+EQ564/MAX(EP564+EH564+EQ564, 0.1)*$J$9))/($B$11+$C$11+$F$11)</f>
        <v>0</v>
      </c>
      <c r="CU564">
        <f>($B$11*$K$9+$C$11*$K$9+$F$11*((EP564+EH564)/MAX(EP564+EH564+EQ564, 0.1)*$P$9+EQ564/MAX(EP564+EH564+EQ564, 0.1)*$Q$9))/($B$11+$C$11+$F$11)</f>
        <v>0</v>
      </c>
      <c r="CV564">
        <v>6</v>
      </c>
      <c r="CW564">
        <v>0.5</v>
      </c>
      <c r="CX564" t="s">
        <v>422</v>
      </c>
      <c r="CY564">
        <v>2</v>
      </c>
      <c r="CZ564" t="b">
        <v>1</v>
      </c>
      <c r="DA564">
        <v>1652296927.7</v>
      </c>
      <c r="DB564">
        <v>359.6392</v>
      </c>
      <c r="DC564">
        <v>391.3525000000001</v>
      </c>
      <c r="DD564">
        <v>28.37708</v>
      </c>
      <c r="DE564">
        <v>13.57066</v>
      </c>
      <c r="DF564">
        <v>359.561</v>
      </c>
      <c r="DG564">
        <v>28.24826</v>
      </c>
      <c r="DH564">
        <v>400.0902</v>
      </c>
      <c r="DI564">
        <v>90.51952</v>
      </c>
      <c r="DJ564">
        <v>0.10003041</v>
      </c>
      <c r="DK564">
        <v>33.64919</v>
      </c>
      <c r="DL564">
        <v>32.21567</v>
      </c>
      <c r="DM564">
        <v>999.9</v>
      </c>
      <c r="DN564">
        <v>0</v>
      </c>
      <c r="DO564">
        <v>0</v>
      </c>
      <c r="DP564">
        <v>9997.758</v>
      </c>
      <c r="DQ564">
        <v>0</v>
      </c>
      <c r="DR564">
        <v>1017.625</v>
      </c>
      <c r="DS564">
        <v>-31.71343000000001</v>
      </c>
      <c r="DT564">
        <v>370.1427</v>
      </c>
      <c r="DU564">
        <v>396.7365000000001</v>
      </c>
      <c r="DV564">
        <v>14.80641</v>
      </c>
      <c r="DW564">
        <v>391.3525000000001</v>
      </c>
      <c r="DX564">
        <v>13.57066</v>
      </c>
      <c r="DY564">
        <v>2.568679</v>
      </c>
      <c r="DZ564">
        <v>1.228408</v>
      </c>
      <c r="EA564">
        <v>21.46832</v>
      </c>
      <c r="EB564">
        <v>9.950328000000001</v>
      </c>
      <c r="EC564">
        <v>1500.028</v>
      </c>
      <c r="ED564">
        <v>0.9729955</v>
      </c>
      <c r="EE564">
        <v>0.02700465</v>
      </c>
      <c r="EF564">
        <v>0</v>
      </c>
      <c r="EG564">
        <v>1325.88</v>
      </c>
      <c r="EH564">
        <v>5.000970000000001</v>
      </c>
      <c r="EI564">
        <v>21101.59</v>
      </c>
      <c r="EJ564">
        <v>12491.81</v>
      </c>
      <c r="EK564">
        <v>42.562</v>
      </c>
      <c r="EL564">
        <v>44.312</v>
      </c>
      <c r="EM564">
        <v>42.812</v>
      </c>
      <c r="EN564">
        <v>44</v>
      </c>
      <c r="EO564">
        <v>43.687</v>
      </c>
      <c r="EP564">
        <v>1454.655</v>
      </c>
      <c r="EQ564">
        <v>40.373</v>
      </c>
      <c r="ER564">
        <v>0</v>
      </c>
      <c r="ES564">
        <v>487.3999998569489</v>
      </c>
      <c r="ET564">
        <v>0</v>
      </c>
      <c r="EU564">
        <v>1328.8528</v>
      </c>
      <c r="EV564">
        <v>-41.23461545600085</v>
      </c>
      <c r="EW564">
        <v>-543.753846952672</v>
      </c>
      <c r="EX564">
        <v>21142.792</v>
      </c>
      <c r="EY564">
        <v>15</v>
      </c>
      <c r="EZ564">
        <v>1652296461.5</v>
      </c>
      <c r="FA564" t="s">
        <v>1606</v>
      </c>
      <c r="FB564">
        <v>1652296461.5</v>
      </c>
      <c r="FC564">
        <v>1652296459.5</v>
      </c>
      <c r="FD564">
        <v>40</v>
      </c>
      <c r="FE564">
        <v>-0.753</v>
      </c>
      <c r="FF564">
        <v>0.017</v>
      </c>
      <c r="FG564">
        <v>0.039</v>
      </c>
      <c r="FH564">
        <v>0.136</v>
      </c>
      <c r="FI564">
        <v>400</v>
      </c>
      <c r="FJ564">
        <v>29</v>
      </c>
      <c r="FK564">
        <v>0.22</v>
      </c>
      <c r="FL564">
        <v>0.25</v>
      </c>
      <c r="FM564">
        <v>-37.7759375</v>
      </c>
      <c r="FN564">
        <v>26.58589756097565</v>
      </c>
      <c r="FO564">
        <v>3.333066719530791</v>
      </c>
      <c r="FP564">
        <v>-1</v>
      </c>
      <c r="FQ564">
        <v>14.88295</v>
      </c>
      <c r="FR564">
        <v>-0.6527031894934323</v>
      </c>
      <c r="FS564">
        <v>0.07017013609791556</v>
      </c>
      <c r="FT564">
        <v>0</v>
      </c>
      <c r="FU564">
        <v>0</v>
      </c>
      <c r="FV564">
        <v>0</v>
      </c>
      <c r="FW564">
        <v>0</v>
      </c>
      <c r="FX564">
        <v>-1</v>
      </c>
      <c r="FY564">
        <v>0</v>
      </c>
      <c r="FZ564">
        <v>1</v>
      </c>
      <c r="GA564" t="s">
        <v>710</v>
      </c>
      <c r="GB564">
        <v>2.69354</v>
      </c>
      <c r="GC564">
        <v>2.70513</v>
      </c>
      <c r="GD564">
        <v>0.0822659</v>
      </c>
      <c r="GE564">
        <v>0.086023</v>
      </c>
      <c r="GF564">
        <v>0.118635</v>
      </c>
      <c r="GG564">
        <v>0.06971629999999999</v>
      </c>
      <c r="GH564">
        <v>28754.3</v>
      </c>
      <c r="GI564">
        <v>28756</v>
      </c>
      <c r="GJ564">
        <v>29155.7</v>
      </c>
      <c r="GK564">
        <v>29121</v>
      </c>
      <c r="GL564">
        <v>34016.6</v>
      </c>
      <c r="GM564">
        <v>36073.8</v>
      </c>
      <c r="GN564">
        <v>41028.3</v>
      </c>
      <c r="GO564">
        <v>41561.7</v>
      </c>
      <c r="GP564">
        <v>1.71938</v>
      </c>
      <c r="GQ564">
        <v>1.98172</v>
      </c>
      <c r="GR564">
        <v>0.059735</v>
      </c>
      <c r="GS564">
        <v>0</v>
      </c>
      <c r="GT564">
        <v>31.2567</v>
      </c>
      <c r="GU564">
        <v>999.9</v>
      </c>
      <c r="GV564">
        <v>39.7</v>
      </c>
      <c r="GW564">
        <v>37.7</v>
      </c>
      <c r="GX564">
        <v>28.7257</v>
      </c>
      <c r="GY564">
        <v>62.7246</v>
      </c>
      <c r="GZ564">
        <v>29.7997</v>
      </c>
      <c r="HA564">
        <v>1</v>
      </c>
      <c r="HB564">
        <v>0.378059</v>
      </c>
      <c r="HC564">
        <v>0</v>
      </c>
      <c r="HD564">
        <v>20.3923</v>
      </c>
      <c r="HE564">
        <v>5.21639</v>
      </c>
      <c r="HF564">
        <v>12.0099</v>
      </c>
      <c r="HG564">
        <v>4.98715</v>
      </c>
      <c r="HH564">
        <v>3.2884</v>
      </c>
      <c r="HI564">
        <v>2587.2</v>
      </c>
      <c r="HJ564">
        <v>9999</v>
      </c>
      <c r="HK564">
        <v>9999</v>
      </c>
      <c r="HL564">
        <v>48</v>
      </c>
      <c r="HM564">
        <v>1.86736</v>
      </c>
      <c r="HN564">
        <v>1.8663</v>
      </c>
      <c r="HO564">
        <v>1.86584</v>
      </c>
      <c r="HP564">
        <v>1.86569</v>
      </c>
      <c r="HQ564">
        <v>1.86752</v>
      </c>
      <c r="HR564">
        <v>1.87</v>
      </c>
      <c r="HS564">
        <v>1.86873</v>
      </c>
      <c r="HT564">
        <v>1.87009</v>
      </c>
      <c r="HU564">
        <v>0</v>
      </c>
      <c r="HV564">
        <v>0</v>
      </c>
      <c r="HW564">
        <v>0</v>
      </c>
      <c r="HX564">
        <v>0</v>
      </c>
      <c r="HY564" t="s">
        <v>425</v>
      </c>
      <c r="HZ564" t="s">
        <v>426</v>
      </c>
      <c r="IA564" t="s">
        <v>427</v>
      </c>
      <c r="IB564" t="s">
        <v>427</v>
      </c>
      <c r="IC564" t="s">
        <v>427</v>
      </c>
      <c r="ID564" t="s">
        <v>427</v>
      </c>
      <c r="IE564">
        <v>0</v>
      </c>
      <c r="IF564">
        <v>100</v>
      </c>
      <c r="IG564">
        <v>100</v>
      </c>
      <c r="IH564">
        <v>0.08</v>
      </c>
      <c r="II564">
        <v>0.1288</v>
      </c>
      <c r="IJ564">
        <v>0.3340698134881136</v>
      </c>
      <c r="IK564">
        <v>-0.0004613869835165773</v>
      </c>
      <c r="IL564">
        <v>-7.733014719846753E-07</v>
      </c>
      <c r="IM564">
        <v>2.12217718631011E-10</v>
      </c>
      <c r="IN564">
        <v>-0.1489367367143348</v>
      </c>
      <c r="IO564">
        <v>0.000886434048502425</v>
      </c>
      <c r="IP564">
        <v>0.0004187276611132993</v>
      </c>
      <c r="IQ564">
        <v>-3.612086840460417E-06</v>
      </c>
      <c r="IR564">
        <v>19</v>
      </c>
      <c r="IS564">
        <v>2204</v>
      </c>
      <c r="IT564">
        <v>1</v>
      </c>
      <c r="IU564">
        <v>37</v>
      </c>
      <c r="IV564">
        <v>7.8</v>
      </c>
      <c r="IW564">
        <v>7.8</v>
      </c>
      <c r="IX564">
        <v>0.952148</v>
      </c>
      <c r="IY564">
        <v>2.23511</v>
      </c>
      <c r="IZ564">
        <v>1.39648</v>
      </c>
      <c r="JA564">
        <v>2.34375</v>
      </c>
      <c r="JB564">
        <v>1.49536</v>
      </c>
      <c r="JC564">
        <v>2.37305</v>
      </c>
      <c r="JD564">
        <v>39.8932</v>
      </c>
      <c r="JE564">
        <v>13.5104</v>
      </c>
      <c r="JF564">
        <v>18</v>
      </c>
      <c r="JG564">
        <v>394.599</v>
      </c>
      <c r="JH564">
        <v>544.514</v>
      </c>
      <c r="JI564">
        <v>32.9513</v>
      </c>
      <c r="JJ564">
        <v>32.3099</v>
      </c>
      <c r="JK564">
        <v>30.0005</v>
      </c>
      <c r="JL564">
        <v>32.1514</v>
      </c>
      <c r="JM564">
        <v>32.0447</v>
      </c>
      <c r="JN564">
        <v>18.9559</v>
      </c>
      <c r="JO564">
        <v>46.6875</v>
      </c>
      <c r="JP564">
        <v>10.6832</v>
      </c>
      <c r="JQ564">
        <v>-999.9</v>
      </c>
      <c r="JR564">
        <v>359.753</v>
      </c>
      <c r="JS564">
        <v>13.8778</v>
      </c>
      <c r="JT564">
        <v>99.6464</v>
      </c>
      <c r="JU564">
        <v>99.7539</v>
      </c>
    </row>
    <row r="565" spans="1:281">
      <c r="A565">
        <v>549</v>
      </c>
      <c r="B565">
        <v>1652296935.5</v>
      </c>
      <c r="C565">
        <v>14879</v>
      </c>
      <c r="D565" t="s">
        <v>1611</v>
      </c>
      <c r="E565" t="s">
        <v>1612</v>
      </c>
      <c r="F565">
        <v>5</v>
      </c>
      <c r="G565" t="s">
        <v>1605</v>
      </c>
      <c r="H565" t="s">
        <v>418</v>
      </c>
      <c r="I565">
        <v>1652296933</v>
      </c>
      <c r="J565">
        <f>(K565)/1000</f>
        <v>0</v>
      </c>
      <c r="K565">
        <f>IF(CZ565, AN565, AH565)</f>
        <v>0</v>
      </c>
      <c r="L565">
        <f>IF(CZ565, AI565, AG565)</f>
        <v>0</v>
      </c>
      <c r="M565">
        <f>DB565 - IF(AU565&gt;1, L565*CV565*100.0/(AW565*DP565), 0)</f>
        <v>0</v>
      </c>
      <c r="N565">
        <f>((T565-J565/2)*M565-L565)/(T565+J565/2)</f>
        <v>0</v>
      </c>
      <c r="O565">
        <f>N565*(DI565+DJ565)/1000.0</f>
        <v>0</v>
      </c>
      <c r="P565">
        <f>(DB565 - IF(AU565&gt;1, L565*CV565*100.0/(AW565*DP565), 0))*(DI565+DJ565)/1000.0</f>
        <v>0</v>
      </c>
      <c r="Q565">
        <f>2.0/((1/S565-1/R565)+SIGN(S565)*SQRT((1/S565-1/R565)*(1/S565-1/R565) + 4*CW565/((CW565+1)*(CW565+1))*(2*1/S565*1/R565-1/R565*1/R565)))</f>
        <v>0</v>
      </c>
      <c r="R565">
        <f>IF(LEFT(CX565,1)&lt;&gt;"0",IF(LEFT(CX565,1)="1",3.0,CY565),$D$5+$E$5*(DP565*DI565/($K$5*1000))+$F$5*(DP565*DI565/($K$5*1000))*MAX(MIN(CV565,$J$5),$I$5)*MAX(MIN(CV565,$J$5),$I$5)+$G$5*MAX(MIN(CV565,$J$5),$I$5)*(DP565*DI565/($K$5*1000))+$H$5*(DP565*DI565/($K$5*1000))*(DP565*DI565/($K$5*1000)))</f>
        <v>0</v>
      </c>
      <c r="S565">
        <f>J565*(1000-(1000*0.61365*exp(17.502*W565/(240.97+W565))/(DI565+DJ565)+DD565)/2)/(1000*0.61365*exp(17.502*W565/(240.97+W565))/(DI565+DJ565)-DD565)</f>
        <v>0</v>
      </c>
      <c r="T565">
        <f>1/((CW565+1)/(Q565/1.6)+1/(R565/1.37)) + CW565/((CW565+1)/(Q565/1.6) + CW565/(R565/1.37))</f>
        <v>0</v>
      </c>
      <c r="U565">
        <f>(CR565*CU565)</f>
        <v>0</v>
      </c>
      <c r="V565">
        <f>(DK565+(U565+2*0.95*5.67E-8*(((DK565+$B$7)+273)^4-(DK565+273)^4)-44100*J565)/(1.84*29.3*R565+8*0.95*5.67E-8*(DK565+273)^3))</f>
        <v>0</v>
      </c>
      <c r="W565">
        <f>($C$7*DL565+$D$7*DM565+$E$7*V565)</f>
        <v>0</v>
      </c>
      <c r="X565">
        <f>0.61365*exp(17.502*W565/(240.97+W565))</f>
        <v>0</v>
      </c>
      <c r="Y565">
        <f>(Z565/AA565*100)</f>
        <v>0</v>
      </c>
      <c r="Z565">
        <f>DD565*(DI565+DJ565)/1000</f>
        <v>0</v>
      </c>
      <c r="AA565">
        <f>0.61365*exp(17.502*DK565/(240.97+DK565))</f>
        <v>0</v>
      </c>
      <c r="AB565">
        <f>(X565-DD565*(DI565+DJ565)/1000)</f>
        <v>0</v>
      </c>
      <c r="AC565">
        <f>(-J565*44100)</f>
        <v>0</v>
      </c>
      <c r="AD565">
        <f>2*29.3*R565*0.92*(DK565-W565)</f>
        <v>0</v>
      </c>
      <c r="AE565">
        <f>2*0.95*5.67E-8*(((DK565+$B$7)+273)^4-(W565+273)^4)</f>
        <v>0</v>
      </c>
      <c r="AF565">
        <f>U565+AE565+AC565+AD565</f>
        <v>0</v>
      </c>
      <c r="AG565">
        <f>DH565*AU565*(DC565-DB565*(1000-AU565*DE565)/(1000-AU565*DD565))/(100*CV565)</f>
        <v>0</v>
      </c>
      <c r="AH565">
        <f>1000*DH565*AU565*(DD565-DE565)/(100*CV565*(1000-AU565*DD565))</f>
        <v>0</v>
      </c>
      <c r="AI565">
        <f>(AJ565 - AK565 - DI565*1E3/(8.314*(DK565+273.15)) * AM565/DH565 * AL565) * DH565/(100*CV565) * (1000 - DE565)/1000</f>
        <v>0</v>
      </c>
      <c r="AJ565">
        <v>385.0990885348108</v>
      </c>
      <c r="AK565">
        <v>361.0139696969697</v>
      </c>
      <c r="AL565">
        <v>-1.581839053588777</v>
      </c>
      <c r="AM565">
        <v>66.43299364286264</v>
      </c>
      <c r="AN565">
        <f>(AP565 - AO565 + DI565*1E3/(8.314*(DK565+273.15)) * AR565/DH565 * AQ565) * DH565/(100*CV565) * 1000/(1000 - AP565)</f>
        <v>0</v>
      </c>
      <c r="AO565">
        <v>13.69876800749869</v>
      </c>
      <c r="AP565">
        <v>28.39463916083917</v>
      </c>
      <c r="AQ565">
        <v>0.0003174745859335677</v>
      </c>
      <c r="AR565">
        <v>79.14352764128105</v>
      </c>
      <c r="AS565">
        <v>0</v>
      </c>
      <c r="AT565">
        <v>0</v>
      </c>
      <c r="AU565">
        <f>IF(AS565*$H$13&gt;=AW565,1.0,(AW565/(AW565-AS565*$H$13)))</f>
        <v>0</v>
      </c>
      <c r="AV565">
        <f>(AU565-1)*100</f>
        <v>0</v>
      </c>
      <c r="AW565">
        <f>MAX(0,($B$13+$C$13*DP565)/(1+$D$13*DP565)*DI565/(DK565+273)*$E$13)</f>
        <v>0</v>
      </c>
      <c r="AX565" t="s">
        <v>421</v>
      </c>
      <c r="AY565" t="s">
        <v>421</v>
      </c>
      <c r="AZ565">
        <v>0</v>
      </c>
      <c r="BA565">
        <v>0</v>
      </c>
      <c r="BB565">
        <f>1-AZ565/BA565</f>
        <v>0</v>
      </c>
      <c r="BC565">
        <v>0</v>
      </c>
      <c r="BD565" t="s">
        <v>421</v>
      </c>
      <c r="BE565" t="s">
        <v>421</v>
      </c>
      <c r="BF565">
        <v>0</v>
      </c>
      <c r="BG565">
        <v>0</v>
      </c>
      <c r="BH565">
        <f>1-BF565/BG565</f>
        <v>0</v>
      </c>
      <c r="BI565">
        <v>0.5</v>
      </c>
      <c r="BJ565">
        <f>CS565</f>
        <v>0</v>
      </c>
      <c r="BK565">
        <f>L565</f>
        <v>0</v>
      </c>
      <c r="BL565">
        <f>BH565*BI565*BJ565</f>
        <v>0</v>
      </c>
      <c r="BM565">
        <f>(BK565-BC565)/BJ565</f>
        <v>0</v>
      </c>
      <c r="BN565">
        <f>(BA565-BG565)/BG565</f>
        <v>0</v>
      </c>
      <c r="BO565">
        <f>AZ565/(BB565+AZ565/BG565)</f>
        <v>0</v>
      </c>
      <c r="BP565" t="s">
        <v>421</v>
      </c>
      <c r="BQ565">
        <v>0</v>
      </c>
      <c r="BR565">
        <f>IF(BQ565&lt;&gt;0, BQ565, BO565)</f>
        <v>0</v>
      </c>
      <c r="BS565">
        <f>1-BR565/BG565</f>
        <v>0</v>
      </c>
      <c r="BT565">
        <f>(BG565-BF565)/(BG565-BR565)</f>
        <v>0</v>
      </c>
      <c r="BU565">
        <f>(BA565-BG565)/(BA565-BR565)</f>
        <v>0</v>
      </c>
      <c r="BV565">
        <f>(BG565-BF565)/(BG565-AZ565)</f>
        <v>0</v>
      </c>
      <c r="BW565">
        <f>(BA565-BG565)/(BA565-AZ565)</f>
        <v>0</v>
      </c>
      <c r="BX565">
        <f>(BT565*BR565/BF565)</f>
        <v>0</v>
      </c>
      <c r="BY565">
        <f>(1-BX565)</f>
        <v>0</v>
      </c>
      <c r="BZ565">
        <v>1371</v>
      </c>
      <c r="CA565">
        <v>300</v>
      </c>
      <c r="CB565">
        <v>300</v>
      </c>
      <c r="CC565">
        <v>300</v>
      </c>
      <c r="CD565">
        <v>10508.5</v>
      </c>
      <c r="CE565">
        <v>0.03</v>
      </c>
      <c r="CF565">
        <v>-0.00739737</v>
      </c>
      <c r="CG565">
        <v>0.08</v>
      </c>
      <c r="CH565" t="s">
        <v>421</v>
      </c>
      <c r="CI565" t="s">
        <v>421</v>
      </c>
      <c r="CJ565" t="s">
        <v>421</v>
      </c>
      <c r="CK565" t="s">
        <v>421</v>
      </c>
      <c r="CL565" t="s">
        <v>421</v>
      </c>
      <c r="CM565" t="s">
        <v>421</v>
      </c>
      <c r="CN565" t="s">
        <v>421</v>
      </c>
      <c r="CO565" t="s">
        <v>421</v>
      </c>
      <c r="CP565" t="s">
        <v>421</v>
      </c>
      <c r="CQ565" t="s">
        <v>421</v>
      </c>
      <c r="CR565">
        <f>$B$11*DQ565+$C$11*DR565+$F$11*EC565*(1-EF565)</f>
        <v>0</v>
      </c>
      <c r="CS565">
        <f>CR565*CT565</f>
        <v>0</v>
      </c>
      <c r="CT565">
        <f>($B$11*$D$9+$C$11*$D$9+$F$11*((EP565+EH565)/MAX(EP565+EH565+EQ565, 0.1)*$I$9+EQ565/MAX(EP565+EH565+EQ565, 0.1)*$J$9))/($B$11+$C$11+$F$11)</f>
        <v>0</v>
      </c>
      <c r="CU565">
        <f>($B$11*$K$9+$C$11*$K$9+$F$11*((EP565+EH565)/MAX(EP565+EH565+EQ565, 0.1)*$P$9+EQ565/MAX(EP565+EH565+EQ565, 0.1)*$Q$9))/($B$11+$C$11+$F$11)</f>
        <v>0</v>
      </c>
      <c r="CV565">
        <v>6</v>
      </c>
      <c r="CW565">
        <v>0.5</v>
      </c>
      <c r="CX565" t="s">
        <v>422</v>
      </c>
      <c r="CY565">
        <v>2</v>
      </c>
      <c r="CZ565" t="b">
        <v>1</v>
      </c>
      <c r="DA565">
        <v>1652296933</v>
      </c>
      <c r="DB565">
        <v>354.0931111111111</v>
      </c>
      <c r="DC565">
        <v>375.8133333333333</v>
      </c>
      <c r="DD565">
        <v>28.3848</v>
      </c>
      <c r="DE565">
        <v>13.73838888888889</v>
      </c>
      <c r="DF565">
        <v>354.01</v>
      </c>
      <c r="DG565">
        <v>28.25585555555556</v>
      </c>
      <c r="DH565">
        <v>400.071</v>
      </c>
      <c r="DI565">
        <v>90.51031111111111</v>
      </c>
      <c r="DJ565">
        <v>0.1000168222222222</v>
      </c>
      <c r="DK565">
        <v>33.66096666666667</v>
      </c>
      <c r="DL565">
        <v>32.2407111111111</v>
      </c>
      <c r="DM565">
        <v>999.9000000000001</v>
      </c>
      <c r="DN565">
        <v>0</v>
      </c>
      <c r="DO565">
        <v>0</v>
      </c>
      <c r="DP565">
        <v>9991.316666666668</v>
      </c>
      <c r="DQ565">
        <v>0</v>
      </c>
      <c r="DR565">
        <v>1016.285555555556</v>
      </c>
      <c r="DS565">
        <v>-21.72002222222222</v>
      </c>
      <c r="DT565">
        <v>364.4376666666666</v>
      </c>
      <c r="DU565">
        <v>381.0481111111111</v>
      </c>
      <c r="DV565">
        <v>14.6464</v>
      </c>
      <c r="DW565">
        <v>375.8133333333333</v>
      </c>
      <c r="DX565">
        <v>13.73838888888889</v>
      </c>
      <c r="DY565">
        <v>2.569118888888889</v>
      </c>
      <c r="DZ565">
        <v>1.243467777777778</v>
      </c>
      <c r="EA565">
        <v>21.47111111111111</v>
      </c>
      <c r="EB565">
        <v>10.13235555555556</v>
      </c>
      <c r="EC565">
        <v>1499.968888888889</v>
      </c>
      <c r="ED565">
        <v>0.9729963333333335</v>
      </c>
      <c r="EE565">
        <v>0.02700376666666667</v>
      </c>
      <c r="EF565">
        <v>0</v>
      </c>
      <c r="EG565">
        <v>1321.563333333333</v>
      </c>
      <c r="EH565">
        <v>5.00097</v>
      </c>
      <c r="EI565">
        <v>21041.44444444445</v>
      </c>
      <c r="EJ565">
        <v>12491.32222222222</v>
      </c>
      <c r="EK565">
        <v>42.562</v>
      </c>
      <c r="EL565">
        <v>44.312</v>
      </c>
      <c r="EM565">
        <v>42.812</v>
      </c>
      <c r="EN565">
        <v>44</v>
      </c>
      <c r="EO565">
        <v>43.687</v>
      </c>
      <c r="EP565">
        <v>1454.598888888889</v>
      </c>
      <c r="EQ565">
        <v>40.37</v>
      </c>
      <c r="ER565">
        <v>0</v>
      </c>
      <c r="ES565">
        <v>492.7999999523163</v>
      </c>
      <c r="ET565">
        <v>0</v>
      </c>
      <c r="EU565">
        <v>1325.112307692308</v>
      </c>
      <c r="EV565">
        <v>-45.04547002595027</v>
      </c>
      <c r="EW565">
        <v>-630.3692300084535</v>
      </c>
      <c r="EX565">
        <v>21091.59615384615</v>
      </c>
      <c r="EY565">
        <v>15</v>
      </c>
      <c r="EZ565">
        <v>1652296461.5</v>
      </c>
      <c r="FA565" t="s">
        <v>1606</v>
      </c>
      <c r="FB565">
        <v>1652296461.5</v>
      </c>
      <c r="FC565">
        <v>1652296459.5</v>
      </c>
      <c r="FD565">
        <v>40</v>
      </c>
      <c r="FE565">
        <v>-0.753</v>
      </c>
      <c r="FF565">
        <v>0.017</v>
      </c>
      <c r="FG565">
        <v>0.039</v>
      </c>
      <c r="FH565">
        <v>0.136</v>
      </c>
      <c r="FI565">
        <v>400</v>
      </c>
      <c r="FJ565">
        <v>29</v>
      </c>
      <c r="FK565">
        <v>0.22</v>
      </c>
      <c r="FL565">
        <v>0.25</v>
      </c>
      <c r="FM565">
        <v>-33.59472000000001</v>
      </c>
      <c r="FN565">
        <v>67.20291782363985</v>
      </c>
      <c r="FO565">
        <v>6.990640924879492</v>
      </c>
      <c r="FP565">
        <v>-1</v>
      </c>
      <c r="FQ565">
        <v>14.802965</v>
      </c>
      <c r="FR565">
        <v>-0.8439849906191714</v>
      </c>
      <c r="FS565">
        <v>0.09155324011196966</v>
      </c>
      <c r="FT565">
        <v>0</v>
      </c>
      <c r="FU565">
        <v>0</v>
      </c>
      <c r="FV565">
        <v>0</v>
      </c>
      <c r="FW565">
        <v>0</v>
      </c>
      <c r="FX565">
        <v>-1</v>
      </c>
      <c r="FY565">
        <v>0</v>
      </c>
      <c r="FZ565">
        <v>1</v>
      </c>
      <c r="GA565" t="s">
        <v>710</v>
      </c>
      <c r="GB565">
        <v>2.69363</v>
      </c>
      <c r="GC565">
        <v>2.70497</v>
      </c>
      <c r="GD565">
        <v>0.0808277</v>
      </c>
      <c r="GE565">
        <v>0.08320900000000001</v>
      </c>
      <c r="GF565">
        <v>0.118685</v>
      </c>
      <c r="GG565">
        <v>0.0700635</v>
      </c>
      <c r="GH565">
        <v>28798.7</v>
      </c>
      <c r="GI565">
        <v>28844.2</v>
      </c>
      <c r="GJ565">
        <v>29154.9</v>
      </c>
      <c r="GK565">
        <v>29120.6</v>
      </c>
      <c r="GL565">
        <v>34013.9</v>
      </c>
      <c r="GM565">
        <v>36059.8</v>
      </c>
      <c r="GN565">
        <v>41027.3</v>
      </c>
      <c r="GO565">
        <v>41561.2</v>
      </c>
      <c r="GP565">
        <v>1.71917</v>
      </c>
      <c r="GQ565">
        <v>1.98167</v>
      </c>
      <c r="GR565">
        <v>0.0610575</v>
      </c>
      <c r="GS565">
        <v>0</v>
      </c>
      <c r="GT565">
        <v>31.2626</v>
      </c>
      <c r="GU565">
        <v>999.9</v>
      </c>
      <c r="GV565">
        <v>39.5</v>
      </c>
      <c r="GW565">
        <v>37.8</v>
      </c>
      <c r="GX565">
        <v>28.7393</v>
      </c>
      <c r="GY565">
        <v>62.6446</v>
      </c>
      <c r="GZ565">
        <v>30.2204</v>
      </c>
      <c r="HA565">
        <v>1</v>
      </c>
      <c r="HB565">
        <v>0.378651</v>
      </c>
      <c r="HC565">
        <v>0</v>
      </c>
      <c r="HD565">
        <v>20.3925</v>
      </c>
      <c r="HE565">
        <v>5.21639</v>
      </c>
      <c r="HF565">
        <v>12.0099</v>
      </c>
      <c r="HG565">
        <v>4.98735</v>
      </c>
      <c r="HH565">
        <v>3.28835</v>
      </c>
      <c r="HI565">
        <v>2587.2</v>
      </c>
      <c r="HJ565">
        <v>9999</v>
      </c>
      <c r="HK565">
        <v>9999</v>
      </c>
      <c r="HL565">
        <v>48</v>
      </c>
      <c r="HM565">
        <v>1.86737</v>
      </c>
      <c r="HN565">
        <v>1.8663</v>
      </c>
      <c r="HO565">
        <v>1.86584</v>
      </c>
      <c r="HP565">
        <v>1.8657</v>
      </c>
      <c r="HQ565">
        <v>1.86752</v>
      </c>
      <c r="HR565">
        <v>1.87</v>
      </c>
      <c r="HS565">
        <v>1.86872</v>
      </c>
      <c r="HT565">
        <v>1.8701</v>
      </c>
      <c r="HU565">
        <v>0</v>
      </c>
      <c r="HV565">
        <v>0</v>
      </c>
      <c r="HW565">
        <v>0</v>
      </c>
      <c r="HX565">
        <v>0</v>
      </c>
      <c r="HY565" t="s">
        <v>425</v>
      </c>
      <c r="HZ565" t="s">
        <v>426</v>
      </c>
      <c r="IA565" t="s">
        <v>427</v>
      </c>
      <c r="IB565" t="s">
        <v>427</v>
      </c>
      <c r="IC565" t="s">
        <v>427</v>
      </c>
      <c r="ID565" t="s">
        <v>427</v>
      </c>
      <c r="IE565">
        <v>0</v>
      </c>
      <c r="IF565">
        <v>100</v>
      </c>
      <c r="IG565">
        <v>100</v>
      </c>
      <c r="IH565">
        <v>0.08699999999999999</v>
      </c>
      <c r="II565">
        <v>0.1291</v>
      </c>
      <c r="IJ565">
        <v>0.3340698134881136</v>
      </c>
      <c r="IK565">
        <v>-0.0004613869835165773</v>
      </c>
      <c r="IL565">
        <v>-7.733014719846753E-07</v>
      </c>
      <c r="IM565">
        <v>2.12217718631011E-10</v>
      </c>
      <c r="IN565">
        <v>-0.1489367367143348</v>
      </c>
      <c r="IO565">
        <v>0.000886434048502425</v>
      </c>
      <c r="IP565">
        <v>0.0004187276611132993</v>
      </c>
      <c r="IQ565">
        <v>-3.612086840460417E-06</v>
      </c>
      <c r="IR565">
        <v>19</v>
      </c>
      <c r="IS565">
        <v>2204</v>
      </c>
      <c r="IT565">
        <v>1</v>
      </c>
      <c r="IU565">
        <v>37</v>
      </c>
      <c r="IV565">
        <v>7.9</v>
      </c>
      <c r="IW565">
        <v>7.9</v>
      </c>
      <c r="IX565">
        <v>0.916748</v>
      </c>
      <c r="IY565">
        <v>2.23633</v>
      </c>
      <c r="IZ565">
        <v>1.39648</v>
      </c>
      <c r="JA565">
        <v>2.34497</v>
      </c>
      <c r="JB565">
        <v>1.49536</v>
      </c>
      <c r="JC565">
        <v>2.34375</v>
      </c>
      <c r="JD565">
        <v>39.8932</v>
      </c>
      <c r="JE565">
        <v>13.5016</v>
      </c>
      <c r="JF565">
        <v>18</v>
      </c>
      <c r="JG565">
        <v>394.524</v>
      </c>
      <c r="JH565">
        <v>544.538</v>
      </c>
      <c r="JI565">
        <v>32.955</v>
      </c>
      <c r="JJ565">
        <v>32.3151</v>
      </c>
      <c r="JK565">
        <v>30.0005</v>
      </c>
      <c r="JL565">
        <v>32.1572</v>
      </c>
      <c r="JM565">
        <v>32.0515</v>
      </c>
      <c r="JN565">
        <v>18.3197</v>
      </c>
      <c r="JO565">
        <v>46.07</v>
      </c>
      <c r="JP565">
        <v>10.3098</v>
      </c>
      <c r="JQ565">
        <v>-999.9</v>
      </c>
      <c r="JR565">
        <v>346.387</v>
      </c>
      <c r="JS565">
        <v>13.9674</v>
      </c>
      <c r="JT565">
        <v>99.64400000000001</v>
      </c>
      <c r="JU565">
        <v>99.75279999999999</v>
      </c>
    </row>
    <row r="566" spans="1:281">
      <c r="A566">
        <v>550</v>
      </c>
      <c r="B566">
        <v>1652296940.5</v>
      </c>
      <c r="C566">
        <v>14884</v>
      </c>
      <c r="D566" t="s">
        <v>1613</v>
      </c>
      <c r="E566" t="s">
        <v>1614</v>
      </c>
      <c r="F566">
        <v>5</v>
      </c>
      <c r="G566" t="s">
        <v>1605</v>
      </c>
      <c r="H566" t="s">
        <v>418</v>
      </c>
      <c r="I566">
        <v>1652296937.7</v>
      </c>
      <c r="J566">
        <f>(K566)/1000</f>
        <v>0</v>
      </c>
      <c r="K566">
        <f>IF(CZ566, AN566, AH566)</f>
        <v>0</v>
      </c>
      <c r="L566">
        <f>IF(CZ566, AI566, AG566)</f>
        <v>0</v>
      </c>
      <c r="M566">
        <f>DB566 - IF(AU566&gt;1, L566*CV566*100.0/(AW566*DP566), 0)</f>
        <v>0</v>
      </c>
      <c r="N566">
        <f>((T566-J566/2)*M566-L566)/(T566+J566/2)</f>
        <v>0</v>
      </c>
      <c r="O566">
        <f>N566*(DI566+DJ566)/1000.0</f>
        <v>0</v>
      </c>
      <c r="P566">
        <f>(DB566 - IF(AU566&gt;1, L566*CV566*100.0/(AW566*DP566), 0))*(DI566+DJ566)/1000.0</f>
        <v>0</v>
      </c>
      <c r="Q566">
        <f>2.0/((1/S566-1/R566)+SIGN(S566)*SQRT((1/S566-1/R566)*(1/S566-1/R566) + 4*CW566/((CW566+1)*(CW566+1))*(2*1/S566*1/R566-1/R566*1/R566)))</f>
        <v>0</v>
      </c>
      <c r="R566">
        <f>IF(LEFT(CX566,1)&lt;&gt;"0",IF(LEFT(CX566,1)="1",3.0,CY566),$D$5+$E$5*(DP566*DI566/($K$5*1000))+$F$5*(DP566*DI566/($K$5*1000))*MAX(MIN(CV566,$J$5),$I$5)*MAX(MIN(CV566,$J$5),$I$5)+$G$5*MAX(MIN(CV566,$J$5),$I$5)*(DP566*DI566/($K$5*1000))+$H$5*(DP566*DI566/($K$5*1000))*(DP566*DI566/($K$5*1000)))</f>
        <v>0</v>
      </c>
      <c r="S566">
        <f>J566*(1000-(1000*0.61365*exp(17.502*W566/(240.97+W566))/(DI566+DJ566)+DD566)/2)/(1000*0.61365*exp(17.502*W566/(240.97+W566))/(DI566+DJ566)-DD566)</f>
        <v>0</v>
      </c>
      <c r="T566">
        <f>1/((CW566+1)/(Q566/1.6)+1/(R566/1.37)) + CW566/((CW566+1)/(Q566/1.6) + CW566/(R566/1.37))</f>
        <v>0</v>
      </c>
      <c r="U566">
        <f>(CR566*CU566)</f>
        <v>0</v>
      </c>
      <c r="V566">
        <f>(DK566+(U566+2*0.95*5.67E-8*(((DK566+$B$7)+273)^4-(DK566+273)^4)-44100*J566)/(1.84*29.3*R566+8*0.95*5.67E-8*(DK566+273)^3))</f>
        <v>0</v>
      </c>
      <c r="W566">
        <f>($C$7*DL566+$D$7*DM566+$E$7*V566)</f>
        <v>0</v>
      </c>
      <c r="X566">
        <f>0.61365*exp(17.502*W566/(240.97+W566))</f>
        <v>0</v>
      </c>
      <c r="Y566">
        <f>(Z566/AA566*100)</f>
        <v>0</v>
      </c>
      <c r="Z566">
        <f>DD566*(DI566+DJ566)/1000</f>
        <v>0</v>
      </c>
      <c r="AA566">
        <f>0.61365*exp(17.502*DK566/(240.97+DK566))</f>
        <v>0</v>
      </c>
      <c r="AB566">
        <f>(X566-DD566*(DI566+DJ566)/1000)</f>
        <v>0</v>
      </c>
      <c r="AC566">
        <f>(-J566*44100)</f>
        <v>0</v>
      </c>
      <c r="AD566">
        <f>2*29.3*R566*0.92*(DK566-W566)</f>
        <v>0</v>
      </c>
      <c r="AE566">
        <f>2*0.95*5.67E-8*(((DK566+$B$7)+273)^4-(W566+273)^4)</f>
        <v>0</v>
      </c>
      <c r="AF566">
        <f>U566+AE566+AC566+AD566</f>
        <v>0</v>
      </c>
      <c r="AG566">
        <f>DH566*AU566*(DC566-DB566*(1000-AU566*DE566)/(1000-AU566*DD566))/(100*CV566)</f>
        <v>0</v>
      </c>
      <c r="AH566">
        <f>1000*DH566*AU566*(DD566-DE566)/(100*CV566*(1000-AU566*DD566))</f>
        <v>0</v>
      </c>
      <c r="AI566">
        <f>(AJ566 - AK566 - DI566*1E3/(8.314*(DK566+273.15)) * AM566/DH566 * AL566) * DH566/(100*CV566) * (1000 - DE566)/1000</f>
        <v>0</v>
      </c>
      <c r="AJ566">
        <v>368.6826611766247</v>
      </c>
      <c r="AK566">
        <v>349.7429575757575</v>
      </c>
      <c r="AL566">
        <v>-2.298748065052476</v>
      </c>
      <c r="AM566">
        <v>66.43299364286264</v>
      </c>
      <c r="AN566">
        <f>(AP566 - AO566 + DI566*1E3/(8.314*(DK566+273.15)) * AR566/DH566 * AQ566) * DH566/(100*CV566) * 1000/(1000 - AP566)</f>
        <v>0</v>
      </c>
      <c r="AO566">
        <v>13.76191860960729</v>
      </c>
      <c r="AP566">
        <v>28.40545104895106</v>
      </c>
      <c r="AQ566">
        <v>0.002457725291183118</v>
      </c>
      <c r="AR566">
        <v>79.14352764128105</v>
      </c>
      <c r="AS566">
        <v>0</v>
      </c>
      <c r="AT566">
        <v>0</v>
      </c>
      <c r="AU566">
        <f>IF(AS566*$H$13&gt;=AW566,1.0,(AW566/(AW566-AS566*$H$13)))</f>
        <v>0</v>
      </c>
      <c r="AV566">
        <f>(AU566-1)*100</f>
        <v>0</v>
      </c>
      <c r="AW566">
        <f>MAX(0,($B$13+$C$13*DP566)/(1+$D$13*DP566)*DI566/(DK566+273)*$E$13)</f>
        <v>0</v>
      </c>
      <c r="AX566" t="s">
        <v>421</v>
      </c>
      <c r="AY566" t="s">
        <v>421</v>
      </c>
      <c r="AZ566">
        <v>0</v>
      </c>
      <c r="BA566">
        <v>0</v>
      </c>
      <c r="BB566">
        <f>1-AZ566/BA566</f>
        <v>0</v>
      </c>
      <c r="BC566">
        <v>0</v>
      </c>
      <c r="BD566" t="s">
        <v>421</v>
      </c>
      <c r="BE566" t="s">
        <v>421</v>
      </c>
      <c r="BF566">
        <v>0</v>
      </c>
      <c r="BG566">
        <v>0</v>
      </c>
      <c r="BH566">
        <f>1-BF566/BG566</f>
        <v>0</v>
      </c>
      <c r="BI566">
        <v>0.5</v>
      </c>
      <c r="BJ566">
        <f>CS566</f>
        <v>0</v>
      </c>
      <c r="BK566">
        <f>L566</f>
        <v>0</v>
      </c>
      <c r="BL566">
        <f>BH566*BI566*BJ566</f>
        <v>0</v>
      </c>
      <c r="BM566">
        <f>(BK566-BC566)/BJ566</f>
        <v>0</v>
      </c>
      <c r="BN566">
        <f>(BA566-BG566)/BG566</f>
        <v>0</v>
      </c>
      <c r="BO566">
        <f>AZ566/(BB566+AZ566/BG566)</f>
        <v>0</v>
      </c>
      <c r="BP566" t="s">
        <v>421</v>
      </c>
      <c r="BQ566">
        <v>0</v>
      </c>
      <c r="BR566">
        <f>IF(BQ566&lt;&gt;0, BQ566, BO566)</f>
        <v>0</v>
      </c>
      <c r="BS566">
        <f>1-BR566/BG566</f>
        <v>0</v>
      </c>
      <c r="BT566">
        <f>(BG566-BF566)/(BG566-BR566)</f>
        <v>0</v>
      </c>
      <c r="BU566">
        <f>(BA566-BG566)/(BA566-BR566)</f>
        <v>0</v>
      </c>
      <c r="BV566">
        <f>(BG566-BF566)/(BG566-AZ566)</f>
        <v>0</v>
      </c>
      <c r="BW566">
        <f>(BA566-BG566)/(BA566-AZ566)</f>
        <v>0</v>
      </c>
      <c r="BX566">
        <f>(BT566*BR566/BF566)</f>
        <v>0</v>
      </c>
      <c r="BY566">
        <f>(1-BX566)</f>
        <v>0</v>
      </c>
      <c r="BZ566">
        <v>1371</v>
      </c>
      <c r="CA566">
        <v>300</v>
      </c>
      <c r="CB566">
        <v>300</v>
      </c>
      <c r="CC566">
        <v>300</v>
      </c>
      <c r="CD566">
        <v>10508.5</v>
      </c>
      <c r="CE566">
        <v>0.03</v>
      </c>
      <c r="CF566">
        <v>-0.00739737</v>
      </c>
      <c r="CG566">
        <v>0.08</v>
      </c>
      <c r="CH566" t="s">
        <v>421</v>
      </c>
      <c r="CI566" t="s">
        <v>421</v>
      </c>
      <c r="CJ566" t="s">
        <v>421</v>
      </c>
      <c r="CK566" t="s">
        <v>421</v>
      </c>
      <c r="CL566" t="s">
        <v>421</v>
      </c>
      <c r="CM566" t="s">
        <v>421</v>
      </c>
      <c r="CN566" t="s">
        <v>421</v>
      </c>
      <c r="CO566" t="s">
        <v>421</v>
      </c>
      <c r="CP566" t="s">
        <v>421</v>
      </c>
      <c r="CQ566" t="s">
        <v>421</v>
      </c>
      <c r="CR566">
        <f>$B$11*DQ566+$C$11*DR566+$F$11*EC566*(1-EF566)</f>
        <v>0</v>
      </c>
      <c r="CS566">
        <f>CR566*CT566</f>
        <v>0</v>
      </c>
      <c r="CT566">
        <f>($B$11*$D$9+$C$11*$D$9+$F$11*((EP566+EH566)/MAX(EP566+EH566+EQ566, 0.1)*$I$9+EQ566/MAX(EP566+EH566+EQ566, 0.1)*$J$9))/($B$11+$C$11+$F$11)</f>
        <v>0</v>
      </c>
      <c r="CU566">
        <f>($B$11*$K$9+$C$11*$K$9+$F$11*((EP566+EH566)/MAX(EP566+EH566+EQ566, 0.1)*$P$9+EQ566/MAX(EP566+EH566+EQ566, 0.1)*$Q$9))/($B$11+$C$11+$F$11)</f>
        <v>0</v>
      </c>
      <c r="CV566">
        <v>6</v>
      </c>
      <c r="CW566">
        <v>0.5</v>
      </c>
      <c r="CX566" t="s">
        <v>422</v>
      </c>
      <c r="CY566">
        <v>2</v>
      </c>
      <c r="CZ566" t="b">
        <v>1</v>
      </c>
      <c r="DA566">
        <v>1652296937.7</v>
      </c>
      <c r="DB566">
        <v>345.0700000000001</v>
      </c>
      <c r="DC566">
        <v>360.4578</v>
      </c>
      <c r="DD566">
        <v>28.40335</v>
      </c>
      <c r="DE566">
        <v>13.79483</v>
      </c>
      <c r="DF566">
        <v>344.9784</v>
      </c>
      <c r="DG566">
        <v>28.27415</v>
      </c>
      <c r="DH566">
        <v>400.0894</v>
      </c>
      <c r="DI566">
        <v>90.50888</v>
      </c>
      <c r="DJ566">
        <v>0.10002342</v>
      </c>
      <c r="DK566">
        <v>33.67048</v>
      </c>
      <c r="DL566">
        <v>32.2607</v>
      </c>
      <c r="DM566">
        <v>999.9</v>
      </c>
      <c r="DN566">
        <v>0</v>
      </c>
      <c r="DO566">
        <v>0</v>
      </c>
      <c r="DP566">
        <v>9992.440999999999</v>
      </c>
      <c r="DQ566">
        <v>0</v>
      </c>
      <c r="DR566">
        <v>1016.797</v>
      </c>
      <c r="DS566">
        <v>-15.38791</v>
      </c>
      <c r="DT566">
        <v>355.1576</v>
      </c>
      <c r="DU566">
        <v>365.4997</v>
      </c>
      <c r="DV566">
        <v>14.60854</v>
      </c>
      <c r="DW566">
        <v>360.4578</v>
      </c>
      <c r="DX566">
        <v>13.79483</v>
      </c>
      <c r="DY566">
        <v>2.570754</v>
      </c>
      <c r="DZ566">
        <v>1.248555</v>
      </c>
      <c r="EA566">
        <v>21.48153</v>
      </c>
      <c r="EB566">
        <v>10.19342</v>
      </c>
      <c r="EC566">
        <v>1500.01</v>
      </c>
      <c r="ED566">
        <v>0.9729975000000002</v>
      </c>
      <c r="EE566">
        <v>0.02700253</v>
      </c>
      <c r="EF566">
        <v>0</v>
      </c>
      <c r="EG566">
        <v>1315.72</v>
      </c>
      <c r="EH566">
        <v>5.000970000000001</v>
      </c>
      <c r="EI566">
        <v>20960.54</v>
      </c>
      <c r="EJ566">
        <v>12491.65</v>
      </c>
      <c r="EK566">
        <v>42.6061</v>
      </c>
      <c r="EL566">
        <v>44.3372</v>
      </c>
      <c r="EM566">
        <v>42.8246</v>
      </c>
      <c r="EN566">
        <v>44.04340000000001</v>
      </c>
      <c r="EO566">
        <v>43.687</v>
      </c>
      <c r="EP566">
        <v>1454.64</v>
      </c>
      <c r="EQ566">
        <v>40.37</v>
      </c>
      <c r="ER566">
        <v>0</v>
      </c>
      <c r="ES566">
        <v>497.5999999046326</v>
      </c>
      <c r="ET566">
        <v>0</v>
      </c>
      <c r="EU566">
        <v>1320.677692307692</v>
      </c>
      <c r="EV566">
        <v>-63.28683763197139</v>
      </c>
      <c r="EW566">
        <v>-880.3623937296727</v>
      </c>
      <c r="EX566">
        <v>21029.51538461538</v>
      </c>
      <c r="EY566">
        <v>15</v>
      </c>
      <c r="EZ566">
        <v>1652296461.5</v>
      </c>
      <c r="FA566" t="s">
        <v>1606</v>
      </c>
      <c r="FB566">
        <v>1652296461.5</v>
      </c>
      <c r="FC566">
        <v>1652296459.5</v>
      </c>
      <c r="FD566">
        <v>40</v>
      </c>
      <c r="FE566">
        <v>-0.753</v>
      </c>
      <c r="FF566">
        <v>0.017</v>
      </c>
      <c r="FG566">
        <v>0.039</v>
      </c>
      <c r="FH566">
        <v>0.136</v>
      </c>
      <c r="FI566">
        <v>400</v>
      </c>
      <c r="FJ566">
        <v>29</v>
      </c>
      <c r="FK566">
        <v>0.22</v>
      </c>
      <c r="FL566">
        <v>0.25</v>
      </c>
      <c r="FM566">
        <v>-27.6681375</v>
      </c>
      <c r="FN566">
        <v>94.40840037523461</v>
      </c>
      <c r="FO566">
        <v>9.165295708286981</v>
      </c>
      <c r="FP566">
        <v>-1</v>
      </c>
      <c r="FQ566">
        <v>14.7356675</v>
      </c>
      <c r="FR566">
        <v>-0.9911290806754213</v>
      </c>
      <c r="FS566">
        <v>0.1017118783316383</v>
      </c>
      <c r="FT566">
        <v>0</v>
      </c>
      <c r="FU566">
        <v>0</v>
      </c>
      <c r="FV566">
        <v>0</v>
      </c>
      <c r="FW566">
        <v>0</v>
      </c>
      <c r="FX566">
        <v>-1</v>
      </c>
      <c r="FY566">
        <v>0</v>
      </c>
      <c r="FZ566">
        <v>1</v>
      </c>
      <c r="GA566" t="s">
        <v>710</v>
      </c>
      <c r="GB566">
        <v>2.69363</v>
      </c>
      <c r="GC566">
        <v>2.70525</v>
      </c>
      <c r="GD566">
        <v>0.07874730000000001</v>
      </c>
      <c r="GE566">
        <v>0.0802515</v>
      </c>
      <c r="GF566">
        <v>0.118711</v>
      </c>
      <c r="GG566">
        <v>0.07043439999999999</v>
      </c>
      <c r="GH566">
        <v>28863.7</v>
      </c>
      <c r="GI566">
        <v>28936.9</v>
      </c>
      <c r="GJ566">
        <v>29154.8</v>
      </c>
      <c r="GK566">
        <v>29120.3</v>
      </c>
      <c r="GL566">
        <v>34012.8</v>
      </c>
      <c r="GM566">
        <v>36044.8</v>
      </c>
      <c r="GN566">
        <v>41027.2</v>
      </c>
      <c r="GO566">
        <v>41560.5</v>
      </c>
      <c r="GP566">
        <v>1.71903</v>
      </c>
      <c r="GQ566">
        <v>1.98153</v>
      </c>
      <c r="GR566">
        <v>0.0612661</v>
      </c>
      <c r="GS566">
        <v>0</v>
      </c>
      <c r="GT566">
        <v>31.2667</v>
      </c>
      <c r="GU566">
        <v>999.9</v>
      </c>
      <c r="GV566">
        <v>39.4</v>
      </c>
      <c r="GW566">
        <v>37.8</v>
      </c>
      <c r="GX566">
        <v>28.6674</v>
      </c>
      <c r="GY566">
        <v>62.6546</v>
      </c>
      <c r="GZ566">
        <v>29.4832</v>
      </c>
      <c r="HA566">
        <v>1</v>
      </c>
      <c r="HB566">
        <v>0.379184</v>
      </c>
      <c r="HC566">
        <v>0</v>
      </c>
      <c r="HD566">
        <v>20.3924</v>
      </c>
      <c r="HE566">
        <v>5.21594</v>
      </c>
      <c r="HF566">
        <v>12.0099</v>
      </c>
      <c r="HG566">
        <v>4.9872</v>
      </c>
      <c r="HH566">
        <v>3.28848</v>
      </c>
      <c r="HI566">
        <v>2587.4</v>
      </c>
      <c r="HJ566">
        <v>9999</v>
      </c>
      <c r="HK566">
        <v>9999</v>
      </c>
      <c r="HL566">
        <v>48</v>
      </c>
      <c r="HM566">
        <v>1.86737</v>
      </c>
      <c r="HN566">
        <v>1.8663</v>
      </c>
      <c r="HO566">
        <v>1.86584</v>
      </c>
      <c r="HP566">
        <v>1.8657</v>
      </c>
      <c r="HQ566">
        <v>1.86752</v>
      </c>
      <c r="HR566">
        <v>1.87004</v>
      </c>
      <c r="HS566">
        <v>1.86873</v>
      </c>
      <c r="HT566">
        <v>1.87011</v>
      </c>
      <c r="HU566">
        <v>0</v>
      </c>
      <c r="HV566">
        <v>0</v>
      </c>
      <c r="HW566">
        <v>0</v>
      </c>
      <c r="HX566">
        <v>0</v>
      </c>
      <c r="HY566" t="s">
        <v>425</v>
      </c>
      <c r="HZ566" t="s">
        <v>426</v>
      </c>
      <c r="IA566" t="s">
        <v>427</v>
      </c>
      <c r="IB566" t="s">
        <v>427</v>
      </c>
      <c r="IC566" t="s">
        <v>427</v>
      </c>
      <c r="ID566" t="s">
        <v>427</v>
      </c>
      <c r="IE566">
        <v>0</v>
      </c>
      <c r="IF566">
        <v>100</v>
      </c>
      <c r="IG566">
        <v>100</v>
      </c>
      <c r="IH566">
        <v>0.097</v>
      </c>
      <c r="II566">
        <v>0.1293</v>
      </c>
      <c r="IJ566">
        <v>0.3340698134881136</v>
      </c>
      <c r="IK566">
        <v>-0.0004613869835165773</v>
      </c>
      <c r="IL566">
        <v>-7.733014719846753E-07</v>
      </c>
      <c r="IM566">
        <v>2.12217718631011E-10</v>
      </c>
      <c r="IN566">
        <v>-0.1489367367143348</v>
      </c>
      <c r="IO566">
        <v>0.000886434048502425</v>
      </c>
      <c r="IP566">
        <v>0.0004187276611132993</v>
      </c>
      <c r="IQ566">
        <v>-3.612086840460417E-06</v>
      </c>
      <c r="IR566">
        <v>19</v>
      </c>
      <c r="IS566">
        <v>2204</v>
      </c>
      <c r="IT566">
        <v>1</v>
      </c>
      <c r="IU566">
        <v>37</v>
      </c>
      <c r="IV566">
        <v>8</v>
      </c>
      <c r="IW566">
        <v>8</v>
      </c>
      <c r="IX566">
        <v>0.88501</v>
      </c>
      <c r="IY566">
        <v>2.24731</v>
      </c>
      <c r="IZ566">
        <v>1.39648</v>
      </c>
      <c r="JA566">
        <v>2.34497</v>
      </c>
      <c r="JB566">
        <v>1.49536</v>
      </c>
      <c r="JC566">
        <v>2.27661</v>
      </c>
      <c r="JD566">
        <v>39.8932</v>
      </c>
      <c r="JE566">
        <v>13.4841</v>
      </c>
      <c r="JF566">
        <v>18</v>
      </c>
      <c r="JG566">
        <v>394.477</v>
      </c>
      <c r="JH566">
        <v>544.485</v>
      </c>
      <c r="JI566">
        <v>32.9594</v>
      </c>
      <c r="JJ566">
        <v>32.3207</v>
      </c>
      <c r="JK566">
        <v>30.0007</v>
      </c>
      <c r="JL566">
        <v>32.1633</v>
      </c>
      <c r="JM566">
        <v>32.0581</v>
      </c>
      <c r="JN566">
        <v>17.6093</v>
      </c>
      <c r="JO566">
        <v>45.7943</v>
      </c>
      <c r="JP566">
        <v>9.939220000000001</v>
      </c>
      <c r="JQ566">
        <v>-999.9</v>
      </c>
      <c r="JR566">
        <v>326.293</v>
      </c>
      <c r="JS566">
        <v>14.0737</v>
      </c>
      <c r="JT566">
        <v>99.64360000000001</v>
      </c>
      <c r="JU566">
        <v>99.7513</v>
      </c>
    </row>
    <row r="567" spans="1:281">
      <c r="A567">
        <v>551</v>
      </c>
      <c r="B567">
        <v>1652296945.5</v>
      </c>
      <c r="C567">
        <v>14889</v>
      </c>
      <c r="D567" t="s">
        <v>1615</v>
      </c>
      <c r="E567" t="s">
        <v>1616</v>
      </c>
      <c r="F567">
        <v>5</v>
      </c>
      <c r="G567" t="s">
        <v>1605</v>
      </c>
      <c r="H567" t="s">
        <v>418</v>
      </c>
      <c r="I567">
        <v>1652296943</v>
      </c>
      <c r="J567">
        <f>(K567)/1000</f>
        <v>0</v>
      </c>
      <c r="K567">
        <f>IF(CZ567, AN567, AH567)</f>
        <v>0</v>
      </c>
      <c r="L567">
        <f>IF(CZ567, AI567, AG567)</f>
        <v>0</v>
      </c>
      <c r="M567">
        <f>DB567 - IF(AU567&gt;1, L567*CV567*100.0/(AW567*DP567), 0)</f>
        <v>0</v>
      </c>
      <c r="N567">
        <f>((T567-J567/2)*M567-L567)/(T567+J567/2)</f>
        <v>0</v>
      </c>
      <c r="O567">
        <f>N567*(DI567+DJ567)/1000.0</f>
        <v>0</v>
      </c>
      <c r="P567">
        <f>(DB567 - IF(AU567&gt;1, L567*CV567*100.0/(AW567*DP567), 0))*(DI567+DJ567)/1000.0</f>
        <v>0</v>
      </c>
      <c r="Q567">
        <f>2.0/((1/S567-1/R567)+SIGN(S567)*SQRT((1/S567-1/R567)*(1/S567-1/R567) + 4*CW567/((CW567+1)*(CW567+1))*(2*1/S567*1/R567-1/R567*1/R567)))</f>
        <v>0</v>
      </c>
      <c r="R567">
        <f>IF(LEFT(CX567,1)&lt;&gt;"0",IF(LEFT(CX567,1)="1",3.0,CY567),$D$5+$E$5*(DP567*DI567/($K$5*1000))+$F$5*(DP567*DI567/($K$5*1000))*MAX(MIN(CV567,$J$5),$I$5)*MAX(MIN(CV567,$J$5),$I$5)+$G$5*MAX(MIN(CV567,$J$5),$I$5)*(DP567*DI567/($K$5*1000))+$H$5*(DP567*DI567/($K$5*1000))*(DP567*DI567/($K$5*1000)))</f>
        <v>0</v>
      </c>
      <c r="S567">
        <f>J567*(1000-(1000*0.61365*exp(17.502*W567/(240.97+W567))/(DI567+DJ567)+DD567)/2)/(1000*0.61365*exp(17.502*W567/(240.97+W567))/(DI567+DJ567)-DD567)</f>
        <v>0</v>
      </c>
      <c r="T567">
        <f>1/((CW567+1)/(Q567/1.6)+1/(R567/1.37)) + CW567/((CW567+1)/(Q567/1.6) + CW567/(R567/1.37))</f>
        <v>0</v>
      </c>
      <c r="U567">
        <f>(CR567*CU567)</f>
        <v>0</v>
      </c>
      <c r="V567">
        <f>(DK567+(U567+2*0.95*5.67E-8*(((DK567+$B$7)+273)^4-(DK567+273)^4)-44100*J567)/(1.84*29.3*R567+8*0.95*5.67E-8*(DK567+273)^3))</f>
        <v>0</v>
      </c>
      <c r="W567">
        <f>($C$7*DL567+$D$7*DM567+$E$7*V567)</f>
        <v>0</v>
      </c>
      <c r="X567">
        <f>0.61365*exp(17.502*W567/(240.97+W567))</f>
        <v>0</v>
      </c>
      <c r="Y567">
        <f>(Z567/AA567*100)</f>
        <v>0</v>
      </c>
      <c r="Z567">
        <f>DD567*(DI567+DJ567)/1000</f>
        <v>0</v>
      </c>
      <c r="AA567">
        <f>0.61365*exp(17.502*DK567/(240.97+DK567))</f>
        <v>0</v>
      </c>
      <c r="AB567">
        <f>(X567-DD567*(DI567+DJ567)/1000)</f>
        <v>0</v>
      </c>
      <c r="AC567">
        <f>(-J567*44100)</f>
        <v>0</v>
      </c>
      <c r="AD567">
        <f>2*29.3*R567*0.92*(DK567-W567)</f>
        <v>0</v>
      </c>
      <c r="AE567">
        <f>2*0.95*5.67E-8*(((DK567+$B$7)+273)^4-(W567+273)^4)</f>
        <v>0</v>
      </c>
      <c r="AF567">
        <f>U567+AE567+AC567+AD567</f>
        <v>0</v>
      </c>
      <c r="AG567">
        <f>DH567*AU567*(DC567-DB567*(1000-AU567*DE567)/(1000-AU567*DD567))/(100*CV567)</f>
        <v>0</v>
      </c>
      <c r="AH567">
        <f>1000*DH567*AU567*(DD567-DE567)/(100*CV567*(1000-AU567*DD567))</f>
        <v>0</v>
      </c>
      <c r="AI567">
        <f>(AJ567 - AK567 - DI567*1E3/(8.314*(DK567+273.15)) * AM567/DH567 * AL567) * DH567/(100*CV567) * (1000 - DE567)/1000</f>
        <v>0</v>
      </c>
      <c r="AJ567">
        <v>352.0354566410521</v>
      </c>
      <c r="AK567">
        <v>336.4855393939395</v>
      </c>
      <c r="AL567">
        <v>-2.671129453676982</v>
      </c>
      <c r="AM567">
        <v>66.43299364286264</v>
      </c>
      <c r="AN567">
        <f>(AP567 - AO567 + DI567*1E3/(8.314*(DK567+273.15)) * AR567/DH567 * AQ567) * DH567/(100*CV567) * 1000/(1000 - AP567)</f>
        <v>0</v>
      </c>
      <c r="AO567">
        <v>13.87134598612928</v>
      </c>
      <c r="AP567">
        <v>28.4178111888112</v>
      </c>
      <c r="AQ567">
        <v>0.000599826512169286</v>
      </c>
      <c r="AR567">
        <v>79.14352764128105</v>
      </c>
      <c r="AS567">
        <v>0</v>
      </c>
      <c r="AT567">
        <v>0</v>
      </c>
      <c r="AU567">
        <f>IF(AS567*$H$13&gt;=AW567,1.0,(AW567/(AW567-AS567*$H$13)))</f>
        <v>0</v>
      </c>
      <c r="AV567">
        <f>(AU567-1)*100</f>
        <v>0</v>
      </c>
      <c r="AW567">
        <f>MAX(0,($B$13+$C$13*DP567)/(1+$D$13*DP567)*DI567/(DK567+273)*$E$13)</f>
        <v>0</v>
      </c>
      <c r="AX567" t="s">
        <v>421</v>
      </c>
      <c r="AY567" t="s">
        <v>421</v>
      </c>
      <c r="AZ567">
        <v>0</v>
      </c>
      <c r="BA567">
        <v>0</v>
      </c>
      <c r="BB567">
        <f>1-AZ567/BA567</f>
        <v>0</v>
      </c>
      <c r="BC567">
        <v>0</v>
      </c>
      <c r="BD567" t="s">
        <v>421</v>
      </c>
      <c r="BE567" t="s">
        <v>421</v>
      </c>
      <c r="BF567">
        <v>0</v>
      </c>
      <c r="BG567">
        <v>0</v>
      </c>
      <c r="BH567">
        <f>1-BF567/BG567</f>
        <v>0</v>
      </c>
      <c r="BI567">
        <v>0.5</v>
      </c>
      <c r="BJ567">
        <f>CS567</f>
        <v>0</v>
      </c>
      <c r="BK567">
        <f>L567</f>
        <v>0</v>
      </c>
      <c r="BL567">
        <f>BH567*BI567*BJ567</f>
        <v>0</v>
      </c>
      <c r="BM567">
        <f>(BK567-BC567)/BJ567</f>
        <v>0</v>
      </c>
      <c r="BN567">
        <f>(BA567-BG567)/BG567</f>
        <v>0</v>
      </c>
      <c r="BO567">
        <f>AZ567/(BB567+AZ567/BG567)</f>
        <v>0</v>
      </c>
      <c r="BP567" t="s">
        <v>421</v>
      </c>
      <c r="BQ567">
        <v>0</v>
      </c>
      <c r="BR567">
        <f>IF(BQ567&lt;&gt;0, BQ567, BO567)</f>
        <v>0</v>
      </c>
      <c r="BS567">
        <f>1-BR567/BG567</f>
        <v>0</v>
      </c>
      <c r="BT567">
        <f>(BG567-BF567)/(BG567-BR567)</f>
        <v>0</v>
      </c>
      <c r="BU567">
        <f>(BA567-BG567)/(BA567-BR567)</f>
        <v>0</v>
      </c>
      <c r="BV567">
        <f>(BG567-BF567)/(BG567-AZ567)</f>
        <v>0</v>
      </c>
      <c r="BW567">
        <f>(BA567-BG567)/(BA567-AZ567)</f>
        <v>0</v>
      </c>
      <c r="BX567">
        <f>(BT567*BR567/BF567)</f>
        <v>0</v>
      </c>
      <c r="BY567">
        <f>(1-BX567)</f>
        <v>0</v>
      </c>
      <c r="BZ567">
        <v>1371</v>
      </c>
      <c r="CA567">
        <v>300</v>
      </c>
      <c r="CB567">
        <v>300</v>
      </c>
      <c r="CC567">
        <v>300</v>
      </c>
      <c r="CD567">
        <v>10508.5</v>
      </c>
      <c r="CE567">
        <v>0.03</v>
      </c>
      <c r="CF567">
        <v>-0.00739737</v>
      </c>
      <c r="CG567">
        <v>0.08</v>
      </c>
      <c r="CH567" t="s">
        <v>421</v>
      </c>
      <c r="CI567" t="s">
        <v>421</v>
      </c>
      <c r="CJ567" t="s">
        <v>421</v>
      </c>
      <c r="CK567" t="s">
        <v>421</v>
      </c>
      <c r="CL567" t="s">
        <v>421</v>
      </c>
      <c r="CM567" t="s">
        <v>421</v>
      </c>
      <c r="CN567" t="s">
        <v>421</v>
      </c>
      <c r="CO567" t="s">
        <v>421</v>
      </c>
      <c r="CP567" t="s">
        <v>421</v>
      </c>
      <c r="CQ567" t="s">
        <v>421</v>
      </c>
      <c r="CR567">
        <f>$B$11*DQ567+$C$11*DR567+$F$11*EC567*(1-EF567)</f>
        <v>0</v>
      </c>
      <c r="CS567">
        <f>CR567*CT567</f>
        <v>0</v>
      </c>
      <c r="CT567">
        <f>($B$11*$D$9+$C$11*$D$9+$F$11*((EP567+EH567)/MAX(EP567+EH567+EQ567, 0.1)*$I$9+EQ567/MAX(EP567+EH567+EQ567, 0.1)*$J$9))/($B$11+$C$11+$F$11)</f>
        <v>0</v>
      </c>
      <c r="CU567">
        <f>($B$11*$K$9+$C$11*$K$9+$F$11*((EP567+EH567)/MAX(EP567+EH567+EQ567, 0.1)*$P$9+EQ567/MAX(EP567+EH567+EQ567, 0.1)*$Q$9))/($B$11+$C$11+$F$11)</f>
        <v>0</v>
      </c>
      <c r="CV567">
        <v>6</v>
      </c>
      <c r="CW567">
        <v>0.5</v>
      </c>
      <c r="CX567" t="s">
        <v>422</v>
      </c>
      <c r="CY567">
        <v>2</v>
      </c>
      <c r="CZ567" t="b">
        <v>1</v>
      </c>
      <c r="DA567">
        <v>1652296943</v>
      </c>
      <c r="DB567">
        <v>332.1775555555556</v>
      </c>
      <c r="DC567">
        <v>343.0346666666667</v>
      </c>
      <c r="DD567">
        <v>28.41328888888889</v>
      </c>
      <c r="DE567">
        <v>13.91215555555555</v>
      </c>
      <c r="DF567">
        <v>332.0743333333334</v>
      </c>
      <c r="DG567">
        <v>28.28388888888889</v>
      </c>
      <c r="DH567">
        <v>400.0843333333333</v>
      </c>
      <c r="DI567">
        <v>90.50987777777777</v>
      </c>
      <c r="DJ567">
        <v>0.09994888888888889</v>
      </c>
      <c r="DK567">
        <v>33.67474444444444</v>
      </c>
      <c r="DL567">
        <v>32.26754444444445</v>
      </c>
      <c r="DM567">
        <v>999.9000000000001</v>
      </c>
      <c r="DN567">
        <v>0</v>
      </c>
      <c r="DO567">
        <v>0</v>
      </c>
      <c r="DP567">
        <v>10001.38555555556</v>
      </c>
      <c r="DQ567">
        <v>0</v>
      </c>
      <c r="DR567">
        <v>1016.816666666667</v>
      </c>
      <c r="DS567">
        <v>-10.85697777777778</v>
      </c>
      <c r="DT567">
        <v>341.892</v>
      </c>
      <c r="DU567">
        <v>347.8742222222222</v>
      </c>
      <c r="DV567">
        <v>14.50111111111111</v>
      </c>
      <c r="DW567">
        <v>343.0346666666667</v>
      </c>
      <c r="DX567">
        <v>13.91215555555555</v>
      </c>
      <c r="DY567">
        <v>2.57168</v>
      </c>
      <c r="DZ567">
        <v>1.259188888888889</v>
      </c>
      <c r="EA567">
        <v>21.48741111111111</v>
      </c>
      <c r="EB567">
        <v>10.32034444444444</v>
      </c>
      <c r="EC567">
        <v>1500.023333333334</v>
      </c>
      <c r="ED567">
        <v>0.9729974444444446</v>
      </c>
      <c r="EE567">
        <v>0.02700258888888889</v>
      </c>
      <c r="EF567">
        <v>0</v>
      </c>
      <c r="EG567">
        <v>1306.285555555556</v>
      </c>
      <c r="EH567">
        <v>5.00097</v>
      </c>
      <c r="EI567">
        <v>20823.75555555556</v>
      </c>
      <c r="EJ567">
        <v>12491.81111111111</v>
      </c>
      <c r="EK567">
        <v>42.625</v>
      </c>
      <c r="EL567">
        <v>44.375</v>
      </c>
      <c r="EM567">
        <v>42.812</v>
      </c>
      <c r="EN567">
        <v>44.062</v>
      </c>
      <c r="EO567">
        <v>43.715</v>
      </c>
      <c r="EP567">
        <v>1454.652222222222</v>
      </c>
      <c r="EQ567">
        <v>40.37111111111111</v>
      </c>
      <c r="ER567">
        <v>0</v>
      </c>
      <c r="ES567">
        <v>502.3999998569489</v>
      </c>
      <c r="ET567">
        <v>0</v>
      </c>
      <c r="EU567">
        <v>1314.520384615385</v>
      </c>
      <c r="EV567">
        <v>-89.94427347302745</v>
      </c>
      <c r="EW567">
        <v>-1291.897435653568</v>
      </c>
      <c r="EX567">
        <v>20941.9923076923</v>
      </c>
      <c r="EY567">
        <v>15</v>
      </c>
      <c r="EZ567">
        <v>1652296461.5</v>
      </c>
      <c r="FA567" t="s">
        <v>1606</v>
      </c>
      <c r="FB567">
        <v>1652296461.5</v>
      </c>
      <c r="FC567">
        <v>1652296459.5</v>
      </c>
      <c r="FD567">
        <v>40</v>
      </c>
      <c r="FE567">
        <v>-0.753</v>
      </c>
      <c r="FF567">
        <v>0.017</v>
      </c>
      <c r="FG567">
        <v>0.039</v>
      </c>
      <c r="FH567">
        <v>0.136</v>
      </c>
      <c r="FI567">
        <v>400</v>
      </c>
      <c r="FJ567">
        <v>29</v>
      </c>
      <c r="FK567">
        <v>0.22</v>
      </c>
      <c r="FL567">
        <v>0.25</v>
      </c>
      <c r="FM567">
        <v>-20.72399075</v>
      </c>
      <c r="FN567">
        <v>85.03021497185749</v>
      </c>
      <c r="FO567">
        <v>8.316109165411246</v>
      </c>
      <c r="FP567">
        <v>-1</v>
      </c>
      <c r="FQ567">
        <v>14.6534675</v>
      </c>
      <c r="FR567">
        <v>-1.138974484052558</v>
      </c>
      <c r="FS567">
        <v>0.1123564403750404</v>
      </c>
      <c r="FT567">
        <v>0</v>
      </c>
      <c r="FU567">
        <v>0</v>
      </c>
      <c r="FV567">
        <v>0</v>
      </c>
      <c r="FW567">
        <v>0</v>
      </c>
      <c r="FX567">
        <v>-1</v>
      </c>
      <c r="FY567">
        <v>0</v>
      </c>
      <c r="FZ567">
        <v>1</v>
      </c>
      <c r="GA567" t="s">
        <v>710</v>
      </c>
      <c r="GB567">
        <v>2.69359</v>
      </c>
      <c r="GC567">
        <v>2.70508</v>
      </c>
      <c r="GD567">
        <v>0.0762969</v>
      </c>
      <c r="GE567">
        <v>0.0772378</v>
      </c>
      <c r="GF567">
        <v>0.118755</v>
      </c>
      <c r="GG567">
        <v>0.0709129</v>
      </c>
      <c r="GH567">
        <v>28940.3</v>
      </c>
      <c r="GI567">
        <v>29031.8</v>
      </c>
      <c r="GJ567">
        <v>29154.6</v>
      </c>
      <c r="GK567">
        <v>29120.3</v>
      </c>
      <c r="GL567">
        <v>34010.9</v>
      </c>
      <c r="GM567">
        <v>36026.2</v>
      </c>
      <c r="GN567">
        <v>41027</v>
      </c>
      <c r="GO567">
        <v>41560.7</v>
      </c>
      <c r="GP567">
        <v>1.71878</v>
      </c>
      <c r="GQ567">
        <v>1.98153</v>
      </c>
      <c r="GR567">
        <v>0.0616536</v>
      </c>
      <c r="GS567">
        <v>0</v>
      </c>
      <c r="GT567">
        <v>31.2729</v>
      </c>
      <c r="GU567">
        <v>999.9</v>
      </c>
      <c r="GV567">
        <v>39.3</v>
      </c>
      <c r="GW567">
        <v>37.8</v>
      </c>
      <c r="GX567">
        <v>28.591</v>
      </c>
      <c r="GY567">
        <v>62.7546</v>
      </c>
      <c r="GZ567">
        <v>29.5152</v>
      </c>
      <c r="HA567">
        <v>1</v>
      </c>
      <c r="HB567">
        <v>0.379743</v>
      </c>
      <c r="HC567">
        <v>0</v>
      </c>
      <c r="HD567">
        <v>20.3922</v>
      </c>
      <c r="HE567">
        <v>5.21579</v>
      </c>
      <c r="HF567">
        <v>12.0099</v>
      </c>
      <c r="HG567">
        <v>4.98695</v>
      </c>
      <c r="HH567">
        <v>3.2884</v>
      </c>
      <c r="HI567">
        <v>2587.4</v>
      </c>
      <c r="HJ567">
        <v>9999</v>
      </c>
      <c r="HK567">
        <v>9999</v>
      </c>
      <c r="HL567">
        <v>48</v>
      </c>
      <c r="HM567">
        <v>1.86737</v>
      </c>
      <c r="HN567">
        <v>1.8663</v>
      </c>
      <c r="HO567">
        <v>1.86584</v>
      </c>
      <c r="HP567">
        <v>1.8657</v>
      </c>
      <c r="HQ567">
        <v>1.86752</v>
      </c>
      <c r="HR567">
        <v>1.86998</v>
      </c>
      <c r="HS567">
        <v>1.86872</v>
      </c>
      <c r="HT567">
        <v>1.87009</v>
      </c>
      <c r="HU567">
        <v>0</v>
      </c>
      <c r="HV567">
        <v>0</v>
      </c>
      <c r="HW567">
        <v>0</v>
      </c>
      <c r="HX567">
        <v>0</v>
      </c>
      <c r="HY567" t="s">
        <v>425</v>
      </c>
      <c r="HZ567" t="s">
        <v>426</v>
      </c>
      <c r="IA567" t="s">
        <v>427</v>
      </c>
      <c r="IB567" t="s">
        <v>427</v>
      </c>
      <c r="IC567" t="s">
        <v>427</v>
      </c>
      <c r="ID567" t="s">
        <v>427</v>
      </c>
      <c r="IE567">
        <v>0</v>
      </c>
      <c r="IF567">
        <v>100</v>
      </c>
      <c r="IG567">
        <v>100</v>
      </c>
      <c r="IH567">
        <v>0.109</v>
      </c>
      <c r="II567">
        <v>0.1295</v>
      </c>
      <c r="IJ567">
        <v>0.3340698134881136</v>
      </c>
      <c r="IK567">
        <v>-0.0004613869835165773</v>
      </c>
      <c r="IL567">
        <v>-7.733014719846753E-07</v>
      </c>
      <c r="IM567">
        <v>2.12217718631011E-10</v>
      </c>
      <c r="IN567">
        <v>-0.1489367367143348</v>
      </c>
      <c r="IO567">
        <v>0.000886434048502425</v>
      </c>
      <c r="IP567">
        <v>0.0004187276611132993</v>
      </c>
      <c r="IQ567">
        <v>-3.612086840460417E-06</v>
      </c>
      <c r="IR567">
        <v>19</v>
      </c>
      <c r="IS567">
        <v>2204</v>
      </c>
      <c r="IT567">
        <v>1</v>
      </c>
      <c r="IU567">
        <v>37</v>
      </c>
      <c r="IV567">
        <v>8.1</v>
      </c>
      <c r="IW567">
        <v>8.1</v>
      </c>
      <c r="IX567">
        <v>0.8483889999999999</v>
      </c>
      <c r="IY567">
        <v>2.24243</v>
      </c>
      <c r="IZ567">
        <v>1.39648</v>
      </c>
      <c r="JA567">
        <v>2.34497</v>
      </c>
      <c r="JB567">
        <v>1.49536</v>
      </c>
      <c r="JC567">
        <v>2.34985</v>
      </c>
      <c r="JD567">
        <v>39.8932</v>
      </c>
      <c r="JE567">
        <v>13.4841</v>
      </c>
      <c r="JF567">
        <v>18</v>
      </c>
      <c r="JG567">
        <v>394.379</v>
      </c>
      <c r="JH567">
        <v>544.55</v>
      </c>
      <c r="JI567">
        <v>32.9641</v>
      </c>
      <c r="JJ567">
        <v>32.3273</v>
      </c>
      <c r="JK567">
        <v>30.0005</v>
      </c>
      <c r="JL567">
        <v>32.1699</v>
      </c>
      <c r="JM567">
        <v>32.0654</v>
      </c>
      <c r="JN567">
        <v>16.9527</v>
      </c>
      <c r="JO567">
        <v>45.4654</v>
      </c>
      <c r="JP567">
        <v>9.566090000000001</v>
      </c>
      <c r="JQ567">
        <v>-999.9</v>
      </c>
      <c r="JR567">
        <v>312.832</v>
      </c>
      <c r="JS567">
        <v>14.1609</v>
      </c>
      <c r="JT567">
        <v>99.643</v>
      </c>
      <c r="JU567">
        <v>99.75149999999999</v>
      </c>
    </row>
    <row r="568" spans="1:281">
      <c r="A568">
        <v>552</v>
      </c>
      <c r="B568">
        <v>1652296950.5</v>
      </c>
      <c r="C568">
        <v>14894</v>
      </c>
      <c r="D568" t="s">
        <v>1617</v>
      </c>
      <c r="E568" t="s">
        <v>1618</v>
      </c>
      <c r="F568">
        <v>5</v>
      </c>
      <c r="G568" t="s">
        <v>1605</v>
      </c>
      <c r="H568" t="s">
        <v>418</v>
      </c>
      <c r="I568">
        <v>1652296947.7</v>
      </c>
      <c r="J568">
        <f>(K568)/1000</f>
        <v>0</v>
      </c>
      <c r="K568">
        <f>IF(CZ568, AN568, AH568)</f>
        <v>0</v>
      </c>
      <c r="L568">
        <f>IF(CZ568, AI568, AG568)</f>
        <v>0</v>
      </c>
      <c r="M568">
        <f>DB568 - IF(AU568&gt;1, L568*CV568*100.0/(AW568*DP568), 0)</f>
        <v>0</v>
      </c>
      <c r="N568">
        <f>((T568-J568/2)*M568-L568)/(T568+J568/2)</f>
        <v>0</v>
      </c>
      <c r="O568">
        <f>N568*(DI568+DJ568)/1000.0</f>
        <v>0</v>
      </c>
      <c r="P568">
        <f>(DB568 - IF(AU568&gt;1, L568*CV568*100.0/(AW568*DP568), 0))*(DI568+DJ568)/1000.0</f>
        <v>0</v>
      </c>
      <c r="Q568">
        <f>2.0/((1/S568-1/R568)+SIGN(S568)*SQRT((1/S568-1/R568)*(1/S568-1/R568) + 4*CW568/((CW568+1)*(CW568+1))*(2*1/S568*1/R568-1/R568*1/R568)))</f>
        <v>0</v>
      </c>
      <c r="R568">
        <f>IF(LEFT(CX568,1)&lt;&gt;"0",IF(LEFT(CX568,1)="1",3.0,CY568),$D$5+$E$5*(DP568*DI568/($K$5*1000))+$F$5*(DP568*DI568/($K$5*1000))*MAX(MIN(CV568,$J$5),$I$5)*MAX(MIN(CV568,$J$5),$I$5)+$G$5*MAX(MIN(CV568,$J$5),$I$5)*(DP568*DI568/($K$5*1000))+$H$5*(DP568*DI568/($K$5*1000))*(DP568*DI568/($K$5*1000)))</f>
        <v>0</v>
      </c>
      <c r="S568">
        <f>J568*(1000-(1000*0.61365*exp(17.502*W568/(240.97+W568))/(DI568+DJ568)+DD568)/2)/(1000*0.61365*exp(17.502*W568/(240.97+W568))/(DI568+DJ568)-DD568)</f>
        <v>0</v>
      </c>
      <c r="T568">
        <f>1/((CW568+1)/(Q568/1.6)+1/(R568/1.37)) + CW568/((CW568+1)/(Q568/1.6) + CW568/(R568/1.37))</f>
        <v>0</v>
      </c>
      <c r="U568">
        <f>(CR568*CU568)</f>
        <v>0</v>
      </c>
      <c r="V568">
        <f>(DK568+(U568+2*0.95*5.67E-8*(((DK568+$B$7)+273)^4-(DK568+273)^4)-44100*J568)/(1.84*29.3*R568+8*0.95*5.67E-8*(DK568+273)^3))</f>
        <v>0</v>
      </c>
      <c r="W568">
        <f>($C$7*DL568+$D$7*DM568+$E$7*V568)</f>
        <v>0</v>
      </c>
      <c r="X568">
        <f>0.61365*exp(17.502*W568/(240.97+W568))</f>
        <v>0</v>
      </c>
      <c r="Y568">
        <f>(Z568/AA568*100)</f>
        <v>0</v>
      </c>
      <c r="Z568">
        <f>DD568*(DI568+DJ568)/1000</f>
        <v>0</v>
      </c>
      <c r="AA568">
        <f>0.61365*exp(17.502*DK568/(240.97+DK568))</f>
        <v>0</v>
      </c>
      <c r="AB568">
        <f>(X568-DD568*(DI568+DJ568)/1000)</f>
        <v>0</v>
      </c>
      <c r="AC568">
        <f>(-J568*44100)</f>
        <v>0</v>
      </c>
      <c r="AD568">
        <f>2*29.3*R568*0.92*(DK568-W568)</f>
        <v>0</v>
      </c>
      <c r="AE568">
        <f>2*0.95*5.67E-8*(((DK568+$B$7)+273)^4-(W568+273)^4)</f>
        <v>0</v>
      </c>
      <c r="AF568">
        <f>U568+AE568+AC568+AD568</f>
        <v>0</v>
      </c>
      <c r="AG568">
        <f>DH568*AU568*(DC568-DB568*(1000-AU568*DE568)/(1000-AU568*DD568))/(100*CV568)</f>
        <v>0</v>
      </c>
      <c r="AH568">
        <f>1000*DH568*AU568*(DD568-DE568)/(100*CV568*(1000-AU568*DD568))</f>
        <v>0</v>
      </c>
      <c r="AI568">
        <f>(AJ568 - AK568 - DI568*1E3/(8.314*(DK568+273.15)) * AM568/DH568 * AL568) * DH568/(100*CV568) * (1000 - DE568)/1000</f>
        <v>0</v>
      </c>
      <c r="AJ568">
        <v>335.3180874109297</v>
      </c>
      <c r="AK568">
        <v>322.3030121212121</v>
      </c>
      <c r="AL568">
        <v>-2.843846341174512</v>
      </c>
      <c r="AM568">
        <v>66.43299364286264</v>
      </c>
      <c r="AN568">
        <f>(AP568 - AO568 + DI568*1E3/(8.314*(DK568+273.15)) * AR568/DH568 * AQ568) * DH568/(100*CV568) * 1000/(1000 - AP568)</f>
        <v>0</v>
      </c>
      <c r="AO568">
        <v>14.01303778595113</v>
      </c>
      <c r="AP568">
        <v>28.45299020979023</v>
      </c>
      <c r="AQ568">
        <v>0.005987368265758091</v>
      </c>
      <c r="AR568">
        <v>79.14352764128105</v>
      </c>
      <c r="AS568">
        <v>0</v>
      </c>
      <c r="AT568">
        <v>0</v>
      </c>
      <c r="AU568">
        <f>IF(AS568*$H$13&gt;=AW568,1.0,(AW568/(AW568-AS568*$H$13)))</f>
        <v>0</v>
      </c>
      <c r="AV568">
        <f>(AU568-1)*100</f>
        <v>0</v>
      </c>
      <c r="AW568">
        <f>MAX(0,($B$13+$C$13*DP568)/(1+$D$13*DP568)*DI568/(DK568+273)*$E$13)</f>
        <v>0</v>
      </c>
      <c r="AX568" t="s">
        <v>421</v>
      </c>
      <c r="AY568" t="s">
        <v>421</v>
      </c>
      <c r="AZ568">
        <v>0</v>
      </c>
      <c r="BA568">
        <v>0</v>
      </c>
      <c r="BB568">
        <f>1-AZ568/BA568</f>
        <v>0</v>
      </c>
      <c r="BC568">
        <v>0</v>
      </c>
      <c r="BD568" t="s">
        <v>421</v>
      </c>
      <c r="BE568" t="s">
        <v>421</v>
      </c>
      <c r="BF568">
        <v>0</v>
      </c>
      <c r="BG568">
        <v>0</v>
      </c>
      <c r="BH568">
        <f>1-BF568/BG568</f>
        <v>0</v>
      </c>
      <c r="BI568">
        <v>0.5</v>
      </c>
      <c r="BJ568">
        <f>CS568</f>
        <v>0</v>
      </c>
      <c r="BK568">
        <f>L568</f>
        <v>0</v>
      </c>
      <c r="BL568">
        <f>BH568*BI568*BJ568</f>
        <v>0</v>
      </c>
      <c r="BM568">
        <f>(BK568-BC568)/BJ568</f>
        <v>0</v>
      </c>
      <c r="BN568">
        <f>(BA568-BG568)/BG568</f>
        <v>0</v>
      </c>
      <c r="BO568">
        <f>AZ568/(BB568+AZ568/BG568)</f>
        <v>0</v>
      </c>
      <c r="BP568" t="s">
        <v>421</v>
      </c>
      <c r="BQ568">
        <v>0</v>
      </c>
      <c r="BR568">
        <f>IF(BQ568&lt;&gt;0, BQ568, BO568)</f>
        <v>0</v>
      </c>
      <c r="BS568">
        <f>1-BR568/BG568</f>
        <v>0</v>
      </c>
      <c r="BT568">
        <f>(BG568-BF568)/(BG568-BR568)</f>
        <v>0</v>
      </c>
      <c r="BU568">
        <f>(BA568-BG568)/(BA568-BR568)</f>
        <v>0</v>
      </c>
      <c r="BV568">
        <f>(BG568-BF568)/(BG568-AZ568)</f>
        <v>0</v>
      </c>
      <c r="BW568">
        <f>(BA568-BG568)/(BA568-AZ568)</f>
        <v>0</v>
      </c>
      <c r="BX568">
        <f>(BT568*BR568/BF568)</f>
        <v>0</v>
      </c>
      <c r="BY568">
        <f>(1-BX568)</f>
        <v>0</v>
      </c>
      <c r="BZ568">
        <v>1371</v>
      </c>
      <c r="CA568">
        <v>300</v>
      </c>
      <c r="CB568">
        <v>300</v>
      </c>
      <c r="CC568">
        <v>300</v>
      </c>
      <c r="CD568">
        <v>10508.5</v>
      </c>
      <c r="CE568">
        <v>0.03</v>
      </c>
      <c r="CF568">
        <v>-0.00739737</v>
      </c>
      <c r="CG568">
        <v>0.08</v>
      </c>
      <c r="CH568" t="s">
        <v>421</v>
      </c>
      <c r="CI568" t="s">
        <v>421</v>
      </c>
      <c r="CJ568" t="s">
        <v>421</v>
      </c>
      <c r="CK568" t="s">
        <v>421</v>
      </c>
      <c r="CL568" t="s">
        <v>421</v>
      </c>
      <c r="CM568" t="s">
        <v>421</v>
      </c>
      <c r="CN568" t="s">
        <v>421</v>
      </c>
      <c r="CO568" t="s">
        <v>421</v>
      </c>
      <c r="CP568" t="s">
        <v>421</v>
      </c>
      <c r="CQ568" t="s">
        <v>421</v>
      </c>
      <c r="CR568">
        <f>$B$11*DQ568+$C$11*DR568+$F$11*EC568*(1-EF568)</f>
        <v>0</v>
      </c>
      <c r="CS568">
        <f>CR568*CT568</f>
        <v>0</v>
      </c>
      <c r="CT568">
        <f>($B$11*$D$9+$C$11*$D$9+$F$11*((EP568+EH568)/MAX(EP568+EH568+EQ568, 0.1)*$I$9+EQ568/MAX(EP568+EH568+EQ568, 0.1)*$J$9))/($B$11+$C$11+$F$11)</f>
        <v>0</v>
      </c>
      <c r="CU568">
        <f>($B$11*$K$9+$C$11*$K$9+$F$11*((EP568+EH568)/MAX(EP568+EH568+EQ568, 0.1)*$P$9+EQ568/MAX(EP568+EH568+EQ568, 0.1)*$Q$9))/($B$11+$C$11+$F$11)</f>
        <v>0</v>
      </c>
      <c r="CV568">
        <v>6</v>
      </c>
      <c r="CW568">
        <v>0.5</v>
      </c>
      <c r="CX568" t="s">
        <v>422</v>
      </c>
      <c r="CY568">
        <v>2</v>
      </c>
      <c r="CZ568" t="b">
        <v>1</v>
      </c>
      <c r="DA568">
        <v>1652296947.7</v>
      </c>
      <c r="DB568">
        <v>319.5203</v>
      </c>
      <c r="DC568">
        <v>327.4036</v>
      </c>
      <c r="DD568">
        <v>28.43587</v>
      </c>
      <c r="DE568">
        <v>14.05406</v>
      </c>
      <c r="DF568">
        <v>319.4056</v>
      </c>
      <c r="DG568">
        <v>28.30615</v>
      </c>
      <c r="DH568">
        <v>400.0622</v>
      </c>
      <c r="DI568">
        <v>90.51297</v>
      </c>
      <c r="DJ568">
        <v>0.09992609</v>
      </c>
      <c r="DK568">
        <v>33.67925999999999</v>
      </c>
      <c r="DL568">
        <v>32.26765999999999</v>
      </c>
      <c r="DM568">
        <v>999.9</v>
      </c>
      <c r="DN568">
        <v>0</v>
      </c>
      <c r="DO568">
        <v>0</v>
      </c>
      <c r="DP568">
        <v>10003.883</v>
      </c>
      <c r="DQ568">
        <v>0</v>
      </c>
      <c r="DR568">
        <v>1016.62</v>
      </c>
      <c r="DS568">
        <v>-7.883301000000001</v>
      </c>
      <c r="DT568">
        <v>328.8721</v>
      </c>
      <c r="DU568">
        <v>332.0703</v>
      </c>
      <c r="DV568">
        <v>14.38181</v>
      </c>
      <c r="DW568">
        <v>327.4036</v>
      </c>
      <c r="DX568">
        <v>14.05406</v>
      </c>
      <c r="DY568">
        <v>2.573816</v>
      </c>
      <c r="DZ568">
        <v>1.272074</v>
      </c>
      <c r="EA568">
        <v>21.50096</v>
      </c>
      <c r="EB568">
        <v>10.47284</v>
      </c>
      <c r="EC568">
        <v>1500.003</v>
      </c>
      <c r="ED568">
        <v>0.9729980000000001</v>
      </c>
      <c r="EE568">
        <v>0.02700200000000001</v>
      </c>
      <c r="EF568">
        <v>0</v>
      </c>
      <c r="EG568">
        <v>1296.079</v>
      </c>
      <c r="EH568">
        <v>5.000970000000001</v>
      </c>
      <c r="EI568">
        <v>20674.52</v>
      </c>
      <c r="EJ568">
        <v>12491.62</v>
      </c>
      <c r="EK568">
        <v>42.625</v>
      </c>
      <c r="EL568">
        <v>44.3624</v>
      </c>
      <c r="EM568">
        <v>42.8372</v>
      </c>
      <c r="EN568">
        <v>44.062</v>
      </c>
      <c r="EO568">
        <v>43.7311</v>
      </c>
      <c r="EP568">
        <v>1454.633</v>
      </c>
      <c r="EQ568">
        <v>40.37</v>
      </c>
      <c r="ER568">
        <v>0</v>
      </c>
      <c r="ES568">
        <v>507.7999999523163</v>
      </c>
      <c r="ET568">
        <v>0</v>
      </c>
      <c r="EU568">
        <v>1304.5964</v>
      </c>
      <c r="EV568">
        <v>-120.9899998023951</v>
      </c>
      <c r="EW568">
        <v>-1778.999997282751</v>
      </c>
      <c r="EX568">
        <v>20798.18</v>
      </c>
      <c r="EY568">
        <v>15</v>
      </c>
      <c r="EZ568">
        <v>1652296461.5</v>
      </c>
      <c r="FA568" t="s">
        <v>1606</v>
      </c>
      <c r="FB568">
        <v>1652296461.5</v>
      </c>
      <c r="FC568">
        <v>1652296459.5</v>
      </c>
      <c r="FD568">
        <v>40</v>
      </c>
      <c r="FE568">
        <v>-0.753</v>
      </c>
      <c r="FF568">
        <v>0.017</v>
      </c>
      <c r="FG568">
        <v>0.039</v>
      </c>
      <c r="FH568">
        <v>0.136</v>
      </c>
      <c r="FI568">
        <v>400</v>
      </c>
      <c r="FJ568">
        <v>29</v>
      </c>
      <c r="FK568">
        <v>0.22</v>
      </c>
      <c r="FL568">
        <v>0.25</v>
      </c>
      <c r="FM568">
        <v>-14.40281073170732</v>
      </c>
      <c r="FN568">
        <v>58.16620494773515</v>
      </c>
      <c r="FO568">
        <v>5.857919311305242</v>
      </c>
      <c r="FP568">
        <v>-1</v>
      </c>
      <c r="FQ568">
        <v>14.54192195121951</v>
      </c>
      <c r="FR568">
        <v>-1.114802090592335</v>
      </c>
      <c r="FS568">
        <v>0.1122265294321617</v>
      </c>
      <c r="FT568">
        <v>0</v>
      </c>
      <c r="FU568">
        <v>0</v>
      </c>
      <c r="FV568">
        <v>0</v>
      </c>
      <c r="FW568">
        <v>0</v>
      </c>
      <c r="FX568">
        <v>-1</v>
      </c>
      <c r="FY568">
        <v>0</v>
      </c>
      <c r="FZ568">
        <v>1</v>
      </c>
      <c r="GA568" t="s">
        <v>710</v>
      </c>
      <c r="GB568">
        <v>2.69363</v>
      </c>
      <c r="GC568">
        <v>2.70521</v>
      </c>
      <c r="GD568">
        <v>0.07364179999999999</v>
      </c>
      <c r="GE568">
        <v>0.07409689999999999</v>
      </c>
      <c r="GF568">
        <v>0.118854</v>
      </c>
      <c r="GG568">
        <v>0.0715023</v>
      </c>
      <c r="GH568">
        <v>29023.7</v>
      </c>
      <c r="GI568">
        <v>29130.5</v>
      </c>
      <c r="GJ568">
        <v>29154.8</v>
      </c>
      <c r="GK568">
        <v>29120.1</v>
      </c>
      <c r="GL568">
        <v>34007.1</v>
      </c>
      <c r="GM568">
        <v>36003</v>
      </c>
      <c r="GN568">
        <v>41027.1</v>
      </c>
      <c r="GO568">
        <v>41560.5</v>
      </c>
      <c r="GP568">
        <v>1.7184</v>
      </c>
      <c r="GQ568">
        <v>1.9815</v>
      </c>
      <c r="GR568">
        <v>0.0615194</v>
      </c>
      <c r="GS568">
        <v>0</v>
      </c>
      <c r="GT568">
        <v>31.2776</v>
      </c>
      <c r="GU568">
        <v>999.9</v>
      </c>
      <c r="GV568">
        <v>39.2</v>
      </c>
      <c r="GW568">
        <v>37.8</v>
      </c>
      <c r="GX568">
        <v>28.52</v>
      </c>
      <c r="GY568">
        <v>62.8246</v>
      </c>
      <c r="GZ568">
        <v>29.7636</v>
      </c>
      <c r="HA568">
        <v>1</v>
      </c>
      <c r="HB568">
        <v>0.380328</v>
      </c>
      <c r="HC568">
        <v>0</v>
      </c>
      <c r="HD568">
        <v>20.3922</v>
      </c>
      <c r="HE568">
        <v>5.21624</v>
      </c>
      <c r="HF568">
        <v>12.0099</v>
      </c>
      <c r="HG568">
        <v>4.98735</v>
      </c>
      <c r="HH568">
        <v>3.2884</v>
      </c>
      <c r="HI568">
        <v>2587.6</v>
      </c>
      <c r="HJ568">
        <v>9999</v>
      </c>
      <c r="HK568">
        <v>9999</v>
      </c>
      <c r="HL568">
        <v>48</v>
      </c>
      <c r="HM568">
        <v>1.86737</v>
      </c>
      <c r="HN568">
        <v>1.8663</v>
      </c>
      <c r="HO568">
        <v>1.86584</v>
      </c>
      <c r="HP568">
        <v>1.86569</v>
      </c>
      <c r="HQ568">
        <v>1.86752</v>
      </c>
      <c r="HR568">
        <v>1.86999</v>
      </c>
      <c r="HS568">
        <v>1.86872</v>
      </c>
      <c r="HT568">
        <v>1.87009</v>
      </c>
      <c r="HU568">
        <v>0</v>
      </c>
      <c r="HV568">
        <v>0</v>
      </c>
      <c r="HW568">
        <v>0</v>
      </c>
      <c r="HX568">
        <v>0</v>
      </c>
      <c r="HY568" t="s">
        <v>425</v>
      </c>
      <c r="HZ568" t="s">
        <v>426</v>
      </c>
      <c r="IA568" t="s">
        <v>427</v>
      </c>
      <c r="IB568" t="s">
        <v>427</v>
      </c>
      <c r="IC568" t="s">
        <v>427</v>
      </c>
      <c r="ID568" t="s">
        <v>427</v>
      </c>
      <c r="IE568">
        <v>0</v>
      </c>
      <c r="IF568">
        <v>100</v>
      </c>
      <c r="IG568">
        <v>100</v>
      </c>
      <c r="IH568">
        <v>0.122</v>
      </c>
      <c r="II568">
        <v>0.13</v>
      </c>
      <c r="IJ568">
        <v>0.3340698134881136</v>
      </c>
      <c r="IK568">
        <v>-0.0004613869835165773</v>
      </c>
      <c r="IL568">
        <v>-7.733014719846753E-07</v>
      </c>
      <c r="IM568">
        <v>2.12217718631011E-10</v>
      </c>
      <c r="IN568">
        <v>-0.1489367367143348</v>
      </c>
      <c r="IO568">
        <v>0.000886434048502425</v>
      </c>
      <c r="IP568">
        <v>0.0004187276611132993</v>
      </c>
      <c r="IQ568">
        <v>-3.612086840460417E-06</v>
      </c>
      <c r="IR568">
        <v>19</v>
      </c>
      <c r="IS568">
        <v>2204</v>
      </c>
      <c r="IT568">
        <v>1</v>
      </c>
      <c r="IU568">
        <v>37</v>
      </c>
      <c r="IV568">
        <v>8.199999999999999</v>
      </c>
      <c r="IW568">
        <v>8.199999999999999</v>
      </c>
      <c r="IX568">
        <v>0.81665</v>
      </c>
      <c r="IY568">
        <v>2.23633</v>
      </c>
      <c r="IZ568">
        <v>1.39648</v>
      </c>
      <c r="JA568">
        <v>2.34497</v>
      </c>
      <c r="JB568">
        <v>1.49536</v>
      </c>
      <c r="JC568">
        <v>2.39258</v>
      </c>
      <c r="JD568">
        <v>39.8932</v>
      </c>
      <c r="JE568">
        <v>13.5016</v>
      </c>
      <c r="JF568">
        <v>18</v>
      </c>
      <c r="JG568">
        <v>394.21</v>
      </c>
      <c r="JH568">
        <v>544.579</v>
      </c>
      <c r="JI568">
        <v>32.9687</v>
      </c>
      <c r="JJ568">
        <v>32.3334</v>
      </c>
      <c r="JK568">
        <v>30.0005</v>
      </c>
      <c r="JL568">
        <v>32.176</v>
      </c>
      <c r="JM568">
        <v>32.0707</v>
      </c>
      <c r="JN568">
        <v>16.2302</v>
      </c>
      <c r="JO568">
        <v>45.1874</v>
      </c>
      <c r="JP568">
        <v>9.189629999999999</v>
      </c>
      <c r="JQ568">
        <v>-999.9</v>
      </c>
      <c r="JR568">
        <v>292.683</v>
      </c>
      <c r="JS568">
        <v>14.2344</v>
      </c>
      <c r="JT568">
        <v>99.6434</v>
      </c>
      <c r="JU568">
        <v>99.751</v>
      </c>
    </row>
    <row r="569" spans="1:281">
      <c r="A569">
        <v>553</v>
      </c>
      <c r="B569">
        <v>1652296955.5</v>
      </c>
      <c r="C569">
        <v>14899</v>
      </c>
      <c r="D569" t="s">
        <v>1619</v>
      </c>
      <c r="E569" t="s">
        <v>1620</v>
      </c>
      <c r="F569">
        <v>5</v>
      </c>
      <c r="G569" t="s">
        <v>1605</v>
      </c>
      <c r="H569" t="s">
        <v>418</v>
      </c>
      <c r="I569">
        <v>1652296953</v>
      </c>
      <c r="J569">
        <f>(K569)/1000</f>
        <v>0</v>
      </c>
      <c r="K569">
        <f>IF(CZ569, AN569, AH569)</f>
        <v>0</v>
      </c>
      <c r="L569">
        <f>IF(CZ569, AI569, AG569)</f>
        <v>0</v>
      </c>
      <c r="M569">
        <f>DB569 - IF(AU569&gt;1, L569*CV569*100.0/(AW569*DP569), 0)</f>
        <v>0</v>
      </c>
      <c r="N569">
        <f>((T569-J569/2)*M569-L569)/(T569+J569/2)</f>
        <v>0</v>
      </c>
      <c r="O569">
        <f>N569*(DI569+DJ569)/1000.0</f>
        <v>0</v>
      </c>
      <c r="P569">
        <f>(DB569 - IF(AU569&gt;1, L569*CV569*100.0/(AW569*DP569), 0))*(DI569+DJ569)/1000.0</f>
        <v>0</v>
      </c>
      <c r="Q569">
        <f>2.0/((1/S569-1/R569)+SIGN(S569)*SQRT((1/S569-1/R569)*(1/S569-1/R569) + 4*CW569/((CW569+1)*(CW569+1))*(2*1/S569*1/R569-1/R569*1/R569)))</f>
        <v>0</v>
      </c>
      <c r="R569">
        <f>IF(LEFT(CX569,1)&lt;&gt;"0",IF(LEFT(CX569,1)="1",3.0,CY569),$D$5+$E$5*(DP569*DI569/($K$5*1000))+$F$5*(DP569*DI569/($K$5*1000))*MAX(MIN(CV569,$J$5),$I$5)*MAX(MIN(CV569,$J$5),$I$5)+$G$5*MAX(MIN(CV569,$J$5),$I$5)*(DP569*DI569/($K$5*1000))+$H$5*(DP569*DI569/($K$5*1000))*(DP569*DI569/($K$5*1000)))</f>
        <v>0</v>
      </c>
      <c r="S569">
        <f>J569*(1000-(1000*0.61365*exp(17.502*W569/(240.97+W569))/(DI569+DJ569)+DD569)/2)/(1000*0.61365*exp(17.502*W569/(240.97+W569))/(DI569+DJ569)-DD569)</f>
        <v>0</v>
      </c>
      <c r="T569">
        <f>1/((CW569+1)/(Q569/1.6)+1/(R569/1.37)) + CW569/((CW569+1)/(Q569/1.6) + CW569/(R569/1.37))</f>
        <v>0</v>
      </c>
      <c r="U569">
        <f>(CR569*CU569)</f>
        <v>0</v>
      </c>
      <c r="V569">
        <f>(DK569+(U569+2*0.95*5.67E-8*(((DK569+$B$7)+273)^4-(DK569+273)^4)-44100*J569)/(1.84*29.3*R569+8*0.95*5.67E-8*(DK569+273)^3))</f>
        <v>0</v>
      </c>
      <c r="W569">
        <f>($C$7*DL569+$D$7*DM569+$E$7*V569)</f>
        <v>0</v>
      </c>
      <c r="X569">
        <f>0.61365*exp(17.502*W569/(240.97+W569))</f>
        <v>0</v>
      </c>
      <c r="Y569">
        <f>(Z569/AA569*100)</f>
        <v>0</v>
      </c>
      <c r="Z569">
        <f>DD569*(DI569+DJ569)/1000</f>
        <v>0</v>
      </c>
      <c r="AA569">
        <f>0.61365*exp(17.502*DK569/(240.97+DK569))</f>
        <v>0</v>
      </c>
      <c r="AB569">
        <f>(X569-DD569*(DI569+DJ569)/1000)</f>
        <v>0</v>
      </c>
      <c r="AC569">
        <f>(-J569*44100)</f>
        <v>0</v>
      </c>
      <c r="AD569">
        <f>2*29.3*R569*0.92*(DK569-W569)</f>
        <v>0</v>
      </c>
      <c r="AE569">
        <f>2*0.95*5.67E-8*(((DK569+$B$7)+273)^4-(W569+273)^4)</f>
        <v>0</v>
      </c>
      <c r="AF569">
        <f>U569+AE569+AC569+AD569</f>
        <v>0</v>
      </c>
      <c r="AG569">
        <f>DH569*AU569*(DC569-DB569*(1000-AU569*DE569)/(1000-AU569*DD569))/(100*CV569)</f>
        <v>0</v>
      </c>
      <c r="AH569">
        <f>1000*DH569*AU569*(DD569-DE569)/(100*CV569*(1000-AU569*DD569))</f>
        <v>0</v>
      </c>
      <c r="AI569">
        <f>(AJ569 - AK569 - DI569*1E3/(8.314*(DK569+273.15)) * AM569/DH569 * AL569) * DH569/(100*CV569) * (1000 - DE569)/1000</f>
        <v>0</v>
      </c>
      <c r="AJ569">
        <v>318.3348888182147</v>
      </c>
      <c r="AK569">
        <v>307.4579999999998</v>
      </c>
      <c r="AL569">
        <v>-2.975787453864022</v>
      </c>
      <c r="AM569">
        <v>66.43299364286264</v>
      </c>
      <c r="AN569">
        <f>(AP569 - AO569 + DI569*1E3/(8.314*(DK569+273.15)) * AR569/DH569 * AQ569) * DH569/(100*CV569) * 1000/(1000 - AP569)</f>
        <v>0</v>
      </c>
      <c r="AO569">
        <v>14.16714508961033</v>
      </c>
      <c r="AP569">
        <v>28.49674405594407</v>
      </c>
      <c r="AQ569">
        <v>0.0103072154000833</v>
      </c>
      <c r="AR569">
        <v>79.14352764128105</v>
      </c>
      <c r="AS569">
        <v>0</v>
      </c>
      <c r="AT569">
        <v>0</v>
      </c>
      <c r="AU569">
        <f>IF(AS569*$H$13&gt;=AW569,1.0,(AW569/(AW569-AS569*$H$13)))</f>
        <v>0</v>
      </c>
      <c r="AV569">
        <f>(AU569-1)*100</f>
        <v>0</v>
      </c>
      <c r="AW569">
        <f>MAX(0,($B$13+$C$13*DP569)/(1+$D$13*DP569)*DI569/(DK569+273)*$E$13)</f>
        <v>0</v>
      </c>
      <c r="AX569" t="s">
        <v>421</v>
      </c>
      <c r="AY569" t="s">
        <v>421</v>
      </c>
      <c r="AZ569">
        <v>0</v>
      </c>
      <c r="BA569">
        <v>0</v>
      </c>
      <c r="BB569">
        <f>1-AZ569/BA569</f>
        <v>0</v>
      </c>
      <c r="BC569">
        <v>0</v>
      </c>
      <c r="BD569" t="s">
        <v>421</v>
      </c>
      <c r="BE569" t="s">
        <v>421</v>
      </c>
      <c r="BF569">
        <v>0</v>
      </c>
      <c r="BG569">
        <v>0</v>
      </c>
      <c r="BH569">
        <f>1-BF569/BG569</f>
        <v>0</v>
      </c>
      <c r="BI569">
        <v>0.5</v>
      </c>
      <c r="BJ569">
        <f>CS569</f>
        <v>0</v>
      </c>
      <c r="BK569">
        <f>L569</f>
        <v>0</v>
      </c>
      <c r="BL569">
        <f>BH569*BI569*BJ569</f>
        <v>0</v>
      </c>
      <c r="BM569">
        <f>(BK569-BC569)/BJ569</f>
        <v>0</v>
      </c>
      <c r="BN569">
        <f>(BA569-BG569)/BG569</f>
        <v>0</v>
      </c>
      <c r="BO569">
        <f>AZ569/(BB569+AZ569/BG569)</f>
        <v>0</v>
      </c>
      <c r="BP569" t="s">
        <v>421</v>
      </c>
      <c r="BQ569">
        <v>0</v>
      </c>
      <c r="BR569">
        <f>IF(BQ569&lt;&gt;0, BQ569, BO569)</f>
        <v>0</v>
      </c>
      <c r="BS569">
        <f>1-BR569/BG569</f>
        <v>0</v>
      </c>
      <c r="BT569">
        <f>(BG569-BF569)/(BG569-BR569)</f>
        <v>0</v>
      </c>
      <c r="BU569">
        <f>(BA569-BG569)/(BA569-BR569)</f>
        <v>0</v>
      </c>
      <c r="BV569">
        <f>(BG569-BF569)/(BG569-AZ569)</f>
        <v>0</v>
      </c>
      <c r="BW569">
        <f>(BA569-BG569)/(BA569-AZ569)</f>
        <v>0</v>
      </c>
      <c r="BX569">
        <f>(BT569*BR569/BF569)</f>
        <v>0</v>
      </c>
      <c r="BY569">
        <f>(1-BX569)</f>
        <v>0</v>
      </c>
      <c r="BZ569">
        <v>1371</v>
      </c>
      <c r="CA569">
        <v>300</v>
      </c>
      <c r="CB569">
        <v>300</v>
      </c>
      <c r="CC569">
        <v>300</v>
      </c>
      <c r="CD569">
        <v>10508.5</v>
      </c>
      <c r="CE569">
        <v>0.03</v>
      </c>
      <c r="CF569">
        <v>-0.00739737</v>
      </c>
      <c r="CG569">
        <v>0.08</v>
      </c>
      <c r="CH569" t="s">
        <v>421</v>
      </c>
      <c r="CI569" t="s">
        <v>421</v>
      </c>
      <c r="CJ569" t="s">
        <v>421</v>
      </c>
      <c r="CK569" t="s">
        <v>421</v>
      </c>
      <c r="CL569" t="s">
        <v>421</v>
      </c>
      <c r="CM569" t="s">
        <v>421</v>
      </c>
      <c r="CN569" t="s">
        <v>421</v>
      </c>
      <c r="CO569" t="s">
        <v>421</v>
      </c>
      <c r="CP569" t="s">
        <v>421</v>
      </c>
      <c r="CQ569" t="s">
        <v>421</v>
      </c>
      <c r="CR569">
        <f>$B$11*DQ569+$C$11*DR569+$F$11*EC569*(1-EF569)</f>
        <v>0</v>
      </c>
      <c r="CS569">
        <f>CR569*CT569</f>
        <v>0</v>
      </c>
      <c r="CT569">
        <f>($B$11*$D$9+$C$11*$D$9+$F$11*((EP569+EH569)/MAX(EP569+EH569+EQ569, 0.1)*$I$9+EQ569/MAX(EP569+EH569+EQ569, 0.1)*$J$9))/($B$11+$C$11+$F$11)</f>
        <v>0</v>
      </c>
      <c r="CU569">
        <f>($B$11*$K$9+$C$11*$K$9+$F$11*((EP569+EH569)/MAX(EP569+EH569+EQ569, 0.1)*$P$9+EQ569/MAX(EP569+EH569+EQ569, 0.1)*$Q$9))/($B$11+$C$11+$F$11)</f>
        <v>0</v>
      </c>
      <c r="CV569">
        <v>6</v>
      </c>
      <c r="CW569">
        <v>0.5</v>
      </c>
      <c r="CX569" t="s">
        <v>422</v>
      </c>
      <c r="CY569">
        <v>2</v>
      </c>
      <c r="CZ569" t="b">
        <v>1</v>
      </c>
      <c r="DA569">
        <v>1652296953</v>
      </c>
      <c r="DB569">
        <v>304.4922222222223</v>
      </c>
      <c r="DC569">
        <v>309.7077777777778</v>
      </c>
      <c r="DD569">
        <v>28.48024444444444</v>
      </c>
      <c r="DE569">
        <v>14.18542222222222</v>
      </c>
      <c r="DF569">
        <v>304.3643333333333</v>
      </c>
      <c r="DG569">
        <v>28.3498</v>
      </c>
      <c r="DH569">
        <v>400.0618888888889</v>
      </c>
      <c r="DI569">
        <v>90.51768888888888</v>
      </c>
      <c r="DJ569">
        <v>0.1000592111111111</v>
      </c>
      <c r="DK569">
        <v>33.68457777777778</v>
      </c>
      <c r="DL569">
        <v>32.27746666666666</v>
      </c>
      <c r="DM569">
        <v>999.9000000000001</v>
      </c>
      <c r="DN569">
        <v>0</v>
      </c>
      <c r="DO569">
        <v>0</v>
      </c>
      <c r="DP569">
        <v>10000.05777777778</v>
      </c>
      <c r="DQ569">
        <v>0</v>
      </c>
      <c r="DR569">
        <v>1017.888888888889</v>
      </c>
      <c r="DS569">
        <v>-5.215561111111112</v>
      </c>
      <c r="DT569">
        <v>313.4184444444444</v>
      </c>
      <c r="DU569">
        <v>314.1644444444445</v>
      </c>
      <c r="DV569">
        <v>14.29481111111111</v>
      </c>
      <c r="DW569">
        <v>309.7077777777778</v>
      </c>
      <c r="DX569">
        <v>14.18542222222222</v>
      </c>
      <c r="DY569">
        <v>2.577964444444444</v>
      </c>
      <c r="DZ569">
        <v>1.284033333333333</v>
      </c>
      <c r="EA569">
        <v>21.52727777777778</v>
      </c>
      <c r="EB569">
        <v>10.61322222222222</v>
      </c>
      <c r="EC569">
        <v>1499.978888888889</v>
      </c>
      <c r="ED569">
        <v>0.972998</v>
      </c>
      <c r="EE569">
        <v>0.027002</v>
      </c>
      <c r="EF569">
        <v>0</v>
      </c>
      <c r="EG569">
        <v>1283.076666666667</v>
      </c>
      <c r="EH569">
        <v>5.00097</v>
      </c>
      <c r="EI569">
        <v>20480.84444444444</v>
      </c>
      <c r="EJ569">
        <v>12491.38888888889</v>
      </c>
      <c r="EK569">
        <v>42.625</v>
      </c>
      <c r="EL569">
        <v>44.375</v>
      </c>
      <c r="EM569">
        <v>42.875</v>
      </c>
      <c r="EN569">
        <v>44.062</v>
      </c>
      <c r="EO569">
        <v>43.72900000000001</v>
      </c>
      <c r="EP569">
        <v>1454.608888888889</v>
      </c>
      <c r="EQ569">
        <v>40.37</v>
      </c>
      <c r="ER569">
        <v>0</v>
      </c>
      <c r="ES569">
        <v>512.5999999046326</v>
      </c>
      <c r="ET569">
        <v>0</v>
      </c>
      <c r="EU569">
        <v>1294.0944</v>
      </c>
      <c r="EV569">
        <v>-142.080000213234</v>
      </c>
      <c r="EW569">
        <v>-2096.630772506949</v>
      </c>
      <c r="EX569">
        <v>20643.64</v>
      </c>
      <c r="EY569">
        <v>15</v>
      </c>
      <c r="EZ569">
        <v>1652296461.5</v>
      </c>
      <c r="FA569" t="s">
        <v>1606</v>
      </c>
      <c r="FB569">
        <v>1652296461.5</v>
      </c>
      <c r="FC569">
        <v>1652296459.5</v>
      </c>
      <c r="FD569">
        <v>40</v>
      </c>
      <c r="FE569">
        <v>-0.753</v>
      </c>
      <c r="FF569">
        <v>0.017</v>
      </c>
      <c r="FG569">
        <v>0.039</v>
      </c>
      <c r="FH569">
        <v>0.136</v>
      </c>
      <c r="FI569">
        <v>400</v>
      </c>
      <c r="FJ569">
        <v>29</v>
      </c>
      <c r="FK569">
        <v>0.22</v>
      </c>
      <c r="FL569">
        <v>0.25</v>
      </c>
      <c r="FM569">
        <v>-10.83306853658537</v>
      </c>
      <c r="FN569">
        <v>43.54678578397215</v>
      </c>
      <c r="FO569">
        <v>4.353941510991442</v>
      </c>
      <c r="FP569">
        <v>-1</v>
      </c>
      <c r="FQ569">
        <v>14.46867317073171</v>
      </c>
      <c r="FR569">
        <v>-1.25934773519166</v>
      </c>
      <c r="FS569">
        <v>0.1252368838843749</v>
      </c>
      <c r="FT569">
        <v>0</v>
      </c>
      <c r="FU569">
        <v>0</v>
      </c>
      <c r="FV569">
        <v>0</v>
      </c>
      <c r="FW569">
        <v>0</v>
      </c>
      <c r="FX569">
        <v>-1</v>
      </c>
      <c r="FY569">
        <v>0</v>
      </c>
      <c r="FZ569">
        <v>1</v>
      </c>
      <c r="GA569" t="s">
        <v>710</v>
      </c>
      <c r="GB569">
        <v>2.69349</v>
      </c>
      <c r="GC569">
        <v>2.7051</v>
      </c>
      <c r="GD569">
        <v>0.0708252</v>
      </c>
      <c r="GE569">
        <v>0.07095990000000001</v>
      </c>
      <c r="GF569">
        <v>0.118971</v>
      </c>
      <c r="GG569">
        <v>0.07166359999999999</v>
      </c>
      <c r="GH569">
        <v>29111.5</v>
      </c>
      <c r="GI569">
        <v>29228.7</v>
      </c>
      <c r="GJ569">
        <v>29154.4</v>
      </c>
      <c r="GK569">
        <v>29119.6</v>
      </c>
      <c r="GL569">
        <v>34002.3</v>
      </c>
      <c r="GM569">
        <v>35996</v>
      </c>
      <c r="GN569">
        <v>41026.8</v>
      </c>
      <c r="GO569">
        <v>41559.6</v>
      </c>
      <c r="GP569">
        <v>1.71858</v>
      </c>
      <c r="GQ569">
        <v>1.98142</v>
      </c>
      <c r="GR569">
        <v>0.0620633</v>
      </c>
      <c r="GS569">
        <v>0</v>
      </c>
      <c r="GT569">
        <v>31.2826</v>
      </c>
      <c r="GU569">
        <v>999.9</v>
      </c>
      <c r="GV569">
        <v>39.1</v>
      </c>
      <c r="GW569">
        <v>37.8</v>
      </c>
      <c r="GX569">
        <v>28.4452</v>
      </c>
      <c r="GY569">
        <v>62.6846</v>
      </c>
      <c r="GZ569">
        <v>30.2724</v>
      </c>
      <c r="HA569">
        <v>1</v>
      </c>
      <c r="HB569">
        <v>0.380864</v>
      </c>
      <c r="HC569">
        <v>0</v>
      </c>
      <c r="HD569">
        <v>20.3922</v>
      </c>
      <c r="HE569">
        <v>5.21609</v>
      </c>
      <c r="HF569">
        <v>12.0099</v>
      </c>
      <c r="HG569">
        <v>4.9872</v>
      </c>
      <c r="HH569">
        <v>3.28848</v>
      </c>
      <c r="HI569">
        <v>2587.6</v>
      </c>
      <c r="HJ569">
        <v>9999</v>
      </c>
      <c r="HK569">
        <v>9999</v>
      </c>
      <c r="HL569">
        <v>48</v>
      </c>
      <c r="HM569">
        <v>1.86737</v>
      </c>
      <c r="HN569">
        <v>1.8663</v>
      </c>
      <c r="HO569">
        <v>1.86584</v>
      </c>
      <c r="HP569">
        <v>1.8657</v>
      </c>
      <c r="HQ569">
        <v>1.86752</v>
      </c>
      <c r="HR569">
        <v>1.86999</v>
      </c>
      <c r="HS569">
        <v>1.86873</v>
      </c>
      <c r="HT569">
        <v>1.87011</v>
      </c>
      <c r="HU569">
        <v>0</v>
      </c>
      <c r="HV569">
        <v>0</v>
      </c>
      <c r="HW569">
        <v>0</v>
      </c>
      <c r="HX569">
        <v>0</v>
      </c>
      <c r="HY569" t="s">
        <v>425</v>
      </c>
      <c r="HZ569" t="s">
        <v>426</v>
      </c>
      <c r="IA569" t="s">
        <v>427</v>
      </c>
      <c r="IB569" t="s">
        <v>427</v>
      </c>
      <c r="IC569" t="s">
        <v>427</v>
      </c>
      <c r="ID569" t="s">
        <v>427</v>
      </c>
      <c r="IE569">
        <v>0</v>
      </c>
      <c r="IF569">
        <v>100</v>
      </c>
      <c r="IG569">
        <v>100</v>
      </c>
      <c r="IH569">
        <v>0.134</v>
      </c>
      <c r="II569">
        <v>0.1306</v>
      </c>
      <c r="IJ569">
        <v>0.3340698134881136</v>
      </c>
      <c r="IK569">
        <v>-0.0004613869835165773</v>
      </c>
      <c r="IL569">
        <v>-7.733014719846753E-07</v>
      </c>
      <c r="IM569">
        <v>2.12217718631011E-10</v>
      </c>
      <c r="IN569">
        <v>-0.1489367367143348</v>
      </c>
      <c r="IO569">
        <v>0.000886434048502425</v>
      </c>
      <c r="IP569">
        <v>0.0004187276611132993</v>
      </c>
      <c r="IQ569">
        <v>-3.612086840460417E-06</v>
      </c>
      <c r="IR569">
        <v>19</v>
      </c>
      <c r="IS569">
        <v>2204</v>
      </c>
      <c r="IT569">
        <v>1</v>
      </c>
      <c r="IU569">
        <v>37</v>
      </c>
      <c r="IV569">
        <v>8.199999999999999</v>
      </c>
      <c r="IW569">
        <v>8.300000000000001</v>
      </c>
      <c r="IX569">
        <v>0.78125</v>
      </c>
      <c r="IY569">
        <v>2.24487</v>
      </c>
      <c r="IZ569">
        <v>1.39648</v>
      </c>
      <c r="JA569">
        <v>2.34497</v>
      </c>
      <c r="JB569">
        <v>1.49536</v>
      </c>
      <c r="JC569">
        <v>2.35229</v>
      </c>
      <c r="JD569">
        <v>39.9184</v>
      </c>
      <c r="JE569">
        <v>13.4929</v>
      </c>
      <c r="JF569">
        <v>18</v>
      </c>
      <c r="JG569">
        <v>394.341</v>
      </c>
      <c r="JH569">
        <v>544.588</v>
      </c>
      <c r="JI569">
        <v>32.973</v>
      </c>
      <c r="JJ569">
        <v>32.3394</v>
      </c>
      <c r="JK569">
        <v>30.0006</v>
      </c>
      <c r="JL569">
        <v>32.1819</v>
      </c>
      <c r="JM569">
        <v>32.078</v>
      </c>
      <c r="JN569">
        <v>15.5809</v>
      </c>
      <c r="JO569">
        <v>45.1874</v>
      </c>
      <c r="JP569">
        <v>8.8025</v>
      </c>
      <c r="JQ569">
        <v>-999.9</v>
      </c>
      <c r="JR569">
        <v>279.256</v>
      </c>
      <c r="JS569">
        <v>14.3022</v>
      </c>
      <c r="JT569">
        <v>99.6425</v>
      </c>
      <c r="JU569">
        <v>99.7491</v>
      </c>
    </row>
    <row r="570" spans="1:281">
      <c r="A570">
        <v>554</v>
      </c>
      <c r="B570">
        <v>1652296960.5</v>
      </c>
      <c r="C570">
        <v>14904</v>
      </c>
      <c r="D570" t="s">
        <v>1621</v>
      </c>
      <c r="E570" t="s">
        <v>1622</v>
      </c>
      <c r="F570">
        <v>5</v>
      </c>
      <c r="G570" t="s">
        <v>1605</v>
      </c>
      <c r="H570" t="s">
        <v>418</v>
      </c>
      <c r="I570">
        <v>1652296957.7</v>
      </c>
      <c r="J570">
        <f>(K570)/1000</f>
        <v>0</v>
      </c>
      <c r="K570">
        <f>IF(CZ570, AN570, AH570)</f>
        <v>0</v>
      </c>
      <c r="L570">
        <f>IF(CZ570, AI570, AG570)</f>
        <v>0</v>
      </c>
      <c r="M570">
        <f>DB570 - IF(AU570&gt;1, L570*CV570*100.0/(AW570*DP570), 0)</f>
        <v>0</v>
      </c>
      <c r="N570">
        <f>((T570-J570/2)*M570-L570)/(T570+J570/2)</f>
        <v>0</v>
      </c>
      <c r="O570">
        <f>N570*(DI570+DJ570)/1000.0</f>
        <v>0</v>
      </c>
      <c r="P570">
        <f>(DB570 - IF(AU570&gt;1, L570*CV570*100.0/(AW570*DP570), 0))*(DI570+DJ570)/1000.0</f>
        <v>0</v>
      </c>
      <c r="Q570">
        <f>2.0/((1/S570-1/R570)+SIGN(S570)*SQRT((1/S570-1/R570)*(1/S570-1/R570) + 4*CW570/((CW570+1)*(CW570+1))*(2*1/S570*1/R570-1/R570*1/R570)))</f>
        <v>0</v>
      </c>
      <c r="R570">
        <f>IF(LEFT(CX570,1)&lt;&gt;"0",IF(LEFT(CX570,1)="1",3.0,CY570),$D$5+$E$5*(DP570*DI570/($K$5*1000))+$F$5*(DP570*DI570/($K$5*1000))*MAX(MIN(CV570,$J$5),$I$5)*MAX(MIN(CV570,$J$5),$I$5)+$G$5*MAX(MIN(CV570,$J$5),$I$5)*(DP570*DI570/($K$5*1000))+$H$5*(DP570*DI570/($K$5*1000))*(DP570*DI570/($K$5*1000)))</f>
        <v>0</v>
      </c>
      <c r="S570">
        <f>J570*(1000-(1000*0.61365*exp(17.502*W570/(240.97+W570))/(DI570+DJ570)+DD570)/2)/(1000*0.61365*exp(17.502*W570/(240.97+W570))/(DI570+DJ570)-DD570)</f>
        <v>0</v>
      </c>
      <c r="T570">
        <f>1/((CW570+1)/(Q570/1.6)+1/(R570/1.37)) + CW570/((CW570+1)/(Q570/1.6) + CW570/(R570/1.37))</f>
        <v>0</v>
      </c>
      <c r="U570">
        <f>(CR570*CU570)</f>
        <v>0</v>
      </c>
      <c r="V570">
        <f>(DK570+(U570+2*0.95*5.67E-8*(((DK570+$B$7)+273)^4-(DK570+273)^4)-44100*J570)/(1.84*29.3*R570+8*0.95*5.67E-8*(DK570+273)^3))</f>
        <v>0</v>
      </c>
      <c r="W570">
        <f>($C$7*DL570+$D$7*DM570+$E$7*V570)</f>
        <v>0</v>
      </c>
      <c r="X570">
        <f>0.61365*exp(17.502*W570/(240.97+W570))</f>
        <v>0</v>
      </c>
      <c r="Y570">
        <f>(Z570/AA570*100)</f>
        <v>0</v>
      </c>
      <c r="Z570">
        <f>DD570*(DI570+DJ570)/1000</f>
        <v>0</v>
      </c>
      <c r="AA570">
        <f>0.61365*exp(17.502*DK570/(240.97+DK570))</f>
        <v>0</v>
      </c>
      <c r="AB570">
        <f>(X570-DD570*(DI570+DJ570)/1000)</f>
        <v>0</v>
      </c>
      <c r="AC570">
        <f>(-J570*44100)</f>
        <v>0</v>
      </c>
      <c r="AD570">
        <f>2*29.3*R570*0.92*(DK570-W570)</f>
        <v>0</v>
      </c>
      <c r="AE570">
        <f>2*0.95*5.67E-8*(((DK570+$B$7)+273)^4-(W570+273)^4)</f>
        <v>0</v>
      </c>
      <c r="AF570">
        <f>U570+AE570+AC570+AD570</f>
        <v>0</v>
      </c>
      <c r="AG570">
        <f>DH570*AU570*(DC570-DB570*(1000-AU570*DE570)/(1000-AU570*DD570))/(100*CV570)</f>
        <v>0</v>
      </c>
      <c r="AH570">
        <f>1000*DH570*AU570*(DD570-DE570)/(100*CV570*(1000-AU570*DD570))</f>
        <v>0</v>
      </c>
      <c r="AI570">
        <f>(AJ570 - AK570 - DI570*1E3/(8.314*(DK570+273.15)) * AM570/DH570 * AL570) * DH570/(100*CV570) * (1000 - DE570)/1000</f>
        <v>0</v>
      </c>
      <c r="AJ570">
        <v>301.9000378106395</v>
      </c>
      <c r="AK570">
        <v>292.5686424242425</v>
      </c>
      <c r="AL570">
        <v>-2.977373710006848</v>
      </c>
      <c r="AM570">
        <v>66.43299364286264</v>
      </c>
      <c r="AN570">
        <f>(AP570 - AO570 + DI570*1E3/(8.314*(DK570+273.15)) * AR570/DH570 * AQ570) * DH570/(100*CV570) * 1000/(1000 - AP570)</f>
        <v>0</v>
      </c>
      <c r="AO570">
        <v>14.1822660337323</v>
      </c>
      <c r="AP570">
        <v>28.4972230769231</v>
      </c>
      <c r="AQ570">
        <v>0.0005934510276363938</v>
      </c>
      <c r="AR570">
        <v>79.14352764128105</v>
      </c>
      <c r="AS570">
        <v>0</v>
      </c>
      <c r="AT570">
        <v>0</v>
      </c>
      <c r="AU570">
        <f>IF(AS570*$H$13&gt;=AW570,1.0,(AW570/(AW570-AS570*$H$13)))</f>
        <v>0</v>
      </c>
      <c r="AV570">
        <f>(AU570-1)*100</f>
        <v>0</v>
      </c>
      <c r="AW570">
        <f>MAX(0,($B$13+$C$13*DP570)/(1+$D$13*DP570)*DI570/(DK570+273)*$E$13)</f>
        <v>0</v>
      </c>
      <c r="AX570" t="s">
        <v>421</v>
      </c>
      <c r="AY570" t="s">
        <v>421</v>
      </c>
      <c r="AZ570">
        <v>0</v>
      </c>
      <c r="BA570">
        <v>0</v>
      </c>
      <c r="BB570">
        <f>1-AZ570/BA570</f>
        <v>0</v>
      </c>
      <c r="BC570">
        <v>0</v>
      </c>
      <c r="BD570" t="s">
        <v>421</v>
      </c>
      <c r="BE570" t="s">
        <v>421</v>
      </c>
      <c r="BF570">
        <v>0</v>
      </c>
      <c r="BG570">
        <v>0</v>
      </c>
      <c r="BH570">
        <f>1-BF570/BG570</f>
        <v>0</v>
      </c>
      <c r="BI570">
        <v>0.5</v>
      </c>
      <c r="BJ570">
        <f>CS570</f>
        <v>0</v>
      </c>
      <c r="BK570">
        <f>L570</f>
        <v>0</v>
      </c>
      <c r="BL570">
        <f>BH570*BI570*BJ570</f>
        <v>0</v>
      </c>
      <c r="BM570">
        <f>(BK570-BC570)/BJ570</f>
        <v>0</v>
      </c>
      <c r="BN570">
        <f>(BA570-BG570)/BG570</f>
        <v>0</v>
      </c>
      <c r="BO570">
        <f>AZ570/(BB570+AZ570/BG570)</f>
        <v>0</v>
      </c>
      <c r="BP570" t="s">
        <v>421</v>
      </c>
      <c r="BQ570">
        <v>0</v>
      </c>
      <c r="BR570">
        <f>IF(BQ570&lt;&gt;0, BQ570, BO570)</f>
        <v>0</v>
      </c>
      <c r="BS570">
        <f>1-BR570/BG570</f>
        <v>0</v>
      </c>
      <c r="BT570">
        <f>(BG570-BF570)/(BG570-BR570)</f>
        <v>0</v>
      </c>
      <c r="BU570">
        <f>(BA570-BG570)/(BA570-BR570)</f>
        <v>0</v>
      </c>
      <c r="BV570">
        <f>(BG570-BF570)/(BG570-AZ570)</f>
        <v>0</v>
      </c>
      <c r="BW570">
        <f>(BA570-BG570)/(BA570-AZ570)</f>
        <v>0</v>
      </c>
      <c r="BX570">
        <f>(BT570*BR570/BF570)</f>
        <v>0</v>
      </c>
      <c r="BY570">
        <f>(1-BX570)</f>
        <v>0</v>
      </c>
      <c r="BZ570">
        <v>1371</v>
      </c>
      <c r="CA570">
        <v>300</v>
      </c>
      <c r="CB570">
        <v>300</v>
      </c>
      <c r="CC570">
        <v>300</v>
      </c>
      <c r="CD570">
        <v>10508.5</v>
      </c>
      <c r="CE570">
        <v>0.03</v>
      </c>
      <c r="CF570">
        <v>-0.00739737</v>
      </c>
      <c r="CG570">
        <v>0.08</v>
      </c>
      <c r="CH570" t="s">
        <v>421</v>
      </c>
      <c r="CI570" t="s">
        <v>421</v>
      </c>
      <c r="CJ570" t="s">
        <v>421</v>
      </c>
      <c r="CK570" t="s">
        <v>421</v>
      </c>
      <c r="CL570" t="s">
        <v>421</v>
      </c>
      <c r="CM570" t="s">
        <v>421</v>
      </c>
      <c r="CN570" t="s">
        <v>421</v>
      </c>
      <c r="CO570" t="s">
        <v>421</v>
      </c>
      <c r="CP570" t="s">
        <v>421</v>
      </c>
      <c r="CQ570" t="s">
        <v>421</v>
      </c>
      <c r="CR570">
        <f>$B$11*DQ570+$C$11*DR570+$F$11*EC570*(1-EF570)</f>
        <v>0</v>
      </c>
      <c r="CS570">
        <f>CR570*CT570</f>
        <v>0</v>
      </c>
      <c r="CT570">
        <f>($B$11*$D$9+$C$11*$D$9+$F$11*((EP570+EH570)/MAX(EP570+EH570+EQ570, 0.1)*$I$9+EQ570/MAX(EP570+EH570+EQ570, 0.1)*$J$9))/($B$11+$C$11+$F$11)</f>
        <v>0</v>
      </c>
      <c r="CU570">
        <f>($B$11*$K$9+$C$11*$K$9+$F$11*((EP570+EH570)/MAX(EP570+EH570+EQ570, 0.1)*$P$9+EQ570/MAX(EP570+EH570+EQ570, 0.1)*$Q$9))/($B$11+$C$11+$F$11)</f>
        <v>0</v>
      </c>
      <c r="CV570">
        <v>6</v>
      </c>
      <c r="CW570">
        <v>0.5</v>
      </c>
      <c r="CX570" t="s">
        <v>422</v>
      </c>
      <c r="CY570">
        <v>2</v>
      </c>
      <c r="CZ570" t="b">
        <v>1</v>
      </c>
      <c r="DA570">
        <v>1652296957.7</v>
      </c>
      <c r="DB570">
        <v>290.879</v>
      </c>
      <c r="DC570">
        <v>294.5142</v>
      </c>
      <c r="DD570">
        <v>28.49713</v>
      </c>
      <c r="DE570">
        <v>14.17127</v>
      </c>
      <c r="DF570">
        <v>290.7391000000001</v>
      </c>
      <c r="DG570">
        <v>28.36643</v>
      </c>
      <c r="DH570">
        <v>400.0914</v>
      </c>
      <c r="DI570">
        <v>90.52052</v>
      </c>
      <c r="DJ570">
        <v>0.09999994999999999</v>
      </c>
      <c r="DK570">
        <v>33.69244</v>
      </c>
      <c r="DL570">
        <v>32.29225</v>
      </c>
      <c r="DM570">
        <v>999.9</v>
      </c>
      <c r="DN570">
        <v>0</v>
      </c>
      <c r="DO570">
        <v>0</v>
      </c>
      <c r="DP570">
        <v>10002.627</v>
      </c>
      <c r="DQ570">
        <v>0</v>
      </c>
      <c r="DR570">
        <v>1016.718</v>
      </c>
      <c r="DS570">
        <v>-3.635266</v>
      </c>
      <c r="DT570">
        <v>299.4114</v>
      </c>
      <c r="DU570">
        <v>298.7479</v>
      </c>
      <c r="DV570">
        <v>14.32582</v>
      </c>
      <c r="DW570">
        <v>294.5142</v>
      </c>
      <c r="DX570">
        <v>14.17127</v>
      </c>
      <c r="DY570">
        <v>2.579574</v>
      </c>
      <c r="DZ570">
        <v>1.282792</v>
      </c>
      <c r="EA570">
        <v>21.53748000000001</v>
      </c>
      <c r="EB570">
        <v>10.59875</v>
      </c>
      <c r="EC570">
        <v>1499.946</v>
      </c>
      <c r="ED570">
        <v>0.9729980000000001</v>
      </c>
      <c r="EE570">
        <v>0.02700200000000001</v>
      </c>
      <c r="EF570">
        <v>0</v>
      </c>
      <c r="EG570">
        <v>1269.922</v>
      </c>
      <c r="EH570">
        <v>5.000970000000001</v>
      </c>
      <c r="EI570">
        <v>20286.38</v>
      </c>
      <c r="EJ570">
        <v>12491.14</v>
      </c>
      <c r="EK570">
        <v>42.625</v>
      </c>
      <c r="EL570">
        <v>44.375</v>
      </c>
      <c r="EM570">
        <v>42.875</v>
      </c>
      <c r="EN570">
        <v>44.0746</v>
      </c>
      <c r="EO570">
        <v>43.75</v>
      </c>
      <c r="EP570">
        <v>1454.576</v>
      </c>
      <c r="EQ570">
        <v>40.37</v>
      </c>
      <c r="ER570">
        <v>0</v>
      </c>
      <c r="ES570">
        <v>518</v>
      </c>
      <c r="ET570">
        <v>0</v>
      </c>
      <c r="EU570">
        <v>1281.261923076923</v>
      </c>
      <c r="EV570">
        <v>-159.3097436892898</v>
      </c>
      <c r="EW570">
        <v>-2350.430770903541</v>
      </c>
      <c r="EX570">
        <v>20454.62692307692</v>
      </c>
      <c r="EY570">
        <v>15</v>
      </c>
      <c r="EZ570">
        <v>1652296461.5</v>
      </c>
      <c r="FA570" t="s">
        <v>1606</v>
      </c>
      <c r="FB570">
        <v>1652296461.5</v>
      </c>
      <c r="FC570">
        <v>1652296459.5</v>
      </c>
      <c r="FD570">
        <v>40</v>
      </c>
      <c r="FE570">
        <v>-0.753</v>
      </c>
      <c r="FF570">
        <v>0.017</v>
      </c>
      <c r="FG570">
        <v>0.039</v>
      </c>
      <c r="FH570">
        <v>0.136</v>
      </c>
      <c r="FI570">
        <v>400</v>
      </c>
      <c r="FJ570">
        <v>29</v>
      </c>
      <c r="FK570">
        <v>0.22</v>
      </c>
      <c r="FL570">
        <v>0.25</v>
      </c>
      <c r="FM570">
        <v>-7.215566999999998</v>
      </c>
      <c r="FN570">
        <v>30.50388292682933</v>
      </c>
      <c r="FO570">
        <v>2.966948643625467</v>
      </c>
      <c r="FP570">
        <v>-1</v>
      </c>
      <c r="FQ570">
        <v>14.3831475</v>
      </c>
      <c r="FR570">
        <v>-0.7961842401501318</v>
      </c>
      <c r="FS570">
        <v>0.08806663382774425</v>
      </c>
      <c r="FT570">
        <v>0</v>
      </c>
      <c r="FU570">
        <v>0</v>
      </c>
      <c r="FV570">
        <v>0</v>
      </c>
      <c r="FW570">
        <v>0</v>
      </c>
      <c r="FX570">
        <v>-1</v>
      </c>
      <c r="FY570">
        <v>0</v>
      </c>
      <c r="FZ570">
        <v>1</v>
      </c>
      <c r="GA570" t="s">
        <v>710</v>
      </c>
      <c r="GB570">
        <v>2.69355</v>
      </c>
      <c r="GC570">
        <v>2.70517</v>
      </c>
      <c r="GD570">
        <v>0.0679401</v>
      </c>
      <c r="GE570">
        <v>0.0677654</v>
      </c>
      <c r="GF570">
        <v>0.118965</v>
      </c>
      <c r="GG570">
        <v>0.07163310000000001</v>
      </c>
      <c r="GH570">
        <v>29202.3</v>
      </c>
      <c r="GI570">
        <v>29328.6</v>
      </c>
      <c r="GJ570">
        <v>29154.8</v>
      </c>
      <c r="GK570">
        <v>29119</v>
      </c>
      <c r="GL570">
        <v>34003</v>
      </c>
      <c r="GM570">
        <v>35996.3</v>
      </c>
      <c r="GN570">
        <v>41027.4</v>
      </c>
      <c r="GO570">
        <v>41558.7</v>
      </c>
      <c r="GP570">
        <v>1.71852</v>
      </c>
      <c r="GQ570">
        <v>1.982</v>
      </c>
      <c r="GR570">
        <v>0.0620298</v>
      </c>
      <c r="GS570">
        <v>0</v>
      </c>
      <c r="GT570">
        <v>31.2853</v>
      </c>
      <c r="GU570">
        <v>999.9</v>
      </c>
      <c r="GV570">
        <v>39</v>
      </c>
      <c r="GW570">
        <v>37.8</v>
      </c>
      <c r="GX570">
        <v>28.3739</v>
      </c>
      <c r="GY570">
        <v>62.7846</v>
      </c>
      <c r="GZ570">
        <v>30.0401</v>
      </c>
      <c r="HA570">
        <v>1</v>
      </c>
      <c r="HB570">
        <v>0.381486</v>
      </c>
      <c r="HC570">
        <v>0</v>
      </c>
      <c r="HD570">
        <v>20.3923</v>
      </c>
      <c r="HE570">
        <v>5.21594</v>
      </c>
      <c r="HF570">
        <v>12.0099</v>
      </c>
      <c r="HG570">
        <v>4.9872</v>
      </c>
      <c r="HH570">
        <v>3.28848</v>
      </c>
      <c r="HI570">
        <v>2587.8</v>
      </c>
      <c r="HJ570">
        <v>9999</v>
      </c>
      <c r="HK570">
        <v>9999</v>
      </c>
      <c r="HL570">
        <v>48</v>
      </c>
      <c r="HM570">
        <v>1.86737</v>
      </c>
      <c r="HN570">
        <v>1.8663</v>
      </c>
      <c r="HO570">
        <v>1.86584</v>
      </c>
      <c r="HP570">
        <v>1.8657</v>
      </c>
      <c r="HQ570">
        <v>1.86752</v>
      </c>
      <c r="HR570">
        <v>1.87</v>
      </c>
      <c r="HS570">
        <v>1.86873</v>
      </c>
      <c r="HT570">
        <v>1.87009</v>
      </c>
      <c r="HU570">
        <v>0</v>
      </c>
      <c r="HV570">
        <v>0</v>
      </c>
      <c r="HW570">
        <v>0</v>
      </c>
      <c r="HX570">
        <v>0</v>
      </c>
      <c r="HY570" t="s">
        <v>425</v>
      </c>
      <c r="HZ570" t="s">
        <v>426</v>
      </c>
      <c r="IA570" t="s">
        <v>427</v>
      </c>
      <c r="IB570" t="s">
        <v>427</v>
      </c>
      <c r="IC570" t="s">
        <v>427</v>
      </c>
      <c r="ID570" t="s">
        <v>427</v>
      </c>
      <c r="IE570">
        <v>0</v>
      </c>
      <c r="IF570">
        <v>100</v>
      </c>
      <c r="IG570">
        <v>100</v>
      </c>
      <c r="IH570">
        <v>0.147</v>
      </c>
      <c r="II570">
        <v>0.1307</v>
      </c>
      <c r="IJ570">
        <v>0.3340698134881136</v>
      </c>
      <c r="IK570">
        <v>-0.0004613869835165773</v>
      </c>
      <c r="IL570">
        <v>-7.733014719846753E-07</v>
      </c>
      <c r="IM570">
        <v>2.12217718631011E-10</v>
      </c>
      <c r="IN570">
        <v>-0.1489367367143348</v>
      </c>
      <c r="IO570">
        <v>0.000886434048502425</v>
      </c>
      <c r="IP570">
        <v>0.0004187276611132993</v>
      </c>
      <c r="IQ570">
        <v>-3.612086840460417E-06</v>
      </c>
      <c r="IR570">
        <v>19</v>
      </c>
      <c r="IS570">
        <v>2204</v>
      </c>
      <c r="IT570">
        <v>1</v>
      </c>
      <c r="IU570">
        <v>37</v>
      </c>
      <c r="IV570">
        <v>8.300000000000001</v>
      </c>
      <c r="IW570">
        <v>8.300000000000001</v>
      </c>
      <c r="IX570">
        <v>0.748291</v>
      </c>
      <c r="IY570">
        <v>2.24731</v>
      </c>
      <c r="IZ570">
        <v>1.39648</v>
      </c>
      <c r="JA570">
        <v>2.34497</v>
      </c>
      <c r="JB570">
        <v>1.49536</v>
      </c>
      <c r="JC570">
        <v>2.37793</v>
      </c>
      <c r="JD570">
        <v>39.9184</v>
      </c>
      <c r="JE570">
        <v>13.5016</v>
      </c>
      <c r="JF570">
        <v>18</v>
      </c>
      <c r="JG570">
        <v>394.354</v>
      </c>
      <c r="JH570">
        <v>545.072</v>
      </c>
      <c r="JI570">
        <v>32.9776</v>
      </c>
      <c r="JJ570">
        <v>32.3464</v>
      </c>
      <c r="JK570">
        <v>30.0006</v>
      </c>
      <c r="JL570">
        <v>32.1889</v>
      </c>
      <c r="JM570">
        <v>32.0848</v>
      </c>
      <c r="JN570">
        <v>14.9343</v>
      </c>
      <c r="JO570">
        <v>44.6013</v>
      </c>
      <c r="JP570">
        <v>8.392849999999999</v>
      </c>
      <c r="JQ570">
        <v>-999.9</v>
      </c>
      <c r="JR570">
        <v>259.134</v>
      </c>
      <c r="JS570">
        <v>14.3957</v>
      </c>
      <c r="JT570">
        <v>99.6439</v>
      </c>
      <c r="JU570">
        <v>99.747</v>
      </c>
    </row>
    <row r="571" spans="1:281">
      <c r="A571">
        <v>555</v>
      </c>
      <c r="B571">
        <v>1652296965.5</v>
      </c>
      <c r="C571">
        <v>14909</v>
      </c>
      <c r="D571" t="s">
        <v>1623</v>
      </c>
      <c r="E571" t="s">
        <v>1624</v>
      </c>
      <c r="F571">
        <v>5</v>
      </c>
      <c r="G571" t="s">
        <v>1605</v>
      </c>
      <c r="H571" t="s">
        <v>418</v>
      </c>
      <c r="I571">
        <v>1652296963</v>
      </c>
      <c r="J571">
        <f>(K571)/1000</f>
        <v>0</v>
      </c>
      <c r="K571">
        <f>IF(CZ571, AN571, AH571)</f>
        <v>0</v>
      </c>
      <c r="L571">
        <f>IF(CZ571, AI571, AG571)</f>
        <v>0</v>
      </c>
      <c r="M571">
        <f>DB571 - IF(AU571&gt;1, L571*CV571*100.0/(AW571*DP571), 0)</f>
        <v>0</v>
      </c>
      <c r="N571">
        <f>((T571-J571/2)*M571-L571)/(T571+J571/2)</f>
        <v>0</v>
      </c>
      <c r="O571">
        <f>N571*(DI571+DJ571)/1000.0</f>
        <v>0</v>
      </c>
      <c r="P571">
        <f>(DB571 - IF(AU571&gt;1, L571*CV571*100.0/(AW571*DP571), 0))*(DI571+DJ571)/1000.0</f>
        <v>0</v>
      </c>
      <c r="Q571">
        <f>2.0/((1/S571-1/R571)+SIGN(S571)*SQRT((1/S571-1/R571)*(1/S571-1/R571) + 4*CW571/((CW571+1)*(CW571+1))*(2*1/S571*1/R571-1/R571*1/R571)))</f>
        <v>0</v>
      </c>
      <c r="R571">
        <f>IF(LEFT(CX571,1)&lt;&gt;"0",IF(LEFT(CX571,1)="1",3.0,CY571),$D$5+$E$5*(DP571*DI571/($K$5*1000))+$F$5*(DP571*DI571/($K$5*1000))*MAX(MIN(CV571,$J$5),$I$5)*MAX(MIN(CV571,$J$5),$I$5)+$G$5*MAX(MIN(CV571,$J$5),$I$5)*(DP571*DI571/($K$5*1000))+$H$5*(DP571*DI571/($K$5*1000))*(DP571*DI571/($K$5*1000)))</f>
        <v>0</v>
      </c>
      <c r="S571">
        <f>J571*(1000-(1000*0.61365*exp(17.502*W571/(240.97+W571))/(DI571+DJ571)+DD571)/2)/(1000*0.61365*exp(17.502*W571/(240.97+W571))/(DI571+DJ571)-DD571)</f>
        <v>0</v>
      </c>
      <c r="T571">
        <f>1/((CW571+1)/(Q571/1.6)+1/(R571/1.37)) + CW571/((CW571+1)/(Q571/1.6) + CW571/(R571/1.37))</f>
        <v>0</v>
      </c>
      <c r="U571">
        <f>(CR571*CU571)</f>
        <v>0</v>
      </c>
      <c r="V571">
        <f>(DK571+(U571+2*0.95*5.67E-8*(((DK571+$B$7)+273)^4-(DK571+273)^4)-44100*J571)/(1.84*29.3*R571+8*0.95*5.67E-8*(DK571+273)^3))</f>
        <v>0</v>
      </c>
      <c r="W571">
        <f>($C$7*DL571+$D$7*DM571+$E$7*V571)</f>
        <v>0</v>
      </c>
      <c r="X571">
        <f>0.61365*exp(17.502*W571/(240.97+W571))</f>
        <v>0</v>
      </c>
      <c r="Y571">
        <f>(Z571/AA571*100)</f>
        <v>0</v>
      </c>
      <c r="Z571">
        <f>DD571*(DI571+DJ571)/1000</f>
        <v>0</v>
      </c>
      <c r="AA571">
        <f>0.61365*exp(17.502*DK571/(240.97+DK571))</f>
        <v>0</v>
      </c>
      <c r="AB571">
        <f>(X571-DD571*(DI571+DJ571)/1000)</f>
        <v>0</v>
      </c>
      <c r="AC571">
        <f>(-J571*44100)</f>
        <v>0</v>
      </c>
      <c r="AD571">
        <f>2*29.3*R571*0.92*(DK571-W571)</f>
        <v>0</v>
      </c>
      <c r="AE571">
        <f>2*0.95*5.67E-8*(((DK571+$B$7)+273)^4-(W571+273)^4)</f>
        <v>0</v>
      </c>
      <c r="AF571">
        <f>U571+AE571+AC571+AD571</f>
        <v>0</v>
      </c>
      <c r="AG571">
        <f>DH571*AU571*(DC571-DB571*(1000-AU571*DE571)/(1000-AU571*DD571))/(100*CV571)</f>
        <v>0</v>
      </c>
      <c r="AH571">
        <f>1000*DH571*AU571*(DD571-DE571)/(100*CV571*(1000-AU571*DD571))</f>
        <v>0</v>
      </c>
      <c r="AI571">
        <f>(AJ571 - AK571 - DI571*1E3/(8.314*(DK571+273.15)) * AM571/DH571 * AL571) * DH571/(100*CV571) * (1000 - DE571)/1000</f>
        <v>0</v>
      </c>
      <c r="AJ571">
        <v>285.1536656707784</v>
      </c>
      <c r="AK571">
        <v>277.6220606060606</v>
      </c>
      <c r="AL571">
        <v>-2.99301893009457</v>
      </c>
      <c r="AM571">
        <v>66.43299364286264</v>
      </c>
      <c r="AN571">
        <f>(AP571 - AO571 + DI571*1E3/(8.314*(DK571+273.15)) * AR571/DH571 * AQ571) * DH571/(100*CV571) * 1000/(1000 - AP571)</f>
        <v>0</v>
      </c>
      <c r="AO571">
        <v>14.20123193417632</v>
      </c>
      <c r="AP571">
        <v>28.49842727272729</v>
      </c>
      <c r="AQ571">
        <v>-0.006585891664298736</v>
      </c>
      <c r="AR571">
        <v>79.14352764128105</v>
      </c>
      <c r="AS571">
        <v>0</v>
      </c>
      <c r="AT571">
        <v>0</v>
      </c>
      <c r="AU571">
        <f>IF(AS571*$H$13&gt;=AW571,1.0,(AW571/(AW571-AS571*$H$13)))</f>
        <v>0</v>
      </c>
      <c r="AV571">
        <f>(AU571-1)*100</f>
        <v>0</v>
      </c>
      <c r="AW571">
        <f>MAX(0,($B$13+$C$13*DP571)/(1+$D$13*DP571)*DI571/(DK571+273)*$E$13)</f>
        <v>0</v>
      </c>
      <c r="AX571" t="s">
        <v>421</v>
      </c>
      <c r="AY571" t="s">
        <v>421</v>
      </c>
      <c r="AZ571">
        <v>0</v>
      </c>
      <c r="BA571">
        <v>0</v>
      </c>
      <c r="BB571">
        <f>1-AZ571/BA571</f>
        <v>0</v>
      </c>
      <c r="BC571">
        <v>0</v>
      </c>
      <c r="BD571" t="s">
        <v>421</v>
      </c>
      <c r="BE571" t="s">
        <v>421</v>
      </c>
      <c r="BF571">
        <v>0</v>
      </c>
      <c r="BG571">
        <v>0</v>
      </c>
      <c r="BH571">
        <f>1-BF571/BG571</f>
        <v>0</v>
      </c>
      <c r="BI571">
        <v>0.5</v>
      </c>
      <c r="BJ571">
        <f>CS571</f>
        <v>0</v>
      </c>
      <c r="BK571">
        <f>L571</f>
        <v>0</v>
      </c>
      <c r="BL571">
        <f>BH571*BI571*BJ571</f>
        <v>0</v>
      </c>
      <c r="BM571">
        <f>(BK571-BC571)/BJ571</f>
        <v>0</v>
      </c>
      <c r="BN571">
        <f>(BA571-BG571)/BG571</f>
        <v>0</v>
      </c>
      <c r="BO571">
        <f>AZ571/(BB571+AZ571/BG571)</f>
        <v>0</v>
      </c>
      <c r="BP571" t="s">
        <v>421</v>
      </c>
      <c r="BQ571">
        <v>0</v>
      </c>
      <c r="BR571">
        <f>IF(BQ571&lt;&gt;0, BQ571, BO571)</f>
        <v>0</v>
      </c>
      <c r="BS571">
        <f>1-BR571/BG571</f>
        <v>0</v>
      </c>
      <c r="BT571">
        <f>(BG571-BF571)/(BG571-BR571)</f>
        <v>0</v>
      </c>
      <c r="BU571">
        <f>(BA571-BG571)/(BA571-BR571)</f>
        <v>0</v>
      </c>
      <c r="BV571">
        <f>(BG571-BF571)/(BG571-AZ571)</f>
        <v>0</v>
      </c>
      <c r="BW571">
        <f>(BA571-BG571)/(BA571-AZ571)</f>
        <v>0</v>
      </c>
      <c r="BX571">
        <f>(BT571*BR571/BF571)</f>
        <v>0</v>
      </c>
      <c r="BY571">
        <f>(1-BX571)</f>
        <v>0</v>
      </c>
      <c r="BZ571">
        <v>1371</v>
      </c>
      <c r="CA571">
        <v>300</v>
      </c>
      <c r="CB571">
        <v>300</v>
      </c>
      <c r="CC571">
        <v>300</v>
      </c>
      <c r="CD571">
        <v>10508.5</v>
      </c>
      <c r="CE571">
        <v>0.03</v>
      </c>
      <c r="CF571">
        <v>-0.00739737</v>
      </c>
      <c r="CG571">
        <v>0.08</v>
      </c>
      <c r="CH571" t="s">
        <v>421</v>
      </c>
      <c r="CI571" t="s">
        <v>421</v>
      </c>
      <c r="CJ571" t="s">
        <v>421</v>
      </c>
      <c r="CK571" t="s">
        <v>421</v>
      </c>
      <c r="CL571" t="s">
        <v>421</v>
      </c>
      <c r="CM571" t="s">
        <v>421</v>
      </c>
      <c r="CN571" t="s">
        <v>421</v>
      </c>
      <c r="CO571" t="s">
        <v>421</v>
      </c>
      <c r="CP571" t="s">
        <v>421</v>
      </c>
      <c r="CQ571" t="s">
        <v>421</v>
      </c>
      <c r="CR571">
        <f>$B$11*DQ571+$C$11*DR571+$F$11*EC571*(1-EF571)</f>
        <v>0</v>
      </c>
      <c r="CS571">
        <f>CR571*CT571</f>
        <v>0</v>
      </c>
      <c r="CT571">
        <f>($B$11*$D$9+$C$11*$D$9+$F$11*((EP571+EH571)/MAX(EP571+EH571+EQ571, 0.1)*$I$9+EQ571/MAX(EP571+EH571+EQ571, 0.1)*$J$9))/($B$11+$C$11+$F$11)</f>
        <v>0</v>
      </c>
      <c r="CU571">
        <f>($B$11*$K$9+$C$11*$K$9+$F$11*((EP571+EH571)/MAX(EP571+EH571+EQ571, 0.1)*$P$9+EQ571/MAX(EP571+EH571+EQ571, 0.1)*$Q$9))/($B$11+$C$11+$F$11)</f>
        <v>0</v>
      </c>
      <c r="CV571">
        <v>6</v>
      </c>
      <c r="CW571">
        <v>0.5</v>
      </c>
      <c r="CX571" t="s">
        <v>422</v>
      </c>
      <c r="CY571">
        <v>2</v>
      </c>
      <c r="CZ571" t="b">
        <v>1</v>
      </c>
      <c r="DA571">
        <v>1652296963</v>
      </c>
      <c r="DB571">
        <v>275.5254444444445</v>
      </c>
      <c r="DC571">
        <v>277.1196666666667</v>
      </c>
      <c r="DD571">
        <v>28.48951111111111</v>
      </c>
      <c r="DE571">
        <v>14.27646666666667</v>
      </c>
      <c r="DF571">
        <v>275.3726666666666</v>
      </c>
      <c r="DG571">
        <v>28.35895555555555</v>
      </c>
      <c r="DH571">
        <v>400.062</v>
      </c>
      <c r="DI571">
        <v>90.51816666666666</v>
      </c>
      <c r="DJ571">
        <v>0.09989175555555554</v>
      </c>
      <c r="DK571">
        <v>33.69976666666667</v>
      </c>
      <c r="DL571">
        <v>32.29674444444444</v>
      </c>
      <c r="DM571">
        <v>999.9000000000001</v>
      </c>
      <c r="DN571">
        <v>0</v>
      </c>
      <c r="DO571">
        <v>0</v>
      </c>
      <c r="DP571">
        <v>10004.16666666667</v>
      </c>
      <c r="DQ571">
        <v>0</v>
      </c>
      <c r="DR571">
        <v>1014.79</v>
      </c>
      <c r="DS571">
        <v>-1.594047777777778</v>
      </c>
      <c r="DT571">
        <v>283.6051111111111</v>
      </c>
      <c r="DU571">
        <v>281.133</v>
      </c>
      <c r="DV571">
        <v>14.21306666666667</v>
      </c>
      <c r="DW571">
        <v>277.1196666666667</v>
      </c>
      <c r="DX571">
        <v>14.27646666666667</v>
      </c>
      <c r="DY571">
        <v>2.578818888888889</v>
      </c>
      <c r="DZ571">
        <v>1.29228</v>
      </c>
      <c r="EA571">
        <v>21.53268888888889</v>
      </c>
      <c r="EB571">
        <v>10.70925555555556</v>
      </c>
      <c r="EC571">
        <v>1499.998888888889</v>
      </c>
      <c r="ED571">
        <v>0.9729991111111111</v>
      </c>
      <c r="EE571">
        <v>0.02700082222222222</v>
      </c>
      <c r="EF571">
        <v>0</v>
      </c>
      <c r="EG571">
        <v>1254.504444444445</v>
      </c>
      <c r="EH571">
        <v>5.00097</v>
      </c>
      <c r="EI571">
        <v>20054.52222222222</v>
      </c>
      <c r="EJ571">
        <v>12491.56666666667</v>
      </c>
      <c r="EK571">
        <v>42.625</v>
      </c>
      <c r="EL571">
        <v>44.375</v>
      </c>
      <c r="EM571">
        <v>42.875</v>
      </c>
      <c r="EN571">
        <v>44.104</v>
      </c>
      <c r="EO571">
        <v>43.75</v>
      </c>
      <c r="EP571">
        <v>1454.628888888889</v>
      </c>
      <c r="EQ571">
        <v>40.36888888888888</v>
      </c>
      <c r="ER571">
        <v>0</v>
      </c>
      <c r="ES571">
        <v>522.7999999523163</v>
      </c>
      <c r="ET571">
        <v>0</v>
      </c>
      <c r="EU571">
        <v>1268.188846153846</v>
      </c>
      <c r="EV571">
        <v>-169.9141877910265</v>
      </c>
      <c r="EW571">
        <v>-2525.066663163101</v>
      </c>
      <c r="EX571">
        <v>20259.71538461539</v>
      </c>
      <c r="EY571">
        <v>15</v>
      </c>
      <c r="EZ571">
        <v>1652296461.5</v>
      </c>
      <c r="FA571" t="s">
        <v>1606</v>
      </c>
      <c r="FB571">
        <v>1652296461.5</v>
      </c>
      <c r="FC571">
        <v>1652296459.5</v>
      </c>
      <c r="FD571">
        <v>40</v>
      </c>
      <c r="FE571">
        <v>-0.753</v>
      </c>
      <c r="FF571">
        <v>0.017</v>
      </c>
      <c r="FG571">
        <v>0.039</v>
      </c>
      <c r="FH571">
        <v>0.136</v>
      </c>
      <c r="FI571">
        <v>400</v>
      </c>
      <c r="FJ571">
        <v>29</v>
      </c>
      <c r="FK571">
        <v>0.22</v>
      </c>
      <c r="FL571">
        <v>0.25</v>
      </c>
      <c r="FM571">
        <v>-4.82783525</v>
      </c>
      <c r="FN571">
        <v>24.81736784240153</v>
      </c>
      <c r="FO571">
        <v>2.40231713185831</v>
      </c>
      <c r="FP571">
        <v>-1</v>
      </c>
      <c r="FQ571">
        <v>14.3141375</v>
      </c>
      <c r="FR571">
        <v>-0.5401857410881826</v>
      </c>
      <c r="FS571">
        <v>0.06464171133061075</v>
      </c>
      <c r="FT571">
        <v>0</v>
      </c>
      <c r="FU571">
        <v>0</v>
      </c>
      <c r="FV571">
        <v>0</v>
      </c>
      <c r="FW571">
        <v>0</v>
      </c>
      <c r="FX571">
        <v>-1</v>
      </c>
      <c r="FY571">
        <v>0</v>
      </c>
      <c r="FZ571">
        <v>1</v>
      </c>
      <c r="GA571" t="s">
        <v>710</v>
      </c>
      <c r="GB571">
        <v>2.69379</v>
      </c>
      <c r="GC571">
        <v>2.70527</v>
      </c>
      <c r="GD571">
        <v>0.0649921</v>
      </c>
      <c r="GE571">
        <v>0.0645805</v>
      </c>
      <c r="GF571">
        <v>0.118989</v>
      </c>
      <c r="GG571">
        <v>0.0723106</v>
      </c>
      <c r="GH571">
        <v>29293.9</v>
      </c>
      <c r="GI571">
        <v>29428.5</v>
      </c>
      <c r="GJ571">
        <v>29154.1</v>
      </c>
      <c r="GK571">
        <v>29118.7</v>
      </c>
      <c r="GL571">
        <v>34001.2</v>
      </c>
      <c r="GM571">
        <v>35969.5</v>
      </c>
      <c r="GN571">
        <v>41026.4</v>
      </c>
      <c r="GO571">
        <v>41558.2</v>
      </c>
      <c r="GP571">
        <v>1.71847</v>
      </c>
      <c r="GQ571">
        <v>1.98167</v>
      </c>
      <c r="GR571">
        <v>0.0629574</v>
      </c>
      <c r="GS571">
        <v>0</v>
      </c>
      <c r="GT571">
        <v>31.2888</v>
      </c>
      <c r="GU571">
        <v>999.9</v>
      </c>
      <c r="GV571">
        <v>38.9</v>
      </c>
      <c r="GW571">
        <v>37.8</v>
      </c>
      <c r="GX571">
        <v>28.2974</v>
      </c>
      <c r="GY571">
        <v>62.7646</v>
      </c>
      <c r="GZ571">
        <v>29.5954</v>
      </c>
      <c r="HA571">
        <v>1</v>
      </c>
      <c r="HB571">
        <v>0.382002</v>
      </c>
      <c r="HC571">
        <v>0</v>
      </c>
      <c r="HD571">
        <v>20.3921</v>
      </c>
      <c r="HE571">
        <v>5.21459</v>
      </c>
      <c r="HF571">
        <v>12.0099</v>
      </c>
      <c r="HG571">
        <v>4.9866</v>
      </c>
      <c r="HH571">
        <v>3.28815</v>
      </c>
      <c r="HI571">
        <v>2587.8</v>
      </c>
      <c r="HJ571">
        <v>9999</v>
      </c>
      <c r="HK571">
        <v>9999</v>
      </c>
      <c r="HL571">
        <v>48</v>
      </c>
      <c r="HM571">
        <v>1.86737</v>
      </c>
      <c r="HN571">
        <v>1.8663</v>
      </c>
      <c r="HO571">
        <v>1.86584</v>
      </c>
      <c r="HP571">
        <v>1.86571</v>
      </c>
      <c r="HQ571">
        <v>1.86752</v>
      </c>
      <c r="HR571">
        <v>1.86999</v>
      </c>
      <c r="HS571">
        <v>1.86872</v>
      </c>
      <c r="HT571">
        <v>1.8701</v>
      </c>
      <c r="HU571">
        <v>0</v>
      </c>
      <c r="HV571">
        <v>0</v>
      </c>
      <c r="HW571">
        <v>0</v>
      </c>
      <c r="HX571">
        <v>0</v>
      </c>
      <c r="HY571" t="s">
        <v>425</v>
      </c>
      <c r="HZ571" t="s">
        <v>426</v>
      </c>
      <c r="IA571" t="s">
        <v>427</v>
      </c>
      <c r="IB571" t="s">
        <v>427</v>
      </c>
      <c r="IC571" t="s">
        <v>427</v>
      </c>
      <c r="ID571" t="s">
        <v>427</v>
      </c>
      <c r="IE571">
        <v>0</v>
      </c>
      <c r="IF571">
        <v>100</v>
      </c>
      <c r="IG571">
        <v>100</v>
      </c>
      <c r="IH571">
        <v>0.159</v>
      </c>
      <c r="II571">
        <v>0.1309</v>
      </c>
      <c r="IJ571">
        <v>0.3340698134881136</v>
      </c>
      <c r="IK571">
        <v>-0.0004613869835165773</v>
      </c>
      <c r="IL571">
        <v>-7.733014719846753E-07</v>
      </c>
      <c r="IM571">
        <v>2.12217718631011E-10</v>
      </c>
      <c r="IN571">
        <v>-0.1489367367143348</v>
      </c>
      <c r="IO571">
        <v>0.000886434048502425</v>
      </c>
      <c r="IP571">
        <v>0.0004187276611132993</v>
      </c>
      <c r="IQ571">
        <v>-3.612086840460417E-06</v>
      </c>
      <c r="IR571">
        <v>19</v>
      </c>
      <c r="IS571">
        <v>2204</v>
      </c>
      <c r="IT571">
        <v>1</v>
      </c>
      <c r="IU571">
        <v>37</v>
      </c>
      <c r="IV571">
        <v>8.4</v>
      </c>
      <c r="IW571">
        <v>8.4</v>
      </c>
      <c r="IX571">
        <v>0.71167</v>
      </c>
      <c r="IY571">
        <v>2.25342</v>
      </c>
      <c r="IZ571">
        <v>1.39648</v>
      </c>
      <c r="JA571">
        <v>2.34497</v>
      </c>
      <c r="JB571">
        <v>1.49536</v>
      </c>
      <c r="JC571">
        <v>2.34985</v>
      </c>
      <c r="JD571">
        <v>39.9184</v>
      </c>
      <c r="JE571">
        <v>13.4929</v>
      </c>
      <c r="JF571">
        <v>18</v>
      </c>
      <c r="JG571">
        <v>394.369</v>
      </c>
      <c r="JH571">
        <v>544.896</v>
      </c>
      <c r="JI571">
        <v>32.9825</v>
      </c>
      <c r="JJ571">
        <v>32.353</v>
      </c>
      <c r="JK571">
        <v>30.0006</v>
      </c>
      <c r="JL571">
        <v>32.1961</v>
      </c>
      <c r="JM571">
        <v>32.092</v>
      </c>
      <c r="JN571">
        <v>14.2016</v>
      </c>
      <c r="JO571">
        <v>44.2991</v>
      </c>
      <c r="JP571">
        <v>7.99559</v>
      </c>
      <c r="JQ571">
        <v>-999.9</v>
      </c>
      <c r="JR571">
        <v>245.689</v>
      </c>
      <c r="JS571">
        <v>14.5813</v>
      </c>
      <c r="JT571">
        <v>99.64149999999999</v>
      </c>
      <c r="JU571">
        <v>99.74590000000001</v>
      </c>
    </row>
    <row r="572" spans="1:281">
      <c r="A572">
        <v>556</v>
      </c>
      <c r="B572">
        <v>1652296970.5</v>
      </c>
      <c r="C572">
        <v>14914</v>
      </c>
      <c r="D572" t="s">
        <v>1625</v>
      </c>
      <c r="E572" t="s">
        <v>1626</v>
      </c>
      <c r="F572">
        <v>5</v>
      </c>
      <c r="G572" t="s">
        <v>1605</v>
      </c>
      <c r="H572" t="s">
        <v>418</v>
      </c>
      <c r="I572">
        <v>1652296967.7</v>
      </c>
      <c r="J572">
        <f>(K572)/1000</f>
        <v>0</v>
      </c>
      <c r="K572">
        <f>IF(CZ572, AN572, AH572)</f>
        <v>0</v>
      </c>
      <c r="L572">
        <f>IF(CZ572, AI572, AG572)</f>
        <v>0</v>
      </c>
      <c r="M572">
        <f>DB572 - IF(AU572&gt;1, L572*CV572*100.0/(AW572*DP572), 0)</f>
        <v>0</v>
      </c>
      <c r="N572">
        <f>((T572-J572/2)*M572-L572)/(T572+J572/2)</f>
        <v>0</v>
      </c>
      <c r="O572">
        <f>N572*(DI572+DJ572)/1000.0</f>
        <v>0</v>
      </c>
      <c r="P572">
        <f>(DB572 - IF(AU572&gt;1, L572*CV572*100.0/(AW572*DP572), 0))*(DI572+DJ572)/1000.0</f>
        <v>0</v>
      </c>
      <c r="Q572">
        <f>2.0/((1/S572-1/R572)+SIGN(S572)*SQRT((1/S572-1/R572)*(1/S572-1/R572) + 4*CW572/((CW572+1)*(CW572+1))*(2*1/S572*1/R572-1/R572*1/R572)))</f>
        <v>0</v>
      </c>
      <c r="R572">
        <f>IF(LEFT(CX572,1)&lt;&gt;"0",IF(LEFT(CX572,1)="1",3.0,CY572),$D$5+$E$5*(DP572*DI572/($K$5*1000))+$F$5*(DP572*DI572/($K$5*1000))*MAX(MIN(CV572,$J$5),$I$5)*MAX(MIN(CV572,$J$5),$I$5)+$G$5*MAX(MIN(CV572,$J$5),$I$5)*(DP572*DI572/($K$5*1000))+$H$5*(DP572*DI572/($K$5*1000))*(DP572*DI572/($K$5*1000)))</f>
        <v>0</v>
      </c>
      <c r="S572">
        <f>J572*(1000-(1000*0.61365*exp(17.502*W572/(240.97+W572))/(DI572+DJ572)+DD572)/2)/(1000*0.61365*exp(17.502*W572/(240.97+W572))/(DI572+DJ572)-DD572)</f>
        <v>0</v>
      </c>
      <c r="T572">
        <f>1/((CW572+1)/(Q572/1.6)+1/(R572/1.37)) + CW572/((CW572+1)/(Q572/1.6) + CW572/(R572/1.37))</f>
        <v>0</v>
      </c>
      <c r="U572">
        <f>(CR572*CU572)</f>
        <v>0</v>
      </c>
      <c r="V572">
        <f>(DK572+(U572+2*0.95*5.67E-8*(((DK572+$B$7)+273)^4-(DK572+273)^4)-44100*J572)/(1.84*29.3*R572+8*0.95*5.67E-8*(DK572+273)^3))</f>
        <v>0</v>
      </c>
      <c r="W572">
        <f>($C$7*DL572+$D$7*DM572+$E$7*V572)</f>
        <v>0</v>
      </c>
      <c r="X572">
        <f>0.61365*exp(17.502*W572/(240.97+W572))</f>
        <v>0</v>
      </c>
      <c r="Y572">
        <f>(Z572/AA572*100)</f>
        <v>0</v>
      </c>
      <c r="Z572">
        <f>DD572*(DI572+DJ572)/1000</f>
        <v>0</v>
      </c>
      <c r="AA572">
        <f>0.61365*exp(17.502*DK572/(240.97+DK572))</f>
        <v>0</v>
      </c>
      <c r="AB572">
        <f>(X572-DD572*(DI572+DJ572)/1000)</f>
        <v>0</v>
      </c>
      <c r="AC572">
        <f>(-J572*44100)</f>
        <v>0</v>
      </c>
      <c r="AD572">
        <f>2*29.3*R572*0.92*(DK572-W572)</f>
        <v>0</v>
      </c>
      <c r="AE572">
        <f>2*0.95*5.67E-8*(((DK572+$B$7)+273)^4-(W572+273)^4)</f>
        <v>0</v>
      </c>
      <c r="AF572">
        <f>U572+AE572+AC572+AD572</f>
        <v>0</v>
      </c>
      <c r="AG572">
        <f>DH572*AU572*(DC572-DB572*(1000-AU572*DE572)/(1000-AU572*DD572))/(100*CV572)</f>
        <v>0</v>
      </c>
      <c r="AH572">
        <f>1000*DH572*AU572*(DD572-DE572)/(100*CV572*(1000-AU572*DD572))</f>
        <v>0</v>
      </c>
      <c r="AI572">
        <f>(AJ572 - AK572 - DI572*1E3/(8.314*(DK572+273.15)) * AM572/DH572 * AL572) * DH572/(100*CV572) * (1000 - DE572)/1000</f>
        <v>0</v>
      </c>
      <c r="AJ572">
        <v>269.2160296232076</v>
      </c>
      <c r="AK572">
        <v>262.9036424242424</v>
      </c>
      <c r="AL572">
        <v>-2.934660689983362</v>
      </c>
      <c r="AM572">
        <v>66.43299364286264</v>
      </c>
      <c r="AN572">
        <f>(AP572 - AO572 + DI572*1E3/(8.314*(DK572+273.15)) * AR572/DH572 * AQ572) * DH572/(100*CV572) * 1000/(1000 - AP572)</f>
        <v>0</v>
      </c>
      <c r="AO572">
        <v>14.38123316931316</v>
      </c>
      <c r="AP572">
        <v>28.53300979020981</v>
      </c>
      <c r="AQ572">
        <v>0.008234271074135774</v>
      </c>
      <c r="AR572">
        <v>79.14352764128105</v>
      </c>
      <c r="AS572">
        <v>0</v>
      </c>
      <c r="AT572">
        <v>0</v>
      </c>
      <c r="AU572">
        <f>IF(AS572*$H$13&gt;=AW572,1.0,(AW572/(AW572-AS572*$H$13)))</f>
        <v>0</v>
      </c>
      <c r="AV572">
        <f>(AU572-1)*100</f>
        <v>0</v>
      </c>
      <c r="AW572">
        <f>MAX(0,($B$13+$C$13*DP572)/(1+$D$13*DP572)*DI572/(DK572+273)*$E$13)</f>
        <v>0</v>
      </c>
      <c r="AX572" t="s">
        <v>421</v>
      </c>
      <c r="AY572" t="s">
        <v>421</v>
      </c>
      <c r="AZ572">
        <v>0</v>
      </c>
      <c r="BA572">
        <v>0</v>
      </c>
      <c r="BB572">
        <f>1-AZ572/BA572</f>
        <v>0</v>
      </c>
      <c r="BC572">
        <v>0</v>
      </c>
      <c r="BD572" t="s">
        <v>421</v>
      </c>
      <c r="BE572" t="s">
        <v>421</v>
      </c>
      <c r="BF572">
        <v>0</v>
      </c>
      <c r="BG572">
        <v>0</v>
      </c>
      <c r="BH572">
        <f>1-BF572/BG572</f>
        <v>0</v>
      </c>
      <c r="BI572">
        <v>0.5</v>
      </c>
      <c r="BJ572">
        <f>CS572</f>
        <v>0</v>
      </c>
      <c r="BK572">
        <f>L572</f>
        <v>0</v>
      </c>
      <c r="BL572">
        <f>BH572*BI572*BJ572</f>
        <v>0</v>
      </c>
      <c r="BM572">
        <f>(BK572-BC572)/BJ572</f>
        <v>0</v>
      </c>
      <c r="BN572">
        <f>(BA572-BG572)/BG572</f>
        <v>0</v>
      </c>
      <c r="BO572">
        <f>AZ572/(BB572+AZ572/BG572)</f>
        <v>0</v>
      </c>
      <c r="BP572" t="s">
        <v>421</v>
      </c>
      <c r="BQ572">
        <v>0</v>
      </c>
      <c r="BR572">
        <f>IF(BQ572&lt;&gt;0, BQ572, BO572)</f>
        <v>0</v>
      </c>
      <c r="BS572">
        <f>1-BR572/BG572</f>
        <v>0</v>
      </c>
      <c r="BT572">
        <f>(BG572-BF572)/(BG572-BR572)</f>
        <v>0</v>
      </c>
      <c r="BU572">
        <f>(BA572-BG572)/(BA572-BR572)</f>
        <v>0</v>
      </c>
      <c r="BV572">
        <f>(BG572-BF572)/(BG572-AZ572)</f>
        <v>0</v>
      </c>
      <c r="BW572">
        <f>(BA572-BG572)/(BA572-AZ572)</f>
        <v>0</v>
      </c>
      <c r="BX572">
        <f>(BT572*BR572/BF572)</f>
        <v>0</v>
      </c>
      <c r="BY572">
        <f>(1-BX572)</f>
        <v>0</v>
      </c>
      <c r="BZ572">
        <v>1371</v>
      </c>
      <c r="CA572">
        <v>300</v>
      </c>
      <c r="CB572">
        <v>300</v>
      </c>
      <c r="CC572">
        <v>300</v>
      </c>
      <c r="CD572">
        <v>10508.5</v>
      </c>
      <c r="CE572">
        <v>0.03</v>
      </c>
      <c r="CF572">
        <v>-0.00739737</v>
      </c>
      <c r="CG572">
        <v>0.08</v>
      </c>
      <c r="CH572" t="s">
        <v>421</v>
      </c>
      <c r="CI572" t="s">
        <v>421</v>
      </c>
      <c r="CJ572" t="s">
        <v>421</v>
      </c>
      <c r="CK572" t="s">
        <v>421</v>
      </c>
      <c r="CL572" t="s">
        <v>421</v>
      </c>
      <c r="CM572" t="s">
        <v>421</v>
      </c>
      <c r="CN572" t="s">
        <v>421</v>
      </c>
      <c r="CO572" t="s">
        <v>421</v>
      </c>
      <c r="CP572" t="s">
        <v>421</v>
      </c>
      <c r="CQ572" t="s">
        <v>421</v>
      </c>
      <c r="CR572">
        <f>$B$11*DQ572+$C$11*DR572+$F$11*EC572*(1-EF572)</f>
        <v>0</v>
      </c>
      <c r="CS572">
        <f>CR572*CT572</f>
        <v>0</v>
      </c>
      <c r="CT572">
        <f>($B$11*$D$9+$C$11*$D$9+$F$11*((EP572+EH572)/MAX(EP572+EH572+EQ572, 0.1)*$I$9+EQ572/MAX(EP572+EH572+EQ572, 0.1)*$J$9))/($B$11+$C$11+$F$11)</f>
        <v>0</v>
      </c>
      <c r="CU572">
        <f>($B$11*$K$9+$C$11*$K$9+$F$11*((EP572+EH572)/MAX(EP572+EH572+EQ572, 0.1)*$P$9+EQ572/MAX(EP572+EH572+EQ572, 0.1)*$Q$9))/($B$11+$C$11+$F$11)</f>
        <v>0</v>
      </c>
      <c r="CV572">
        <v>6</v>
      </c>
      <c r="CW572">
        <v>0.5</v>
      </c>
      <c r="CX572" t="s">
        <v>422</v>
      </c>
      <c r="CY572">
        <v>2</v>
      </c>
      <c r="CZ572" t="b">
        <v>1</v>
      </c>
      <c r="DA572">
        <v>1652296967.7</v>
      </c>
      <c r="DB572">
        <v>261.9921</v>
      </c>
      <c r="DC572">
        <v>262.1687000000001</v>
      </c>
      <c r="DD572">
        <v>28.51991</v>
      </c>
      <c r="DE572">
        <v>14.41876</v>
      </c>
      <c r="DF572">
        <v>261.828</v>
      </c>
      <c r="DG572">
        <v>28.38887</v>
      </c>
      <c r="DH572">
        <v>400.1274</v>
      </c>
      <c r="DI572">
        <v>90.51963000000001</v>
      </c>
      <c r="DJ572">
        <v>0.10011337</v>
      </c>
      <c r="DK572">
        <v>33.70630999999999</v>
      </c>
      <c r="DL572">
        <v>32.31939999999999</v>
      </c>
      <c r="DM572">
        <v>999.9</v>
      </c>
      <c r="DN572">
        <v>0</v>
      </c>
      <c r="DO572">
        <v>0</v>
      </c>
      <c r="DP572">
        <v>9993.812</v>
      </c>
      <c r="DQ572">
        <v>0</v>
      </c>
      <c r="DR572">
        <v>1016.88</v>
      </c>
      <c r="DS572">
        <v>-0.17659609</v>
      </c>
      <c r="DT572">
        <v>269.6834</v>
      </c>
      <c r="DU572">
        <v>266.0039</v>
      </c>
      <c r="DV572">
        <v>14.10115</v>
      </c>
      <c r="DW572">
        <v>262.1687000000001</v>
      </c>
      <c r="DX572">
        <v>14.41876</v>
      </c>
      <c r="DY572">
        <v>2.581613</v>
      </c>
      <c r="DZ572">
        <v>1.30518</v>
      </c>
      <c r="EA572">
        <v>21.55038</v>
      </c>
      <c r="EB572">
        <v>10.85859</v>
      </c>
      <c r="EC572">
        <v>1500.032</v>
      </c>
      <c r="ED572">
        <v>0.9729990000000001</v>
      </c>
      <c r="EE572">
        <v>0.02700094</v>
      </c>
      <c r="EF572">
        <v>0</v>
      </c>
      <c r="EG572">
        <v>1240.05</v>
      </c>
      <c r="EH572">
        <v>5.000970000000001</v>
      </c>
      <c r="EI572">
        <v>19843.95</v>
      </c>
      <c r="EJ572">
        <v>12491.85</v>
      </c>
      <c r="EK572">
        <v>42.625</v>
      </c>
      <c r="EL572">
        <v>44.375</v>
      </c>
      <c r="EM572">
        <v>42.875</v>
      </c>
      <c r="EN572">
        <v>44.125</v>
      </c>
      <c r="EO572">
        <v>43.75</v>
      </c>
      <c r="EP572">
        <v>1454.662</v>
      </c>
      <c r="EQ572">
        <v>40.36499999999999</v>
      </c>
      <c r="ER572">
        <v>0</v>
      </c>
      <c r="ES572">
        <v>527.5999999046326</v>
      </c>
      <c r="ET572">
        <v>0</v>
      </c>
      <c r="EU572">
        <v>1254.155</v>
      </c>
      <c r="EV572">
        <v>-179.4417095066715</v>
      </c>
      <c r="EW572">
        <v>-2655.565813634083</v>
      </c>
      <c r="EX572">
        <v>20052.29615384615</v>
      </c>
      <c r="EY572">
        <v>15</v>
      </c>
      <c r="EZ572">
        <v>1652296461.5</v>
      </c>
      <c r="FA572" t="s">
        <v>1606</v>
      </c>
      <c r="FB572">
        <v>1652296461.5</v>
      </c>
      <c r="FC572">
        <v>1652296459.5</v>
      </c>
      <c r="FD572">
        <v>40</v>
      </c>
      <c r="FE572">
        <v>-0.753</v>
      </c>
      <c r="FF572">
        <v>0.017</v>
      </c>
      <c r="FG572">
        <v>0.039</v>
      </c>
      <c r="FH572">
        <v>0.136</v>
      </c>
      <c r="FI572">
        <v>400</v>
      </c>
      <c r="FJ572">
        <v>29</v>
      </c>
      <c r="FK572">
        <v>0.22</v>
      </c>
      <c r="FL572">
        <v>0.25</v>
      </c>
      <c r="FM572">
        <v>-2.791568558536585</v>
      </c>
      <c r="FN572">
        <v>21.0688465630662</v>
      </c>
      <c r="FO572">
        <v>2.0819102335807</v>
      </c>
      <c r="FP572">
        <v>-1</v>
      </c>
      <c r="FQ572">
        <v>14.23871463414634</v>
      </c>
      <c r="FR572">
        <v>-0.8060153310104622</v>
      </c>
      <c r="FS572">
        <v>0.09288488433034345</v>
      </c>
      <c r="FT572">
        <v>0</v>
      </c>
      <c r="FU572">
        <v>0</v>
      </c>
      <c r="FV572">
        <v>0</v>
      </c>
      <c r="FW572">
        <v>0</v>
      </c>
      <c r="FX572">
        <v>-1</v>
      </c>
      <c r="FY572">
        <v>0</v>
      </c>
      <c r="FZ572">
        <v>1</v>
      </c>
      <c r="GA572" t="s">
        <v>710</v>
      </c>
      <c r="GB572">
        <v>2.69342</v>
      </c>
      <c r="GC572">
        <v>2.70506</v>
      </c>
      <c r="GD572">
        <v>0.0620274</v>
      </c>
      <c r="GE572">
        <v>0.0612253</v>
      </c>
      <c r="GF572">
        <v>0.119086</v>
      </c>
      <c r="GG572">
        <v>0.0728456</v>
      </c>
      <c r="GH572">
        <v>29385.6</v>
      </c>
      <c r="GI572">
        <v>29534.1</v>
      </c>
      <c r="GJ572">
        <v>29152.9</v>
      </c>
      <c r="GK572">
        <v>29118.8</v>
      </c>
      <c r="GL572">
        <v>33996.1</v>
      </c>
      <c r="GM572">
        <v>35948.8</v>
      </c>
      <c r="GN572">
        <v>41024.8</v>
      </c>
      <c r="GO572">
        <v>41558.4</v>
      </c>
      <c r="GP572">
        <v>1.71833</v>
      </c>
      <c r="GQ572">
        <v>1.98172</v>
      </c>
      <c r="GR572">
        <v>0.0640005</v>
      </c>
      <c r="GS572">
        <v>0</v>
      </c>
      <c r="GT572">
        <v>31.2936</v>
      </c>
      <c r="GU572">
        <v>999.9</v>
      </c>
      <c r="GV572">
        <v>38.9</v>
      </c>
      <c r="GW572">
        <v>37.8</v>
      </c>
      <c r="GX572">
        <v>28.2995</v>
      </c>
      <c r="GY572">
        <v>62.8946</v>
      </c>
      <c r="GZ572">
        <v>29.6915</v>
      </c>
      <c r="HA572">
        <v>1</v>
      </c>
      <c r="HB572">
        <v>0.382579</v>
      </c>
      <c r="HC572">
        <v>0</v>
      </c>
      <c r="HD572">
        <v>20.3924</v>
      </c>
      <c r="HE572">
        <v>5.21594</v>
      </c>
      <c r="HF572">
        <v>12.0099</v>
      </c>
      <c r="HG572">
        <v>4.98715</v>
      </c>
      <c r="HH572">
        <v>3.28842</v>
      </c>
      <c r="HI572">
        <v>2588</v>
      </c>
      <c r="HJ572">
        <v>9999</v>
      </c>
      <c r="HK572">
        <v>9999</v>
      </c>
      <c r="HL572">
        <v>48</v>
      </c>
      <c r="HM572">
        <v>1.86737</v>
      </c>
      <c r="HN572">
        <v>1.8663</v>
      </c>
      <c r="HO572">
        <v>1.86584</v>
      </c>
      <c r="HP572">
        <v>1.86572</v>
      </c>
      <c r="HQ572">
        <v>1.86752</v>
      </c>
      <c r="HR572">
        <v>1.86998</v>
      </c>
      <c r="HS572">
        <v>1.86874</v>
      </c>
      <c r="HT572">
        <v>1.87009</v>
      </c>
      <c r="HU572">
        <v>0</v>
      </c>
      <c r="HV572">
        <v>0</v>
      </c>
      <c r="HW572">
        <v>0</v>
      </c>
      <c r="HX572">
        <v>0</v>
      </c>
      <c r="HY572" t="s">
        <v>425</v>
      </c>
      <c r="HZ572" t="s">
        <v>426</v>
      </c>
      <c r="IA572" t="s">
        <v>427</v>
      </c>
      <c r="IB572" t="s">
        <v>427</v>
      </c>
      <c r="IC572" t="s">
        <v>427</v>
      </c>
      <c r="ID572" t="s">
        <v>427</v>
      </c>
      <c r="IE572">
        <v>0</v>
      </c>
      <c r="IF572">
        <v>100</v>
      </c>
      <c r="IG572">
        <v>100</v>
      </c>
      <c r="IH572">
        <v>0.171</v>
      </c>
      <c r="II572">
        <v>0.1313</v>
      </c>
      <c r="IJ572">
        <v>0.3340698134881136</v>
      </c>
      <c r="IK572">
        <v>-0.0004613869835165773</v>
      </c>
      <c r="IL572">
        <v>-7.733014719846753E-07</v>
      </c>
      <c r="IM572">
        <v>2.12217718631011E-10</v>
      </c>
      <c r="IN572">
        <v>-0.1489367367143348</v>
      </c>
      <c r="IO572">
        <v>0.000886434048502425</v>
      </c>
      <c r="IP572">
        <v>0.0004187276611132993</v>
      </c>
      <c r="IQ572">
        <v>-3.612086840460417E-06</v>
      </c>
      <c r="IR572">
        <v>19</v>
      </c>
      <c r="IS572">
        <v>2204</v>
      </c>
      <c r="IT572">
        <v>1</v>
      </c>
      <c r="IU572">
        <v>37</v>
      </c>
      <c r="IV572">
        <v>8.5</v>
      </c>
      <c r="IW572">
        <v>8.5</v>
      </c>
      <c r="IX572">
        <v>0.67627</v>
      </c>
      <c r="IY572">
        <v>2.2583</v>
      </c>
      <c r="IZ572">
        <v>1.39648</v>
      </c>
      <c r="JA572">
        <v>2.34375</v>
      </c>
      <c r="JB572">
        <v>1.49536</v>
      </c>
      <c r="JC572">
        <v>2.28394</v>
      </c>
      <c r="JD572">
        <v>39.9184</v>
      </c>
      <c r="JE572">
        <v>13.4841</v>
      </c>
      <c r="JF572">
        <v>18</v>
      </c>
      <c r="JG572">
        <v>394.32</v>
      </c>
      <c r="JH572">
        <v>544.995</v>
      </c>
      <c r="JI572">
        <v>32.9873</v>
      </c>
      <c r="JJ572">
        <v>32.3595</v>
      </c>
      <c r="JK572">
        <v>30.0006</v>
      </c>
      <c r="JL572">
        <v>32.2018</v>
      </c>
      <c r="JM572">
        <v>32.099</v>
      </c>
      <c r="JN572">
        <v>13.5366</v>
      </c>
      <c r="JO572">
        <v>44.0045</v>
      </c>
      <c r="JP572">
        <v>7.58633</v>
      </c>
      <c r="JQ572">
        <v>-999.9</v>
      </c>
      <c r="JR572">
        <v>225.564</v>
      </c>
      <c r="JS572">
        <v>14.6749</v>
      </c>
      <c r="JT572">
        <v>99.63760000000001</v>
      </c>
      <c r="JU572">
        <v>99.74630000000001</v>
      </c>
    </row>
    <row r="573" spans="1:281">
      <c r="A573">
        <v>557</v>
      </c>
      <c r="B573">
        <v>1652296975.5</v>
      </c>
      <c r="C573">
        <v>14919</v>
      </c>
      <c r="D573" t="s">
        <v>1627</v>
      </c>
      <c r="E573" t="s">
        <v>1628</v>
      </c>
      <c r="F573">
        <v>5</v>
      </c>
      <c r="G573" t="s">
        <v>1605</v>
      </c>
      <c r="H573" t="s">
        <v>418</v>
      </c>
      <c r="I573">
        <v>1652296973</v>
      </c>
      <c r="J573">
        <f>(K573)/1000</f>
        <v>0</v>
      </c>
      <c r="K573">
        <f>IF(CZ573, AN573, AH573)</f>
        <v>0</v>
      </c>
      <c r="L573">
        <f>IF(CZ573, AI573, AG573)</f>
        <v>0</v>
      </c>
      <c r="M573">
        <f>DB573 - IF(AU573&gt;1, L573*CV573*100.0/(AW573*DP573), 0)</f>
        <v>0</v>
      </c>
      <c r="N573">
        <f>((T573-J573/2)*M573-L573)/(T573+J573/2)</f>
        <v>0</v>
      </c>
      <c r="O573">
        <f>N573*(DI573+DJ573)/1000.0</f>
        <v>0</v>
      </c>
      <c r="P573">
        <f>(DB573 - IF(AU573&gt;1, L573*CV573*100.0/(AW573*DP573), 0))*(DI573+DJ573)/1000.0</f>
        <v>0</v>
      </c>
      <c r="Q573">
        <f>2.0/((1/S573-1/R573)+SIGN(S573)*SQRT((1/S573-1/R573)*(1/S573-1/R573) + 4*CW573/((CW573+1)*(CW573+1))*(2*1/S573*1/R573-1/R573*1/R573)))</f>
        <v>0</v>
      </c>
      <c r="R573">
        <f>IF(LEFT(CX573,1)&lt;&gt;"0",IF(LEFT(CX573,1)="1",3.0,CY573),$D$5+$E$5*(DP573*DI573/($K$5*1000))+$F$5*(DP573*DI573/($K$5*1000))*MAX(MIN(CV573,$J$5),$I$5)*MAX(MIN(CV573,$J$5),$I$5)+$G$5*MAX(MIN(CV573,$J$5),$I$5)*(DP573*DI573/($K$5*1000))+$H$5*(DP573*DI573/($K$5*1000))*(DP573*DI573/($K$5*1000)))</f>
        <v>0</v>
      </c>
      <c r="S573">
        <f>J573*(1000-(1000*0.61365*exp(17.502*W573/(240.97+W573))/(DI573+DJ573)+DD573)/2)/(1000*0.61365*exp(17.502*W573/(240.97+W573))/(DI573+DJ573)-DD573)</f>
        <v>0</v>
      </c>
      <c r="T573">
        <f>1/((CW573+1)/(Q573/1.6)+1/(R573/1.37)) + CW573/((CW573+1)/(Q573/1.6) + CW573/(R573/1.37))</f>
        <v>0</v>
      </c>
      <c r="U573">
        <f>(CR573*CU573)</f>
        <v>0</v>
      </c>
      <c r="V573">
        <f>(DK573+(U573+2*0.95*5.67E-8*(((DK573+$B$7)+273)^4-(DK573+273)^4)-44100*J573)/(1.84*29.3*R573+8*0.95*5.67E-8*(DK573+273)^3))</f>
        <v>0</v>
      </c>
      <c r="W573">
        <f>($C$7*DL573+$D$7*DM573+$E$7*V573)</f>
        <v>0</v>
      </c>
      <c r="X573">
        <f>0.61365*exp(17.502*W573/(240.97+W573))</f>
        <v>0</v>
      </c>
      <c r="Y573">
        <f>(Z573/AA573*100)</f>
        <v>0</v>
      </c>
      <c r="Z573">
        <f>DD573*(DI573+DJ573)/1000</f>
        <v>0</v>
      </c>
      <c r="AA573">
        <f>0.61365*exp(17.502*DK573/(240.97+DK573))</f>
        <v>0</v>
      </c>
      <c r="AB573">
        <f>(X573-DD573*(DI573+DJ573)/1000)</f>
        <v>0</v>
      </c>
      <c r="AC573">
        <f>(-J573*44100)</f>
        <v>0</v>
      </c>
      <c r="AD573">
        <f>2*29.3*R573*0.92*(DK573-W573)</f>
        <v>0</v>
      </c>
      <c r="AE573">
        <f>2*0.95*5.67E-8*(((DK573+$B$7)+273)^4-(W573+273)^4)</f>
        <v>0</v>
      </c>
      <c r="AF573">
        <f>U573+AE573+AC573+AD573</f>
        <v>0</v>
      </c>
      <c r="AG573">
        <f>DH573*AU573*(DC573-DB573*(1000-AU573*DE573)/(1000-AU573*DD573))/(100*CV573)</f>
        <v>0</v>
      </c>
      <c r="AH573">
        <f>1000*DH573*AU573*(DD573-DE573)/(100*CV573*(1000-AU573*DD573))</f>
        <v>0</v>
      </c>
      <c r="AI573">
        <f>(AJ573 - AK573 - DI573*1E3/(8.314*(DK573+273.15)) * AM573/DH573 * AL573) * DH573/(100*CV573) * (1000 - DE573)/1000</f>
        <v>0</v>
      </c>
      <c r="AJ573">
        <v>252.5041144875765</v>
      </c>
      <c r="AK573">
        <v>247.9758000000001</v>
      </c>
      <c r="AL573">
        <v>-2.984080075821946</v>
      </c>
      <c r="AM573">
        <v>66.43299364286264</v>
      </c>
      <c r="AN573">
        <f>(AP573 - AO573 + DI573*1E3/(8.314*(DK573+273.15)) * AR573/DH573 * AQ573) * DH573/(100*CV573) * 1000/(1000 - AP573)</f>
        <v>0</v>
      </c>
      <c r="AO573">
        <v>14.54379379366404</v>
      </c>
      <c r="AP573">
        <v>28.59571678321681</v>
      </c>
      <c r="AQ573">
        <v>0.008831666497276956</v>
      </c>
      <c r="AR573">
        <v>79.14352764128105</v>
      </c>
      <c r="AS573">
        <v>0</v>
      </c>
      <c r="AT573">
        <v>0</v>
      </c>
      <c r="AU573">
        <f>IF(AS573*$H$13&gt;=AW573,1.0,(AW573/(AW573-AS573*$H$13)))</f>
        <v>0</v>
      </c>
      <c r="AV573">
        <f>(AU573-1)*100</f>
        <v>0</v>
      </c>
      <c r="AW573">
        <f>MAX(0,($B$13+$C$13*DP573)/(1+$D$13*DP573)*DI573/(DK573+273)*$E$13)</f>
        <v>0</v>
      </c>
      <c r="AX573" t="s">
        <v>421</v>
      </c>
      <c r="AY573" t="s">
        <v>421</v>
      </c>
      <c r="AZ573">
        <v>0</v>
      </c>
      <c r="BA573">
        <v>0</v>
      </c>
      <c r="BB573">
        <f>1-AZ573/BA573</f>
        <v>0</v>
      </c>
      <c r="BC573">
        <v>0</v>
      </c>
      <c r="BD573" t="s">
        <v>421</v>
      </c>
      <c r="BE573" t="s">
        <v>421</v>
      </c>
      <c r="BF573">
        <v>0</v>
      </c>
      <c r="BG573">
        <v>0</v>
      </c>
      <c r="BH573">
        <f>1-BF573/BG573</f>
        <v>0</v>
      </c>
      <c r="BI573">
        <v>0.5</v>
      </c>
      <c r="BJ573">
        <f>CS573</f>
        <v>0</v>
      </c>
      <c r="BK573">
        <f>L573</f>
        <v>0</v>
      </c>
      <c r="BL573">
        <f>BH573*BI573*BJ573</f>
        <v>0</v>
      </c>
      <c r="BM573">
        <f>(BK573-BC573)/BJ573</f>
        <v>0</v>
      </c>
      <c r="BN573">
        <f>(BA573-BG573)/BG573</f>
        <v>0</v>
      </c>
      <c r="BO573">
        <f>AZ573/(BB573+AZ573/BG573)</f>
        <v>0</v>
      </c>
      <c r="BP573" t="s">
        <v>421</v>
      </c>
      <c r="BQ573">
        <v>0</v>
      </c>
      <c r="BR573">
        <f>IF(BQ573&lt;&gt;0, BQ573, BO573)</f>
        <v>0</v>
      </c>
      <c r="BS573">
        <f>1-BR573/BG573</f>
        <v>0</v>
      </c>
      <c r="BT573">
        <f>(BG573-BF573)/(BG573-BR573)</f>
        <v>0</v>
      </c>
      <c r="BU573">
        <f>(BA573-BG573)/(BA573-BR573)</f>
        <v>0</v>
      </c>
      <c r="BV573">
        <f>(BG573-BF573)/(BG573-AZ573)</f>
        <v>0</v>
      </c>
      <c r="BW573">
        <f>(BA573-BG573)/(BA573-AZ573)</f>
        <v>0</v>
      </c>
      <c r="BX573">
        <f>(BT573*BR573/BF573)</f>
        <v>0</v>
      </c>
      <c r="BY573">
        <f>(1-BX573)</f>
        <v>0</v>
      </c>
      <c r="BZ573">
        <v>1371</v>
      </c>
      <c r="CA573">
        <v>300</v>
      </c>
      <c r="CB573">
        <v>300</v>
      </c>
      <c r="CC573">
        <v>300</v>
      </c>
      <c r="CD573">
        <v>10508.5</v>
      </c>
      <c r="CE573">
        <v>0.03</v>
      </c>
      <c r="CF573">
        <v>-0.00739737</v>
      </c>
      <c r="CG573">
        <v>0.08</v>
      </c>
      <c r="CH573" t="s">
        <v>421</v>
      </c>
      <c r="CI573" t="s">
        <v>421</v>
      </c>
      <c r="CJ573" t="s">
        <v>421</v>
      </c>
      <c r="CK573" t="s">
        <v>421</v>
      </c>
      <c r="CL573" t="s">
        <v>421</v>
      </c>
      <c r="CM573" t="s">
        <v>421</v>
      </c>
      <c r="CN573" t="s">
        <v>421</v>
      </c>
      <c r="CO573" t="s">
        <v>421</v>
      </c>
      <c r="CP573" t="s">
        <v>421</v>
      </c>
      <c r="CQ573" t="s">
        <v>421</v>
      </c>
      <c r="CR573">
        <f>$B$11*DQ573+$C$11*DR573+$F$11*EC573*(1-EF573)</f>
        <v>0</v>
      </c>
      <c r="CS573">
        <f>CR573*CT573</f>
        <v>0</v>
      </c>
      <c r="CT573">
        <f>($B$11*$D$9+$C$11*$D$9+$F$11*((EP573+EH573)/MAX(EP573+EH573+EQ573, 0.1)*$I$9+EQ573/MAX(EP573+EH573+EQ573, 0.1)*$J$9))/($B$11+$C$11+$F$11)</f>
        <v>0</v>
      </c>
      <c r="CU573">
        <f>($B$11*$K$9+$C$11*$K$9+$F$11*((EP573+EH573)/MAX(EP573+EH573+EQ573, 0.1)*$P$9+EQ573/MAX(EP573+EH573+EQ573, 0.1)*$Q$9))/($B$11+$C$11+$F$11)</f>
        <v>0</v>
      </c>
      <c r="CV573">
        <v>6</v>
      </c>
      <c r="CW573">
        <v>0.5</v>
      </c>
      <c r="CX573" t="s">
        <v>422</v>
      </c>
      <c r="CY573">
        <v>2</v>
      </c>
      <c r="CZ573" t="b">
        <v>1</v>
      </c>
      <c r="DA573">
        <v>1652296973</v>
      </c>
      <c r="DB573">
        <v>246.6856666666667</v>
      </c>
      <c r="DC573">
        <v>244.6966666666667</v>
      </c>
      <c r="DD573">
        <v>28.56591111111111</v>
      </c>
      <c r="DE573">
        <v>14.61671111111111</v>
      </c>
      <c r="DF573">
        <v>246.5093333333333</v>
      </c>
      <c r="DG573">
        <v>28.43414444444445</v>
      </c>
      <c r="DH573">
        <v>400.0295555555556</v>
      </c>
      <c r="DI573">
        <v>90.52115555555557</v>
      </c>
      <c r="DJ573">
        <v>0.09992457777777777</v>
      </c>
      <c r="DK573">
        <v>33.71455555555556</v>
      </c>
      <c r="DL573">
        <v>32.33938888888889</v>
      </c>
      <c r="DM573">
        <v>999.9000000000001</v>
      </c>
      <c r="DN573">
        <v>0</v>
      </c>
      <c r="DO573">
        <v>0</v>
      </c>
      <c r="DP573">
        <v>10000.05333333334</v>
      </c>
      <c r="DQ573">
        <v>0</v>
      </c>
      <c r="DR573">
        <v>1016.791111111111</v>
      </c>
      <c r="DS573">
        <v>1.989063333333333</v>
      </c>
      <c r="DT573">
        <v>253.9398888888889</v>
      </c>
      <c r="DU573">
        <v>248.3261111111111</v>
      </c>
      <c r="DV573">
        <v>13.94921111111111</v>
      </c>
      <c r="DW573">
        <v>244.6966666666667</v>
      </c>
      <c r="DX573">
        <v>14.61671111111111</v>
      </c>
      <c r="DY573">
        <v>2.585818888888889</v>
      </c>
      <c r="DZ573">
        <v>1.323122222222222</v>
      </c>
      <c r="EA573">
        <v>21.577</v>
      </c>
      <c r="EB573">
        <v>11.06402222222222</v>
      </c>
      <c r="EC573">
        <v>1499.984444444445</v>
      </c>
      <c r="ED573">
        <v>0.9729996666666667</v>
      </c>
      <c r="EE573">
        <v>0.02700023333333333</v>
      </c>
      <c r="EF573">
        <v>0</v>
      </c>
      <c r="EG573">
        <v>1223.393333333333</v>
      </c>
      <c r="EH573">
        <v>5.00097</v>
      </c>
      <c r="EI573">
        <v>19591.91111111111</v>
      </c>
      <c r="EJ573">
        <v>12491.44444444445</v>
      </c>
      <c r="EK573">
        <v>42.625</v>
      </c>
      <c r="EL573">
        <v>44.38877777777778</v>
      </c>
      <c r="EM573">
        <v>42.875</v>
      </c>
      <c r="EN573">
        <v>44.125</v>
      </c>
      <c r="EO573">
        <v>43.75</v>
      </c>
      <c r="EP573">
        <v>1454.617777777778</v>
      </c>
      <c r="EQ573">
        <v>40.36111111111111</v>
      </c>
      <c r="ER573">
        <v>0</v>
      </c>
      <c r="ES573">
        <v>532.3999998569489</v>
      </c>
      <c r="ET573">
        <v>0</v>
      </c>
      <c r="EU573">
        <v>1239.475384615385</v>
      </c>
      <c r="EV573">
        <v>-188.5723076775269</v>
      </c>
      <c r="EW573">
        <v>-2801.84957258177</v>
      </c>
      <c r="EX573">
        <v>19833.54230769231</v>
      </c>
      <c r="EY573">
        <v>15</v>
      </c>
      <c r="EZ573">
        <v>1652296461.5</v>
      </c>
      <c r="FA573" t="s">
        <v>1606</v>
      </c>
      <c r="FB573">
        <v>1652296461.5</v>
      </c>
      <c r="FC573">
        <v>1652296459.5</v>
      </c>
      <c r="FD573">
        <v>40</v>
      </c>
      <c r="FE573">
        <v>-0.753</v>
      </c>
      <c r="FF573">
        <v>0.017</v>
      </c>
      <c r="FG573">
        <v>0.039</v>
      </c>
      <c r="FH573">
        <v>0.136</v>
      </c>
      <c r="FI573">
        <v>400</v>
      </c>
      <c r="FJ573">
        <v>29</v>
      </c>
      <c r="FK573">
        <v>0.22</v>
      </c>
      <c r="FL573">
        <v>0.25</v>
      </c>
      <c r="FM573">
        <v>-0.9806792902439025</v>
      </c>
      <c r="FN573">
        <v>21.62457427735192</v>
      </c>
      <c r="FO573">
        <v>2.137218024446485</v>
      </c>
      <c r="FP573">
        <v>-1</v>
      </c>
      <c r="FQ573">
        <v>14.15548536585366</v>
      </c>
      <c r="FR573">
        <v>-1.417881533101103</v>
      </c>
      <c r="FS573">
        <v>0.1431150919433004</v>
      </c>
      <c r="FT573">
        <v>0</v>
      </c>
      <c r="FU573">
        <v>0</v>
      </c>
      <c r="FV573">
        <v>0</v>
      </c>
      <c r="FW573">
        <v>0</v>
      </c>
      <c r="FX573">
        <v>-1</v>
      </c>
      <c r="FY573">
        <v>0</v>
      </c>
      <c r="FZ573">
        <v>1</v>
      </c>
      <c r="GA573" t="s">
        <v>710</v>
      </c>
      <c r="GB573">
        <v>2.69348</v>
      </c>
      <c r="GC573">
        <v>2.70515</v>
      </c>
      <c r="GD573">
        <v>0.0589586</v>
      </c>
      <c r="GE573">
        <v>0.0577737</v>
      </c>
      <c r="GF573">
        <v>0.119272</v>
      </c>
      <c r="GG573">
        <v>0.07346569999999999</v>
      </c>
      <c r="GH573">
        <v>29481.4</v>
      </c>
      <c r="GI573">
        <v>29642.4</v>
      </c>
      <c r="GJ573">
        <v>29152.7</v>
      </c>
      <c r="GK573">
        <v>29118.6</v>
      </c>
      <c r="GL573">
        <v>33988.5</v>
      </c>
      <c r="GM573">
        <v>35924.2</v>
      </c>
      <c r="GN573">
        <v>41024.5</v>
      </c>
      <c r="GO573">
        <v>41558</v>
      </c>
      <c r="GP573">
        <v>1.71835</v>
      </c>
      <c r="GQ573">
        <v>1.9815</v>
      </c>
      <c r="GR573">
        <v>0.0649318</v>
      </c>
      <c r="GS573">
        <v>0</v>
      </c>
      <c r="GT573">
        <v>31.2982</v>
      </c>
      <c r="GU573">
        <v>999.9</v>
      </c>
      <c r="GV573">
        <v>38.9</v>
      </c>
      <c r="GW573">
        <v>37.8</v>
      </c>
      <c r="GX573">
        <v>28.2996</v>
      </c>
      <c r="GY573">
        <v>62.7546</v>
      </c>
      <c r="GZ573">
        <v>30.2484</v>
      </c>
      <c r="HA573">
        <v>1</v>
      </c>
      <c r="HB573">
        <v>0.383158</v>
      </c>
      <c r="HC573">
        <v>0</v>
      </c>
      <c r="HD573">
        <v>20.3925</v>
      </c>
      <c r="HE573">
        <v>5.21654</v>
      </c>
      <c r="HF573">
        <v>12.0099</v>
      </c>
      <c r="HG573">
        <v>4.98735</v>
      </c>
      <c r="HH573">
        <v>3.28863</v>
      </c>
      <c r="HI573">
        <v>2588</v>
      </c>
      <c r="HJ573">
        <v>9999</v>
      </c>
      <c r="HK573">
        <v>9999</v>
      </c>
      <c r="HL573">
        <v>48</v>
      </c>
      <c r="HM573">
        <v>1.86737</v>
      </c>
      <c r="HN573">
        <v>1.8663</v>
      </c>
      <c r="HO573">
        <v>1.86584</v>
      </c>
      <c r="HP573">
        <v>1.8657</v>
      </c>
      <c r="HQ573">
        <v>1.86752</v>
      </c>
      <c r="HR573">
        <v>1.86998</v>
      </c>
      <c r="HS573">
        <v>1.86874</v>
      </c>
      <c r="HT573">
        <v>1.87009</v>
      </c>
      <c r="HU573">
        <v>0</v>
      </c>
      <c r="HV573">
        <v>0</v>
      </c>
      <c r="HW573">
        <v>0</v>
      </c>
      <c r="HX573">
        <v>0</v>
      </c>
      <c r="HY573" t="s">
        <v>425</v>
      </c>
      <c r="HZ573" t="s">
        <v>426</v>
      </c>
      <c r="IA573" t="s">
        <v>427</v>
      </c>
      <c r="IB573" t="s">
        <v>427</v>
      </c>
      <c r="IC573" t="s">
        <v>427</v>
      </c>
      <c r="ID573" t="s">
        <v>427</v>
      </c>
      <c r="IE573">
        <v>0</v>
      </c>
      <c r="IF573">
        <v>100</v>
      </c>
      <c r="IG573">
        <v>100</v>
      </c>
      <c r="IH573">
        <v>0.183</v>
      </c>
      <c r="II573">
        <v>0.1324</v>
      </c>
      <c r="IJ573">
        <v>0.3340698134881136</v>
      </c>
      <c r="IK573">
        <v>-0.0004613869835165773</v>
      </c>
      <c r="IL573">
        <v>-7.733014719846753E-07</v>
      </c>
      <c r="IM573">
        <v>2.12217718631011E-10</v>
      </c>
      <c r="IN573">
        <v>-0.1489367367143348</v>
      </c>
      <c r="IO573">
        <v>0.000886434048502425</v>
      </c>
      <c r="IP573">
        <v>0.0004187276611132993</v>
      </c>
      <c r="IQ573">
        <v>-3.612086840460417E-06</v>
      </c>
      <c r="IR573">
        <v>19</v>
      </c>
      <c r="IS573">
        <v>2204</v>
      </c>
      <c r="IT573">
        <v>1</v>
      </c>
      <c r="IU573">
        <v>37</v>
      </c>
      <c r="IV573">
        <v>8.6</v>
      </c>
      <c r="IW573">
        <v>8.6</v>
      </c>
      <c r="IX573">
        <v>0.640869</v>
      </c>
      <c r="IY573">
        <v>2.25586</v>
      </c>
      <c r="IZ573">
        <v>1.39648</v>
      </c>
      <c r="JA573">
        <v>2.34253</v>
      </c>
      <c r="JB573">
        <v>1.49536</v>
      </c>
      <c r="JC573">
        <v>2.34741</v>
      </c>
      <c r="JD573">
        <v>39.9184</v>
      </c>
      <c r="JE573">
        <v>13.4841</v>
      </c>
      <c r="JF573">
        <v>18</v>
      </c>
      <c r="JG573">
        <v>394.375</v>
      </c>
      <c r="JH573">
        <v>544.891</v>
      </c>
      <c r="JI573">
        <v>32.9924</v>
      </c>
      <c r="JJ573">
        <v>32.3666</v>
      </c>
      <c r="JK573">
        <v>30.0006</v>
      </c>
      <c r="JL573">
        <v>32.2088</v>
      </c>
      <c r="JM573">
        <v>32.106</v>
      </c>
      <c r="JN573">
        <v>12.7797</v>
      </c>
      <c r="JO573">
        <v>44.0045</v>
      </c>
      <c r="JP573">
        <v>7.18363</v>
      </c>
      <c r="JQ573">
        <v>-999.9</v>
      </c>
      <c r="JR573">
        <v>212.116</v>
      </c>
      <c r="JS573">
        <v>14.7193</v>
      </c>
      <c r="JT573">
        <v>99.6367</v>
      </c>
      <c r="JU573">
        <v>99.7453</v>
      </c>
    </row>
    <row r="574" spans="1:281">
      <c r="A574">
        <v>558</v>
      </c>
      <c r="B574">
        <v>1652296980.5</v>
      </c>
      <c r="C574">
        <v>14924</v>
      </c>
      <c r="D574" t="s">
        <v>1629</v>
      </c>
      <c r="E574" t="s">
        <v>1630</v>
      </c>
      <c r="F574">
        <v>5</v>
      </c>
      <c r="G574" t="s">
        <v>1605</v>
      </c>
      <c r="H574" t="s">
        <v>418</v>
      </c>
      <c r="I574">
        <v>1652296977.7</v>
      </c>
      <c r="J574">
        <f>(K574)/1000</f>
        <v>0</v>
      </c>
      <c r="K574">
        <f>IF(CZ574, AN574, AH574)</f>
        <v>0</v>
      </c>
      <c r="L574">
        <f>IF(CZ574, AI574, AG574)</f>
        <v>0</v>
      </c>
      <c r="M574">
        <f>DB574 - IF(AU574&gt;1, L574*CV574*100.0/(AW574*DP574), 0)</f>
        <v>0</v>
      </c>
      <c r="N574">
        <f>((T574-J574/2)*M574-L574)/(T574+J574/2)</f>
        <v>0</v>
      </c>
      <c r="O574">
        <f>N574*(DI574+DJ574)/1000.0</f>
        <v>0</v>
      </c>
      <c r="P574">
        <f>(DB574 - IF(AU574&gt;1, L574*CV574*100.0/(AW574*DP574), 0))*(DI574+DJ574)/1000.0</f>
        <v>0</v>
      </c>
      <c r="Q574">
        <f>2.0/((1/S574-1/R574)+SIGN(S574)*SQRT((1/S574-1/R574)*(1/S574-1/R574) + 4*CW574/((CW574+1)*(CW574+1))*(2*1/S574*1/R574-1/R574*1/R574)))</f>
        <v>0</v>
      </c>
      <c r="R574">
        <f>IF(LEFT(CX574,1)&lt;&gt;"0",IF(LEFT(CX574,1)="1",3.0,CY574),$D$5+$E$5*(DP574*DI574/($K$5*1000))+$F$5*(DP574*DI574/($K$5*1000))*MAX(MIN(CV574,$J$5),$I$5)*MAX(MIN(CV574,$J$5),$I$5)+$G$5*MAX(MIN(CV574,$J$5),$I$5)*(DP574*DI574/($K$5*1000))+$H$5*(DP574*DI574/($K$5*1000))*(DP574*DI574/($K$5*1000)))</f>
        <v>0</v>
      </c>
      <c r="S574">
        <f>J574*(1000-(1000*0.61365*exp(17.502*W574/(240.97+W574))/(DI574+DJ574)+DD574)/2)/(1000*0.61365*exp(17.502*W574/(240.97+W574))/(DI574+DJ574)-DD574)</f>
        <v>0</v>
      </c>
      <c r="T574">
        <f>1/((CW574+1)/(Q574/1.6)+1/(R574/1.37)) + CW574/((CW574+1)/(Q574/1.6) + CW574/(R574/1.37))</f>
        <v>0</v>
      </c>
      <c r="U574">
        <f>(CR574*CU574)</f>
        <v>0</v>
      </c>
      <c r="V574">
        <f>(DK574+(U574+2*0.95*5.67E-8*(((DK574+$B$7)+273)^4-(DK574+273)^4)-44100*J574)/(1.84*29.3*R574+8*0.95*5.67E-8*(DK574+273)^3))</f>
        <v>0</v>
      </c>
      <c r="W574">
        <f>($C$7*DL574+$D$7*DM574+$E$7*V574)</f>
        <v>0</v>
      </c>
      <c r="X574">
        <f>0.61365*exp(17.502*W574/(240.97+W574))</f>
        <v>0</v>
      </c>
      <c r="Y574">
        <f>(Z574/AA574*100)</f>
        <v>0</v>
      </c>
      <c r="Z574">
        <f>DD574*(DI574+DJ574)/1000</f>
        <v>0</v>
      </c>
      <c r="AA574">
        <f>0.61365*exp(17.502*DK574/(240.97+DK574))</f>
        <v>0</v>
      </c>
      <c r="AB574">
        <f>(X574-DD574*(DI574+DJ574)/1000)</f>
        <v>0</v>
      </c>
      <c r="AC574">
        <f>(-J574*44100)</f>
        <v>0</v>
      </c>
      <c r="AD574">
        <f>2*29.3*R574*0.92*(DK574-W574)</f>
        <v>0</v>
      </c>
      <c r="AE574">
        <f>2*0.95*5.67E-8*(((DK574+$B$7)+273)^4-(W574+273)^4)</f>
        <v>0</v>
      </c>
      <c r="AF574">
        <f>U574+AE574+AC574+AD574</f>
        <v>0</v>
      </c>
      <c r="AG574">
        <f>DH574*AU574*(DC574-DB574*(1000-AU574*DE574)/(1000-AU574*DD574))/(100*CV574)</f>
        <v>0</v>
      </c>
      <c r="AH574">
        <f>1000*DH574*AU574*(DD574-DE574)/(100*CV574*(1000-AU574*DD574))</f>
        <v>0</v>
      </c>
      <c r="AI574">
        <f>(AJ574 - AK574 - DI574*1E3/(8.314*(DK574+273.15)) * AM574/DH574 * AL574) * DH574/(100*CV574) * (1000 - DE574)/1000</f>
        <v>0</v>
      </c>
      <c r="AJ574">
        <v>235.7323556434629</v>
      </c>
      <c r="AK574">
        <v>233.0996484848484</v>
      </c>
      <c r="AL574">
        <v>-2.973431887566498</v>
      </c>
      <c r="AM574">
        <v>66.43299364286264</v>
      </c>
      <c r="AN574">
        <f>(AP574 - AO574 + DI574*1E3/(8.314*(DK574+273.15)) * AR574/DH574 * AQ574) * DH574/(100*CV574) * 1000/(1000 - AP574)</f>
        <v>0</v>
      </c>
      <c r="AO574">
        <v>14.69032979701965</v>
      </c>
      <c r="AP574">
        <v>28.6543111888112</v>
      </c>
      <c r="AQ574">
        <v>0.01368556535198922</v>
      </c>
      <c r="AR574">
        <v>79.14352764128105</v>
      </c>
      <c r="AS574">
        <v>0</v>
      </c>
      <c r="AT574">
        <v>0</v>
      </c>
      <c r="AU574">
        <f>IF(AS574*$H$13&gt;=AW574,1.0,(AW574/(AW574-AS574*$H$13)))</f>
        <v>0</v>
      </c>
      <c r="AV574">
        <f>(AU574-1)*100</f>
        <v>0</v>
      </c>
      <c r="AW574">
        <f>MAX(0,($B$13+$C$13*DP574)/(1+$D$13*DP574)*DI574/(DK574+273)*$E$13)</f>
        <v>0</v>
      </c>
      <c r="AX574" t="s">
        <v>421</v>
      </c>
      <c r="AY574" t="s">
        <v>421</v>
      </c>
      <c r="AZ574">
        <v>0</v>
      </c>
      <c r="BA574">
        <v>0</v>
      </c>
      <c r="BB574">
        <f>1-AZ574/BA574</f>
        <v>0</v>
      </c>
      <c r="BC574">
        <v>0</v>
      </c>
      <c r="BD574" t="s">
        <v>421</v>
      </c>
      <c r="BE574" t="s">
        <v>421</v>
      </c>
      <c r="BF574">
        <v>0</v>
      </c>
      <c r="BG574">
        <v>0</v>
      </c>
      <c r="BH574">
        <f>1-BF574/BG574</f>
        <v>0</v>
      </c>
      <c r="BI574">
        <v>0.5</v>
      </c>
      <c r="BJ574">
        <f>CS574</f>
        <v>0</v>
      </c>
      <c r="BK574">
        <f>L574</f>
        <v>0</v>
      </c>
      <c r="BL574">
        <f>BH574*BI574*BJ574</f>
        <v>0</v>
      </c>
      <c r="BM574">
        <f>(BK574-BC574)/BJ574</f>
        <v>0</v>
      </c>
      <c r="BN574">
        <f>(BA574-BG574)/BG574</f>
        <v>0</v>
      </c>
      <c r="BO574">
        <f>AZ574/(BB574+AZ574/BG574)</f>
        <v>0</v>
      </c>
      <c r="BP574" t="s">
        <v>421</v>
      </c>
      <c r="BQ574">
        <v>0</v>
      </c>
      <c r="BR574">
        <f>IF(BQ574&lt;&gt;0, BQ574, BO574)</f>
        <v>0</v>
      </c>
      <c r="BS574">
        <f>1-BR574/BG574</f>
        <v>0</v>
      </c>
      <c r="BT574">
        <f>(BG574-BF574)/(BG574-BR574)</f>
        <v>0</v>
      </c>
      <c r="BU574">
        <f>(BA574-BG574)/(BA574-BR574)</f>
        <v>0</v>
      </c>
      <c r="BV574">
        <f>(BG574-BF574)/(BG574-AZ574)</f>
        <v>0</v>
      </c>
      <c r="BW574">
        <f>(BA574-BG574)/(BA574-AZ574)</f>
        <v>0</v>
      </c>
      <c r="BX574">
        <f>(BT574*BR574/BF574)</f>
        <v>0</v>
      </c>
      <c r="BY574">
        <f>(1-BX574)</f>
        <v>0</v>
      </c>
      <c r="BZ574">
        <v>1371</v>
      </c>
      <c r="CA574">
        <v>300</v>
      </c>
      <c r="CB574">
        <v>300</v>
      </c>
      <c r="CC574">
        <v>300</v>
      </c>
      <c r="CD574">
        <v>10508.5</v>
      </c>
      <c r="CE574">
        <v>0.03</v>
      </c>
      <c r="CF574">
        <v>-0.00739737</v>
      </c>
      <c r="CG574">
        <v>0.08</v>
      </c>
      <c r="CH574" t="s">
        <v>421</v>
      </c>
      <c r="CI574" t="s">
        <v>421</v>
      </c>
      <c r="CJ574" t="s">
        <v>421</v>
      </c>
      <c r="CK574" t="s">
        <v>421</v>
      </c>
      <c r="CL574" t="s">
        <v>421</v>
      </c>
      <c r="CM574" t="s">
        <v>421</v>
      </c>
      <c r="CN574" t="s">
        <v>421</v>
      </c>
      <c r="CO574" t="s">
        <v>421</v>
      </c>
      <c r="CP574" t="s">
        <v>421</v>
      </c>
      <c r="CQ574" t="s">
        <v>421</v>
      </c>
      <c r="CR574">
        <f>$B$11*DQ574+$C$11*DR574+$F$11*EC574*(1-EF574)</f>
        <v>0</v>
      </c>
      <c r="CS574">
        <f>CR574*CT574</f>
        <v>0</v>
      </c>
      <c r="CT574">
        <f>($B$11*$D$9+$C$11*$D$9+$F$11*((EP574+EH574)/MAX(EP574+EH574+EQ574, 0.1)*$I$9+EQ574/MAX(EP574+EH574+EQ574, 0.1)*$J$9))/($B$11+$C$11+$F$11)</f>
        <v>0</v>
      </c>
      <c r="CU574">
        <f>($B$11*$K$9+$C$11*$K$9+$F$11*((EP574+EH574)/MAX(EP574+EH574+EQ574, 0.1)*$P$9+EQ574/MAX(EP574+EH574+EQ574, 0.1)*$Q$9))/($B$11+$C$11+$F$11)</f>
        <v>0</v>
      </c>
      <c r="CV574">
        <v>6</v>
      </c>
      <c r="CW574">
        <v>0.5</v>
      </c>
      <c r="CX574" t="s">
        <v>422</v>
      </c>
      <c r="CY574">
        <v>2</v>
      </c>
      <c r="CZ574" t="b">
        <v>1</v>
      </c>
      <c r="DA574">
        <v>1652296977.7</v>
      </c>
      <c r="DB574">
        <v>233.0682</v>
      </c>
      <c r="DC574">
        <v>229.1407</v>
      </c>
      <c r="DD574">
        <v>28.62962</v>
      </c>
      <c r="DE574">
        <v>14.71761</v>
      </c>
      <c r="DF574">
        <v>232.881</v>
      </c>
      <c r="DG574">
        <v>28.49686</v>
      </c>
      <c r="DH574">
        <v>400.0658999999999</v>
      </c>
      <c r="DI574">
        <v>90.51856000000001</v>
      </c>
      <c r="DJ574">
        <v>0.09998579999999999</v>
      </c>
      <c r="DK574">
        <v>33.72226999999999</v>
      </c>
      <c r="DL574">
        <v>32.35913</v>
      </c>
      <c r="DM574">
        <v>999.9</v>
      </c>
      <c r="DN574">
        <v>0</v>
      </c>
      <c r="DO574">
        <v>0</v>
      </c>
      <c r="DP574">
        <v>10001.507</v>
      </c>
      <c r="DQ574">
        <v>0</v>
      </c>
      <c r="DR574">
        <v>1017.157</v>
      </c>
      <c r="DS574">
        <v>3.927612</v>
      </c>
      <c r="DT574">
        <v>239.9375</v>
      </c>
      <c r="DU574">
        <v>232.5632</v>
      </c>
      <c r="DV574">
        <v>13.91201</v>
      </c>
      <c r="DW574">
        <v>229.1407</v>
      </c>
      <c r="DX574">
        <v>14.71761</v>
      </c>
      <c r="DY574">
        <v>2.591511</v>
      </c>
      <c r="DZ574">
        <v>1.332217</v>
      </c>
      <c r="EA574">
        <v>21.61294</v>
      </c>
      <c r="EB574">
        <v>11.16731</v>
      </c>
      <c r="EC574">
        <v>1499.927</v>
      </c>
      <c r="ED574">
        <v>0.9729995</v>
      </c>
      <c r="EE574">
        <v>0.02700041</v>
      </c>
      <c r="EF574">
        <v>0</v>
      </c>
      <c r="EG574">
        <v>1207.656</v>
      </c>
      <c r="EH574">
        <v>5.000970000000001</v>
      </c>
      <c r="EI574">
        <v>19364.03</v>
      </c>
      <c r="EJ574">
        <v>12490.98</v>
      </c>
      <c r="EK574">
        <v>42.64360000000001</v>
      </c>
      <c r="EL574">
        <v>44.41840000000001</v>
      </c>
      <c r="EM574">
        <v>42.875</v>
      </c>
      <c r="EN574">
        <v>44.125</v>
      </c>
      <c r="EO574">
        <v>43.75</v>
      </c>
      <c r="EP574">
        <v>1454.566</v>
      </c>
      <c r="EQ574">
        <v>40.361</v>
      </c>
      <c r="ER574">
        <v>0</v>
      </c>
      <c r="ES574">
        <v>537.7999999523163</v>
      </c>
      <c r="ET574">
        <v>0</v>
      </c>
      <c r="EU574">
        <v>1221.196</v>
      </c>
      <c r="EV574">
        <v>-195.6830766198492</v>
      </c>
      <c r="EW574">
        <v>-2900.97691876903</v>
      </c>
      <c r="EX574">
        <v>19563.608</v>
      </c>
      <c r="EY574">
        <v>15</v>
      </c>
      <c r="EZ574">
        <v>1652296461.5</v>
      </c>
      <c r="FA574" t="s">
        <v>1606</v>
      </c>
      <c r="FB574">
        <v>1652296461.5</v>
      </c>
      <c r="FC574">
        <v>1652296459.5</v>
      </c>
      <c r="FD574">
        <v>40</v>
      </c>
      <c r="FE574">
        <v>-0.753</v>
      </c>
      <c r="FF574">
        <v>0.017</v>
      </c>
      <c r="FG574">
        <v>0.039</v>
      </c>
      <c r="FH574">
        <v>0.136</v>
      </c>
      <c r="FI574">
        <v>400</v>
      </c>
      <c r="FJ574">
        <v>29</v>
      </c>
      <c r="FK574">
        <v>0.22</v>
      </c>
      <c r="FL574">
        <v>0.25</v>
      </c>
      <c r="FM574">
        <v>0.5229177829268292</v>
      </c>
      <c r="FN574">
        <v>22.49843867874564</v>
      </c>
      <c r="FO574">
        <v>2.224692650584079</v>
      </c>
      <c r="FP574">
        <v>-1</v>
      </c>
      <c r="FQ574">
        <v>14.07618780487805</v>
      </c>
      <c r="FR574">
        <v>-1.410060627177683</v>
      </c>
      <c r="FS574">
        <v>0.1418477923435625</v>
      </c>
      <c r="FT574">
        <v>0</v>
      </c>
      <c r="FU574">
        <v>0</v>
      </c>
      <c r="FV574">
        <v>0</v>
      </c>
      <c r="FW574">
        <v>0</v>
      </c>
      <c r="FX574">
        <v>-1</v>
      </c>
      <c r="FY574">
        <v>0</v>
      </c>
      <c r="FZ574">
        <v>1</v>
      </c>
      <c r="GA574" t="s">
        <v>710</v>
      </c>
      <c r="GB574">
        <v>2.6937</v>
      </c>
      <c r="GC574">
        <v>2.70517</v>
      </c>
      <c r="GD574">
        <v>0.0558358</v>
      </c>
      <c r="GE574">
        <v>0.0542324</v>
      </c>
      <c r="GF574">
        <v>0.119422</v>
      </c>
      <c r="GG574">
        <v>0.0737382</v>
      </c>
      <c r="GH574">
        <v>29579.4</v>
      </c>
      <c r="GI574">
        <v>29753.2</v>
      </c>
      <c r="GJ574">
        <v>29152.8</v>
      </c>
      <c r="GK574">
        <v>29118</v>
      </c>
      <c r="GL574">
        <v>33982.6</v>
      </c>
      <c r="GM574">
        <v>35912.5</v>
      </c>
      <c r="GN574">
        <v>41024.4</v>
      </c>
      <c r="GO574">
        <v>41556.8</v>
      </c>
      <c r="GP574">
        <v>1.7181</v>
      </c>
      <c r="GQ574">
        <v>1.98145</v>
      </c>
      <c r="GR574">
        <v>0.06482010000000001</v>
      </c>
      <c r="GS574">
        <v>0</v>
      </c>
      <c r="GT574">
        <v>31.303</v>
      </c>
      <c r="GU574">
        <v>999.9</v>
      </c>
      <c r="GV574">
        <v>38.9</v>
      </c>
      <c r="GW574">
        <v>37.8</v>
      </c>
      <c r="GX574">
        <v>28.3017</v>
      </c>
      <c r="GY574">
        <v>62.8246</v>
      </c>
      <c r="GZ574">
        <v>29.7917</v>
      </c>
      <c r="HA574">
        <v>1</v>
      </c>
      <c r="HB574">
        <v>0.383714</v>
      </c>
      <c r="HC574">
        <v>0</v>
      </c>
      <c r="HD574">
        <v>20.3924</v>
      </c>
      <c r="HE574">
        <v>5.21594</v>
      </c>
      <c r="HF574">
        <v>12.0099</v>
      </c>
      <c r="HG574">
        <v>4.9871</v>
      </c>
      <c r="HH574">
        <v>3.28842</v>
      </c>
      <c r="HI574">
        <v>2588</v>
      </c>
      <c r="HJ574">
        <v>9999</v>
      </c>
      <c r="HK574">
        <v>9999</v>
      </c>
      <c r="HL574">
        <v>48</v>
      </c>
      <c r="HM574">
        <v>1.86737</v>
      </c>
      <c r="HN574">
        <v>1.8663</v>
      </c>
      <c r="HO574">
        <v>1.86584</v>
      </c>
      <c r="HP574">
        <v>1.8657</v>
      </c>
      <c r="HQ574">
        <v>1.86752</v>
      </c>
      <c r="HR574">
        <v>1.86998</v>
      </c>
      <c r="HS574">
        <v>1.86873</v>
      </c>
      <c r="HT574">
        <v>1.8701</v>
      </c>
      <c r="HU574">
        <v>0</v>
      </c>
      <c r="HV574">
        <v>0</v>
      </c>
      <c r="HW574">
        <v>0</v>
      </c>
      <c r="HX574">
        <v>0</v>
      </c>
      <c r="HY574" t="s">
        <v>425</v>
      </c>
      <c r="HZ574" t="s">
        <v>426</v>
      </c>
      <c r="IA574" t="s">
        <v>427</v>
      </c>
      <c r="IB574" t="s">
        <v>427</v>
      </c>
      <c r="IC574" t="s">
        <v>427</v>
      </c>
      <c r="ID574" t="s">
        <v>427</v>
      </c>
      <c r="IE574">
        <v>0</v>
      </c>
      <c r="IF574">
        <v>100</v>
      </c>
      <c r="IG574">
        <v>100</v>
      </c>
      <c r="IH574">
        <v>0.193</v>
      </c>
      <c r="II574">
        <v>0.1333</v>
      </c>
      <c r="IJ574">
        <v>0.3340698134881136</v>
      </c>
      <c r="IK574">
        <v>-0.0004613869835165773</v>
      </c>
      <c r="IL574">
        <v>-7.733014719846753E-07</v>
      </c>
      <c r="IM574">
        <v>2.12217718631011E-10</v>
      </c>
      <c r="IN574">
        <v>-0.1489367367143348</v>
      </c>
      <c r="IO574">
        <v>0.000886434048502425</v>
      </c>
      <c r="IP574">
        <v>0.0004187276611132993</v>
      </c>
      <c r="IQ574">
        <v>-3.612086840460417E-06</v>
      </c>
      <c r="IR574">
        <v>19</v>
      </c>
      <c r="IS574">
        <v>2204</v>
      </c>
      <c r="IT574">
        <v>1</v>
      </c>
      <c r="IU574">
        <v>37</v>
      </c>
      <c r="IV574">
        <v>8.699999999999999</v>
      </c>
      <c r="IW574">
        <v>8.699999999999999</v>
      </c>
      <c r="IX574">
        <v>0.606689</v>
      </c>
      <c r="IY574">
        <v>2.25464</v>
      </c>
      <c r="IZ574">
        <v>1.39648</v>
      </c>
      <c r="JA574">
        <v>2.34375</v>
      </c>
      <c r="JB574">
        <v>1.49536</v>
      </c>
      <c r="JC574">
        <v>2.37915</v>
      </c>
      <c r="JD574">
        <v>39.9184</v>
      </c>
      <c r="JE574">
        <v>13.4929</v>
      </c>
      <c r="JF574">
        <v>18</v>
      </c>
      <c r="JG574">
        <v>394.28</v>
      </c>
      <c r="JH574">
        <v>544.904</v>
      </c>
      <c r="JI574">
        <v>32.9976</v>
      </c>
      <c r="JJ574">
        <v>32.3738</v>
      </c>
      <c r="JK574">
        <v>30.0006</v>
      </c>
      <c r="JL574">
        <v>32.2159</v>
      </c>
      <c r="JM574">
        <v>32.1116</v>
      </c>
      <c r="JN574">
        <v>12.0875</v>
      </c>
      <c r="JO574">
        <v>44.0045</v>
      </c>
      <c r="JP574">
        <v>6.7773</v>
      </c>
      <c r="JQ574">
        <v>-999.9</v>
      </c>
      <c r="JR574">
        <v>198.582</v>
      </c>
      <c r="JS574">
        <v>14.7657</v>
      </c>
      <c r="JT574">
        <v>99.6369</v>
      </c>
      <c r="JU574">
        <v>99.74290000000001</v>
      </c>
    </row>
    <row r="575" spans="1:281">
      <c r="A575">
        <v>559</v>
      </c>
      <c r="B575">
        <v>1652296985.5</v>
      </c>
      <c r="C575">
        <v>14929</v>
      </c>
      <c r="D575" t="s">
        <v>1631</v>
      </c>
      <c r="E575" t="s">
        <v>1632</v>
      </c>
      <c r="F575">
        <v>5</v>
      </c>
      <c r="G575" t="s">
        <v>1605</v>
      </c>
      <c r="H575" t="s">
        <v>418</v>
      </c>
      <c r="I575">
        <v>1652296983</v>
      </c>
      <c r="J575">
        <f>(K575)/1000</f>
        <v>0</v>
      </c>
      <c r="K575">
        <f>IF(CZ575, AN575, AH575)</f>
        <v>0</v>
      </c>
      <c r="L575">
        <f>IF(CZ575, AI575, AG575)</f>
        <v>0</v>
      </c>
      <c r="M575">
        <f>DB575 - IF(AU575&gt;1, L575*CV575*100.0/(AW575*DP575), 0)</f>
        <v>0</v>
      </c>
      <c r="N575">
        <f>((T575-J575/2)*M575-L575)/(T575+J575/2)</f>
        <v>0</v>
      </c>
      <c r="O575">
        <f>N575*(DI575+DJ575)/1000.0</f>
        <v>0</v>
      </c>
      <c r="P575">
        <f>(DB575 - IF(AU575&gt;1, L575*CV575*100.0/(AW575*DP575), 0))*(DI575+DJ575)/1000.0</f>
        <v>0</v>
      </c>
      <c r="Q575">
        <f>2.0/((1/S575-1/R575)+SIGN(S575)*SQRT((1/S575-1/R575)*(1/S575-1/R575) + 4*CW575/((CW575+1)*(CW575+1))*(2*1/S575*1/R575-1/R575*1/R575)))</f>
        <v>0</v>
      </c>
      <c r="R575">
        <f>IF(LEFT(CX575,1)&lt;&gt;"0",IF(LEFT(CX575,1)="1",3.0,CY575),$D$5+$E$5*(DP575*DI575/($K$5*1000))+$F$5*(DP575*DI575/($K$5*1000))*MAX(MIN(CV575,$J$5),$I$5)*MAX(MIN(CV575,$J$5),$I$5)+$G$5*MAX(MIN(CV575,$J$5),$I$5)*(DP575*DI575/($K$5*1000))+$H$5*(DP575*DI575/($K$5*1000))*(DP575*DI575/($K$5*1000)))</f>
        <v>0</v>
      </c>
      <c r="S575">
        <f>J575*(1000-(1000*0.61365*exp(17.502*W575/(240.97+W575))/(DI575+DJ575)+DD575)/2)/(1000*0.61365*exp(17.502*W575/(240.97+W575))/(DI575+DJ575)-DD575)</f>
        <v>0</v>
      </c>
      <c r="T575">
        <f>1/((CW575+1)/(Q575/1.6)+1/(R575/1.37)) + CW575/((CW575+1)/(Q575/1.6) + CW575/(R575/1.37))</f>
        <v>0</v>
      </c>
      <c r="U575">
        <f>(CR575*CU575)</f>
        <v>0</v>
      </c>
      <c r="V575">
        <f>(DK575+(U575+2*0.95*5.67E-8*(((DK575+$B$7)+273)^4-(DK575+273)^4)-44100*J575)/(1.84*29.3*R575+8*0.95*5.67E-8*(DK575+273)^3))</f>
        <v>0</v>
      </c>
      <c r="W575">
        <f>($C$7*DL575+$D$7*DM575+$E$7*V575)</f>
        <v>0</v>
      </c>
      <c r="X575">
        <f>0.61365*exp(17.502*W575/(240.97+W575))</f>
        <v>0</v>
      </c>
      <c r="Y575">
        <f>(Z575/AA575*100)</f>
        <v>0</v>
      </c>
      <c r="Z575">
        <f>DD575*(DI575+DJ575)/1000</f>
        <v>0</v>
      </c>
      <c r="AA575">
        <f>0.61365*exp(17.502*DK575/(240.97+DK575))</f>
        <v>0</v>
      </c>
      <c r="AB575">
        <f>(X575-DD575*(DI575+DJ575)/1000)</f>
        <v>0</v>
      </c>
      <c r="AC575">
        <f>(-J575*44100)</f>
        <v>0</v>
      </c>
      <c r="AD575">
        <f>2*29.3*R575*0.92*(DK575-W575)</f>
        <v>0</v>
      </c>
      <c r="AE575">
        <f>2*0.95*5.67E-8*(((DK575+$B$7)+273)^4-(W575+273)^4)</f>
        <v>0</v>
      </c>
      <c r="AF575">
        <f>U575+AE575+AC575+AD575</f>
        <v>0</v>
      </c>
      <c r="AG575">
        <f>DH575*AU575*(DC575-DB575*(1000-AU575*DE575)/(1000-AU575*DD575))/(100*CV575)</f>
        <v>0</v>
      </c>
      <c r="AH575">
        <f>1000*DH575*AU575*(DD575-DE575)/(100*CV575*(1000-AU575*DD575))</f>
        <v>0</v>
      </c>
      <c r="AI575">
        <f>(AJ575 - AK575 - DI575*1E3/(8.314*(DK575+273.15)) * AM575/DH575 * AL575) * DH575/(100*CV575) * (1000 - DE575)/1000</f>
        <v>0</v>
      </c>
      <c r="AJ575">
        <v>218.9578792269548</v>
      </c>
      <c r="AK575">
        <v>218.1229272727273</v>
      </c>
      <c r="AL575">
        <v>-2.995771419363993</v>
      </c>
      <c r="AM575">
        <v>66.43299364286264</v>
      </c>
      <c r="AN575">
        <f>(AP575 - AO575 + DI575*1E3/(8.314*(DK575+273.15)) * AR575/DH575 * AQ575) * DH575/(100*CV575) * 1000/(1000 - AP575)</f>
        <v>0</v>
      </c>
      <c r="AO575">
        <v>14.75563514731243</v>
      </c>
      <c r="AP575">
        <v>28.69484755244757</v>
      </c>
      <c r="AQ575">
        <v>0.008258858954120134</v>
      </c>
      <c r="AR575">
        <v>79.14352764128105</v>
      </c>
      <c r="AS575">
        <v>0</v>
      </c>
      <c r="AT575">
        <v>0</v>
      </c>
      <c r="AU575">
        <f>IF(AS575*$H$13&gt;=AW575,1.0,(AW575/(AW575-AS575*$H$13)))</f>
        <v>0</v>
      </c>
      <c r="AV575">
        <f>(AU575-1)*100</f>
        <v>0</v>
      </c>
      <c r="AW575">
        <f>MAX(0,($B$13+$C$13*DP575)/(1+$D$13*DP575)*DI575/(DK575+273)*$E$13)</f>
        <v>0</v>
      </c>
      <c r="AX575" t="s">
        <v>421</v>
      </c>
      <c r="AY575" t="s">
        <v>421</v>
      </c>
      <c r="AZ575">
        <v>0</v>
      </c>
      <c r="BA575">
        <v>0</v>
      </c>
      <c r="BB575">
        <f>1-AZ575/BA575</f>
        <v>0</v>
      </c>
      <c r="BC575">
        <v>0</v>
      </c>
      <c r="BD575" t="s">
        <v>421</v>
      </c>
      <c r="BE575" t="s">
        <v>421</v>
      </c>
      <c r="BF575">
        <v>0</v>
      </c>
      <c r="BG575">
        <v>0</v>
      </c>
      <c r="BH575">
        <f>1-BF575/BG575</f>
        <v>0</v>
      </c>
      <c r="BI575">
        <v>0.5</v>
      </c>
      <c r="BJ575">
        <f>CS575</f>
        <v>0</v>
      </c>
      <c r="BK575">
        <f>L575</f>
        <v>0</v>
      </c>
      <c r="BL575">
        <f>BH575*BI575*BJ575</f>
        <v>0</v>
      </c>
      <c r="BM575">
        <f>(BK575-BC575)/BJ575</f>
        <v>0</v>
      </c>
      <c r="BN575">
        <f>(BA575-BG575)/BG575</f>
        <v>0</v>
      </c>
      <c r="BO575">
        <f>AZ575/(BB575+AZ575/BG575)</f>
        <v>0</v>
      </c>
      <c r="BP575" t="s">
        <v>421</v>
      </c>
      <c r="BQ575">
        <v>0</v>
      </c>
      <c r="BR575">
        <f>IF(BQ575&lt;&gt;0, BQ575, BO575)</f>
        <v>0</v>
      </c>
      <c r="BS575">
        <f>1-BR575/BG575</f>
        <v>0</v>
      </c>
      <c r="BT575">
        <f>(BG575-BF575)/(BG575-BR575)</f>
        <v>0</v>
      </c>
      <c r="BU575">
        <f>(BA575-BG575)/(BA575-BR575)</f>
        <v>0</v>
      </c>
      <c r="BV575">
        <f>(BG575-BF575)/(BG575-AZ575)</f>
        <v>0</v>
      </c>
      <c r="BW575">
        <f>(BA575-BG575)/(BA575-AZ575)</f>
        <v>0</v>
      </c>
      <c r="BX575">
        <f>(BT575*BR575/BF575)</f>
        <v>0</v>
      </c>
      <c r="BY575">
        <f>(1-BX575)</f>
        <v>0</v>
      </c>
      <c r="BZ575">
        <v>1371</v>
      </c>
      <c r="CA575">
        <v>300</v>
      </c>
      <c r="CB575">
        <v>300</v>
      </c>
      <c r="CC575">
        <v>300</v>
      </c>
      <c r="CD575">
        <v>10508.5</v>
      </c>
      <c r="CE575">
        <v>0.03</v>
      </c>
      <c r="CF575">
        <v>-0.00739737</v>
      </c>
      <c r="CG575">
        <v>0.08</v>
      </c>
      <c r="CH575" t="s">
        <v>421</v>
      </c>
      <c r="CI575" t="s">
        <v>421</v>
      </c>
      <c r="CJ575" t="s">
        <v>421</v>
      </c>
      <c r="CK575" t="s">
        <v>421</v>
      </c>
      <c r="CL575" t="s">
        <v>421</v>
      </c>
      <c r="CM575" t="s">
        <v>421</v>
      </c>
      <c r="CN575" t="s">
        <v>421</v>
      </c>
      <c r="CO575" t="s">
        <v>421</v>
      </c>
      <c r="CP575" t="s">
        <v>421</v>
      </c>
      <c r="CQ575" t="s">
        <v>421</v>
      </c>
      <c r="CR575">
        <f>$B$11*DQ575+$C$11*DR575+$F$11*EC575*(1-EF575)</f>
        <v>0</v>
      </c>
      <c r="CS575">
        <f>CR575*CT575</f>
        <v>0</v>
      </c>
      <c r="CT575">
        <f>($B$11*$D$9+$C$11*$D$9+$F$11*((EP575+EH575)/MAX(EP575+EH575+EQ575, 0.1)*$I$9+EQ575/MAX(EP575+EH575+EQ575, 0.1)*$J$9))/($B$11+$C$11+$F$11)</f>
        <v>0</v>
      </c>
      <c r="CU575">
        <f>($B$11*$K$9+$C$11*$K$9+$F$11*((EP575+EH575)/MAX(EP575+EH575+EQ575, 0.1)*$P$9+EQ575/MAX(EP575+EH575+EQ575, 0.1)*$Q$9))/($B$11+$C$11+$F$11)</f>
        <v>0</v>
      </c>
      <c r="CV575">
        <v>6</v>
      </c>
      <c r="CW575">
        <v>0.5</v>
      </c>
      <c r="CX575" t="s">
        <v>422</v>
      </c>
      <c r="CY575">
        <v>2</v>
      </c>
      <c r="CZ575" t="b">
        <v>1</v>
      </c>
      <c r="DA575">
        <v>1652296983</v>
      </c>
      <c r="DB575">
        <v>217.6787777777778</v>
      </c>
      <c r="DC575">
        <v>211.6062222222222</v>
      </c>
      <c r="DD575">
        <v>28.67896666666667</v>
      </c>
      <c r="DE575">
        <v>14.75595555555556</v>
      </c>
      <c r="DF575">
        <v>217.4794444444445</v>
      </c>
      <c r="DG575">
        <v>28.54544444444444</v>
      </c>
      <c r="DH575">
        <v>400.105</v>
      </c>
      <c r="DI575">
        <v>90.51604444444445</v>
      </c>
      <c r="DJ575">
        <v>0.1000062333333333</v>
      </c>
      <c r="DK575">
        <v>33.73220000000001</v>
      </c>
      <c r="DL575">
        <v>32.36067777777777</v>
      </c>
      <c r="DM575">
        <v>999.9000000000001</v>
      </c>
      <c r="DN575">
        <v>0</v>
      </c>
      <c r="DO575">
        <v>0</v>
      </c>
      <c r="DP575">
        <v>10003.96444444444</v>
      </c>
      <c r="DQ575">
        <v>0</v>
      </c>
      <c r="DR575">
        <v>1022.978888888889</v>
      </c>
      <c r="DS575">
        <v>6.072301111111112</v>
      </c>
      <c r="DT575">
        <v>224.1056666666667</v>
      </c>
      <c r="DU575">
        <v>214.7756666666667</v>
      </c>
      <c r="DV575">
        <v>13.92301111111111</v>
      </c>
      <c r="DW575">
        <v>211.6062222222222</v>
      </c>
      <c r="DX575">
        <v>14.75595555555556</v>
      </c>
      <c r="DY575">
        <v>2.595906666666667</v>
      </c>
      <c r="DZ575">
        <v>1.335652222222222</v>
      </c>
      <c r="EA575">
        <v>21.64064444444445</v>
      </c>
      <c r="EB575">
        <v>11.20614444444444</v>
      </c>
      <c r="EC575">
        <v>1500.035555555555</v>
      </c>
      <c r="ED575">
        <v>0.9730024444444444</v>
      </c>
      <c r="EE575">
        <v>0.02699728888888888</v>
      </c>
      <c r="EF575">
        <v>0</v>
      </c>
      <c r="EG575">
        <v>1189.596666666667</v>
      </c>
      <c r="EH575">
        <v>5.00097</v>
      </c>
      <c r="EI575">
        <v>19098.33333333333</v>
      </c>
      <c r="EJ575">
        <v>12491.9</v>
      </c>
      <c r="EK575">
        <v>42.687</v>
      </c>
      <c r="EL575">
        <v>44.43011111111111</v>
      </c>
      <c r="EM575">
        <v>42.88877777777778</v>
      </c>
      <c r="EN575">
        <v>44.125</v>
      </c>
      <c r="EO575">
        <v>43.77755555555555</v>
      </c>
      <c r="EP575">
        <v>1454.675555555556</v>
      </c>
      <c r="EQ575">
        <v>40.36</v>
      </c>
      <c r="ER575">
        <v>0</v>
      </c>
      <c r="ES575">
        <v>542.5999999046326</v>
      </c>
      <c r="ET575">
        <v>0</v>
      </c>
      <c r="EU575">
        <v>1205.2912</v>
      </c>
      <c r="EV575">
        <v>-201.8846156896858</v>
      </c>
      <c r="EW575">
        <v>-2951.500004747891</v>
      </c>
      <c r="EX575">
        <v>19328.688</v>
      </c>
      <c r="EY575">
        <v>15</v>
      </c>
      <c r="EZ575">
        <v>1652296461.5</v>
      </c>
      <c r="FA575" t="s">
        <v>1606</v>
      </c>
      <c r="FB575">
        <v>1652296461.5</v>
      </c>
      <c r="FC575">
        <v>1652296459.5</v>
      </c>
      <c r="FD575">
        <v>40</v>
      </c>
      <c r="FE575">
        <v>-0.753</v>
      </c>
      <c r="FF575">
        <v>0.017</v>
      </c>
      <c r="FG575">
        <v>0.039</v>
      </c>
      <c r="FH575">
        <v>0.136</v>
      </c>
      <c r="FI575">
        <v>400</v>
      </c>
      <c r="FJ575">
        <v>29</v>
      </c>
      <c r="FK575">
        <v>0.22</v>
      </c>
      <c r="FL575">
        <v>0.25</v>
      </c>
      <c r="FM575">
        <v>2.812512417073171</v>
      </c>
      <c r="FN575">
        <v>24.48866461881533</v>
      </c>
      <c r="FO575">
        <v>2.415049570201758</v>
      </c>
      <c r="FP575">
        <v>-1</v>
      </c>
      <c r="FQ575">
        <v>13.97697073170732</v>
      </c>
      <c r="FR575">
        <v>-0.7199080139372707</v>
      </c>
      <c r="FS575">
        <v>0.08320283544623869</v>
      </c>
      <c r="FT575">
        <v>0</v>
      </c>
      <c r="FU575">
        <v>0</v>
      </c>
      <c r="FV575">
        <v>0</v>
      </c>
      <c r="FW575">
        <v>0</v>
      </c>
      <c r="FX575">
        <v>-1</v>
      </c>
      <c r="FY575">
        <v>0</v>
      </c>
      <c r="FZ575">
        <v>1</v>
      </c>
      <c r="GA575" t="s">
        <v>710</v>
      </c>
      <c r="GB575">
        <v>2.69361</v>
      </c>
      <c r="GC575">
        <v>2.70522</v>
      </c>
      <c r="GD575">
        <v>0.0526344</v>
      </c>
      <c r="GE575">
        <v>0.0505915</v>
      </c>
      <c r="GF575">
        <v>0.119528</v>
      </c>
      <c r="GG575">
        <v>0.0737411</v>
      </c>
      <c r="GH575">
        <v>29679.1</v>
      </c>
      <c r="GI575">
        <v>29867.4</v>
      </c>
      <c r="GJ575">
        <v>29152.2</v>
      </c>
      <c r="GK575">
        <v>29117.7</v>
      </c>
      <c r="GL575">
        <v>33977.6</v>
      </c>
      <c r="GM575">
        <v>35912.2</v>
      </c>
      <c r="GN575">
        <v>41023.4</v>
      </c>
      <c r="GO575">
        <v>41556.7</v>
      </c>
      <c r="GP575">
        <v>1.7181</v>
      </c>
      <c r="GQ575">
        <v>1.98102</v>
      </c>
      <c r="GR575">
        <v>0.06560240000000001</v>
      </c>
      <c r="GS575">
        <v>0</v>
      </c>
      <c r="GT575">
        <v>31.3104</v>
      </c>
      <c r="GU575">
        <v>999.9</v>
      </c>
      <c r="GV575">
        <v>38.9</v>
      </c>
      <c r="GW575">
        <v>37.8</v>
      </c>
      <c r="GX575">
        <v>28.3032</v>
      </c>
      <c r="GY575">
        <v>62.8946</v>
      </c>
      <c r="GZ575">
        <v>29.4992</v>
      </c>
      <c r="HA575">
        <v>1</v>
      </c>
      <c r="HB575">
        <v>0.384499</v>
      </c>
      <c r="HC575">
        <v>0</v>
      </c>
      <c r="HD575">
        <v>20.3922</v>
      </c>
      <c r="HE575">
        <v>5.21519</v>
      </c>
      <c r="HF575">
        <v>12.0099</v>
      </c>
      <c r="HG575">
        <v>4.9868</v>
      </c>
      <c r="HH575">
        <v>3.2882</v>
      </c>
      <c r="HI575">
        <v>2588.2</v>
      </c>
      <c r="HJ575">
        <v>9999</v>
      </c>
      <c r="HK575">
        <v>9999</v>
      </c>
      <c r="HL575">
        <v>48</v>
      </c>
      <c r="HM575">
        <v>1.86737</v>
      </c>
      <c r="HN575">
        <v>1.8663</v>
      </c>
      <c r="HO575">
        <v>1.86584</v>
      </c>
      <c r="HP575">
        <v>1.8657</v>
      </c>
      <c r="HQ575">
        <v>1.86752</v>
      </c>
      <c r="HR575">
        <v>1.86999</v>
      </c>
      <c r="HS575">
        <v>1.86874</v>
      </c>
      <c r="HT575">
        <v>1.87011</v>
      </c>
      <c r="HU575">
        <v>0</v>
      </c>
      <c r="HV575">
        <v>0</v>
      </c>
      <c r="HW575">
        <v>0</v>
      </c>
      <c r="HX575">
        <v>0</v>
      </c>
      <c r="HY575" t="s">
        <v>425</v>
      </c>
      <c r="HZ575" t="s">
        <v>426</v>
      </c>
      <c r="IA575" t="s">
        <v>427</v>
      </c>
      <c r="IB575" t="s">
        <v>427</v>
      </c>
      <c r="IC575" t="s">
        <v>427</v>
      </c>
      <c r="ID575" t="s">
        <v>427</v>
      </c>
      <c r="IE575">
        <v>0</v>
      </c>
      <c r="IF575">
        <v>100</v>
      </c>
      <c r="IG575">
        <v>100</v>
      </c>
      <c r="IH575">
        <v>0.205</v>
      </c>
      <c r="II575">
        <v>0.1338</v>
      </c>
      <c r="IJ575">
        <v>0.3340698134881136</v>
      </c>
      <c r="IK575">
        <v>-0.0004613869835165773</v>
      </c>
      <c r="IL575">
        <v>-7.733014719846753E-07</v>
      </c>
      <c r="IM575">
        <v>2.12217718631011E-10</v>
      </c>
      <c r="IN575">
        <v>-0.1489367367143348</v>
      </c>
      <c r="IO575">
        <v>0.000886434048502425</v>
      </c>
      <c r="IP575">
        <v>0.0004187276611132993</v>
      </c>
      <c r="IQ575">
        <v>-3.612086840460417E-06</v>
      </c>
      <c r="IR575">
        <v>19</v>
      </c>
      <c r="IS575">
        <v>2204</v>
      </c>
      <c r="IT575">
        <v>1</v>
      </c>
      <c r="IU575">
        <v>37</v>
      </c>
      <c r="IV575">
        <v>8.699999999999999</v>
      </c>
      <c r="IW575">
        <v>8.800000000000001</v>
      </c>
      <c r="IX575">
        <v>0.567627</v>
      </c>
      <c r="IY575">
        <v>2.26562</v>
      </c>
      <c r="IZ575">
        <v>1.39648</v>
      </c>
      <c r="JA575">
        <v>2.34375</v>
      </c>
      <c r="JB575">
        <v>1.49536</v>
      </c>
      <c r="JC575">
        <v>2.32788</v>
      </c>
      <c r="JD575">
        <v>39.9184</v>
      </c>
      <c r="JE575">
        <v>13.4841</v>
      </c>
      <c r="JF575">
        <v>18</v>
      </c>
      <c r="JG575">
        <v>394.321</v>
      </c>
      <c r="JH575">
        <v>544.653</v>
      </c>
      <c r="JI575">
        <v>33.0013</v>
      </c>
      <c r="JJ575">
        <v>32.381</v>
      </c>
      <c r="JK575">
        <v>30.0007</v>
      </c>
      <c r="JL575">
        <v>32.223</v>
      </c>
      <c r="JM575">
        <v>32.1187</v>
      </c>
      <c r="JN575">
        <v>11.3002</v>
      </c>
      <c r="JO575">
        <v>44.0045</v>
      </c>
      <c r="JP575">
        <v>6.37272</v>
      </c>
      <c r="JQ575">
        <v>-999.9</v>
      </c>
      <c r="JR575">
        <v>178.235</v>
      </c>
      <c r="JS575">
        <v>14.8229</v>
      </c>
      <c r="JT575">
        <v>99.6345</v>
      </c>
      <c r="JU575">
        <v>99.7423</v>
      </c>
    </row>
    <row r="576" spans="1:281">
      <c r="A576">
        <v>560</v>
      </c>
      <c r="B576">
        <v>1652296990.5</v>
      </c>
      <c r="C576">
        <v>14934</v>
      </c>
      <c r="D576" t="s">
        <v>1633</v>
      </c>
      <c r="E576" t="s">
        <v>1634</v>
      </c>
      <c r="F576">
        <v>5</v>
      </c>
      <c r="G576" t="s">
        <v>1605</v>
      </c>
      <c r="H576" t="s">
        <v>418</v>
      </c>
      <c r="I576">
        <v>1652296987.7</v>
      </c>
      <c r="J576">
        <f>(K576)/1000</f>
        <v>0</v>
      </c>
      <c r="K576">
        <f>IF(CZ576, AN576, AH576)</f>
        <v>0</v>
      </c>
      <c r="L576">
        <f>IF(CZ576, AI576, AG576)</f>
        <v>0</v>
      </c>
      <c r="M576">
        <f>DB576 - IF(AU576&gt;1, L576*CV576*100.0/(AW576*DP576), 0)</f>
        <v>0</v>
      </c>
      <c r="N576">
        <f>((T576-J576/2)*M576-L576)/(T576+J576/2)</f>
        <v>0</v>
      </c>
      <c r="O576">
        <f>N576*(DI576+DJ576)/1000.0</f>
        <v>0</v>
      </c>
      <c r="P576">
        <f>(DB576 - IF(AU576&gt;1, L576*CV576*100.0/(AW576*DP576), 0))*(DI576+DJ576)/1000.0</f>
        <v>0</v>
      </c>
      <c r="Q576">
        <f>2.0/((1/S576-1/R576)+SIGN(S576)*SQRT((1/S576-1/R576)*(1/S576-1/R576) + 4*CW576/((CW576+1)*(CW576+1))*(2*1/S576*1/R576-1/R576*1/R576)))</f>
        <v>0</v>
      </c>
      <c r="R576">
        <f>IF(LEFT(CX576,1)&lt;&gt;"0",IF(LEFT(CX576,1)="1",3.0,CY576),$D$5+$E$5*(DP576*DI576/($K$5*1000))+$F$5*(DP576*DI576/($K$5*1000))*MAX(MIN(CV576,$J$5),$I$5)*MAX(MIN(CV576,$J$5),$I$5)+$G$5*MAX(MIN(CV576,$J$5),$I$5)*(DP576*DI576/($K$5*1000))+$H$5*(DP576*DI576/($K$5*1000))*(DP576*DI576/($K$5*1000)))</f>
        <v>0</v>
      </c>
      <c r="S576">
        <f>J576*(1000-(1000*0.61365*exp(17.502*W576/(240.97+W576))/(DI576+DJ576)+DD576)/2)/(1000*0.61365*exp(17.502*W576/(240.97+W576))/(DI576+DJ576)-DD576)</f>
        <v>0</v>
      </c>
      <c r="T576">
        <f>1/((CW576+1)/(Q576/1.6)+1/(R576/1.37)) + CW576/((CW576+1)/(Q576/1.6) + CW576/(R576/1.37))</f>
        <v>0</v>
      </c>
      <c r="U576">
        <f>(CR576*CU576)</f>
        <v>0</v>
      </c>
      <c r="V576">
        <f>(DK576+(U576+2*0.95*5.67E-8*(((DK576+$B$7)+273)^4-(DK576+273)^4)-44100*J576)/(1.84*29.3*R576+8*0.95*5.67E-8*(DK576+273)^3))</f>
        <v>0</v>
      </c>
      <c r="W576">
        <f>($C$7*DL576+$D$7*DM576+$E$7*V576)</f>
        <v>0</v>
      </c>
      <c r="X576">
        <f>0.61365*exp(17.502*W576/(240.97+W576))</f>
        <v>0</v>
      </c>
      <c r="Y576">
        <f>(Z576/AA576*100)</f>
        <v>0</v>
      </c>
      <c r="Z576">
        <f>DD576*(DI576+DJ576)/1000</f>
        <v>0</v>
      </c>
      <c r="AA576">
        <f>0.61365*exp(17.502*DK576/(240.97+DK576))</f>
        <v>0</v>
      </c>
      <c r="AB576">
        <f>(X576-DD576*(DI576+DJ576)/1000)</f>
        <v>0</v>
      </c>
      <c r="AC576">
        <f>(-J576*44100)</f>
        <v>0</v>
      </c>
      <c r="AD576">
        <f>2*29.3*R576*0.92*(DK576-W576)</f>
        <v>0</v>
      </c>
      <c r="AE576">
        <f>2*0.95*5.67E-8*(((DK576+$B$7)+273)^4-(W576+273)^4)</f>
        <v>0</v>
      </c>
      <c r="AF576">
        <f>U576+AE576+AC576+AD576</f>
        <v>0</v>
      </c>
      <c r="AG576">
        <f>DH576*AU576*(DC576-DB576*(1000-AU576*DE576)/(1000-AU576*DD576))/(100*CV576)</f>
        <v>0</v>
      </c>
      <c r="AH576">
        <f>1000*DH576*AU576*(DD576-DE576)/(100*CV576*(1000-AU576*DD576))</f>
        <v>0</v>
      </c>
      <c r="AI576">
        <f>(AJ576 - AK576 - DI576*1E3/(8.314*(DK576+273.15)) * AM576/DH576 * AL576) * DH576/(100*CV576) * (1000 - DE576)/1000</f>
        <v>0</v>
      </c>
      <c r="AJ576">
        <v>201.9592778449911</v>
      </c>
      <c r="AK576">
        <v>202.977206060606</v>
      </c>
      <c r="AL576">
        <v>-3.039052241223693</v>
      </c>
      <c r="AM576">
        <v>66.43299364286264</v>
      </c>
      <c r="AN576">
        <f>(AP576 - AO576 + DI576*1E3/(8.314*(DK576+273.15)) * AR576/DH576 * AQ576) * DH576/(100*CV576) * 1000/(1000 - AP576)</f>
        <v>0</v>
      </c>
      <c r="AO576">
        <v>14.75554732870492</v>
      </c>
      <c r="AP576">
        <v>28.70149650349653</v>
      </c>
      <c r="AQ576">
        <v>0.002246379040226951</v>
      </c>
      <c r="AR576">
        <v>79.14352764128105</v>
      </c>
      <c r="AS576">
        <v>0</v>
      </c>
      <c r="AT576">
        <v>0</v>
      </c>
      <c r="AU576">
        <f>IF(AS576*$H$13&gt;=AW576,1.0,(AW576/(AW576-AS576*$H$13)))</f>
        <v>0</v>
      </c>
      <c r="AV576">
        <f>(AU576-1)*100</f>
        <v>0</v>
      </c>
      <c r="AW576">
        <f>MAX(0,($B$13+$C$13*DP576)/(1+$D$13*DP576)*DI576/(DK576+273)*$E$13)</f>
        <v>0</v>
      </c>
      <c r="AX576" t="s">
        <v>421</v>
      </c>
      <c r="AY576" t="s">
        <v>421</v>
      </c>
      <c r="AZ576">
        <v>0</v>
      </c>
      <c r="BA576">
        <v>0</v>
      </c>
      <c r="BB576">
        <f>1-AZ576/BA576</f>
        <v>0</v>
      </c>
      <c r="BC576">
        <v>0</v>
      </c>
      <c r="BD576" t="s">
        <v>421</v>
      </c>
      <c r="BE576" t="s">
        <v>421</v>
      </c>
      <c r="BF576">
        <v>0</v>
      </c>
      <c r="BG576">
        <v>0</v>
      </c>
      <c r="BH576">
        <f>1-BF576/BG576</f>
        <v>0</v>
      </c>
      <c r="BI576">
        <v>0.5</v>
      </c>
      <c r="BJ576">
        <f>CS576</f>
        <v>0</v>
      </c>
      <c r="BK576">
        <f>L576</f>
        <v>0</v>
      </c>
      <c r="BL576">
        <f>BH576*BI576*BJ576</f>
        <v>0</v>
      </c>
      <c r="BM576">
        <f>(BK576-BC576)/BJ576</f>
        <v>0</v>
      </c>
      <c r="BN576">
        <f>(BA576-BG576)/BG576</f>
        <v>0</v>
      </c>
      <c r="BO576">
        <f>AZ576/(BB576+AZ576/BG576)</f>
        <v>0</v>
      </c>
      <c r="BP576" t="s">
        <v>421</v>
      </c>
      <c r="BQ576">
        <v>0</v>
      </c>
      <c r="BR576">
        <f>IF(BQ576&lt;&gt;0, BQ576, BO576)</f>
        <v>0</v>
      </c>
      <c r="BS576">
        <f>1-BR576/BG576</f>
        <v>0</v>
      </c>
      <c r="BT576">
        <f>(BG576-BF576)/(BG576-BR576)</f>
        <v>0</v>
      </c>
      <c r="BU576">
        <f>(BA576-BG576)/(BA576-BR576)</f>
        <v>0</v>
      </c>
      <c r="BV576">
        <f>(BG576-BF576)/(BG576-AZ576)</f>
        <v>0</v>
      </c>
      <c r="BW576">
        <f>(BA576-BG576)/(BA576-AZ576)</f>
        <v>0</v>
      </c>
      <c r="BX576">
        <f>(BT576*BR576/BF576)</f>
        <v>0</v>
      </c>
      <c r="BY576">
        <f>(1-BX576)</f>
        <v>0</v>
      </c>
      <c r="BZ576">
        <v>1371</v>
      </c>
      <c r="CA576">
        <v>300</v>
      </c>
      <c r="CB576">
        <v>300</v>
      </c>
      <c r="CC576">
        <v>300</v>
      </c>
      <c r="CD576">
        <v>10508.5</v>
      </c>
      <c r="CE576">
        <v>0.03</v>
      </c>
      <c r="CF576">
        <v>-0.00739737</v>
      </c>
      <c r="CG576">
        <v>0.08</v>
      </c>
      <c r="CH576" t="s">
        <v>421</v>
      </c>
      <c r="CI576" t="s">
        <v>421</v>
      </c>
      <c r="CJ576" t="s">
        <v>421</v>
      </c>
      <c r="CK576" t="s">
        <v>421</v>
      </c>
      <c r="CL576" t="s">
        <v>421</v>
      </c>
      <c r="CM576" t="s">
        <v>421</v>
      </c>
      <c r="CN576" t="s">
        <v>421</v>
      </c>
      <c r="CO576" t="s">
        <v>421</v>
      </c>
      <c r="CP576" t="s">
        <v>421</v>
      </c>
      <c r="CQ576" t="s">
        <v>421</v>
      </c>
      <c r="CR576">
        <f>$B$11*DQ576+$C$11*DR576+$F$11*EC576*(1-EF576)</f>
        <v>0</v>
      </c>
      <c r="CS576">
        <f>CR576*CT576</f>
        <v>0</v>
      </c>
      <c r="CT576">
        <f>($B$11*$D$9+$C$11*$D$9+$F$11*((EP576+EH576)/MAX(EP576+EH576+EQ576, 0.1)*$I$9+EQ576/MAX(EP576+EH576+EQ576, 0.1)*$J$9))/($B$11+$C$11+$F$11)</f>
        <v>0</v>
      </c>
      <c r="CU576">
        <f>($B$11*$K$9+$C$11*$K$9+$F$11*((EP576+EH576)/MAX(EP576+EH576+EQ576, 0.1)*$P$9+EQ576/MAX(EP576+EH576+EQ576, 0.1)*$Q$9))/($B$11+$C$11+$F$11)</f>
        <v>0</v>
      </c>
      <c r="CV576">
        <v>6</v>
      </c>
      <c r="CW576">
        <v>0.5</v>
      </c>
      <c r="CX576" t="s">
        <v>422</v>
      </c>
      <c r="CY576">
        <v>2</v>
      </c>
      <c r="CZ576" t="b">
        <v>1</v>
      </c>
      <c r="DA576">
        <v>1652296987.7</v>
      </c>
      <c r="DB576">
        <v>203.9503</v>
      </c>
      <c r="DC576">
        <v>195.7303</v>
      </c>
      <c r="DD576">
        <v>28.70148</v>
      </c>
      <c r="DE576">
        <v>14.75306</v>
      </c>
      <c r="DF576">
        <v>203.7406</v>
      </c>
      <c r="DG576">
        <v>28.56758</v>
      </c>
      <c r="DH576">
        <v>400.0608</v>
      </c>
      <c r="DI576">
        <v>90.51613999999999</v>
      </c>
      <c r="DJ576">
        <v>0.1000378</v>
      </c>
      <c r="DK576">
        <v>33.74078</v>
      </c>
      <c r="DL576">
        <v>32.38878</v>
      </c>
      <c r="DM576">
        <v>999.9</v>
      </c>
      <c r="DN576">
        <v>0</v>
      </c>
      <c r="DO576">
        <v>0</v>
      </c>
      <c r="DP576">
        <v>10001.493</v>
      </c>
      <c r="DQ576">
        <v>0</v>
      </c>
      <c r="DR576">
        <v>1023.595</v>
      </c>
      <c r="DS576">
        <v>8.220145</v>
      </c>
      <c r="DT576">
        <v>209.977</v>
      </c>
      <c r="DU576">
        <v>198.661</v>
      </c>
      <c r="DV576">
        <v>13.94844</v>
      </c>
      <c r="DW576">
        <v>195.7303</v>
      </c>
      <c r="DX576">
        <v>14.75306</v>
      </c>
      <c r="DY576">
        <v>2.597947</v>
      </c>
      <c r="DZ576">
        <v>1.335389</v>
      </c>
      <c r="EA576">
        <v>21.65348</v>
      </c>
      <c r="EB576">
        <v>11.20317</v>
      </c>
      <c r="EC576">
        <v>1499.947</v>
      </c>
      <c r="ED576">
        <v>0.9730015</v>
      </c>
      <c r="EE576">
        <v>0.02699829</v>
      </c>
      <c r="EF576">
        <v>0</v>
      </c>
      <c r="EG576">
        <v>1173.255</v>
      </c>
      <c r="EH576">
        <v>5.000970000000001</v>
      </c>
      <c r="EI576">
        <v>18854.86</v>
      </c>
      <c r="EJ576">
        <v>12491.17</v>
      </c>
      <c r="EK576">
        <v>42.687</v>
      </c>
      <c r="EL576">
        <v>44.437</v>
      </c>
      <c r="EM576">
        <v>42.9308</v>
      </c>
      <c r="EN576">
        <v>44.125</v>
      </c>
      <c r="EO576">
        <v>43.8058</v>
      </c>
      <c r="EP576">
        <v>1454.587</v>
      </c>
      <c r="EQ576">
        <v>40.36</v>
      </c>
      <c r="ER576">
        <v>0</v>
      </c>
      <c r="ES576">
        <v>547.3999998569489</v>
      </c>
      <c r="ET576">
        <v>0</v>
      </c>
      <c r="EU576">
        <v>1188.9672</v>
      </c>
      <c r="EV576">
        <v>-206.3023080024426</v>
      </c>
      <c r="EW576">
        <v>-3055.10000478024</v>
      </c>
      <c r="EX576">
        <v>19088.3</v>
      </c>
      <c r="EY576">
        <v>15</v>
      </c>
      <c r="EZ576">
        <v>1652296461.5</v>
      </c>
      <c r="FA576" t="s">
        <v>1606</v>
      </c>
      <c r="FB576">
        <v>1652296461.5</v>
      </c>
      <c r="FC576">
        <v>1652296459.5</v>
      </c>
      <c r="FD576">
        <v>40</v>
      </c>
      <c r="FE576">
        <v>-0.753</v>
      </c>
      <c r="FF576">
        <v>0.017</v>
      </c>
      <c r="FG576">
        <v>0.039</v>
      </c>
      <c r="FH576">
        <v>0.136</v>
      </c>
      <c r="FI576">
        <v>400</v>
      </c>
      <c r="FJ576">
        <v>29</v>
      </c>
      <c r="FK576">
        <v>0.22</v>
      </c>
      <c r="FL576">
        <v>0.25</v>
      </c>
      <c r="FM576">
        <v>4.492171878048781</v>
      </c>
      <c r="FN576">
        <v>24.99689734494773</v>
      </c>
      <c r="FO576">
        <v>2.466258497448738</v>
      </c>
      <c r="FP576">
        <v>-1</v>
      </c>
      <c r="FQ576">
        <v>13.94324146341464</v>
      </c>
      <c r="FR576">
        <v>-0.2020432055749104</v>
      </c>
      <c r="FS576">
        <v>0.04294052594682696</v>
      </c>
      <c r="FT576">
        <v>1</v>
      </c>
      <c r="FU576">
        <v>0</v>
      </c>
      <c r="FV576">
        <v>0</v>
      </c>
      <c r="FW576">
        <v>0</v>
      </c>
      <c r="FX576">
        <v>-1</v>
      </c>
      <c r="FY576">
        <v>1</v>
      </c>
      <c r="FZ576">
        <v>1</v>
      </c>
      <c r="GA576" t="s">
        <v>719</v>
      </c>
      <c r="GB576">
        <v>2.69344</v>
      </c>
      <c r="GC576">
        <v>2.70515</v>
      </c>
      <c r="GD576">
        <v>0.0493172</v>
      </c>
      <c r="GE576">
        <v>0.046764</v>
      </c>
      <c r="GF576">
        <v>0.119547</v>
      </c>
      <c r="GG576">
        <v>0.07371759999999999</v>
      </c>
      <c r="GH576">
        <v>29782.3</v>
      </c>
      <c r="GI576">
        <v>29987.2</v>
      </c>
      <c r="GJ576">
        <v>29151.6</v>
      </c>
      <c r="GK576">
        <v>29117.1</v>
      </c>
      <c r="GL576">
        <v>33976.1</v>
      </c>
      <c r="GM576">
        <v>35912.3</v>
      </c>
      <c r="GN576">
        <v>41022.5</v>
      </c>
      <c r="GO576">
        <v>41555.8</v>
      </c>
      <c r="GP576">
        <v>1.71798</v>
      </c>
      <c r="GQ576">
        <v>1.98088</v>
      </c>
      <c r="GR576">
        <v>0.06683169999999999</v>
      </c>
      <c r="GS576">
        <v>0</v>
      </c>
      <c r="GT576">
        <v>31.3181</v>
      </c>
      <c r="GU576">
        <v>999.9</v>
      </c>
      <c r="GV576">
        <v>38.9</v>
      </c>
      <c r="GW576">
        <v>37.8</v>
      </c>
      <c r="GX576">
        <v>28.3017</v>
      </c>
      <c r="GY576">
        <v>62.8446</v>
      </c>
      <c r="GZ576">
        <v>29.8598</v>
      </c>
      <c r="HA576">
        <v>1</v>
      </c>
      <c r="HB576">
        <v>0.384972</v>
      </c>
      <c r="HC576">
        <v>0</v>
      </c>
      <c r="HD576">
        <v>20.3924</v>
      </c>
      <c r="HE576">
        <v>5.21579</v>
      </c>
      <c r="HF576">
        <v>12.0099</v>
      </c>
      <c r="HG576">
        <v>4.98695</v>
      </c>
      <c r="HH576">
        <v>3.28835</v>
      </c>
      <c r="HI576">
        <v>2588.2</v>
      </c>
      <c r="HJ576">
        <v>9999</v>
      </c>
      <c r="HK576">
        <v>9999</v>
      </c>
      <c r="HL576">
        <v>48</v>
      </c>
      <c r="HM576">
        <v>1.86737</v>
      </c>
      <c r="HN576">
        <v>1.8663</v>
      </c>
      <c r="HO576">
        <v>1.86584</v>
      </c>
      <c r="HP576">
        <v>1.86569</v>
      </c>
      <c r="HQ576">
        <v>1.86752</v>
      </c>
      <c r="HR576">
        <v>1.86999</v>
      </c>
      <c r="HS576">
        <v>1.86873</v>
      </c>
      <c r="HT576">
        <v>1.87008</v>
      </c>
      <c r="HU576">
        <v>0</v>
      </c>
      <c r="HV576">
        <v>0</v>
      </c>
      <c r="HW576">
        <v>0</v>
      </c>
      <c r="HX576">
        <v>0</v>
      </c>
      <c r="HY576" t="s">
        <v>425</v>
      </c>
      <c r="HZ576" t="s">
        <v>426</v>
      </c>
      <c r="IA576" t="s">
        <v>427</v>
      </c>
      <c r="IB576" t="s">
        <v>427</v>
      </c>
      <c r="IC576" t="s">
        <v>427</v>
      </c>
      <c r="ID576" t="s">
        <v>427</v>
      </c>
      <c r="IE576">
        <v>0</v>
      </c>
      <c r="IF576">
        <v>100</v>
      </c>
      <c r="IG576">
        <v>100</v>
      </c>
      <c r="IH576">
        <v>0.216</v>
      </c>
      <c r="II576">
        <v>0.1339</v>
      </c>
      <c r="IJ576">
        <v>0.3340698134881136</v>
      </c>
      <c r="IK576">
        <v>-0.0004613869835165773</v>
      </c>
      <c r="IL576">
        <v>-7.733014719846753E-07</v>
      </c>
      <c r="IM576">
        <v>2.12217718631011E-10</v>
      </c>
      <c r="IN576">
        <v>-0.1489367367143348</v>
      </c>
      <c r="IO576">
        <v>0.000886434048502425</v>
      </c>
      <c r="IP576">
        <v>0.0004187276611132993</v>
      </c>
      <c r="IQ576">
        <v>-3.612086840460417E-06</v>
      </c>
      <c r="IR576">
        <v>19</v>
      </c>
      <c r="IS576">
        <v>2204</v>
      </c>
      <c r="IT576">
        <v>1</v>
      </c>
      <c r="IU576">
        <v>37</v>
      </c>
      <c r="IV576">
        <v>8.800000000000001</v>
      </c>
      <c r="IW576">
        <v>8.800000000000001</v>
      </c>
      <c r="IX576">
        <v>0.532227</v>
      </c>
      <c r="IY576">
        <v>2.27417</v>
      </c>
      <c r="IZ576">
        <v>1.39648</v>
      </c>
      <c r="JA576">
        <v>2.34375</v>
      </c>
      <c r="JB576">
        <v>1.49536</v>
      </c>
      <c r="JC576">
        <v>2.29736</v>
      </c>
      <c r="JD576">
        <v>39.9184</v>
      </c>
      <c r="JE576">
        <v>13.4753</v>
      </c>
      <c r="JF576">
        <v>18</v>
      </c>
      <c r="JG576">
        <v>394.295</v>
      </c>
      <c r="JH576">
        <v>544.611</v>
      </c>
      <c r="JI576">
        <v>33.0065</v>
      </c>
      <c r="JJ576">
        <v>32.3881</v>
      </c>
      <c r="JK576">
        <v>30.0006</v>
      </c>
      <c r="JL576">
        <v>32.2301</v>
      </c>
      <c r="JM576">
        <v>32.1264</v>
      </c>
      <c r="JN576">
        <v>10.6044</v>
      </c>
      <c r="JO576">
        <v>43.7315</v>
      </c>
      <c r="JP576">
        <v>5.97426</v>
      </c>
      <c r="JQ576">
        <v>-999.9</v>
      </c>
      <c r="JR576">
        <v>164.861</v>
      </c>
      <c r="JS576">
        <v>14.8847</v>
      </c>
      <c r="JT576">
        <v>99.63249999999999</v>
      </c>
      <c r="JU576">
        <v>99.7402</v>
      </c>
    </row>
    <row r="577" spans="1:281">
      <c r="A577">
        <v>561</v>
      </c>
      <c r="B577">
        <v>1652296995.5</v>
      </c>
      <c r="C577">
        <v>14939</v>
      </c>
      <c r="D577" t="s">
        <v>1635</v>
      </c>
      <c r="E577" t="s">
        <v>1636</v>
      </c>
      <c r="F577">
        <v>5</v>
      </c>
      <c r="G577" t="s">
        <v>1605</v>
      </c>
      <c r="H577" t="s">
        <v>418</v>
      </c>
      <c r="I577">
        <v>1652296993</v>
      </c>
      <c r="J577">
        <f>(K577)/1000</f>
        <v>0</v>
      </c>
      <c r="K577">
        <f>IF(CZ577, AN577, AH577)</f>
        <v>0</v>
      </c>
      <c r="L577">
        <f>IF(CZ577, AI577, AG577)</f>
        <v>0</v>
      </c>
      <c r="M577">
        <f>DB577 - IF(AU577&gt;1, L577*CV577*100.0/(AW577*DP577), 0)</f>
        <v>0</v>
      </c>
      <c r="N577">
        <f>((T577-J577/2)*M577-L577)/(T577+J577/2)</f>
        <v>0</v>
      </c>
      <c r="O577">
        <f>N577*(DI577+DJ577)/1000.0</f>
        <v>0</v>
      </c>
      <c r="P577">
        <f>(DB577 - IF(AU577&gt;1, L577*CV577*100.0/(AW577*DP577), 0))*(DI577+DJ577)/1000.0</f>
        <v>0</v>
      </c>
      <c r="Q577">
        <f>2.0/((1/S577-1/R577)+SIGN(S577)*SQRT((1/S577-1/R577)*(1/S577-1/R577) + 4*CW577/((CW577+1)*(CW577+1))*(2*1/S577*1/R577-1/R577*1/R577)))</f>
        <v>0</v>
      </c>
      <c r="R577">
        <f>IF(LEFT(CX577,1)&lt;&gt;"0",IF(LEFT(CX577,1)="1",3.0,CY577),$D$5+$E$5*(DP577*DI577/($K$5*1000))+$F$5*(DP577*DI577/($K$5*1000))*MAX(MIN(CV577,$J$5),$I$5)*MAX(MIN(CV577,$J$5),$I$5)+$G$5*MAX(MIN(CV577,$J$5),$I$5)*(DP577*DI577/($K$5*1000))+$H$5*(DP577*DI577/($K$5*1000))*(DP577*DI577/($K$5*1000)))</f>
        <v>0</v>
      </c>
      <c r="S577">
        <f>J577*(1000-(1000*0.61365*exp(17.502*W577/(240.97+W577))/(DI577+DJ577)+DD577)/2)/(1000*0.61365*exp(17.502*W577/(240.97+W577))/(DI577+DJ577)-DD577)</f>
        <v>0</v>
      </c>
      <c r="T577">
        <f>1/((CW577+1)/(Q577/1.6)+1/(R577/1.37)) + CW577/((CW577+1)/(Q577/1.6) + CW577/(R577/1.37))</f>
        <v>0</v>
      </c>
      <c r="U577">
        <f>(CR577*CU577)</f>
        <v>0</v>
      </c>
      <c r="V577">
        <f>(DK577+(U577+2*0.95*5.67E-8*(((DK577+$B$7)+273)^4-(DK577+273)^4)-44100*J577)/(1.84*29.3*R577+8*0.95*5.67E-8*(DK577+273)^3))</f>
        <v>0</v>
      </c>
      <c r="W577">
        <f>($C$7*DL577+$D$7*DM577+$E$7*V577)</f>
        <v>0</v>
      </c>
      <c r="X577">
        <f>0.61365*exp(17.502*W577/(240.97+W577))</f>
        <v>0</v>
      </c>
      <c r="Y577">
        <f>(Z577/AA577*100)</f>
        <v>0</v>
      </c>
      <c r="Z577">
        <f>DD577*(DI577+DJ577)/1000</f>
        <v>0</v>
      </c>
      <c r="AA577">
        <f>0.61365*exp(17.502*DK577/(240.97+DK577))</f>
        <v>0</v>
      </c>
      <c r="AB577">
        <f>(X577-DD577*(DI577+DJ577)/1000)</f>
        <v>0</v>
      </c>
      <c r="AC577">
        <f>(-J577*44100)</f>
        <v>0</v>
      </c>
      <c r="AD577">
        <f>2*29.3*R577*0.92*(DK577-W577)</f>
        <v>0</v>
      </c>
      <c r="AE577">
        <f>2*0.95*5.67E-8*(((DK577+$B$7)+273)^4-(W577+273)^4)</f>
        <v>0</v>
      </c>
      <c r="AF577">
        <f>U577+AE577+AC577+AD577</f>
        <v>0</v>
      </c>
      <c r="AG577">
        <f>DH577*AU577*(DC577-DB577*(1000-AU577*DE577)/(1000-AU577*DD577))/(100*CV577)</f>
        <v>0</v>
      </c>
      <c r="AH577">
        <f>1000*DH577*AU577*(DD577-DE577)/(100*CV577*(1000-AU577*DD577))</f>
        <v>0</v>
      </c>
      <c r="AI577">
        <f>(AJ577 - AK577 - DI577*1E3/(8.314*(DK577+273.15)) * AM577/DH577 * AL577) * DH577/(100*CV577) * (1000 - DE577)/1000</f>
        <v>0</v>
      </c>
      <c r="AJ577">
        <v>184.8075136312454</v>
      </c>
      <c r="AK577">
        <v>187.6682848484849</v>
      </c>
      <c r="AL577">
        <v>-3.062731042690502</v>
      </c>
      <c r="AM577">
        <v>66.43299364286264</v>
      </c>
      <c r="AN577">
        <f>(AP577 - AO577 + DI577*1E3/(8.314*(DK577+273.15)) * AR577/DH577 * AQ577) * DH577/(100*CV577) * 1000/(1000 - AP577)</f>
        <v>0</v>
      </c>
      <c r="AO577">
        <v>14.75180896952157</v>
      </c>
      <c r="AP577">
        <v>28.70267132867135</v>
      </c>
      <c r="AQ577">
        <v>3.917344915288143E-05</v>
      </c>
      <c r="AR577">
        <v>79.14352764128105</v>
      </c>
      <c r="AS577">
        <v>0</v>
      </c>
      <c r="AT577">
        <v>0</v>
      </c>
      <c r="AU577">
        <f>IF(AS577*$H$13&gt;=AW577,1.0,(AW577/(AW577-AS577*$H$13)))</f>
        <v>0</v>
      </c>
      <c r="AV577">
        <f>(AU577-1)*100</f>
        <v>0</v>
      </c>
      <c r="AW577">
        <f>MAX(0,($B$13+$C$13*DP577)/(1+$D$13*DP577)*DI577/(DK577+273)*$E$13)</f>
        <v>0</v>
      </c>
      <c r="AX577" t="s">
        <v>421</v>
      </c>
      <c r="AY577" t="s">
        <v>421</v>
      </c>
      <c r="AZ577">
        <v>0</v>
      </c>
      <c r="BA577">
        <v>0</v>
      </c>
      <c r="BB577">
        <f>1-AZ577/BA577</f>
        <v>0</v>
      </c>
      <c r="BC577">
        <v>0</v>
      </c>
      <c r="BD577" t="s">
        <v>421</v>
      </c>
      <c r="BE577" t="s">
        <v>421</v>
      </c>
      <c r="BF577">
        <v>0</v>
      </c>
      <c r="BG577">
        <v>0</v>
      </c>
      <c r="BH577">
        <f>1-BF577/BG577</f>
        <v>0</v>
      </c>
      <c r="BI577">
        <v>0.5</v>
      </c>
      <c r="BJ577">
        <f>CS577</f>
        <v>0</v>
      </c>
      <c r="BK577">
        <f>L577</f>
        <v>0</v>
      </c>
      <c r="BL577">
        <f>BH577*BI577*BJ577</f>
        <v>0</v>
      </c>
      <c r="BM577">
        <f>(BK577-BC577)/BJ577</f>
        <v>0</v>
      </c>
      <c r="BN577">
        <f>(BA577-BG577)/BG577</f>
        <v>0</v>
      </c>
      <c r="BO577">
        <f>AZ577/(BB577+AZ577/BG577)</f>
        <v>0</v>
      </c>
      <c r="BP577" t="s">
        <v>421</v>
      </c>
      <c r="BQ577">
        <v>0</v>
      </c>
      <c r="BR577">
        <f>IF(BQ577&lt;&gt;0, BQ577, BO577)</f>
        <v>0</v>
      </c>
      <c r="BS577">
        <f>1-BR577/BG577</f>
        <v>0</v>
      </c>
      <c r="BT577">
        <f>(BG577-BF577)/(BG577-BR577)</f>
        <v>0</v>
      </c>
      <c r="BU577">
        <f>(BA577-BG577)/(BA577-BR577)</f>
        <v>0</v>
      </c>
      <c r="BV577">
        <f>(BG577-BF577)/(BG577-AZ577)</f>
        <v>0</v>
      </c>
      <c r="BW577">
        <f>(BA577-BG577)/(BA577-AZ577)</f>
        <v>0</v>
      </c>
      <c r="BX577">
        <f>(BT577*BR577/BF577)</f>
        <v>0</v>
      </c>
      <c r="BY577">
        <f>(1-BX577)</f>
        <v>0</v>
      </c>
      <c r="BZ577">
        <v>1371</v>
      </c>
      <c r="CA577">
        <v>300</v>
      </c>
      <c r="CB577">
        <v>300</v>
      </c>
      <c r="CC577">
        <v>300</v>
      </c>
      <c r="CD577">
        <v>10508.5</v>
      </c>
      <c r="CE577">
        <v>0.03</v>
      </c>
      <c r="CF577">
        <v>-0.00739737</v>
      </c>
      <c r="CG577">
        <v>0.08</v>
      </c>
      <c r="CH577" t="s">
        <v>421</v>
      </c>
      <c r="CI577" t="s">
        <v>421</v>
      </c>
      <c r="CJ577" t="s">
        <v>421</v>
      </c>
      <c r="CK577" t="s">
        <v>421</v>
      </c>
      <c r="CL577" t="s">
        <v>421</v>
      </c>
      <c r="CM577" t="s">
        <v>421</v>
      </c>
      <c r="CN577" t="s">
        <v>421</v>
      </c>
      <c r="CO577" t="s">
        <v>421</v>
      </c>
      <c r="CP577" t="s">
        <v>421</v>
      </c>
      <c r="CQ577" t="s">
        <v>421</v>
      </c>
      <c r="CR577">
        <f>$B$11*DQ577+$C$11*DR577+$F$11*EC577*(1-EF577)</f>
        <v>0</v>
      </c>
      <c r="CS577">
        <f>CR577*CT577</f>
        <v>0</v>
      </c>
      <c r="CT577">
        <f>($B$11*$D$9+$C$11*$D$9+$F$11*((EP577+EH577)/MAX(EP577+EH577+EQ577, 0.1)*$I$9+EQ577/MAX(EP577+EH577+EQ577, 0.1)*$J$9))/($B$11+$C$11+$F$11)</f>
        <v>0</v>
      </c>
      <c r="CU577">
        <f>($B$11*$K$9+$C$11*$K$9+$F$11*((EP577+EH577)/MAX(EP577+EH577+EQ577, 0.1)*$P$9+EQ577/MAX(EP577+EH577+EQ577, 0.1)*$Q$9))/($B$11+$C$11+$F$11)</f>
        <v>0</v>
      </c>
      <c r="CV577">
        <v>6</v>
      </c>
      <c r="CW577">
        <v>0.5</v>
      </c>
      <c r="CX577" t="s">
        <v>422</v>
      </c>
      <c r="CY577">
        <v>2</v>
      </c>
      <c r="CZ577" t="b">
        <v>1</v>
      </c>
      <c r="DA577">
        <v>1652296993</v>
      </c>
      <c r="DB577">
        <v>188.229</v>
      </c>
      <c r="DC577">
        <v>177.9586666666667</v>
      </c>
      <c r="DD577">
        <v>28.7032</v>
      </c>
      <c r="DE577">
        <v>14.77236666666667</v>
      </c>
      <c r="DF577">
        <v>188.0072222222222</v>
      </c>
      <c r="DG577">
        <v>28.56926666666667</v>
      </c>
      <c r="DH577">
        <v>400.0714444444445</v>
      </c>
      <c r="DI577">
        <v>90.51897777777778</v>
      </c>
      <c r="DJ577">
        <v>0.09995886666666667</v>
      </c>
      <c r="DK577">
        <v>33.7521</v>
      </c>
      <c r="DL577">
        <v>32.40776666666667</v>
      </c>
      <c r="DM577">
        <v>999.9000000000001</v>
      </c>
      <c r="DN577">
        <v>0</v>
      </c>
      <c r="DO577">
        <v>0</v>
      </c>
      <c r="DP577">
        <v>10002.23666666667</v>
      </c>
      <c r="DQ577">
        <v>0</v>
      </c>
      <c r="DR577">
        <v>1019.492222222222</v>
      </c>
      <c r="DS577">
        <v>10.27023777777778</v>
      </c>
      <c r="DT577">
        <v>193.7912222222222</v>
      </c>
      <c r="DU577">
        <v>180.6266666666667</v>
      </c>
      <c r="DV577">
        <v>13.93085555555555</v>
      </c>
      <c r="DW577">
        <v>177.9586666666667</v>
      </c>
      <c r="DX577">
        <v>14.77236666666667</v>
      </c>
      <c r="DY577">
        <v>2.598184444444444</v>
      </c>
      <c r="DZ577">
        <v>1.337178888888889</v>
      </c>
      <c r="EA577">
        <v>21.65497777777777</v>
      </c>
      <c r="EB577">
        <v>11.22336666666667</v>
      </c>
      <c r="EC577">
        <v>1499.993333333333</v>
      </c>
      <c r="ED577">
        <v>0.9730029999999998</v>
      </c>
      <c r="EE577">
        <v>0.0269967</v>
      </c>
      <c r="EF577">
        <v>0</v>
      </c>
      <c r="EG577">
        <v>1154.807777777778</v>
      </c>
      <c r="EH577">
        <v>5.00097</v>
      </c>
      <c r="EI577">
        <v>18577.85555555556</v>
      </c>
      <c r="EJ577">
        <v>12491.56666666667</v>
      </c>
      <c r="EK577">
        <v>42.687</v>
      </c>
      <c r="EL577">
        <v>44.437</v>
      </c>
      <c r="EM577">
        <v>42.937</v>
      </c>
      <c r="EN577">
        <v>44.16633333333333</v>
      </c>
      <c r="EO577">
        <v>43.812</v>
      </c>
      <c r="EP577">
        <v>1454.633333333333</v>
      </c>
      <c r="EQ577">
        <v>40.36</v>
      </c>
      <c r="ER577">
        <v>0</v>
      </c>
      <c r="ES577">
        <v>552.7999999523163</v>
      </c>
      <c r="ET577">
        <v>0</v>
      </c>
      <c r="EU577">
        <v>1171.337307692308</v>
      </c>
      <c r="EV577">
        <v>-208.696409975368</v>
      </c>
      <c r="EW577">
        <v>-3119.97948292787</v>
      </c>
      <c r="EX577">
        <v>18826.20769230769</v>
      </c>
      <c r="EY577">
        <v>15</v>
      </c>
      <c r="EZ577">
        <v>1652296461.5</v>
      </c>
      <c r="FA577" t="s">
        <v>1606</v>
      </c>
      <c r="FB577">
        <v>1652296461.5</v>
      </c>
      <c r="FC577">
        <v>1652296459.5</v>
      </c>
      <c r="FD577">
        <v>40</v>
      </c>
      <c r="FE577">
        <v>-0.753</v>
      </c>
      <c r="FF577">
        <v>0.017</v>
      </c>
      <c r="FG577">
        <v>0.039</v>
      </c>
      <c r="FH577">
        <v>0.136</v>
      </c>
      <c r="FI577">
        <v>400</v>
      </c>
      <c r="FJ577">
        <v>29</v>
      </c>
      <c r="FK577">
        <v>0.22</v>
      </c>
      <c r="FL577">
        <v>0.25</v>
      </c>
      <c r="FM577">
        <v>6.884897999999998</v>
      </c>
      <c r="FN577">
        <v>25.21808555347092</v>
      </c>
      <c r="FO577">
        <v>2.428040014939211</v>
      </c>
      <c r="FP577">
        <v>-1</v>
      </c>
      <c r="FQ577">
        <v>13.92925</v>
      </c>
      <c r="FR577">
        <v>0.1082138836772591</v>
      </c>
      <c r="FS577">
        <v>0.01735815370366335</v>
      </c>
      <c r="FT577">
        <v>1</v>
      </c>
      <c r="FU577">
        <v>0</v>
      </c>
      <c r="FV577">
        <v>0</v>
      </c>
      <c r="FW577">
        <v>0</v>
      </c>
      <c r="FX577">
        <v>-1</v>
      </c>
      <c r="FY577">
        <v>1</v>
      </c>
      <c r="FZ577">
        <v>1</v>
      </c>
      <c r="GA577" t="s">
        <v>719</v>
      </c>
      <c r="GB577">
        <v>2.69343</v>
      </c>
      <c r="GC577">
        <v>2.70508</v>
      </c>
      <c r="GD577">
        <v>0.0459094</v>
      </c>
      <c r="GE577">
        <v>0.0429667</v>
      </c>
      <c r="GF577">
        <v>0.119546</v>
      </c>
      <c r="GG577">
        <v>0.0739001</v>
      </c>
      <c r="GH577">
        <v>29888.8</v>
      </c>
      <c r="GI577">
        <v>30106.7</v>
      </c>
      <c r="GJ577">
        <v>29151.4</v>
      </c>
      <c r="GK577">
        <v>29117.2</v>
      </c>
      <c r="GL577">
        <v>33976</v>
      </c>
      <c r="GM577">
        <v>35905</v>
      </c>
      <c r="GN577">
        <v>41022.4</v>
      </c>
      <c r="GO577">
        <v>41555.7</v>
      </c>
      <c r="GP577">
        <v>1.71798</v>
      </c>
      <c r="GQ577">
        <v>1.9812</v>
      </c>
      <c r="GR577">
        <v>0.0669435</v>
      </c>
      <c r="GS577">
        <v>0</v>
      </c>
      <c r="GT577">
        <v>31.3269</v>
      </c>
      <c r="GU577">
        <v>999.9</v>
      </c>
      <c r="GV577">
        <v>38.8</v>
      </c>
      <c r="GW577">
        <v>37.8</v>
      </c>
      <c r="GX577">
        <v>28.2288</v>
      </c>
      <c r="GY577">
        <v>62.9446</v>
      </c>
      <c r="GZ577">
        <v>30.2204</v>
      </c>
      <c r="HA577">
        <v>1</v>
      </c>
      <c r="HB577">
        <v>0.385861</v>
      </c>
      <c r="HC577">
        <v>0</v>
      </c>
      <c r="HD577">
        <v>20.3923</v>
      </c>
      <c r="HE577">
        <v>5.21609</v>
      </c>
      <c r="HF577">
        <v>12.0099</v>
      </c>
      <c r="HG577">
        <v>4.98725</v>
      </c>
      <c r="HH577">
        <v>3.28835</v>
      </c>
      <c r="HI577">
        <v>2588.5</v>
      </c>
      <c r="HJ577">
        <v>9999</v>
      </c>
      <c r="HK577">
        <v>9999</v>
      </c>
      <c r="HL577">
        <v>48</v>
      </c>
      <c r="HM577">
        <v>1.86737</v>
      </c>
      <c r="HN577">
        <v>1.8663</v>
      </c>
      <c r="HO577">
        <v>1.86584</v>
      </c>
      <c r="HP577">
        <v>1.8657</v>
      </c>
      <c r="HQ577">
        <v>1.86753</v>
      </c>
      <c r="HR577">
        <v>1.87</v>
      </c>
      <c r="HS577">
        <v>1.86874</v>
      </c>
      <c r="HT577">
        <v>1.8701</v>
      </c>
      <c r="HU577">
        <v>0</v>
      </c>
      <c r="HV577">
        <v>0</v>
      </c>
      <c r="HW577">
        <v>0</v>
      </c>
      <c r="HX577">
        <v>0</v>
      </c>
      <c r="HY577" t="s">
        <v>425</v>
      </c>
      <c r="HZ577" t="s">
        <v>426</v>
      </c>
      <c r="IA577" t="s">
        <v>427</v>
      </c>
      <c r="IB577" t="s">
        <v>427</v>
      </c>
      <c r="IC577" t="s">
        <v>427</v>
      </c>
      <c r="ID577" t="s">
        <v>427</v>
      </c>
      <c r="IE577">
        <v>0</v>
      </c>
      <c r="IF577">
        <v>100</v>
      </c>
      <c r="IG577">
        <v>100</v>
      </c>
      <c r="IH577">
        <v>0.227</v>
      </c>
      <c r="II577">
        <v>0.1339</v>
      </c>
      <c r="IJ577">
        <v>0.3340698134881136</v>
      </c>
      <c r="IK577">
        <v>-0.0004613869835165773</v>
      </c>
      <c r="IL577">
        <v>-7.733014719846753E-07</v>
      </c>
      <c r="IM577">
        <v>2.12217718631011E-10</v>
      </c>
      <c r="IN577">
        <v>-0.1489367367143348</v>
      </c>
      <c r="IO577">
        <v>0.000886434048502425</v>
      </c>
      <c r="IP577">
        <v>0.0004187276611132993</v>
      </c>
      <c r="IQ577">
        <v>-3.612086840460417E-06</v>
      </c>
      <c r="IR577">
        <v>19</v>
      </c>
      <c r="IS577">
        <v>2204</v>
      </c>
      <c r="IT577">
        <v>1</v>
      </c>
      <c r="IU577">
        <v>37</v>
      </c>
      <c r="IV577">
        <v>8.9</v>
      </c>
      <c r="IW577">
        <v>8.9</v>
      </c>
      <c r="IX577">
        <v>0.494385</v>
      </c>
      <c r="IY577">
        <v>2.27173</v>
      </c>
      <c r="IZ577">
        <v>1.39648</v>
      </c>
      <c r="JA577">
        <v>2.34375</v>
      </c>
      <c r="JB577">
        <v>1.49536</v>
      </c>
      <c r="JC577">
        <v>2.35352</v>
      </c>
      <c r="JD577">
        <v>39.9184</v>
      </c>
      <c r="JE577">
        <v>13.4753</v>
      </c>
      <c r="JF577">
        <v>18</v>
      </c>
      <c r="JG577">
        <v>394.336</v>
      </c>
      <c r="JH577">
        <v>544.919</v>
      </c>
      <c r="JI577">
        <v>33.0121</v>
      </c>
      <c r="JJ577">
        <v>32.3967</v>
      </c>
      <c r="JK577">
        <v>30.0008</v>
      </c>
      <c r="JL577">
        <v>32.2372</v>
      </c>
      <c r="JM577">
        <v>32.1341</v>
      </c>
      <c r="JN577">
        <v>9.819269999999999</v>
      </c>
      <c r="JO577">
        <v>43.4479</v>
      </c>
      <c r="JP577">
        <v>5.5812</v>
      </c>
      <c r="JQ577">
        <v>-999.9</v>
      </c>
      <c r="JR577">
        <v>144.737</v>
      </c>
      <c r="JS577">
        <v>14.9539</v>
      </c>
      <c r="JT577">
        <v>99.63200000000001</v>
      </c>
      <c r="JU577">
        <v>99.7402</v>
      </c>
    </row>
    <row r="578" spans="1:281">
      <c r="A578">
        <v>562</v>
      </c>
      <c r="B578">
        <v>1652297000.5</v>
      </c>
      <c r="C578">
        <v>14944</v>
      </c>
      <c r="D578" t="s">
        <v>1637</v>
      </c>
      <c r="E578" t="s">
        <v>1638</v>
      </c>
      <c r="F578">
        <v>5</v>
      </c>
      <c r="G578" t="s">
        <v>1605</v>
      </c>
      <c r="H578" t="s">
        <v>418</v>
      </c>
      <c r="I578">
        <v>1652296997.7</v>
      </c>
      <c r="J578">
        <f>(K578)/1000</f>
        <v>0</v>
      </c>
      <c r="K578">
        <f>IF(CZ578, AN578, AH578)</f>
        <v>0</v>
      </c>
      <c r="L578">
        <f>IF(CZ578, AI578, AG578)</f>
        <v>0</v>
      </c>
      <c r="M578">
        <f>DB578 - IF(AU578&gt;1, L578*CV578*100.0/(AW578*DP578), 0)</f>
        <v>0</v>
      </c>
      <c r="N578">
        <f>((T578-J578/2)*M578-L578)/(T578+J578/2)</f>
        <v>0</v>
      </c>
      <c r="O578">
        <f>N578*(DI578+DJ578)/1000.0</f>
        <v>0</v>
      </c>
      <c r="P578">
        <f>(DB578 - IF(AU578&gt;1, L578*CV578*100.0/(AW578*DP578), 0))*(DI578+DJ578)/1000.0</f>
        <v>0</v>
      </c>
      <c r="Q578">
        <f>2.0/((1/S578-1/R578)+SIGN(S578)*SQRT((1/S578-1/R578)*(1/S578-1/R578) + 4*CW578/((CW578+1)*(CW578+1))*(2*1/S578*1/R578-1/R578*1/R578)))</f>
        <v>0</v>
      </c>
      <c r="R578">
        <f>IF(LEFT(CX578,1)&lt;&gt;"0",IF(LEFT(CX578,1)="1",3.0,CY578),$D$5+$E$5*(DP578*DI578/($K$5*1000))+$F$5*(DP578*DI578/($K$5*1000))*MAX(MIN(CV578,$J$5),$I$5)*MAX(MIN(CV578,$J$5),$I$5)+$G$5*MAX(MIN(CV578,$J$5),$I$5)*(DP578*DI578/($K$5*1000))+$H$5*(DP578*DI578/($K$5*1000))*(DP578*DI578/($K$5*1000)))</f>
        <v>0</v>
      </c>
      <c r="S578">
        <f>J578*(1000-(1000*0.61365*exp(17.502*W578/(240.97+W578))/(DI578+DJ578)+DD578)/2)/(1000*0.61365*exp(17.502*W578/(240.97+W578))/(DI578+DJ578)-DD578)</f>
        <v>0</v>
      </c>
      <c r="T578">
        <f>1/((CW578+1)/(Q578/1.6)+1/(R578/1.37)) + CW578/((CW578+1)/(Q578/1.6) + CW578/(R578/1.37))</f>
        <v>0</v>
      </c>
      <c r="U578">
        <f>(CR578*CU578)</f>
        <v>0</v>
      </c>
      <c r="V578">
        <f>(DK578+(U578+2*0.95*5.67E-8*(((DK578+$B$7)+273)^4-(DK578+273)^4)-44100*J578)/(1.84*29.3*R578+8*0.95*5.67E-8*(DK578+273)^3))</f>
        <v>0</v>
      </c>
      <c r="W578">
        <f>($C$7*DL578+$D$7*DM578+$E$7*V578)</f>
        <v>0</v>
      </c>
      <c r="X578">
        <f>0.61365*exp(17.502*W578/(240.97+W578))</f>
        <v>0</v>
      </c>
      <c r="Y578">
        <f>(Z578/AA578*100)</f>
        <v>0</v>
      </c>
      <c r="Z578">
        <f>DD578*(DI578+DJ578)/1000</f>
        <v>0</v>
      </c>
      <c r="AA578">
        <f>0.61365*exp(17.502*DK578/(240.97+DK578))</f>
        <v>0</v>
      </c>
      <c r="AB578">
        <f>(X578-DD578*(DI578+DJ578)/1000)</f>
        <v>0</v>
      </c>
      <c r="AC578">
        <f>(-J578*44100)</f>
        <v>0</v>
      </c>
      <c r="AD578">
        <f>2*29.3*R578*0.92*(DK578-W578)</f>
        <v>0</v>
      </c>
      <c r="AE578">
        <f>2*0.95*5.67E-8*(((DK578+$B$7)+273)^4-(W578+273)^4)</f>
        <v>0</v>
      </c>
      <c r="AF578">
        <f>U578+AE578+AC578+AD578</f>
        <v>0</v>
      </c>
      <c r="AG578">
        <f>DH578*AU578*(DC578-DB578*(1000-AU578*DE578)/(1000-AU578*DD578))/(100*CV578)</f>
        <v>0</v>
      </c>
      <c r="AH578">
        <f>1000*DH578*AU578*(DD578-DE578)/(100*CV578*(1000-AU578*DD578))</f>
        <v>0</v>
      </c>
      <c r="AI578">
        <f>(AJ578 - AK578 - DI578*1E3/(8.314*(DK578+273.15)) * AM578/DH578 * AL578) * DH578/(100*CV578) * (1000 - DE578)/1000</f>
        <v>0</v>
      </c>
      <c r="AJ578">
        <v>168.047168827195</v>
      </c>
      <c r="AK578">
        <v>172.5534424242423</v>
      </c>
      <c r="AL578">
        <v>-3.024168636690342</v>
      </c>
      <c r="AM578">
        <v>66.43299364286264</v>
      </c>
      <c r="AN578">
        <f>(AP578 - AO578 + DI578*1E3/(8.314*(DK578+273.15)) * AR578/DH578 * AQ578) * DH578/(100*CV578) * 1000/(1000 - AP578)</f>
        <v>0</v>
      </c>
      <c r="AO578">
        <v>14.80297213917077</v>
      </c>
      <c r="AP578">
        <v>28.71321888111891</v>
      </c>
      <c r="AQ578">
        <v>0.0003682301722820545</v>
      </c>
      <c r="AR578">
        <v>79.14352764128105</v>
      </c>
      <c r="AS578">
        <v>0</v>
      </c>
      <c r="AT578">
        <v>0</v>
      </c>
      <c r="AU578">
        <f>IF(AS578*$H$13&gt;=AW578,1.0,(AW578/(AW578-AS578*$H$13)))</f>
        <v>0</v>
      </c>
      <c r="AV578">
        <f>(AU578-1)*100</f>
        <v>0</v>
      </c>
      <c r="AW578">
        <f>MAX(0,($B$13+$C$13*DP578)/(1+$D$13*DP578)*DI578/(DK578+273)*$E$13)</f>
        <v>0</v>
      </c>
      <c r="AX578" t="s">
        <v>421</v>
      </c>
      <c r="AY578" t="s">
        <v>421</v>
      </c>
      <c r="AZ578">
        <v>0</v>
      </c>
      <c r="BA578">
        <v>0</v>
      </c>
      <c r="BB578">
        <f>1-AZ578/BA578</f>
        <v>0</v>
      </c>
      <c r="BC578">
        <v>0</v>
      </c>
      <c r="BD578" t="s">
        <v>421</v>
      </c>
      <c r="BE578" t="s">
        <v>421</v>
      </c>
      <c r="BF578">
        <v>0</v>
      </c>
      <c r="BG578">
        <v>0</v>
      </c>
      <c r="BH578">
        <f>1-BF578/BG578</f>
        <v>0</v>
      </c>
      <c r="BI578">
        <v>0.5</v>
      </c>
      <c r="BJ578">
        <f>CS578</f>
        <v>0</v>
      </c>
      <c r="BK578">
        <f>L578</f>
        <v>0</v>
      </c>
      <c r="BL578">
        <f>BH578*BI578*BJ578</f>
        <v>0</v>
      </c>
      <c r="BM578">
        <f>(BK578-BC578)/BJ578</f>
        <v>0</v>
      </c>
      <c r="BN578">
        <f>(BA578-BG578)/BG578</f>
        <v>0</v>
      </c>
      <c r="BO578">
        <f>AZ578/(BB578+AZ578/BG578)</f>
        <v>0</v>
      </c>
      <c r="BP578" t="s">
        <v>421</v>
      </c>
      <c r="BQ578">
        <v>0</v>
      </c>
      <c r="BR578">
        <f>IF(BQ578&lt;&gt;0, BQ578, BO578)</f>
        <v>0</v>
      </c>
      <c r="BS578">
        <f>1-BR578/BG578</f>
        <v>0</v>
      </c>
      <c r="BT578">
        <f>(BG578-BF578)/(BG578-BR578)</f>
        <v>0</v>
      </c>
      <c r="BU578">
        <f>(BA578-BG578)/(BA578-BR578)</f>
        <v>0</v>
      </c>
      <c r="BV578">
        <f>(BG578-BF578)/(BG578-AZ578)</f>
        <v>0</v>
      </c>
      <c r="BW578">
        <f>(BA578-BG578)/(BA578-AZ578)</f>
        <v>0</v>
      </c>
      <c r="BX578">
        <f>(BT578*BR578/BF578)</f>
        <v>0</v>
      </c>
      <c r="BY578">
        <f>(1-BX578)</f>
        <v>0</v>
      </c>
      <c r="BZ578">
        <v>1371</v>
      </c>
      <c r="CA578">
        <v>300</v>
      </c>
      <c r="CB578">
        <v>300</v>
      </c>
      <c r="CC578">
        <v>300</v>
      </c>
      <c r="CD578">
        <v>10508.5</v>
      </c>
      <c r="CE578">
        <v>0.03</v>
      </c>
      <c r="CF578">
        <v>-0.00739737</v>
      </c>
      <c r="CG578">
        <v>0.08</v>
      </c>
      <c r="CH578" t="s">
        <v>421</v>
      </c>
      <c r="CI578" t="s">
        <v>421</v>
      </c>
      <c r="CJ578" t="s">
        <v>421</v>
      </c>
      <c r="CK578" t="s">
        <v>421</v>
      </c>
      <c r="CL578" t="s">
        <v>421</v>
      </c>
      <c r="CM578" t="s">
        <v>421</v>
      </c>
      <c r="CN578" t="s">
        <v>421</v>
      </c>
      <c r="CO578" t="s">
        <v>421</v>
      </c>
      <c r="CP578" t="s">
        <v>421</v>
      </c>
      <c r="CQ578" t="s">
        <v>421</v>
      </c>
      <c r="CR578">
        <f>$B$11*DQ578+$C$11*DR578+$F$11*EC578*(1-EF578)</f>
        <v>0</v>
      </c>
      <c r="CS578">
        <f>CR578*CT578</f>
        <v>0</v>
      </c>
      <c r="CT578">
        <f>($B$11*$D$9+$C$11*$D$9+$F$11*((EP578+EH578)/MAX(EP578+EH578+EQ578, 0.1)*$I$9+EQ578/MAX(EP578+EH578+EQ578, 0.1)*$J$9))/($B$11+$C$11+$F$11)</f>
        <v>0</v>
      </c>
      <c r="CU578">
        <f>($B$11*$K$9+$C$11*$K$9+$F$11*((EP578+EH578)/MAX(EP578+EH578+EQ578, 0.1)*$P$9+EQ578/MAX(EP578+EH578+EQ578, 0.1)*$Q$9))/($B$11+$C$11+$F$11)</f>
        <v>0</v>
      </c>
      <c r="CV578">
        <v>6</v>
      </c>
      <c r="CW578">
        <v>0.5</v>
      </c>
      <c r="CX578" t="s">
        <v>422</v>
      </c>
      <c r="CY578">
        <v>2</v>
      </c>
      <c r="CZ578" t="b">
        <v>1</v>
      </c>
      <c r="DA578">
        <v>1652296997.7</v>
      </c>
      <c r="DB578">
        <v>174.3645</v>
      </c>
      <c r="DC578">
        <v>162.3499</v>
      </c>
      <c r="DD578">
        <v>28.70865000000001</v>
      </c>
      <c r="DE578">
        <v>14.81332</v>
      </c>
      <c r="DF578">
        <v>174.1331</v>
      </c>
      <c r="DG578">
        <v>28.57463</v>
      </c>
      <c r="DH578">
        <v>400.0937</v>
      </c>
      <c r="DI578">
        <v>90.51755</v>
      </c>
      <c r="DJ578">
        <v>0.10000293</v>
      </c>
      <c r="DK578">
        <v>33.75973</v>
      </c>
      <c r="DL578">
        <v>32.415</v>
      </c>
      <c r="DM578">
        <v>999.9</v>
      </c>
      <c r="DN578">
        <v>0</v>
      </c>
      <c r="DO578">
        <v>0</v>
      </c>
      <c r="DP578">
        <v>9995.432999999999</v>
      </c>
      <c r="DQ578">
        <v>0</v>
      </c>
      <c r="DR578">
        <v>1017.969</v>
      </c>
      <c r="DS578">
        <v>12.01469</v>
      </c>
      <c r="DT578">
        <v>179.5184</v>
      </c>
      <c r="DU578">
        <v>164.7909</v>
      </c>
      <c r="DV578">
        <v>13.89533</v>
      </c>
      <c r="DW578">
        <v>162.3499</v>
      </c>
      <c r="DX578">
        <v>14.81332</v>
      </c>
      <c r="DY578">
        <v>2.598636</v>
      </c>
      <c r="DZ578">
        <v>1.340867</v>
      </c>
      <c r="EA578">
        <v>21.65782</v>
      </c>
      <c r="EB578">
        <v>11.26489</v>
      </c>
      <c r="EC578">
        <v>1499.965</v>
      </c>
      <c r="ED578">
        <v>0.973003</v>
      </c>
      <c r="EE578">
        <v>0.0269967</v>
      </c>
      <c r="EF578">
        <v>0</v>
      </c>
      <c r="EG578">
        <v>1138.69</v>
      </c>
      <c r="EH578">
        <v>5.000970000000001</v>
      </c>
      <c r="EI578">
        <v>18336.39</v>
      </c>
      <c r="EJ578">
        <v>12491.32</v>
      </c>
      <c r="EK578">
        <v>42.687</v>
      </c>
      <c r="EL578">
        <v>44.437</v>
      </c>
      <c r="EM578">
        <v>42.937</v>
      </c>
      <c r="EN578">
        <v>44.187</v>
      </c>
      <c r="EO578">
        <v>43.812</v>
      </c>
      <c r="EP578">
        <v>1454.605</v>
      </c>
      <c r="EQ578">
        <v>40.36</v>
      </c>
      <c r="ER578">
        <v>0</v>
      </c>
      <c r="ES578">
        <v>557.5999999046326</v>
      </c>
      <c r="ET578">
        <v>0</v>
      </c>
      <c r="EU578">
        <v>1154.705769230769</v>
      </c>
      <c r="EV578">
        <v>-208.0714531336751</v>
      </c>
      <c r="EW578">
        <v>-3121.757267053746</v>
      </c>
      <c r="EX578">
        <v>18576.93076923077</v>
      </c>
      <c r="EY578">
        <v>15</v>
      </c>
      <c r="EZ578">
        <v>1652296461.5</v>
      </c>
      <c r="FA578" t="s">
        <v>1606</v>
      </c>
      <c r="FB578">
        <v>1652296461.5</v>
      </c>
      <c r="FC578">
        <v>1652296459.5</v>
      </c>
      <c r="FD578">
        <v>40</v>
      </c>
      <c r="FE578">
        <v>-0.753</v>
      </c>
      <c r="FF578">
        <v>0.017</v>
      </c>
      <c r="FG578">
        <v>0.039</v>
      </c>
      <c r="FH578">
        <v>0.136</v>
      </c>
      <c r="FI578">
        <v>400</v>
      </c>
      <c r="FJ578">
        <v>29</v>
      </c>
      <c r="FK578">
        <v>0.22</v>
      </c>
      <c r="FL578">
        <v>0.25</v>
      </c>
      <c r="FM578">
        <v>9.004387073170729</v>
      </c>
      <c r="FN578">
        <v>24.20134202090592</v>
      </c>
      <c r="FO578">
        <v>2.390350410848814</v>
      </c>
      <c r="FP578">
        <v>-1</v>
      </c>
      <c r="FQ578">
        <v>13.924</v>
      </c>
      <c r="FR578">
        <v>-0.09496933797906493</v>
      </c>
      <c r="FS578">
        <v>0.02273520961191169</v>
      </c>
      <c r="FT578">
        <v>1</v>
      </c>
      <c r="FU578">
        <v>0</v>
      </c>
      <c r="FV578">
        <v>0</v>
      </c>
      <c r="FW578">
        <v>0</v>
      </c>
      <c r="FX578">
        <v>-1</v>
      </c>
      <c r="FY578">
        <v>1</v>
      </c>
      <c r="FZ578">
        <v>1</v>
      </c>
      <c r="GA578" t="s">
        <v>719</v>
      </c>
      <c r="GB578">
        <v>2.69358</v>
      </c>
      <c r="GC578">
        <v>2.70509</v>
      </c>
      <c r="GD578">
        <v>0.0424697</v>
      </c>
      <c r="GE578">
        <v>0.0390276</v>
      </c>
      <c r="GF578">
        <v>0.119571</v>
      </c>
      <c r="GG578">
        <v>0.0741059</v>
      </c>
      <c r="GH578">
        <v>29995.8</v>
      </c>
      <c r="GI578">
        <v>30230</v>
      </c>
      <c r="GJ578">
        <v>29150.7</v>
      </c>
      <c r="GK578">
        <v>29116.7</v>
      </c>
      <c r="GL578">
        <v>33974.3</v>
      </c>
      <c r="GM578">
        <v>35896.2</v>
      </c>
      <c r="GN578">
        <v>41021.5</v>
      </c>
      <c r="GO578">
        <v>41554.9</v>
      </c>
      <c r="GP578">
        <v>1.71775</v>
      </c>
      <c r="GQ578">
        <v>1.98135</v>
      </c>
      <c r="GR578">
        <v>0.0667199</v>
      </c>
      <c r="GS578">
        <v>0</v>
      </c>
      <c r="GT578">
        <v>31.3358</v>
      </c>
      <c r="GU578">
        <v>999.9</v>
      </c>
      <c r="GV578">
        <v>38.8</v>
      </c>
      <c r="GW578">
        <v>37.8</v>
      </c>
      <c r="GX578">
        <v>28.2299</v>
      </c>
      <c r="GY578">
        <v>62.7746</v>
      </c>
      <c r="GZ578">
        <v>29.7436</v>
      </c>
      <c r="HA578">
        <v>1</v>
      </c>
      <c r="HB578">
        <v>0.386555</v>
      </c>
      <c r="HC578">
        <v>0</v>
      </c>
      <c r="HD578">
        <v>20.3924</v>
      </c>
      <c r="HE578">
        <v>5.21579</v>
      </c>
      <c r="HF578">
        <v>12.0099</v>
      </c>
      <c r="HG578">
        <v>4.987</v>
      </c>
      <c r="HH578">
        <v>3.2883</v>
      </c>
      <c r="HI578">
        <v>2588.5</v>
      </c>
      <c r="HJ578">
        <v>9999</v>
      </c>
      <c r="HK578">
        <v>9999</v>
      </c>
      <c r="HL578">
        <v>48</v>
      </c>
      <c r="HM578">
        <v>1.86737</v>
      </c>
      <c r="HN578">
        <v>1.8663</v>
      </c>
      <c r="HO578">
        <v>1.86584</v>
      </c>
      <c r="HP578">
        <v>1.86571</v>
      </c>
      <c r="HQ578">
        <v>1.86753</v>
      </c>
      <c r="HR578">
        <v>1.87002</v>
      </c>
      <c r="HS578">
        <v>1.86873</v>
      </c>
      <c r="HT578">
        <v>1.87012</v>
      </c>
      <c r="HU578">
        <v>0</v>
      </c>
      <c r="HV578">
        <v>0</v>
      </c>
      <c r="HW578">
        <v>0</v>
      </c>
      <c r="HX578">
        <v>0</v>
      </c>
      <c r="HY578" t="s">
        <v>425</v>
      </c>
      <c r="HZ578" t="s">
        <v>426</v>
      </c>
      <c r="IA578" t="s">
        <v>427</v>
      </c>
      <c r="IB578" t="s">
        <v>427</v>
      </c>
      <c r="IC578" t="s">
        <v>427</v>
      </c>
      <c r="ID578" t="s">
        <v>427</v>
      </c>
      <c r="IE578">
        <v>0</v>
      </c>
      <c r="IF578">
        <v>100</v>
      </c>
      <c r="IG578">
        <v>100</v>
      </c>
      <c r="IH578">
        <v>0.237</v>
      </c>
      <c r="II578">
        <v>0.1341</v>
      </c>
      <c r="IJ578">
        <v>0.3340698134881136</v>
      </c>
      <c r="IK578">
        <v>-0.0004613869835165773</v>
      </c>
      <c r="IL578">
        <v>-7.733014719846753E-07</v>
      </c>
      <c r="IM578">
        <v>2.12217718631011E-10</v>
      </c>
      <c r="IN578">
        <v>-0.1489367367143348</v>
      </c>
      <c r="IO578">
        <v>0.000886434048502425</v>
      </c>
      <c r="IP578">
        <v>0.0004187276611132993</v>
      </c>
      <c r="IQ578">
        <v>-3.612086840460417E-06</v>
      </c>
      <c r="IR578">
        <v>19</v>
      </c>
      <c r="IS578">
        <v>2204</v>
      </c>
      <c r="IT578">
        <v>1</v>
      </c>
      <c r="IU578">
        <v>37</v>
      </c>
      <c r="IV578">
        <v>9</v>
      </c>
      <c r="IW578">
        <v>9</v>
      </c>
      <c r="IX578">
        <v>0.457764</v>
      </c>
      <c r="IY578">
        <v>2.27295</v>
      </c>
      <c r="IZ578">
        <v>1.39648</v>
      </c>
      <c r="JA578">
        <v>2.34375</v>
      </c>
      <c r="JB578">
        <v>1.49536</v>
      </c>
      <c r="JC578">
        <v>2.39258</v>
      </c>
      <c r="JD578">
        <v>39.9437</v>
      </c>
      <c r="JE578">
        <v>13.4841</v>
      </c>
      <c r="JF578">
        <v>18</v>
      </c>
      <c r="JG578">
        <v>394.254</v>
      </c>
      <c r="JH578">
        <v>545.096</v>
      </c>
      <c r="JI578">
        <v>33.0177</v>
      </c>
      <c r="JJ578">
        <v>32.4039</v>
      </c>
      <c r="JK578">
        <v>30.0007</v>
      </c>
      <c r="JL578">
        <v>32.2442</v>
      </c>
      <c r="JM578">
        <v>32.1417</v>
      </c>
      <c r="JN578">
        <v>9.113020000000001</v>
      </c>
      <c r="JO578">
        <v>43.164</v>
      </c>
      <c r="JP578">
        <v>5.20274</v>
      </c>
      <c r="JQ578">
        <v>-999.9</v>
      </c>
      <c r="JR578">
        <v>131.365</v>
      </c>
      <c r="JS578">
        <v>15.0127</v>
      </c>
      <c r="JT578">
        <v>99.6297</v>
      </c>
      <c r="JU578">
        <v>99.7383</v>
      </c>
    </row>
    <row r="579" spans="1:281">
      <c r="A579">
        <v>563</v>
      </c>
      <c r="B579">
        <v>1652297005.5</v>
      </c>
      <c r="C579">
        <v>14949</v>
      </c>
      <c r="D579" t="s">
        <v>1639</v>
      </c>
      <c r="E579" t="s">
        <v>1640</v>
      </c>
      <c r="F579">
        <v>5</v>
      </c>
      <c r="G579" t="s">
        <v>1605</v>
      </c>
      <c r="H579" t="s">
        <v>418</v>
      </c>
      <c r="I579">
        <v>1652297003</v>
      </c>
      <c r="J579">
        <f>(K579)/1000</f>
        <v>0</v>
      </c>
      <c r="K579">
        <f>IF(CZ579, AN579, AH579)</f>
        <v>0</v>
      </c>
      <c r="L579">
        <f>IF(CZ579, AI579, AG579)</f>
        <v>0</v>
      </c>
      <c r="M579">
        <f>DB579 - IF(AU579&gt;1, L579*CV579*100.0/(AW579*DP579), 0)</f>
        <v>0</v>
      </c>
      <c r="N579">
        <f>((T579-J579/2)*M579-L579)/(T579+J579/2)</f>
        <v>0</v>
      </c>
      <c r="O579">
        <f>N579*(DI579+DJ579)/1000.0</f>
        <v>0</v>
      </c>
      <c r="P579">
        <f>(DB579 - IF(AU579&gt;1, L579*CV579*100.0/(AW579*DP579), 0))*(DI579+DJ579)/1000.0</f>
        <v>0</v>
      </c>
      <c r="Q579">
        <f>2.0/((1/S579-1/R579)+SIGN(S579)*SQRT((1/S579-1/R579)*(1/S579-1/R579) + 4*CW579/((CW579+1)*(CW579+1))*(2*1/S579*1/R579-1/R579*1/R579)))</f>
        <v>0</v>
      </c>
      <c r="R579">
        <f>IF(LEFT(CX579,1)&lt;&gt;"0",IF(LEFT(CX579,1)="1",3.0,CY579),$D$5+$E$5*(DP579*DI579/($K$5*1000))+$F$5*(DP579*DI579/($K$5*1000))*MAX(MIN(CV579,$J$5),$I$5)*MAX(MIN(CV579,$J$5),$I$5)+$G$5*MAX(MIN(CV579,$J$5),$I$5)*(DP579*DI579/($K$5*1000))+$H$5*(DP579*DI579/($K$5*1000))*(DP579*DI579/($K$5*1000)))</f>
        <v>0</v>
      </c>
      <c r="S579">
        <f>J579*(1000-(1000*0.61365*exp(17.502*W579/(240.97+W579))/(DI579+DJ579)+DD579)/2)/(1000*0.61365*exp(17.502*W579/(240.97+W579))/(DI579+DJ579)-DD579)</f>
        <v>0</v>
      </c>
      <c r="T579">
        <f>1/((CW579+1)/(Q579/1.6)+1/(R579/1.37)) + CW579/((CW579+1)/(Q579/1.6) + CW579/(R579/1.37))</f>
        <v>0</v>
      </c>
      <c r="U579">
        <f>(CR579*CU579)</f>
        <v>0</v>
      </c>
      <c r="V579">
        <f>(DK579+(U579+2*0.95*5.67E-8*(((DK579+$B$7)+273)^4-(DK579+273)^4)-44100*J579)/(1.84*29.3*R579+8*0.95*5.67E-8*(DK579+273)^3))</f>
        <v>0</v>
      </c>
      <c r="W579">
        <f>($C$7*DL579+$D$7*DM579+$E$7*V579)</f>
        <v>0</v>
      </c>
      <c r="X579">
        <f>0.61365*exp(17.502*W579/(240.97+W579))</f>
        <v>0</v>
      </c>
      <c r="Y579">
        <f>(Z579/AA579*100)</f>
        <v>0</v>
      </c>
      <c r="Z579">
        <f>DD579*(DI579+DJ579)/1000</f>
        <v>0</v>
      </c>
      <c r="AA579">
        <f>0.61365*exp(17.502*DK579/(240.97+DK579))</f>
        <v>0</v>
      </c>
      <c r="AB579">
        <f>(X579-DD579*(DI579+DJ579)/1000)</f>
        <v>0</v>
      </c>
      <c r="AC579">
        <f>(-J579*44100)</f>
        <v>0</v>
      </c>
      <c r="AD579">
        <f>2*29.3*R579*0.92*(DK579-W579)</f>
        <v>0</v>
      </c>
      <c r="AE579">
        <f>2*0.95*5.67E-8*(((DK579+$B$7)+273)^4-(W579+273)^4)</f>
        <v>0</v>
      </c>
      <c r="AF579">
        <f>U579+AE579+AC579+AD579</f>
        <v>0</v>
      </c>
      <c r="AG579">
        <f>DH579*AU579*(DC579-DB579*(1000-AU579*DE579)/(1000-AU579*DD579))/(100*CV579)</f>
        <v>0</v>
      </c>
      <c r="AH579">
        <f>1000*DH579*AU579*(DD579-DE579)/(100*CV579*(1000-AU579*DD579))</f>
        <v>0</v>
      </c>
      <c r="AI579">
        <f>(AJ579 - AK579 - DI579*1E3/(8.314*(DK579+273.15)) * AM579/DH579 * AL579) * DH579/(100*CV579) * (1000 - DE579)/1000</f>
        <v>0</v>
      </c>
      <c r="AJ579">
        <v>151.1092602136285</v>
      </c>
      <c r="AK579">
        <v>157.3870909090909</v>
      </c>
      <c r="AL579">
        <v>-3.03206546488483</v>
      </c>
      <c r="AM579">
        <v>66.43299364286264</v>
      </c>
      <c r="AN579">
        <f>(AP579 - AO579 + DI579*1E3/(8.314*(DK579+273.15)) * AR579/DH579 * AQ579) * DH579/(100*CV579) * 1000/(1000 - AP579)</f>
        <v>0</v>
      </c>
      <c r="AO579">
        <v>14.87969324687762</v>
      </c>
      <c r="AP579">
        <v>28.74354755244756</v>
      </c>
      <c r="AQ579">
        <v>0.0003227026060754492</v>
      </c>
      <c r="AR579">
        <v>79.14352764128105</v>
      </c>
      <c r="AS579">
        <v>0</v>
      </c>
      <c r="AT579">
        <v>0</v>
      </c>
      <c r="AU579">
        <f>IF(AS579*$H$13&gt;=AW579,1.0,(AW579/(AW579-AS579*$H$13)))</f>
        <v>0</v>
      </c>
      <c r="AV579">
        <f>(AU579-1)*100</f>
        <v>0</v>
      </c>
      <c r="AW579">
        <f>MAX(0,($B$13+$C$13*DP579)/(1+$D$13*DP579)*DI579/(DK579+273)*$E$13)</f>
        <v>0</v>
      </c>
      <c r="AX579" t="s">
        <v>421</v>
      </c>
      <c r="AY579" t="s">
        <v>421</v>
      </c>
      <c r="AZ579">
        <v>0</v>
      </c>
      <c r="BA579">
        <v>0</v>
      </c>
      <c r="BB579">
        <f>1-AZ579/BA579</f>
        <v>0</v>
      </c>
      <c r="BC579">
        <v>0</v>
      </c>
      <c r="BD579" t="s">
        <v>421</v>
      </c>
      <c r="BE579" t="s">
        <v>421</v>
      </c>
      <c r="BF579">
        <v>0</v>
      </c>
      <c r="BG579">
        <v>0</v>
      </c>
      <c r="BH579">
        <f>1-BF579/BG579</f>
        <v>0</v>
      </c>
      <c r="BI579">
        <v>0.5</v>
      </c>
      <c r="BJ579">
        <f>CS579</f>
        <v>0</v>
      </c>
      <c r="BK579">
        <f>L579</f>
        <v>0</v>
      </c>
      <c r="BL579">
        <f>BH579*BI579*BJ579</f>
        <v>0</v>
      </c>
      <c r="BM579">
        <f>(BK579-BC579)/BJ579</f>
        <v>0</v>
      </c>
      <c r="BN579">
        <f>(BA579-BG579)/BG579</f>
        <v>0</v>
      </c>
      <c r="BO579">
        <f>AZ579/(BB579+AZ579/BG579)</f>
        <v>0</v>
      </c>
      <c r="BP579" t="s">
        <v>421</v>
      </c>
      <c r="BQ579">
        <v>0</v>
      </c>
      <c r="BR579">
        <f>IF(BQ579&lt;&gt;0, BQ579, BO579)</f>
        <v>0</v>
      </c>
      <c r="BS579">
        <f>1-BR579/BG579</f>
        <v>0</v>
      </c>
      <c r="BT579">
        <f>(BG579-BF579)/(BG579-BR579)</f>
        <v>0</v>
      </c>
      <c r="BU579">
        <f>(BA579-BG579)/(BA579-BR579)</f>
        <v>0</v>
      </c>
      <c r="BV579">
        <f>(BG579-BF579)/(BG579-AZ579)</f>
        <v>0</v>
      </c>
      <c r="BW579">
        <f>(BA579-BG579)/(BA579-AZ579)</f>
        <v>0</v>
      </c>
      <c r="BX579">
        <f>(BT579*BR579/BF579)</f>
        <v>0</v>
      </c>
      <c r="BY579">
        <f>(1-BX579)</f>
        <v>0</v>
      </c>
      <c r="BZ579">
        <v>1371</v>
      </c>
      <c r="CA579">
        <v>300</v>
      </c>
      <c r="CB579">
        <v>300</v>
      </c>
      <c r="CC579">
        <v>300</v>
      </c>
      <c r="CD579">
        <v>10508.5</v>
      </c>
      <c r="CE579">
        <v>0.03</v>
      </c>
      <c r="CF579">
        <v>-0.00739737</v>
      </c>
      <c r="CG579">
        <v>0.08</v>
      </c>
      <c r="CH579" t="s">
        <v>421</v>
      </c>
      <c r="CI579" t="s">
        <v>421</v>
      </c>
      <c r="CJ579" t="s">
        <v>421</v>
      </c>
      <c r="CK579" t="s">
        <v>421</v>
      </c>
      <c r="CL579" t="s">
        <v>421</v>
      </c>
      <c r="CM579" t="s">
        <v>421</v>
      </c>
      <c r="CN579" t="s">
        <v>421</v>
      </c>
      <c r="CO579" t="s">
        <v>421</v>
      </c>
      <c r="CP579" t="s">
        <v>421</v>
      </c>
      <c r="CQ579" t="s">
        <v>421</v>
      </c>
      <c r="CR579">
        <f>$B$11*DQ579+$C$11*DR579+$F$11*EC579*(1-EF579)</f>
        <v>0</v>
      </c>
      <c r="CS579">
        <f>CR579*CT579</f>
        <v>0</v>
      </c>
      <c r="CT579">
        <f>($B$11*$D$9+$C$11*$D$9+$F$11*((EP579+EH579)/MAX(EP579+EH579+EQ579, 0.1)*$I$9+EQ579/MAX(EP579+EH579+EQ579, 0.1)*$J$9))/($B$11+$C$11+$F$11)</f>
        <v>0</v>
      </c>
      <c r="CU579">
        <f>($B$11*$K$9+$C$11*$K$9+$F$11*((EP579+EH579)/MAX(EP579+EH579+EQ579, 0.1)*$P$9+EQ579/MAX(EP579+EH579+EQ579, 0.1)*$Q$9))/($B$11+$C$11+$F$11)</f>
        <v>0</v>
      </c>
      <c r="CV579">
        <v>6</v>
      </c>
      <c r="CW579">
        <v>0.5</v>
      </c>
      <c r="CX579" t="s">
        <v>422</v>
      </c>
      <c r="CY579">
        <v>2</v>
      </c>
      <c r="CZ579" t="b">
        <v>1</v>
      </c>
      <c r="DA579">
        <v>1652297003</v>
      </c>
      <c r="DB579">
        <v>158.7553333333333</v>
      </c>
      <c r="DC579">
        <v>144.6786666666667</v>
      </c>
      <c r="DD579">
        <v>28.72743333333333</v>
      </c>
      <c r="DE579">
        <v>14.92845555555555</v>
      </c>
      <c r="DF579">
        <v>158.5127777777778</v>
      </c>
      <c r="DG579">
        <v>28.59312222222222</v>
      </c>
      <c r="DH579">
        <v>400.0881111111111</v>
      </c>
      <c r="DI579">
        <v>90.51547777777778</v>
      </c>
      <c r="DJ579">
        <v>0.09994247777777777</v>
      </c>
      <c r="DK579">
        <v>33.77160000000001</v>
      </c>
      <c r="DL579">
        <v>32.42525555555556</v>
      </c>
      <c r="DM579">
        <v>999.9000000000001</v>
      </c>
      <c r="DN579">
        <v>0</v>
      </c>
      <c r="DO579">
        <v>0</v>
      </c>
      <c r="DP579">
        <v>10015.12222222222</v>
      </c>
      <c r="DQ579">
        <v>0</v>
      </c>
      <c r="DR579">
        <v>1017.468888888889</v>
      </c>
      <c r="DS579">
        <v>14.07652222222222</v>
      </c>
      <c r="DT579">
        <v>163.4506666666667</v>
      </c>
      <c r="DU579">
        <v>146.8712222222222</v>
      </c>
      <c r="DV579">
        <v>13.79895555555556</v>
      </c>
      <c r="DW579">
        <v>144.6786666666667</v>
      </c>
      <c r="DX579">
        <v>14.92845555555555</v>
      </c>
      <c r="DY579">
        <v>2.600276666666667</v>
      </c>
      <c r="DZ579">
        <v>1.351256666666667</v>
      </c>
      <c r="EA579">
        <v>21.66815555555555</v>
      </c>
      <c r="EB579">
        <v>11.38137777777778</v>
      </c>
      <c r="EC579">
        <v>1499.958888888889</v>
      </c>
      <c r="ED579">
        <v>0.9730036666666666</v>
      </c>
      <c r="EE579">
        <v>0.02699611111111111</v>
      </c>
      <c r="EF579">
        <v>0</v>
      </c>
      <c r="EG579">
        <v>1120.256666666667</v>
      </c>
      <c r="EH579">
        <v>5.00097</v>
      </c>
      <c r="EI579">
        <v>18064.72222222222</v>
      </c>
      <c r="EJ579">
        <v>12491.26666666667</v>
      </c>
      <c r="EK579">
        <v>42.687</v>
      </c>
      <c r="EL579">
        <v>44.458</v>
      </c>
      <c r="EM579">
        <v>42.937</v>
      </c>
      <c r="EN579">
        <v>44.187</v>
      </c>
      <c r="EO579">
        <v>43.812</v>
      </c>
      <c r="EP579">
        <v>1454.598888888889</v>
      </c>
      <c r="EQ579">
        <v>40.36</v>
      </c>
      <c r="ER579">
        <v>0</v>
      </c>
      <c r="ES579">
        <v>562.3999998569489</v>
      </c>
      <c r="ET579">
        <v>0</v>
      </c>
      <c r="EU579">
        <v>1138.087307692308</v>
      </c>
      <c r="EV579">
        <v>-207.3897435914605</v>
      </c>
      <c r="EW579">
        <v>-3080.721367528774</v>
      </c>
      <c r="EX579">
        <v>18329.21923076923</v>
      </c>
      <c r="EY579">
        <v>15</v>
      </c>
      <c r="EZ579">
        <v>1652296461.5</v>
      </c>
      <c r="FA579" t="s">
        <v>1606</v>
      </c>
      <c r="FB579">
        <v>1652296461.5</v>
      </c>
      <c r="FC579">
        <v>1652296459.5</v>
      </c>
      <c r="FD579">
        <v>40</v>
      </c>
      <c r="FE579">
        <v>-0.753</v>
      </c>
      <c r="FF579">
        <v>0.017</v>
      </c>
      <c r="FG579">
        <v>0.039</v>
      </c>
      <c r="FH579">
        <v>0.136</v>
      </c>
      <c r="FI579">
        <v>400</v>
      </c>
      <c r="FJ579">
        <v>29</v>
      </c>
      <c r="FK579">
        <v>0.22</v>
      </c>
      <c r="FL579">
        <v>0.25</v>
      </c>
      <c r="FM579">
        <v>11.00695073170732</v>
      </c>
      <c r="FN579">
        <v>23.08856571428571</v>
      </c>
      <c r="FO579">
        <v>2.278942354244125</v>
      </c>
      <c r="FP579">
        <v>-1</v>
      </c>
      <c r="FQ579">
        <v>13.89650731707317</v>
      </c>
      <c r="FR579">
        <v>-0.5386473867595886</v>
      </c>
      <c r="FS579">
        <v>0.05816342153791342</v>
      </c>
      <c r="FT579">
        <v>0</v>
      </c>
      <c r="FU579">
        <v>0</v>
      </c>
      <c r="FV579">
        <v>0</v>
      </c>
      <c r="FW579">
        <v>0</v>
      </c>
      <c r="FX579">
        <v>-1</v>
      </c>
      <c r="FY579">
        <v>0</v>
      </c>
      <c r="FZ579">
        <v>1</v>
      </c>
      <c r="GA579" t="s">
        <v>710</v>
      </c>
      <c r="GB579">
        <v>2.69367</v>
      </c>
      <c r="GC579">
        <v>2.70523</v>
      </c>
      <c r="GD579">
        <v>0.038956</v>
      </c>
      <c r="GE579">
        <v>0.035021</v>
      </c>
      <c r="GF579">
        <v>0.119664</v>
      </c>
      <c r="GG579">
        <v>0.0744861</v>
      </c>
      <c r="GH579">
        <v>30105.2</v>
      </c>
      <c r="GI579">
        <v>30356.1</v>
      </c>
      <c r="GJ579">
        <v>29150.2</v>
      </c>
      <c r="GK579">
        <v>29116.8</v>
      </c>
      <c r="GL579">
        <v>33970</v>
      </c>
      <c r="GM579">
        <v>35881.3</v>
      </c>
      <c r="GN579">
        <v>41020.6</v>
      </c>
      <c r="GO579">
        <v>41554.8</v>
      </c>
      <c r="GP579">
        <v>1.7178</v>
      </c>
      <c r="GQ579">
        <v>1.9808</v>
      </c>
      <c r="GR579">
        <v>0.0667572</v>
      </c>
      <c r="GS579">
        <v>0</v>
      </c>
      <c r="GT579">
        <v>31.3442</v>
      </c>
      <c r="GU579">
        <v>999.9</v>
      </c>
      <c r="GV579">
        <v>38.7</v>
      </c>
      <c r="GW579">
        <v>37.8</v>
      </c>
      <c r="GX579">
        <v>28.1556</v>
      </c>
      <c r="GY579">
        <v>62.6346</v>
      </c>
      <c r="GZ579">
        <v>29.4151</v>
      </c>
      <c r="HA579">
        <v>1</v>
      </c>
      <c r="HB579">
        <v>0.387271</v>
      </c>
      <c r="HC579">
        <v>0</v>
      </c>
      <c r="HD579">
        <v>20.3923</v>
      </c>
      <c r="HE579">
        <v>5.21549</v>
      </c>
      <c r="HF579">
        <v>12.0099</v>
      </c>
      <c r="HG579">
        <v>4.987</v>
      </c>
      <c r="HH579">
        <v>3.2884</v>
      </c>
      <c r="HI579">
        <v>2588.7</v>
      </c>
      <c r="HJ579">
        <v>9999</v>
      </c>
      <c r="HK579">
        <v>9999</v>
      </c>
      <c r="HL579">
        <v>48</v>
      </c>
      <c r="HM579">
        <v>1.86737</v>
      </c>
      <c r="HN579">
        <v>1.8663</v>
      </c>
      <c r="HO579">
        <v>1.86584</v>
      </c>
      <c r="HP579">
        <v>1.8657</v>
      </c>
      <c r="HQ579">
        <v>1.86753</v>
      </c>
      <c r="HR579">
        <v>1.87</v>
      </c>
      <c r="HS579">
        <v>1.86871</v>
      </c>
      <c r="HT579">
        <v>1.8701</v>
      </c>
      <c r="HU579">
        <v>0</v>
      </c>
      <c r="HV579">
        <v>0</v>
      </c>
      <c r="HW579">
        <v>0</v>
      </c>
      <c r="HX579">
        <v>0</v>
      </c>
      <c r="HY579" t="s">
        <v>425</v>
      </c>
      <c r="HZ579" t="s">
        <v>426</v>
      </c>
      <c r="IA579" t="s">
        <v>427</v>
      </c>
      <c r="IB579" t="s">
        <v>427</v>
      </c>
      <c r="IC579" t="s">
        <v>427</v>
      </c>
      <c r="ID579" t="s">
        <v>427</v>
      </c>
      <c r="IE579">
        <v>0</v>
      </c>
      <c r="IF579">
        <v>100</v>
      </c>
      <c r="IG579">
        <v>100</v>
      </c>
      <c r="IH579">
        <v>0.248</v>
      </c>
      <c r="II579">
        <v>0.1347</v>
      </c>
      <c r="IJ579">
        <v>0.3340698134881136</v>
      </c>
      <c r="IK579">
        <v>-0.0004613869835165773</v>
      </c>
      <c r="IL579">
        <v>-7.733014719846753E-07</v>
      </c>
      <c r="IM579">
        <v>2.12217718631011E-10</v>
      </c>
      <c r="IN579">
        <v>-0.1489367367143348</v>
      </c>
      <c r="IO579">
        <v>0.000886434048502425</v>
      </c>
      <c r="IP579">
        <v>0.0004187276611132993</v>
      </c>
      <c r="IQ579">
        <v>-3.612086840460417E-06</v>
      </c>
      <c r="IR579">
        <v>19</v>
      </c>
      <c r="IS579">
        <v>2204</v>
      </c>
      <c r="IT579">
        <v>1</v>
      </c>
      <c r="IU579">
        <v>37</v>
      </c>
      <c r="IV579">
        <v>9.1</v>
      </c>
      <c r="IW579">
        <v>9.1</v>
      </c>
      <c r="IX579">
        <v>0.419922</v>
      </c>
      <c r="IY579">
        <v>2.28638</v>
      </c>
      <c r="IZ579">
        <v>1.39648</v>
      </c>
      <c r="JA579">
        <v>2.34375</v>
      </c>
      <c r="JB579">
        <v>1.49536</v>
      </c>
      <c r="JC579">
        <v>2.323</v>
      </c>
      <c r="JD579">
        <v>39.9437</v>
      </c>
      <c r="JE579">
        <v>13.4753</v>
      </c>
      <c r="JF579">
        <v>18</v>
      </c>
      <c r="JG579">
        <v>394.332</v>
      </c>
      <c r="JH579">
        <v>544.761</v>
      </c>
      <c r="JI579">
        <v>33.0233</v>
      </c>
      <c r="JJ579">
        <v>32.4118</v>
      </c>
      <c r="JK579">
        <v>30.0008</v>
      </c>
      <c r="JL579">
        <v>32.2528</v>
      </c>
      <c r="JM579">
        <v>32.1496</v>
      </c>
      <c r="JN579">
        <v>8.32757</v>
      </c>
      <c r="JO579">
        <v>43.164</v>
      </c>
      <c r="JP579">
        <v>4.81322</v>
      </c>
      <c r="JQ579">
        <v>-999.9</v>
      </c>
      <c r="JR579">
        <v>111.327</v>
      </c>
      <c r="JS579">
        <v>15.0337</v>
      </c>
      <c r="JT579">
        <v>99.62779999999999</v>
      </c>
      <c r="JU579">
        <v>99.7383</v>
      </c>
    </row>
    <row r="580" spans="1:281">
      <c r="A580">
        <v>564</v>
      </c>
      <c r="B580">
        <v>1652297010.5</v>
      </c>
      <c r="C580">
        <v>14954</v>
      </c>
      <c r="D580" t="s">
        <v>1641</v>
      </c>
      <c r="E580" t="s">
        <v>1642</v>
      </c>
      <c r="F580">
        <v>5</v>
      </c>
      <c r="G580" t="s">
        <v>1605</v>
      </c>
      <c r="H580" t="s">
        <v>418</v>
      </c>
      <c r="I580">
        <v>1652297007.7</v>
      </c>
      <c r="J580">
        <f>(K580)/1000</f>
        <v>0</v>
      </c>
      <c r="K580">
        <f>IF(CZ580, AN580, AH580)</f>
        <v>0</v>
      </c>
      <c r="L580">
        <f>IF(CZ580, AI580, AG580)</f>
        <v>0</v>
      </c>
      <c r="M580">
        <f>DB580 - IF(AU580&gt;1, L580*CV580*100.0/(AW580*DP580), 0)</f>
        <v>0</v>
      </c>
      <c r="N580">
        <f>((T580-J580/2)*M580-L580)/(T580+J580/2)</f>
        <v>0</v>
      </c>
      <c r="O580">
        <f>N580*(DI580+DJ580)/1000.0</f>
        <v>0</v>
      </c>
      <c r="P580">
        <f>(DB580 - IF(AU580&gt;1, L580*CV580*100.0/(AW580*DP580), 0))*(DI580+DJ580)/1000.0</f>
        <v>0</v>
      </c>
      <c r="Q580">
        <f>2.0/((1/S580-1/R580)+SIGN(S580)*SQRT((1/S580-1/R580)*(1/S580-1/R580) + 4*CW580/((CW580+1)*(CW580+1))*(2*1/S580*1/R580-1/R580*1/R580)))</f>
        <v>0</v>
      </c>
      <c r="R580">
        <f>IF(LEFT(CX580,1)&lt;&gt;"0",IF(LEFT(CX580,1)="1",3.0,CY580),$D$5+$E$5*(DP580*DI580/($K$5*1000))+$F$5*(DP580*DI580/($K$5*1000))*MAX(MIN(CV580,$J$5),$I$5)*MAX(MIN(CV580,$J$5),$I$5)+$G$5*MAX(MIN(CV580,$J$5),$I$5)*(DP580*DI580/($K$5*1000))+$H$5*(DP580*DI580/($K$5*1000))*(DP580*DI580/($K$5*1000)))</f>
        <v>0</v>
      </c>
      <c r="S580">
        <f>J580*(1000-(1000*0.61365*exp(17.502*W580/(240.97+W580))/(DI580+DJ580)+DD580)/2)/(1000*0.61365*exp(17.502*W580/(240.97+W580))/(DI580+DJ580)-DD580)</f>
        <v>0</v>
      </c>
      <c r="T580">
        <f>1/((CW580+1)/(Q580/1.6)+1/(R580/1.37)) + CW580/((CW580+1)/(Q580/1.6) + CW580/(R580/1.37))</f>
        <v>0</v>
      </c>
      <c r="U580">
        <f>(CR580*CU580)</f>
        <v>0</v>
      </c>
      <c r="V580">
        <f>(DK580+(U580+2*0.95*5.67E-8*(((DK580+$B$7)+273)^4-(DK580+273)^4)-44100*J580)/(1.84*29.3*R580+8*0.95*5.67E-8*(DK580+273)^3))</f>
        <v>0</v>
      </c>
      <c r="W580">
        <f>($C$7*DL580+$D$7*DM580+$E$7*V580)</f>
        <v>0</v>
      </c>
      <c r="X580">
        <f>0.61365*exp(17.502*W580/(240.97+W580))</f>
        <v>0</v>
      </c>
      <c r="Y580">
        <f>(Z580/AA580*100)</f>
        <v>0</v>
      </c>
      <c r="Z580">
        <f>DD580*(DI580+DJ580)/1000</f>
        <v>0</v>
      </c>
      <c r="AA580">
        <f>0.61365*exp(17.502*DK580/(240.97+DK580))</f>
        <v>0</v>
      </c>
      <c r="AB580">
        <f>(X580-DD580*(DI580+DJ580)/1000)</f>
        <v>0</v>
      </c>
      <c r="AC580">
        <f>(-J580*44100)</f>
        <v>0</v>
      </c>
      <c r="AD580">
        <f>2*29.3*R580*0.92*(DK580-W580)</f>
        <v>0</v>
      </c>
      <c r="AE580">
        <f>2*0.95*5.67E-8*(((DK580+$B$7)+273)^4-(W580+273)^4)</f>
        <v>0</v>
      </c>
      <c r="AF580">
        <f>U580+AE580+AC580+AD580</f>
        <v>0</v>
      </c>
      <c r="AG580">
        <f>DH580*AU580*(DC580-DB580*(1000-AU580*DE580)/(1000-AU580*DD580))/(100*CV580)</f>
        <v>0</v>
      </c>
      <c r="AH580">
        <f>1000*DH580*AU580*(DD580-DE580)/(100*CV580*(1000-AU580*DD580))</f>
        <v>0</v>
      </c>
      <c r="AI580">
        <f>(AJ580 - AK580 - DI580*1E3/(8.314*(DK580+273.15)) * AM580/DH580 * AL580) * DH580/(100*CV580) * (1000 - DE580)/1000</f>
        <v>0</v>
      </c>
      <c r="AJ580">
        <v>134.1659999756832</v>
      </c>
      <c r="AK580">
        <v>142.2519757575757</v>
      </c>
      <c r="AL580">
        <v>-3.030167963226035</v>
      </c>
      <c r="AM580">
        <v>66.43299364286264</v>
      </c>
      <c r="AN580">
        <f>(AP580 - AO580 + DI580*1E3/(8.314*(DK580+273.15)) * AR580/DH580 * AQ580) * DH580/(100*CV580) * 1000/(1000 - AP580)</f>
        <v>0</v>
      </c>
      <c r="AO580">
        <v>14.95915535813436</v>
      </c>
      <c r="AP580">
        <v>28.76631468531471</v>
      </c>
      <c r="AQ580">
        <v>0.009676354434375561</v>
      </c>
      <c r="AR580">
        <v>79.14352764128105</v>
      </c>
      <c r="AS580">
        <v>0</v>
      </c>
      <c r="AT580">
        <v>0</v>
      </c>
      <c r="AU580">
        <f>IF(AS580*$H$13&gt;=AW580,1.0,(AW580/(AW580-AS580*$H$13)))</f>
        <v>0</v>
      </c>
      <c r="AV580">
        <f>(AU580-1)*100</f>
        <v>0</v>
      </c>
      <c r="AW580">
        <f>MAX(0,($B$13+$C$13*DP580)/(1+$D$13*DP580)*DI580/(DK580+273)*$E$13)</f>
        <v>0</v>
      </c>
      <c r="AX580" t="s">
        <v>421</v>
      </c>
      <c r="AY580" t="s">
        <v>421</v>
      </c>
      <c r="AZ580">
        <v>0</v>
      </c>
      <c r="BA580">
        <v>0</v>
      </c>
      <c r="BB580">
        <f>1-AZ580/BA580</f>
        <v>0</v>
      </c>
      <c r="BC580">
        <v>0</v>
      </c>
      <c r="BD580" t="s">
        <v>421</v>
      </c>
      <c r="BE580" t="s">
        <v>421</v>
      </c>
      <c r="BF580">
        <v>0</v>
      </c>
      <c r="BG580">
        <v>0</v>
      </c>
      <c r="BH580">
        <f>1-BF580/BG580</f>
        <v>0</v>
      </c>
      <c r="BI580">
        <v>0.5</v>
      </c>
      <c r="BJ580">
        <f>CS580</f>
        <v>0</v>
      </c>
      <c r="BK580">
        <f>L580</f>
        <v>0</v>
      </c>
      <c r="BL580">
        <f>BH580*BI580*BJ580</f>
        <v>0</v>
      </c>
      <c r="BM580">
        <f>(BK580-BC580)/BJ580</f>
        <v>0</v>
      </c>
      <c r="BN580">
        <f>(BA580-BG580)/BG580</f>
        <v>0</v>
      </c>
      <c r="BO580">
        <f>AZ580/(BB580+AZ580/BG580)</f>
        <v>0</v>
      </c>
      <c r="BP580" t="s">
        <v>421</v>
      </c>
      <c r="BQ580">
        <v>0</v>
      </c>
      <c r="BR580">
        <f>IF(BQ580&lt;&gt;0, BQ580, BO580)</f>
        <v>0</v>
      </c>
      <c r="BS580">
        <f>1-BR580/BG580</f>
        <v>0</v>
      </c>
      <c r="BT580">
        <f>(BG580-BF580)/(BG580-BR580)</f>
        <v>0</v>
      </c>
      <c r="BU580">
        <f>(BA580-BG580)/(BA580-BR580)</f>
        <v>0</v>
      </c>
      <c r="BV580">
        <f>(BG580-BF580)/(BG580-AZ580)</f>
        <v>0</v>
      </c>
      <c r="BW580">
        <f>(BA580-BG580)/(BA580-AZ580)</f>
        <v>0</v>
      </c>
      <c r="BX580">
        <f>(BT580*BR580/BF580)</f>
        <v>0</v>
      </c>
      <c r="BY580">
        <f>(1-BX580)</f>
        <v>0</v>
      </c>
      <c r="BZ580">
        <v>1371</v>
      </c>
      <c r="CA580">
        <v>300</v>
      </c>
      <c r="CB580">
        <v>300</v>
      </c>
      <c r="CC580">
        <v>300</v>
      </c>
      <c r="CD580">
        <v>10508.5</v>
      </c>
      <c r="CE580">
        <v>0.03</v>
      </c>
      <c r="CF580">
        <v>-0.00739737</v>
      </c>
      <c r="CG580">
        <v>0.08</v>
      </c>
      <c r="CH580" t="s">
        <v>421</v>
      </c>
      <c r="CI580" t="s">
        <v>421</v>
      </c>
      <c r="CJ580" t="s">
        <v>421</v>
      </c>
      <c r="CK580" t="s">
        <v>421</v>
      </c>
      <c r="CL580" t="s">
        <v>421</v>
      </c>
      <c r="CM580" t="s">
        <v>421</v>
      </c>
      <c r="CN580" t="s">
        <v>421</v>
      </c>
      <c r="CO580" t="s">
        <v>421</v>
      </c>
      <c r="CP580" t="s">
        <v>421</v>
      </c>
      <c r="CQ580" t="s">
        <v>421</v>
      </c>
      <c r="CR580">
        <f>$B$11*DQ580+$C$11*DR580+$F$11*EC580*(1-EF580)</f>
        <v>0</v>
      </c>
      <c r="CS580">
        <f>CR580*CT580</f>
        <v>0</v>
      </c>
      <c r="CT580">
        <f>($B$11*$D$9+$C$11*$D$9+$F$11*((EP580+EH580)/MAX(EP580+EH580+EQ580, 0.1)*$I$9+EQ580/MAX(EP580+EH580+EQ580, 0.1)*$J$9))/($B$11+$C$11+$F$11)</f>
        <v>0</v>
      </c>
      <c r="CU580">
        <f>($B$11*$K$9+$C$11*$K$9+$F$11*((EP580+EH580)/MAX(EP580+EH580+EQ580, 0.1)*$P$9+EQ580/MAX(EP580+EH580+EQ580, 0.1)*$Q$9))/($B$11+$C$11+$F$11)</f>
        <v>0</v>
      </c>
      <c r="CV580">
        <v>6</v>
      </c>
      <c r="CW580">
        <v>0.5</v>
      </c>
      <c r="CX580" t="s">
        <v>422</v>
      </c>
      <c r="CY580">
        <v>2</v>
      </c>
      <c r="CZ580" t="b">
        <v>1</v>
      </c>
      <c r="DA580">
        <v>1652297007.7</v>
      </c>
      <c r="DB580">
        <v>144.9245</v>
      </c>
      <c r="DC580">
        <v>128.9953</v>
      </c>
      <c r="DD580">
        <v>28.76221</v>
      </c>
      <c r="DE580">
        <v>14.94709</v>
      </c>
      <c r="DF580">
        <v>144.6727</v>
      </c>
      <c r="DG580">
        <v>28.62736</v>
      </c>
      <c r="DH580">
        <v>400.0851</v>
      </c>
      <c r="DI580">
        <v>90.51490000000001</v>
      </c>
      <c r="DJ580">
        <v>0.10015113</v>
      </c>
      <c r="DK580">
        <v>33.77858</v>
      </c>
      <c r="DL580">
        <v>32.43893000000001</v>
      </c>
      <c r="DM580">
        <v>999.9</v>
      </c>
      <c r="DN580">
        <v>0</v>
      </c>
      <c r="DO580">
        <v>0</v>
      </c>
      <c r="DP580">
        <v>9993.429999999998</v>
      </c>
      <c r="DQ580">
        <v>0</v>
      </c>
      <c r="DR580">
        <v>1019.849</v>
      </c>
      <c r="DS580">
        <v>15.92915</v>
      </c>
      <c r="DT580">
        <v>149.2161</v>
      </c>
      <c r="DU580">
        <v>130.9527</v>
      </c>
      <c r="DV580">
        <v>13.81511</v>
      </c>
      <c r="DW580">
        <v>128.9953</v>
      </c>
      <c r="DX580">
        <v>14.94709</v>
      </c>
      <c r="DY580">
        <v>2.603408</v>
      </c>
      <c r="DZ580">
        <v>1.352936</v>
      </c>
      <c r="EA580">
        <v>21.68784</v>
      </c>
      <c r="EB580">
        <v>11.40019</v>
      </c>
      <c r="EC580">
        <v>1500.045</v>
      </c>
      <c r="ED580">
        <v>0.9730048</v>
      </c>
      <c r="EE580">
        <v>0.02699511</v>
      </c>
      <c r="EF580">
        <v>0</v>
      </c>
      <c r="EG580">
        <v>1104.542</v>
      </c>
      <c r="EH580">
        <v>5.000970000000001</v>
      </c>
      <c r="EI580">
        <v>17839.72</v>
      </c>
      <c r="EJ580">
        <v>12492</v>
      </c>
      <c r="EK580">
        <v>42.6933</v>
      </c>
      <c r="EL580">
        <v>44.4874</v>
      </c>
      <c r="EM580">
        <v>42.9496</v>
      </c>
      <c r="EN580">
        <v>44.187</v>
      </c>
      <c r="EO580">
        <v>43.812</v>
      </c>
      <c r="EP580">
        <v>1454.683</v>
      </c>
      <c r="EQ580">
        <v>40.362</v>
      </c>
      <c r="ER580">
        <v>0</v>
      </c>
      <c r="ES580">
        <v>567.7999999523163</v>
      </c>
      <c r="ET580">
        <v>0</v>
      </c>
      <c r="EU580">
        <v>1118.6044</v>
      </c>
      <c r="EV580">
        <v>-203.4615381416883</v>
      </c>
      <c r="EW580">
        <v>-2953.869226296605</v>
      </c>
      <c r="EX580">
        <v>18043.136</v>
      </c>
      <c r="EY580">
        <v>15</v>
      </c>
      <c r="EZ580">
        <v>1652296461.5</v>
      </c>
      <c r="FA580" t="s">
        <v>1606</v>
      </c>
      <c r="FB580">
        <v>1652296461.5</v>
      </c>
      <c r="FC580">
        <v>1652296459.5</v>
      </c>
      <c r="FD580">
        <v>40</v>
      </c>
      <c r="FE580">
        <v>-0.753</v>
      </c>
      <c r="FF580">
        <v>0.017</v>
      </c>
      <c r="FG580">
        <v>0.039</v>
      </c>
      <c r="FH580">
        <v>0.136</v>
      </c>
      <c r="FI580">
        <v>400</v>
      </c>
      <c r="FJ580">
        <v>29</v>
      </c>
      <c r="FK580">
        <v>0.22</v>
      </c>
      <c r="FL580">
        <v>0.25</v>
      </c>
      <c r="FM580">
        <v>12.56455926829268</v>
      </c>
      <c r="FN580">
        <v>22.89156313588853</v>
      </c>
      <c r="FO580">
        <v>2.258277146530816</v>
      </c>
      <c r="FP580">
        <v>-1</v>
      </c>
      <c r="FQ580">
        <v>13.87025609756098</v>
      </c>
      <c r="FR580">
        <v>-0.5638641114982037</v>
      </c>
      <c r="FS580">
        <v>0.06044665476745456</v>
      </c>
      <c r="FT580">
        <v>0</v>
      </c>
      <c r="FU580">
        <v>0</v>
      </c>
      <c r="FV580">
        <v>0</v>
      </c>
      <c r="FW580">
        <v>0</v>
      </c>
      <c r="FX580">
        <v>-1</v>
      </c>
      <c r="FY580">
        <v>0</v>
      </c>
      <c r="FZ580">
        <v>1</v>
      </c>
      <c r="GA580" t="s">
        <v>710</v>
      </c>
      <c r="GB580">
        <v>2.69353</v>
      </c>
      <c r="GC580">
        <v>2.70503</v>
      </c>
      <c r="GD580">
        <v>0.0353776</v>
      </c>
      <c r="GE580">
        <v>0.0309348</v>
      </c>
      <c r="GF580">
        <v>0.11972</v>
      </c>
      <c r="GG580">
        <v>0.07441300000000001</v>
      </c>
      <c r="GH580">
        <v>30216.9</v>
      </c>
      <c r="GI580">
        <v>30484</v>
      </c>
      <c r="GJ580">
        <v>29149.9</v>
      </c>
      <c r="GK580">
        <v>29116.2</v>
      </c>
      <c r="GL580">
        <v>33967.3</v>
      </c>
      <c r="GM580">
        <v>35883.4</v>
      </c>
      <c r="GN580">
        <v>41020.1</v>
      </c>
      <c r="GO580">
        <v>41554.1</v>
      </c>
      <c r="GP580">
        <v>1.71782</v>
      </c>
      <c r="GQ580">
        <v>1.9806</v>
      </c>
      <c r="GR580">
        <v>0.0675023</v>
      </c>
      <c r="GS580">
        <v>0</v>
      </c>
      <c r="GT580">
        <v>31.3544</v>
      </c>
      <c r="GU580">
        <v>999.9</v>
      </c>
      <c r="GV580">
        <v>38.7</v>
      </c>
      <c r="GW580">
        <v>37.8</v>
      </c>
      <c r="GX580">
        <v>28.1578</v>
      </c>
      <c r="GY580">
        <v>62.7646</v>
      </c>
      <c r="GZ580">
        <v>29.6595</v>
      </c>
      <c r="HA580">
        <v>1</v>
      </c>
      <c r="HB580">
        <v>0.388089</v>
      </c>
      <c r="HC580">
        <v>0</v>
      </c>
      <c r="HD580">
        <v>20.3924</v>
      </c>
      <c r="HE580">
        <v>5.21549</v>
      </c>
      <c r="HF580">
        <v>12.0099</v>
      </c>
      <c r="HG580">
        <v>4.98695</v>
      </c>
      <c r="HH580">
        <v>3.2883</v>
      </c>
      <c r="HI580">
        <v>2588.7</v>
      </c>
      <c r="HJ580">
        <v>9999</v>
      </c>
      <c r="HK580">
        <v>9999</v>
      </c>
      <c r="HL580">
        <v>48</v>
      </c>
      <c r="HM580">
        <v>1.86737</v>
      </c>
      <c r="HN580">
        <v>1.8663</v>
      </c>
      <c r="HO580">
        <v>1.86584</v>
      </c>
      <c r="HP580">
        <v>1.86572</v>
      </c>
      <c r="HQ580">
        <v>1.86754</v>
      </c>
      <c r="HR580">
        <v>1.87002</v>
      </c>
      <c r="HS580">
        <v>1.86874</v>
      </c>
      <c r="HT580">
        <v>1.87009</v>
      </c>
      <c r="HU580">
        <v>0</v>
      </c>
      <c r="HV580">
        <v>0</v>
      </c>
      <c r="HW580">
        <v>0</v>
      </c>
      <c r="HX580">
        <v>0</v>
      </c>
      <c r="HY580" t="s">
        <v>425</v>
      </c>
      <c r="HZ580" t="s">
        <v>426</v>
      </c>
      <c r="IA580" t="s">
        <v>427</v>
      </c>
      <c r="IB580" t="s">
        <v>427</v>
      </c>
      <c r="IC580" t="s">
        <v>427</v>
      </c>
      <c r="ID580" t="s">
        <v>427</v>
      </c>
      <c r="IE580">
        <v>0</v>
      </c>
      <c r="IF580">
        <v>100</v>
      </c>
      <c r="IG580">
        <v>100</v>
      </c>
      <c r="IH580">
        <v>0.258</v>
      </c>
      <c r="II580">
        <v>0.1349</v>
      </c>
      <c r="IJ580">
        <v>0.3340698134881136</v>
      </c>
      <c r="IK580">
        <v>-0.0004613869835165773</v>
      </c>
      <c r="IL580">
        <v>-7.733014719846753E-07</v>
      </c>
      <c r="IM580">
        <v>2.12217718631011E-10</v>
      </c>
      <c r="IN580">
        <v>-0.1489367367143348</v>
      </c>
      <c r="IO580">
        <v>0.000886434048502425</v>
      </c>
      <c r="IP580">
        <v>0.0004187276611132993</v>
      </c>
      <c r="IQ580">
        <v>-3.612086840460417E-06</v>
      </c>
      <c r="IR580">
        <v>19</v>
      </c>
      <c r="IS580">
        <v>2204</v>
      </c>
      <c r="IT580">
        <v>1</v>
      </c>
      <c r="IU580">
        <v>37</v>
      </c>
      <c r="IV580">
        <v>9.199999999999999</v>
      </c>
      <c r="IW580">
        <v>9.199999999999999</v>
      </c>
      <c r="IX580">
        <v>0.383301</v>
      </c>
      <c r="IY580">
        <v>2.29614</v>
      </c>
      <c r="IZ580">
        <v>1.39648</v>
      </c>
      <c r="JA580">
        <v>2.34375</v>
      </c>
      <c r="JB580">
        <v>1.49536</v>
      </c>
      <c r="JC580">
        <v>2.27539</v>
      </c>
      <c r="JD580">
        <v>39.9437</v>
      </c>
      <c r="JE580">
        <v>13.4666</v>
      </c>
      <c r="JF580">
        <v>18</v>
      </c>
      <c r="JG580">
        <v>394.387</v>
      </c>
      <c r="JH580">
        <v>544.675</v>
      </c>
      <c r="JI580">
        <v>33.0287</v>
      </c>
      <c r="JJ580">
        <v>32.4197</v>
      </c>
      <c r="JK580">
        <v>30.0008</v>
      </c>
      <c r="JL580">
        <v>32.2599</v>
      </c>
      <c r="JM580">
        <v>32.1566</v>
      </c>
      <c r="JN580">
        <v>7.62068</v>
      </c>
      <c r="JO580">
        <v>42.8747</v>
      </c>
      <c r="JP580">
        <v>4.43819</v>
      </c>
      <c r="JQ580">
        <v>-999.9</v>
      </c>
      <c r="JR580">
        <v>97.97029999999999</v>
      </c>
      <c r="JS580">
        <v>15.0825</v>
      </c>
      <c r="JT580">
        <v>99.6267</v>
      </c>
      <c r="JU580">
        <v>99.73650000000001</v>
      </c>
    </row>
    <row r="581" spans="1:281">
      <c r="A581">
        <v>565</v>
      </c>
      <c r="B581">
        <v>1652297015.5</v>
      </c>
      <c r="C581">
        <v>14959</v>
      </c>
      <c r="D581" t="s">
        <v>1643</v>
      </c>
      <c r="E581" t="s">
        <v>1644</v>
      </c>
      <c r="F581">
        <v>5</v>
      </c>
      <c r="G581" t="s">
        <v>1605</v>
      </c>
      <c r="H581" t="s">
        <v>418</v>
      </c>
      <c r="I581">
        <v>1652297013</v>
      </c>
      <c r="J581">
        <f>(K581)/1000</f>
        <v>0</v>
      </c>
      <c r="K581">
        <f>IF(CZ581, AN581, AH581)</f>
        <v>0</v>
      </c>
      <c r="L581">
        <f>IF(CZ581, AI581, AG581)</f>
        <v>0</v>
      </c>
      <c r="M581">
        <f>DB581 - IF(AU581&gt;1, L581*CV581*100.0/(AW581*DP581), 0)</f>
        <v>0</v>
      </c>
      <c r="N581">
        <f>((T581-J581/2)*M581-L581)/(T581+J581/2)</f>
        <v>0</v>
      </c>
      <c r="O581">
        <f>N581*(DI581+DJ581)/1000.0</f>
        <v>0</v>
      </c>
      <c r="P581">
        <f>(DB581 - IF(AU581&gt;1, L581*CV581*100.0/(AW581*DP581), 0))*(DI581+DJ581)/1000.0</f>
        <v>0</v>
      </c>
      <c r="Q581">
        <f>2.0/((1/S581-1/R581)+SIGN(S581)*SQRT((1/S581-1/R581)*(1/S581-1/R581) + 4*CW581/((CW581+1)*(CW581+1))*(2*1/S581*1/R581-1/R581*1/R581)))</f>
        <v>0</v>
      </c>
      <c r="R581">
        <f>IF(LEFT(CX581,1)&lt;&gt;"0",IF(LEFT(CX581,1)="1",3.0,CY581),$D$5+$E$5*(DP581*DI581/($K$5*1000))+$F$5*(DP581*DI581/($K$5*1000))*MAX(MIN(CV581,$J$5),$I$5)*MAX(MIN(CV581,$J$5),$I$5)+$G$5*MAX(MIN(CV581,$J$5),$I$5)*(DP581*DI581/($K$5*1000))+$H$5*(DP581*DI581/($K$5*1000))*(DP581*DI581/($K$5*1000)))</f>
        <v>0</v>
      </c>
      <c r="S581">
        <f>J581*(1000-(1000*0.61365*exp(17.502*W581/(240.97+W581))/(DI581+DJ581)+DD581)/2)/(1000*0.61365*exp(17.502*W581/(240.97+W581))/(DI581+DJ581)-DD581)</f>
        <v>0</v>
      </c>
      <c r="T581">
        <f>1/((CW581+1)/(Q581/1.6)+1/(R581/1.37)) + CW581/((CW581+1)/(Q581/1.6) + CW581/(R581/1.37))</f>
        <v>0</v>
      </c>
      <c r="U581">
        <f>(CR581*CU581)</f>
        <v>0</v>
      </c>
      <c r="V581">
        <f>(DK581+(U581+2*0.95*5.67E-8*(((DK581+$B$7)+273)^4-(DK581+273)^4)-44100*J581)/(1.84*29.3*R581+8*0.95*5.67E-8*(DK581+273)^3))</f>
        <v>0</v>
      </c>
      <c r="W581">
        <f>($C$7*DL581+$D$7*DM581+$E$7*V581)</f>
        <v>0</v>
      </c>
      <c r="X581">
        <f>0.61365*exp(17.502*W581/(240.97+W581))</f>
        <v>0</v>
      </c>
      <c r="Y581">
        <f>(Z581/AA581*100)</f>
        <v>0</v>
      </c>
      <c r="Z581">
        <f>DD581*(DI581+DJ581)/1000</f>
        <v>0</v>
      </c>
      <c r="AA581">
        <f>0.61365*exp(17.502*DK581/(240.97+DK581))</f>
        <v>0</v>
      </c>
      <c r="AB581">
        <f>(X581-DD581*(DI581+DJ581)/1000)</f>
        <v>0</v>
      </c>
      <c r="AC581">
        <f>(-J581*44100)</f>
        <v>0</v>
      </c>
      <c r="AD581">
        <f>2*29.3*R581*0.92*(DK581-W581)</f>
        <v>0</v>
      </c>
      <c r="AE581">
        <f>2*0.95*5.67E-8*(((DK581+$B$7)+273)^4-(W581+273)^4)</f>
        <v>0</v>
      </c>
      <c r="AF581">
        <f>U581+AE581+AC581+AD581</f>
        <v>0</v>
      </c>
      <c r="AG581">
        <f>DH581*AU581*(DC581-DB581*(1000-AU581*DE581)/(1000-AU581*DD581))/(100*CV581)</f>
        <v>0</v>
      </c>
      <c r="AH581">
        <f>1000*DH581*AU581*(DD581-DE581)/(100*CV581*(1000-AU581*DD581))</f>
        <v>0</v>
      </c>
      <c r="AI581">
        <f>(AJ581 - AK581 - DI581*1E3/(8.314*(DK581+273.15)) * AM581/DH581 * AL581) * DH581/(100*CV581) * (1000 - DE581)/1000</f>
        <v>0</v>
      </c>
      <c r="AJ581">
        <v>117.2527375351349</v>
      </c>
      <c r="AK581">
        <v>127.1319393939394</v>
      </c>
      <c r="AL581">
        <v>-3.026416034499954</v>
      </c>
      <c r="AM581">
        <v>66.43299364286264</v>
      </c>
      <c r="AN581">
        <f>(AP581 - AO581 + DI581*1E3/(8.314*(DK581+273.15)) * AR581/DH581 * AQ581) * DH581/(100*CV581) * 1000/(1000 - AP581)</f>
        <v>0</v>
      </c>
      <c r="AO581">
        <v>14.95114797497839</v>
      </c>
      <c r="AP581">
        <v>28.78444615384617</v>
      </c>
      <c r="AQ581">
        <v>0.001218888506620872</v>
      </c>
      <c r="AR581">
        <v>79.14352764128105</v>
      </c>
      <c r="AS581">
        <v>0</v>
      </c>
      <c r="AT581">
        <v>0</v>
      </c>
      <c r="AU581">
        <f>IF(AS581*$H$13&gt;=AW581,1.0,(AW581/(AW581-AS581*$H$13)))</f>
        <v>0</v>
      </c>
      <c r="AV581">
        <f>(AU581-1)*100</f>
        <v>0</v>
      </c>
      <c r="AW581">
        <f>MAX(0,($B$13+$C$13*DP581)/(1+$D$13*DP581)*DI581/(DK581+273)*$E$13)</f>
        <v>0</v>
      </c>
      <c r="AX581" t="s">
        <v>421</v>
      </c>
      <c r="AY581" t="s">
        <v>421</v>
      </c>
      <c r="AZ581">
        <v>0</v>
      </c>
      <c r="BA581">
        <v>0</v>
      </c>
      <c r="BB581">
        <f>1-AZ581/BA581</f>
        <v>0</v>
      </c>
      <c r="BC581">
        <v>0</v>
      </c>
      <c r="BD581" t="s">
        <v>421</v>
      </c>
      <c r="BE581" t="s">
        <v>421</v>
      </c>
      <c r="BF581">
        <v>0</v>
      </c>
      <c r="BG581">
        <v>0</v>
      </c>
      <c r="BH581">
        <f>1-BF581/BG581</f>
        <v>0</v>
      </c>
      <c r="BI581">
        <v>0.5</v>
      </c>
      <c r="BJ581">
        <f>CS581</f>
        <v>0</v>
      </c>
      <c r="BK581">
        <f>L581</f>
        <v>0</v>
      </c>
      <c r="BL581">
        <f>BH581*BI581*BJ581</f>
        <v>0</v>
      </c>
      <c r="BM581">
        <f>(BK581-BC581)/BJ581</f>
        <v>0</v>
      </c>
      <c r="BN581">
        <f>(BA581-BG581)/BG581</f>
        <v>0</v>
      </c>
      <c r="BO581">
        <f>AZ581/(BB581+AZ581/BG581)</f>
        <v>0</v>
      </c>
      <c r="BP581" t="s">
        <v>421</v>
      </c>
      <c r="BQ581">
        <v>0</v>
      </c>
      <c r="BR581">
        <f>IF(BQ581&lt;&gt;0, BQ581, BO581)</f>
        <v>0</v>
      </c>
      <c r="BS581">
        <f>1-BR581/BG581</f>
        <v>0</v>
      </c>
      <c r="BT581">
        <f>(BG581-BF581)/(BG581-BR581)</f>
        <v>0</v>
      </c>
      <c r="BU581">
        <f>(BA581-BG581)/(BA581-BR581)</f>
        <v>0</v>
      </c>
      <c r="BV581">
        <f>(BG581-BF581)/(BG581-AZ581)</f>
        <v>0</v>
      </c>
      <c r="BW581">
        <f>(BA581-BG581)/(BA581-AZ581)</f>
        <v>0</v>
      </c>
      <c r="BX581">
        <f>(BT581*BR581/BF581)</f>
        <v>0</v>
      </c>
      <c r="BY581">
        <f>(1-BX581)</f>
        <v>0</v>
      </c>
      <c r="BZ581">
        <v>1371</v>
      </c>
      <c r="CA581">
        <v>300</v>
      </c>
      <c r="CB581">
        <v>300</v>
      </c>
      <c r="CC581">
        <v>300</v>
      </c>
      <c r="CD581">
        <v>10508.5</v>
      </c>
      <c r="CE581">
        <v>0.03</v>
      </c>
      <c r="CF581">
        <v>-0.00739737</v>
      </c>
      <c r="CG581">
        <v>0.08</v>
      </c>
      <c r="CH581" t="s">
        <v>421</v>
      </c>
      <c r="CI581" t="s">
        <v>421</v>
      </c>
      <c r="CJ581" t="s">
        <v>421</v>
      </c>
      <c r="CK581" t="s">
        <v>421</v>
      </c>
      <c r="CL581" t="s">
        <v>421</v>
      </c>
      <c r="CM581" t="s">
        <v>421</v>
      </c>
      <c r="CN581" t="s">
        <v>421</v>
      </c>
      <c r="CO581" t="s">
        <v>421</v>
      </c>
      <c r="CP581" t="s">
        <v>421</v>
      </c>
      <c r="CQ581" t="s">
        <v>421</v>
      </c>
      <c r="CR581">
        <f>$B$11*DQ581+$C$11*DR581+$F$11*EC581*(1-EF581)</f>
        <v>0</v>
      </c>
      <c r="CS581">
        <f>CR581*CT581</f>
        <v>0</v>
      </c>
      <c r="CT581">
        <f>($B$11*$D$9+$C$11*$D$9+$F$11*((EP581+EH581)/MAX(EP581+EH581+EQ581, 0.1)*$I$9+EQ581/MAX(EP581+EH581+EQ581, 0.1)*$J$9))/($B$11+$C$11+$F$11)</f>
        <v>0</v>
      </c>
      <c r="CU581">
        <f>($B$11*$K$9+$C$11*$K$9+$F$11*((EP581+EH581)/MAX(EP581+EH581+EQ581, 0.1)*$P$9+EQ581/MAX(EP581+EH581+EQ581, 0.1)*$Q$9))/($B$11+$C$11+$F$11)</f>
        <v>0</v>
      </c>
      <c r="CV581">
        <v>6</v>
      </c>
      <c r="CW581">
        <v>0.5</v>
      </c>
      <c r="CX581" t="s">
        <v>422</v>
      </c>
      <c r="CY581">
        <v>2</v>
      </c>
      <c r="CZ581" t="b">
        <v>1</v>
      </c>
      <c r="DA581">
        <v>1652297013</v>
      </c>
      <c r="DB581">
        <v>129.3691111111111</v>
      </c>
      <c r="DC581">
        <v>111.325</v>
      </c>
      <c r="DD581">
        <v>28.77724444444445</v>
      </c>
      <c r="DE581">
        <v>14.96872222222222</v>
      </c>
      <c r="DF581">
        <v>129.107</v>
      </c>
      <c r="DG581">
        <v>28.64216666666667</v>
      </c>
      <c r="DH581">
        <v>400.0582222222222</v>
      </c>
      <c r="DI581">
        <v>90.5147</v>
      </c>
      <c r="DJ581">
        <v>0.09994852222222222</v>
      </c>
      <c r="DK581">
        <v>33.7829</v>
      </c>
      <c r="DL581">
        <v>32.44963333333333</v>
      </c>
      <c r="DM581">
        <v>999.9000000000001</v>
      </c>
      <c r="DN581">
        <v>0</v>
      </c>
      <c r="DO581">
        <v>0</v>
      </c>
      <c r="DP581">
        <v>9994.515555555556</v>
      </c>
      <c r="DQ581">
        <v>0</v>
      </c>
      <c r="DR581">
        <v>1021.516666666667</v>
      </c>
      <c r="DS581">
        <v>18.04417777777778</v>
      </c>
      <c r="DT581">
        <v>133.2024444444444</v>
      </c>
      <c r="DU581">
        <v>113.0165555555555</v>
      </c>
      <c r="DV581">
        <v>13.80853333333333</v>
      </c>
      <c r="DW581">
        <v>111.325</v>
      </c>
      <c r="DX581">
        <v>14.96872222222222</v>
      </c>
      <c r="DY581">
        <v>2.604764444444445</v>
      </c>
      <c r="DZ581">
        <v>1.354888888888889</v>
      </c>
      <c r="EA581">
        <v>21.69632222222222</v>
      </c>
      <c r="EB581">
        <v>11.42196666666667</v>
      </c>
      <c r="EC581">
        <v>1499.928888888889</v>
      </c>
      <c r="ED581">
        <v>0.9730043333333334</v>
      </c>
      <c r="EE581">
        <v>0.02699552222222222</v>
      </c>
      <c r="EF581">
        <v>0</v>
      </c>
      <c r="EG581">
        <v>1086.938888888889</v>
      </c>
      <c r="EH581">
        <v>5.00097</v>
      </c>
      <c r="EI581">
        <v>17582.26666666667</v>
      </c>
      <c r="EJ581">
        <v>12491.02222222222</v>
      </c>
      <c r="EK581">
        <v>42.743</v>
      </c>
      <c r="EL581">
        <v>44.5</v>
      </c>
      <c r="EM581">
        <v>42.993</v>
      </c>
      <c r="EN581">
        <v>44.243</v>
      </c>
      <c r="EO581">
        <v>43.82599999999999</v>
      </c>
      <c r="EP581">
        <v>1454.568888888889</v>
      </c>
      <c r="EQ581">
        <v>40.36</v>
      </c>
      <c r="ER581">
        <v>0</v>
      </c>
      <c r="ES581">
        <v>572.5999999046326</v>
      </c>
      <c r="ET581">
        <v>0</v>
      </c>
      <c r="EU581">
        <v>1102.4392</v>
      </c>
      <c r="EV581">
        <v>-198.9053849187405</v>
      </c>
      <c r="EW581">
        <v>-2900.061542880425</v>
      </c>
      <c r="EX581">
        <v>17807.708</v>
      </c>
      <c r="EY581">
        <v>15</v>
      </c>
      <c r="EZ581">
        <v>1652296461.5</v>
      </c>
      <c r="FA581" t="s">
        <v>1606</v>
      </c>
      <c r="FB581">
        <v>1652296461.5</v>
      </c>
      <c r="FC581">
        <v>1652296459.5</v>
      </c>
      <c r="FD581">
        <v>40</v>
      </c>
      <c r="FE581">
        <v>-0.753</v>
      </c>
      <c r="FF581">
        <v>0.017</v>
      </c>
      <c r="FG581">
        <v>0.039</v>
      </c>
      <c r="FH581">
        <v>0.136</v>
      </c>
      <c r="FI581">
        <v>400</v>
      </c>
      <c r="FJ581">
        <v>29</v>
      </c>
      <c r="FK581">
        <v>0.22</v>
      </c>
      <c r="FL581">
        <v>0.25</v>
      </c>
      <c r="FM581">
        <v>14.7775675</v>
      </c>
      <c r="FN581">
        <v>23.67517485928701</v>
      </c>
      <c r="FO581">
        <v>2.277689055752288</v>
      </c>
      <c r="FP581">
        <v>-1</v>
      </c>
      <c r="FQ581">
        <v>13.834015</v>
      </c>
      <c r="FR581">
        <v>-0.311693808630434</v>
      </c>
      <c r="FS581">
        <v>0.04222102882450874</v>
      </c>
      <c r="FT581">
        <v>1</v>
      </c>
      <c r="FU581">
        <v>0</v>
      </c>
      <c r="FV581">
        <v>0</v>
      </c>
      <c r="FW581">
        <v>0</v>
      </c>
      <c r="FX581">
        <v>-1</v>
      </c>
      <c r="FY581">
        <v>1</v>
      </c>
      <c r="FZ581">
        <v>1</v>
      </c>
      <c r="GA581" t="s">
        <v>719</v>
      </c>
      <c r="GB581">
        <v>2.69335</v>
      </c>
      <c r="GC581">
        <v>2.70511</v>
      </c>
      <c r="GD581">
        <v>0.0317366</v>
      </c>
      <c r="GE581">
        <v>0.0267543</v>
      </c>
      <c r="GF581">
        <v>0.119763</v>
      </c>
      <c r="GG581">
        <v>0.0745622</v>
      </c>
      <c r="GH581">
        <v>30330.4</v>
      </c>
      <c r="GI581">
        <v>30614.9</v>
      </c>
      <c r="GJ581">
        <v>29149.4</v>
      </c>
      <c r="GK581">
        <v>29115.8</v>
      </c>
      <c r="GL581">
        <v>33965</v>
      </c>
      <c r="GM581">
        <v>35877.1</v>
      </c>
      <c r="GN581">
        <v>41019.4</v>
      </c>
      <c r="GO581">
        <v>41553.6</v>
      </c>
      <c r="GP581">
        <v>1.71773</v>
      </c>
      <c r="GQ581">
        <v>1.98085</v>
      </c>
      <c r="GR581">
        <v>0.067316</v>
      </c>
      <c r="GS581">
        <v>0</v>
      </c>
      <c r="GT581">
        <v>31.3641</v>
      </c>
      <c r="GU581">
        <v>999.9</v>
      </c>
      <c r="GV581">
        <v>38.6</v>
      </c>
      <c r="GW581">
        <v>37.8</v>
      </c>
      <c r="GX581">
        <v>28.0846</v>
      </c>
      <c r="GY581">
        <v>62.6546</v>
      </c>
      <c r="GZ581">
        <v>30.1803</v>
      </c>
      <c r="HA581">
        <v>1</v>
      </c>
      <c r="HB581">
        <v>0.388882</v>
      </c>
      <c r="HC581">
        <v>0</v>
      </c>
      <c r="HD581">
        <v>20.3924</v>
      </c>
      <c r="HE581">
        <v>5.21564</v>
      </c>
      <c r="HF581">
        <v>12.0099</v>
      </c>
      <c r="HG581">
        <v>4.9871</v>
      </c>
      <c r="HH581">
        <v>3.28842</v>
      </c>
      <c r="HI581">
        <v>2588.9</v>
      </c>
      <c r="HJ581">
        <v>9999</v>
      </c>
      <c r="HK581">
        <v>9999</v>
      </c>
      <c r="HL581">
        <v>48.1</v>
      </c>
      <c r="HM581">
        <v>1.86737</v>
      </c>
      <c r="HN581">
        <v>1.8663</v>
      </c>
      <c r="HO581">
        <v>1.86584</v>
      </c>
      <c r="HP581">
        <v>1.86571</v>
      </c>
      <c r="HQ581">
        <v>1.86754</v>
      </c>
      <c r="HR581">
        <v>1.87002</v>
      </c>
      <c r="HS581">
        <v>1.86871</v>
      </c>
      <c r="HT581">
        <v>1.87009</v>
      </c>
      <c r="HU581">
        <v>0</v>
      </c>
      <c r="HV581">
        <v>0</v>
      </c>
      <c r="HW581">
        <v>0</v>
      </c>
      <c r="HX581">
        <v>0</v>
      </c>
      <c r="HY581" t="s">
        <v>425</v>
      </c>
      <c r="HZ581" t="s">
        <v>426</v>
      </c>
      <c r="IA581" t="s">
        <v>427</v>
      </c>
      <c r="IB581" t="s">
        <v>427</v>
      </c>
      <c r="IC581" t="s">
        <v>427</v>
      </c>
      <c r="ID581" t="s">
        <v>427</v>
      </c>
      <c r="IE581">
        <v>0</v>
      </c>
      <c r="IF581">
        <v>100</v>
      </c>
      <c r="IG581">
        <v>100</v>
      </c>
      <c r="IH581">
        <v>0.267</v>
      </c>
      <c r="II581">
        <v>0.1352</v>
      </c>
      <c r="IJ581">
        <v>0.3340698134881136</v>
      </c>
      <c r="IK581">
        <v>-0.0004613869835165773</v>
      </c>
      <c r="IL581">
        <v>-7.733014719846753E-07</v>
      </c>
      <c r="IM581">
        <v>2.12217718631011E-10</v>
      </c>
      <c r="IN581">
        <v>-0.1489367367143348</v>
      </c>
      <c r="IO581">
        <v>0.000886434048502425</v>
      </c>
      <c r="IP581">
        <v>0.0004187276611132993</v>
      </c>
      <c r="IQ581">
        <v>-3.612086840460417E-06</v>
      </c>
      <c r="IR581">
        <v>19</v>
      </c>
      <c r="IS581">
        <v>2204</v>
      </c>
      <c r="IT581">
        <v>1</v>
      </c>
      <c r="IU581">
        <v>37</v>
      </c>
      <c r="IV581">
        <v>9.199999999999999</v>
      </c>
      <c r="IW581">
        <v>9.300000000000001</v>
      </c>
      <c r="IX581">
        <v>0.344238</v>
      </c>
      <c r="IY581">
        <v>2.29614</v>
      </c>
      <c r="IZ581">
        <v>1.39648</v>
      </c>
      <c r="JA581">
        <v>2.34497</v>
      </c>
      <c r="JB581">
        <v>1.49536</v>
      </c>
      <c r="JC581">
        <v>2.34497</v>
      </c>
      <c r="JD581">
        <v>39.9437</v>
      </c>
      <c r="JE581">
        <v>13.4666</v>
      </c>
      <c r="JF581">
        <v>18</v>
      </c>
      <c r="JG581">
        <v>394.382</v>
      </c>
      <c r="JH581">
        <v>544.9349999999999</v>
      </c>
      <c r="JI581">
        <v>33.0342</v>
      </c>
      <c r="JJ581">
        <v>32.4283</v>
      </c>
      <c r="JK581">
        <v>30.0009</v>
      </c>
      <c r="JL581">
        <v>32.2684</v>
      </c>
      <c r="JM581">
        <v>32.165</v>
      </c>
      <c r="JN581">
        <v>6.83397</v>
      </c>
      <c r="JO581">
        <v>42.586</v>
      </c>
      <c r="JP581">
        <v>4.05354</v>
      </c>
      <c r="JQ581">
        <v>-999.9</v>
      </c>
      <c r="JR581">
        <v>77.93729999999999</v>
      </c>
      <c r="JS581">
        <v>15.1189</v>
      </c>
      <c r="JT581">
        <v>99.6249</v>
      </c>
      <c r="JU581">
        <v>99.73520000000001</v>
      </c>
    </row>
    <row r="582" spans="1:281">
      <c r="A582">
        <v>566</v>
      </c>
      <c r="B582">
        <v>1652297020.5</v>
      </c>
      <c r="C582">
        <v>14964</v>
      </c>
      <c r="D582" t="s">
        <v>1645</v>
      </c>
      <c r="E582" t="s">
        <v>1646</v>
      </c>
      <c r="F582">
        <v>5</v>
      </c>
      <c r="G582" t="s">
        <v>1605</v>
      </c>
      <c r="H582" t="s">
        <v>418</v>
      </c>
      <c r="I582">
        <v>1652297017.7</v>
      </c>
      <c r="J582">
        <f>(K582)/1000</f>
        <v>0</v>
      </c>
      <c r="K582">
        <f>IF(CZ582, AN582, AH582)</f>
        <v>0</v>
      </c>
      <c r="L582">
        <f>IF(CZ582, AI582, AG582)</f>
        <v>0</v>
      </c>
      <c r="M582">
        <f>DB582 - IF(AU582&gt;1, L582*CV582*100.0/(AW582*DP582), 0)</f>
        <v>0</v>
      </c>
      <c r="N582">
        <f>((T582-J582/2)*M582-L582)/(T582+J582/2)</f>
        <v>0</v>
      </c>
      <c r="O582">
        <f>N582*(DI582+DJ582)/1000.0</f>
        <v>0</v>
      </c>
      <c r="P582">
        <f>(DB582 - IF(AU582&gt;1, L582*CV582*100.0/(AW582*DP582), 0))*(DI582+DJ582)/1000.0</f>
        <v>0</v>
      </c>
      <c r="Q582">
        <f>2.0/((1/S582-1/R582)+SIGN(S582)*SQRT((1/S582-1/R582)*(1/S582-1/R582) + 4*CW582/((CW582+1)*(CW582+1))*(2*1/S582*1/R582-1/R582*1/R582)))</f>
        <v>0</v>
      </c>
      <c r="R582">
        <f>IF(LEFT(CX582,1)&lt;&gt;"0",IF(LEFT(CX582,1)="1",3.0,CY582),$D$5+$E$5*(DP582*DI582/($K$5*1000))+$F$5*(DP582*DI582/($K$5*1000))*MAX(MIN(CV582,$J$5),$I$5)*MAX(MIN(CV582,$J$5),$I$5)+$G$5*MAX(MIN(CV582,$J$5),$I$5)*(DP582*DI582/($K$5*1000))+$H$5*(DP582*DI582/($K$5*1000))*(DP582*DI582/($K$5*1000)))</f>
        <v>0</v>
      </c>
      <c r="S582">
        <f>J582*(1000-(1000*0.61365*exp(17.502*W582/(240.97+W582))/(DI582+DJ582)+DD582)/2)/(1000*0.61365*exp(17.502*W582/(240.97+W582))/(DI582+DJ582)-DD582)</f>
        <v>0</v>
      </c>
      <c r="T582">
        <f>1/((CW582+1)/(Q582/1.6)+1/(R582/1.37)) + CW582/((CW582+1)/(Q582/1.6) + CW582/(R582/1.37))</f>
        <v>0</v>
      </c>
      <c r="U582">
        <f>(CR582*CU582)</f>
        <v>0</v>
      </c>
      <c r="V582">
        <f>(DK582+(U582+2*0.95*5.67E-8*(((DK582+$B$7)+273)^4-(DK582+273)^4)-44100*J582)/(1.84*29.3*R582+8*0.95*5.67E-8*(DK582+273)^3))</f>
        <v>0</v>
      </c>
      <c r="W582">
        <f>($C$7*DL582+$D$7*DM582+$E$7*V582)</f>
        <v>0</v>
      </c>
      <c r="X582">
        <f>0.61365*exp(17.502*W582/(240.97+W582))</f>
        <v>0</v>
      </c>
      <c r="Y582">
        <f>(Z582/AA582*100)</f>
        <v>0</v>
      </c>
      <c r="Z582">
        <f>DD582*(DI582+DJ582)/1000</f>
        <v>0</v>
      </c>
      <c r="AA582">
        <f>0.61365*exp(17.502*DK582/(240.97+DK582))</f>
        <v>0</v>
      </c>
      <c r="AB582">
        <f>(X582-DD582*(DI582+DJ582)/1000)</f>
        <v>0</v>
      </c>
      <c r="AC582">
        <f>(-J582*44100)</f>
        <v>0</v>
      </c>
      <c r="AD582">
        <f>2*29.3*R582*0.92*(DK582-W582)</f>
        <v>0</v>
      </c>
      <c r="AE582">
        <f>2*0.95*5.67E-8*(((DK582+$B$7)+273)^4-(W582+273)^4)</f>
        <v>0</v>
      </c>
      <c r="AF582">
        <f>U582+AE582+AC582+AD582</f>
        <v>0</v>
      </c>
      <c r="AG582">
        <f>DH582*AU582*(DC582-DB582*(1000-AU582*DE582)/(1000-AU582*DD582))/(100*CV582)</f>
        <v>0</v>
      </c>
      <c r="AH582">
        <f>1000*DH582*AU582*(DD582-DE582)/(100*CV582*(1000-AU582*DD582))</f>
        <v>0</v>
      </c>
      <c r="AI582">
        <f>(AJ582 - AK582 - DI582*1E3/(8.314*(DK582+273.15)) * AM582/DH582 * AL582) * DH582/(100*CV582) * (1000 - DE582)/1000</f>
        <v>0</v>
      </c>
      <c r="AJ582">
        <v>100.2040122671741</v>
      </c>
      <c r="AK582">
        <v>111.9947515151514</v>
      </c>
      <c r="AL582">
        <v>-3.025938705064985</v>
      </c>
      <c r="AM582">
        <v>66.43299364286264</v>
      </c>
      <c r="AN582">
        <f>(AP582 - AO582 + DI582*1E3/(8.314*(DK582+273.15)) * AR582/DH582 * AQ582) * DH582/(100*CV582) * 1000/(1000 - AP582)</f>
        <v>0</v>
      </c>
      <c r="AO582">
        <v>14.99056445218309</v>
      </c>
      <c r="AP582">
        <v>28.80286293706296</v>
      </c>
      <c r="AQ582">
        <v>0.0006355608826846322</v>
      </c>
      <c r="AR582">
        <v>79.14352764128105</v>
      </c>
      <c r="AS582">
        <v>0</v>
      </c>
      <c r="AT582">
        <v>0</v>
      </c>
      <c r="AU582">
        <f>IF(AS582*$H$13&gt;=AW582,1.0,(AW582/(AW582-AS582*$H$13)))</f>
        <v>0</v>
      </c>
      <c r="AV582">
        <f>(AU582-1)*100</f>
        <v>0</v>
      </c>
      <c r="AW582">
        <f>MAX(0,($B$13+$C$13*DP582)/(1+$D$13*DP582)*DI582/(DK582+273)*$E$13)</f>
        <v>0</v>
      </c>
      <c r="AX582" t="s">
        <v>421</v>
      </c>
      <c r="AY582" t="s">
        <v>421</v>
      </c>
      <c r="AZ582">
        <v>0</v>
      </c>
      <c r="BA582">
        <v>0</v>
      </c>
      <c r="BB582">
        <f>1-AZ582/BA582</f>
        <v>0</v>
      </c>
      <c r="BC582">
        <v>0</v>
      </c>
      <c r="BD582" t="s">
        <v>421</v>
      </c>
      <c r="BE582" t="s">
        <v>421</v>
      </c>
      <c r="BF582">
        <v>0</v>
      </c>
      <c r="BG582">
        <v>0</v>
      </c>
      <c r="BH582">
        <f>1-BF582/BG582</f>
        <v>0</v>
      </c>
      <c r="BI582">
        <v>0.5</v>
      </c>
      <c r="BJ582">
        <f>CS582</f>
        <v>0</v>
      </c>
      <c r="BK582">
        <f>L582</f>
        <v>0</v>
      </c>
      <c r="BL582">
        <f>BH582*BI582*BJ582</f>
        <v>0</v>
      </c>
      <c r="BM582">
        <f>(BK582-BC582)/BJ582</f>
        <v>0</v>
      </c>
      <c r="BN582">
        <f>(BA582-BG582)/BG582</f>
        <v>0</v>
      </c>
      <c r="BO582">
        <f>AZ582/(BB582+AZ582/BG582)</f>
        <v>0</v>
      </c>
      <c r="BP582" t="s">
        <v>421</v>
      </c>
      <c r="BQ582">
        <v>0</v>
      </c>
      <c r="BR582">
        <f>IF(BQ582&lt;&gt;0, BQ582, BO582)</f>
        <v>0</v>
      </c>
      <c r="BS582">
        <f>1-BR582/BG582</f>
        <v>0</v>
      </c>
      <c r="BT582">
        <f>(BG582-BF582)/(BG582-BR582)</f>
        <v>0</v>
      </c>
      <c r="BU582">
        <f>(BA582-BG582)/(BA582-BR582)</f>
        <v>0</v>
      </c>
      <c r="BV582">
        <f>(BG582-BF582)/(BG582-AZ582)</f>
        <v>0</v>
      </c>
      <c r="BW582">
        <f>(BA582-BG582)/(BA582-AZ582)</f>
        <v>0</v>
      </c>
      <c r="BX582">
        <f>(BT582*BR582/BF582)</f>
        <v>0</v>
      </c>
      <c r="BY582">
        <f>(1-BX582)</f>
        <v>0</v>
      </c>
      <c r="BZ582">
        <v>1371</v>
      </c>
      <c r="CA582">
        <v>300</v>
      </c>
      <c r="CB582">
        <v>300</v>
      </c>
      <c r="CC582">
        <v>300</v>
      </c>
      <c r="CD582">
        <v>10508.5</v>
      </c>
      <c r="CE582">
        <v>0.03</v>
      </c>
      <c r="CF582">
        <v>-0.00739737</v>
      </c>
      <c r="CG582">
        <v>0.08</v>
      </c>
      <c r="CH582" t="s">
        <v>421</v>
      </c>
      <c r="CI582" t="s">
        <v>421</v>
      </c>
      <c r="CJ582" t="s">
        <v>421</v>
      </c>
      <c r="CK582" t="s">
        <v>421</v>
      </c>
      <c r="CL582" t="s">
        <v>421</v>
      </c>
      <c r="CM582" t="s">
        <v>421</v>
      </c>
      <c r="CN582" t="s">
        <v>421</v>
      </c>
      <c r="CO582" t="s">
        <v>421</v>
      </c>
      <c r="CP582" t="s">
        <v>421</v>
      </c>
      <c r="CQ582" t="s">
        <v>421</v>
      </c>
      <c r="CR582">
        <f>$B$11*DQ582+$C$11*DR582+$F$11*EC582*(1-EF582)</f>
        <v>0</v>
      </c>
      <c r="CS582">
        <f>CR582*CT582</f>
        <v>0</v>
      </c>
      <c r="CT582">
        <f>($B$11*$D$9+$C$11*$D$9+$F$11*((EP582+EH582)/MAX(EP582+EH582+EQ582, 0.1)*$I$9+EQ582/MAX(EP582+EH582+EQ582, 0.1)*$J$9))/($B$11+$C$11+$F$11)</f>
        <v>0</v>
      </c>
      <c r="CU582">
        <f>($B$11*$K$9+$C$11*$K$9+$F$11*((EP582+EH582)/MAX(EP582+EH582+EQ582, 0.1)*$P$9+EQ582/MAX(EP582+EH582+EQ582, 0.1)*$Q$9))/($B$11+$C$11+$F$11)</f>
        <v>0</v>
      </c>
      <c r="CV582">
        <v>6</v>
      </c>
      <c r="CW582">
        <v>0.5</v>
      </c>
      <c r="CX582" t="s">
        <v>422</v>
      </c>
      <c r="CY582">
        <v>2</v>
      </c>
      <c r="CZ582" t="b">
        <v>1</v>
      </c>
      <c r="DA582">
        <v>1652297017.7</v>
      </c>
      <c r="DB582">
        <v>115.5262</v>
      </c>
      <c r="DC582">
        <v>95.55099</v>
      </c>
      <c r="DD582">
        <v>28.79337</v>
      </c>
      <c r="DE582">
        <v>15.00413</v>
      </c>
      <c r="DF582">
        <v>115.2554</v>
      </c>
      <c r="DG582">
        <v>28.65804</v>
      </c>
      <c r="DH582">
        <v>400.0604</v>
      </c>
      <c r="DI582">
        <v>90.51354000000001</v>
      </c>
      <c r="DJ582">
        <v>0.09998696</v>
      </c>
      <c r="DK582">
        <v>33.79177</v>
      </c>
      <c r="DL582">
        <v>32.45925</v>
      </c>
      <c r="DM582">
        <v>999.9</v>
      </c>
      <c r="DN582">
        <v>0</v>
      </c>
      <c r="DO582">
        <v>0</v>
      </c>
      <c r="DP582">
        <v>9993.124000000002</v>
      </c>
      <c r="DQ582">
        <v>0</v>
      </c>
      <c r="DR582">
        <v>1020.427</v>
      </c>
      <c r="DS582">
        <v>19.97528</v>
      </c>
      <c r="DT582">
        <v>118.9513</v>
      </c>
      <c r="DU582">
        <v>97.00641</v>
      </c>
      <c r="DV582">
        <v>13.78925</v>
      </c>
      <c r="DW582">
        <v>95.55099</v>
      </c>
      <c r="DX582">
        <v>15.00413</v>
      </c>
      <c r="DY582">
        <v>2.606191</v>
      </c>
      <c r="DZ582">
        <v>1.358078</v>
      </c>
      <c r="EA582">
        <v>21.70531</v>
      </c>
      <c r="EB582">
        <v>11.45746</v>
      </c>
      <c r="EC582">
        <v>1499.951</v>
      </c>
      <c r="ED582">
        <v>0.9730054000000001</v>
      </c>
      <c r="EE582">
        <v>0.02699458</v>
      </c>
      <c r="EF582">
        <v>0</v>
      </c>
      <c r="EG582">
        <v>1071.869</v>
      </c>
      <c r="EH582">
        <v>5.000970000000001</v>
      </c>
      <c r="EI582">
        <v>17353.82</v>
      </c>
      <c r="EJ582">
        <v>12491.21</v>
      </c>
      <c r="EK582">
        <v>42.75</v>
      </c>
      <c r="EL582">
        <v>44.5</v>
      </c>
      <c r="EM582">
        <v>43</v>
      </c>
      <c r="EN582">
        <v>44.25</v>
      </c>
      <c r="EO582">
        <v>43.8246</v>
      </c>
      <c r="EP582">
        <v>1454.591</v>
      </c>
      <c r="EQ582">
        <v>40.36</v>
      </c>
      <c r="ER582">
        <v>0</v>
      </c>
      <c r="ES582">
        <v>577.3999998569489</v>
      </c>
      <c r="ET582">
        <v>0</v>
      </c>
      <c r="EU582">
        <v>1086.7528</v>
      </c>
      <c r="EV582">
        <v>-193.8576926111478</v>
      </c>
      <c r="EW582">
        <v>-2885.700004558428</v>
      </c>
      <c r="EX582">
        <v>17576.96</v>
      </c>
      <c r="EY582">
        <v>15</v>
      </c>
      <c r="EZ582">
        <v>1652296461.5</v>
      </c>
      <c r="FA582" t="s">
        <v>1606</v>
      </c>
      <c r="FB582">
        <v>1652296461.5</v>
      </c>
      <c r="FC582">
        <v>1652296459.5</v>
      </c>
      <c r="FD582">
        <v>40</v>
      </c>
      <c r="FE582">
        <v>-0.753</v>
      </c>
      <c r="FF582">
        <v>0.017</v>
      </c>
      <c r="FG582">
        <v>0.039</v>
      </c>
      <c r="FH582">
        <v>0.136</v>
      </c>
      <c r="FI582">
        <v>400</v>
      </c>
      <c r="FJ582">
        <v>29</v>
      </c>
      <c r="FK582">
        <v>0.22</v>
      </c>
      <c r="FL582">
        <v>0.25</v>
      </c>
      <c r="FM582">
        <v>16.86920487804878</v>
      </c>
      <c r="FN582">
        <v>23.98303066202091</v>
      </c>
      <c r="FO582">
        <v>2.365174859719546</v>
      </c>
      <c r="FP582">
        <v>-1</v>
      </c>
      <c r="FQ582">
        <v>13.80650975609756</v>
      </c>
      <c r="FR582">
        <v>-0.09874703832751257</v>
      </c>
      <c r="FS582">
        <v>0.02213237122492914</v>
      </c>
      <c r="FT582">
        <v>1</v>
      </c>
      <c r="FU582">
        <v>0</v>
      </c>
      <c r="FV582">
        <v>0</v>
      </c>
      <c r="FW582">
        <v>0</v>
      </c>
      <c r="FX582">
        <v>-1</v>
      </c>
      <c r="FY582">
        <v>1</v>
      </c>
      <c r="FZ582">
        <v>1</v>
      </c>
      <c r="GA582" t="s">
        <v>719</v>
      </c>
      <c r="GB582">
        <v>2.69342</v>
      </c>
      <c r="GC582">
        <v>2.70509</v>
      </c>
      <c r="GD582">
        <v>0.0280324</v>
      </c>
      <c r="GE582">
        <v>0.0225482</v>
      </c>
      <c r="GF582">
        <v>0.119809</v>
      </c>
      <c r="GG582">
        <v>0.07477739999999999</v>
      </c>
      <c r="GH582">
        <v>30446.5</v>
      </c>
      <c r="GI582">
        <v>30746.6</v>
      </c>
      <c r="GJ582">
        <v>29149.6</v>
      </c>
      <c r="GK582">
        <v>29115.3</v>
      </c>
      <c r="GL582">
        <v>33963.3</v>
      </c>
      <c r="GM582">
        <v>35867.9</v>
      </c>
      <c r="GN582">
        <v>41019.5</v>
      </c>
      <c r="GO582">
        <v>41552.7</v>
      </c>
      <c r="GP582">
        <v>1.71723</v>
      </c>
      <c r="GQ582">
        <v>1.9808</v>
      </c>
      <c r="GR582">
        <v>0.0669807</v>
      </c>
      <c r="GS582">
        <v>0</v>
      </c>
      <c r="GT582">
        <v>31.3736</v>
      </c>
      <c r="GU582">
        <v>999.9</v>
      </c>
      <c r="GV582">
        <v>38.5</v>
      </c>
      <c r="GW582">
        <v>37.8</v>
      </c>
      <c r="GX582">
        <v>28.0123</v>
      </c>
      <c r="GY582">
        <v>62.7846</v>
      </c>
      <c r="GZ582">
        <v>30.0401</v>
      </c>
      <c r="HA582">
        <v>1</v>
      </c>
      <c r="HB582">
        <v>0.38956</v>
      </c>
      <c r="HC582">
        <v>0</v>
      </c>
      <c r="HD582">
        <v>20.3921</v>
      </c>
      <c r="HE582">
        <v>5.214</v>
      </c>
      <c r="HF582">
        <v>12.0099</v>
      </c>
      <c r="HG582">
        <v>4.98655</v>
      </c>
      <c r="HH582">
        <v>3.288</v>
      </c>
      <c r="HI582">
        <v>2588.9</v>
      </c>
      <c r="HJ582">
        <v>9999</v>
      </c>
      <c r="HK582">
        <v>9999</v>
      </c>
      <c r="HL582">
        <v>48.1</v>
      </c>
      <c r="HM582">
        <v>1.86737</v>
      </c>
      <c r="HN582">
        <v>1.86631</v>
      </c>
      <c r="HO582">
        <v>1.86584</v>
      </c>
      <c r="HP582">
        <v>1.86572</v>
      </c>
      <c r="HQ582">
        <v>1.86752</v>
      </c>
      <c r="HR582">
        <v>1.87001</v>
      </c>
      <c r="HS582">
        <v>1.86873</v>
      </c>
      <c r="HT582">
        <v>1.87008</v>
      </c>
      <c r="HU582">
        <v>0</v>
      </c>
      <c r="HV582">
        <v>0</v>
      </c>
      <c r="HW582">
        <v>0</v>
      </c>
      <c r="HX582">
        <v>0</v>
      </c>
      <c r="HY582" t="s">
        <v>425</v>
      </c>
      <c r="HZ582" t="s">
        <v>426</v>
      </c>
      <c r="IA582" t="s">
        <v>427</v>
      </c>
      <c r="IB582" t="s">
        <v>427</v>
      </c>
      <c r="IC582" t="s">
        <v>427</v>
      </c>
      <c r="ID582" t="s">
        <v>427</v>
      </c>
      <c r="IE582">
        <v>0</v>
      </c>
      <c r="IF582">
        <v>100</v>
      </c>
      <c r="IG582">
        <v>100</v>
      </c>
      <c r="IH582">
        <v>0.276</v>
      </c>
      <c r="II582">
        <v>0.1355</v>
      </c>
      <c r="IJ582">
        <v>0.3340698134881136</v>
      </c>
      <c r="IK582">
        <v>-0.0004613869835165773</v>
      </c>
      <c r="IL582">
        <v>-7.733014719846753E-07</v>
      </c>
      <c r="IM582">
        <v>2.12217718631011E-10</v>
      </c>
      <c r="IN582">
        <v>-0.1489367367143348</v>
      </c>
      <c r="IO582">
        <v>0.000886434048502425</v>
      </c>
      <c r="IP582">
        <v>0.0004187276611132993</v>
      </c>
      <c r="IQ582">
        <v>-3.612086840460417E-06</v>
      </c>
      <c r="IR582">
        <v>19</v>
      </c>
      <c r="IS582">
        <v>2204</v>
      </c>
      <c r="IT582">
        <v>1</v>
      </c>
      <c r="IU582">
        <v>37</v>
      </c>
      <c r="IV582">
        <v>9.300000000000001</v>
      </c>
      <c r="IW582">
        <v>9.300000000000001</v>
      </c>
      <c r="IX582">
        <v>0.310059</v>
      </c>
      <c r="IY582">
        <v>2.30103</v>
      </c>
      <c r="IZ582">
        <v>1.39648</v>
      </c>
      <c r="JA582">
        <v>2.34497</v>
      </c>
      <c r="JB582">
        <v>1.49536</v>
      </c>
      <c r="JC582">
        <v>2.3645</v>
      </c>
      <c r="JD582">
        <v>39.9437</v>
      </c>
      <c r="JE582">
        <v>13.4841</v>
      </c>
      <c r="JF582">
        <v>18</v>
      </c>
      <c r="JG582">
        <v>394.15</v>
      </c>
      <c r="JH582">
        <v>544.9640000000001</v>
      </c>
      <c r="JI582">
        <v>33.04</v>
      </c>
      <c r="JJ582">
        <v>32.4362</v>
      </c>
      <c r="JK582">
        <v>30.0008</v>
      </c>
      <c r="JL582">
        <v>32.2755</v>
      </c>
      <c r="JM582">
        <v>32.1726</v>
      </c>
      <c r="JN582">
        <v>6.14723</v>
      </c>
      <c r="JO582">
        <v>41.9102</v>
      </c>
      <c r="JP582">
        <v>3.67664</v>
      </c>
      <c r="JQ582">
        <v>-999.9</v>
      </c>
      <c r="JR582">
        <v>64.5819</v>
      </c>
      <c r="JS582">
        <v>15.2884</v>
      </c>
      <c r="JT582">
        <v>99.62520000000001</v>
      </c>
      <c r="JU582">
        <v>99.7332</v>
      </c>
    </row>
    <row r="583" spans="1:281">
      <c r="A583">
        <v>567</v>
      </c>
      <c r="B583">
        <v>1652297025.5</v>
      </c>
      <c r="C583">
        <v>14969</v>
      </c>
      <c r="D583" t="s">
        <v>1647</v>
      </c>
      <c r="E583" t="s">
        <v>1648</v>
      </c>
      <c r="F583">
        <v>5</v>
      </c>
      <c r="G583" t="s">
        <v>1605</v>
      </c>
      <c r="H583" t="s">
        <v>418</v>
      </c>
      <c r="I583">
        <v>1652297023</v>
      </c>
      <c r="J583">
        <f>(K583)/1000</f>
        <v>0</v>
      </c>
      <c r="K583">
        <f>IF(CZ583, AN583, AH583)</f>
        <v>0</v>
      </c>
      <c r="L583">
        <f>IF(CZ583, AI583, AG583)</f>
        <v>0</v>
      </c>
      <c r="M583">
        <f>DB583 - IF(AU583&gt;1, L583*CV583*100.0/(AW583*DP583), 0)</f>
        <v>0</v>
      </c>
      <c r="N583">
        <f>((T583-J583/2)*M583-L583)/(T583+J583/2)</f>
        <v>0</v>
      </c>
      <c r="O583">
        <f>N583*(DI583+DJ583)/1000.0</f>
        <v>0</v>
      </c>
      <c r="P583">
        <f>(DB583 - IF(AU583&gt;1, L583*CV583*100.0/(AW583*DP583), 0))*(DI583+DJ583)/1000.0</f>
        <v>0</v>
      </c>
      <c r="Q583">
        <f>2.0/((1/S583-1/R583)+SIGN(S583)*SQRT((1/S583-1/R583)*(1/S583-1/R583) + 4*CW583/((CW583+1)*(CW583+1))*(2*1/S583*1/R583-1/R583*1/R583)))</f>
        <v>0</v>
      </c>
      <c r="R583">
        <f>IF(LEFT(CX583,1)&lt;&gt;"0",IF(LEFT(CX583,1)="1",3.0,CY583),$D$5+$E$5*(DP583*DI583/($K$5*1000))+$F$5*(DP583*DI583/($K$5*1000))*MAX(MIN(CV583,$J$5),$I$5)*MAX(MIN(CV583,$J$5),$I$5)+$G$5*MAX(MIN(CV583,$J$5),$I$5)*(DP583*DI583/($K$5*1000))+$H$5*(DP583*DI583/($K$5*1000))*(DP583*DI583/($K$5*1000)))</f>
        <v>0</v>
      </c>
      <c r="S583">
        <f>J583*(1000-(1000*0.61365*exp(17.502*W583/(240.97+W583))/(DI583+DJ583)+DD583)/2)/(1000*0.61365*exp(17.502*W583/(240.97+W583))/(DI583+DJ583)-DD583)</f>
        <v>0</v>
      </c>
      <c r="T583">
        <f>1/((CW583+1)/(Q583/1.6)+1/(R583/1.37)) + CW583/((CW583+1)/(Q583/1.6) + CW583/(R583/1.37))</f>
        <v>0</v>
      </c>
      <c r="U583">
        <f>(CR583*CU583)</f>
        <v>0</v>
      </c>
      <c r="V583">
        <f>(DK583+(U583+2*0.95*5.67E-8*(((DK583+$B$7)+273)^4-(DK583+273)^4)-44100*J583)/(1.84*29.3*R583+8*0.95*5.67E-8*(DK583+273)^3))</f>
        <v>0</v>
      </c>
      <c r="W583">
        <f>($C$7*DL583+$D$7*DM583+$E$7*V583)</f>
        <v>0</v>
      </c>
      <c r="X583">
        <f>0.61365*exp(17.502*W583/(240.97+W583))</f>
        <v>0</v>
      </c>
      <c r="Y583">
        <f>(Z583/AA583*100)</f>
        <v>0</v>
      </c>
      <c r="Z583">
        <f>DD583*(DI583+DJ583)/1000</f>
        <v>0</v>
      </c>
      <c r="AA583">
        <f>0.61365*exp(17.502*DK583/(240.97+DK583))</f>
        <v>0</v>
      </c>
      <c r="AB583">
        <f>(X583-DD583*(DI583+DJ583)/1000)</f>
        <v>0</v>
      </c>
      <c r="AC583">
        <f>(-J583*44100)</f>
        <v>0</v>
      </c>
      <c r="AD583">
        <f>2*29.3*R583*0.92*(DK583-W583)</f>
        <v>0</v>
      </c>
      <c r="AE583">
        <f>2*0.95*5.67E-8*(((DK583+$B$7)+273)^4-(W583+273)^4)</f>
        <v>0</v>
      </c>
      <c r="AF583">
        <f>U583+AE583+AC583+AD583</f>
        <v>0</v>
      </c>
      <c r="AG583">
        <f>DH583*AU583*(DC583-DB583*(1000-AU583*DE583)/(1000-AU583*DD583))/(100*CV583)</f>
        <v>0</v>
      </c>
      <c r="AH583">
        <f>1000*DH583*AU583*(DD583-DE583)/(100*CV583*(1000-AU583*DD583))</f>
        <v>0</v>
      </c>
      <c r="AI583">
        <f>(AJ583 - AK583 - DI583*1E3/(8.314*(DK583+273.15)) * AM583/DH583 * AL583) * DH583/(100*CV583) * (1000 - DE583)/1000</f>
        <v>0</v>
      </c>
      <c r="AJ583">
        <v>83.66260436351006</v>
      </c>
      <c r="AK583">
        <v>97.04167939393933</v>
      </c>
      <c r="AL583">
        <v>-2.984890856384128</v>
      </c>
      <c r="AM583">
        <v>66.43299364286264</v>
      </c>
      <c r="AN583">
        <f>(AP583 - AO583 + DI583*1E3/(8.314*(DK583+273.15)) * AR583/DH583 * AQ583) * DH583/(100*CV583) * 1000/(1000 - AP583)</f>
        <v>0</v>
      </c>
      <c r="AO583">
        <v>15.06845696241574</v>
      </c>
      <c r="AP583">
        <v>28.83997972027974</v>
      </c>
      <c r="AQ583">
        <v>0.0002095278808605004</v>
      </c>
      <c r="AR583">
        <v>79.14352764128105</v>
      </c>
      <c r="AS583">
        <v>0</v>
      </c>
      <c r="AT583">
        <v>0</v>
      </c>
      <c r="AU583">
        <f>IF(AS583*$H$13&gt;=AW583,1.0,(AW583/(AW583-AS583*$H$13)))</f>
        <v>0</v>
      </c>
      <c r="AV583">
        <f>(AU583-1)*100</f>
        <v>0</v>
      </c>
      <c r="AW583">
        <f>MAX(0,($B$13+$C$13*DP583)/(1+$D$13*DP583)*DI583/(DK583+273)*$E$13)</f>
        <v>0</v>
      </c>
      <c r="AX583" t="s">
        <v>421</v>
      </c>
      <c r="AY583" t="s">
        <v>421</v>
      </c>
      <c r="AZ583">
        <v>0</v>
      </c>
      <c r="BA583">
        <v>0</v>
      </c>
      <c r="BB583">
        <f>1-AZ583/BA583</f>
        <v>0</v>
      </c>
      <c r="BC583">
        <v>0</v>
      </c>
      <c r="BD583" t="s">
        <v>421</v>
      </c>
      <c r="BE583" t="s">
        <v>421</v>
      </c>
      <c r="BF583">
        <v>0</v>
      </c>
      <c r="BG583">
        <v>0</v>
      </c>
      <c r="BH583">
        <f>1-BF583/BG583</f>
        <v>0</v>
      </c>
      <c r="BI583">
        <v>0.5</v>
      </c>
      <c r="BJ583">
        <f>CS583</f>
        <v>0</v>
      </c>
      <c r="BK583">
        <f>L583</f>
        <v>0</v>
      </c>
      <c r="BL583">
        <f>BH583*BI583*BJ583</f>
        <v>0</v>
      </c>
      <c r="BM583">
        <f>(BK583-BC583)/BJ583</f>
        <v>0</v>
      </c>
      <c r="BN583">
        <f>(BA583-BG583)/BG583</f>
        <v>0</v>
      </c>
      <c r="BO583">
        <f>AZ583/(BB583+AZ583/BG583)</f>
        <v>0</v>
      </c>
      <c r="BP583" t="s">
        <v>421</v>
      </c>
      <c r="BQ583">
        <v>0</v>
      </c>
      <c r="BR583">
        <f>IF(BQ583&lt;&gt;0, BQ583, BO583)</f>
        <v>0</v>
      </c>
      <c r="BS583">
        <f>1-BR583/BG583</f>
        <v>0</v>
      </c>
      <c r="BT583">
        <f>(BG583-BF583)/(BG583-BR583)</f>
        <v>0</v>
      </c>
      <c r="BU583">
        <f>(BA583-BG583)/(BA583-BR583)</f>
        <v>0</v>
      </c>
      <c r="BV583">
        <f>(BG583-BF583)/(BG583-AZ583)</f>
        <v>0</v>
      </c>
      <c r="BW583">
        <f>(BA583-BG583)/(BA583-AZ583)</f>
        <v>0</v>
      </c>
      <c r="BX583">
        <f>(BT583*BR583/BF583)</f>
        <v>0</v>
      </c>
      <c r="BY583">
        <f>(1-BX583)</f>
        <v>0</v>
      </c>
      <c r="BZ583">
        <v>1371</v>
      </c>
      <c r="CA583">
        <v>300</v>
      </c>
      <c r="CB583">
        <v>300</v>
      </c>
      <c r="CC583">
        <v>300</v>
      </c>
      <c r="CD583">
        <v>10508.5</v>
      </c>
      <c r="CE583">
        <v>0.03</v>
      </c>
      <c r="CF583">
        <v>-0.00739737</v>
      </c>
      <c r="CG583">
        <v>0.08</v>
      </c>
      <c r="CH583" t="s">
        <v>421</v>
      </c>
      <c r="CI583" t="s">
        <v>421</v>
      </c>
      <c r="CJ583" t="s">
        <v>421</v>
      </c>
      <c r="CK583" t="s">
        <v>421</v>
      </c>
      <c r="CL583" t="s">
        <v>421</v>
      </c>
      <c r="CM583" t="s">
        <v>421</v>
      </c>
      <c r="CN583" t="s">
        <v>421</v>
      </c>
      <c r="CO583" t="s">
        <v>421</v>
      </c>
      <c r="CP583" t="s">
        <v>421</v>
      </c>
      <c r="CQ583" t="s">
        <v>421</v>
      </c>
      <c r="CR583">
        <f>$B$11*DQ583+$C$11*DR583+$F$11*EC583*(1-EF583)</f>
        <v>0</v>
      </c>
      <c r="CS583">
        <f>CR583*CT583</f>
        <v>0</v>
      </c>
      <c r="CT583">
        <f>($B$11*$D$9+$C$11*$D$9+$F$11*((EP583+EH583)/MAX(EP583+EH583+EQ583, 0.1)*$I$9+EQ583/MAX(EP583+EH583+EQ583, 0.1)*$J$9))/($B$11+$C$11+$F$11)</f>
        <v>0</v>
      </c>
      <c r="CU583">
        <f>($B$11*$K$9+$C$11*$K$9+$F$11*((EP583+EH583)/MAX(EP583+EH583+EQ583, 0.1)*$P$9+EQ583/MAX(EP583+EH583+EQ583, 0.1)*$Q$9))/($B$11+$C$11+$F$11)</f>
        <v>0</v>
      </c>
      <c r="CV583">
        <v>6</v>
      </c>
      <c r="CW583">
        <v>0.5</v>
      </c>
      <c r="CX583" t="s">
        <v>422</v>
      </c>
      <c r="CY583">
        <v>2</v>
      </c>
      <c r="CZ583" t="b">
        <v>1</v>
      </c>
      <c r="DA583">
        <v>1652297023</v>
      </c>
      <c r="DB583">
        <v>100.0321666666667</v>
      </c>
      <c r="DC583">
        <v>78.16931111111111</v>
      </c>
      <c r="DD583">
        <v>28.81713333333333</v>
      </c>
      <c r="DE583">
        <v>15.1374</v>
      </c>
      <c r="DF583">
        <v>99.75153333333333</v>
      </c>
      <c r="DG583">
        <v>28.68143333333333</v>
      </c>
      <c r="DH583">
        <v>400.1274444444444</v>
      </c>
      <c r="DI583">
        <v>90.51324444444445</v>
      </c>
      <c r="DJ583">
        <v>0.1000093888888889</v>
      </c>
      <c r="DK583">
        <v>33.79808888888888</v>
      </c>
      <c r="DL583">
        <v>32.47136666666668</v>
      </c>
      <c r="DM583">
        <v>999.9000000000001</v>
      </c>
      <c r="DN583">
        <v>0</v>
      </c>
      <c r="DO583">
        <v>0</v>
      </c>
      <c r="DP583">
        <v>9999.487777777778</v>
      </c>
      <c r="DQ583">
        <v>0</v>
      </c>
      <c r="DR583">
        <v>1021.185555555556</v>
      </c>
      <c r="DS583">
        <v>21.86285555555556</v>
      </c>
      <c r="DT583">
        <v>103.0003444444445</v>
      </c>
      <c r="DU583">
        <v>79.37057777777778</v>
      </c>
      <c r="DV583">
        <v>13.67975555555556</v>
      </c>
      <c r="DW583">
        <v>78.16931111111111</v>
      </c>
      <c r="DX583">
        <v>15.1374</v>
      </c>
      <c r="DY583">
        <v>2.608333333333333</v>
      </c>
      <c r="DZ583">
        <v>1.370136666666667</v>
      </c>
      <c r="EA583">
        <v>21.71873333333333</v>
      </c>
      <c r="EB583">
        <v>11.59102222222222</v>
      </c>
      <c r="EC583">
        <v>1500.032222222222</v>
      </c>
      <c r="ED583">
        <v>0.9730056666666668</v>
      </c>
      <c r="EE583">
        <v>0.02699434444444444</v>
      </c>
      <c r="EF583">
        <v>0</v>
      </c>
      <c r="EG583">
        <v>1055.873333333333</v>
      </c>
      <c r="EH583">
        <v>5.00097</v>
      </c>
      <c r="EI583">
        <v>17118.14444444444</v>
      </c>
      <c r="EJ583">
        <v>12491.86666666667</v>
      </c>
      <c r="EK583">
        <v>42.75</v>
      </c>
      <c r="EL583">
        <v>44.5</v>
      </c>
      <c r="EM583">
        <v>43</v>
      </c>
      <c r="EN583">
        <v>44.25</v>
      </c>
      <c r="EO583">
        <v>43.84700000000001</v>
      </c>
      <c r="EP583">
        <v>1454.673333333333</v>
      </c>
      <c r="EQ583">
        <v>40.35555555555556</v>
      </c>
      <c r="ER583">
        <v>0</v>
      </c>
      <c r="ES583">
        <v>582.7999999523163</v>
      </c>
      <c r="ET583">
        <v>0</v>
      </c>
      <c r="EU583">
        <v>1070.615</v>
      </c>
      <c r="EV583">
        <v>-186.1384612938217</v>
      </c>
      <c r="EW583">
        <v>-2776.280338115371</v>
      </c>
      <c r="EX583">
        <v>17337.27692307692</v>
      </c>
      <c r="EY583">
        <v>15</v>
      </c>
      <c r="EZ583">
        <v>1652296461.5</v>
      </c>
      <c r="FA583" t="s">
        <v>1606</v>
      </c>
      <c r="FB583">
        <v>1652296461.5</v>
      </c>
      <c r="FC583">
        <v>1652296459.5</v>
      </c>
      <c r="FD583">
        <v>40</v>
      </c>
      <c r="FE583">
        <v>-0.753</v>
      </c>
      <c r="FF583">
        <v>0.017</v>
      </c>
      <c r="FG583">
        <v>0.039</v>
      </c>
      <c r="FH583">
        <v>0.136</v>
      </c>
      <c r="FI583">
        <v>400</v>
      </c>
      <c r="FJ583">
        <v>29</v>
      </c>
      <c r="FK583">
        <v>0.22</v>
      </c>
      <c r="FL583">
        <v>0.25</v>
      </c>
      <c r="FM583">
        <v>18.81480731707317</v>
      </c>
      <c r="FN583">
        <v>23.48559303135891</v>
      </c>
      <c r="FO583">
        <v>2.317770317372454</v>
      </c>
      <c r="FP583">
        <v>-1</v>
      </c>
      <c r="FQ583">
        <v>13.77572682926829</v>
      </c>
      <c r="FR583">
        <v>-0.4500982578397109</v>
      </c>
      <c r="FS583">
        <v>0.05589568692462538</v>
      </c>
      <c r="FT583">
        <v>1</v>
      </c>
      <c r="FU583">
        <v>0</v>
      </c>
      <c r="FV583">
        <v>0</v>
      </c>
      <c r="FW583">
        <v>0</v>
      </c>
      <c r="FX583">
        <v>-1</v>
      </c>
      <c r="FY583">
        <v>1</v>
      </c>
      <c r="FZ583">
        <v>1</v>
      </c>
      <c r="GA583" t="s">
        <v>719</v>
      </c>
      <c r="GB583">
        <v>2.69356</v>
      </c>
      <c r="GC583">
        <v>2.70515</v>
      </c>
      <c r="GD583">
        <v>0.0243231</v>
      </c>
      <c r="GE583">
        <v>0.0182168</v>
      </c>
      <c r="GF583">
        <v>0.119935</v>
      </c>
      <c r="GG583">
        <v>0.0753485</v>
      </c>
      <c r="GH583">
        <v>30561.6</v>
      </c>
      <c r="GI583">
        <v>30882.6</v>
      </c>
      <c r="GJ583">
        <v>29148.6</v>
      </c>
      <c r="GK583">
        <v>29115.1</v>
      </c>
      <c r="GL583">
        <v>33957.2</v>
      </c>
      <c r="GM583">
        <v>35845.5</v>
      </c>
      <c r="GN583">
        <v>41018.1</v>
      </c>
      <c r="GO583">
        <v>41552.5</v>
      </c>
      <c r="GP583">
        <v>1.71763</v>
      </c>
      <c r="GQ583">
        <v>1.98062</v>
      </c>
      <c r="GR583">
        <v>0.06780029999999999</v>
      </c>
      <c r="GS583">
        <v>0</v>
      </c>
      <c r="GT583">
        <v>31.3826</v>
      </c>
      <c r="GU583">
        <v>999.9</v>
      </c>
      <c r="GV583">
        <v>38.5</v>
      </c>
      <c r="GW583">
        <v>37.8</v>
      </c>
      <c r="GX583">
        <v>28.0126</v>
      </c>
      <c r="GY583">
        <v>62.8246</v>
      </c>
      <c r="GZ583">
        <v>29.7356</v>
      </c>
      <c r="HA583">
        <v>1</v>
      </c>
      <c r="HB583">
        <v>0.390267</v>
      </c>
      <c r="HC583">
        <v>0</v>
      </c>
      <c r="HD583">
        <v>20.3922</v>
      </c>
      <c r="HE583">
        <v>5.21564</v>
      </c>
      <c r="HF583">
        <v>12.0099</v>
      </c>
      <c r="HG583">
        <v>4.987</v>
      </c>
      <c r="HH583">
        <v>3.28835</v>
      </c>
      <c r="HI583">
        <v>2589.1</v>
      </c>
      <c r="HJ583">
        <v>9999</v>
      </c>
      <c r="HK583">
        <v>9999</v>
      </c>
      <c r="HL583">
        <v>48.1</v>
      </c>
      <c r="HM583">
        <v>1.86737</v>
      </c>
      <c r="HN583">
        <v>1.8663</v>
      </c>
      <c r="HO583">
        <v>1.86584</v>
      </c>
      <c r="HP583">
        <v>1.86572</v>
      </c>
      <c r="HQ583">
        <v>1.86753</v>
      </c>
      <c r="HR583">
        <v>1.87</v>
      </c>
      <c r="HS583">
        <v>1.86872</v>
      </c>
      <c r="HT583">
        <v>1.87011</v>
      </c>
      <c r="HU583">
        <v>0</v>
      </c>
      <c r="HV583">
        <v>0</v>
      </c>
      <c r="HW583">
        <v>0</v>
      </c>
      <c r="HX583">
        <v>0</v>
      </c>
      <c r="HY583" t="s">
        <v>425</v>
      </c>
      <c r="HZ583" t="s">
        <v>426</v>
      </c>
      <c r="IA583" t="s">
        <v>427</v>
      </c>
      <c r="IB583" t="s">
        <v>427</v>
      </c>
      <c r="IC583" t="s">
        <v>427</v>
      </c>
      <c r="ID583" t="s">
        <v>427</v>
      </c>
      <c r="IE583">
        <v>0</v>
      </c>
      <c r="IF583">
        <v>100</v>
      </c>
      <c r="IG583">
        <v>100</v>
      </c>
      <c r="IH583">
        <v>0.285</v>
      </c>
      <c r="II583">
        <v>0.1362</v>
      </c>
      <c r="IJ583">
        <v>0.3340698134881136</v>
      </c>
      <c r="IK583">
        <v>-0.0004613869835165773</v>
      </c>
      <c r="IL583">
        <v>-7.733014719846753E-07</v>
      </c>
      <c r="IM583">
        <v>2.12217718631011E-10</v>
      </c>
      <c r="IN583">
        <v>-0.1489367367143348</v>
      </c>
      <c r="IO583">
        <v>0.000886434048502425</v>
      </c>
      <c r="IP583">
        <v>0.0004187276611132993</v>
      </c>
      <c r="IQ583">
        <v>-3.612086840460417E-06</v>
      </c>
      <c r="IR583">
        <v>19</v>
      </c>
      <c r="IS583">
        <v>2204</v>
      </c>
      <c r="IT583">
        <v>1</v>
      </c>
      <c r="IU583">
        <v>37</v>
      </c>
      <c r="IV583">
        <v>9.4</v>
      </c>
      <c r="IW583">
        <v>9.4</v>
      </c>
      <c r="IX583">
        <v>0.269775</v>
      </c>
      <c r="IY583">
        <v>2.30835</v>
      </c>
      <c r="IZ583">
        <v>1.39648</v>
      </c>
      <c r="JA583">
        <v>2.34497</v>
      </c>
      <c r="JB583">
        <v>1.49536</v>
      </c>
      <c r="JC583">
        <v>2.38281</v>
      </c>
      <c r="JD583">
        <v>39.9437</v>
      </c>
      <c r="JE583">
        <v>13.4753</v>
      </c>
      <c r="JF583">
        <v>18</v>
      </c>
      <c r="JG583">
        <v>394.419</v>
      </c>
      <c r="JH583">
        <v>544.905</v>
      </c>
      <c r="JI583">
        <v>33.0457</v>
      </c>
      <c r="JJ583">
        <v>32.4448</v>
      </c>
      <c r="JK583">
        <v>30.0008</v>
      </c>
      <c r="JL583">
        <v>32.284</v>
      </c>
      <c r="JM583">
        <v>32.1805</v>
      </c>
      <c r="JN583">
        <v>5.35925</v>
      </c>
      <c r="JO583">
        <v>41.9102</v>
      </c>
      <c r="JP583">
        <v>3.28688</v>
      </c>
      <c r="JQ583">
        <v>-999.9</v>
      </c>
      <c r="JR583">
        <v>44.5446</v>
      </c>
      <c r="JS583">
        <v>15.3176</v>
      </c>
      <c r="JT583">
        <v>99.6219</v>
      </c>
      <c r="JU583">
        <v>99.7328</v>
      </c>
    </row>
    <row r="584" spans="1:281">
      <c r="A584">
        <v>568</v>
      </c>
      <c r="B584">
        <v>1652297030.5</v>
      </c>
      <c r="C584">
        <v>14974</v>
      </c>
      <c r="D584" t="s">
        <v>1649</v>
      </c>
      <c r="E584" t="s">
        <v>1650</v>
      </c>
      <c r="F584">
        <v>5</v>
      </c>
      <c r="G584" t="s">
        <v>1605</v>
      </c>
      <c r="H584" t="s">
        <v>418</v>
      </c>
      <c r="I584">
        <v>1652297027.7</v>
      </c>
      <c r="J584">
        <f>(K584)/1000</f>
        <v>0</v>
      </c>
      <c r="K584">
        <f>IF(CZ584, AN584, AH584)</f>
        <v>0</v>
      </c>
      <c r="L584">
        <f>IF(CZ584, AI584, AG584)</f>
        <v>0</v>
      </c>
      <c r="M584">
        <f>DB584 - IF(AU584&gt;1, L584*CV584*100.0/(AW584*DP584), 0)</f>
        <v>0</v>
      </c>
      <c r="N584">
        <f>((T584-J584/2)*M584-L584)/(T584+J584/2)</f>
        <v>0</v>
      </c>
      <c r="O584">
        <f>N584*(DI584+DJ584)/1000.0</f>
        <v>0</v>
      </c>
      <c r="P584">
        <f>(DB584 - IF(AU584&gt;1, L584*CV584*100.0/(AW584*DP584), 0))*(DI584+DJ584)/1000.0</f>
        <v>0</v>
      </c>
      <c r="Q584">
        <f>2.0/((1/S584-1/R584)+SIGN(S584)*SQRT((1/S584-1/R584)*(1/S584-1/R584) + 4*CW584/((CW584+1)*(CW584+1))*(2*1/S584*1/R584-1/R584*1/R584)))</f>
        <v>0</v>
      </c>
      <c r="R584">
        <f>IF(LEFT(CX584,1)&lt;&gt;"0",IF(LEFT(CX584,1)="1",3.0,CY584),$D$5+$E$5*(DP584*DI584/($K$5*1000))+$F$5*(DP584*DI584/($K$5*1000))*MAX(MIN(CV584,$J$5),$I$5)*MAX(MIN(CV584,$J$5),$I$5)+$G$5*MAX(MIN(CV584,$J$5),$I$5)*(DP584*DI584/($K$5*1000))+$H$5*(DP584*DI584/($K$5*1000))*(DP584*DI584/($K$5*1000)))</f>
        <v>0</v>
      </c>
      <c r="S584">
        <f>J584*(1000-(1000*0.61365*exp(17.502*W584/(240.97+W584))/(DI584+DJ584)+DD584)/2)/(1000*0.61365*exp(17.502*W584/(240.97+W584))/(DI584+DJ584)-DD584)</f>
        <v>0</v>
      </c>
      <c r="T584">
        <f>1/((CW584+1)/(Q584/1.6)+1/(R584/1.37)) + CW584/((CW584+1)/(Q584/1.6) + CW584/(R584/1.37))</f>
        <v>0</v>
      </c>
      <c r="U584">
        <f>(CR584*CU584)</f>
        <v>0</v>
      </c>
      <c r="V584">
        <f>(DK584+(U584+2*0.95*5.67E-8*(((DK584+$B$7)+273)^4-(DK584+273)^4)-44100*J584)/(1.84*29.3*R584+8*0.95*5.67E-8*(DK584+273)^3))</f>
        <v>0</v>
      </c>
      <c r="W584">
        <f>($C$7*DL584+$D$7*DM584+$E$7*V584)</f>
        <v>0</v>
      </c>
      <c r="X584">
        <f>0.61365*exp(17.502*W584/(240.97+W584))</f>
        <v>0</v>
      </c>
      <c r="Y584">
        <f>(Z584/AA584*100)</f>
        <v>0</v>
      </c>
      <c r="Z584">
        <f>DD584*(DI584+DJ584)/1000</f>
        <v>0</v>
      </c>
      <c r="AA584">
        <f>0.61365*exp(17.502*DK584/(240.97+DK584))</f>
        <v>0</v>
      </c>
      <c r="AB584">
        <f>(X584-DD584*(DI584+DJ584)/1000)</f>
        <v>0</v>
      </c>
      <c r="AC584">
        <f>(-J584*44100)</f>
        <v>0</v>
      </c>
      <c r="AD584">
        <f>2*29.3*R584*0.92*(DK584-W584)</f>
        <v>0</v>
      </c>
      <c r="AE584">
        <f>2*0.95*5.67E-8*(((DK584+$B$7)+273)^4-(W584+273)^4)</f>
        <v>0</v>
      </c>
      <c r="AF584">
        <f>U584+AE584+AC584+AD584</f>
        <v>0</v>
      </c>
      <c r="AG584">
        <f>DH584*AU584*(DC584-DB584*(1000-AU584*DE584)/(1000-AU584*DD584))/(100*CV584)</f>
        <v>0</v>
      </c>
      <c r="AH584">
        <f>1000*DH584*AU584*(DD584-DE584)/(100*CV584*(1000-AU584*DD584))</f>
        <v>0</v>
      </c>
      <c r="AI584">
        <f>(AJ584 - AK584 - DI584*1E3/(8.314*(DK584+273.15)) * AM584/DH584 * AL584) * DH584/(100*CV584) * (1000 - DE584)/1000</f>
        <v>0</v>
      </c>
      <c r="AJ584">
        <v>66.31952698070511</v>
      </c>
      <c r="AK584">
        <v>81.89737515151516</v>
      </c>
      <c r="AL584">
        <v>-3.033740109672231</v>
      </c>
      <c r="AM584">
        <v>66.43299364286264</v>
      </c>
      <c r="AN584">
        <f>(AP584 - AO584 + DI584*1E3/(8.314*(DK584+273.15)) * AR584/DH584 * AQ584) * DH584/(100*CV584) * 1000/(1000 - AP584)</f>
        <v>0</v>
      </c>
      <c r="AO584">
        <v>15.20601498103983</v>
      </c>
      <c r="AP584">
        <v>28.8944146853147</v>
      </c>
      <c r="AQ584">
        <v>0.01454194808368525</v>
      </c>
      <c r="AR584">
        <v>79.14352764128105</v>
      </c>
      <c r="AS584">
        <v>0</v>
      </c>
      <c r="AT584">
        <v>0</v>
      </c>
      <c r="AU584">
        <f>IF(AS584*$H$13&gt;=AW584,1.0,(AW584/(AW584-AS584*$H$13)))</f>
        <v>0</v>
      </c>
      <c r="AV584">
        <f>(AU584-1)*100</f>
        <v>0</v>
      </c>
      <c r="AW584">
        <f>MAX(0,($B$13+$C$13*DP584)/(1+$D$13*DP584)*DI584/(DK584+273)*$E$13)</f>
        <v>0</v>
      </c>
      <c r="AX584" t="s">
        <v>421</v>
      </c>
      <c r="AY584" t="s">
        <v>421</v>
      </c>
      <c r="AZ584">
        <v>0</v>
      </c>
      <c r="BA584">
        <v>0</v>
      </c>
      <c r="BB584">
        <f>1-AZ584/BA584</f>
        <v>0</v>
      </c>
      <c r="BC584">
        <v>0</v>
      </c>
      <c r="BD584" t="s">
        <v>421</v>
      </c>
      <c r="BE584" t="s">
        <v>421</v>
      </c>
      <c r="BF584">
        <v>0</v>
      </c>
      <c r="BG584">
        <v>0</v>
      </c>
      <c r="BH584">
        <f>1-BF584/BG584</f>
        <v>0</v>
      </c>
      <c r="BI584">
        <v>0.5</v>
      </c>
      <c r="BJ584">
        <f>CS584</f>
        <v>0</v>
      </c>
      <c r="BK584">
        <f>L584</f>
        <v>0</v>
      </c>
      <c r="BL584">
        <f>BH584*BI584*BJ584</f>
        <v>0</v>
      </c>
      <c r="BM584">
        <f>(BK584-BC584)/BJ584</f>
        <v>0</v>
      </c>
      <c r="BN584">
        <f>(BA584-BG584)/BG584</f>
        <v>0</v>
      </c>
      <c r="BO584">
        <f>AZ584/(BB584+AZ584/BG584)</f>
        <v>0</v>
      </c>
      <c r="BP584" t="s">
        <v>421</v>
      </c>
      <c r="BQ584">
        <v>0</v>
      </c>
      <c r="BR584">
        <f>IF(BQ584&lt;&gt;0, BQ584, BO584)</f>
        <v>0</v>
      </c>
      <c r="BS584">
        <f>1-BR584/BG584</f>
        <v>0</v>
      </c>
      <c r="BT584">
        <f>(BG584-BF584)/(BG584-BR584)</f>
        <v>0</v>
      </c>
      <c r="BU584">
        <f>(BA584-BG584)/(BA584-BR584)</f>
        <v>0</v>
      </c>
      <c r="BV584">
        <f>(BG584-BF584)/(BG584-AZ584)</f>
        <v>0</v>
      </c>
      <c r="BW584">
        <f>(BA584-BG584)/(BA584-AZ584)</f>
        <v>0</v>
      </c>
      <c r="BX584">
        <f>(BT584*BR584/BF584)</f>
        <v>0</v>
      </c>
      <c r="BY584">
        <f>(1-BX584)</f>
        <v>0</v>
      </c>
      <c r="BZ584">
        <v>1371</v>
      </c>
      <c r="CA584">
        <v>300</v>
      </c>
      <c r="CB584">
        <v>300</v>
      </c>
      <c r="CC584">
        <v>300</v>
      </c>
      <c r="CD584">
        <v>10508.5</v>
      </c>
      <c r="CE584">
        <v>0.03</v>
      </c>
      <c r="CF584">
        <v>-0.00739737</v>
      </c>
      <c r="CG584">
        <v>0.08</v>
      </c>
      <c r="CH584" t="s">
        <v>421</v>
      </c>
      <c r="CI584" t="s">
        <v>421</v>
      </c>
      <c r="CJ584" t="s">
        <v>421</v>
      </c>
      <c r="CK584" t="s">
        <v>421</v>
      </c>
      <c r="CL584" t="s">
        <v>421</v>
      </c>
      <c r="CM584" t="s">
        <v>421</v>
      </c>
      <c r="CN584" t="s">
        <v>421</v>
      </c>
      <c r="CO584" t="s">
        <v>421</v>
      </c>
      <c r="CP584" t="s">
        <v>421</v>
      </c>
      <c r="CQ584" t="s">
        <v>421</v>
      </c>
      <c r="CR584">
        <f>$B$11*DQ584+$C$11*DR584+$F$11*EC584*(1-EF584)</f>
        <v>0</v>
      </c>
      <c r="CS584">
        <f>CR584*CT584</f>
        <v>0</v>
      </c>
      <c r="CT584">
        <f>($B$11*$D$9+$C$11*$D$9+$F$11*((EP584+EH584)/MAX(EP584+EH584+EQ584, 0.1)*$I$9+EQ584/MAX(EP584+EH584+EQ584, 0.1)*$J$9))/($B$11+$C$11+$F$11)</f>
        <v>0</v>
      </c>
      <c r="CU584">
        <f>($B$11*$K$9+$C$11*$K$9+$F$11*((EP584+EH584)/MAX(EP584+EH584+EQ584, 0.1)*$P$9+EQ584/MAX(EP584+EH584+EQ584, 0.1)*$Q$9))/($B$11+$C$11+$F$11)</f>
        <v>0</v>
      </c>
      <c r="CV584">
        <v>6</v>
      </c>
      <c r="CW584">
        <v>0.5</v>
      </c>
      <c r="CX584" t="s">
        <v>422</v>
      </c>
      <c r="CY584">
        <v>2</v>
      </c>
      <c r="CZ584" t="b">
        <v>1</v>
      </c>
      <c r="DA584">
        <v>1652297027.7</v>
      </c>
      <c r="DB584">
        <v>86.32133000000002</v>
      </c>
      <c r="DC584">
        <v>62.06913999999999</v>
      </c>
      <c r="DD584">
        <v>28.87441</v>
      </c>
      <c r="DE584">
        <v>15.19775</v>
      </c>
      <c r="DF584">
        <v>86.03255999999999</v>
      </c>
      <c r="DG584">
        <v>28.73779</v>
      </c>
      <c r="DH584">
        <v>400.1046</v>
      </c>
      <c r="DI584">
        <v>90.51129</v>
      </c>
      <c r="DJ584">
        <v>0.10001521</v>
      </c>
      <c r="DK584">
        <v>33.80477</v>
      </c>
      <c r="DL584">
        <v>32.48554</v>
      </c>
      <c r="DM584">
        <v>999.9</v>
      </c>
      <c r="DN584">
        <v>0</v>
      </c>
      <c r="DO584">
        <v>0</v>
      </c>
      <c r="DP584">
        <v>9998.369999999999</v>
      </c>
      <c r="DQ584">
        <v>0</v>
      </c>
      <c r="DR584">
        <v>1018.999</v>
      </c>
      <c r="DS584">
        <v>24.25219</v>
      </c>
      <c r="DT584">
        <v>88.88782</v>
      </c>
      <c r="DU584">
        <v>63.02704</v>
      </c>
      <c r="DV584">
        <v>13.67666</v>
      </c>
      <c r="DW584">
        <v>62.06913999999999</v>
      </c>
      <c r="DX584">
        <v>15.19775</v>
      </c>
      <c r="DY584">
        <v>2.61346</v>
      </c>
      <c r="DZ584">
        <v>1.375569</v>
      </c>
      <c r="EA584">
        <v>21.75088</v>
      </c>
      <c r="EB584">
        <v>11.65096</v>
      </c>
      <c r="EC584">
        <v>1500.032</v>
      </c>
      <c r="ED584">
        <v>0.9730072</v>
      </c>
      <c r="EE584">
        <v>0.02699299</v>
      </c>
      <c r="EF584">
        <v>0</v>
      </c>
      <c r="EG584">
        <v>1042.592</v>
      </c>
      <c r="EH584">
        <v>5.000970000000001</v>
      </c>
      <c r="EI584">
        <v>16920.43</v>
      </c>
      <c r="EJ584">
        <v>12491.91</v>
      </c>
      <c r="EK584">
        <v>42.75</v>
      </c>
      <c r="EL584">
        <v>44.5</v>
      </c>
      <c r="EM584">
        <v>43</v>
      </c>
      <c r="EN584">
        <v>44.25</v>
      </c>
      <c r="EO584">
        <v>43.8687</v>
      </c>
      <c r="EP584">
        <v>1454.679</v>
      </c>
      <c r="EQ584">
        <v>40.35200000000001</v>
      </c>
      <c r="ER584">
        <v>0</v>
      </c>
      <c r="ES584">
        <v>587.5999999046326</v>
      </c>
      <c r="ET584">
        <v>0</v>
      </c>
      <c r="EU584">
        <v>1056.120769230769</v>
      </c>
      <c r="EV584">
        <v>-176.9162394436626</v>
      </c>
      <c r="EW584">
        <v>-2620.321369357198</v>
      </c>
      <c r="EX584">
        <v>17121.24615384615</v>
      </c>
      <c r="EY584">
        <v>15</v>
      </c>
      <c r="EZ584">
        <v>1652296461.5</v>
      </c>
      <c r="FA584" t="s">
        <v>1606</v>
      </c>
      <c r="FB584">
        <v>1652296461.5</v>
      </c>
      <c r="FC584">
        <v>1652296459.5</v>
      </c>
      <c r="FD584">
        <v>40</v>
      </c>
      <c r="FE584">
        <v>-0.753</v>
      </c>
      <c r="FF584">
        <v>0.017</v>
      </c>
      <c r="FG584">
        <v>0.039</v>
      </c>
      <c r="FH584">
        <v>0.136</v>
      </c>
      <c r="FI584">
        <v>400</v>
      </c>
      <c r="FJ584">
        <v>29</v>
      </c>
      <c r="FK584">
        <v>0.22</v>
      </c>
      <c r="FL584">
        <v>0.25</v>
      </c>
      <c r="FM584">
        <v>20.47063658536586</v>
      </c>
      <c r="FN584">
        <v>24.65134285714284</v>
      </c>
      <c r="FO584">
        <v>2.43641627693528</v>
      </c>
      <c r="FP584">
        <v>-1</v>
      </c>
      <c r="FQ584">
        <v>13.74984634146341</v>
      </c>
      <c r="FR584">
        <v>-0.6122257839721071</v>
      </c>
      <c r="FS584">
        <v>0.06609979188027075</v>
      </c>
      <c r="FT584">
        <v>0</v>
      </c>
      <c r="FU584">
        <v>0</v>
      </c>
      <c r="FV584">
        <v>0</v>
      </c>
      <c r="FW584">
        <v>0</v>
      </c>
      <c r="FX584">
        <v>-1</v>
      </c>
      <c r="FY584">
        <v>0</v>
      </c>
      <c r="FZ584">
        <v>1</v>
      </c>
      <c r="GA584" t="s">
        <v>710</v>
      </c>
      <c r="GB584">
        <v>2.69344</v>
      </c>
      <c r="GC584">
        <v>2.70508</v>
      </c>
      <c r="GD584">
        <v>0.0205074</v>
      </c>
      <c r="GE584">
        <v>0.0137667</v>
      </c>
      <c r="GF584">
        <v>0.120071</v>
      </c>
      <c r="GG584">
        <v>0.07538209999999999</v>
      </c>
      <c r="GH584">
        <v>30681.2</v>
      </c>
      <c r="GI584">
        <v>31021.8</v>
      </c>
      <c r="GJ584">
        <v>29148.8</v>
      </c>
      <c r="GK584">
        <v>29114.5</v>
      </c>
      <c r="GL584">
        <v>33952</v>
      </c>
      <c r="GM584">
        <v>35843.4</v>
      </c>
      <c r="GN584">
        <v>41018.2</v>
      </c>
      <c r="GO584">
        <v>41551.8</v>
      </c>
      <c r="GP584">
        <v>1.71747</v>
      </c>
      <c r="GQ584">
        <v>1.98083</v>
      </c>
      <c r="GR584">
        <v>0.0680611</v>
      </c>
      <c r="GS584">
        <v>0</v>
      </c>
      <c r="GT584">
        <v>31.3916</v>
      </c>
      <c r="GU584">
        <v>999.9</v>
      </c>
      <c r="GV584">
        <v>38.4</v>
      </c>
      <c r="GW584">
        <v>37.8</v>
      </c>
      <c r="GX584">
        <v>27.9396</v>
      </c>
      <c r="GY584">
        <v>62.6246</v>
      </c>
      <c r="GZ584">
        <v>29.359</v>
      </c>
      <c r="HA584">
        <v>1</v>
      </c>
      <c r="HB584">
        <v>0.391087</v>
      </c>
      <c r="HC584">
        <v>0</v>
      </c>
      <c r="HD584">
        <v>20.3924</v>
      </c>
      <c r="HE584">
        <v>5.21564</v>
      </c>
      <c r="HF584">
        <v>12.0099</v>
      </c>
      <c r="HG584">
        <v>4.987</v>
      </c>
      <c r="HH584">
        <v>3.28842</v>
      </c>
      <c r="HI584">
        <v>2589.1</v>
      </c>
      <c r="HJ584">
        <v>9999</v>
      </c>
      <c r="HK584">
        <v>9999</v>
      </c>
      <c r="HL584">
        <v>48.1</v>
      </c>
      <c r="HM584">
        <v>1.86737</v>
      </c>
      <c r="HN584">
        <v>1.86631</v>
      </c>
      <c r="HO584">
        <v>1.86584</v>
      </c>
      <c r="HP584">
        <v>1.8657</v>
      </c>
      <c r="HQ584">
        <v>1.86754</v>
      </c>
      <c r="HR584">
        <v>1.86997</v>
      </c>
      <c r="HS584">
        <v>1.86874</v>
      </c>
      <c r="HT584">
        <v>1.87011</v>
      </c>
      <c r="HU584">
        <v>0</v>
      </c>
      <c r="HV584">
        <v>0</v>
      </c>
      <c r="HW584">
        <v>0</v>
      </c>
      <c r="HX584">
        <v>0</v>
      </c>
      <c r="HY584" t="s">
        <v>425</v>
      </c>
      <c r="HZ584" t="s">
        <v>426</v>
      </c>
      <c r="IA584" t="s">
        <v>427</v>
      </c>
      <c r="IB584" t="s">
        <v>427</v>
      </c>
      <c r="IC584" t="s">
        <v>427</v>
      </c>
      <c r="ID584" t="s">
        <v>427</v>
      </c>
      <c r="IE584">
        <v>0</v>
      </c>
      <c r="IF584">
        <v>100</v>
      </c>
      <c r="IG584">
        <v>100</v>
      </c>
      <c r="IH584">
        <v>0.294</v>
      </c>
      <c r="II584">
        <v>0.137</v>
      </c>
      <c r="IJ584">
        <v>0.3340698134881136</v>
      </c>
      <c r="IK584">
        <v>-0.0004613869835165773</v>
      </c>
      <c r="IL584">
        <v>-7.733014719846753E-07</v>
      </c>
      <c r="IM584">
        <v>2.12217718631011E-10</v>
      </c>
      <c r="IN584">
        <v>-0.1489367367143348</v>
      </c>
      <c r="IO584">
        <v>0.000886434048502425</v>
      </c>
      <c r="IP584">
        <v>0.0004187276611132993</v>
      </c>
      <c r="IQ584">
        <v>-3.612086840460417E-06</v>
      </c>
      <c r="IR584">
        <v>19</v>
      </c>
      <c r="IS584">
        <v>2204</v>
      </c>
      <c r="IT584">
        <v>1</v>
      </c>
      <c r="IU584">
        <v>37</v>
      </c>
      <c r="IV584">
        <v>9.5</v>
      </c>
      <c r="IW584">
        <v>9.5</v>
      </c>
      <c r="IX584">
        <v>0.235596</v>
      </c>
      <c r="IY584">
        <v>2.32056</v>
      </c>
      <c r="IZ584">
        <v>1.39648</v>
      </c>
      <c r="JA584">
        <v>2.34619</v>
      </c>
      <c r="JB584">
        <v>1.49536</v>
      </c>
      <c r="JC584">
        <v>2.36328</v>
      </c>
      <c r="JD584">
        <v>39.9437</v>
      </c>
      <c r="JE584">
        <v>13.4841</v>
      </c>
      <c r="JF584">
        <v>18</v>
      </c>
      <c r="JG584">
        <v>394.378</v>
      </c>
      <c r="JH584">
        <v>545.121</v>
      </c>
      <c r="JI584">
        <v>33.0498</v>
      </c>
      <c r="JJ584">
        <v>32.4534</v>
      </c>
      <c r="JK584">
        <v>30.0008</v>
      </c>
      <c r="JL584">
        <v>32.2911</v>
      </c>
      <c r="JM584">
        <v>32.1882</v>
      </c>
      <c r="JN584">
        <v>4.66879</v>
      </c>
      <c r="JO584">
        <v>41.6306</v>
      </c>
      <c r="JP584">
        <v>2.90141</v>
      </c>
      <c r="JQ584">
        <v>-999.9</v>
      </c>
      <c r="JR584">
        <v>31.187</v>
      </c>
      <c r="JS584">
        <v>15.344</v>
      </c>
      <c r="JT584">
        <v>99.6224</v>
      </c>
      <c r="JU584">
        <v>99.7308</v>
      </c>
    </row>
    <row r="585" spans="1:281">
      <c r="A585">
        <v>569</v>
      </c>
      <c r="B585">
        <v>1652297035</v>
      </c>
      <c r="C585">
        <v>14978.5</v>
      </c>
      <c r="D585" t="s">
        <v>1651</v>
      </c>
      <c r="E585" t="s">
        <v>1652</v>
      </c>
      <c r="F585">
        <v>5</v>
      </c>
      <c r="G585" t="s">
        <v>1605</v>
      </c>
      <c r="H585" t="s">
        <v>418</v>
      </c>
      <c r="I585">
        <v>1652297032.15</v>
      </c>
      <c r="J585">
        <f>(K585)/1000</f>
        <v>0</v>
      </c>
      <c r="K585">
        <f>IF(CZ585, AN585, AH585)</f>
        <v>0</v>
      </c>
      <c r="L585">
        <f>IF(CZ585, AI585, AG585)</f>
        <v>0</v>
      </c>
      <c r="M585">
        <f>DB585 - IF(AU585&gt;1, L585*CV585*100.0/(AW585*DP585), 0)</f>
        <v>0</v>
      </c>
      <c r="N585">
        <f>((T585-J585/2)*M585-L585)/(T585+J585/2)</f>
        <v>0</v>
      </c>
      <c r="O585">
        <f>N585*(DI585+DJ585)/1000.0</f>
        <v>0</v>
      </c>
      <c r="P585">
        <f>(DB585 - IF(AU585&gt;1, L585*CV585*100.0/(AW585*DP585), 0))*(DI585+DJ585)/1000.0</f>
        <v>0</v>
      </c>
      <c r="Q585">
        <f>2.0/((1/S585-1/R585)+SIGN(S585)*SQRT((1/S585-1/R585)*(1/S585-1/R585) + 4*CW585/((CW585+1)*(CW585+1))*(2*1/S585*1/R585-1/R585*1/R585)))</f>
        <v>0</v>
      </c>
      <c r="R585">
        <f>IF(LEFT(CX585,1)&lt;&gt;"0",IF(LEFT(CX585,1)="1",3.0,CY585),$D$5+$E$5*(DP585*DI585/($K$5*1000))+$F$5*(DP585*DI585/($K$5*1000))*MAX(MIN(CV585,$J$5),$I$5)*MAX(MIN(CV585,$J$5),$I$5)+$G$5*MAX(MIN(CV585,$J$5),$I$5)*(DP585*DI585/($K$5*1000))+$H$5*(DP585*DI585/($K$5*1000))*(DP585*DI585/($K$5*1000)))</f>
        <v>0</v>
      </c>
      <c r="S585">
        <f>J585*(1000-(1000*0.61365*exp(17.502*W585/(240.97+W585))/(DI585+DJ585)+DD585)/2)/(1000*0.61365*exp(17.502*W585/(240.97+W585))/(DI585+DJ585)-DD585)</f>
        <v>0</v>
      </c>
      <c r="T585">
        <f>1/((CW585+1)/(Q585/1.6)+1/(R585/1.37)) + CW585/((CW585+1)/(Q585/1.6) + CW585/(R585/1.37))</f>
        <v>0</v>
      </c>
      <c r="U585">
        <f>(CR585*CU585)</f>
        <v>0</v>
      </c>
      <c r="V585">
        <f>(DK585+(U585+2*0.95*5.67E-8*(((DK585+$B$7)+273)^4-(DK585+273)^4)-44100*J585)/(1.84*29.3*R585+8*0.95*5.67E-8*(DK585+273)^3))</f>
        <v>0</v>
      </c>
      <c r="W585">
        <f>($C$7*DL585+$D$7*DM585+$E$7*V585)</f>
        <v>0</v>
      </c>
      <c r="X585">
        <f>0.61365*exp(17.502*W585/(240.97+W585))</f>
        <v>0</v>
      </c>
      <c r="Y585">
        <f>(Z585/AA585*100)</f>
        <v>0</v>
      </c>
      <c r="Z585">
        <f>DD585*(DI585+DJ585)/1000</f>
        <v>0</v>
      </c>
      <c r="AA585">
        <f>0.61365*exp(17.502*DK585/(240.97+DK585))</f>
        <v>0</v>
      </c>
      <c r="AB585">
        <f>(X585-DD585*(DI585+DJ585)/1000)</f>
        <v>0</v>
      </c>
      <c r="AC585">
        <f>(-J585*44100)</f>
        <v>0</v>
      </c>
      <c r="AD585">
        <f>2*29.3*R585*0.92*(DK585-W585)</f>
        <v>0</v>
      </c>
      <c r="AE585">
        <f>2*0.95*5.67E-8*(((DK585+$B$7)+273)^4-(W585+273)^4)</f>
        <v>0</v>
      </c>
      <c r="AF585">
        <f>U585+AE585+AC585+AD585</f>
        <v>0</v>
      </c>
      <c r="AG585">
        <f>DH585*AU585*(DC585-DB585*(1000-AU585*DE585)/(1000-AU585*DD585))/(100*CV585)</f>
        <v>0</v>
      </c>
      <c r="AH585">
        <f>1000*DH585*AU585*(DD585-DE585)/(100*CV585*(1000-AU585*DD585))</f>
        <v>0</v>
      </c>
      <c r="AI585">
        <f>(AJ585 - AK585 - DI585*1E3/(8.314*(DK585+273.15)) * AM585/DH585 * AL585) * DH585/(100*CV585) * (1000 - DE585)/1000</f>
        <v>0</v>
      </c>
      <c r="AJ585">
        <v>50.7414746156614</v>
      </c>
      <c r="AK585">
        <v>68.10749333333334</v>
      </c>
      <c r="AL585">
        <v>-3.063380883979153</v>
      </c>
      <c r="AM585">
        <v>66.43299364286264</v>
      </c>
      <c r="AN585">
        <f>(AP585 - AO585 + DI585*1E3/(8.314*(DK585+273.15)) * AR585/DH585 * AQ585) * DH585/(100*CV585) * 1000/(1000 - AP585)</f>
        <v>0</v>
      </c>
      <c r="AO585">
        <v>15.22018197663103</v>
      </c>
      <c r="AP585">
        <v>28.92626993006994</v>
      </c>
      <c r="AQ585">
        <v>0.006850397035133304</v>
      </c>
      <c r="AR585">
        <v>79.14352764128105</v>
      </c>
      <c r="AS585">
        <v>0</v>
      </c>
      <c r="AT585">
        <v>0</v>
      </c>
      <c r="AU585">
        <f>IF(AS585*$H$13&gt;=AW585,1.0,(AW585/(AW585-AS585*$H$13)))</f>
        <v>0</v>
      </c>
      <c r="AV585">
        <f>(AU585-1)*100</f>
        <v>0</v>
      </c>
      <c r="AW585">
        <f>MAX(0,($B$13+$C$13*DP585)/(1+$D$13*DP585)*DI585/(DK585+273)*$E$13)</f>
        <v>0</v>
      </c>
      <c r="AX585" t="s">
        <v>421</v>
      </c>
      <c r="AY585" t="s">
        <v>421</v>
      </c>
      <c r="AZ585">
        <v>0</v>
      </c>
      <c r="BA585">
        <v>0</v>
      </c>
      <c r="BB585">
        <f>1-AZ585/BA585</f>
        <v>0</v>
      </c>
      <c r="BC585">
        <v>0</v>
      </c>
      <c r="BD585" t="s">
        <v>421</v>
      </c>
      <c r="BE585" t="s">
        <v>421</v>
      </c>
      <c r="BF585">
        <v>0</v>
      </c>
      <c r="BG585">
        <v>0</v>
      </c>
      <c r="BH585">
        <f>1-BF585/BG585</f>
        <v>0</v>
      </c>
      <c r="BI585">
        <v>0.5</v>
      </c>
      <c r="BJ585">
        <f>CS585</f>
        <v>0</v>
      </c>
      <c r="BK585">
        <f>L585</f>
        <v>0</v>
      </c>
      <c r="BL585">
        <f>BH585*BI585*BJ585</f>
        <v>0</v>
      </c>
      <c r="BM585">
        <f>(BK585-BC585)/BJ585</f>
        <v>0</v>
      </c>
      <c r="BN585">
        <f>(BA585-BG585)/BG585</f>
        <v>0</v>
      </c>
      <c r="BO585">
        <f>AZ585/(BB585+AZ585/BG585)</f>
        <v>0</v>
      </c>
      <c r="BP585" t="s">
        <v>421</v>
      </c>
      <c r="BQ585">
        <v>0</v>
      </c>
      <c r="BR585">
        <f>IF(BQ585&lt;&gt;0, BQ585, BO585)</f>
        <v>0</v>
      </c>
      <c r="BS585">
        <f>1-BR585/BG585</f>
        <v>0</v>
      </c>
      <c r="BT585">
        <f>(BG585-BF585)/(BG585-BR585)</f>
        <v>0</v>
      </c>
      <c r="BU585">
        <f>(BA585-BG585)/(BA585-BR585)</f>
        <v>0</v>
      </c>
      <c r="BV585">
        <f>(BG585-BF585)/(BG585-AZ585)</f>
        <v>0</v>
      </c>
      <c r="BW585">
        <f>(BA585-BG585)/(BA585-AZ585)</f>
        <v>0</v>
      </c>
      <c r="BX585">
        <f>(BT585*BR585/BF585)</f>
        <v>0</v>
      </c>
      <c r="BY585">
        <f>(1-BX585)</f>
        <v>0</v>
      </c>
      <c r="BZ585">
        <v>1371</v>
      </c>
      <c r="CA585">
        <v>300</v>
      </c>
      <c r="CB585">
        <v>300</v>
      </c>
      <c r="CC585">
        <v>300</v>
      </c>
      <c r="CD585">
        <v>10508.5</v>
      </c>
      <c r="CE585">
        <v>0.03</v>
      </c>
      <c r="CF585">
        <v>-0.00739737</v>
      </c>
      <c r="CG585">
        <v>0.08</v>
      </c>
      <c r="CH585" t="s">
        <v>421</v>
      </c>
      <c r="CI585" t="s">
        <v>421</v>
      </c>
      <c r="CJ585" t="s">
        <v>421</v>
      </c>
      <c r="CK585" t="s">
        <v>421</v>
      </c>
      <c r="CL585" t="s">
        <v>421</v>
      </c>
      <c r="CM585" t="s">
        <v>421</v>
      </c>
      <c r="CN585" t="s">
        <v>421</v>
      </c>
      <c r="CO585" t="s">
        <v>421</v>
      </c>
      <c r="CP585" t="s">
        <v>421</v>
      </c>
      <c r="CQ585" t="s">
        <v>421</v>
      </c>
      <c r="CR585">
        <f>$B$11*DQ585+$C$11*DR585+$F$11*EC585*(1-EF585)</f>
        <v>0</v>
      </c>
      <c r="CS585">
        <f>CR585*CT585</f>
        <v>0</v>
      </c>
      <c r="CT585">
        <f>($B$11*$D$9+$C$11*$D$9+$F$11*((EP585+EH585)/MAX(EP585+EH585+EQ585, 0.1)*$I$9+EQ585/MAX(EP585+EH585+EQ585, 0.1)*$J$9))/($B$11+$C$11+$F$11)</f>
        <v>0</v>
      </c>
      <c r="CU585">
        <f>($B$11*$K$9+$C$11*$K$9+$F$11*((EP585+EH585)/MAX(EP585+EH585+EQ585, 0.1)*$P$9+EQ585/MAX(EP585+EH585+EQ585, 0.1)*$Q$9))/($B$11+$C$11+$F$11)</f>
        <v>0</v>
      </c>
      <c r="CV585">
        <v>6</v>
      </c>
      <c r="CW585">
        <v>0.5</v>
      </c>
      <c r="CX585" t="s">
        <v>422</v>
      </c>
      <c r="CY585">
        <v>2</v>
      </c>
      <c r="CZ585" t="b">
        <v>1</v>
      </c>
      <c r="DA585">
        <v>1652297032.15</v>
      </c>
      <c r="DB585">
        <v>73.14204000000001</v>
      </c>
      <c r="DC585">
        <v>46.9357</v>
      </c>
      <c r="DD585">
        <v>28.90992</v>
      </c>
      <c r="DE585">
        <v>15.23567</v>
      </c>
      <c r="DF585">
        <v>72.84561999999998</v>
      </c>
      <c r="DG585">
        <v>28.77274</v>
      </c>
      <c r="DH585">
        <v>400.0869</v>
      </c>
      <c r="DI585">
        <v>90.50979</v>
      </c>
      <c r="DJ585">
        <v>0.10000027</v>
      </c>
      <c r="DK585">
        <v>33.81044</v>
      </c>
      <c r="DL585">
        <v>32.49256</v>
      </c>
      <c r="DM585">
        <v>999.9</v>
      </c>
      <c r="DN585">
        <v>0</v>
      </c>
      <c r="DO585">
        <v>0</v>
      </c>
      <c r="DP585">
        <v>10003.055</v>
      </c>
      <c r="DQ585">
        <v>0</v>
      </c>
      <c r="DR585">
        <v>1016.917</v>
      </c>
      <c r="DS585">
        <v>26.20636</v>
      </c>
      <c r="DT585">
        <v>75.31944</v>
      </c>
      <c r="DU585">
        <v>47.66177</v>
      </c>
      <c r="DV585">
        <v>13.67424</v>
      </c>
      <c r="DW585">
        <v>46.9357</v>
      </c>
      <c r="DX585">
        <v>15.23567</v>
      </c>
      <c r="DY585">
        <v>2.61663</v>
      </c>
      <c r="DZ585">
        <v>1.378977</v>
      </c>
      <c r="EA585">
        <v>21.77073</v>
      </c>
      <c r="EB585">
        <v>11.68842</v>
      </c>
      <c r="EC585">
        <v>1500.018</v>
      </c>
      <c r="ED585">
        <v>0.9730084</v>
      </c>
      <c r="EE585">
        <v>0.02699193</v>
      </c>
      <c r="EF585">
        <v>0</v>
      </c>
      <c r="EG585">
        <v>1030.481</v>
      </c>
      <c r="EH585">
        <v>5.000970000000001</v>
      </c>
      <c r="EI585">
        <v>16739.45</v>
      </c>
      <c r="EJ585">
        <v>12491.78</v>
      </c>
      <c r="EK585">
        <v>42.75</v>
      </c>
      <c r="EL585">
        <v>44.5</v>
      </c>
      <c r="EM585">
        <v>43</v>
      </c>
      <c r="EN585">
        <v>44.25</v>
      </c>
      <c r="EO585">
        <v>43.875</v>
      </c>
      <c r="EP585">
        <v>1454.668</v>
      </c>
      <c r="EQ585">
        <v>40.35000000000001</v>
      </c>
      <c r="ER585">
        <v>0</v>
      </c>
      <c r="ES585">
        <v>591.7999999523163</v>
      </c>
      <c r="ET585">
        <v>0</v>
      </c>
      <c r="EU585">
        <v>1043.1904</v>
      </c>
      <c r="EV585">
        <v>-167.2084612730611</v>
      </c>
      <c r="EW585">
        <v>-2487.09999631042</v>
      </c>
      <c r="EX585">
        <v>16929.444</v>
      </c>
      <c r="EY585">
        <v>15</v>
      </c>
      <c r="EZ585">
        <v>1652296461.5</v>
      </c>
      <c r="FA585" t="s">
        <v>1606</v>
      </c>
      <c r="FB585">
        <v>1652296461.5</v>
      </c>
      <c r="FC585">
        <v>1652296459.5</v>
      </c>
      <c r="FD585">
        <v>40</v>
      </c>
      <c r="FE585">
        <v>-0.753</v>
      </c>
      <c r="FF585">
        <v>0.017</v>
      </c>
      <c r="FG585">
        <v>0.039</v>
      </c>
      <c r="FH585">
        <v>0.136</v>
      </c>
      <c r="FI585">
        <v>400</v>
      </c>
      <c r="FJ585">
        <v>29</v>
      </c>
      <c r="FK585">
        <v>0.22</v>
      </c>
      <c r="FL585">
        <v>0.25</v>
      </c>
      <c r="FM585">
        <v>22.911225</v>
      </c>
      <c r="FN585">
        <v>26.17269568480297</v>
      </c>
      <c r="FO585">
        <v>2.523868395514116</v>
      </c>
      <c r="FP585">
        <v>-1</v>
      </c>
      <c r="FQ585">
        <v>13.7094175</v>
      </c>
      <c r="FR585">
        <v>-0.4563073170731698</v>
      </c>
      <c r="FS585">
        <v>0.05532042971407578</v>
      </c>
      <c r="FT585">
        <v>1</v>
      </c>
      <c r="FU585">
        <v>0</v>
      </c>
      <c r="FV585">
        <v>0</v>
      </c>
      <c r="FW585">
        <v>0</v>
      </c>
      <c r="FX585">
        <v>-1</v>
      </c>
      <c r="FY585">
        <v>1</v>
      </c>
      <c r="FZ585">
        <v>1</v>
      </c>
      <c r="GA585" t="s">
        <v>719</v>
      </c>
      <c r="GB585">
        <v>2.69358</v>
      </c>
      <c r="GC585">
        <v>2.70505</v>
      </c>
      <c r="GD585">
        <v>0.0170071</v>
      </c>
      <c r="GE585">
        <v>0.00979294</v>
      </c>
      <c r="GF585">
        <v>0.120153</v>
      </c>
      <c r="GG585">
        <v>0.07546849999999999</v>
      </c>
      <c r="GH585">
        <v>30788.9</v>
      </c>
      <c r="GI585">
        <v>31145.5</v>
      </c>
      <c r="GJ585">
        <v>29147.1</v>
      </c>
      <c r="GK585">
        <v>29113.4</v>
      </c>
      <c r="GL585">
        <v>33947.2</v>
      </c>
      <c r="GM585">
        <v>35838.4</v>
      </c>
      <c r="GN585">
        <v>41016.3</v>
      </c>
      <c r="GO585">
        <v>41549.9</v>
      </c>
      <c r="GP585">
        <v>1.71738</v>
      </c>
      <c r="GQ585">
        <v>1.98065</v>
      </c>
      <c r="GR585">
        <v>0.0671819</v>
      </c>
      <c r="GS585">
        <v>0</v>
      </c>
      <c r="GT585">
        <v>31.399</v>
      </c>
      <c r="GU585">
        <v>999.9</v>
      </c>
      <c r="GV585">
        <v>38.3</v>
      </c>
      <c r="GW585">
        <v>37.9</v>
      </c>
      <c r="GX585">
        <v>28.0183</v>
      </c>
      <c r="GY585">
        <v>62.9346</v>
      </c>
      <c r="GZ585">
        <v>29.4471</v>
      </c>
      <c r="HA585">
        <v>1</v>
      </c>
      <c r="HB585">
        <v>0.391593</v>
      </c>
      <c r="HC585">
        <v>0</v>
      </c>
      <c r="HD585">
        <v>20.3924</v>
      </c>
      <c r="HE585">
        <v>5.21594</v>
      </c>
      <c r="HF585">
        <v>12.0099</v>
      </c>
      <c r="HG585">
        <v>4.98715</v>
      </c>
      <c r="HH585">
        <v>3.28853</v>
      </c>
      <c r="HI585">
        <v>2589.3</v>
      </c>
      <c r="HJ585">
        <v>9999</v>
      </c>
      <c r="HK585">
        <v>9999</v>
      </c>
      <c r="HL585">
        <v>48.1</v>
      </c>
      <c r="HM585">
        <v>1.86737</v>
      </c>
      <c r="HN585">
        <v>1.86631</v>
      </c>
      <c r="HO585">
        <v>1.86584</v>
      </c>
      <c r="HP585">
        <v>1.86571</v>
      </c>
      <c r="HQ585">
        <v>1.86754</v>
      </c>
      <c r="HR585">
        <v>1.86998</v>
      </c>
      <c r="HS585">
        <v>1.86873</v>
      </c>
      <c r="HT585">
        <v>1.87012</v>
      </c>
      <c r="HU585">
        <v>0</v>
      </c>
      <c r="HV585">
        <v>0</v>
      </c>
      <c r="HW585">
        <v>0</v>
      </c>
      <c r="HX585">
        <v>0</v>
      </c>
      <c r="HY585" t="s">
        <v>425</v>
      </c>
      <c r="HZ585" t="s">
        <v>426</v>
      </c>
      <c r="IA585" t="s">
        <v>427</v>
      </c>
      <c r="IB585" t="s">
        <v>427</v>
      </c>
      <c r="IC585" t="s">
        <v>427</v>
      </c>
      <c r="ID585" t="s">
        <v>427</v>
      </c>
      <c r="IE585">
        <v>0</v>
      </c>
      <c r="IF585">
        <v>100</v>
      </c>
      <c r="IG585">
        <v>100</v>
      </c>
      <c r="IH585">
        <v>0.301</v>
      </c>
      <c r="II585">
        <v>0.1375</v>
      </c>
      <c r="IJ585">
        <v>0.3340698134881136</v>
      </c>
      <c r="IK585">
        <v>-0.0004613869835165773</v>
      </c>
      <c r="IL585">
        <v>-7.733014719846753E-07</v>
      </c>
      <c r="IM585">
        <v>2.12217718631011E-10</v>
      </c>
      <c r="IN585">
        <v>-0.1489367367143348</v>
      </c>
      <c r="IO585">
        <v>0.000886434048502425</v>
      </c>
      <c r="IP585">
        <v>0.0004187276611132993</v>
      </c>
      <c r="IQ585">
        <v>-3.612086840460417E-06</v>
      </c>
      <c r="IR585">
        <v>19</v>
      </c>
      <c r="IS585">
        <v>2204</v>
      </c>
      <c r="IT585">
        <v>1</v>
      </c>
      <c r="IU585">
        <v>37</v>
      </c>
      <c r="IV585">
        <v>9.6</v>
      </c>
      <c r="IW585">
        <v>9.6</v>
      </c>
      <c r="IX585">
        <v>0.203857</v>
      </c>
      <c r="IY585">
        <v>2.33765</v>
      </c>
      <c r="IZ585">
        <v>1.39648</v>
      </c>
      <c r="JA585">
        <v>2.34619</v>
      </c>
      <c r="JB585">
        <v>1.49536</v>
      </c>
      <c r="JC585">
        <v>2.30103</v>
      </c>
      <c r="JD585">
        <v>39.9689</v>
      </c>
      <c r="JE585">
        <v>13.4753</v>
      </c>
      <c r="JF585">
        <v>18</v>
      </c>
      <c r="JG585">
        <v>394.368</v>
      </c>
      <c r="JH585">
        <v>545.051</v>
      </c>
      <c r="JI585">
        <v>33.0545</v>
      </c>
      <c r="JJ585">
        <v>32.4605</v>
      </c>
      <c r="JK585">
        <v>30.0008</v>
      </c>
      <c r="JL585">
        <v>32.2986</v>
      </c>
      <c r="JM585">
        <v>32.195</v>
      </c>
      <c r="JN585">
        <v>3.961</v>
      </c>
      <c r="JO585">
        <v>41.3556</v>
      </c>
      <c r="JP585">
        <v>2.47469</v>
      </c>
      <c r="JQ585">
        <v>-999.9</v>
      </c>
      <c r="JR585">
        <v>11.1505</v>
      </c>
      <c r="JS585">
        <v>15.3703</v>
      </c>
      <c r="JT585">
        <v>99.6173</v>
      </c>
      <c r="JU585">
        <v>99.7268</v>
      </c>
    </row>
    <row r="586" spans="1:281">
      <c r="A586">
        <v>570</v>
      </c>
      <c r="B586">
        <v>1652297072.5</v>
      </c>
      <c r="C586">
        <v>15016</v>
      </c>
      <c r="D586" t="s">
        <v>1653</v>
      </c>
      <c r="E586" t="s">
        <v>1654</v>
      </c>
      <c r="F586">
        <v>5</v>
      </c>
      <c r="G586" t="s">
        <v>1605</v>
      </c>
      <c r="H586" t="s">
        <v>418</v>
      </c>
      <c r="I586">
        <v>1652297069.75</v>
      </c>
      <c r="J586">
        <f>(K586)/1000</f>
        <v>0</v>
      </c>
      <c r="K586">
        <f>IF(CZ586, AN586, AH586)</f>
        <v>0</v>
      </c>
      <c r="L586">
        <f>IF(CZ586, AI586, AG586)</f>
        <v>0</v>
      </c>
      <c r="M586">
        <f>DB586 - IF(AU586&gt;1, L586*CV586*100.0/(AW586*DP586), 0)</f>
        <v>0</v>
      </c>
      <c r="N586">
        <f>((T586-J586/2)*M586-L586)/(T586+J586/2)</f>
        <v>0</v>
      </c>
      <c r="O586">
        <f>N586*(DI586+DJ586)/1000.0</f>
        <v>0</v>
      </c>
      <c r="P586">
        <f>(DB586 - IF(AU586&gt;1, L586*CV586*100.0/(AW586*DP586), 0))*(DI586+DJ586)/1000.0</f>
        <v>0</v>
      </c>
      <c r="Q586">
        <f>2.0/((1/S586-1/R586)+SIGN(S586)*SQRT((1/S586-1/R586)*(1/S586-1/R586) + 4*CW586/((CW586+1)*(CW586+1))*(2*1/S586*1/R586-1/R586*1/R586)))</f>
        <v>0</v>
      </c>
      <c r="R586">
        <f>IF(LEFT(CX586,1)&lt;&gt;"0",IF(LEFT(CX586,1)="1",3.0,CY586),$D$5+$E$5*(DP586*DI586/($K$5*1000))+$F$5*(DP586*DI586/($K$5*1000))*MAX(MIN(CV586,$J$5),$I$5)*MAX(MIN(CV586,$J$5),$I$5)+$G$5*MAX(MIN(CV586,$J$5),$I$5)*(DP586*DI586/($K$5*1000))+$H$5*(DP586*DI586/($K$5*1000))*(DP586*DI586/($K$5*1000)))</f>
        <v>0</v>
      </c>
      <c r="S586">
        <f>J586*(1000-(1000*0.61365*exp(17.502*W586/(240.97+W586))/(DI586+DJ586)+DD586)/2)/(1000*0.61365*exp(17.502*W586/(240.97+W586))/(DI586+DJ586)-DD586)</f>
        <v>0</v>
      </c>
      <c r="T586">
        <f>1/((CW586+1)/(Q586/1.6)+1/(R586/1.37)) + CW586/((CW586+1)/(Q586/1.6) + CW586/(R586/1.37))</f>
        <v>0</v>
      </c>
      <c r="U586">
        <f>(CR586*CU586)</f>
        <v>0</v>
      </c>
      <c r="V586">
        <f>(DK586+(U586+2*0.95*5.67E-8*(((DK586+$B$7)+273)^4-(DK586+273)^4)-44100*J586)/(1.84*29.3*R586+8*0.95*5.67E-8*(DK586+273)^3))</f>
        <v>0</v>
      </c>
      <c r="W586">
        <f>($C$7*DL586+$D$7*DM586+$E$7*V586)</f>
        <v>0</v>
      </c>
      <c r="X586">
        <f>0.61365*exp(17.502*W586/(240.97+W586))</f>
        <v>0</v>
      </c>
      <c r="Y586">
        <f>(Z586/AA586*100)</f>
        <v>0</v>
      </c>
      <c r="Z586">
        <f>DD586*(DI586+DJ586)/1000</f>
        <v>0</v>
      </c>
      <c r="AA586">
        <f>0.61365*exp(17.502*DK586/(240.97+DK586))</f>
        <v>0</v>
      </c>
      <c r="AB586">
        <f>(X586-DD586*(DI586+DJ586)/1000)</f>
        <v>0</v>
      </c>
      <c r="AC586">
        <f>(-J586*44100)</f>
        <v>0</v>
      </c>
      <c r="AD586">
        <f>2*29.3*R586*0.92*(DK586-W586)</f>
        <v>0</v>
      </c>
      <c r="AE586">
        <f>2*0.95*5.67E-8*(((DK586+$B$7)+273)^4-(W586+273)^4)</f>
        <v>0</v>
      </c>
      <c r="AF586">
        <f>U586+AE586+AC586+AD586</f>
        <v>0</v>
      </c>
      <c r="AG586">
        <f>DH586*AU586*(DC586-DB586*(1000-AU586*DE586)/(1000-AU586*DD586))/(100*CV586)</f>
        <v>0</v>
      </c>
      <c r="AH586">
        <f>1000*DH586*AU586*(DD586-DE586)/(100*CV586*(1000-AU586*DD586))</f>
        <v>0</v>
      </c>
      <c r="AI586">
        <f>(AJ586 - AK586 - DI586*1E3/(8.314*(DK586+273.15)) * AM586/DH586 * AL586) * DH586/(100*CV586) * (1000 - DE586)/1000</f>
        <v>0</v>
      </c>
      <c r="AJ586">
        <v>406.3346669479278</v>
      </c>
      <c r="AK586">
        <v>359.0825333333332</v>
      </c>
      <c r="AL586">
        <v>2.898283597193289</v>
      </c>
      <c r="AM586">
        <v>66.43299364286264</v>
      </c>
      <c r="AN586">
        <f>(AP586 - AO586 + DI586*1E3/(8.314*(DK586+273.15)) * AR586/DH586 * AQ586) * DH586/(100*CV586) * 1000/(1000 - AP586)</f>
        <v>0</v>
      </c>
      <c r="AO586">
        <v>15.49959457044271</v>
      </c>
      <c r="AP586">
        <v>29.06492447552449</v>
      </c>
      <c r="AQ586">
        <v>0.006768827236889889</v>
      </c>
      <c r="AR586">
        <v>79.14352764128105</v>
      </c>
      <c r="AS586">
        <v>0</v>
      </c>
      <c r="AT586">
        <v>0</v>
      </c>
      <c r="AU586">
        <f>IF(AS586*$H$13&gt;=AW586,1.0,(AW586/(AW586-AS586*$H$13)))</f>
        <v>0</v>
      </c>
      <c r="AV586">
        <f>(AU586-1)*100</f>
        <v>0</v>
      </c>
      <c r="AW586">
        <f>MAX(0,($B$13+$C$13*DP586)/(1+$D$13*DP586)*DI586/(DK586+273)*$E$13)</f>
        <v>0</v>
      </c>
      <c r="AX586" t="s">
        <v>421</v>
      </c>
      <c r="AY586" t="s">
        <v>421</v>
      </c>
      <c r="AZ586">
        <v>0</v>
      </c>
      <c r="BA586">
        <v>0</v>
      </c>
      <c r="BB586">
        <f>1-AZ586/BA586</f>
        <v>0</v>
      </c>
      <c r="BC586">
        <v>0</v>
      </c>
      <c r="BD586" t="s">
        <v>421</v>
      </c>
      <c r="BE586" t="s">
        <v>421</v>
      </c>
      <c r="BF586">
        <v>0</v>
      </c>
      <c r="BG586">
        <v>0</v>
      </c>
      <c r="BH586">
        <f>1-BF586/BG586</f>
        <v>0</v>
      </c>
      <c r="BI586">
        <v>0.5</v>
      </c>
      <c r="BJ586">
        <f>CS586</f>
        <v>0</v>
      </c>
      <c r="BK586">
        <f>L586</f>
        <v>0</v>
      </c>
      <c r="BL586">
        <f>BH586*BI586*BJ586</f>
        <v>0</v>
      </c>
      <c r="BM586">
        <f>(BK586-BC586)/BJ586</f>
        <v>0</v>
      </c>
      <c r="BN586">
        <f>(BA586-BG586)/BG586</f>
        <v>0</v>
      </c>
      <c r="BO586">
        <f>AZ586/(BB586+AZ586/BG586)</f>
        <v>0</v>
      </c>
      <c r="BP586" t="s">
        <v>421</v>
      </c>
      <c r="BQ586">
        <v>0</v>
      </c>
      <c r="BR586">
        <f>IF(BQ586&lt;&gt;0, BQ586, BO586)</f>
        <v>0</v>
      </c>
      <c r="BS586">
        <f>1-BR586/BG586</f>
        <v>0</v>
      </c>
      <c r="BT586">
        <f>(BG586-BF586)/(BG586-BR586)</f>
        <v>0</v>
      </c>
      <c r="BU586">
        <f>(BA586-BG586)/(BA586-BR586)</f>
        <v>0</v>
      </c>
      <c r="BV586">
        <f>(BG586-BF586)/(BG586-AZ586)</f>
        <v>0</v>
      </c>
      <c r="BW586">
        <f>(BA586-BG586)/(BA586-AZ586)</f>
        <v>0</v>
      </c>
      <c r="BX586">
        <f>(BT586*BR586/BF586)</f>
        <v>0</v>
      </c>
      <c r="BY586">
        <f>(1-BX586)</f>
        <v>0</v>
      </c>
      <c r="BZ586">
        <v>1371</v>
      </c>
      <c r="CA586">
        <v>300</v>
      </c>
      <c r="CB586">
        <v>300</v>
      </c>
      <c r="CC586">
        <v>300</v>
      </c>
      <c r="CD586">
        <v>10508.5</v>
      </c>
      <c r="CE586">
        <v>0.03</v>
      </c>
      <c r="CF586">
        <v>-0.00739737</v>
      </c>
      <c r="CG586">
        <v>0.08</v>
      </c>
      <c r="CH586" t="s">
        <v>421</v>
      </c>
      <c r="CI586" t="s">
        <v>421</v>
      </c>
      <c r="CJ586" t="s">
        <v>421</v>
      </c>
      <c r="CK586" t="s">
        <v>421</v>
      </c>
      <c r="CL586" t="s">
        <v>421</v>
      </c>
      <c r="CM586" t="s">
        <v>421</v>
      </c>
      <c r="CN586" t="s">
        <v>421</v>
      </c>
      <c r="CO586" t="s">
        <v>421</v>
      </c>
      <c r="CP586" t="s">
        <v>421</v>
      </c>
      <c r="CQ586" t="s">
        <v>421</v>
      </c>
      <c r="CR586">
        <f>$B$11*DQ586+$C$11*DR586+$F$11*EC586*(1-EF586)</f>
        <v>0</v>
      </c>
      <c r="CS586">
        <f>CR586*CT586</f>
        <v>0</v>
      </c>
      <c r="CT586">
        <f>($B$11*$D$9+$C$11*$D$9+$F$11*((EP586+EH586)/MAX(EP586+EH586+EQ586, 0.1)*$I$9+EQ586/MAX(EP586+EH586+EQ586, 0.1)*$J$9))/($B$11+$C$11+$F$11)</f>
        <v>0</v>
      </c>
      <c r="CU586">
        <f>($B$11*$K$9+$C$11*$K$9+$F$11*((EP586+EH586)/MAX(EP586+EH586+EQ586, 0.1)*$P$9+EQ586/MAX(EP586+EH586+EQ586, 0.1)*$Q$9))/($B$11+$C$11+$F$11)</f>
        <v>0</v>
      </c>
      <c r="CV586">
        <v>6</v>
      </c>
      <c r="CW586">
        <v>0.5</v>
      </c>
      <c r="CX586" t="s">
        <v>422</v>
      </c>
      <c r="CY586">
        <v>2</v>
      </c>
      <c r="CZ586" t="b">
        <v>1</v>
      </c>
      <c r="DA586">
        <v>1652297069.75</v>
      </c>
      <c r="DB586">
        <v>342.8257</v>
      </c>
      <c r="DC586">
        <v>400.069</v>
      </c>
      <c r="DD586">
        <v>29.05049</v>
      </c>
      <c r="DE586">
        <v>15.50669</v>
      </c>
      <c r="DF586">
        <v>342.7321000000001</v>
      </c>
      <c r="DG586">
        <v>28.91109</v>
      </c>
      <c r="DH586">
        <v>400.0272000000001</v>
      </c>
      <c r="DI586">
        <v>90.51037000000001</v>
      </c>
      <c r="DJ586">
        <v>0.09987871000000001</v>
      </c>
      <c r="DK586">
        <v>33.86389</v>
      </c>
      <c r="DL586">
        <v>32.53862</v>
      </c>
      <c r="DM586">
        <v>999.9</v>
      </c>
      <c r="DN586">
        <v>0</v>
      </c>
      <c r="DO586">
        <v>0</v>
      </c>
      <c r="DP586">
        <v>10004.057</v>
      </c>
      <c r="DQ586">
        <v>0</v>
      </c>
      <c r="DR586">
        <v>1013.883</v>
      </c>
      <c r="DS586">
        <v>-57.24327</v>
      </c>
      <c r="DT586">
        <v>353.0830999999999</v>
      </c>
      <c r="DU586">
        <v>406.3702</v>
      </c>
      <c r="DV586">
        <v>13.5438</v>
      </c>
      <c r="DW586">
        <v>400.069</v>
      </c>
      <c r="DX586">
        <v>15.50669</v>
      </c>
      <c r="DY586">
        <v>2.62937</v>
      </c>
      <c r="DZ586">
        <v>1.403517</v>
      </c>
      <c r="EA586">
        <v>21.85025</v>
      </c>
      <c r="EB586">
        <v>11.95569</v>
      </c>
      <c r="EC586">
        <v>1500.005</v>
      </c>
      <c r="ED586">
        <v>0.9730054000000001</v>
      </c>
      <c r="EE586">
        <v>0.02699458</v>
      </c>
      <c r="EF586">
        <v>0</v>
      </c>
      <c r="EG586">
        <v>1101.798</v>
      </c>
      <c r="EH586">
        <v>5.000970000000001</v>
      </c>
      <c r="EI586">
        <v>17849.42</v>
      </c>
      <c r="EJ586">
        <v>12491.65</v>
      </c>
      <c r="EK586">
        <v>42.812</v>
      </c>
      <c r="EL586">
        <v>44.562</v>
      </c>
      <c r="EM586">
        <v>43.062</v>
      </c>
      <c r="EN586">
        <v>44.3624</v>
      </c>
      <c r="EO586">
        <v>43.937</v>
      </c>
      <c r="EP586">
        <v>1454.645</v>
      </c>
      <c r="EQ586">
        <v>40.36</v>
      </c>
      <c r="ER586">
        <v>0</v>
      </c>
      <c r="ES586">
        <v>629.5999999046326</v>
      </c>
      <c r="ET586">
        <v>0</v>
      </c>
      <c r="EU586">
        <v>1077.010769230769</v>
      </c>
      <c r="EV586">
        <v>329.3347011137625</v>
      </c>
      <c r="EW586">
        <v>4957.839320127765</v>
      </c>
      <c r="EX586">
        <v>17475.22307692308</v>
      </c>
      <c r="EY586">
        <v>15</v>
      </c>
      <c r="EZ586">
        <v>1652296461.5</v>
      </c>
      <c r="FA586" t="s">
        <v>1606</v>
      </c>
      <c r="FB586">
        <v>1652296461.5</v>
      </c>
      <c r="FC586">
        <v>1652296459.5</v>
      </c>
      <c r="FD586">
        <v>40</v>
      </c>
      <c r="FE586">
        <v>-0.753</v>
      </c>
      <c r="FF586">
        <v>0.017</v>
      </c>
      <c r="FG586">
        <v>0.039</v>
      </c>
      <c r="FH586">
        <v>0.136</v>
      </c>
      <c r="FI586">
        <v>400</v>
      </c>
      <c r="FJ586">
        <v>29</v>
      </c>
      <c r="FK586">
        <v>0.22</v>
      </c>
      <c r="FL586">
        <v>0.25</v>
      </c>
      <c r="FM586">
        <v>-107.587135</v>
      </c>
      <c r="FN586">
        <v>459.6873005628521</v>
      </c>
      <c r="FO586">
        <v>45.34008478608388</v>
      </c>
      <c r="FP586">
        <v>-1</v>
      </c>
      <c r="FQ586">
        <v>13.60643</v>
      </c>
      <c r="FR586">
        <v>-0.5564352720450713</v>
      </c>
      <c r="FS586">
        <v>0.0555385595780085</v>
      </c>
      <c r="FT586">
        <v>0</v>
      </c>
      <c r="FU586">
        <v>0</v>
      </c>
      <c r="FV586">
        <v>0</v>
      </c>
      <c r="FW586">
        <v>0</v>
      </c>
      <c r="FX586">
        <v>-1</v>
      </c>
      <c r="FY586">
        <v>0</v>
      </c>
      <c r="FZ586">
        <v>1</v>
      </c>
      <c r="GA586" t="s">
        <v>710</v>
      </c>
      <c r="GB586">
        <v>2.69315</v>
      </c>
      <c r="GC586">
        <v>2.70489</v>
      </c>
      <c r="GD586">
        <v>0.0807557</v>
      </c>
      <c r="GE586">
        <v>0.0888419</v>
      </c>
      <c r="GF586">
        <v>0.120535</v>
      </c>
      <c r="GG586">
        <v>0.0764681</v>
      </c>
      <c r="GH586">
        <v>28790.1</v>
      </c>
      <c r="GI586">
        <v>28656.9</v>
      </c>
      <c r="GJ586">
        <v>29145.2</v>
      </c>
      <c r="GK586">
        <v>29111.3</v>
      </c>
      <c r="GL586">
        <v>33931.7</v>
      </c>
      <c r="GM586">
        <v>35798.6</v>
      </c>
      <c r="GN586">
        <v>41013.9</v>
      </c>
      <c r="GO586">
        <v>41547.4</v>
      </c>
      <c r="GP586">
        <v>1.71655</v>
      </c>
      <c r="GQ586">
        <v>1.9816</v>
      </c>
      <c r="GR586">
        <v>0.0669062</v>
      </c>
      <c r="GS586">
        <v>0</v>
      </c>
      <c r="GT586">
        <v>31.457</v>
      </c>
      <c r="GU586">
        <v>999.9</v>
      </c>
      <c r="GV586">
        <v>37.7</v>
      </c>
      <c r="GW586">
        <v>37.9</v>
      </c>
      <c r="GX586">
        <v>27.5785</v>
      </c>
      <c r="GY586">
        <v>62.8347</v>
      </c>
      <c r="GZ586">
        <v>29.3349</v>
      </c>
      <c r="HA586">
        <v>1</v>
      </c>
      <c r="HB586">
        <v>0.397139</v>
      </c>
      <c r="HC586">
        <v>0</v>
      </c>
      <c r="HD586">
        <v>20.3924</v>
      </c>
      <c r="HE586">
        <v>5.21744</v>
      </c>
      <c r="HF586">
        <v>12.0099</v>
      </c>
      <c r="HG586">
        <v>4.98805</v>
      </c>
      <c r="HH586">
        <v>3.28885</v>
      </c>
      <c r="HI586">
        <v>2590</v>
      </c>
      <c r="HJ586">
        <v>9999</v>
      </c>
      <c r="HK586">
        <v>9999</v>
      </c>
      <c r="HL586">
        <v>48.1</v>
      </c>
      <c r="HM586">
        <v>1.86737</v>
      </c>
      <c r="HN586">
        <v>1.8663</v>
      </c>
      <c r="HO586">
        <v>1.86584</v>
      </c>
      <c r="HP586">
        <v>1.8657</v>
      </c>
      <c r="HQ586">
        <v>1.86752</v>
      </c>
      <c r="HR586">
        <v>1.86999</v>
      </c>
      <c r="HS586">
        <v>1.86873</v>
      </c>
      <c r="HT586">
        <v>1.87007</v>
      </c>
      <c r="HU586">
        <v>0</v>
      </c>
      <c r="HV586">
        <v>0</v>
      </c>
      <c r="HW586">
        <v>0</v>
      </c>
      <c r="HX586">
        <v>0</v>
      </c>
      <c r="HY586" t="s">
        <v>425</v>
      </c>
      <c r="HZ586" t="s">
        <v>426</v>
      </c>
      <c r="IA586" t="s">
        <v>427</v>
      </c>
      <c r="IB586" t="s">
        <v>427</v>
      </c>
      <c r="IC586" t="s">
        <v>427</v>
      </c>
      <c r="ID586" t="s">
        <v>427</v>
      </c>
      <c r="IE586">
        <v>0</v>
      </c>
      <c r="IF586">
        <v>100</v>
      </c>
      <c r="IG586">
        <v>100</v>
      </c>
      <c r="IH586">
        <v>0.08799999999999999</v>
      </c>
      <c r="II586">
        <v>0.1397</v>
      </c>
      <c r="IJ586">
        <v>0.3340698134881136</v>
      </c>
      <c r="IK586">
        <v>-0.0004613869835165773</v>
      </c>
      <c r="IL586">
        <v>-7.733014719846753E-07</v>
      </c>
      <c r="IM586">
        <v>2.12217718631011E-10</v>
      </c>
      <c r="IN586">
        <v>-0.1489367367143348</v>
      </c>
      <c r="IO586">
        <v>0.000886434048502425</v>
      </c>
      <c r="IP586">
        <v>0.0004187276611132993</v>
      </c>
      <c r="IQ586">
        <v>-3.612086840460417E-06</v>
      </c>
      <c r="IR586">
        <v>19</v>
      </c>
      <c r="IS586">
        <v>2204</v>
      </c>
      <c r="IT586">
        <v>1</v>
      </c>
      <c r="IU586">
        <v>37</v>
      </c>
      <c r="IV586">
        <v>10.2</v>
      </c>
      <c r="IW586">
        <v>10.2</v>
      </c>
      <c r="IX586">
        <v>1.01074</v>
      </c>
      <c r="IY586">
        <v>2.2583</v>
      </c>
      <c r="IZ586">
        <v>1.39648</v>
      </c>
      <c r="JA586">
        <v>2.34741</v>
      </c>
      <c r="JB586">
        <v>1.49536</v>
      </c>
      <c r="JC586">
        <v>2.30225</v>
      </c>
      <c r="JD586">
        <v>39.9689</v>
      </c>
      <c r="JE586">
        <v>13.4578</v>
      </c>
      <c r="JF586">
        <v>18</v>
      </c>
      <c r="JG586">
        <v>394.271</v>
      </c>
      <c r="JH586">
        <v>546.2859999999999</v>
      </c>
      <c r="JI586">
        <v>33.0986</v>
      </c>
      <c r="JJ586">
        <v>32.5246</v>
      </c>
      <c r="JK586">
        <v>30.0008</v>
      </c>
      <c r="JL586">
        <v>32.3593</v>
      </c>
      <c r="JM586">
        <v>32.2552</v>
      </c>
      <c r="JN586">
        <v>20.328</v>
      </c>
      <c r="JO586">
        <v>40.4625</v>
      </c>
      <c r="JP586">
        <v>0</v>
      </c>
      <c r="JQ586">
        <v>-999.9</v>
      </c>
      <c r="JR586">
        <v>406.782</v>
      </c>
      <c r="JS586">
        <v>15.4805</v>
      </c>
      <c r="JT586">
        <v>99.6112</v>
      </c>
      <c r="JU586">
        <v>99.72020000000001</v>
      </c>
    </row>
    <row r="587" spans="1:281">
      <c r="A587">
        <v>571</v>
      </c>
      <c r="B587">
        <v>1652297077.5</v>
      </c>
      <c r="C587">
        <v>15021</v>
      </c>
      <c r="D587" t="s">
        <v>1655</v>
      </c>
      <c r="E587" t="s">
        <v>1656</v>
      </c>
      <c r="F587">
        <v>5</v>
      </c>
      <c r="G587" t="s">
        <v>1605</v>
      </c>
      <c r="H587" t="s">
        <v>418</v>
      </c>
      <c r="I587">
        <v>1652297075</v>
      </c>
      <c r="J587">
        <f>(K587)/1000</f>
        <v>0</v>
      </c>
      <c r="K587">
        <f>IF(CZ587, AN587, AH587)</f>
        <v>0</v>
      </c>
      <c r="L587">
        <f>IF(CZ587, AI587, AG587)</f>
        <v>0</v>
      </c>
      <c r="M587">
        <f>DB587 - IF(AU587&gt;1, L587*CV587*100.0/(AW587*DP587), 0)</f>
        <v>0</v>
      </c>
      <c r="N587">
        <f>((T587-J587/2)*M587-L587)/(T587+J587/2)</f>
        <v>0</v>
      </c>
      <c r="O587">
        <f>N587*(DI587+DJ587)/1000.0</f>
        <v>0</v>
      </c>
      <c r="P587">
        <f>(DB587 - IF(AU587&gt;1, L587*CV587*100.0/(AW587*DP587), 0))*(DI587+DJ587)/1000.0</f>
        <v>0</v>
      </c>
      <c r="Q587">
        <f>2.0/((1/S587-1/R587)+SIGN(S587)*SQRT((1/S587-1/R587)*(1/S587-1/R587) + 4*CW587/((CW587+1)*(CW587+1))*(2*1/S587*1/R587-1/R587*1/R587)))</f>
        <v>0</v>
      </c>
      <c r="R587">
        <f>IF(LEFT(CX587,1)&lt;&gt;"0",IF(LEFT(CX587,1)="1",3.0,CY587),$D$5+$E$5*(DP587*DI587/($K$5*1000))+$F$5*(DP587*DI587/($K$5*1000))*MAX(MIN(CV587,$J$5),$I$5)*MAX(MIN(CV587,$J$5),$I$5)+$G$5*MAX(MIN(CV587,$J$5),$I$5)*(DP587*DI587/($K$5*1000))+$H$5*(DP587*DI587/($K$5*1000))*(DP587*DI587/($K$5*1000)))</f>
        <v>0</v>
      </c>
      <c r="S587">
        <f>J587*(1000-(1000*0.61365*exp(17.502*W587/(240.97+W587))/(DI587+DJ587)+DD587)/2)/(1000*0.61365*exp(17.502*W587/(240.97+W587))/(DI587+DJ587)-DD587)</f>
        <v>0</v>
      </c>
      <c r="T587">
        <f>1/((CW587+1)/(Q587/1.6)+1/(R587/1.37)) + CW587/((CW587+1)/(Q587/1.6) + CW587/(R587/1.37))</f>
        <v>0</v>
      </c>
      <c r="U587">
        <f>(CR587*CU587)</f>
        <v>0</v>
      </c>
      <c r="V587">
        <f>(DK587+(U587+2*0.95*5.67E-8*(((DK587+$B$7)+273)^4-(DK587+273)^4)-44100*J587)/(1.84*29.3*R587+8*0.95*5.67E-8*(DK587+273)^3))</f>
        <v>0</v>
      </c>
      <c r="W587">
        <f>($C$7*DL587+$D$7*DM587+$E$7*V587)</f>
        <v>0</v>
      </c>
      <c r="X587">
        <f>0.61365*exp(17.502*W587/(240.97+W587))</f>
        <v>0</v>
      </c>
      <c r="Y587">
        <f>(Z587/AA587*100)</f>
        <v>0</v>
      </c>
      <c r="Z587">
        <f>DD587*(DI587+DJ587)/1000</f>
        <v>0</v>
      </c>
      <c r="AA587">
        <f>0.61365*exp(17.502*DK587/(240.97+DK587))</f>
        <v>0</v>
      </c>
      <c r="AB587">
        <f>(X587-DD587*(DI587+DJ587)/1000)</f>
        <v>0</v>
      </c>
      <c r="AC587">
        <f>(-J587*44100)</f>
        <v>0</v>
      </c>
      <c r="AD587">
        <f>2*29.3*R587*0.92*(DK587-W587)</f>
        <v>0</v>
      </c>
      <c r="AE587">
        <f>2*0.95*5.67E-8*(((DK587+$B$7)+273)^4-(W587+273)^4)</f>
        <v>0</v>
      </c>
      <c r="AF587">
        <f>U587+AE587+AC587+AD587</f>
        <v>0</v>
      </c>
      <c r="AG587">
        <f>DH587*AU587*(DC587-DB587*(1000-AU587*DE587)/(1000-AU587*DD587))/(100*CV587)</f>
        <v>0</v>
      </c>
      <c r="AH587">
        <f>1000*DH587*AU587*(DD587-DE587)/(100*CV587*(1000-AU587*DD587))</f>
        <v>0</v>
      </c>
      <c r="AI587">
        <f>(AJ587 - AK587 - DI587*1E3/(8.314*(DK587+273.15)) * AM587/DH587 * AL587) * DH587/(100*CV587) * (1000 - DE587)/1000</f>
        <v>0</v>
      </c>
      <c r="AJ587">
        <v>406.4461289691883</v>
      </c>
      <c r="AK587">
        <v>366.6679636363635</v>
      </c>
      <c r="AL587">
        <v>1.436962708736486</v>
      </c>
      <c r="AM587">
        <v>66.43299364286264</v>
      </c>
      <c r="AN587">
        <f>(AP587 - AO587 + DI587*1E3/(8.314*(DK587+273.15)) * AR587/DH587 * AQ587) * DH587/(100*CV587) * 1000/(1000 - AP587)</f>
        <v>0</v>
      </c>
      <c r="AO587">
        <v>15.52285705183653</v>
      </c>
      <c r="AP587">
        <v>29.07202237762241</v>
      </c>
      <c r="AQ587">
        <v>0.001376839258724123</v>
      </c>
      <c r="AR587">
        <v>79.14352764128105</v>
      </c>
      <c r="AS587">
        <v>0</v>
      </c>
      <c r="AT587">
        <v>0</v>
      </c>
      <c r="AU587">
        <f>IF(AS587*$H$13&gt;=AW587,1.0,(AW587/(AW587-AS587*$H$13)))</f>
        <v>0</v>
      </c>
      <c r="AV587">
        <f>(AU587-1)*100</f>
        <v>0</v>
      </c>
      <c r="AW587">
        <f>MAX(0,($B$13+$C$13*DP587)/(1+$D$13*DP587)*DI587/(DK587+273)*$E$13)</f>
        <v>0</v>
      </c>
      <c r="AX587" t="s">
        <v>421</v>
      </c>
      <c r="AY587" t="s">
        <v>421</v>
      </c>
      <c r="AZ587">
        <v>0</v>
      </c>
      <c r="BA587">
        <v>0</v>
      </c>
      <c r="BB587">
        <f>1-AZ587/BA587</f>
        <v>0</v>
      </c>
      <c r="BC587">
        <v>0</v>
      </c>
      <c r="BD587" t="s">
        <v>421</v>
      </c>
      <c r="BE587" t="s">
        <v>421</v>
      </c>
      <c r="BF587">
        <v>0</v>
      </c>
      <c r="BG587">
        <v>0</v>
      </c>
      <c r="BH587">
        <f>1-BF587/BG587</f>
        <v>0</v>
      </c>
      <c r="BI587">
        <v>0.5</v>
      </c>
      <c r="BJ587">
        <f>CS587</f>
        <v>0</v>
      </c>
      <c r="BK587">
        <f>L587</f>
        <v>0</v>
      </c>
      <c r="BL587">
        <f>BH587*BI587*BJ587</f>
        <v>0</v>
      </c>
      <c r="BM587">
        <f>(BK587-BC587)/BJ587</f>
        <v>0</v>
      </c>
      <c r="BN587">
        <f>(BA587-BG587)/BG587</f>
        <v>0</v>
      </c>
      <c r="BO587">
        <f>AZ587/(BB587+AZ587/BG587)</f>
        <v>0</v>
      </c>
      <c r="BP587" t="s">
        <v>421</v>
      </c>
      <c r="BQ587">
        <v>0</v>
      </c>
      <c r="BR587">
        <f>IF(BQ587&lt;&gt;0, BQ587, BO587)</f>
        <v>0</v>
      </c>
      <c r="BS587">
        <f>1-BR587/BG587</f>
        <v>0</v>
      </c>
      <c r="BT587">
        <f>(BG587-BF587)/(BG587-BR587)</f>
        <v>0</v>
      </c>
      <c r="BU587">
        <f>(BA587-BG587)/(BA587-BR587)</f>
        <v>0</v>
      </c>
      <c r="BV587">
        <f>(BG587-BF587)/(BG587-AZ587)</f>
        <v>0</v>
      </c>
      <c r="BW587">
        <f>(BA587-BG587)/(BA587-AZ587)</f>
        <v>0</v>
      </c>
      <c r="BX587">
        <f>(BT587*BR587/BF587)</f>
        <v>0</v>
      </c>
      <c r="BY587">
        <f>(1-BX587)</f>
        <v>0</v>
      </c>
      <c r="BZ587">
        <v>1371</v>
      </c>
      <c r="CA587">
        <v>300</v>
      </c>
      <c r="CB587">
        <v>300</v>
      </c>
      <c r="CC587">
        <v>300</v>
      </c>
      <c r="CD587">
        <v>10508.5</v>
      </c>
      <c r="CE587">
        <v>0.03</v>
      </c>
      <c r="CF587">
        <v>-0.00739737</v>
      </c>
      <c r="CG587">
        <v>0.08</v>
      </c>
      <c r="CH587" t="s">
        <v>421</v>
      </c>
      <c r="CI587" t="s">
        <v>421</v>
      </c>
      <c r="CJ587" t="s">
        <v>421</v>
      </c>
      <c r="CK587" t="s">
        <v>421</v>
      </c>
      <c r="CL587" t="s">
        <v>421</v>
      </c>
      <c r="CM587" t="s">
        <v>421</v>
      </c>
      <c r="CN587" t="s">
        <v>421</v>
      </c>
      <c r="CO587" t="s">
        <v>421</v>
      </c>
      <c r="CP587" t="s">
        <v>421</v>
      </c>
      <c r="CQ587" t="s">
        <v>421</v>
      </c>
      <c r="CR587">
        <f>$B$11*DQ587+$C$11*DR587+$F$11*EC587*(1-EF587)</f>
        <v>0</v>
      </c>
      <c r="CS587">
        <f>CR587*CT587</f>
        <v>0</v>
      </c>
      <c r="CT587">
        <f>($B$11*$D$9+$C$11*$D$9+$F$11*((EP587+EH587)/MAX(EP587+EH587+EQ587, 0.1)*$I$9+EQ587/MAX(EP587+EH587+EQ587, 0.1)*$J$9))/($B$11+$C$11+$F$11)</f>
        <v>0</v>
      </c>
      <c r="CU587">
        <f>($B$11*$K$9+$C$11*$K$9+$F$11*((EP587+EH587)/MAX(EP587+EH587+EQ587, 0.1)*$P$9+EQ587/MAX(EP587+EH587+EQ587, 0.1)*$Q$9))/($B$11+$C$11+$F$11)</f>
        <v>0</v>
      </c>
      <c r="CV587">
        <v>6</v>
      </c>
      <c r="CW587">
        <v>0.5</v>
      </c>
      <c r="CX587" t="s">
        <v>422</v>
      </c>
      <c r="CY587">
        <v>2</v>
      </c>
      <c r="CZ587" t="b">
        <v>1</v>
      </c>
      <c r="DA587">
        <v>1652297075</v>
      </c>
      <c r="DB587">
        <v>353.4541111111111</v>
      </c>
      <c r="DC587">
        <v>400.8947777777778</v>
      </c>
      <c r="DD587">
        <v>29.0713</v>
      </c>
      <c r="DE587">
        <v>15.5182</v>
      </c>
      <c r="DF587">
        <v>353.3704444444444</v>
      </c>
      <c r="DG587">
        <v>28.93156666666667</v>
      </c>
      <c r="DH587">
        <v>400.0152222222222</v>
      </c>
      <c r="DI587">
        <v>90.50972222222224</v>
      </c>
      <c r="DJ587">
        <v>0.09990301111111111</v>
      </c>
      <c r="DK587">
        <v>33.86998888888889</v>
      </c>
      <c r="DL587">
        <v>32.54597777777778</v>
      </c>
      <c r="DM587">
        <v>999.9000000000001</v>
      </c>
      <c r="DN587">
        <v>0</v>
      </c>
      <c r="DO587">
        <v>0</v>
      </c>
      <c r="DP587">
        <v>9998.686666666668</v>
      </c>
      <c r="DQ587">
        <v>0</v>
      </c>
      <c r="DR587">
        <v>1011.865555555556</v>
      </c>
      <c r="DS587">
        <v>-47.44066666666667</v>
      </c>
      <c r="DT587">
        <v>364.0371111111111</v>
      </c>
      <c r="DU587">
        <v>407.2142222222222</v>
      </c>
      <c r="DV587">
        <v>13.55307777777778</v>
      </c>
      <c r="DW587">
        <v>400.8947777777778</v>
      </c>
      <c r="DX587">
        <v>15.5182</v>
      </c>
      <c r="DY587">
        <v>2.631235555555556</v>
      </c>
      <c r="DZ587">
        <v>1.404547777777778</v>
      </c>
      <c r="EA587">
        <v>21.86187777777777</v>
      </c>
      <c r="EB587">
        <v>11.96682222222222</v>
      </c>
      <c r="EC587">
        <v>1500.044444444444</v>
      </c>
      <c r="ED587">
        <v>0.9730070000000001</v>
      </c>
      <c r="EE587">
        <v>0.02699316666666667</v>
      </c>
      <c r="EF587">
        <v>0</v>
      </c>
      <c r="EG587">
        <v>1115.64</v>
      </c>
      <c r="EH587">
        <v>5.00097</v>
      </c>
      <c r="EI587">
        <v>18059.37777777778</v>
      </c>
      <c r="EJ587">
        <v>12491.98888888889</v>
      </c>
      <c r="EK587">
        <v>42.812</v>
      </c>
      <c r="EL587">
        <v>44.562</v>
      </c>
      <c r="EM587">
        <v>43.062</v>
      </c>
      <c r="EN587">
        <v>44.375</v>
      </c>
      <c r="EO587">
        <v>43.937</v>
      </c>
      <c r="EP587">
        <v>1454.684444444444</v>
      </c>
      <c r="EQ587">
        <v>40.36</v>
      </c>
      <c r="ER587">
        <v>0</v>
      </c>
      <c r="ES587">
        <v>634.3999998569489</v>
      </c>
      <c r="ET587">
        <v>0</v>
      </c>
      <c r="EU587">
        <v>1098.860384615385</v>
      </c>
      <c r="EV587">
        <v>213.9921368364202</v>
      </c>
      <c r="EW587">
        <v>3225.538462846343</v>
      </c>
      <c r="EX587">
        <v>17804.74615384615</v>
      </c>
      <c r="EY587">
        <v>15</v>
      </c>
      <c r="EZ587">
        <v>1652296461.5</v>
      </c>
      <c r="FA587" t="s">
        <v>1606</v>
      </c>
      <c r="FB587">
        <v>1652296461.5</v>
      </c>
      <c r="FC587">
        <v>1652296459.5</v>
      </c>
      <c r="FD587">
        <v>40</v>
      </c>
      <c r="FE587">
        <v>-0.753</v>
      </c>
      <c r="FF587">
        <v>0.017</v>
      </c>
      <c r="FG587">
        <v>0.039</v>
      </c>
      <c r="FH587">
        <v>0.136</v>
      </c>
      <c r="FI587">
        <v>400</v>
      </c>
      <c r="FJ587">
        <v>29</v>
      </c>
      <c r="FK587">
        <v>0.22</v>
      </c>
      <c r="FL587">
        <v>0.25</v>
      </c>
      <c r="FM587">
        <v>-75.47818780487803</v>
      </c>
      <c r="FN587">
        <v>269.9466752613237</v>
      </c>
      <c r="FO587">
        <v>27.98569786114359</v>
      </c>
      <c r="FP587">
        <v>-1</v>
      </c>
      <c r="FQ587">
        <v>13.5750756097561</v>
      </c>
      <c r="FR587">
        <v>-0.3238933797909331</v>
      </c>
      <c r="FS587">
        <v>0.04008462256391612</v>
      </c>
      <c r="FT587">
        <v>1</v>
      </c>
      <c r="FU587">
        <v>0</v>
      </c>
      <c r="FV587">
        <v>0</v>
      </c>
      <c r="FW587">
        <v>0</v>
      </c>
      <c r="FX587">
        <v>-1</v>
      </c>
      <c r="FY587">
        <v>1</v>
      </c>
      <c r="FZ587">
        <v>1</v>
      </c>
      <c r="GA587" t="s">
        <v>719</v>
      </c>
      <c r="GB587">
        <v>2.69299</v>
      </c>
      <c r="GC587">
        <v>2.70488</v>
      </c>
      <c r="GD587">
        <v>0.08202379999999999</v>
      </c>
      <c r="GE587">
        <v>0.0893994</v>
      </c>
      <c r="GF587">
        <v>0.120547</v>
      </c>
      <c r="GG587">
        <v>0.0764175</v>
      </c>
      <c r="GH587">
        <v>28750.2</v>
      </c>
      <c r="GI587">
        <v>28638.8</v>
      </c>
      <c r="GJ587">
        <v>29145.1</v>
      </c>
      <c r="GK587">
        <v>29110.8</v>
      </c>
      <c r="GL587">
        <v>33931.2</v>
      </c>
      <c r="GM587">
        <v>35799.8</v>
      </c>
      <c r="GN587">
        <v>41013.8</v>
      </c>
      <c r="GO587">
        <v>41546.4</v>
      </c>
      <c r="GP587">
        <v>1.7163</v>
      </c>
      <c r="GQ587">
        <v>1.9816</v>
      </c>
      <c r="GR587">
        <v>0.0670552</v>
      </c>
      <c r="GS587">
        <v>0</v>
      </c>
      <c r="GT587">
        <v>31.4661</v>
      </c>
      <c r="GU587">
        <v>999.9</v>
      </c>
      <c r="GV587">
        <v>37.7</v>
      </c>
      <c r="GW587">
        <v>37.9</v>
      </c>
      <c r="GX587">
        <v>27.5795</v>
      </c>
      <c r="GY587">
        <v>62.8447</v>
      </c>
      <c r="GZ587">
        <v>29.6034</v>
      </c>
      <c r="HA587">
        <v>1</v>
      </c>
      <c r="HB587">
        <v>0.397846</v>
      </c>
      <c r="HC587">
        <v>0</v>
      </c>
      <c r="HD587">
        <v>20.3919</v>
      </c>
      <c r="HE587">
        <v>5.2137</v>
      </c>
      <c r="HF587">
        <v>12.0099</v>
      </c>
      <c r="HG587">
        <v>4.98625</v>
      </c>
      <c r="HH587">
        <v>3.28848</v>
      </c>
      <c r="HI587">
        <v>2590.2</v>
      </c>
      <c r="HJ587">
        <v>9999</v>
      </c>
      <c r="HK587">
        <v>9999</v>
      </c>
      <c r="HL587">
        <v>48.1</v>
      </c>
      <c r="HM587">
        <v>1.86737</v>
      </c>
      <c r="HN587">
        <v>1.8663</v>
      </c>
      <c r="HO587">
        <v>1.86584</v>
      </c>
      <c r="HP587">
        <v>1.8657</v>
      </c>
      <c r="HQ587">
        <v>1.86753</v>
      </c>
      <c r="HR587">
        <v>1.86998</v>
      </c>
      <c r="HS587">
        <v>1.86871</v>
      </c>
      <c r="HT587">
        <v>1.87009</v>
      </c>
      <c r="HU587">
        <v>0</v>
      </c>
      <c r="HV587">
        <v>0</v>
      </c>
      <c r="HW587">
        <v>0</v>
      </c>
      <c r="HX587">
        <v>0</v>
      </c>
      <c r="HY587" t="s">
        <v>425</v>
      </c>
      <c r="HZ587" t="s">
        <v>426</v>
      </c>
      <c r="IA587" t="s">
        <v>427</v>
      </c>
      <c r="IB587" t="s">
        <v>427</v>
      </c>
      <c r="IC587" t="s">
        <v>427</v>
      </c>
      <c r="ID587" t="s">
        <v>427</v>
      </c>
      <c r="IE587">
        <v>0</v>
      </c>
      <c r="IF587">
        <v>100</v>
      </c>
      <c r="IG587">
        <v>100</v>
      </c>
      <c r="IH587">
        <v>0.081</v>
      </c>
      <c r="II587">
        <v>0.1398</v>
      </c>
      <c r="IJ587">
        <v>0.3340698134881136</v>
      </c>
      <c r="IK587">
        <v>-0.0004613869835165773</v>
      </c>
      <c r="IL587">
        <v>-7.733014719846753E-07</v>
      </c>
      <c r="IM587">
        <v>2.12217718631011E-10</v>
      </c>
      <c r="IN587">
        <v>-0.1489367367143348</v>
      </c>
      <c r="IO587">
        <v>0.000886434048502425</v>
      </c>
      <c r="IP587">
        <v>0.0004187276611132993</v>
      </c>
      <c r="IQ587">
        <v>-3.612086840460417E-06</v>
      </c>
      <c r="IR587">
        <v>19</v>
      </c>
      <c r="IS587">
        <v>2204</v>
      </c>
      <c r="IT587">
        <v>1</v>
      </c>
      <c r="IU587">
        <v>37</v>
      </c>
      <c r="IV587">
        <v>10.3</v>
      </c>
      <c r="IW587">
        <v>10.3</v>
      </c>
      <c r="IX587">
        <v>1.0376</v>
      </c>
      <c r="IY587">
        <v>2.25708</v>
      </c>
      <c r="IZ587">
        <v>1.39648</v>
      </c>
      <c r="JA587">
        <v>2.34741</v>
      </c>
      <c r="JB587">
        <v>1.49536</v>
      </c>
      <c r="JC587">
        <v>2.28394</v>
      </c>
      <c r="JD587">
        <v>39.9942</v>
      </c>
      <c r="JE587">
        <v>13.4578</v>
      </c>
      <c r="JF587">
        <v>18</v>
      </c>
      <c r="JG587">
        <v>394.185</v>
      </c>
      <c r="JH587">
        <v>546.359</v>
      </c>
      <c r="JI587">
        <v>33.105</v>
      </c>
      <c r="JJ587">
        <v>32.5333</v>
      </c>
      <c r="JK587">
        <v>30.0008</v>
      </c>
      <c r="JL587">
        <v>32.3679</v>
      </c>
      <c r="JM587">
        <v>32.2635</v>
      </c>
      <c r="JN587">
        <v>20.8153</v>
      </c>
      <c r="JO587">
        <v>40.4625</v>
      </c>
      <c r="JP587">
        <v>0</v>
      </c>
      <c r="JQ587">
        <v>-999.9</v>
      </c>
      <c r="JR587">
        <v>420.204</v>
      </c>
      <c r="JS587">
        <v>15.4852</v>
      </c>
      <c r="JT587">
        <v>99.6109</v>
      </c>
      <c r="JU587">
        <v>99.718</v>
      </c>
    </row>
    <row r="588" spans="1:281">
      <c r="A588">
        <v>572</v>
      </c>
      <c r="B588">
        <v>1652297082.5</v>
      </c>
      <c r="C588">
        <v>15026</v>
      </c>
      <c r="D588" t="s">
        <v>1657</v>
      </c>
      <c r="E588" t="s">
        <v>1658</v>
      </c>
      <c r="F588">
        <v>5</v>
      </c>
      <c r="G588" t="s">
        <v>1605</v>
      </c>
      <c r="H588" t="s">
        <v>418</v>
      </c>
      <c r="I588">
        <v>1652297079.7</v>
      </c>
      <c r="J588">
        <f>(K588)/1000</f>
        <v>0</v>
      </c>
      <c r="K588">
        <f>IF(CZ588, AN588, AH588)</f>
        <v>0</v>
      </c>
      <c r="L588">
        <f>IF(CZ588, AI588, AG588)</f>
        <v>0</v>
      </c>
      <c r="M588">
        <f>DB588 - IF(AU588&gt;1, L588*CV588*100.0/(AW588*DP588), 0)</f>
        <v>0</v>
      </c>
      <c r="N588">
        <f>((T588-J588/2)*M588-L588)/(T588+J588/2)</f>
        <v>0</v>
      </c>
      <c r="O588">
        <f>N588*(DI588+DJ588)/1000.0</f>
        <v>0</v>
      </c>
      <c r="P588">
        <f>(DB588 - IF(AU588&gt;1, L588*CV588*100.0/(AW588*DP588), 0))*(DI588+DJ588)/1000.0</f>
        <v>0</v>
      </c>
      <c r="Q588">
        <f>2.0/((1/S588-1/R588)+SIGN(S588)*SQRT((1/S588-1/R588)*(1/S588-1/R588) + 4*CW588/((CW588+1)*(CW588+1))*(2*1/S588*1/R588-1/R588*1/R588)))</f>
        <v>0</v>
      </c>
      <c r="R588">
        <f>IF(LEFT(CX588,1)&lt;&gt;"0",IF(LEFT(CX588,1)="1",3.0,CY588),$D$5+$E$5*(DP588*DI588/($K$5*1000))+$F$5*(DP588*DI588/($K$5*1000))*MAX(MIN(CV588,$J$5),$I$5)*MAX(MIN(CV588,$J$5),$I$5)+$G$5*MAX(MIN(CV588,$J$5),$I$5)*(DP588*DI588/($K$5*1000))+$H$5*(DP588*DI588/($K$5*1000))*(DP588*DI588/($K$5*1000)))</f>
        <v>0</v>
      </c>
      <c r="S588">
        <f>J588*(1000-(1000*0.61365*exp(17.502*W588/(240.97+W588))/(DI588+DJ588)+DD588)/2)/(1000*0.61365*exp(17.502*W588/(240.97+W588))/(DI588+DJ588)-DD588)</f>
        <v>0</v>
      </c>
      <c r="T588">
        <f>1/((CW588+1)/(Q588/1.6)+1/(R588/1.37)) + CW588/((CW588+1)/(Q588/1.6) + CW588/(R588/1.37))</f>
        <v>0</v>
      </c>
      <c r="U588">
        <f>(CR588*CU588)</f>
        <v>0</v>
      </c>
      <c r="V588">
        <f>(DK588+(U588+2*0.95*5.67E-8*(((DK588+$B$7)+273)^4-(DK588+273)^4)-44100*J588)/(1.84*29.3*R588+8*0.95*5.67E-8*(DK588+273)^3))</f>
        <v>0</v>
      </c>
      <c r="W588">
        <f>($C$7*DL588+$D$7*DM588+$E$7*V588)</f>
        <v>0</v>
      </c>
      <c r="X588">
        <f>0.61365*exp(17.502*W588/(240.97+W588))</f>
        <v>0</v>
      </c>
      <c r="Y588">
        <f>(Z588/AA588*100)</f>
        <v>0</v>
      </c>
      <c r="Z588">
        <f>DD588*(DI588+DJ588)/1000</f>
        <v>0</v>
      </c>
      <c r="AA588">
        <f>0.61365*exp(17.502*DK588/(240.97+DK588))</f>
        <v>0</v>
      </c>
      <c r="AB588">
        <f>(X588-DD588*(DI588+DJ588)/1000)</f>
        <v>0</v>
      </c>
      <c r="AC588">
        <f>(-J588*44100)</f>
        <v>0</v>
      </c>
      <c r="AD588">
        <f>2*29.3*R588*0.92*(DK588-W588)</f>
        <v>0</v>
      </c>
      <c r="AE588">
        <f>2*0.95*5.67E-8*(((DK588+$B$7)+273)^4-(W588+273)^4)</f>
        <v>0</v>
      </c>
      <c r="AF588">
        <f>U588+AE588+AC588+AD588</f>
        <v>0</v>
      </c>
      <c r="AG588">
        <f>DH588*AU588*(DC588-DB588*(1000-AU588*DE588)/(1000-AU588*DD588))/(100*CV588)</f>
        <v>0</v>
      </c>
      <c r="AH588">
        <f>1000*DH588*AU588*(DD588-DE588)/(100*CV588*(1000-AU588*DD588))</f>
        <v>0</v>
      </c>
      <c r="AI588">
        <f>(AJ588 - AK588 - DI588*1E3/(8.314*(DK588+273.15)) * AM588/DH588 * AL588) * DH588/(100*CV588) * (1000 - DE588)/1000</f>
        <v>0</v>
      </c>
      <c r="AJ588">
        <v>412.5855149085646</v>
      </c>
      <c r="AK588">
        <v>372.8626666666666</v>
      </c>
      <c r="AL588">
        <v>1.244786147022426</v>
      </c>
      <c r="AM588">
        <v>66.43299364286264</v>
      </c>
      <c r="AN588">
        <f>(AP588 - AO588 + DI588*1E3/(8.314*(DK588+273.15)) * AR588/DH588 * AQ588) * DH588/(100*CV588) * 1000/(1000 - AP588)</f>
        <v>0</v>
      </c>
      <c r="AO588">
        <v>15.50612754565461</v>
      </c>
      <c r="AP588">
        <v>29.07459090909093</v>
      </c>
      <c r="AQ588">
        <v>0.0005025881740124202</v>
      </c>
      <c r="AR588">
        <v>79.14352764128105</v>
      </c>
      <c r="AS588">
        <v>0</v>
      </c>
      <c r="AT588">
        <v>0</v>
      </c>
      <c r="AU588">
        <f>IF(AS588*$H$13&gt;=AW588,1.0,(AW588/(AW588-AS588*$H$13)))</f>
        <v>0</v>
      </c>
      <c r="AV588">
        <f>(AU588-1)*100</f>
        <v>0</v>
      </c>
      <c r="AW588">
        <f>MAX(0,($B$13+$C$13*DP588)/(1+$D$13*DP588)*DI588/(DK588+273)*$E$13)</f>
        <v>0</v>
      </c>
      <c r="AX588" t="s">
        <v>421</v>
      </c>
      <c r="AY588" t="s">
        <v>421</v>
      </c>
      <c r="AZ588">
        <v>0</v>
      </c>
      <c r="BA588">
        <v>0</v>
      </c>
      <c r="BB588">
        <f>1-AZ588/BA588</f>
        <v>0</v>
      </c>
      <c r="BC588">
        <v>0</v>
      </c>
      <c r="BD588" t="s">
        <v>421</v>
      </c>
      <c r="BE588" t="s">
        <v>421</v>
      </c>
      <c r="BF588">
        <v>0</v>
      </c>
      <c r="BG588">
        <v>0</v>
      </c>
      <c r="BH588">
        <f>1-BF588/BG588</f>
        <v>0</v>
      </c>
      <c r="BI588">
        <v>0.5</v>
      </c>
      <c r="BJ588">
        <f>CS588</f>
        <v>0</v>
      </c>
      <c r="BK588">
        <f>L588</f>
        <v>0</v>
      </c>
      <c r="BL588">
        <f>BH588*BI588*BJ588</f>
        <v>0</v>
      </c>
      <c r="BM588">
        <f>(BK588-BC588)/BJ588</f>
        <v>0</v>
      </c>
      <c r="BN588">
        <f>(BA588-BG588)/BG588</f>
        <v>0</v>
      </c>
      <c r="BO588">
        <f>AZ588/(BB588+AZ588/BG588)</f>
        <v>0</v>
      </c>
      <c r="BP588" t="s">
        <v>421</v>
      </c>
      <c r="BQ588">
        <v>0</v>
      </c>
      <c r="BR588">
        <f>IF(BQ588&lt;&gt;0, BQ588, BO588)</f>
        <v>0</v>
      </c>
      <c r="BS588">
        <f>1-BR588/BG588</f>
        <v>0</v>
      </c>
      <c r="BT588">
        <f>(BG588-BF588)/(BG588-BR588)</f>
        <v>0</v>
      </c>
      <c r="BU588">
        <f>(BA588-BG588)/(BA588-BR588)</f>
        <v>0</v>
      </c>
      <c r="BV588">
        <f>(BG588-BF588)/(BG588-AZ588)</f>
        <v>0</v>
      </c>
      <c r="BW588">
        <f>(BA588-BG588)/(BA588-AZ588)</f>
        <v>0</v>
      </c>
      <c r="BX588">
        <f>(BT588*BR588/BF588)</f>
        <v>0</v>
      </c>
      <c r="BY588">
        <f>(1-BX588)</f>
        <v>0</v>
      </c>
      <c r="BZ588">
        <v>1371</v>
      </c>
      <c r="CA588">
        <v>300</v>
      </c>
      <c r="CB588">
        <v>300</v>
      </c>
      <c r="CC588">
        <v>300</v>
      </c>
      <c r="CD588">
        <v>10508.5</v>
      </c>
      <c r="CE588">
        <v>0.03</v>
      </c>
      <c r="CF588">
        <v>-0.00739737</v>
      </c>
      <c r="CG588">
        <v>0.08</v>
      </c>
      <c r="CH588" t="s">
        <v>421</v>
      </c>
      <c r="CI588" t="s">
        <v>421</v>
      </c>
      <c r="CJ588" t="s">
        <v>421</v>
      </c>
      <c r="CK588" t="s">
        <v>421</v>
      </c>
      <c r="CL588" t="s">
        <v>421</v>
      </c>
      <c r="CM588" t="s">
        <v>421</v>
      </c>
      <c r="CN588" t="s">
        <v>421</v>
      </c>
      <c r="CO588" t="s">
        <v>421</v>
      </c>
      <c r="CP588" t="s">
        <v>421</v>
      </c>
      <c r="CQ588" t="s">
        <v>421</v>
      </c>
      <c r="CR588">
        <f>$B$11*DQ588+$C$11*DR588+$F$11*EC588*(1-EF588)</f>
        <v>0</v>
      </c>
      <c r="CS588">
        <f>CR588*CT588</f>
        <v>0</v>
      </c>
      <c r="CT588">
        <f>($B$11*$D$9+$C$11*$D$9+$F$11*((EP588+EH588)/MAX(EP588+EH588+EQ588, 0.1)*$I$9+EQ588/MAX(EP588+EH588+EQ588, 0.1)*$J$9))/($B$11+$C$11+$F$11)</f>
        <v>0</v>
      </c>
      <c r="CU588">
        <f>($B$11*$K$9+$C$11*$K$9+$F$11*((EP588+EH588)/MAX(EP588+EH588+EQ588, 0.1)*$P$9+EQ588/MAX(EP588+EH588+EQ588, 0.1)*$Q$9))/($B$11+$C$11+$F$11)</f>
        <v>0</v>
      </c>
      <c r="CV588">
        <v>6</v>
      </c>
      <c r="CW588">
        <v>0.5</v>
      </c>
      <c r="CX588" t="s">
        <v>422</v>
      </c>
      <c r="CY588">
        <v>2</v>
      </c>
      <c r="CZ588" t="b">
        <v>1</v>
      </c>
      <c r="DA588">
        <v>1652297079.7</v>
      </c>
      <c r="DB588">
        <v>359.0867</v>
      </c>
      <c r="DC588">
        <v>408.8847</v>
      </c>
      <c r="DD588">
        <v>29.07664</v>
      </c>
      <c r="DE588">
        <v>15.50674</v>
      </c>
      <c r="DF588">
        <v>359.008</v>
      </c>
      <c r="DG588">
        <v>28.93685</v>
      </c>
      <c r="DH588">
        <v>400.0184</v>
      </c>
      <c r="DI588">
        <v>90.50725000000001</v>
      </c>
      <c r="DJ588">
        <v>0.09986992</v>
      </c>
      <c r="DK588">
        <v>33.87961</v>
      </c>
      <c r="DL588">
        <v>32.54948</v>
      </c>
      <c r="DM588">
        <v>999.9</v>
      </c>
      <c r="DN588">
        <v>0</v>
      </c>
      <c r="DO588">
        <v>0</v>
      </c>
      <c r="DP588">
        <v>10004.64</v>
      </c>
      <c r="DQ588">
        <v>0</v>
      </c>
      <c r="DR588">
        <v>1012.249</v>
      </c>
      <c r="DS588">
        <v>-49.79822000000001</v>
      </c>
      <c r="DT588">
        <v>369.8405</v>
      </c>
      <c r="DU588">
        <v>415.3254</v>
      </c>
      <c r="DV588">
        <v>13.56993</v>
      </c>
      <c r="DW588">
        <v>408.8847</v>
      </c>
      <c r="DX588">
        <v>15.50674</v>
      </c>
      <c r="DY588">
        <v>2.631647999999999</v>
      </c>
      <c r="DZ588">
        <v>1.403472</v>
      </c>
      <c r="EA588">
        <v>21.86444</v>
      </c>
      <c r="EB588">
        <v>11.9552</v>
      </c>
      <c r="EC588">
        <v>1500.024</v>
      </c>
      <c r="ED588">
        <v>0.973006</v>
      </c>
      <c r="EE588">
        <v>0.02699405</v>
      </c>
      <c r="EF588">
        <v>0</v>
      </c>
      <c r="EG588">
        <v>1121.871</v>
      </c>
      <c r="EH588">
        <v>5.000970000000001</v>
      </c>
      <c r="EI588">
        <v>18154.4</v>
      </c>
      <c r="EJ588">
        <v>12491.82</v>
      </c>
      <c r="EK588">
        <v>42.812</v>
      </c>
      <c r="EL588">
        <v>44.562</v>
      </c>
      <c r="EM588">
        <v>43.062</v>
      </c>
      <c r="EN588">
        <v>44.375</v>
      </c>
      <c r="EO588">
        <v>43.937</v>
      </c>
      <c r="EP588">
        <v>1454.664</v>
      </c>
      <c r="EQ588">
        <v>40.36</v>
      </c>
      <c r="ER588">
        <v>0</v>
      </c>
      <c r="ES588">
        <v>639.7999999523163</v>
      </c>
      <c r="ET588">
        <v>0</v>
      </c>
      <c r="EU588">
        <v>1114.5792</v>
      </c>
      <c r="EV588">
        <v>108.8599998632444</v>
      </c>
      <c r="EW588">
        <v>1669.484612930402</v>
      </c>
      <c r="EX588">
        <v>18042.944</v>
      </c>
      <c r="EY588">
        <v>15</v>
      </c>
      <c r="EZ588">
        <v>1652296461.5</v>
      </c>
      <c r="FA588" t="s">
        <v>1606</v>
      </c>
      <c r="FB588">
        <v>1652296461.5</v>
      </c>
      <c r="FC588">
        <v>1652296459.5</v>
      </c>
      <c r="FD588">
        <v>40</v>
      </c>
      <c r="FE588">
        <v>-0.753</v>
      </c>
      <c r="FF588">
        <v>0.017</v>
      </c>
      <c r="FG588">
        <v>0.039</v>
      </c>
      <c r="FH588">
        <v>0.136</v>
      </c>
      <c r="FI588">
        <v>400</v>
      </c>
      <c r="FJ588">
        <v>29</v>
      </c>
      <c r="FK588">
        <v>0.22</v>
      </c>
      <c r="FL588">
        <v>0.25</v>
      </c>
      <c r="FM588">
        <v>-61.14496829268293</v>
      </c>
      <c r="FN588">
        <v>144.8878202090592</v>
      </c>
      <c r="FO588">
        <v>15.99619575941058</v>
      </c>
      <c r="FP588">
        <v>-1</v>
      </c>
      <c r="FQ588">
        <v>13.5605243902439</v>
      </c>
      <c r="FR588">
        <v>-0.04615609756099409</v>
      </c>
      <c r="FS588">
        <v>0.02072767421315615</v>
      </c>
      <c r="FT588">
        <v>1</v>
      </c>
      <c r="FU588">
        <v>0</v>
      </c>
      <c r="FV588">
        <v>0</v>
      </c>
      <c r="FW588">
        <v>0</v>
      </c>
      <c r="FX588">
        <v>-1</v>
      </c>
      <c r="FY588">
        <v>1</v>
      </c>
      <c r="FZ588">
        <v>1</v>
      </c>
      <c r="GA588" t="s">
        <v>719</v>
      </c>
      <c r="GB588">
        <v>2.69358</v>
      </c>
      <c r="GC588">
        <v>2.70544</v>
      </c>
      <c r="GD588">
        <v>0.08316030000000001</v>
      </c>
      <c r="GE588">
        <v>0.0916419</v>
      </c>
      <c r="GF588">
        <v>0.120541</v>
      </c>
      <c r="GG588">
        <v>0.07641679999999999</v>
      </c>
      <c r="GH588">
        <v>28714.2</v>
      </c>
      <c r="GI588">
        <v>28567.5</v>
      </c>
      <c r="GJ588">
        <v>29144.8</v>
      </c>
      <c r="GK588">
        <v>29110.1</v>
      </c>
      <c r="GL588">
        <v>33931</v>
      </c>
      <c r="GM588">
        <v>35799.2</v>
      </c>
      <c r="GN588">
        <v>41013.1</v>
      </c>
      <c r="GO588">
        <v>41545.6</v>
      </c>
      <c r="GP588">
        <v>1.717</v>
      </c>
      <c r="GQ588">
        <v>1.98137</v>
      </c>
      <c r="GR588">
        <v>0.0661612</v>
      </c>
      <c r="GS588">
        <v>0</v>
      </c>
      <c r="GT588">
        <v>31.4756</v>
      </c>
      <c r="GU588">
        <v>999.9</v>
      </c>
      <c r="GV588">
        <v>37.7</v>
      </c>
      <c r="GW588">
        <v>37.9</v>
      </c>
      <c r="GX588">
        <v>27.5823</v>
      </c>
      <c r="GY588">
        <v>62.7347</v>
      </c>
      <c r="GZ588">
        <v>29.7596</v>
      </c>
      <c r="HA588">
        <v>1</v>
      </c>
      <c r="HB588">
        <v>0.398481</v>
      </c>
      <c r="HC588">
        <v>0</v>
      </c>
      <c r="HD588">
        <v>20.3916</v>
      </c>
      <c r="HE588">
        <v>5.2113</v>
      </c>
      <c r="HF588">
        <v>12.0099</v>
      </c>
      <c r="HG588">
        <v>4.98625</v>
      </c>
      <c r="HH588">
        <v>3.288</v>
      </c>
      <c r="HI588">
        <v>2590.2</v>
      </c>
      <c r="HJ588">
        <v>9999</v>
      </c>
      <c r="HK588">
        <v>9999</v>
      </c>
      <c r="HL588">
        <v>48.1</v>
      </c>
      <c r="HM588">
        <v>1.86737</v>
      </c>
      <c r="HN588">
        <v>1.8663</v>
      </c>
      <c r="HO588">
        <v>1.86584</v>
      </c>
      <c r="HP588">
        <v>1.86571</v>
      </c>
      <c r="HQ588">
        <v>1.86753</v>
      </c>
      <c r="HR588">
        <v>1.86998</v>
      </c>
      <c r="HS588">
        <v>1.86871</v>
      </c>
      <c r="HT588">
        <v>1.87009</v>
      </c>
      <c r="HU588">
        <v>0</v>
      </c>
      <c r="HV588">
        <v>0</v>
      </c>
      <c r="HW588">
        <v>0</v>
      </c>
      <c r="HX588">
        <v>0</v>
      </c>
      <c r="HY588" t="s">
        <v>425</v>
      </c>
      <c r="HZ588" t="s">
        <v>426</v>
      </c>
      <c r="IA588" t="s">
        <v>427</v>
      </c>
      <c r="IB588" t="s">
        <v>427</v>
      </c>
      <c r="IC588" t="s">
        <v>427</v>
      </c>
      <c r="ID588" t="s">
        <v>427</v>
      </c>
      <c r="IE588">
        <v>0</v>
      </c>
      <c r="IF588">
        <v>100</v>
      </c>
      <c r="IG588">
        <v>100</v>
      </c>
      <c r="IH588">
        <v>0.075</v>
      </c>
      <c r="II588">
        <v>0.1398</v>
      </c>
      <c r="IJ588">
        <v>0.3340698134881136</v>
      </c>
      <c r="IK588">
        <v>-0.0004613869835165773</v>
      </c>
      <c r="IL588">
        <v>-7.733014719846753E-07</v>
      </c>
      <c r="IM588">
        <v>2.12217718631011E-10</v>
      </c>
      <c r="IN588">
        <v>-0.1489367367143348</v>
      </c>
      <c r="IO588">
        <v>0.000886434048502425</v>
      </c>
      <c r="IP588">
        <v>0.0004187276611132993</v>
      </c>
      <c r="IQ588">
        <v>-3.612086840460417E-06</v>
      </c>
      <c r="IR588">
        <v>19</v>
      </c>
      <c r="IS588">
        <v>2204</v>
      </c>
      <c r="IT588">
        <v>1</v>
      </c>
      <c r="IU588">
        <v>37</v>
      </c>
      <c r="IV588">
        <v>10.3</v>
      </c>
      <c r="IW588">
        <v>10.4</v>
      </c>
      <c r="IX588">
        <v>1.06689</v>
      </c>
      <c r="IY588">
        <v>2.25708</v>
      </c>
      <c r="IZ588">
        <v>1.39648</v>
      </c>
      <c r="JA588">
        <v>2.34741</v>
      </c>
      <c r="JB588">
        <v>1.49536</v>
      </c>
      <c r="JC588">
        <v>2.30591</v>
      </c>
      <c r="JD588">
        <v>39.9942</v>
      </c>
      <c r="JE588">
        <v>13.4578</v>
      </c>
      <c r="JF588">
        <v>18</v>
      </c>
      <c r="JG588">
        <v>394.618</v>
      </c>
      <c r="JH588">
        <v>546.268</v>
      </c>
      <c r="JI588">
        <v>33.1114</v>
      </c>
      <c r="JJ588">
        <v>32.5426</v>
      </c>
      <c r="JK588">
        <v>30.0007</v>
      </c>
      <c r="JL588">
        <v>32.3765</v>
      </c>
      <c r="JM588">
        <v>32.272</v>
      </c>
      <c r="JN588">
        <v>21.471</v>
      </c>
      <c r="JO588">
        <v>40.4625</v>
      </c>
      <c r="JP588">
        <v>0</v>
      </c>
      <c r="JQ588">
        <v>-999.9</v>
      </c>
      <c r="JR588">
        <v>440.27</v>
      </c>
      <c r="JS588">
        <v>15.627</v>
      </c>
      <c r="JT588">
        <v>99.6095</v>
      </c>
      <c r="JU588">
        <v>99.7159</v>
      </c>
    </row>
    <row r="589" spans="1:281">
      <c r="A589">
        <v>573</v>
      </c>
      <c r="B589">
        <v>1652297087.5</v>
      </c>
      <c r="C589">
        <v>15031</v>
      </c>
      <c r="D589" t="s">
        <v>1659</v>
      </c>
      <c r="E589" t="s">
        <v>1660</v>
      </c>
      <c r="F589">
        <v>5</v>
      </c>
      <c r="G589" t="s">
        <v>1605</v>
      </c>
      <c r="H589" t="s">
        <v>418</v>
      </c>
      <c r="I589">
        <v>1652297085</v>
      </c>
      <c r="J589">
        <f>(K589)/1000</f>
        <v>0</v>
      </c>
      <c r="K589">
        <f>IF(CZ589, AN589, AH589)</f>
        <v>0</v>
      </c>
      <c r="L589">
        <f>IF(CZ589, AI589, AG589)</f>
        <v>0</v>
      </c>
      <c r="M589">
        <f>DB589 - IF(AU589&gt;1, L589*CV589*100.0/(AW589*DP589), 0)</f>
        <v>0</v>
      </c>
      <c r="N589">
        <f>((T589-J589/2)*M589-L589)/(T589+J589/2)</f>
        <v>0</v>
      </c>
      <c r="O589">
        <f>N589*(DI589+DJ589)/1000.0</f>
        <v>0</v>
      </c>
      <c r="P589">
        <f>(DB589 - IF(AU589&gt;1, L589*CV589*100.0/(AW589*DP589), 0))*(DI589+DJ589)/1000.0</f>
        <v>0</v>
      </c>
      <c r="Q589">
        <f>2.0/((1/S589-1/R589)+SIGN(S589)*SQRT((1/S589-1/R589)*(1/S589-1/R589) + 4*CW589/((CW589+1)*(CW589+1))*(2*1/S589*1/R589-1/R589*1/R589)))</f>
        <v>0</v>
      </c>
      <c r="R589">
        <f>IF(LEFT(CX589,1)&lt;&gt;"0",IF(LEFT(CX589,1)="1",3.0,CY589),$D$5+$E$5*(DP589*DI589/($K$5*1000))+$F$5*(DP589*DI589/($K$5*1000))*MAX(MIN(CV589,$J$5),$I$5)*MAX(MIN(CV589,$J$5),$I$5)+$G$5*MAX(MIN(CV589,$J$5),$I$5)*(DP589*DI589/($K$5*1000))+$H$5*(DP589*DI589/($K$5*1000))*(DP589*DI589/($K$5*1000)))</f>
        <v>0</v>
      </c>
      <c r="S589">
        <f>J589*(1000-(1000*0.61365*exp(17.502*W589/(240.97+W589))/(DI589+DJ589)+DD589)/2)/(1000*0.61365*exp(17.502*W589/(240.97+W589))/(DI589+DJ589)-DD589)</f>
        <v>0</v>
      </c>
      <c r="T589">
        <f>1/((CW589+1)/(Q589/1.6)+1/(R589/1.37)) + CW589/((CW589+1)/(Q589/1.6) + CW589/(R589/1.37))</f>
        <v>0</v>
      </c>
      <c r="U589">
        <f>(CR589*CU589)</f>
        <v>0</v>
      </c>
      <c r="V589">
        <f>(DK589+(U589+2*0.95*5.67E-8*(((DK589+$B$7)+273)^4-(DK589+273)^4)-44100*J589)/(1.84*29.3*R589+8*0.95*5.67E-8*(DK589+273)^3))</f>
        <v>0</v>
      </c>
      <c r="W589">
        <f>($C$7*DL589+$D$7*DM589+$E$7*V589)</f>
        <v>0</v>
      </c>
      <c r="X589">
        <f>0.61365*exp(17.502*W589/(240.97+W589))</f>
        <v>0</v>
      </c>
      <c r="Y589">
        <f>(Z589/AA589*100)</f>
        <v>0</v>
      </c>
      <c r="Z589">
        <f>DD589*(DI589+DJ589)/1000</f>
        <v>0</v>
      </c>
      <c r="AA589">
        <f>0.61365*exp(17.502*DK589/(240.97+DK589))</f>
        <v>0</v>
      </c>
      <c r="AB589">
        <f>(X589-DD589*(DI589+DJ589)/1000)</f>
        <v>0</v>
      </c>
      <c r="AC589">
        <f>(-J589*44100)</f>
        <v>0</v>
      </c>
      <c r="AD589">
        <f>2*29.3*R589*0.92*(DK589-W589)</f>
        <v>0</v>
      </c>
      <c r="AE589">
        <f>2*0.95*5.67E-8*(((DK589+$B$7)+273)^4-(W589+273)^4)</f>
        <v>0</v>
      </c>
      <c r="AF589">
        <f>U589+AE589+AC589+AD589</f>
        <v>0</v>
      </c>
      <c r="AG589">
        <f>DH589*AU589*(DC589-DB589*(1000-AU589*DE589)/(1000-AU589*DD589))/(100*CV589)</f>
        <v>0</v>
      </c>
      <c r="AH589">
        <f>1000*DH589*AU589*(DD589-DE589)/(100*CV589*(1000-AU589*DD589))</f>
        <v>0</v>
      </c>
      <c r="AI589">
        <f>(AJ589 - AK589 - DI589*1E3/(8.314*(DK589+273.15)) * AM589/DH589 * AL589) * DH589/(100*CV589) * (1000 - DE589)/1000</f>
        <v>0</v>
      </c>
      <c r="AJ589">
        <v>427.2055070572929</v>
      </c>
      <c r="AK589">
        <v>382.4362121212119</v>
      </c>
      <c r="AL589">
        <v>1.959736563369135</v>
      </c>
      <c r="AM589">
        <v>66.43299364286264</v>
      </c>
      <c r="AN589">
        <f>(AP589 - AO589 + DI589*1E3/(8.314*(DK589+273.15)) * AR589/DH589 * AQ589) * DH589/(100*CV589) * 1000/(1000 - AP589)</f>
        <v>0</v>
      </c>
      <c r="AO589">
        <v>15.50813585613811</v>
      </c>
      <c r="AP589">
        <v>29.08365594405596</v>
      </c>
      <c r="AQ589">
        <v>0.0004317792329401196</v>
      </c>
      <c r="AR589">
        <v>79.14352764128105</v>
      </c>
      <c r="AS589">
        <v>0</v>
      </c>
      <c r="AT589">
        <v>0</v>
      </c>
      <c r="AU589">
        <f>IF(AS589*$H$13&gt;=AW589,1.0,(AW589/(AW589-AS589*$H$13)))</f>
        <v>0</v>
      </c>
      <c r="AV589">
        <f>(AU589-1)*100</f>
        <v>0</v>
      </c>
      <c r="AW589">
        <f>MAX(0,($B$13+$C$13*DP589)/(1+$D$13*DP589)*DI589/(DK589+273)*$E$13)</f>
        <v>0</v>
      </c>
      <c r="AX589" t="s">
        <v>421</v>
      </c>
      <c r="AY589" t="s">
        <v>421</v>
      </c>
      <c r="AZ589">
        <v>0</v>
      </c>
      <c r="BA589">
        <v>0</v>
      </c>
      <c r="BB589">
        <f>1-AZ589/BA589</f>
        <v>0</v>
      </c>
      <c r="BC589">
        <v>0</v>
      </c>
      <c r="BD589" t="s">
        <v>421</v>
      </c>
      <c r="BE589" t="s">
        <v>421</v>
      </c>
      <c r="BF589">
        <v>0</v>
      </c>
      <c r="BG589">
        <v>0</v>
      </c>
      <c r="BH589">
        <f>1-BF589/BG589</f>
        <v>0</v>
      </c>
      <c r="BI589">
        <v>0.5</v>
      </c>
      <c r="BJ589">
        <f>CS589</f>
        <v>0</v>
      </c>
      <c r="BK589">
        <f>L589</f>
        <v>0</v>
      </c>
      <c r="BL589">
        <f>BH589*BI589*BJ589</f>
        <v>0</v>
      </c>
      <c r="BM589">
        <f>(BK589-BC589)/BJ589</f>
        <v>0</v>
      </c>
      <c r="BN589">
        <f>(BA589-BG589)/BG589</f>
        <v>0</v>
      </c>
      <c r="BO589">
        <f>AZ589/(BB589+AZ589/BG589)</f>
        <v>0</v>
      </c>
      <c r="BP589" t="s">
        <v>421</v>
      </c>
      <c r="BQ589">
        <v>0</v>
      </c>
      <c r="BR589">
        <f>IF(BQ589&lt;&gt;0, BQ589, BO589)</f>
        <v>0</v>
      </c>
      <c r="BS589">
        <f>1-BR589/BG589</f>
        <v>0</v>
      </c>
      <c r="BT589">
        <f>(BG589-BF589)/(BG589-BR589)</f>
        <v>0</v>
      </c>
      <c r="BU589">
        <f>(BA589-BG589)/(BA589-BR589)</f>
        <v>0</v>
      </c>
      <c r="BV589">
        <f>(BG589-BF589)/(BG589-AZ589)</f>
        <v>0</v>
      </c>
      <c r="BW589">
        <f>(BA589-BG589)/(BA589-AZ589)</f>
        <v>0</v>
      </c>
      <c r="BX589">
        <f>(BT589*BR589/BF589)</f>
        <v>0</v>
      </c>
      <c r="BY589">
        <f>(1-BX589)</f>
        <v>0</v>
      </c>
      <c r="BZ589">
        <v>1371</v>
      </c>
      <c r="CA589">
        <v>300</v>
      </c>
      <c r="CB589">
        <v>300</v>
      </c>
      <c r="CC589">
        <v>300</v>
      </c>
      <c r="CD589">
        <v>10508.5</v>
      </c>
      <c r="CE589">
        <v>0.03</v>
      </c>
      <c r="CF589">
        <v>-0.00739737</v>
      </c>
      <c r="CG589">
        <v>0.08</v>
      </c>
      <c r="CH589" t="s">
        <v>421</v>
      </c>
      <c r="CI589" t="s">
        <v>421</v>
      </c>
      <c r="CJ589" t="s">
        <v>421</v>
      </c>
      <c r="CK589" t="s">
        <v>421</v>
      </c>
      <c r="CL589" t="s">
        <v>421</v>
      </c>
      <c r="CM589" t="s">
        <v>421</v>
      </c>
      <c r="CN589" t="s">
        <v>421</v>
      </c>
      <c r="CO589" t="s">
        <v>421</v>
      </c>
      <c r="CP589" t="s">
        <v>421</v>
      </c>
      <c r="CQ589" t="s">
        <v>421</v>
      </c>
      <c r="CR589">
        <f>$B$11*DQ589+$C$11*DR589+$F$11*EC589*(1-EF589)</f>
        <v>0</v>
      </c>
      <c r="CS589">
        <f>CR589*CT589</f>
        <v>0</v>
      </c>
      <c r="CT589">
        <f>($B$11*$D$9+$C$11*$D$9+$F$11*((EP589+EH589)/MAX(EP589+EH589+EQ589, 0.1)*$I$9+EQ589/MAX(EP589+EH589+EQ589, 0.1)*$J$9))/($B$11+$C$11+$F$11)</f>
        <v>0</v>
      </c>
      <c r="CU589">
        <f>($B$11*$K$9+$C$11*$K$9+$F$11*((EP589+EH589)/MAX(EP589+EH589+EQ589, 0.1)*$P$9+EQ589/MAX(EP589+EH589+EQ589, 0.1)*$Q$9))/($B$11+$C$11+$F$11)</f>
        <v>0</v>
      </c>
      <c r="CV589">
        <v>6</v>
      </c>
      <c r="CW589">
        <v>0.5</v>
      </c>
      <c r="CX589" t="s">
        <v>422</v>
      </c>
      <c r="CY589">
        <v>2</v>
      </c>
      <c r="CZ589" t="b">
        <v>1</v>
      </c>
      <c r="DA589">
        <v>1652297085</v>
      </c>
      <c r="DB589">
        <v>367.2982222222223</v>
      </c>
      <c r="DC589">
        <v>424.5721111111111</v>
      </c>
      <c r="DD589">
        <v>29.08115555555555</v>
      </c>
      <c r="DE589">
        <v>15.5127</v>
      </c>
      <c r="DF589">
        <v>367.2273333333334</v>
      </c>
      <c r="DG589">
        <v>28.94126666666667</v>
      </c>
      <c r="DH589">
        <v>400.1248888888889</v>
      </c>
      <c r="DI589">
        <v>90.50150000000001</v>
      </c>
      <c r="DJ589">
        <v>0.1001731111111111</v>
      </c>
      <c r="DK589">
        <v>33.88803333333333</v>
      </c>
      <c r="DL589">
        <v>32.55052222222222</v>
      </c>
      <c r="DM589">
        <v>999.9000000000001</v>
      </c>
      <c r="DN589">
        <v>0</v>
      </c>
      <c r="DO589">
        <v>0</v>
      </c>
      <c r="DP589">
        <v>9984.026666666665</v>
      </c>
      <c r="DQ589">
        <v>0</v>
      </c>
      <c r="DR589">
        <v>1013.255555555556</v>
      </c>
      <c r="DS589">
        <v>-57.27384444444445</v>
      </c>
      <c r="DT589">
        <v>378.2996666666667</v>
      </c>
      <c r="DU589">
        <v>431.2623333333333</v>
      </c>
      <c r="DV589">
        <v>13.56844444444445</v>
      </c>
      <c r="DW589">
        <v>424.5721111111111</v>
      </c>
      <c r="DX589">
        <v>15.5127</v>
      </c>
      <c r="DY589">
        <v>2.631887777777778</v>
      </c>
      <c r="DZ589">
        <v>1.403922222222222</v>
      </c>
      <c r="EA589">
        <v>21.86592222222222</v>
      </c>
      <c r="EB589">
        <v>11.96007777777778</v>
      </c>
      <c r="EC589">
        <v>1500.006666666667</v>
      </c>
      <c r="ED589">
        <v>0.9730056666666668</v>
      </c>
      <c r="EE589">
        <v>0.02699434444444444</v>
      </c>
      <c r="EF589">
        <v>0</v>
      </c>
      <c r="EG589">
        <v>1125.71</v>
      </c>
      <c r="EH589">
        <v>5.00097</v>
      </c>
      <c r="EI589">
        <v>18214.86666666666</v>
      </c>
      <c r="EJ589">
        <v>12491.68888888889</v>
      </c>
      <c r="EK589">
        <v>42.82599999999999</v>
      </c>
      <c r="EL589">
        <v>44.562</v>
      </c>
      <c r="EM589">
        <v>43.062</v>
      </c>
      <c r="EN589">
        <v>44.375</v>
      </c>
      <c r="EO589">
        <v>43.937</v>
      </c>
      <c r="EP589">
        <v>1454.646666666667</v>
      </c>
      <c r="EQ589">
        <v>40.36</v>
      </c>
      <c r="ER589">
        <v>0</v>
      </c>
      <c r="ES589">
        <v>644.5999999046326</v>
      </c>
      <c r="ET589">
        <v>0</v>
      </c>
      <c r="EU589">
        <v>1121.5424</v>
      </c>
      <c r="EV589">
        <v>59.75769240464007</v>
      </c>
      <c r="EW589">
        <v>916.06153959395</v>
      </c>
      <c r="EX589">
        <v>18149.844</v>
      </c>
      <c r="EY589">
        <v>15</v>
      </c>
      <c r="EZ589">
        <v>1652296461.5</v>
      </c>
      <c r="FA589" t="s">
        <v>1606</v>
      </c>
      <c r="FB589">
        <v>1652296461.5</v>
      </c>
      <c r="FC589">
        <v>1652296459.5</v>
      </c>
      <c r="FD589">
        <v>40</v>
      </c>
      <c r="FE589">
        <v>-0.753</v>
      </c>
      <c r="FF589">
        <v>0.017</v>
      </c>
      <c r="FG589">
        <v>0.039</v>
      </c>
      <c r="FH589">
        <v>0.136</v>
      </c>
      <c r="FI589">
        <v>400</v>
      </c>
      <c r="FJ589">
        <v>29</v>
      </c>
      <c r="FK589">
        <v>0.22</v>
      </c>
      <c r="FL589">
        <v>0.25</v>
      </c>
      <c r="FM589">
        <v>-53.25938292682927</v>
      </c>
      <c r="FN589">
        <v>5.074258536585373</v>
      </c>
      <c r="FO589">
        <v>5.255733581987434</v>
      </c>
      <c r="FP589">
        <v>-1</v>
      </c>
      <c r="FQ589">
        <v>13.55841707317073</v>
      </c>
      <c r="FR589">
        <v>0.1035198606271738</v>
      </c>
      <c r="FS589">
        <v>0.01188563187601772</v>
      </c>
      <c r="FT589">
        <v>1</v>
      </c>
      <c r="FU589">
        <v>0</v>
      </c>
      <c r="FV589">
        <v>0</v>
      </c>
      <c r="FW589">
        <v>0</v>
      </c>
      <c r="FX589">
        <v>-1</v>
      </c>
      <c r="FY589">
        <v>1</v>
      </c>
      <c r="FZ589">
        <v>1</v>
      </c>
      <c r="GA589" t="s">
        <v>719</v>
      </c>
      <c r="GB589">
        <v>2.69323</v>
      </c>
      <c r="GC589">
        <v>2.70505</v>
      </c>
      <c r="GD589">
        <v>0.0848811</v>
      </c>
      <c r="GE589">
        <v>0.09427779999999999</v>
      </c>
      <c r="GF589">
        <v>0.120551</v>
      </c>
      <c r="GG589">
        <v>0.0765117</v>
      </c>
      <c r="GH589">
        <v>28660</v>
      </c>
      <c r="GI589">
        <v>28484.3</v>
      </c>
      <c r="GJ589">
        <v>29144.5</v>
      </c>
      <c r="GK589">
        <v>29110</v>
      </c>
      <c r="GL589">
        <v>33930.5</v>
      </c>
      <c r="GM589">
        <v>35795.3</v>
      </c>
      <c r="GN589">
        <v>41013</v>
      </c>
      <c r="GO589">
        <v>41545.4</v>
      </c>
      <c r="GP589">
        <v>1.71637</v>
      </c>
      <c r="GQ589">
        <v>1.98137</v>
      </c>
      <c r="GR589">
        <v>0.06604939999999999</v>
      </c>
      <c r="GS589">
        <v>0</v>
      </c>
      <c r="GT589">
        <v>31.4846</v>
      </c>
      <c r="GU589">
        <v>999.9</v>
      </c>
      <c r="GV589">
        <v>37.6</v>
      </c>
      <c r="GW589">
        <v>37.9</v>
      </c>
      <c r="GX589">
        <v>27.5138</v>
      </c>
      <c r="GY589">
        <v>62.8647</v>
      </c>
      <c r="GZ589">
        <v>30.0521</v>
      </c>
      <c r="HA589">
        <v>1</v>
      </c>
      <c r="HB589">
        <v>0.399261</v>
      </c>
      <c r="HC589">
        <v>0</v>
      </c>
      <c r="HD589">
        <v>20.3919</v>
      </c>
      <c r="HE589">
        <v>5.21429</v>
      </c>
      <c r="HF589">
        <v>12.0099</v>
      </c>
      <c r="HG589">
        <v>4.9872</v>
      </c>
      <c r="HH589">
        <v>3.28848</v>
      </c>
      <c r="HI589">
        <v>2590.4</v>
      </c>
      <c r="HJ589">
        <v>9999</v>
      </c>
      <c r="HK589">
        <v>9999</v>
      </c>
      <c r="HL589">
        <v>48.1</v>
      </c>
      <c r="HM589">
        <v>1.86737</v>
      </c>
      <c r="HN589">
        <v>1.86631</v>
      </c>
      <c r="HO589">
        <v>1.86585</v>
      </c>
      <c r="HP589">
        <v>1.86569</v>
      </c>
      <c r="HQ589">
        <v>1.86754</v>
      </c>
      <c r="HR589">
        <v>1.87002</v>
      </c>
      <c r="HS589">
        <v>1.86871</v>
      </c>
      <c r="HT589">
        <v>1.87012</v>
      </c>
      <c r="HU589">
        <v>0</v>
      </c>
      <c r="HV589">
        <v>0</v>
      </c>
      <c r="HW589">
        <v>0</v>
      </c>
      <c r="HX589">
        <v>0</v>
      </c>
      <c r="HY589" t="s">
        <v>425</v>
      </c>
      <c r="HZ589" t="s">
        <v>426</v>
      </c>
      <c r="IA589" t="s">
        <v>427</v>
      </c>
      <c r="IB589" t="s">
        <v>427</v>
      </c>
      <c r="IC589" t="s">
        <v>427</v>
      </c>
      <c r="ID589" t="s">
        <v>427</v>
      </c>
      <c r="IE589">
        <v>0</v>
      </c>
      <c r="IF589">
        <v>100</v>
      </c>
      <c r="IG589">
        <v>100</v>
      </c>
      <c r="IH589">
        <v>0.066</v>
      </c>
      <c r="II589">
        <v>0.1399</v>
      </c>
      <c r="IJ589">
        <v>0.3340698134881136</v>
      </c>
      <c r="IK589">
        <v>-0.0004613869835165773</v>
      </c>
      <c r="IL589">
        <v>-7.733014719846753E-07</v>
      </c>
      <c r="IM589">
        <v>2.12217718631011E-10</v>
      </c>
      <c r="IN589">
        <v>-0.1489367367143348</v>
      </c>
      <c r="IO589">
        <v>0.000886434048502425</v>
      </c>
      <c r="IP589">
        <v>0.0004187276611132993</v>
      </c>
      <c r="IQ589">
        <v>-3.612086840460417E-06</v>
      </c>
      <c r="IR589">
        <v>19</v>
      </c>
      <c r="IS589">
        <v>2204</v>
      </c>
      <c r="IT589">
        <v>1</v>
      </c>
      <c r="IU589">
        <v>37</v>
      </c>
      <c r="IV589">
        <v>10.4</v>
      </c>
      <c r="IW589">
        <v>10.5</v>
      </c>
      <c r="IX589">
        <v>1.10107</v>
      </c>
      <c r="IY589">
        <v>2.2522</v>
      </c>
      <c r="IZ589">
        <v>1.39648</v>
      </c>
      <c r="JA589">
        <v>2.34741</v>
      </c>
      <c r="JB589">
        <v>1.49536</v>
      </c>
      <c r="JC589">
        <v>2.34131</v>
      </c>
      <c r="JD589">
        <v>39.9942</v>
      </c>
      <c r="JE589">
        <v>13.4578</v>
      </c>
      <c r="JF589">
        <v>18</v>
      </c>
      <c r="JG589">
        <v>394.321</v>
      </c>
      <c r="JH589">
        <v>546.343</v>
      </c>
      <c r="JI589">
        <v>33.118</v>
      </c>
      <c r="JJ589">
        <v>32.5513</v>
      </c>
      <c r="JK589">
        <v>30.0008</v>
      </c>
      <c r="JL589">
        <v>32.3843</v>
      </c>
      <c r="JM589">
        <v>32.2804</v>
      </c>
      <c r="JN589">
        <v>22.096</v>
      </c>
      <c r="JO589">
        <v>40.1922</v>
      </c>
      <c r="JP589">
        <v>0</v>
      </c>
      <c r="JQ589">
        <v>-999.9</v>
      </c>
      <c r="JR589">
        <v>453.645</v>
      </c>
      <c r="JS589">
        <v>15.6664</v>
      </c>
      <c r="JT589">
        <v>99.60890000000001</v>
      </c>
      <c r="JU589">
        <v>99.71550000000001</v>
      </c>
    </row>
    <row r="590" spans="1:281">
      <c r="A590">
        <v>574</v>
      </c>
      <c r="B590">
        <v>1652297092.5</v>
      </c>
      <c r="C590">
        <v>15036</v>
      </c>
      <c r="D590" t="s">
        <v>1661</v>
      </c>
      <c r="E590" t="s">
        <v>1662</v>
      </c>
      <c r="F590">
        <v>5</v>
      </c>
      <c r="G590" t="s">
        <v>1605</v>
      </c>
      <c r="H590" t="s">
        <v>418</v>
      </c>
      <c r="I590">
        <v>1652297089.7</v>
      </c>
      <c r="J590">
        <f>(K590)/1000</f>
        <v>0</v>
      </c>
      <c r="K590">
        <f>IF(CZ590, AN590, AH590)</f>
        <v>0</v>
      </c>
      <c r="L590">
        <f>IF(CZ590, AI590, AG590)</f>
        <v>0</v>
      </c>
      <c r="M590">
        <f>DB590 - IF(AU590&gt;1, L590*CV590*100.0/(AW590*DP590), 0)</f>
        <v>0</v>
      </c>
      <c r="N590">
        <f>((T590-J590/2)*M590-L590)/(T590+J590/2)</f>
        <v>0</v>
      </c>
      <c r="O590">
        <f>N590*(DI590+DJ590)/1000.0</f>
        <v>0</v>
      </c>
      <c r="P590">
        <f>(DB590 - IF(AU590&gt;1, L590*CV590*100.0/(AW590*DP590), 0))*(DI590+DJ590)/1000.0</f>
        <v>0</v>
      </c>
      <c r="Q590">
        <f>2.0/((1/S590-1/R590)+SIGN(S590)*SQRT((1/S590-1/R590)*(1/S590-1/R590) + 4*CW590/((CW590+1)*(CW590+1))*(2*1/S590*1/R590-1/R590*1/R590)))</f>
        <v>0</v>
      </c>
      <c r="R590">
        <f>IF(LEFT(CX590,1)&lt;&gt;"0",IF(LEFT(CX590,1)="1",3.0,CY590),$D$5+$E$5*(DP590*DI590/($K$5*1000))+$F$5*(DP590*DI590/($K$5*1000))*MAX(MIN(CV590,$J$5),$I$5)*MAX(MIN(CV590,$J$5),$I$5)+$G$5*MAX(MIN(CV590,$J$5),$I$5)*(DP590*DI590/($K$5*1000))+$H$5*(DP590*DI590/($K$5*1000))*(DP590*DI590/($K$5*1000)))</f>
        <v>0</v>
      </c>
      <c r="S590">
        <f>J590*(1000-(1000*0.61365*exp(17.502*W590/(240.97+W590))/(DI590+DJ590)+DD590)/2)/(1000*0.61365*exp(17.502*W590/(240.97+W590))/(DI590+DJ590)-DD590)</f>
        <v>0</v>
      </c>
      <c r="T590">
        <f>1/((CW590+1)/(Q590/1.6)+1/(R590/1.37)) + CW590/((CW590+1)/(Q590/1.6) + CW590/(R590/1.37))</f>
        <v>0</v>
      </c>
      <c r="U590">
        <f>(CR590*CU590)</f>
        <v>0</v>
      </c>
      <c r="V590">
        <f>(DK590+(U590+2*0.95*5.67E-8*(((DK590+$B$7)+273)^4-(DK590+273)^4)-44100*J590)/(1.84*29.3*R590+8*0.95*5.67E-8*(DK590+273)^3))</f>
        <v>0</v>
      </c>
      <c r="W590">
        <f>($C$7*DL590+$D$7*DM590+$E$7*V590)</f>
        <v>0</v>
      </c>
      <c r="X590">
        <f>0.61365*exp(17.502*W590/(240.97+W590))</f>
        <v>0</v>
      </c>
      <c r="Y590">
        <f>(Z590/AA590*100)</f>
        <v>0</v>
      </c>
      <c r="Z590">
        <f>DD590*(DI590+DJ590)/1000</f>
        <v>0</v>
      </c>
      <c r="AA590">
        <f>0.61365*exp(17.502*DK590/(240.97+DK590))</f>
        <v>0</v>
      </c>
      <c r="AB590">
        <f>(X590-DD590*(DI590+DJ590)/1000)</f>
        <v>0</v>
      </c>
      <c r="AC590">
        <f>(-J590*44100)</f>
        <v>0</v>
      </c>
      <c r="AD590">
        <f>2*29.3*R590*0.92*(DK590-W590)</f>
        <v>0</v>
      </c>
      <c r="AE590">
        <f>2*0.95*5.67E-8*(((DK590+$B$7)+273)^4-(W590+273)^4)</f>
        <v>0</v>
      </c>
      <c r="AF590">
        <f>U590+AE590+AC590+AD590</f>
        <v>0</v>
      </c>
      <c r="AG590">
        <f>DH590*AU590*(DC590-DB590*(1000-AU590*DE590)/(1000-AU590*DD590))/(100*CV590)</f>
        <v>0</v>
      </c>
      <c r="AH590">
        <f>1000*DH590*AU590*(DD590-DE590)/(100*CV590*(1000-AU590*DD590))</f>
        <v>0</v>
      </c>
      <c r="AI590">
        <f>(AJ590 - AK590 - DI590*1E3/(8.314*(DK590+273.15)) * AM590/DH590 * AL590) * DH590/(100*CV590) * (1000 - DE590)/1000</f>
        <v>0</v>
      </c>
      <c r="AJ590">
        <v>443.7031642777926</v>
      </c>
      <c r="AK590">
        <v>394.7165454545455</v>
      </c>
      <c r="AL590">
        <v>2.478800241824357</v>
      </c>
      <c r="AM590">
        <v>66.43299364286264</v>
      </c>
      <c r="AN590">
        <f>(AP590 - AO590 + DI590*1E3/(8.314*(DK590+273.15)) * AR590/DH590 * AQ590) * DH590/(100*CV590) * 1000/(1000 - AP590)</f>
        <v>0</v>
      </c>
      <c r="AO590">
        <v>15.54971618571505</v>
      </c>
      <c r="AP590">
        <v>29.10728881118882</v>
      </c>
      <c r="AQ590">
        <v>0.0004194865010847248</v>
      </c>
      <c r="AR590">
        <v>79.14352764128105</v>
      </c>
      <c r="AS590">
        <v>0</v>
      </c>
      <c r="AT590">
        <v>0</v>
      </c>
      <c r="AU590">
        <f>IF(AS590*$H$13&gt;=AW590,1.0,(AW590/(AW590-AS590*$H$13)))</f>
        <v>0</v>
      </c>
      <c r="AV590">
        <f>(AU590-1)*100</f>
        <v>0</v>
      </c>
      <c r="AW590">
        <f>MAX(0,($B$13+$C$13*DP590)/(1+$D$13*DP590)*DI590/(DK590+273)*$E$13)</f>
        <v>0</v>
      </c>
      <c r="AX590" t="s">
        <v>421</v>
      </c>
      <c r="AY590" t="s">
        <v>421</v>
      </c>
      <c r="AZ590">
        <v>0</v>
      </c>
      <c r="BA590">
        <v>0</v>
      </c>
      <c r="BB590">
        <f>1-AZ590/BA590</f>
        <v>0</v>
      </c>
      <c r="BC590">
        <v>0</v>
      </c>
      <c r="BD590" t="s">
        <v>421</v>
      </c>
      <c r="BE590" t="s">
        <v>421</v>
      </c>
      <c r="BF590">
        <v>0</v>
      </c>
      <c r="BG590">
        <v>0</v>
      </c>
      <c r="BH590">
        <f>1-BF590/BG590</f>
        <v>0</v>
      </c>
      <c r="BI590">
        <v>0.5</v>
      </c>
      <c r="BJ590">
        <f>CS590</f>
        <v>0</v>
      </c>
      <c r="BK590">
        <f>L590</f>
        <v>0</v>
      </c>
      <c r="BL590">
        <f>BH590*BI590*BJ590</f>
        <v>0</v>
      </c>
      <c r="BM590">
        <f>(BK590-BC590)/BJ590</f>
        <v>0</v>
      </c>
      <c r="BN590">
        <f>(BA590-BG590)/BG590</f>
        <v>0</v>
      </c>
      <c r="BO590">
        <f>AZ590/(BB590+AZ590/BG590)</f>
        <v>0</v>
      </c>
      <c r="BP590" t="s">
        <v>421</v>
      </c>
      <c r="BQ590">
        <v>0</v>
      </c>
      <c r="BR590">
        <f>IF(BQ590&lt;&gt;0, BQ590, BO590)</f>
        <v>0</v>
      </c>
      <c r="BS590">
        <f>1-BR590/BG590</f>
        <v>0</v>
      </c>
      <c r="BT590">
        <f>(BG590-BF590)/(BG590-BR590)</f>
        <v>0</v>
      </c>
      <c r="BU590">
        <f>(BA590-BG590)/(BA590-BR590)</f>
        <v>0</v>
      </c>
      <c r="BV590">
        <f>(BG590-BF590)/(BG590-AZ590)</f>
        <v>0</v>
      </c>
      <c r="BW590">
        <f>(BA590-BG590)/(BA590-AZ590)</f>
        <v>0</v>
      </c>
      <c r="BX590">
        <f>(BT590*BR590/BF590)</f>
        <v>0</v>
      </c>
      <c r="BY590">
        <f>(1-BX590)</f>
        <v>0</v>
      </c>
      <c r="BZ590">
        <v>1371</v>
      </c>
      <c r="CA590">
        <v>300</v>
      </c>
      <c r="CB590">
        <v>300</v>
      </c>
      <c r="CC590">
        <v>300</v>
      </c>
      <c r="CD590">
        <v>10508.5</v>
      </c>
      <c r="CE590">
        <v>0.03</v>
      </c>
      <c r="CF590">
        <v>-0.00739737</v>
      </c>
      <c r="CG590">
        <v>0.08</v>
      </c>
      <c r="CH590" t="s">
        <v>421</v>
      </c>
      <c r="CI590" t="s">
        <v>421</v>
      </c>
      <c r="CJ590" t="s">
        <v>421</v>
      </c>
      <c r="CK590" t="s">
        <v>421</v>
      </c>
      <c r="CL590" t="s">
        <v>421</v>
      </c>
      <c r="CM590" t="s">
        <v>421</v>
      </c>
      <c r="CN590" t="s">
        <v>421</v>
      </c>
      <c r="CO590" t="s">
        <v>421</v>
      </c>
      <c r="CP590" t="s">
        <v>421</v>
      </c>
      <c r="CQ590" t="s">
        <v>421</v>
      </c>
      <c r="CR590">
        <f>$B$11*DQ590+$C$11*DR590+$F$11*EC590*(1-EF590)</f>
        <v>0</v>
      </c>
      <c r="CS590">
        <f>CR590*CT590</f>
        <v>0</v>
      </c>
      <c r="CT590">
        <f>($B$11*$D$9+$C$11*$D$9+$F$11*((EP590+EH590)/MAX(EP590+EH590+EQ590, 0.1)*$I$9+EQ590/MAX(EP590+EH590+EQ590, 0.1)*$J$9))/($B$11+$C$11+$F$11)</f>
        <v>0</v>
      </c>
      <c r="CU590">
        <f>($B$11*$K$9+$C$11*$K$9+$F$11*((EP590+EH590)/MAX(EP590+EH590+EQ590, 0.1)*$P$9+EQ590/MAX(EP590+EH590+EQ590, 0.1)*$Q$9))/($B$11+$C$11+$F$11)</f>
        <v>0</v>
      </c>
      <c r="CV590">
        <v>6</v>
      </c>
      <c r="CW590">
        <v>0.5</v>
      </c>
      <c r="CX590" t="s">
        <v>422</v>
      </c>
      <c r="CY590">
        <v>2</v>
      </c>
      <c r="CZ590" t="b">
        <v>1</v>
      </c>
      <c r="DA590">
        <v>1652297089.7</v>
      </c>
      <c r="DB590">
        <v>377.6014</v>
      </c>
      <c r="DC590">
        <v>439.9896</v>
      </c>
      <c r="DD590">
        <v>29.09368</v>
      </c>
      <c r="DE590">
        <v>15.56316</v>
      </c>
      <c r="DF590">
        <v>377.5404</v>
      </c>
      <c r="DG590">
        <v>28.95359</v>
      </c>
      <c r="DH590">
        <v>400.0632</v>
      </c>
      <c r="DI590">
        <v>90.49569</v>
      </c>
      <c r="DJ590">
        <v>0.09990692999999999</v>
      </c>
      <c r="DK590">
        <v>33.89652</v>
      </c>
      <c r="DL590">
        <v>32.56539</v>
      </c>
      <c r="DM590">
        <v>999.9</v>
      </c>
      <c r="DN590">
        <v>0</v>
      </c>
      <c r="DO590">
        <v>0</v>
      </c>
      <c r="DP590">
        <v>10006.114</v>
      </c>
      <c r="DQ590">
        <v>0</v>
      </c>
      <c r="DR590">
        <v>1013.94</v>
      </c>
      <c r="DS590">
        <v>-62.38786</v>
      </c>
      <c r="DT590">
        <v>388.9166</v>
      </c>
      <c r="DU590">
        <v>446.9455</v>
      </c>
      <c r="DV590">
        <v>13.53052</v>
      </c>
      <c r="DW590">
        <v>439.9896</v>
      </c>
      <c r="DX590">
        <v>15.56316</v>
      </c>
      <c r="DY590">
        <v>2.632851</v>
      </c>
      <c r="DZ590">
        <v>1.408399</v>
      </c>
      <c r="EA590">
        <v>21.87194</v>
      </c>
      <c r="EB590">
        <v>12.00835</v>
      </c>
      <c r="EC590">
        <v>1500.049</v>
      </c>
      <c r="ED590">
        <v>0.9730065999999999</v>
      </c>
      <c r="EE590">
        <v>0.02699352</v>
      </c>
      <c r="EF590">
        <v>0</v>
      </c>
      <c r="EG590">
        <v>1128.648</v>
      </c>
      <c r="EH590">
        <v>5.000970000000001</v>
      </c>
      <c r="EI590">
        <v>18261.95</v>
      </c>
      <c r="EJ590">
        <v>12492.04</v>
      </c>
      <c r="EK590">
        <v>42.8372</v>
      </c>
      <c r="EL590">
        <v>44.562</v>
      </c>
      <c r="EM590">
        <v>43.0935</v>
      </c>
      <c r="EN590">
        <v>44.375</v>
      </c>
      <c r="EO590">
        <v>43.9496</v>
      </c>
      <c r="EP590">
        <v>1454.689</v>
      </c>
      <c r="EQ590">
        <v>40.36</v>
      </c>
      <c r="ER590">
        <v>0</v>
      </c>
      <c r="ES590">
        <v>649.3999998569489</v>
      </c>
      <c r="ET590">
        <v>0</v>
      </c>
      <c r="EU590">
        <v>1125.6576</v>
      </c>
      <c r="EV590">
        <v>40.09230776277114</v>
      </c>
      <c r="EW590">
        <v>631.5230776967487</v>
      </c>
      <c r="EX590">
        <v>18214.548</v>
      </c>
      <c r="EY590">
        <v>15</v>
      </c>
      <c r="EZ590">
        <v>1652296461.5</v>
      </c>
      <c r="FA590" t="s">
        <v>1606</v>
      </c>
      <c r="FB590">
        <v>1652296461.5</v>
      </c>
      <c r="FC590">
        <v>1652296459.5</v>
      </c>
      <c r="FD590">
        <v>40</v>
      </c>
      <c r="FE590">
        <v>-0.753</v>
      </c>
      <c r="FF590">
        <v>0.017</v>
      </c>
      <c r="FG590">
        <v>0.039</v>
      </c>
      <c r="FH590">
        <v>0.136</v>
      </c>
      <c r="FI590">
        <v>400</v>
      </c>
      <c r="FJ590">
        <v>29</v>
      </c>
      <c r="FK590">
        <v>0.22</v>
      </c>
      <c r="FL590">
        <v>0.25</v>
      </c>
      <c r="FM590">
        <v>-53.9162775</v>
      </c>
      <c r="FN590">
        <v>-56.6360003752345</v>
      </c>
      <c r="FO590">
        <v>5.858766519604937</v>
      </c>
      <c r="FP590">
        <v>-1</v>
      </c>
      <c r="FQ590">
        <v>13.555715</v>
      </c>
      <c r="FR590">
        <v>-0.06671819887432183</v>
      </c>
      <c r="FS590">
        <v>0.01664550314649575</v>
      </c>
      <c r="FT590">
        <v>1</v>
      </c>
      <c r="FU590">
        <v>0</v>
      </c>
      <c r="FV590">
        <v>0</v>
      </c>
      <c r="FW590">
        <v>0</v>
      </c>
      <c r="FX590">
        <v>-1</v>
      </c>
      <c r="FY590">
        <v>1</v>
      </c>
      <c r="FZ590">
        <v>1</v>
      </c>
      <c r="GA590" t="s">
        <v>719</v>
      </c>
      <c r="GB590">
        <v>2.69318</v>
      </c>
      <c r="GC590">
        <v>2.70523</v>
      </c>
      <c r="GD590">
        <v>0.08702790000000001</v>
      </c>
      <c r="GE590">
        <v>0.0970077</v>
      </c>
      <c r="GF590">
        <v>0.120614</v>
      </c>
      <c r="GG590">
        <v>0.0766535</v>
      </c>
      <c r="GH590">
        <v>28592.1</v>
      </c>
      <c r="GI590">
        <v>28397.6</v>
      </c>
      <c r="GJ590">
        <v>29144</v>
      </c>
      <c r="GK590">
        <v>29109.1</v>
      </c>
      <c r="GL590">
        <v>33927.7</v>
      </c>
      <c r="GM590">
        <v>35788.8</v>
      </c>
      <c r="GN590">
        <v>41012.5</v>
      </c>
      <c r="GO590">
        <v>41544.1</v>
      </c>
      <c r="GP590">
        <v>1.7162</v>
      </c>
      <c r="GQ590">
        <v>1.98135</v>
      </c>
      <c r="GR590">
        <v>0.0662729</v>
      </c>
      <c r="GS590">
        <v>0</v>
      </c>
      <c r="GT590">
        <v>31.495</v>
      </c>
      <c r="GU590">
        <v>999.9</v>
      </c>
      <c r="GV590">
        <v>37.6</v>
      </c>
      <c r="GW590">
        <v>37.9</v>
      </c>
      <c r="GX590">
        <v>27.5113</v>
      </c>
      <c r="GY590">
        <v>62.9347</v>
      </c>
      <c r="GZ590">
        <v>29.976</v>
      </c>
      <c r="HA590">
        <v>1</v>
      </c>
      <c r="HB590">
        <v>0.400135</v>
      </c>
      <c r="HC590">
        <v>0</v>
      </c>
      <c r="HD590">
        <v>20.392</v>
      </c>
      <c r="HE590">
        <v>5.21385</v>
      </c>
      <c r="HF590">
        <v>12.0099</v>
      </c>
      <c r="HG590">
        <v>4.98685</v>
      </c>
      <c r="HH590">
        <v>3.28835</v>
      </c>
      <c r="HI590">
        <v>2590.4</v>
      </c>
      <c r="HJ590">
        <v>9999</v>
      </c>
      <c r="HK590">
        <v>9999</v>
      </c>
      <c r="HL590">
        <v>48.1</v>
      </c>
      <c r="HM590">
        <v>1.86737</v>
      </c>
      <c r="HN590">
        <v>1.8663</v>
      </c>
      <c r="HO590">
        <v>1.86585</v>
      </c>
      <c r="HP590">
        <v>1.8657</v>
      </c>
      <c r="HQ590">
        <v>1.86753</v>
      </c>
      <c r="HR590">
        <v>1.87002</v>
      </c>
      <c r="HS590">
        <v>1.86873</v>
      </c>
      <c r="HT590">
        <v>1.87011</v>
      </c>
      <c r="HU590">
        <v>0</v>
      </c>
      <c r="HV590">
        <v>0</v>
      </c>
      <c r="HW590">
        <v>0</v>
      </c>
      <c r="HX590">
        <v>0</v>
      </c>
      <c r="HY590" t="s">
        <v>425</v>
      </c>
      <c r="HZ590" t="s">
        <v>426</v>
      </c>
      <c r="IA590" t="s">
        <v>427</v>
      </c>
      <c r="IB590" t="s">
        <v>427</v>
      </c>
      <c r="IC590" t="s">
        <v>427</v>
      </c>
      <c r="ID590" t="s">
        <v>427</v>
      </c>
      <c r="IE590">
        <v>0</v>
      </c>
      <c r="IF590">
        <v>100</v>
      </c>
      <c r="IG590">
        <v>100</v>
      </c>
      <c r="IH590">
        <v>0.055</v>
      </c>
      <c r="II590">
        <v>0.1403</v>
      </c>
      <c r="IJ590">
        <v>0.3340698134881136</v>
      </c>
      <c r="IK590">
        <v>-0.0004613869835165773</v>
      </c>
      <c r="IL590">
        <v>-7.733014719846753E-07</v>
      </c>
      <c r="IM590">
        <v>2.12217718631011E-10</v>
      </c>
      <c r="IN590">
        <v>-0.1489367367143348</v>
      </c>
      <c r="IO590">
        <v>0.000886434048502425</v>
      </c>
      <c r="IP590">
        <v>0.0004187276611132993</v>
      </c>
      <c r="IQ590">
        <v>-3.612086840460417E-06</v>
      </c>
      <c r="IR590">
        <v>19</v>
      </c>
      <c r="IS590">
        <v>2204</v>
      </c>
      <c r="IT590">
        <v>1</v>
      </c>
      <c r="IU590">
        <v>37</v>
      </c>
      <c r="IV590">
        <v>10.5</v>
      </c>
      <c r="IW590">
        <v>10.6</v>
      </c>
      <c r="IX590">
        <v>1.13159</v>
      </c>
      <c r="IY590">
        <v>2.25342</v>
      </c>
      <c r="IZ590">
        <v>1.39648</v>
      </c>
      <c r="JA590">
        <v>2.34741</v>
      </c>
      <c r="JB590">
        <v>1.49536</v>
      </c>
      <c r="JC590">
        <v>2.37915</v>
      </c>
      <c r="JD590">
        <v>39.9942</v>
      </c>
      <c r="JE590">
        <v>13.4666</v>
      </c>
      <c r="JF590">
        <v>18</v>
      </c>
      <c r="JG590">
        <v>394.28</v>
      </c>
      <c r="JH590">
        <v>546.399</v>
      </c>
      <c r="JI590">
        <v>33.1246</v>
      </c>
      <c r="JJ590">
        <v>32.56</v>
      </c>
      <c r="JK590">
        <v>30.0008</v>
      </c>
      <c r="JL590">
        <v>32.3936</v>
      </c>
      <c r="JM590">
        <v>32.2889</v>
      </c>
      <c r="JN590">
        <v>22.7773</v>
      </c>
      <c r="JO590">
        <v>39.9043</v>
      </c>
      <c r="JP590">
        <v>0</v>
      </c>
      <c r="JQ590">
        <v>-999.9</v>
      </c>
      <c r="JR590">
        <v>473.698</v>
      </c>
      <c r="JS590">
        <v>15.6865</v>
      </c>
      <c r="JT590">
        <v>99.6074</v>
      </c>
      <c r="JU590">
        <v>99.71250000000001</v>
      </c>
    </row>
    <row r="591" spans="1:281">
      <c r="A591">
        <v>575</v>
      </c>
      <c r="B591">
        <v>1652297097.5</v>
      </c>
      <c r="C591">
        <v>15041</v>
      </c>
      <c r="D591" t="s">
        <v>1663</v>
      </c>
      <c r="E591" t="s">
        <v>1664</v>
      </c>
      <c r="F591">
        <v>5</v>
      </c>
      <c r="G591" t="s">
        <v>1605</v>
      </c>
      <c r="H591" t="s">
        <v>418</v>
      </c>
      <c r="I591">
        <v>1652297095</v>
      </c>
      <c r="J591">
        <f>(K591)/1000</f>
        <v>0</v>
      </c>
      <c r="K591">
        <f>IF(CZ591, AN591, AH591)</f>
        <v>0</v>
      </c>
      <c r="L591">
        <f>IF(CZ591, AI591, AG591)</f>
        <v>0</v>
      </c>
      <c r="M591">
        <f>DB591 - IF(AU591&gt;1, L591*CV591*100.0/(AW591*DP591), 0)</f>
        <v>0</v>
      </c>
      <c r="N591">
        <f>((T591-J591/2)*M591-L591)/(T591+J591/2)</f>
        <v>0</v>
      </c>
      <c r="O591">
        <f>N591*(DI591+DJ591)/1000.0</f>
        <v>0</v>
      </c>
      <c r="P591">
        <f>(DB591 - IF(AU591&gt;1, L591*CV591*100.0/(AW591*DP591), 0))*(DI591+DJ591)/1000.0</f>
        <v>0</v>
      </c>
      <c r="Q591">
        <f>2.0/((1/S591-1/R591)+SIGN(S591)*SQRT((1/S591-1/R591)*(1/S591-1/R591) + 4*CW591/((CW591+1)*(CW591+1))*(2*1/S591*1/R591-1/R591*1/R591)))</f>
        <v>0</v>
      </c>
      <c r="R591">
        <f>IF(LEFT(CX591,1)&lt;&gt;"0",IF(LEFT(CX591,1)="1",3.0,CY591),$D$5+$E$5*(DP591*DI591/($K$5*1000))+$F$5*(DP591*DI591/($K$5*1000))*MAX(MIN(CV591,$J$5),$I$5)*MAX(MIN(CV591,$J$5),$I$5)+$G$5*MAX(MIN(CV591,$J$5),$I$5)*(DP591*DI591/($K$5*1000))+$H$5*(DP591*DI591/($K$5*1000))*(DP591*DI591/($K$5*1000)))</f>
        <v>0</v>
      </c>
      <c r="S591">
        <f>J591*(1000-(1000*0.61365*exp(17.502*W591/(240.97+W591))/(DI591+DJ591)+DD591)/2)/(1000*0.61365*exp(17.502*W591/(240.97+W591))/(DI591+DJ591)-DD591)</f>
        <v>0</v>
      </c>
      <c r="T591">
        <f>1/((CW591+1)/(Q591/1.6)+1/(R591/1.37)) + CW591/((CW591+1)/(Q591/1.6) + CW591/(R591/1.37))</f>
        <v>0</v>
      </c>
      <c r="U591">
        <f>(CR591*CU591)</f>
        <v>0</v>
      </c>
      <c r="V591">
        <f>(DK591+(U591+2*0.95*5.67E-8*(((DK591+$B$7)+273)^4-(DK591+273)^4)-44100*J591)/(1.84*29.3*R591+8*0.95*5.67E-8*(DK591+273)^3))</f>
        <v>0</v>
      </c>
      <c r="W591">
        <f>($C$7*DL591+$D$7*DM591+$E$7*V591)</f>
        <v>0</v>
      </c>
      <c r="X591">
        <f>0.61365*exp(17.502*W591/(240.97+W591))</f>
        <v>0</v>
      </c>
      <c r="Y591">
        <f>(Z591/AA591*100)</f>
        <v>0</v>
      </c>
      <c r="Z591">
        <f>DD591*(DI591+DJ591)/1000</f>
        <v>0</v>
      </c>
      <c r="AA591">
        <f>0.61365*exp(17.502*DK591/(240.97+DK591))</f>
        <v>0</v>
      </c>
      <c r="AB591">
        <f>(X591-DD591*(DI591+DJ591)/1000)</f>
        <v>0</v>
      </c>
      <c r="AC591">
        <f>(-J591*44100)</f>
        <v>0</v>
      </c>
      <c r="AD591">
        <f>2*29.3*R591*0.92*(DK591-W591)</f>
        <v>0</v>
      </c>
      <c r="AE591">
        <f>2*0.95*5.67E-8*(((DK591+$B$7)+273)^4-(W591+273)^4)</f>
        <v>0</v>
      </c>
      <c r="AF591">
        <f>U591+AE591+AC591+AD591</f>
        <v>0</v>
      </c>
      <c r="AG591">
        <f>DH591*AU591*(DC591-DB591*(1000-AU591*DE591)/(1000-AU591*DD591))/(100*CV591)</f>
        <v>0</v>
      </c>
      <c r="AH591">
        <f>1000*DH591*AU591*(DD591-DE591)/(100*CV591*(1000-AU591*DD591))</f>
        <v>0</v>
      </c>
      <c r="AI591">
        <f>(AJ591 - AK591 - DI591*1E3/(8.314*(DK591+273.15)) * AM591/DH591 * AL591) * DH591/(100*CV591) * (1000 - DE591)/1000</f>
        <v>0</v>
      </c>
      <c r="AJ591">
        <v>460.6769429316326</v>
      </c>
      <c r="AK591">
        <v>408.747193939394</v>
      </c>
      <c r="AL591">
        <v>2.82848701626309</v>
      </c>
      <c r="AM591">
        <v>66.43299364286264</v>
      </c>
      <c r="AN591">
        <f>(AP591 - AO591 + DI591*1E3/(8.314*(DK591+273.15)) * AR591/DH591 * AQ591) * DH591/(100*CV591) * 1000/(1000 - AP591)</f>
        <v>0</v>
      </c>
      <c r="AO591">
        <v>15.58693805622259</v>
      </c>
      <c r="AP591">
        <v>29.13180909090911</v>
      </c>
      <c r="AQ591">
        <v>0.001602781921743647</v>
      </c>
      <c r="AR591">
        <v>79.14352764128105</v>
      </c>
      <c r="AS591">
        <v>0</v>
      </c>
      <c r="AT591">
        <v>0</v>
      </c>
      <c r="AU591">
        <f>IF(AS591*$H$13&gt;=AW591,1.0,(AW591/(AW591-AS591*$H$13)))</f>
        <v>0</v>
      </c>
      <c r="AV591">
        <f>(AU591-1)*100</f>
        <v>0</v>
      </c>
      <c r="AW591">
        <f>MAX(0,($B$13+$C$13*DP591)/(1+$D$13*DP591)*DI591/(DK591+273)*$E$13)</f>
        <v>0</v>
      </c>
      <c r="AX591" t="s">
        <v>421</v>
      </c>
      <c r="AY591" t="s">
        <v>421</v>
      </c>
      <c r="AZ591">
        <v>0</v>
      </c>
      <c r="BA591">
        <v>0</v>
      </c>
      <c r="BB591">
        <f>1-AZ591/BA591</f>
        <v>0</v>
      </c>
      <c r="BC591">
        <v>0</v>
      </c>
      <c r="BD591" t="s">
        <v>421</v>
      </c>
      <c r="BE591" t="s">
        <v>421</v>
      </c>
      <c r="BF591">
        <v>0</v>
      </c>
      <c r="BG591">
        <v>0</v>
      </c>
      <c r="BH591">
        <f>1-BF591/BG591</f>
        <v>0</v>
      </c>
      <c r="BI591">
        <v>0.5</v>
      </c>
      <c r="BJ591">
        <f>CS591</f>
        <v>0</v>
      </c>
      <c r="BK591">
        <f>L591</f>
        <v>0</v>
      </c>
      <c r="BL591">
        <f>BH591*BI591*BJ591</f>
        <v>0</v>
      </c>
      <c r="BM591">
        <f>(BK591-BC591)/BJ591</f>
        <v>0</v>
      </c>
      <c r="BN591">
        <f>(BA591-BG591)/BG591</f>
        <v>0</v>
      </c>
      <c r="BO591">
        <f>AZ591/(BB591+AZ591/BG591)</f>
        <v>0</v>
      </c>
      <c r="BP591" t="s">
        <v>421</v>
      </c>
      <c r="BQ591">
        <v>0</v>
      </c>
      <c r="BR591">
        <f>IF(BQ591&lt;&gt;0, BQ591, BO591)</f>
        <v>0</v>
      </c>
      <c r="BS591">
        <f>1-BR591/BG591</f>
        <v>0</v>
      </c>
      <c r="BT591">
        <f>(BG591-BF591)/(BG591-BR591)</f>
        <v>0</v>
      </c>
      <c r="BU591">
        <f>(BA591-BG591)/(BA591-BR591)</f>
        <v>0</v>
      </c>
      <c r="BV591">
        <f>(BG591-BF591)/(BG591-AZ591)</f>
        <v>0</v>
      </c>
      <c r="BW591">
        <f>(BA591-BG591)/(BA591-AZ591)</f>
        <v>0</v>
      </c>
      <c r="BX591">
        <f>(BT591*BR591/BF591)</f>
        <v>0</v>
      </c>
      <c r="BY591">
        <f>(1-BX591)</f>
        <v>0</v>
      </c>
      <c r="BZ591">
        <v>1371</v>
      </c>
      <c r="CA591">
        <v>300</v>
      </c>
      <c r="CB591">
        <v>300</v>
      </c>
      <c r="CC591">
        <v>300</v>
      </c>
      <c r="CD591">
        <v>10508.5</v>
      </c>
      <c r="CE591">
        <v>0.03</v>
      </c>
      <c r="CF591">
        <v>-0.00739737</v>
      </c>
      <c r="CG591">
        <v>0.08</v>
      </c>
      <c r="CH591" t="s">
        <v>421</v>
      </c>
      <c r="CI591" t="s">
        <v>421</v>
      </c>
      <c r="CJ591" t="s">
        <v>421</v>
      </c>
      <c r="CK591" t="s">
        <v>421</v>
      </c>
      <c r="CL591" t="s">
        <v>421</v>
      </c>
      <c r="CM591" t="s">
        <v>421</v>
      </c>
      <c r="CN591" t="s">
        <v>421</v>
      </c>
      <c r="CO591" t="s">
        <v>421</v>
      </c>
      <c r="CP591" t="s">
        <v>421</v>
      </c>
      <c r="CQ591" t="s">
        <v>421</v>
      </c>
      <c r="CR591">
        <f>$B$11*DQ591+$C$11*DR591+$F$11*EC591*(1-EF591)</f>
        <v>0</v>
      </c>
      <c r="CS591">
        <f>CR591*CT591</f>
        <v>0</v>
      </c>
      <c r="CT591">
        <f>($B$11*$D$9+$C$11*$D$9+$F$11*((EP591+EH591)/MAX(EP591+EH591+EQ591, 0.1)*$I$9+EQ591/MAX(EP591+EH591+EQ591, 0.1)*$J$9))/($B$11+$C$11+$F$11)</f>
        <v>0</v>
      </c>
      <c r="CU591">
        <f>($B$11*$K$9+$C$11*$K$9+$F$11*((EP591+EH591)/MAX(EP591+EH591+EQ591, 0.1)*$P$9+EQ591/MAX(EP591+EH591+EQ591, 0.1)*$Q$9))/($B$11+$C$11+$F$11)</f>
        <v>0</v>
      </c>
      <c r="CV591">
        <v>6</v>
      </c>
      <c r="CW591">
        <v>0.5</v>
      </c>
      <c r="CX591" t="s">
        <v>422</v>
      </c>
      <c r="CY591">
        <v>2</v>
      </c>
      <c r="CZ591" t="b">
        <v>1</v>
      </c>
      <c r="DA591">
        <v>1652297095</v>
      </c>
      <c r="DB591">
        <v>391.3122222222222</v>
      </c>
      <c r="DC591">
        <v>457.6246666666667</v>
      </c>
      <c r="DD591">
        <v>29.11926666666666</v>
      </c>
      <c r="DE591">
        <v>15.63552222222222</v>
      </c>
      <c r="DF591">
        <v>391.2641111111111</v>
      </c>
      <c r="DG591">
        <v>28.97877777777778</v>
      </c>
      <c r="DH591">
        <v>400.0734444444445</v>
      </c>
      <c r="DI591">
        <v>90.49766666666666</v>
      </c>
      <c r="DJ591">
        <v>0.1000255555555556</v>
      </c>
      <c r="DK591">
        <v>33.90323333333333</v>
      </c>
      <c r="DL591">
        <v>32.56997777777778</v>
      </c>
      <c r="DM591">
        <v>999.9000000000001</v>
      </c>
      <c r="DN591">
        <v>0</v>
      </c>
      <c r="DO591">
        <v>0</v>
      </c>
      <c r="DP591">
        <v>10007.34444444444</v>
      </c>
      <c r="DQ591">
        <v>0</v>
      </c>
      <c r="DR591">
        <v>1013.211111111111</v>
      </c>
      <c r="DS591">
        <v>-66.31233333333334</v>
      </c>
      <c r="DT591">
        <v>403.0485555555555</v>
      </c>
      <c r="DU591">
        <v>464.8933333333333</v>
      </c>
      <c r="DV591">
        <v>13.48376666666667</v>
      </c>
      <c r="DW591">
        <v>457.6246666666667</v>
      </c>
      <c r="DX591">
        <v>15.63552222222222</v>
      </c>
      <c r="DY591">
        <v>2.635226666666667</v>
      </c>
      <c r="DZ591">
        <v>1.414976666666667</v>
      </c>
      <c r="EA591">
        <v>21.88668888888889</v>
      </c>
      <c r="EB591">
        <v>12.07904444444444</v>
      </c>
      <c r="EC591">
        <v>1500.008888888889</v>
      </c>
      <c r="ED591">
        <v>0.973005</v>
      </c>
      <c r="EE591">
        <v>0.02699493333333333</v>
      </c>
      <c r="EF591">
        <v>0</v>
      </c>
      <c r="EG591">
        <v>1132.33</v>
      </c>
      <c r="EH591">
        <v>5.00097</v>
      </c>
      <c r="EI591">
        <v>18318.76666666667</v>
      </c>
      <c r="EJ591">
        <v>12491.71111111111</v>
      </c>
      <c r="EK591">
        <v>42.875</v>
      </c>
      <c r="EL591">
        <v>44.562</v>
      </c>
      <c r="EM591">
        <v>43.09</v>
      </c>
      <c r="EN591">
        <v>44.375</v>
      </c>
      <c r="EO591">
        <v>43.965</v>
      </c>
      <c r="EP591">
        <v>1454.646666666667</v>
      </c>
      <c r="EQ591">
        <v>40.36</v>
      </c>
      <c r="ER591">
        <v>0</v>
      </c>
      <c r="ES591">
        <v>654.7999999523163</v>
      </c>
      <c r="ET591">
        <v>0</v>
      </c>
      <c r="EU591">
        <v>1129.122692307692</v>
      </c>
      <c r="EV591">
        <v>39.58188029155851</v>
      </c>
      <c r="EW591">
        <v>617.599998975185</v>
      </c>
      <c r="EX591">
        <v>18268.63076923077</v>
      </c>
      <c r="EY591">
        <v>15</v>
      </c>
      <c r="EZ591">
        <v>1652296461.5</v>
      </c>
      <c r="FA591" t="s">
        <v>1606</v>
      </c>
      <c r="FB591">
        <v>1652296461.5</v>
      </c>
      <c r="FC591">
        <v>1652296459.5</v>
      </c>
      <c r="FD591">
        <v>40</v>
      </c>
      <c r="FE591">
        <v>-0.753</v>
      </c>
      <c r="FF591">
        <v>0.017</v>
      </c>
      <c r="FG591">
        <v>0.039</v>
      </c>
      <c r="FH591">
        <v>0.136</v>
      </c>
      <c r="FI591">
        <v>400</v>
      </c>
      <c r="FJ591">
        <v>29</v>
      </c>
      <c r="FK591">
        <v>0.22</v>
      </c>
      <c r="FL591">
        <v>0.25</v>
      </c>
      <c r="FM591">
        <v>-58.54485609756097</v>
      </c>
      <c r="FN591">
        <v>-65.73715191637629</v>
      </c>
      <c r="FO591">
        <v>6.55532024121643</v>
      </c>
      <c r="FP591">
        <v>-1</v>
      </c>
      <c r="FQ591">
        <v>13.5397756097561</v>
      </c>
      <c r="FR591">
        <v>-0.3308717770034637</v>
      </c>
      <c r="FS591">
        <v>0.03685975252678061</v>
      </c>
      <c r="FT591">
        <v>1</v>
      </c>
      <c r="FU591">
        <v>0</v>
      </c>
      <c r="FV591">
        <v>0</v>
      </c>
      <c r="FW591">
        <v>0</v>
      </c>
      <c r="FX591">
        <v>-1</v>
      </c>
      <c r="FY591">
        <v>1</v>
      </c>
      <c r="FZ591">
        <v>1</v>
      </c>
      <c r="GA591" t="s">
        <v>719</v>
      </c>
      <c r="GB591">
        <v>2.69342</v>
      </c>
      <c r="GC591">
        <v>2.70511</v>
      </c>
      <c r="GD591">
        <v>0.0894326</v>
      </c>
      <c r="GE591">
        <v>0.0996787</v>
      </c>
      <c r="GF591">
        <v>0.120695</v>
      </c>
      <c r="GG591">
        <v>0.07708379999999999</v>
      </c>
      <c r="GH591">
        <v>28516.8</v>
      </c>
      <c r="GI591">
        <v>28313.1</v>
      </c>
      <c r="GJ591">
        <v>29144.1</v>
      </c>
      <c r="GK591">
        <v>29108.7</v>
      </c>
      <c r="GL591">
        <v>33924.7</v>
      </c>
      <c r="GM591">
        <v>35771.7</v>
      </c>
      <c r="GN591">
        <v>41012.5</v>
      </c>
      <c r="GO591">
        <v>41543.7</v>
      </c>
      <c r="GP591">
        <v>1.71623</v>
      </c>
      <c r="GQ591">
        <v>1.98102</v>
      </c>
      <c r="GR591">
        <v>0.06582590000000001</v>
      </c>
      <c r="GS591">
        <v>0</v>
      </c>
      <c r="GT591">
        <v>31.5041</v>
      </c>
      <c r="GU591">
        <v>999.9</v>
      </c>
      <c r="GV591">
        <v>37.6</v>
      </c>
      <c r="GW591">
        <v>37.9</v>
      </c>
      <c r="GX591">
        <v>27.5098</v>
      </c>
      <c r="GY591">
        <v>63.0347</v>
      </c>
      <c r="GZ591">
        <v>29.6955</v>
      </c>
      <c r="HA591">
        <v>1</v>
      </c>
      <c r="HB591">
        <v>0.400861</v>
      </c>
      <c r="HC591">
        <v>0</v>
      </c>
      <c r="HD591">
        <v>20.392</v>
      </c>
      <c r="HE591">
        <v>5.21474</v>
      </c>
      <c r="HF591">
        <v>12.0099</v>
      </c>
      <c r="HG591">
        <v>4.98725</v>
      </c>
      <c r="HH591">
        <v>3.28855</v>
      </c>
      <c r="HI591">
        <v>2590.6</v>
      </c>
      <c r="HJ591">
        <v>9999</v>
      </c>
      <c r="HK591">
        <v>9999</v>
      </c>
      <c r="HL591">
        <v>48.1</v>
      </c>
      <c r="HM591">
        <v>1.86737</v>
      </c>
      <c r="HN591">
        <v>1.8663</v>
      </c>
      <c r="HO591">
        <v>1.86584</v>
      </c>
      <c r="HP591">
        <v>1.86569</v>
      </c>
      <c r="HQ591">
        <v>1.86752</v>
      </c>
      <c r="HR591">
        <v>1.86998</v>
      </c>
      <c r="HS591">
        <v>1.86873</v>
      </c>
      <c r="HT591">
        <v>1.8701</v>
      </c>
      <c r="HU591">
        <v>0</v>
      </c>
      <c r="HV591">
        <v>0</v>
      </c>
      <c r="HW591">
        <v>0</v>
      </c>
      <c r="HX591">
        <v>0</v>
      </c>
      <c r="HY591" t="s">
        <v>425</v>
      </c>
      <c r="HZ591" t="s">
        <v>426</v>
      </c>
      <c r="IA591" t="s">
        <v>427</v>
      </c>
      <c r="IB591" t="s">
        <v>427</v>
      </c>
      <c r="IC591" t="s">
        <v>427</v>
      </c>
      <c r="ID591" t="s">
        <v>427</v>
      </c>
      <c r="IE591">
        <v>0</v>
      </c>
      <c r="IF591">
        <v>100</v>
      </c>
      <c r="IG591">
        <v>100</v>
      </c>
      <c r="IH591">
        <v>0.042</v>
      </c>
      <c r="II591">
        <v>0.1407</v>
      </c>
      <c r="IJ591">
        <v>0.3340698134881136</v>
      </c>
      <c r="IK591">
        <v>-0.0004613869835165773</v>
      </c>
      <c r="IL591">
        <v>-7.733014719846753E-07</v>
      </c>
      <c r="IM591">
        <v>2.12217718631011E-10</v>
      </c>
      <c r="IN591">
        <v>-0.1489367367143348</v>
      </c>
      <c r="IO591">
        <v>0.000886434048502425</v>
      </c>
      <c r="IP591">
        <v>0.0004187276611132993</v>
      </c>
      <c r="IQ591">
        <v>-3.612086840460417E-06</v>
      </c>
      <c r="IR591">
        <v>19</v>
      </c>
      <c r="IS591">
        <v>2204</v>
      </c>
      <c r="IT591">
        <v>1</v>
      </c>
      <c r="IU591">
        <v>37</v>
      </c>
      <c r="IV591">
        <v>10.6</v>
      </c>
      <c r="IW591">
        <v>10.6</v>
      </c>
      <c r="IX591">
        <v>1.16699</v>
      </c>
      <c r="IY591">
        <v>2.24487</v>
      </c>
      <c r="IZ591">
        <v>1.39648</v>
      </c>
      <c r="JA591">
        <v>2.34741</v>
      </c>
      <c r="JB591">
        <v>1.49536</v>
      </c>
      <c r="JC591">
        <v>2.38892</v>
      </c>
      <c r="JD591">
        <v>39.9942</v>
      </c>
      <c r="JE591">
        <v>13.4666</v>
      </c>
      <c r="JF591">
        <v>18</v>
      </c>
      <c r="JG591">
        <v>394.343</v>
      </c>
      <c r="JH591">
        <v>546.242</v>
      </c>
      <c r="JI591">
        <v>33.1312</v>
      </c>
      <c r="JJ591">
        <v>32.5693</v>
      </c>
      <c r="JK591">
        <v>30.0008</v>
      </c>
      <c r="JL591">
        <v>32.4021</v>
      </c>
      <c r="JM591">
        <v>32.2983</v>
      </c>
      <c r="JN591">
        <v>23.4052</v>
      </c>
      <c r="JO591">
        <v>39.9043</v>
      </c>
      <c r="JP591">
        <v>0</v>
      </c>
      <c r="JQ591">
        <v>-999.9</v>
      </c>
      <c r="JR591">
        <v>487.147</v>
      </c>
      <c r="JS591">
        <v>15.6974</v>
      </c>
      <c r="JT591">
        <v>99.6075</v>
      </c>
      <c r="JU591">
        <v>99.71129999999999</v>
      </c>
    </row>
    <row r="592" spans="1:281">
      <c r="A592">
        <v>576</v>
      </c>
      <c r="B592">
        <v>1652297102.5</v>
      </c>
      <c r="C592">
        <v>15046</v>
      </c>
      <c r="D592" t="s">
        <v>1665</v>
      </c>
      <c r="E592" t="s">
        <v>1666</v>
      </c>
      <c r="F592">
        <v>5</v>
      </c>
      <c r="G592" t="s">
        <v>1605</v>
      </c>
      <c r="H592" t="s">
        <v>418</v>
      </c>
      <c r="I592">
        <v>1652297099.7</v>
      </c>
      <c r="J592">
        <f>(K592)/1000</f>
        <v>0</v>
      </c>
      <c r="K592">
        <f>IF(CZ592, AN592, AH592)</f>
        <v>0</v>
      </c>
      <c r="L592">
        <f>IF(CZ592, AI592, AG592)</f>
        <v>0</v>
      </c>
      <c r="M592">
        <f>DB592 - IF(AU592&gt;1, L592*CV592*100.0/(AW592*DP592), 0)</f>
        <v>0</v>
      </c>
      <c r="N592">
        <f>((T592-J592/2)*M592-L592)/(T592+J592/2)</f>
        <v>0</v>
      </c>
      <c r="O592">
        <f>N592*(DI592+DJ592)/1000.0</f>
        <v>0</v>
      </c>
      <c r="P592">
        <f>(DB592 - IF(AU592&gt;1, L592*CV592*100.0/(AW592*DP592), 0))*(DI592+DJ592)/1000.0</f>
        <v>0</v>
      </c>
      <c r="Q592">
        <f>2.0/((1/S592-1/R592)+SIGN(S592)*SQRT((1/S592-1/R592)*(1/S592-1/R592) + 4*CW592/((CW592+1)*(CW592+1))*(2*1/S592*1/R592-1/R592*1/R592)))</f>
        <v>0</v>
      </c>
      <c r="R592">
        <f>IF(LEFT(CX592,1)&lt;&gt;"0",IF(LEFT(CX592,1)="1",3.0,CY592),$D$5+$E$5*(DP592*DI592/($K$5*1000))+$F$5*(DP592*DI592/($K$5*1000))*MAX(MIN(CV592,$J$5),$I$5)*MAX(MIN(CV592,$J$5),$I$5)+$G$5*MAX(MIN(CV592,$J$5),$I$5)*(DP592*DI592/($K$5*1000))+$H$5*(DP592*DI592/($K$5*1000))*(DP592*DI592/($K$5*1000)))</f>
        <v>0</v>
      </c>
      <c r="S592">
        <f>J592*(1000-(1000*0.61365*exp(17.502*W592/(240.97+W592))/(DI592+DJ592)+DD592)/2)/(1000*0.61365*exp(17.502*W592/(240.97+W592))/(DI592+DJ592)-DD592)</f>
        <v>0</v>
      </c>
      <c r="T592">
        <f>1/((CW592+1)/(Q592/1.6)+1/(R592/1.37)) + CW592/((CW592+1)/(Q592/1.6) + CW592/(R592/1.37))</f>
        <v>0</v>
      </c>
      <c r="U592">
        <f>(CR592*CU592)</f>
        <v>0</v>
      </c>
      <c r="V592">
        <f>(DK592+(U592+2*0.95*5.67E-8*(((DK592+$B$7)+273)^4-(DK592+273)^4)-44100*J592)/(1.84*29.3*R592+8*0.95*5.67E-8*(DK592+273)^3))</f>
        <v>0</v>
      </c>
      <c r="W592">
        <f>($C$7*DL592+$D$7*DM592+$E$7*V592)</f>
        <v>0</v>
      </c>
      <c r="X592">
        <f>0.61365*exp(17.502*W592/(240.97+W592))</f>
        <v>0</v>
      </c>
      <c r="Y592">
        <f>(Z592/AA592*100)</f>
        <v>0</v>
      </c>
      <c r="Z592">
        <f>DD592*(DI592+DJ592)/1000</f>
        <v>0</v>
      </c>
      <c r="AA592">
        <f>0.61365*exp(17.502*DK592/(240.97+DK592))</f>
        <v>0</v>
      </c>
      <c r="AB592">
        <f>(X592-DD592*(DI592+DJ592)/1000)</f>
        <v>0</v>
      </c>
      <c r="AC592">
        <f>(-J592*44100)</f>
        <v>0</v>
      </c>
      <c r="AD592">
        <f>2*29.3*R592*0.92*(DK592-W592)</f>
        <v>0</v>
      </c>
      <c r="AE592">
        <f>2*0.95*5.67E-8*(((DK592+$B$7)+273)^4-(W592+273)^4)</f>
        <v>0</v>
      </c>
      <c r="AF592">
        <f>U592+AE592+AC592+AD592</f>
        <v>0</v>
      </c>
      <c r="AG592">
        <f>DH592*AU592*(DC592-DB592*(1000-AU592*DE592)/(1000-AU592*DD592))/(100*CV592)</f>
        <v>0</v>
      </c>
      <c r="AH592">
        <f>1000*DH592*AU592*(DD592-DE592)/(100*CV592*(1000-AU592*DD592))</f>
        <v>0</v>
      </c>
      <c r="AI592">
        <f>(AJ592 - AK592 - DI592*1E3/(8.314*(DK592+273.15)) * AM592/DH592 * AL592) * DH592/(100*CV592) * (1000 - DE592)/1000</f>
        <v>0</v>
      </c>
      <c r="AJ592">
        <v>477.7347176665542</v>
      </c>
      <c r="AK592">
        <v>423.6718060606061</v>
      </c>
      <c r="AL592">
        <v>2.990560514510936</v>
      </c>
      <c r="AM592">
        <v>66.43299364286264</v>
      </c>
      <c r="AN592">
        <f>(AP592 - AO592 + DI592*1E3/(8.314*(DK592+273.15)) * AR592/DH592 * AQ592) * DH592/(100*CV592) * 1000/(1000 - AP592)</f>
        <v>0</v>
      </c>
      <c r="AO592">
        <v>15.70289186759734</v>
      </c>
      <c r="AP592">
        <v>29.19012517482518</v>
      </c>
      <c r="AQ592">
        <v>0.01140542321511227</v>
      </c>
      <c r="AR592">
        <v>79.14352764128105</v>
      </c>
      <c r="AS592">
        <v>0</v>
      </c>
      <c r="AT592">
        <v>0</v>
      </c>
      <c r="AU592">
        <f>IF(AS592*$H$13&gt;=AW592,1.0,(AW592/(AW592-AS592*$H$13)))</f>
        <v>0</v>
      </c>
      <c r="AV592">
        <f>(AU592-1)*100</f>
        <v>0</v>
      </c>
      <c r="AW592">
        <f>MAX(0,($B$13+$C$13*DP592)/(1+$D$13*DP592)*DI592/(DK592+273)*$E$13)</f>
        <v>0</v>
      </c>
      <c r="AX592" t="s">
        <v>421</v>
      </c>
      <c r="AY592" t="s">
        <v>421</v>
      </c>
      <c r="AZ592">
        <v>0</v>
      </c>
      <c r="BA592">
        <v>0</v>
      </c>
      <c r="BB592">
        <f>1-AZ592/BA592</f>
        <v>0</v>
      </c>
      <c r="BC592">
        <v>0</v>
      </c>
      <c r="BD592" t="s">
        <v>421</v>
      </c>
      <c r="BE592" t="s">
        <v>421</v>
      </c>
      <c r="BF592">
        <v>0</v>
      </c>
      <c r="BG592">
        <v>0</v>
      </c>
      <c r="BH592">
        <f>1-BF592/BG592</f>
        <v>0</v>
      </c>
      <c r="BI592">
        <v>0.5</v>
      </c>
      <c r="BJ592">
        <f>CS592</f>
        <v>0</v>
      </c>
      <c r="BK592">
        <f>L592</f>
        <v>0</v>
      </c>
      <c r="BL592">
        <f>BH592*BI592*BJ592</f>
        <v>0</v>
      </c>
      <c r="BM592">
        <f>(BK592-BC592)/BJ592</f>
        <v>0</v>
      </c>
      <c r="BN592">
        <f>(BA592-BG592)/BG592</f>
        <v>0</v>
      </c>
      <c r="BO592">
        <f>AZ592/(BB592+AZ592/BG592)</f>
        <v>0</v>
      </c>
      <c r="BP592" t="s">
        <v>421</v>
      </c>
      <c r="BQ592">
        <v>0</v>
      </c>
      <c r="BR592">
        <f>IF(BQ592&lt;&gt;0, BQ592, BO592)</f>
        <v>0</v>
      </c>
      <c r="BS592">
        <f>1-BR592/BG592</f>
        <v>0</v>
      </c>
      <c r="BT592">
        <f>(BG592-BF592)/(BG592-BR592)</f>
        <v>0</v>
      </c>
      <c r="BU592">
        <f>(BA592-BG592)/(BA592-BR592)</f>
        <v>0</v>
      </c>
      <c r="BV592">
        <f>(BG592-BF592)/(BG592-AZ592)</f>
        <v>0</v>
      </c>
      <c r="BW592">
        <f>(BA592-BG592)/(BA592-AZ592)</f>
        <v>0</v>
      </c>
      <c r="BX592">
        <f>(BT592*BR592/BF592)</f>
        <v>0</v>
      </c>
      <c r="BY592">
        <f>(1-BX592)</f>
        <v>0</v>
      </c>
      <c r="BZ592">
        <v>1371</v>
      </c>
      <c r="CA592">
        <v>300</v>
      </c>
      <c r="CB592">
        <v>300</v>
      </c>
      <c r="CC592">
        <v>300</v>
      </c>
      <c r="CD592">
        <v>10508.5</v>
      </c>
      <c r="CE592">
        <v>0.03</v>
      </c>
      <c r="CF592">
        <v>-0.00739737</v>
      </c>
      <c r="CG592">
        <v>0.08</v>
      </c>
      <c r="CH592" t="s">
        <v>421</v>
      </c>
      <c r="CI592" t="s">
        <v>421</v>
      </c>
      <c r="CJ592" t="s">
        <v>421</v>
      </c>
      <c r="CK592" t="s">
        <v>421</v>
      </c>
      <c r="CL592" t="s">
        <v>421</v>
      </c>
      <c r="CM592" t="s">
        <v>421</v>
      </c>
      <c r="CN592" t="s">
        <v>421</v>
      </c>
      <c r="CO592" t="s">
        <v>421</v>
      </c>
      <c r="CP592" t="s">
        <v>421</v>
      </c>
      <c r="CQ592" t="s">
        <v>421</v>
      </c>
      <c r="CR592">
        <f>$B$11*DQ592+$C$11*DR592+$F$11*EC592*(1-EF592)</f>
        <v>0</v>
      </c>
      <c r="CS592">
        <f>CR592*CT592</f>
        <v>0</v>
      </c>
      <c r="CT592">
        <f>($B$11*$D$9+$C$11*$D$9+$F$11*((EP592+EH592)/MAX(EP592+EH592+EQ592, 0.1)*$I$9+EQ592/MAX(EP592+EH592+EQ592, 0.1)*$J$9))/($B$11+$C$11+$F$11)</f>
        <v>0</v>
      </c>
      <c r="CU592">
        <f>($B$11*$K$9+$C$11*$K$9+$F$11*((EP592+EH592)/MAX(EP592+EH592+EQ592, 0.1)*$P$9+EQ592/MAX(EP592+EH592+EQ592, 0.1)*$Q$9))/($B$11+$C$11+$F$11)</f>
        <v>0</v>
      </c>
      <c r="CV592">
        <v>6</v>
      </c>
      <c r="CW592">
        <v>0.5</v>
      </c>
      <c r="CX592" t="s">
        <v>422</v>
      </c>
      <c r="CY592">
        <v>2</v>
      </c>
      <c r="CZ592" t="b">
        <v>1</v>
      </c>
      <c r="DA592">
        <v>1652297099.7</v>
      </c>
      <c r="DB592">
        <v>404.5842</v>
      </c>
      <c r="DC592">
        <v>473.4527</v>
      </c>
      <c r="DD592">
        <v>29.16133</v>
      </c>
      <c r="DE592">
        <v>15.70613</v>
      </c>
      <c r="DF592">
        <v>404.549</v>
      </c>
      <c r="DG592">
        <v>29.02018</v>
      </c>
      <c r="DH592">
        <v>400.0981</v>
      </c>
      <c r="DI592">
        <v>90.50102</v>
      </c>
      <c r="DJ592">
        <v>0.10000037</v>
      </c>
      <c r="DK592">
        <v>33.91032</v>
      </c>
      <c r="DL592">
        <v>32.57109000000001</v>
      </c>
      <c r="DM592">
        <v>999.9</v>
      </c>
      <c r="DN592">
        <v>0</v>
      </c>
      <c r="DO592">
        <v>0</v>
      </c>
      <c r="DP592">
        <v>10007.424</v>
      </c>
      <c r="DQ592">
        <v>0</v>
      </c>
      <c r="DR592">
        <v>1012.457</v>
      </c>
      <c r="DS592">
        <v>-68.86847</v>
      </c>
      <c r="DT592">
        <v>416.7368</v>
      </c>
      <c r="DU592">
        <v>481.0075</v>
      </c>
      <c r="DV592">
        <v>13.45521</v>
      </c>
      <c r="DW592">
        <v>473.4527</v>
      </c>
      <c r="DX592">
        <v>15.70613</v>
      </c>
      <c r="DY592">
        <v>2.639127</v>
      </c>
      <c r="DZ592">
        <v>1.421421</v>
      </c>
      <c r="EA592">
        <v>21.91095</v>
      </c>
      <c r="EB592">
        <v>12.14811</v>
      </c>
      <c r="EC592">
        <v>1500.021</v>
      </c>
      <c r="ED592">
        <v>0.9730054000000001</v>
      </c>
      <c r="EE592">
        <v>0.02699458</v>
      </c>
      <c r="EF592">
        <v>0</v>
      </c>
      <c r="EG592">
        <v>1135.697</v>
      </c>
      <c r="EH592">
        <v>5.000970000000001</v>
      </c>
      <c r="EI592">
        <v>18372.37</v>
      </c>
      <c r="EJ592">
        <v>12491.81</v>
      </c>
      <c r="EK592">
        <v>42.875</v>
      </c>
      <c r="EL592">
        <v>44.5872</v>
      </c>
      <c r="EM592">
        <v>43.125</v>
      </c>
      <c r="EN592">
        <v>44.375</v>
      </c>
      <c r="EO592">
        <v>43.9622</v>
      </c>
      <c r="EP592">
        <v>1454.66</v>
      </c>
      <c r="EQ592">
        <v>40.36</v>
      </c>
      <c r="ER592">
        <v>0</v>
      </c>
      <c r="ES592">
        <v>659.5999999046326</v>
      </c>
      <c r="ET592">
        <v>0</v>
      </c>
      <c r="EU592">
        <v>1132.377307692308</v>
      </c>
      <c r="EV592">
        <v>42.86461542125794</v>
      </c>
      <c r="EW592">
        <v>676.9880345162711</v>
      </c>
      <c r="EX592">
        <v>18320.35769230769</v>
      </c>
      <c r="EY592">
        <v>15</v>
      </c>
      <c r="EZ592">
        <v>1652296461.5</v>
      </c>
      <c r="FA592" t="s">
        <v>1606</v>
      </c>
      <c r="FB592">
        <v>1652296461.5</v>
      </c>
      <c r="FC592">
        <v>1652296459.5</v>
      </c>
      <c r="FD592">
        <v>40</v>
      </c>
      <c r="FE592">
        <v>-0.753</v>
      </c>
      <c r="FF592">
        <v>0.017</v>
      </c>
      <c r="FG592">
        <v>0.039</v>
      </c>
      <c r="FH592">
        <v>0.136</v>
      </c>
      <c r="FI592">
        <v>400</v>
      </c>
      <c r="FJ592">
        <v>29</v>
      </c>
      <c r="FK592">
        <v>0.22</v>
      </c>
      <c r="FL592">
        <v>0.25</v>
      </c>
      <c r="FM592">
        <v>-63.35697073170731</v>
      </c>
      <c r="FN592">
        <v>-48.57920487804874</v>
      </c>
      <c r="FO592">
        <v>4.872273558103753</v>
      </c>
      <c r="FP592">
        <v>-1</v>
      </c>
      <c r="FQ592">
        <v>13.51170731707317</v>
      </c>
      <c r="FR592">
        <v>-0.4374104529616598</v>
      </c>
      <c r="FS592">
        <v>0.04641852232410157</v>
      </c>
      <c r="FT592">
        <v>1</v>
      </c>
      <c r="FU592">
        <v>0</v>
      </c>
      <c r="FV592">
        <v>0</v>
      </c>
      <c r="FW592">
        <v>0</v>
      </c>
      <c r="FX592">
        <v>-1</v>
      </c>
      <c r="FY592">
        <v>1</v>
      </c>
      <c r="FZ592">
        <v>1</v>
      </c>
      <c r="GA592" t="s">
        <v>719</v>
      </c>
      <c r="GB592">
        <v>2.6934</v>
      </c>
      <c r="GC592">
        <v>2.70521</v>
      </c>
      <c r="GD592">
        <v>0.0919345</v>
      </c>
      <c r="GE592">
        <v>0.102358</v>
      </c>
      <c r="GF592">
        <v>0.12085</v>
      </c>
      <c r="GG592">
        <v>0.0771322</v>
      </c>
      <c r="GH592">
        <v>28437.7</v>
      </c>
      <c r="GI592">
        <v>28228.5</v>
      </c>
      <c r="GJ592">
        <v>29143.5</v>
      </c>
      <c r="GK592">
        <v>29108.5</v>
      </c>
      <c r="GL592">
        <v>33917.7</v>
      </c>
      <c r="GM592">
        <v>35769.6</v>
      </c>
      <c r="GN592">
        <v>41011.3</v>
      </c>
      <c r="GO592">
        <v>41543.5</v>
      </c>
      <c r="GP592">
        <v>1.71637</v>
      </c>
      <c r="GQ592">
        <v>1.9812</v>
      </c>
      <c r="GR592">
        <v>0.0653043</v>
      </c>
      <c r="GS592">
        <v>0</v>
      </c>
      <c r="GT592">
        <v>31.5116</v>
      </c>
      <c r="GU592">
        <v>999.9</v>
      </c>
      <c r="GV592">
        <v>37.5</v>
      </c>
      <c r="GW592">
        <v>37.9</v>
      </c>
      <c r="GX592">
        <v>27.439</v>
      </c>
      <c r="GY592">
        <v>62.7747</v>
      </c>
      <c r="GZ592">
        <v>29.9038</v>
      </c>
      <c r="HA592">
        <v>1</v>
      </c>
      <c r="HB592">
        <v>0.401527</v>
      </c>
      <c r="HC592">
        <v>0</v>
      </c>
      <c r="HD592">
        <v>20.392</v>
      </c>
      <c r="HE592">
        <v>5.21444</v>
      </c>
      <c r="HF592">
        <v>12.0099</v>
      </c>
      <c r="HG592">
        <v>4.98735</v>
      </c>
      <c r="HH592">
        <v>3.2885</v>
      </c>
      <c r="HI592">
        <v>2590.6</v>
      </c>
      <c r="HJ592">
        <v>9999</v>
      </c>
      <c r="HK592">
        <v>9999</v>
      </c>
      <c r="HL592">
        <v>48.1</v>
      </c>
      <c r="HM592">
        <v>1.86737</v>
      </c>
      <c r="HN592">
        <v>1.8663</v>
      </c>
      <c r="HO592">
        <v>1.86585</v>
      </c>
      <c r="HP592">
        <v>1.86569</v>
      </c>
      <c r="HQ592">
        <v>1.86753</v>
      </c>
      <c r="HR592">
        <v>1.87</v>
      </c>
      <c r="HS592">
        <v>1.86871</v>
      </c>
      <c r="HT592">
        <v>1.8701</v>
      </c>
      <c r="HU592">
        <v>0</v>
      </c>
      <c r="HV592">
        <v>0</v>
      </c>
      <c r="HW592">
        <v>0</v>
      </c>
      <c r="HX592">
        <v>0</v>
      </c>
      <c r="HY592" t="s">
        <v>425</v>
      </c>
      <c r="HZ592" t="s">
        <v>426</v>
      </c>
      <c r="IA592" t="s">
        <v>427</v>
      </c>
      <c r="IB592" t="s">
        <v>427</v>
      </c>
      <c r="IC592" t="s">
        <v>427</v>
      </c>
      <c r="ID592" t="s">
        <v>427</v>
      </c>
      <c r="IE592">
        <v>0</v>
      </c>
      <c r="IF592">
        <v>100</v>
      </c>
      <c r="IG592">
        <v>100</v>
      </c>
      <c r="IH592">
        <v>0.026</v>
      </c>
      <c r="II592">
        <v>0.1416</v>
      </c>
      <c r="IJ592">
        <v>0.3340698134881136</v>
      </c>
      <c r="IK592">
        <v>-0.0004613869835165773</v>
      </c>
      <c r="IL592">
        <v>-7.733014719846753E-07</v>
      </c>
      <c r="IM592">
        <v>2.12217718631011E-10</v>
      </c>
      <c r="IN592">
        <v>-0.1489367367143348</v>
      </c>
      <c r="IO592">
        <v>0.000886434048502425</v>
      </c>
      <c r="IP592">
        <v>0.0004187276611132993</v>
      </c>
      <c r="IQ592">
        <v>-3.612086840460417E-06</v>
      </c>
      <c r="IR592">
        <v>19</v>
      </c>
      <c r="IS592">
        <v>2204</v>
      </c>
      <c r="IT592">
        <v>1</v>
      </c>
      <c r="IU592">
        <v>37</v>
      </c>
      <c r="IV592">
        <v>10.7</v>
      </c>
      <c r="IW592">
        <v>10.7</v>
      </c>
      <c r="IX592">
        <v>1.19751</v>
      </c>
      <c r="IY592">
        <v>2.24731</v>
      </c>
      <c r="IZ592">
        <v>1.39648</v>
      </c>
      <c r="JA592">
        <v>2.34741</v>
      </c>
      <c r="JB592">
        <v>1.49536</v>
      </c>
      <c r="JC592">
        <v>2.36816</v>
      </c>
      <c r="JD592">
        <v>39.9942</v>
      </c>
      <c r="JE592">
        <v>13.4666</v>
      </c>
      <c r="JF592">
        <v>18</v>
      </c>
      <c r="JG592">
        <v>394.476</v>
      </c>
      <c r="JH592">
        <v>546.447</v>
      </c>
      <c r="JI592">
        <v>33.1379</v>
      </c>
      <c r="JJ592">
        <v>32.578</v>
      </c>
      <c r="JK592">
        <v>30.0007</v>
      </c>
      <c r="JL592">
        <v>32.4107</v>
      </c>
      <c r="JM592">
        <v>32.3068</v>
      </c>
      <c r="JN592">
        <v>24.0867</v>
      </c>
      <c r="JO592">
        <v>39.9043</v>
      </c>
      <c r="JP592">
        <v>0</v>
      </c>
      <c r="JQ592">
        <v>-999.9</v>
      </c>
      <c r="JR592">
        <v>507.217</v>
      </c>
      <c r="JS592">
        <v>15.6861</v>
      </c>
      <c r="JT592">
        <v>99.605</v>
      </c>
      <c r="JU592">
        <v>99.7107</v>
      </c>
    </row>
    <row r="593" spans="1:281">
      <c r="A593">
        <v>577</v>
      </c>
      <c r="B593">
        <v>1652297107.5</v>
      </c>
      <c r="C593">
        <v>15051</v>
      </c>
      <c r="D593" t="s">
        <v>1667</v>
      </c>
      <c r="E593" t="s">
        <v>1668</v>
      </c>
      <c r="F593">
        <v>5</v>
      </c>
      <c r="G593" t="s">
        <v>1605</v>
      </c>
      <c r="H593" t="s">
        <v>418</v>
      </c>
      <c r="I593">
        <v>1652297105</v>
      </c>
      <c r="J593">
        <f>(K593)/1000</f>
        <v>0</v>
      </c>
      <c r="K593">
        <f>IF(CZ593, AN593, AH593)</f>
        <v>0</v>
      </c>
      <c r="L593">
        <f>IF(CZ593, AI593, AG593)</f>
        <v>0</v>
      </c>
      <c r="M593">
        <f>DB593 - IF(AU593&gt;1, L593*CV593*100.0/(AW593*DP593), 0)</f>
        <v>0</v>
      </c>
      <c r="N593">
        <f>((T593-J593/2)*M593-L593)/(T593+J593/2)</f>
        <v>0</v>
      </c>
      <c r="O593">
        <f>N593*(DI593+DJ593)/1000.0</f>
        <v>0</v>
      </c>
      <c r="P593">
        <f>(DB593 - IF(AU593&gt;1, L593*CV593*100.0/(AW593*DP593), 0))*(DI593+DJ593)/1000.0</f>
        <v>0</v>
      </c>
      <c r="Q593">
        <f>2.0/((1/S593-1/R593)+SIGN(S593)*SQRT((1/S593-1/R593)*(1/S593-1/R593) + 4*CW593/((CW593+1)*(CW593+1))*(2*1/S593*1/R593-1/R593*1/R593)))</f>
        <v>0</v>
      </c>
      <c r="R593">
        <f>IF(LEFT(CX593,1)&lt;&gt;"0",IF(LEFT(CX593,1)="1",3.0,CY593),$D$5+$E$5*(DP593*DI593/($K$5*1000))+$F$5*(DP593*DI593/($K$5*1000))*MAX(MIN(CV593,$J$5),$I$5)*MAX(MIN(CV593,$J$5),$I$5)+$G$5*MAX(MIN(CV593,$J$5),$I$5)*(DP593*DI593/($K$5*1000))+$H$5*(DP593*DI593/($K$5*1000))*(DP593*DI593/($K$5*1000)))</f>
        <v>0</v>
      </c>
      <c r="S593">
        <f>J593*(1000-(1000*0.61365*exp(17.502*W593/(240.97+W593))/(DI593+DJ593)+DD593)/2)/(1000*0.61365*exp(17.502*W593/(240.97+W593))/(DI593+DJ593)-DD593)</f>
        <v>0</v>
      </c>
      <c r="T593">
        <f>1/((CW593+1)/(Q593/1.6)+1/(R593/1.37)) + CW593/((CW593+1)/(Q593/1.6) + CW593/(R593/1.37))</f>
        <v>0</v>
      </c>
      <c r="U593">
        <f>(CR593*CU593)</f>
        <v>0</v>
      </c>
      <c r="V593">
        <f>(DK593+(U593+2*0.95*5.67E-8*(((DK593+$B$7)+273)^4-(DK593+273)^4)-44100*J593)/(1.84*29.3*R593+8*0.95*5.67E-8*(DK593+273)^3))</f>
        <v>0</v>
      </c>
      <c r="W593">
        <f>($C$7*DL593+$D$7*DM593+$E$7*V593)</f>
        <v>0</v>
      </c>
      <c r="X593">
        <f>0.61365*exp(17.502*W593/(240.97+W593))</f>
        <v>0</v>
      </c>
      <c r="Y593">
        <f>(Z593/AA593*100)</f>
        <v>0</v>
      </c>
      <c r="Z593">
        <f>DD593*(DI593+DJ593)/1000</f>
        <v>0</v>
      </c>
      <c r="AA593">
        <f>0.61365*exp(17.502*DK593/(240.97+DK593))</f>
        <v>0</v>
      </c>
      <c r="AB593">
        <f>(X593-DD593*(DI593+DJ593)/1000)</f>
        <v>0</v>
      </c>
      <c r="AC593">
        <f>(-J593*44100)</f>
        <v>0</v>
      </c>
      <c r="AD593">
        <f>2*29.3*R593*0.92*(DK593-W593)</f>
        <v>0</v>
      </c>
      <c r="AE593">
        <f>2*0.95*5.67E-8*(((DK593+$B$7)+273)^4-(W593+273)^4)</f>
        <v>0</v>
      </c>
      <c r="AF593">
        <f>U593+AE593+AC593+AD593</f>
        <v>0</v>
      </c>
      <c r="AG593">
        <f>DH593*AU593*(DC593-DB593*(1000-AU593*DE593)/(1000-AU593*DD593))/(100*CV593)</f>
        <v>0</v>
      </c>
      <c r="AH593">
        <f>1000*DH593*AU593*(DD593-DE593)/(100*CV593*(1000-AU593*DD593))</f>
        <v>0</v>
      </c>
      <c r="AI593">
        <f>(AJ593 - AK593 - DI593*1E3/(8.314*(DK593+273.15)) * AM593/DH593 * AL593) * DH593/(100*CV593) * (1000 - DE593)/1000</f>
        <v>0</v>
      </c>
      <c r="AJ593">
        <v>494.9435795113508</v>
      </c>
      <c r="AK593">
        <v>439.1876909090909</v>
      </c>
      <c r="AL593">
        <v>3.114715379178976</v>
      </c>
      <c r="AM593">
        <v>66.43299364286264</v>
      </c>
      <c r="AN593">
        <f>(AP593 - AO593 + DI593*1E3/(8.314*(DK593+273.15)) * AR593/DH593 * AQ593) * DH593/(100*CV593) * 1000/(1000 - AP593)</f>
        <v>0</v>
      </c>
      <c r="AO593">
        <v>15.71153732299297</v>
      </c>
      <c r="AP593">
        <v>29.20515104895108</v>
      </c>
      <c r="AQ593">
        <v>0.001241073540018407</v>
      </c>
      <c r="AR593">
        <v>79.14352764128105</v>
      </c>
      <c r="AS593">
        <v>0</v>
      </c>
      <c r="AT593">
        <v>0</v>
      </c>
      <c r="AU593">
        <f>IF(AS593*$H$13&gt;=AW593,1.0,(AW593/(AW593-AS593*$H$13)))</f>
        <v>0</v>
      </c>
      <c r="AV593">
        <f>(AU593-1)*100</f>
        <v>0</v>
      </c>
      <c r="AW593">
        <f>MAX(0,($B$13+$C$13*DP593)/(1+$D$13*DP593)*DI593/(DK593+273)*$E$13)</f>
        <v>0</v>
      </c>
      <c r="AX593" t="s">
        <v>421</v>
      </c>
      <c r="AY593" t="s">
        <v>421</v>
      </c>
      <c r="AZ593">
        <v>0</v>
      </c>
      <c r="BA593">
        <v>0</v>
      </c>
      <c r="BB593">
        <f>1-AZ593/BA593</f>
        <v>0</v>
      </c>
      <c r="BC593">
        <v>0</v>
      </c>
      <c r="BD593" t="s">
        <v>421</v>
      </c>
      <c r="BE593" t="s">
        <v>421</v>
      </c>
      <c r="BF593">
        <v>0</v>
      </c>
      <c r="BG593">
        <v>0</v>
      </c>
      <c r="BH593">
        <f>1-BF593/BG593</f>
        <v>0</v>
      </c>
      <c r="BI593">
        <v>0.5</v>
      </c>
      <c r="BJ593">
        <f>CS593</f>
        <v>0</v>
      </c>
      <c r="BK593">
        <f>L593</f>
        <v>0</v>
      </c>
      <c r="BL593">
        <f>BH593*BI593*BJ593</f>
        <v>0</v>
      </c>
      <c r="BM593">
        <f>(BK593-BC593)/BJ593</f>
        <v>0</v>
      </c>
      <c r="BN593">
        <f>(BA593-BG593)/BG593</f>
        <v>0</v>
      </c>
      <c r="BO593">
        <f>AZ593/(BB593+AZ593/BG593)</f>
        <v>0</v>
      </c>
      <c r="BP593" t="s">
        <v>421</v>
      </c>
      <c r="BQ593">
        <v>0</v>
      </c>
      <c r="BR593">
        <f>IF(BQ593&lt;&gt;0, BQ593, BO593)</f>
        <v>0</v>
      </c>
      <c r="BS593">
        <f>1-BR593/BG593</f>
        <v>0</v>
      </c>
      <c r="BT593">
        <f>(BG593-BF593)/(BG593-BR593)</f>
        <v>0</v>
      </c>
      <c r="BU593">
        <f>(BA593-BG593)/(BA593-BR593)</f>
        <v>0</v>
      </c>
      <c r="BV593">
        <f>(BG593-BF593)/(BG593-AZ593)</f>
        <v>0</v>
      </c>
      <c r="BW593">
        <f>(BA593-BG593)/(BA593-AZ593)</f>
        <v>0</v>
      </c>
      <c r="BX593">
        <f>(BT593*BR593/BF593)</f>
        <v>0</v>
      </c>
      <c r="BY593">
        <f>(1-BX593)</f>
        <v>0</v>
      </c>
      <c r="BZ593">
        <v>1371</v>
      </c>
      <c r="CA593">
        <v>300</v>
      </c>
      <c r="CB593">
        <v>300</v>
      </c>
      <c r="CC593">
        <v>300</v>
      </c>
      <c r="CD593">
        <v>10508.5</v>
      </c>
      <c r="CE593">
        <v>0.03</v>
      </c>
      <c r="CF593">
        <v>-0.00739737</v>
      </c>
      <c r="CG593">
        <v>0.08</v>
      </c>
      <c r="CH593" t="s">
        <v>421</v>
      </c>
      <c r="CI593" t="s">
        <v>421</v>
      </c>
      <c r="CJ593" t="s">
        <v>421</v>
      </c>
      <c r="CK593" t="s">
        <v>421</v>
      </c>
      <c r="CL593" t="s">
        <v>421</v>
      </c>
      <c r="CM593" t="s">
        <v>421</v>
      </c>
      <c r="CN593" t="s">
        <v>421</v>
      </c>
      <c r="CO593" t="s">
        <v>421</v>
      </c>
      <c r="CP593" t="s">
        <v>421</v>
      </c>
      <c r="CQ593" t="s">
        <v>421</v>
      </c>
      <c r="CR593">
        <f>$B$11*DQ593+$C$11*DR593+$F$11*EC593*(1-EF593)</f>
        <v>0</v>
      </c>
      <c r="CS593">
        <f>CR593*CT593</f>
        <v>0</v>
      </c>
      <c r="CT593">
        <f>($B$11*$D$9+$C$11*$D$9+$F$11*((EP593+EH593)/MAX(EP593+EH593+EQ593, 0.1)*$I$9+EQ593/MAX(EP593+EH593+EQ593, 0.1)*$J$9))/($B$11+$C$11+$F$11)</f>
        <v>0</v>
      </c>
      <c r="CU593">
        <f>($B$11*$K$9+$C$11*$K$9+$F$11*((EP593+EH593)/MAX(EP593+EH593+EQ593, 0.1)*$P$9+EQ593/MAX(EP593+EH593+EQ593, 0.1)*$Q$9))/($B$11+$C$11+$F$11)</f>
        <v>0</v>
      </c>
      <c r="CV593">
        <v>6</v>
      </c>
      <c r="CW593">
        <v>0.5</v>
      </c>
      <c r="CX593" t="s">
        <v>422</v>
      </c>
      <c r="CY593">
        <v>2</v>
      </c>
      <c r="CZ593" t="b">
        <v>1</v>
      </c>
      <c r="DA593">
        <v>1652297105</v>
      </c>
      <c r="DB593">
        <v>420.3108888888889</v>
      </c>
      <c r="DC593">
        <v>491.4256666666667</v>
      </c>
      <c r="DD593">
        <v>29.19726666666666</v>
      </c>
      <c r="DE593">
        <v>15.71193333333333</v>
      </c>
      <c r="DF593">
        <v>420.2914444444444</v>
      </c>
      <c r="DG593">
        <v>29.05556666666667</v>
      </c>
      <c r="DH593">
        <v>400.0783333333333</v>
      </c>
      <c r="DI593">
        <v>90.49712222222223</v>
      </c>
      <c r="DJ593">
        <v>0.0999757888888889</v>
      </c>
      <c r="DK593">
        <v>33.92206666666667</v>
      </c>
      <c r="DL593">
        <v>32.58701111111111</v>
      </c>
      <c r="DM593">
        <v>999.9000000000001</v>
      </c>
      <c r="DN593">
        <v>0</v>
      </c>
      <c r="DO593">
        <v>0</v>
      </c>
      <c r="DP593">
        <v>9994.236666666668</v>
      </c>
      <c r="DQ593">
        <v>0</v>
      </c>
      <c r="DR593">
        <v>1015.018888888889</v>
      </c>
      <c r="DS593">
        <v>-71.11485555555556</v>
      </c>
      <c r="DT593">
        <v>432.9518888888889</v>
      </c>
      <c r="DU593">
        <v>499.2701111111112</v>
      </c>
      <c r="DV593">
        <v>13.48534444444444</v>
      </c>
      <c r="DW593">
        <v>491.4256666666667</v>
      </c>
      <c r="DX593">
        <v>15.71193333333333</v>
      </c>
      <c r="DY593">
        <v>2.64227</v>
      </c>
      <c r="DZ593">
        <v>1.421885555555556</v>
      </c>
      <c r="EA593">
        <v>21.93043333333333</v>
      </c>
      <c r="EB593">
        <v>12.15306666666667</v>
      </c>
      <c r="EC593">
        <v>1500.007777777778</v>
      </c>
      <c r="ED593">
        <v>0.973005</v>
      </c>
      <c r="EE593">
        <v>0.02699493333333333</v>
      </c>
      <c r="EF593">
        <v>0</v>
      </c>
      <c r="EG593">
        <v>1139.448888888889</v>
      </c>
      <c r="EH593">
        <v>5.00097</v>
      </c>
      <c r="EI593">
        <v>18432.26666666667</v>
      </c>
      <c r="EJ593">
        <v>12491.68888888889</v>
      </c>
      <c r="EK593">
        <v>42.861</v>
      </c>
      <c r="EL593">
        <v>44.59700000000001</v>
      </c>
      <c r="EM593">
        <v>43.125</v>
      </c>
      <c r="EN593">
        <v>44.43011111111111</v>
      </c>
      <c r="EO593">
        <v>43.993</v>
      </c>
      <c r="EP593">
        <v>1454.645555555556</v>
      </c>
      <c r="EQ593">
        <v>40.36</v>
      </c>
      <c r="ER593">
        <v>0</v>
      </c>
      <c r="ES593">
        <v>664.3999998569489</v>
      </c>
      <c r="ET593">
        <v>0</v>
      </c>
      <c r="EU593">
        <v>1135.774615384615</v>
      </c>
      <c r="EV593">
        <v>42.89777778353507</v>
      </c>
      <c r="EW593">
        <v>682.3521365649297</v>
      </c>
      <c r="EX593">
        <v>18373.82307692308</v>
      </c>
      <c r="EY593">
        <v>15</v>
      </c>
      <c r="EZ593">
        <v>1652296461.5</v>
      </c>
      <c r="FA593" t="s">
        <v>1606</v>
      </c>
      <c r="FB593">
        <v>1652296461.5</v>
      </c>
      <c r="FC593">
        <v>1652296459.5</v>
      </c>
      <c r="FD593">
        <v>40</v>
      </c>
      <c r="FE593">
        <v>-0.753</v>
      </c>
      <c r="FF593">
        <v>0.017</v>
      </c>
      <c r="FG593">
        <v>0.039</v>
      </c>
      <c r="FH593">
        <v>0.136</v>
      </c>
      <c r="FI593">
        <v>400</v>
      </c>
      <c r="FJ593">
        <v>29</v>
      </c>
      <c r="FK593">
        <v>0.22</v>
      </c>
      <c r="FL593">
        <v>0.25</v>
      </c>
      <c r="FM593">
        <v>-66.32059024390243</v>
      </c>
      <c r="FN593">
        <v>-37.20274076655059</v>
      </c>
      <c r="FO593">
        <v>3.720163953297893</v>
      </c>
      <c r="FP593">
        <v>-1</v>
      </c>
      <c r="FQ593">
        <v>13.49452926829268</v>
      </c>
      <c r="FR593">
        <v>-0.2752724738675645</v>
      </c>
      <c r="FS593">
        <v>0.03664220706356251</v>
      </c>
      <c r="FT593">
        <v>1</v>
      </c>
      <c r="FU593">
        <v>0</v>
      </c>
      <c r="FV593">
        <v>0</v>
      </c>
      <c r="FW593">
        <v>0</v>
      </c>
      <c r="FX593">
        <v>-1</v>
      </c>
      <c r="FY593">
        <v>1</v>
      </c>
      <c r="FZ593">
        <v>1</v>
      </c>
      <c r="GA593" t="s">
        <v>719</v>
      </c>
      <c r="GB593">
        <v>2.6932</v>
      </c>
      <c r="GC593">
        <v>2.7051</v>
      </c>
      <c r="GD593">
        <v>0.0944837</v>
      </c>
      <c r="GE593">
        <v>0.104975</v>
      </c>
      <c r="GF593">
        <v>0.120892</v>
      </c>
      <c r="GG593">
        <v>0.0771293</v>
      </c>
      <c r="GH593">
        <v>28357.4</v>
      </c>
      <c r="GI593">
        <v>28145</v>
      </c>
      <c r="GJ593">
        <v>29143.1</v>
      </c>
      <c r="GK593">
        <v>29107.4</v>
      </c>
      <c r="GL593">
        <v>33915.6</v>
      </c>
      <c r="GM593">
        <v>35768.4</v>
      </c>
      <c r="GN593">
        <v>41010.6</v>
      </c>
      <c r="GO593">
        <v>41541.9</v>
      </c>
      <c r="GP593">
        <v>1.71595</v>
      </c>
      <c r="GQ593">
        <v>1.98125</v>
      </c>
      <c r="GR593">
        <v>0.06642190000000001</v>
      </c>
      <c r="GS593">
        <v>0</v>
      </c>
      <c r="GT593">
        <v>31.5205</v>
      </c>
      <c r="GU593">
        <v>999.9</v>
      </c>
      <c r="GV593">
        <v>37.5</v>
      </c>
      <c r="GW593">
        <v>37.9</v>
      </c>
      <c r="GX593">
        <v>27.437</v>
      </c>
      <c r="GY593">
        <v>62.7547</v>
      </c>
      <c r="GZ593">
        <v>29.2989</v>
      </c>
      <c r="HA593">
        <v>1</v>
      </c>
      <c r="HB593">
        <v>0.402439</v>
      </c>
      <c r="HC593">
        <v>0</v>
      </c>
      <c r="HD593">
        <v>20.392</v>
      </c>
      <c r="HE593">
        <v>5.2137</v>
      </c>
      <c r="HF593">
        <v>12.0099</v>
      </c>
      <c r="HG593">
        <v>4.98695</v>
      </c>
      <c r="HH593">
        <v>3.2884</v>
      </c>
      <c r="HI593">
        <v>2590.9</v>
      </c>
      <c r="HJ593">
        <v>9999</v>
      </c>
      <c r="HK593">
        <v>9999</v>
      </c>
      <c r="HL593">
        <v>48.1</v>
      </c>
      <c r="HM593">
        <v>1.86737</v>
      </c>
      <c r="HN593">
        <v>1.86631</v>
      </c>
      <c r="HO593">
        <v>1.86584</v>
      </c>
      <c r="HP593">
        <v>1.86569</v>
      </c>
      <c r="HQ593">
        <v>1.86753</v>
      </c>
      <c r="HR593">
        <v>1.87</v>
      </c>
      <c r="HS593">
        <v>1.86874</v>
      </c>
      <c r="HT593">
        <v>1.8701</v>
      </c>
      <c r="HU593">
        <v>0</v>
      </c>
      <c r="HV593">
        <v>0</v>
      </c>
      <c r="HW593">
        <v>0</v>
      </c>
      <c r="HX593">
        <v>0</v>
      </c>
      <c r="HY593" t="s">
        <v>425</v>
      </c>
      <c r="HZ593" t="s">
        <v>426</v>
      </c>
      <c r="IA593" t="s">
        <v>427</v>
      </c>
      <c r="IB593" t="s">
        <v>427</v>
      </c>
      <c r="IC593" t="s">
        <v>427</v>
      </c>
      <c r="ID593" t="s">
        <v>427</v>
      </c>
      <c r="IE593">
        <v>0</v>
      </c>
      <c r="IF593">
        <v>100</v>
      </c>
      <c r="IG593">
        <v>100</v>
      </c>
      <c r="IH593">
        <v>0.011</v>
      </c>
      <c r="II593">
        <v>0.1419</v>
      </c>
      <c r="IJ593">
        <v>0.3340698134881136</v>
      </c>
      <c r="IK593">
        <v>-0.0004613869835165773</v>
      </c>
      <c r="IL593">
        <v>-7.733014719846753E-07</v>
      </c>
      <c r="IM593">
        <v>2.12217718631011E-10</v>
      </c>
      <c r="IN593">
        <v>-0.1489367367143348</v>
      </c>
      <c r="IO593">
        <v>0.000886434048502425</v>
      </c>
      <c r="IP593">
        <v>0.0004187276611132993</v>
      </c>
      <c r="IQ593">
        <v>-3.612086840460417E-06</v>
      </c>
      <c r="IR593">
        <v>19</v>
      </c>
      <c r="IS593">
        <v>2204</v>
      </c>
      <c r="IT593">
        <v>1</v>
      </c>
      <c r="IU593">
        <v>37</v>
      </c>
      <c r="IV593">
        <v>10.8</v>
      </c>
      <c r="IW593">
        <v>10.8</v>
      </c>
      <c r="IX593">
        <v>1.23047</v>
      </c>
      <c r="IY593">
        <v>2.24487</v>
      </c>
      <c r="IZ593">
        <v>1.39648</v>
      </c>
      <c r="JA593">
        <v>2.34741</v>
      </c>
      <c r="JB593">
        <v>1.49536</v>
      </c>
      <c r="JC593">
        <v>2.3291</v>
      </c>
      <c r="JD593">
        <v>40.0194</v>
      </c>
      <c r="JE593">
        <v>13.4578</v>
      </c>
      <c r="JF593">
        <v>18</v>
      </c>
      <c r="JG593">
        <v>394.297</v>
      </c>
      <c r="JH593">
        <v>546.5700000000001</v>
      </c>
      <c r="JI593">
        <v>33.144</v>
      </c>
      <c r="JJ593">
        <v>32.5874</v>
      </c>
      <c r="JK593">
        <v>30.0009</v>
      </c>
      <c r="JL593">
        <v>32.42</v>
      </c>
      <c r="JM593">
        <v>32.3165</v>
      </c>
      <c r="JN593">
        <v>24.6987</v>
      </c>
      <c r="JO593">
        <v>39.9043</v>
      </c>
      <c r="JP593">
        <v>0</v>
      </c>
      <c r="JQ593">
        <v>-999.9</v>
      </c>
      <c r="JR593">
        <v>520.591</v>
      </c>
      <c r="JS593">
        <v>15.6821</v>
      </c>
      <c r="JT593">
        <v>99.6035</v>
      </c>
      <c r="JU593">
        <v>99.7068</v>
      </c>
    </row>
    <row r="594" spans="1:281">
      <c r="A594">
        <v>578</v>
      </c>
      <c r="B594">
        <v>1652297112.5</v>
      </c>
      <c r="C594">
        <v>15056</v>
      </c>
      <c r="D594" t="s">
        <v>1669</v>
      </c>
      <c r="E594" t="s">
        <v>1670</v>
      </c>
      <c r="F594">
        <v>5</v>
      </c>
      <c r="G594" t="s">
        <v>1605</v>
      </c>
      <c r="H594" t="s">
        <v>418</v>
      </c>
      <c r="I594">
        <v>1652297109.7</v>
      </c>
      <c r="J594">
        <f>(K594)/1000</f>
        <v>0</v>
      </c>
      <c r="K594">
        <f>IF(CZ594, AN594, AH594)</f>
        <v>0</v>
      </c>
      <c r="L594">
        <f>IF(CZ594, AI594, AG594)</f>
        <v>0</v>
      </c>
      <c r="M594">
        <f>DB594 - IF(AU594&gt;1, L594*CV594*100.0/(AW594*DP594), 0)</f>
        <v>0</v>
      </c>
      <c r="N594">
        <f>((T594-J594/2)*M594-L594)/(T594+J594/2)</f>
        <v>0</v>
      </c>
      <c r="O594">
        <f>N594*(DI594+DJ594)/1000.0</f>
        <v>0</v>
      </c>
      <c r="P594">
        <f>(DB594 - IF(AU594&gt;1, L594*CV594*100.0/(AW594*DP594), 0))*(DI594+DJ594)/1000.0</f>
        <v>0</v>
      </c>
      <c r="Q594">
        <f>2.0/((1/S594-1/R594)+SIGN(S594)*SQRT((1/S594-1/R594)*(1/S594-1/R594) + 4*CW594/((CW594+1)*(CW594+1))*(2*1/S594*1/R594-1/R594*1/R594)))</f>
        <v>0</v>
      </c>
      <c r="R594">
        <f>IF(LEFT(CX594,1)&lt;&gt;"0",IF(LEFT(CX594,1)="1",3.0,CY594),$D$5+$E$5*(DP594*DI594/($K$5*1000))+$F$5*(DP594*DI594/($K$5*1000))*MAX(MIN(CV594,$J$5),$I$5)*MAX(MIN(CV594,$J$5),$I$5)+$G$5*MAX(MIN(CV594,$J$5),$I$5)*(DP594*DI594/($K$5*1000))+$H$5*(DP594*DI594/($K$5*1000))*(DP594*DI594/($K$5*1000)))</f>
        <v>0</v>
      </c>
      <c r="S594">
        <f>J594*(1000-(1000*0.61365*exp(17.502*W594/(240.97+W594))/(DI594+DJ594)+DD594)/2)/(1000*0.61365*exp(17.502*W594/(240.97+W594))/(DI594+DJ594)-DD594)</f>
        <v>0</v>
      </c>
      <c r="T594">
        <f>1/((CW594+1)/(Q594/1.6)+1/(R594/1.37)) + CW594/((CW594+1)/(Q594/1.6) + CW594/(R594/1.37))</f>
        <v>0</v>
      </c>
      <c r="U594">
        <f>(CR594*CU594)</f>
        <v>0</v>
      </c>
      <c r="V594">
        <f>(DK594+(U594+2*0.95*5.67E-8*(((DK594+$B$7)+273)^4-(DK594+273)^4)-44100*J594)/(1.84*29.3*R594+8*0.95*5.67E-8*(DK594+273)^3))</f>
        <v>0</v>
      </c>
      <c r="W594">
        <f>($C$7*DL594+$D$7*DM594+$E$7*V594)</f>
        <v>0</v>
      </c>
      <c r="X594">
        <f>0.61365*exp(17.502*W594/(240.97+W594))</f>
        <v>0</v>
      </c>
      <c r="Y594">
        <f>(Z594/AA594*100)</f>
        <v>0</v>
      </c>
      <c r="Z594">
        <f>DD594*(DI594+DJ594)/1000</f>
        <v>0</v>
      </c>
      <c r="AA594">
        <f>0.61365*exp(17.502*DK594/(240.97+DK594))</f>
        <v>0</v>
      </c>
      <c r="AB594">
        <f>(X594-DD594*(DI594+DJ594)/1000)</f>
        <v>0</v>
      </c>
      <c r="AC594">
        <f>(-J594*44100)</f>
        <v>0</v>
      </c>
      <c r="AD594">
        <f>2*29.3*R594*0.92*(DK594-W594)</f>
        <v>0</v>
      </c>
      <c r="AE594">
        <f>2*0.95*5.67E-8*(((DK594+$B$7)+273)^4-(W594+273)^4)</f>
        <v>0</v>
      </c>
      <c r="AF594">
        <f>U594+AE594+AC594+AD594</f>
        <v>0</v>
      </c>
      <c r="AG594">
        <f>DH594*AU594*(DC594-DB594*(1000-AU594*DE594)/(1000-AU594*DD594))/(100*CV594)</f>
        <v>0</v>
      </c>
      <c r="AH594">
        <f>1000*DH594*AU594*(DD594-DE594)/(100*CV594*(1000-AU594*DD594))</f>
        <v>0</v>
      </c>
      <c r="AI594">
        <f>(AJ594 - AK594 - DI594*1E3/(8.314*(DK594+273.15)) * AM594/DH594 * AL594) * DH594/(100*CV594) * (1000 - DE594)/1000</f>
        <v>0</v>
      </c>
      <c r="AJ594">
        <v>512.0583296101222</v>
      </c>
      <c r="AK594">
        <v>454.9301272727274</v>
      </c>
      <c r="AL594">
        <v>3.151515939722325</v>
      </c>
      <c r="AM594">
        <v>66.43299364286264</v>
      </c>
      <c r="AN594">
        <f>(AP594 - AO594 + DI594*1E3/(8.314*(DK594+273.15)) * AR594/DH594 * AQ594) * DH594/(100*CV594) * 1000/(1000 - AP594)</f>
        <v>0</v>
      </c>
      <c r="AO594">
        <v>15.71315938477258</v>
      </c>
      <c r="AP594">
        <v>29.22060000000002</v>
      </c>
      <c r="AQ594">
        <v>0.003975932428800227</v>
      </c>
      <c r="AR594">
        <v>79.14352764128105</v>
      </c>
      <c r="AS594">
        <v>0</v>
      </c>
      <c r="AT594">
        <v>0</v>
      </c>
      <c r="AU594">
        <f>IF(AS594*$H$13&gt;=AW594,1.0,(AW594/(AW594-AS594*$H$13)))</f>
        <v>0</v>
      </c>
      <c r="AV594">
        <f>(AU594-1)*100</f>
        <v>0</v>
      </c>
      <c r="AW594">
        <f>MAX(0,($B$13+$C$13*DP594)/(1+$D$13*DP594)*DI594/(DK594+273)*$E$13)</f>
        <v>0</v>
      </c>
      <c r="AX594" t="s">
        <v>421</v>
      </c>
      <c r="AY594" t="s">
        <v>421</v>
      </c>
      <c r="AZ594">
        <v>0</v>
      </c>
      <c r="BA594">
        <v>0</v>
      </c>
      <c r="BB594">
        <f>1-AZ594/BA594</f>
        <v>0</v>
      </c>
      <c r="BC594">
        <v>0</v>
      </c>
      <c r="BD594" t="s">
        <v>421</v>
      </c>
      <c r="BE594" t="s">
        <v>421</v>
      </c>
      <c r="BF594">
        <v>0</v>
      </c>
      <c r="BG594">
        <v>0</v>
      </c>
      <c r="BH594">
        <f>1-BF594/BG594</f>
        <v>0</v>
      </c>
      <c r="BI594">
        <v>0.5</v>
      </c>
      <c r="BJ594">
        <f>CS594</f>
        <v>0</v>
      </c>
      <c r="BK594">
        <f>L594</f>
        <v>0</v>
      </c>
      <c r="BL594">
        <f>BH594*BI594*BJ594</f>
        <v>0</v>
      </c>
      <c r="BM594">
        <f>(BK594-BC594)/BJ594</f>
        <v>0</v>
      </c>
      <c r="BN594">
        <f>(BA594-BG594)/BG594</f>
        <v>0</v>
      </c>
      <c r="BO594">
        <f>AZ594/(BB594+AZ594/BG594)</f>
        <v>0</v>
      </c>
      <c r="BP594" t="s">
        <v>421</v>
      </c>
      <c r="BQ594">
        <v>0</v>
      </c>
      <c r="BR594">
        <f>IF(BQ594&lt;&gt;0, BQ594, BO594)</f>
        <v>0</v>
      </c>
      <c r="BS594">
        <f>1-BR594/BG594</f>
        <v>0</v>
      </c>
      <c r="BT594">
        <f>(BG594-BF594)/(BG594-BR594)</f>
        <v>0</v>
      </c>
      <c r="BU594">
        <f>(BA594-BG594)/(BA594-BR594)</f>
        <v>0</v>
      </c>
      <c r="BV594">
        <f>(BG594-BF594)/(BG594-AZ594)</f>
        <v>0</v>
      </c>
      <c r="BW594">
        <f>(BA594-BG594)/(BA594-AZ594)</f>
        <v>0</v>
      </c>
      <c r="BX594">
        <f>(BT594*BR594/BF594)</f>
        <v>0</v>
      </c>
      <c r="BY594">
        <f>(1-BX594)</f>
        <v>0</v>
      </c>
      <c r="BZ594">
        <v>1371</v>
      </c>
      <c r="CA594">
        <v>300</v>
      </c>
      <c r="CB594">
        <v>300</v>
      </c>
      <c r="CC594">
        <v>300</v>
      </c>
      <c r="CD594">
        <v>10508.5</v>
      </c>
      <c r="CE594">
        <v>0.03</v>
      </c>
      <c r="CF594">
        <v>-0.00739737</v>
      </c>
      <c r="CG594">
        <v>0.08</v>
      </c>
      <c r="CH594" t="s">
        <v>421</v>
      </c>
      <c r="CI594" t="s">
        <v>421</v>
      </c>
      <c r="CJ594" t="s">
        <v>421</v>
      </c>
      <c r="CK594" t="s">
        <v>421</v>
      </c>
      <c r="CL594" t="s">
        <v>421</v>
      </c>
      <c r="CM594" t="s">
        <v>421</v>
      </c>
      <c r="CN594" t="s">
        <v>421</v>
      </c>
      <c r="CO594" t="s">
        <v>421</v>
      </c>
      <c r="CP594" t="s">
        <v>421</v>
      </c>
      <c r="CQ594" t="s">
        <v>421</v>
      </c>
      <c r="CR594">
        <f>$B$11*DQ594+$C$11*DR594+$F$11*EC594*(1-EF594)</f>
        <v>0</v>
      </c>
      <c r="CS594">
        <f>CR594*CT594</f>
        <v>0</v>
      </c>
      <c r="CT594">
        <f>($B$11*$D$9+$C$11*$D$9+$F$11*((EP594+EH594)/MAX(EP594+EH594+EQ594, 0.1)*$I$9+EQ594/MAX(EP594+EH594+EQ594, 0.1)*$J$9))/($B$11+$C$11+$F$11)</f>
        <v>0</v>
      </c>
      <c r="CU594">
        <f>($B$11*$K$9+$C$11*$K$9+$F$11*((EP594+EH594)/MAX(EP594+EH594+EQ594, 0.1)*$P$9+EQ594/MAX(EP594+EH594+EQ594, 0.1)*$Q$9))/($B$11+$C$11+$F$11)</f>
        <v>0</v>
      </c>
      <c r="CV594">
        <v>6</v>
      </c>
      <c r="CW594">
        <v>0.5</v>
      </c>
      <c r="CX594" t="s">
        <v>422</v>
      </c>
      <c r="CY594">
        <v>2</v>
      </c>
      <c r="CZ594" t="b">
        <v>1</v>
      </c>
      <c r="DA594">
        <v>1652297109.7</v>
      </c>
      <c r="DB594">
        <v>434.5833</v>
      </c>
      <c r="DC594">
        <v>507.2107999999999</v>
      </c>
      <c r="DD594">
        <v>29.21682</v>
      </c>
      <c r="DE594">
        <v>15.71406</v>
      </c>
      <c r="DF594">
        <v>434.5784</v>
      </c>
      <c r="DG594">
        <v>29.0748</v>
      </c>
      <c r="DH594">
        <v>400.08</v>
      </c>
      <c r="DI594">
        <v>90.49428999999999</v>
      </c>
      <c r="DJ594">
        <v>0.09999872000000001</v>
      </c>
      <c r="DK594">
        <v>33.93145</v>
      </c>
      <c r="DL594">
        <v>32.59826</v>
      </c>
      <c r="DM594">
        <v>999.9</v>
      </c>
      <c r="DN594">
        <v>0</v>
      </c>
      <c r="DO594">
        <v>0</v>
      </c>
      <c r="DP594">
        <v>10000.751</v>
      </c>
      <c r="DQ594">
        <v>0</v>
      </c>
      <c r="DR594">
        <v>1016.441</v>
      </c>
      <c r="DS594">
        <v>-72.6276</v>
      </c>
      <c r="DT594">
        <v>447.6625</v>
      </c>
      <c r="DU594">
        <v>515.3084</v>
      </c>
      <c r="DV594">
        <v>13.50278</v>
      </c>
      <c r="DW594">
        <v>507.2107999999999</v>
      </c>
      <c r="DX594">
        <v>15.71406</v>
      </c>
      <c r="DY594">
        <v>2.643956</v>
      </c>
      <c r="DZ594">
        <v>1.422032</v>
      </c>
      <c r="EA594">
        <v>21.94089</v>
      </c>
      <c r="EB594">
        <v>12.15464</v>
      </c>
      <c r="EC594">
        <v>1499.986</v>
      </c>
      <c r="ED594">
        <v>0.9730048</v>
      </c>
      <c r="EE594">
        <v>0.02699511</v>
      </c>
      <c r="EF594">
        <v>0</v>
      </c>
      <c r="EG594">
        <v>1142.04</v>
      </c>
      <c r="EH594">
        <v>5.000970000000001</v>
      </c>
      <c r="EI594">
        <v>18476.14</v>
      </c>
      <c r="EJ594">
        <v>12491.51</v>
      </c>
      <c r="EK594">
        <v>42.875</v>
      </c>
      <c r="EL594">
        <v>44.6187</v>
      </c>
      <c r="EM594">
        <v>43.125</v>
      </c>
      <c r="EN594">
        <v>44.437</v>
      </c>
      <c r="EO594">
        <v>44</v>
      </c>
      <c r="EP594">
        <v>1454.625</v>
      </c>
      <c r="EQ594">
        <v>40.36</v>
      </c>
      <c r="ER594">
        <v>0</v>
      </c>
      <c r="ES594">
        <v>669.7999999523163</v>
      </c>
      <c r="ET594">
        <v>0</v>
      </c>
      <c r="EU594">
        <v>1139.5536</v>
      </c>
      <c r="EV594">
        <v>37.54384609850018</v>
      </c>
      <c r="EW594">
        <v>604.3538450394628</v>
      </c>
      <c r="EX594">
        <v>18434.716</v>
      </c>
      <c r="EY594">
        <v>15</v>
      </c>
      <c r="EZ594">
        <v>1652296461.5</v>
      </c>
      <c r="FA594" t="s">
        <v>1606</v>
      </c>
      <c r="FB594">
        <v>1652296461.5</v>
      </c>
      <c r="FC594">
        <v>1652296459.5</v>
      </c>
      <c r="FD594">
        <v>40</v>
      </c>
      <c r="FE594">
        <v>-0.753</v>
      </c>
      <c r="FF594">
        <v>0.017</v>
      </c>
      <c r="FG594">
        <v>0.039</v>
      </c>
      <c r="FH594">
        <v>0.136</v>
      </c>
      <c r="FI594">
        <v>400</v>
      </c>
      <c r="FJ594">
        <v>29</v>
      </c>
      <c r="FK594">
        <v>0.22</v>
      </c>
      <c r="FL594">
        <v>0.25</v>
      </c>
      <c r="FM594">
        <v>-69.55510243902438</v>
      </c>
      <c r="FN594">
        <v>-26.19130452961685</v>
      </c>
      <c r="FO594">
        <v>2.604202294930424</v>
      </c>
      <c r="FP594">
        <v>-1</v>
      </c>
      <c r="FQ594">
        <v>13.48385853658536</v>
      </c>
      <c r="FR594">
        <v>0.05178606271777965</v>
      </c>
      <c r="FS594">
        <v>0.02518874095760143</v>
      </c>
      <c r="FT594">
        <v>1</v>
      </c>
      <c r="FU594">
        <v>0</v>
      </c>
      <c r="FV594">
        <v>0</v>
      </c>
      <c r="FW594">
        <v>0</v>
      </c>
      <c r="FX594">
        <v>-1</v>
      </c>
      <c r="FY594">
        <v>1</v>
      </c>
      <c r="FZ594">
        <v>1</v>
      </c>
      <c r="GA594" t="s">
        <v>719</v>
      </c>
      <c r="GB594">
        <v>2.69335</v>
      </c>
      <c r="GC594">
        <v>2.7052</v>
      </c>
      <c r="GD594">
        <v>0.0970259</v>
      </c>
      <c r="GE594">
        <v>0.107528</v>
      </c>
      <c r="GF594">
        <v>0.120923</v>
      </c>
      <c r="GG594">
        <v>0.0771382</v>
      </c>
      <c r="GH594">
        <v>28276.7</v>
      </c>
      <c r="GI594">
        <v>28063.9</v>
      </c>
      <c r="GJ594">
        <v>29142.1</v>
      </c>
      <c r="GK594">
        <v>29106.7</v>
      </c>
      <c r="GL594">
        <v>33913.5</v>
      </c>
      <c r="GM594">
        <v>35767.3</v>
      </c>
      <c r="GN594">
        <v>41009.4</v>
      </c>
      <c r="GO594">
        <v>41540.9</v>
      </c>
      <c r="GP594">
        <v>1.71605</v>
      </c>
      <c r="GQ594">
        <v>1.98102</v>
      </c>
      <c r="GR594">
        <v>0.06634</v>
      </c>
      <c r="GS594">
        <v>0</v>
      </c>
      <c r="GT594">
        <v>31.5298</v>
      </c>
      <c r="GU594">
        <v>999.9</v>
      </c>
      <c r="GV594">
        <v>37.5</v>
      </c>
      <c r="GW594">
        <v>37.9</v>
      </c>
      <c r="GX594">
        <v>27.4373</v>
      </c>
      <c r="GY594">
        <v>62.7047</v>
      </c>
      <c r="GZ594">
        <v>29.4231</v>
      </c>
      <c r="HA594">
        <v>1</v>
      </c>
      <c r="HB594">
        <v>0.403552</v>
      </c>
      <c r="HC594">
        <v>0</v>
      </c>
      <c r="HD594">
        <v>20.392</v>
      </c>
      <c r="HE594">
        <v>5.21444</v>
      </c>
      <c r="HF594">
        <v>12.0099</v>
      </c>
      <c r="HG594">
        <v>4.9871</v>
      </c>
      <c r="HH594">
        <v>3.28838</v>
      </c>
      <c r="HI594">
        <v>2590.9</v>
      </c>
      <c r="HJ594">
        <v>9999</v>
      </c>
      <c r="HK594">
        <v>9999</v>
      </c>
      <c r="HL594">
        <v>48.1</v>
      </c>
      <c r="HM594">
        <v>1.86737</v>
      </c>
      <c r="HN594">
        <v>1.8663</v>
      </c>
      <c r="HO594">
        <v>1.86584</v>
      </c>
      <c r="HP594">
        <v>1.86569</v>
      </c>
      <c r="HQ594">
        <v>1.86753</v>
      </c>
      <c r="HR594">
        <v>1.87</v>
      </c>
      <c r="HS594">
        <v>1.86874</v>
      </c>
      <c r="HT594">
        <v>1.87007</v>
      </c>
      <c r="HU594">
        <v>0</v>
      </c>
      <c r="HV594">
        <v>0</v>
      </c>
      <c r="HW594">
        <v>0</v>
      </c>
      <c r="HX594">
        <v>0</v>
      </c>
      <c r="HY594" t="s">
        <v>425</v>
      </c>
      <c r="HZ594" t="s">
        <v>426</v>
      </c>
      <c r="IA594" t="s">
        <v>427</v>
      </c>
      <c r="IB594" t="s">
        <v>427</v>
      </c>
      <c r="IC594" t="s">
        <v>427</v>
      </c>
      <c r="ID594" t="s">
        <v>427</v>
      </c>
      <c r="IE594">
        <v>0</v>
      </c>
      <c r="IF594">
        <v>100</v>
      </c>
      <c r="IG594">
        <v>100</v>
      </c>
      <c r="IH594">
        <v>-0.003</v>
      </c>
      <c r="II594">
        <v>0.1421</v>
      </c>
      <c r="IJ594">
        <v>0.3340698134881136</v>
      </c>
      <c r="IK594">
        <v>-0.0004613869835165773</v>
      </c>
      <c r="IL594">
        <v>-7.733014719846753E-07</v>
      </c>
      <c r="IM594">
        <v>2.12217718631011E-10</v>
      </c>
      <c r="IN594">
        <v>-0.1489367367143348</v>
      </c>
      <c r="IO594">
        <v>0.000886434048502425</v>
      </c>
      <c r="IP594">
        <v>0.0004187276611132993</v>
      </c>
      <c r="IQ594">
        <v>-3.612086840460417E-06</v>
      </c>
      <c r="IR594">
        <v>19</v>
      </c>
      <c r="IS594">
        <v>2204</v>
      </c>
      <c r="IT594">
        <v>1</v>
      </c>
      <c r="IU594">
        <v>37</v>
      </c>
      <c r="IV594">
        <v>10.8</v>
      </c>
      <c r="IW594">
        <v>10.9</v>
      </c>
      <c r="IX594">
        <v>1.26099</v>
      </c>
      <c r="IY594">
        <v>2.24854</v>
      </c>
      <c r="IZ594">
        <v>1.39648</v>
      </c>
      <c r="JA594">
        <v>2.34741</v>
      </c>
      <c r="JB594">
        <v>1.49536</v>
      </c>
      <c r="JC594">
        <v>2.2876</v>
      </c>
      <c r="JD594">
        <v>40.0194</v>
      </c>
      <c r="JE594">
        <v>13.4491</v>
      </c>
      <c r="JF594">
        <v>18</v>
      </c>
      <c r="JG594">
        <v>394.404</v>
      </c>
      <c r="JH594">
        <v>546.481</v>
      </c>
      <c r="JI594">
        <v>33.1499</v>
      </c>
      <c r="JJ594">
        <v>32.5971</v>
      </c>
      <c r="JK594">
        <v>30.001</v>
      </c>
      <c r="JL594">
        <v>32.4288</v>
      </c>
      <c r="JM594">
        <v>32.3253</v>
      </c>
      <c r="JN594">
        <v>25.3687</v>
      </c>
      <c r="JO594">
        <v>39.9043</v>
      </c>
      <c r="JP594">
        <v>0</v>
      </c>
      <c r="JQ594">
        <v>-999.9</v>
      </c>
      <c r="JR594">
        <v>540.627</v>
      </c>
      <c r="JS594">
        <v>15.6852</v>
      </c>
      <c r="JT594">
        <v>99.60039999999999</v>
      </c>
      <c r="JU594">
        <v>99.7045</v>
      </c>
    </row>
    <row r="595" spans="1:281">
      <c r="A595">
        <v>579</v>
      </c>
      <c r="B595">
        <v>1652297117.5</v>
      </c>
      <c r="C595">
        <v>15061</v>
      </c>
      <c r="D595" t="s">
        <v>1671</v>
      </c>
      <c r="E595" t="s">
        <v>1672</v>
      </c>
      <c r="F595">
        <v>5</v>
      </c>
      <c r="G595" t="s">
        <v>1605</v>
      </c>
      <c r="H595" t="s">
        <v>418</v>
      </c>
      <c r="I595">
        <v>1652297115</v>
      </c>
      <c r="J595">
        <f>(K595)/1000</f>
        <v>0</v>
      </c>
      <c r="K595">
        <f>IF(CZ595, AN595, AH595)</f>
        <v>0</v>
      </c>
      <c r="L595">
        <f>IF(CZ595, AI595, AG595)</f>
        <v>0</v>
      </c>
      <c r="M595">
        <f>DB595 - IF(AU595&gt;1, L595*CV595*100.0/(AW595*DP595), 0)</f>
        <v>0</v>
      </c>
      <c r="N595">
        <f>((T595-J595/2)*M595-L595)/(T595+J595/2)</f>
        <v>0</v>
      </c>
      <c r="O595">
        <f>N595*(DI595+DJ595)/1000.0</f>
        <v>0</v>
      </c>
      <c r="P595">
        <f>(DB595 - IF(AU595&gt;1, L595*CV595*100.0/(AW595*DP595), 0))*(DI595+DJ595)/1000.0</f>
        <v>0</v>
      </c>
      <c r="Q595">
        <f>2.0/((1/S595-1/R595)+SIGN(S595)*SQRT((1/S595-1/R595)*(1/S595-1/R595) + 4*CW595/((CW595+1)*(CW595+1))*(2*1/S595*1/R595-1/R595*1/R595)))</f>
        <v>0</v>
      </c>
      <c r="R595">
        <f>IF(LEFT(CX595,1)&lt;&gt;"0",IF(LEFT(CX595,1)="1",3.0,CY595),$D$5+$E$5*(DP595*DI595/($K$5*1000))+$F$5*(DP595*DI595/($K$5*1000))*MAX(MIN(CV595,$J$5),$I$5)*MAX(MIN(CV595,$J$5),$I$5)+$G$5*MAX(MIN(CV595,$J$5),$I$5)*(DP595*DI595/($K$5*1000))+$H$5*(DP595*DI595/($K$5*1000))*(DP595*DI595/($K$5*1000)))</f>
        <v>0</v>
      </c>
      <c r="S595">
        <f>J595*(1000-(1000*0.61365*exp(17.502*W595/(240.97+W595))/(DI595+DJ595)+DD595)/2)/(1000*0.61365*exp(17.502*W595/(240.97+W595))/(DI595+DJ595)-DD595)</f>
        <v>0</v>
      </c>
      <c r="T595">
        <f>1/((CW595+1)/(Q595/1.6)+1/(R595/1.37)) + CW595/((CW595+1)/(Q595/1.6) + CW595/(R595/1.37))</f>
        <v>0</v>
      </c>
      <c r="U595">
        <f>(CR595*CU595)</f>
        <v>0</v>
      </c>
      <c r="V595">
        <f>(DK595+(U595+2*0.95*5.67E-8*(((DK595+$B$7)+273)^4-(DK595+273)^4)-44100*J595)/(1.84*29.3*R595+8*0.95*5.67E-8*(DK595+273)^3))</f>
        <v>0</v>
      </c>
      <c r="W595">
        <f>($C$7*DL595+$D$7*DM595+$E$7*V595)</f>
        <v>0</v>
      </c>
      <c r="X595">
        <f>0.61365*exp(17.502*W595/(240.97+W595))</f>
        <v>0</v>
      </c>
      <c r="Y595">
        <f>(Z595/AA595*100)</f>
        <v>0</v>
      </c>
      <c r="Z595">
        <f>DD595*(DI595+DJ595)/1000</f>
        <v>0</v>
      </c>
      <c r="AA595">
        <f>0.61365*exp(17.502*DK595/(240.97+DK595))</f>
        <v>0</v>
      </c>
      <c r="AB595">
        <f>(X595-DD595*(DI595+DJ595)/1000)</f>
        <v>0</v>
      </c>
      <c r="AC595">
        <f>(-J595*44100)</f>
        <v>0</v>
      </c>
      <c r="AD595">
        <f>2*29.3*R595*0.92*(DK595-W595)</f>
        <v>0</v>
      </c>
      <c r="AE595">
        <f>2*0.95*5.67E-8*(((DK595+$B$7)+273)^4-(W595+273)^4)</f>
        <v>0</v>
      </c>
      <c r="AF595">
        <f>U595+AE595+AC595+AD595</f>
        <v>0</v>
      </c>
      <c r="AG595">
        <f>DH595*AU595*(DC595-DB595*(1000-AU595*DE595)/(1000-AU595*DD595))/(100*CV595)</f>
        <v>0</v>
      </c>
      <c r="AH595">
        <f>1000*DH595*AU595*(DD595-DE595)/(100*CV595*(1000-AU595*DD595))</f>
        <v>0</v>
      </c>
      <c r="AI595">
        <f>(AJ595 - AK595 - DI595*1E3/(8.314*(DK595+273.15)) * AM595/DH595 * AL595) * DH595/(100*CV595) * (1000 - DE595)/1000</f>
        <v>0</v>
      </c>
      <c r="AJ595">
        <v>529.1476019806498</v>
      </c>
      <c r="AK595">
        <v>470.7453999999996</v>
      </c>
      <c r="AL595">
        <v>3.164058814737128</v>
      </c>
      <c r="AM595">
        <v>66.43299364286264</v>
      </c>
      <c r="AN595">
        <f>(AP595 - AO595 + DI595*1E3/(8.314*(DK595+273.15)) * AR595/DH595 * AQ595) * DH595/(100*CV595) * 1000/(1000 - AP595)</f>
        <v>0</v>
      </c>
      <c r="AO595">
        <v>15.71589344799328</v>
      </c>
      <c r="AP595">
        <v>29.23707762237762</v>
      </c>
      <c r="AQ595">
        <v>0.0005393202664660976</v>
      </c>
      <c r="AR595">
        <v>79.14352764128105</v>
      </c>
      <c r="AS595">
        <v>0</v>
      </c>
      <c r="AT595">
        <v>0</v>
      </c>
      <c r="AU595">
        <f>IF(AS595*$H$13&gt;=AW595,1.0,(AW595/(AW595-AS595*$H$13)))</f>
        <v>0</v>
      </c>
      <c r="AV595">
        <f>(AU595-1)*100</f>
        <v>0</v>
      </c>
      <c r="AW595">
        <f>MAX(0,($B$13+$C$13*DP595)/(1+$D$13*DP595)*DI595/(DK595+273)*$E$13)</f>
        <v>0</v>
      </c>
      <c r="AX595" t="s">
        <v>421</v>
      </c>
      <c r="AY595" t="s">
        <v>421</v>
      </c>
      <c r="AZ595">
        <v>0</v>
      </c>
      <c r="BA595">
        <v>0</v>
      </c>
      <c r="BB595">
        <f>1-AZ595/BA595</f>
        <v>0</v>
      </c>
      <c r="BC595">
        <v>0</v>
      </c>
      <c r="BD595" t="s">
        <v>421</v>
      </c>
      <c r="BE595" t="s">
        <v>421</v>
      </c>
      <c r="BF595">
        <v>0</v>
      </c>
      <c r="BG595">
        <v>0</v>
      </c>
      <c r="BH595">
        <f>1-BF595/BG595</f>
        <v>0</v>
      </c>
      <c r="BI595">
        <v>0.5</v>
      </c>
      <c r="BJ595">
        <f>CS595</f>
        <v>0</v>
      </c>
      <c r="BK595">
        <f>L595</f>
        <v>0</v>
      </c>
      <c r="BL595">
        <f>BH595*BI595*BJ595</f>
        <v>0</v>
      </c>
      <c r="BM595">
        <f>(BK595-BC595)/BJ595</f>
        <v>0</v>
      </c>
      <c r="BN595">
        <f>(BA595-BG595)/BG595</f>
        <v>0</v>
      </c>
      <c r="BO595">
        <f>AZ595/(BB595+AZ595/BG595)</f>
        <v>0</v>
      </c>
      <c r="BP595" t="s">
        <v>421</v>
      </c>
      <c r="BQ595">
        <v>0</v>
      </c>
      <c r="BR595">
        <f>IF(BQ595&lt;&gt;0, BQ595, BO595)</f>
        <v>0</v>
      </c>
      <c r="BS595">
        <f>1-BR595/BG595</f>
        <v>0</v>
      </c>
      <c r="BT595">
        <f>(BG595-BF595)/(BG595-BR595)</f>
        <v>0</v>
      </c>
      <c r="BU595">
        <f>(BA595-BG595)/(BA595-BR595)</f>
        <v>0</v>
      </c>
      <c r="BV595">
        <f>(BG595-BF595)/(BG595-AZ595)</f>
        <v>0</v>
      </c>
      <c r="BW595">
        <f>(BA595-BG595)/(BA595-AZ595)</f>
        <v>0</v>
      </c>
      <c r="BX595">
        <f>(BT595*BR595/BF595)</f>
        <v>0</v>
      </c>
      <c r="BY595">
        <f>(1-BX595)</f>
        <v>0</v>
      </c>
      <c r="BZ595">
        <v>1371</v>
      </c>
      <c r="CA595">
        <v>300</v>
      </c>
      <c r="CB595">
        <v>300</v>
      </c>
      <c r="CC595">
        <v>300</v>
      </c>
      <c r="CD595">
        <v>10508.5</v>
      </c>
      <c r="CE595">
        <v>0.03</v>
      </c>
      <c r="CF595">
        <v>-0.00739737</v>
      </c>
      <c r="CG595">
        <v>0.08</v>
      </c>
      <c r="CH595" t="s">
        <v>421</v>
      </c>
      <c r="CI595" t="s">
        <v>421</v>
      </c>
      <c r="CJ595" t="s">
        <v>421</v>
      </c>
      <c r="CK595" t="s">
        <v>421</v>
      </c>
      <c r="CL595" t="s">
        <v>421</v>
      </c>
      <c r="CM595" t="s">
        <v>421</v>
      </c>
      <c r="CN595" t="s">
        <v>421</v>
      </c>
      <c r="CO595" t="s">
        <v>421</v>
      </c>
      <c r="CP595" t="s">
        <v>421</v>
      </c>
      <c r="CQ595" t="s">
        <v>421</v>
      </c>
      <c r="CR595">
        <f>$B$11*DQ595+$C$11*DR595+$F$11*EC595*(1-EF595)</f>
        <v>0</v>
      </c>
      <c r="CS595">
        <f>CR595*CT595</f>
        <v>0</v>
      </c>
      <c r="CT595">
        <f>($B$11*$D$9+$C$11*$D$9+$F$11*((EP595+EH595)/MAX(EP595+EH595+EQ595, 0.1)*$I$9+EQ595/MAX(EP595+EH595+EQ595, 0.1)*$J$9))/($B$11+$C$11+$F$11)</f>
        <v>0</v>
      </c>
      <c r="CU595">
        <f>($B$11*$K$9+$C$11*$K$9+$F$11*((EP595+EH595)/MAX(EP595+EH595+EQ595, 0.1)*$P$9+EQ595/MAX(EP595+EH595+EQ595, 0.1)*$Q$9))/($B$11+$C$11+$F$11)</f>
        <v>0</v>
      </c>
      <c r="CV595">
        <v>6</v>
      </c>
      <c r="CW595">
        <v>0.5</v>
      </c>
      <c r="CX595" t="s">
        <v>422</v>
      </c>
      <c r="CY595">
        <v>2</v>
      </c>
      <c r="CZ595" t="b">
        <v>1</v>
      </c>
      <c r="DA595">
        <v>1652297115</v>
      </c>
      <c r="DB595">
        <v>450.8308888888889</v>
      </c>
      <c r="DC595">
        <v>525.0865555555556</v>
      </c>
      <c r="DD595">
        <v>29.22873333333333</v>
      </c>
      <c r="DE595">
        <v>15.71658888888889</v>
      </c>
      <c r="DF595">
        <v>450.8426666666667</v>
      </c>
      <c r="DG595">
        <v>29.08653333333333</v>
      </c>
      <c r="DH595">
        <v>400.0607777777778</v>
      </c>
      <c r="DI595">
        <v>90.49046666666666</v>
      </c>
      <c r="DJ595">
        <v>0.09998197777777777</v>
      </c>
      <c r="DK595">
        <v>33.94112222222222</v>
      </c>
      <c r="DL595">
        <v>32.61293333333333</v>
      </c>
      <c r="DM595">
        <v>999.9000000000001</v>
      </c>
      <c r="DN595">
        <v>0</v>
      </c>
      <c r="DO595">
        <v>0</v>
      </c>
      <c r="DP595">
        <v>10001.65777777778</v>
      </c>
      <c r="DQ595">
        <v>0</v>
      </c>
      <c r="DR595">
        <v>1015.653333333333</v>
      </c>
      <c r="DS595">
        <v>-74.25552222222223</v>
      </c>
      <c r="DT595">
        <v>464.4047777777778</v>
      </c>
      <c r="DU595">
        <v>533.4705555555555</v>
      </c>
      <c r="DV595">
        <v>13.51215555555556</v>
      </c>
      <c r="DW595">
        <v>525.0865555555556</v>
      </c>
      <c r="DX595">
        <v>15.71658888888889</v>
      </c>
      <c r="DY595">
        <v>2.644925555555556</v>
      </c>
      <c r="DZ595">
        <v>1.422201111111111</v>
      </c>
      <c r="EA595">
        <v>21.94688888888889</v>
      </c>
      <c r="EB595">
        <v>12.15643333333333</v>
      </c>
      <c r="EC595">
        <v>1500.01</v>
      </c>
      <c r="ED595">
        <v>0.9730056666666668</v>
      </c>
      <c r="EE595">
        <v>0.02699434444444444</v>
      </c>
      <c r="EF595">
        <v>0</v>
      </c>
      <c r="EG595">
        <v>1144.91</v>
      </c>
      <c r="EH595">
        <v>5.00097</v>
      </c>
      <c r="EI595">
        <v>18515.25555555556</v>
      </c>
      <c r="EJ595">
        <v>12491.68888888889</v>
      </c>
      <c r="EK595">
        <v>42.875</v>
      </c>
      <c r="EL595">
        <v>44.625</v>
      </c>
      <c r="EM595">
        <v>43.125</v>
      </c>
      <c r="EN595">
        <v>44.437</v>
      </c>
      <c r="EO595">
        <v>44</v>
      </c>
      <c r="EP595">
        <v>1454.65</v>
      </c>
      <c r="EQ595">
        <v>40.36</v>
      </c>
      <c r="ER595">
        <v>0</v>
      </c>
      <c r="ES595">
        <v>674.5999999046326</v>
      </c>
      <c r="ET595">
        <v>0</v>
      </c>
      <c r="EU595">
        <v>1142.3592</v>
      </c>
      <c r="EV595">
        <v>32.03153850332782</v>
      </c>
      <c r="EW595">
        <v>498.1230775109059</v>
      </c>
      <c r="EX595">
        <v>18478.284</v>
      </c>
      <c r="EY595">
        <v>15</v>
      </c>
      <c r="EZ595">
        <v>1652296461.5</v>
      </c>
      <c r="FA595" t="s">
        <v>1606</v>
      </c>
      <c r="FB595">
        <v>1652296461.5</v>
      </c>
      <c r="FC595">
        <v>1652296459.5</v>
      </c>
      <c r="FD595">
        <v>40</v>
      </c>
      <c r="FE595">
        <v>-0.753</v>
      </c>
      <c r="FF595">
        <v>0.017</v>
      </c>
      <c r="FG595">
        <v>0.039</v>
      </c>
      <c r="FH595">
        <v>0.136</v>
      </c>
      <c r="FI595">
        <v>400</v>
      </c>
      <c r="FJ595">
        <v>29</v>
      </c>
      <c r="FK595">
        <v>0.22</v>
      </c>
      <c r="FL595">
        <v>0.25</v>
      </c>
      <c r="FM595">
        <v>-71.19882195121951</v>
      </c>
      <c r="FN595">
        <v>-22.14417700348428</v>
      </c>
      <c r="FO595">
        <v>2.198687356130006</v>
      </c>
      <c r="FP595">
        <v>-1</v>
      </c>
      <c r="FQ595">
        <v>13.48420487804878</v>
      </c>
      <c r="FR595">
        <v>0.2305756097560726</v>
      </c>
      <c r="FS595">
        <v>0.02393098767971329</v>
      </c>
      <c r="FT595">
        <v>1</v>
      </c>
      <c r="FU595">
        <v>0</v>
      </c>
      <c r="FV595">
        <v>0</v>
      </c>
      <c r="FW595">
        <v>0</v>
      </c>
      <c r="FX595">
        <v>-1</v>
      </c>
      <c r="FY595">
        <v>1</v>
      </c>
      <c r="FZ595">
        <v>1</v>
      </c>
      <c r="GA595" t="s">
        <v>719</v>
      </c>
      <c r="GB595">
        <v>2.69311</v>
      </c>
      <c r="GC595">
        <v>2.70511</v>
      </c>
      <c r="GD595">
        <v>0.0995323</v>
      </c>
      <c r="GE595">
        <v>0.110065</v>
      </c>
      <c r="GF595">
        <v>0.120968</v>
      </c>
      <c r="GG595">
        <v>0.07713680000000001</v>
      </c>
      <c r="GH595">
        <v>28196.8</v>
      </c>
      <c r="GI595">
        <v>27983.3</v>
      </c>
      <c r="GJ595">
        <v>29140.8</v>
      </c>
      <c r="GK595">
        <v>29105.9</v>
      </c>
      <c r="GL595">
        <v>33910.3</v>
      </c>
      <c r="GM595">
        <v>35766.3</v>
      </c>
      <c r="GN595">
        <v>41007.5</v>
      </c>
      <c r="GO595">
        <v>41539.7</v>
      </c>
      <c r="GP595">
        <v>1.71588</v>
      </c>
      <c r="GQ595">
        <v>1.9807</v>
      </c>
      <c r="GR595">
        <v>0.06586309999999999</v>
      </c>
      <c r="GS595">
        <v>0</v>
      </c>
      <c r="GT595">
        <v>31.5401</v>
      </c>
      <c r="GU595">
        <v>999.9</v>
      </c>
      <c r="GV595">
        <v>37.5</v>
      </c>
      <c r="GW595">
        <v>37.9</v>
      </c>
      <c r="GX595">
        <v>27.4414</v>
      </c>
      <c r="GY595">
        <v>62.8947</v>
      </c>
      <c r="GZ595">
        <v>29.6474</v>
      </c>
      <c r="HA595">
        <v>1</v>
      </c>
      <c r="HB595">
        <v>0.404533</v>
      </c>
      <c r="HC595">
        <v>0</v>
      </c>
      <c r="HD595">
        <v>20.3919</v>
      </c>
      <c r="HE595">
        <v>5.21429</v>
      </c>
      <c r="HF595">
        <v>12.0099</v>
      </c>
      <c r="HG595">
        <v>4.9872</v>
      </c>
      <c r="HH595">
        <v>3.28848</v>
      </c>
      <c r="HI595">
        <v>2591.1</v>
      </c>
      <c r="HJ595">
        <v>9999</v>
      </c>
      <c r="HK595">
        <v>9999</v>
      </c>
      <c r="HL595">
        <v>48.1</v>
      </c>
      <c r="HM595">
        <v>1.86737</v>
      </c>
      <c r="HN595">
        <v>1.8663</v>
      </c>
      <c r="HO595">
        <v>1.86584</v>
      </c>
      <c r="HP595">
        <v>1.86569</v>
      </c>
      <c r="HQ595">
        <v>1.86752</v>
      </c>
      <c r="HR595">
        <v>1.87</v>
      </c>
      <c r="HS595">
        <v>1.86874</v>
      </c>
      <c r="HT595">
        <v>1.8701</v>
      </c>
      <c r="HU595">
        <v>0</v>
      </c>
      <c r="HV595">
        <v>0</v>
      </c>
      <c r="HW595">
        <v>0</v>
      </c>
      <c r="HX595">
        <v>0</v>
      </c>
      <c r="HY595" t="s">
        <v>425</v>
      </c>
      <c r="HZ595" t="s">
        <v>426</v>
      </c>
      <c r="IA595" t="s">
        <v>427</v>
      </c>
      <c r="IB595" t="s">
        <v>427</v>
      </c>
      <c r="IC595" t="s">
        <v>427</v>
      </c>
      <c r="ID595" t="s">
        <v>427</v>
      </c>
      <c r="IE595">
        <v>0</v>
      </c>
      <c r="IF595">
        <v>100</v>
      </c>
      <c r="IG595">
        <v>100</v>
      </c>
      <c r="IH595">
        <v>-0.02</v>
      </c>
      <c r="II595">
        <v>0.1424</v>
      </c>
      <c r="IJ595">
        <v>0.3340698134881136</v>
      </c>
      <c r="IK595">
        <v>-0.0004613869835165773</v>
      </c>
      <c r="IL595">
        <v>-7.733014719846753E-07</v>
      </c>
      <c r="IM595">
        <v>2.12217718631011E-10</v>
      </c>
      <c r="IN595">
        <v>-0.1489367367143348</v>
      </c>
      <c r="IO595">
        <v>0.000886434048502425</v>
      </c>
      <c r="IP595">
        <v>0.0004187276611132993</v>
      </c>
      <c r="IQ595">
        <v>-3.612086840460417E-06</v>
      </c>
      <c r="IR595">
        <v>19</v>
      </c>
      <c r="IS595">
        <v>2204</v>
      </c>
      <c r="IT595">
        <v>1</v>
      </c>
      <c r="IU595">
        <v>37</v>
      </c>
      <c r="IV595">
        <v>10.9</v>
      </c>
      <c r="IW595">
        <v>11</v>
      </c>
      <c r="IX595">
        <v>1.29517</v>
      </c>
      <c r="IY595">
        <v>2.24854</v>
      </c>
      <c r="IZ595">
        <v>1.39648</v>
      </c>
      <c r="JA595">
        <v>2.34741</v>
      </c>
      <c r="JB595">
        <v>1.49536</v>
      </c>
      <c r="JC595">
        <v>2.27783</v>
      </c>
      <c r="JD595">
        <v>40.0194</v>
      </c>
      <c r="JE595">
        <v>13.4403</v>
      </c>
      <c r="JF595">
        <v>18</v>
      </c>
      <c r="JG595">
        <v>394.365</v>
      </c>
      <c r="JH595">
        <v>546.328</v>
      </c>
      <c r="JI595">
        <v>33.1575</v>
      </c>
      <c r="JJ595">
        <v>32.6069</v>
      </c>
      <c r="JK595">
        <v>30.001</v>
      </c>
      <c r="JL595">
        <v>32.4386</v>
      </c>
      <c r="JM595">
        <v>32.3351</v>
      </c>
      <c r="JN595">
        <v>25.9676</v>
      </c>
      <c r="JO595">
        <v>39.9043</v>
      </c>
      <c r="JP595">
        <v>0</v>
      </c>
      <c r="JQ595">
        <v>-999.9</v>
      </c>
      <c r="JR595">
        <v>553.985</v>
      </c>
      <c r="JS595">
        <v>15.6772</v>
      </c>
      <c r="JT595">
        <v>99.5958</v>
      </c>
      <c r="JU595">
        <v>99.7017</v>
      </c>
    </row>
    <row r="596" spans="1:281">
      <c r="A596">
        <v>580</v>
      </c>
      <c r="B596">
        <v>1652297122.5</v>
      </c>
      <c r="C596">
        <v>15066</v>
      </c>
      <c r="D596" t="s">
        <v>1673</v>
      </c>
      <c r="E596" t="s">
        <v>1674</v>
      </c>
      <c r="F596">
        <v>5</v>
      </c>
      <c r="G596" t="s">
        <v>1605</v>
      </c>
      <c r="H596" t="s">
        <v>418</v>
      </c>
      <c r="I596">
        <v>1652297119.7</v>
      </c>
      <c r="J596">
        <f>(K596)/1000</f>
        <v>0</v>
      </c>
      <c r="K596">
        <f>IF(CZ596, AN596, AH596)</f>
        <v>0</v>
      </c>
      <c r="L596">
        <f>IF(CZ596, AI596, AG596)</f>
        <v>0</v>
      </c>
      <c r="M596">
        <f>DB596 - IF(AU596&gt;1, L596*CV596*100.0/(AW596*DP596), 0)</f>
        <v>0</v>
      </c>
      <c r="N596">
        <f>((T596-J596/2)*M596-L596)/(T596+J596/2)</f>
        <v>0</v>
      </c>
      <c r="O596">
        <f>N596*(DI596+DJ596)/1000.0</f>
        <v>0</v>
      </c>
      <c r="P596">
        <f>(DB596 - IF(AU596&gt;1, L596*CV596*100.0/(AW596*DP596), 0))*(DI596+DJ596)/1000.0</f>
        <v>0</v>
      </c>
      <c r="Q596">
        <f>2.0/((1/S596-1/R596)+SIGN(S596)*SQRT((1/S596-1/R596)*(1/S596-1/R596) + 4*CW596/((CW596+1)*(CW596+1))*(2*1/S596*1/R596-1/R596*1/R596)))</f>
        <v>0</v>
      </c>
      <c r="R596">
        <f>IF(LEFT(CX596,1)&lt;&gt;"0",IF(LEFT(CX596,1)="1",3.0,CY596),$D$5+$E$5*(DP596*DI596/($K$5*1000))+$F$5*(DP596*DI596/($K$5*1000))*MAX(MIN(CV596,$J$5),$I$5)*MAX(MIN(CV596,$J$5),$I$5)+$G$5*MAX(MIN(CV596,$J$5),$I$5)*(DP596*DI596/($K$5*1000))+$H$5*(DP596*DI596/($K$5*1000))*(DP596*DI596/($K$5*1000)))</f>
        <v>0</v>
      </c>
      <c r="S596">
        <f>J596*(1000-(1000*0.61365*exp(17.502*W596/(240.97+W596))/(DI596+DJ596)+DD596)/2)/(1000*0.61365*exp(17.502*W596/(240.97+W596))/(DI596+DJ596)-DD596)</f>
        <v>0</v>
      </c>
      <c r="T596">
        <f>1/((CW596+1)/(Q596/1.6)+1/(R596/1.37)) + CW596/((CW596+1)/(Q596/1.6) + CW596/(R596/1.37))</f>
        <v>0</v>
      </c>
      <c r="U596">
        <f>(CR596*CU596)</f>
        <v>0</v>
      </c>
      <c r="V596">
        <f>(DK596+(U596+2*0.95*5.67E-8*(((DK596+$B$7)+273)^4-(DK596+273)^4)-44100*J596)/(1.84*29.3*R596+8*0.95*5.67E-8*(DK596+273)^3))</f>
        <v>0</v>
      </c>
      <c r="W596">
        <f>($C$7*DL596+$D$7*DM596+$E$7*V596)</f>
        <v>0</v>
      </c>
      <c r="X596">
        <f>0.61365*exp(17.502*W596/(240.97+W596))</f>
        <v>0</v>
      </c>
      <c r="Y596">
        <f>(Z596/AA596*100)</f>
        <v>0</v>
      </c>
      <c r="Z596">
        <f>DD596*(DI596+DJ596)/1000</f>
        <v>0</v>
      </c>
      <c r="AA596">
        <f>0.61365*exp(17.502*DK596/(240.97+DK596))</f>
        <v>0</v>
      </c>
      <c r="AB596">
        <f>(X596-DD596*(DI596+DJ596)/1000)</f>
        <v>0</v>
      </c>
      <c r="AC596">
        <f>(-J596*44100)</f>
        <v>0</v>
      </c>
      <c r="AD596">
        <f>2*29.3*R596*0.92*(DK596-W596)</f>
        <v>0</v>
      </c>
      <c r="AE596">
        <f>2*0.95*5.67E-8*(((DK596+$B$7)+273)^4-(W596+273)^4)</f>
        <v>0</v>
      </c>
      <c r="AF596">
        <f>U596+AE596+AC596+AD596</f>
        <v>0</v>
      </c>
      <c r="AG596">
        <f>DH596*AU596*(DC596-DB596*(1000-AU596*DE596)/(1000-AU596*DD596))/(100*CV596)</f>
        <v>0</v>
      </c>
      <c r="AH596">
        <f>1000*DH596*AU596*(DD596-DE596)/(100*CV596*(1000-AU596*DD596))</f>
        <v>0</v>
      </c>
      <c r="AI596">
        <f>(AJ596 - AK596 - DI596*1E3/(8.314*(DK596+273.15)) * AM596/DH596 * AL596) * DH596/(100*CV596) * (1000 - DE596)/1000</f>
        <v>0</v>
      </c>
      <c r="AJ596">
        <v>546.2741842781982</v>
      </c>
      <c r="AK596">
        <v>486.7672666666666</v>
      </c>
      <c r="AL596">
        <v>3.213023660587639</v>
      </c>
      <c r="AM596">
        <v>66.43299364286264</v>
      </c>
      <c r="AN596">
        <f>(AP596 - AO596 + DI596*1E3/(8.314*(DK596+273.15)) * AR596/DH596 * AQ596) * DH596/(100*CV596) * 1000/(1000 - AP596)</f>
        <v>0</v>
      </c>
      <c r="AO596">
        <v>15.71786103264193</v>
      </c>
      <c r="AP596">
        <v>29.23495384615387</v>
      </c>
      <c r="AQ596">
        <v>0.001057200277238492</v>
      </c>
      <c r="AR596">
        <v>79.14352764128105</v>
      </c>
      <c r="AS596">
        <v>0</v>
      </c>
      <c r="AT596">
        <v>0</v>
      </c>
      <c r="AU596">
        <f>IF(AS596*$H$13&gt;=AW596,1.0,(AW596/(AW596-AS596*$H$13)))</f>
        <v>0</v>
      </c>
      <c r="AV596">
        <f>(AU596-1)*100</f>
        <v>0</v>
      </c>
      <c r="AW596">
        <f>MAX(0,($B$13+$C$13*DP596)/(1+$D$13*DP596)*DI596/(DK596+273)*$E$13)</f>
        <v>0</v>
      </c>
      <c r="AX596" t="s">
        <v>421</v>
      </c>
      <c r="AY596" t="s">
        <v>421</v>
      </c>
      <c r="AZ596">
        <v>0</v>
      </c>
      <c r="BA596">
        <v>0</v>
      </c>
      <c r="BB596">
        <f>1-AZ596/BA596</f>
        <v>0</v>
      </c>
      <c r="BC596">
        <v>0</v>
      </c>
      <c r="BD596" t="s">
        <v>421</v>
      </c>
      <c r="BE596" t="s">
        <v>421</v>
      </c>
      <c r="BF596">
        <v>0</v>
      </c>
      <c r="BG596">
        <v>0</v>
      </c>
      <c r="BH596">
        <f>1-BF596/BG596</f>
        <v>0</v>
      </c>
      <c r="BI596">
        <v>0.5</v>
      </c>
      <c r="BJ596">
        <f>CS596</f>
        <v>0</v>
      </c>
      <c r="BK596">
        <f>L596</f>
        <v>0</v>
      </c>
      <c r="BL596">
        <f>BH596*BI596*BJ596</f>
        <v>0</v>
      </c>
      <c r="BM596">
        <f>(BK596-BC596)/BJ596</f>
        <v>0</v>
      </c>
      <c r="BN596">
        <f>(BA596-BG596)/BG596</f>
        <v>0</v>
      </c>
      <c r="BO596">
        <f>AZ596/(BB596+AZ596/BG596)</f>
        <v>0</v>
      </c>
      <c r="BP596" t="s">
        <v>421</v>
      </c>
      <c r="BQ596">
        <v>0</v>
      </c>
      <c r="BR596">
        <f>IF(BQ596&lt;&gt;0, BQ596, BO596)</f>
        <v>0</v>
      </c>
      <c r="BS596">
        <f>1-BR596/BG596</f>
        <v>0</v>
      </c>
      <c r="BT596">
        <f>(BG596-BF596)/(BG596-BR596)</f>
        <v>0</v>
      </c>
      <c r="BU596">
        <f>(BA596-BG596)/(BA596-BR596)</f>
        <v>0</v>
      </c>
      <c r="BV596">
        <f>(BG596-BF596)/(BG596-AZ596)</f>
        <v>0</v>
      </c>
      <c r="BW596">
        <f>(BA596-BG596)/(BA596-AZ596)</f>
        <v>0</v>
      </c>
      <c r="BX596">
        <f>(BT596*BR596/BF596)</f>
        <v>0</v>
      </c>
      <c r="BY596">
        <f>(1-BX596)</f>
        <v>0</v>
      </c>
      <c r="BZ596">
        <v>1371</v>
      </c>
      <c r="CA596">
        <v>300</v>
      </c>
      <c r="CB596">
        <v>300</v>
      </c>
      <c r="CC596">
        <v>300</v>
      </c>
      <c r="CD596">
        <v>10508.5</v>
      </c>
      <c r="CE596">
        <v>0.03</v>
      </c>
      <c r="CF596">
        <v>-0.00739737</v>
      </c>
      <c r="CG596">
        <v>0.08</v>
      </c>
      <c r="CH596" t="s">
        <v>421</v>
      </c>
      <c r="CI596" t="s">
        <v>421</v>
      </c>
      <c r="CJ596" t="s">
        <v>421</v>
      </c>
      <c r="CK596" t="s">
        <v>421</v>
      </c>
      <c r="CL596" t="s">
        <v>421</v>
      </c>
      <c r="CM596" t="s">
        <v>421</v>
      </c>
      <c r="CN596" t="s">
        <v>421</v>
      </c>
      <c r="CO596" t="s">
        <v>421</v>
      </c>
      <c r="CP596" t="s">
        <v>421</v>
      </c>
      <c r="CQ596" t="s">
        <v>421</v>
      </c>
      <c r="CR596">
        <f>$B$11*DQ596+$C$11*DR596+$F$11*EC596*(1-EF596)</f>
        <v>0</v>
      </c>
      <c r="CS596">
        <f>CR596*CT596</f>
        <v>0</v>
      </c>
      <c r="CT596">
        <f>($B$11*$D$9+$C$11*$D$9+$F$11*((EP596+EH596)/MAX(EP596+EH596+EQ596, 0.1)*$I$9+EQ596/MAX(EP596+EH596+EQ596, 0.1)*$J$9))/($B$11+$C$11+$F$11)</f>
        <v>0</v>
      </c>
      <c r="CU596">
        <f>($B$11*$K$9+$C$11*$K$9+$F$11*((EP596+EH596)/MAX(EP596+EH596+EQ596, 0.1)*$P$9+EQ596/MAX(EP596+EH596+EQ596, 0.1)*$Q$9))/($B$11+$C$11+$F$11)</f>
        <v>0</v>
      </c>
      <c r="CV596">
        <v>6</v>
      </c>
      <c r="CW596">
        <v>0.5</v>
      </c>
      <c r="CX596" t="s">
        <v>422</v>
      </c>
      <c r="CY596">
        <v>2</v>
      </c>
      <c r="CZ596" t="b">
        <v>1</v>
      </c>
      <c r="DA596">
        <v>1652297119.7</v>
      </c>
      <c r="DB596">
        <v>465.3577999999999</v>
      </c>
      <c r="DC596">
        <v>540.8582</v>
      </c>
      <c r="DD596">
        <v>29.2397</v>
      </c>
      <c r="DE596">
        <v>15.71895</v>
      </c>
      <c r="DF596">
        <v>465.3845</v>
      </c>
      <c r="DG596">
        <v>29.09733000000001</v>
      </c>
      <c r="DH596">
        <v>400.0594</v>
      </c>
      <c r="DI596">
        <v>90.48846999999999</v>
      </c>
      <c r="DJ596">
        <v>0.10000349</v>
      </c>
      <c r="DK596">
        <v>33.94512</v>
      </c>
      <c r="DL596">
        <v>32.61404</v>
      </c>
      <c r="DM596">
        <v>999.9</v>
      </c>
      <c r="DN596">
        <v>0</v>
      </c>
      <c r="DO596">
        <v>0</v>
      </c>
      <c r="DP596">
        <v>9999.016</v>
      </c>
      <c r="DQ596">
        <v>0</v>
      </c>
      <c r="DR596">
        <v>1013.424</v>
      </c>
      <c r="DS596">
        <v>-75.50035</v>
      </c>
      <c r="DT596">
        <v>479.3745</v>
      </c>
      <c r="DU596">
        <v>549.4959</v>
      </c>
      <c r="DV596">
        <v>13.52075</v>
      </c>
      <c r="DW596">
        <v>540.8582</v>
      </c>
      <c r="DX596">
        <v>15.71895</v>
      </c>
      <c r="DY596">
        <v>2.645855</v>
      </c>
      <c r="DZ596">
        <v>1.422383</v>
      </c>
      <c r="EA596">
        <v>21.95265</v>
      </c>
      <c r="EB596">
        <v>12.15838</v>
      </c>
      <c r="EC596">
        <v>1499.966</v>
      </c>
      <c r="ED596">
        <v>0.9730042000000001</v>
      </c>
      <c r="EE596">
        <v>0.02699564</v>
      </c>
      <c r="EF596">
        <v>0</v>
      </c>
      <c r="EG596">
        <v>1146.586</v>
      </c>
      <c r="EH596">
        <v>5.000970000000001</v>
      </c>
      <c r="EI596">
        <v>18542.93</v>
      </c>
      <c r="EJ596">
        <v>12491.35</v>
      </c>
      <c r="EK596">
        <v>42.875</v>
      </c>
      <c r="EL596">
        <v>44.625</v>
      </c>
      <c r="EM596">
        <v>43.125</v>
      </c>
      <c r="EN596">
        <v>44.437</v>
      </c>
      <c r="EO596">
        <v>44</v>
      </c>
      <c r="EP596">
        <v>1454.604</v>
      </c>
      <c r="EQ596">
        <v>40.36</v>
      </c>
      <c r="ER596">
        <v>0</v>
      </c>
      <c r="ES596">
        <v>679.3999998569489</v>
      </c>
      <c r="ET596">
        <v>0</v>
      </c>
      <c r="EU596">
        <v>1144.6712</v>
      </c>
      <c r="EV596">
        <v>26.83538466800707</v>
      </c>
      <c r="EW596">
        <v>394.6230773205207</v>
      </c>
      <c r="EX596">
        <v>18514.008</v>
      </c>
      <c r="EY596">
        <v>15</v>
      </c>
      <c r="EZ596">
        <v>1652296461.5</v>
      </c>
      <c r="FA596" t="s">
        <v>1606</v>
      </c>
      <c r="FB596">
        <v>1652296461.5</v>
      </c>
      <c r="FC596">
        <v>1652296459.5</v>
      </c>
      <c r="FD596">
        <v>40</v>
      </c>
      <c r="FE596">
        <v>-0.753</v>
      </c>
      <c r="FF596">
        <v>0.017</v>
      </c>
      <c r="FG596">
        <v>0.039</v>
      </c>
      <c r="FH596">
        <v>0.136</v>
      </c>
      <c r="FI596">
        <v>400</v>
      </c>
      <c r="FJ596">
        <v>29</v>
      </c>
      <c r="FK596">
        <v>0.22</v>
      </c>
      <c r="FL596">
        <v>0.25</v>
      </c>
      <c r="FM596">
        <v>-73.2572024390244</v>
      </c>
      <c r="FN596">
        <v>-18.13756933797902</v>
      </c>
      <c r="FO596">
        <v>1.792678540210329</v>
      </c>
      <c r="FP596">
        <v>-1</v>
      </c>
      <c r="FQ596">
        <v>13.50436585365853</v>
      </c>
      <c r="FR596">
        <v>0.140211846689888</v>
      </c>
      <c r="FS596">
        <v>0.01444869155618934</v>
      </c>
      <c r="FT596">
        <v>1</v>
      </c>
      <c r="FU596">
        <v>0</v>
      </c>
      <c r="FV596">
        <v>0</v>
      </c>
      <c r="FW596">
        <v>0</v>
      </c>
      <c r="FX596">
        <v>-1</v>
      </c>
      <c r="FY596">
        <v>1</v>
      </c>
      <c r="FZ596">
        <v>1</v>
      </c>
      <c r="GA596" t="s">
        <v>719</v>
      </c>
      <c r="GB596">
        <v>2.69329</v>
      </c>
      <c r="GC596">
        <v>2.70514</v>
      </c>
      <c r="GD596">
        <v>0.102041</v>
      </c>
      <c r="GE596">
        <v>0.112522</v>
      </c>
      <c r="GF596">
        <v>0.120948</v>
      </c>
      <c r="GG596">
        <v>0.0771401</v>
      </c>
      <c r="GH596">
        <v>28117.8</v>
      </c>
      <c r="GI596">
        <v>27905.1</v>
      </c>
      <c r="GJ596">
        <v>29140.4</v>
      </c>
      <c r="GK596">
        <v>29105.1</v>
      </c>
      <c r="GL596">
        <v>33910.7</v>
      </c>
      <c r="GM596">
        <v>35765.5</v>
      </c>
      <c r="GN596">
        <v>41007</v>
      </c>
      <c r="GO596">
        <v>41538.8</v>
      </c>
      <c r="GP596">
        <v>1.71633</v>
      </c>
      <c r="GQ596">
        <v>1.98072</v>
      </c>
      <c r="GR596">
        <v>0.0662208</v>
      </c>
      <c r="GS596">
        <v>0</v>
      </c>
      <c r="GT596">
        <v>31.5467</v>
      </c>
      <c r="GU596">
        <v>999.9</v>
      </c>
      <c r="GV596">
        <v>37.4</v>
      </c>
      <c r="GW596">
        <v>38</v>
      </c>
      <c r="GX596">
        <v>27.5173</v>
      </c>
      <c r="GY596">
        <v>62.7847</v>
      </c>
      <c r="GZ596">
        <v>29.8558</v>
      </c>
      <c r="HA596">
        <v>1</v>
      </c>
      <c r="HB596">
        <v>0.405478</v>
      </c>
      <c r="HC596">
        <v>0</v>
      </c>
      <c r="HD596">
        <v>20.3918</v>
      </c>
      <c r="HE596">
        <v>5.21385</v>
      </c>
      <c r="HF596">
        <v>12.0099</v>
      </c>
      <c r="HG596">
        <v>4.9869</v>
      </c>
      <c r="HH596">
        <v>3.28842</v>
      </c>
      <c r="HI596">
        <v>2591.1</v>
      </c>
      <c r="HJ596">
        <v>9999</v>
      </c>
      <c r="HK596">
        <v>9999</v>
      </c>
      <c r="HL596">
        <v>48.1</v>
      </c>
      <c r="HM596">
        <v>1.86737</v>
      </c>
      <c r="HN596">
        <v>1.8663</v>
      </c>
      <c r="HO596">
        <v>1.86584</v>
      </c>
      <c r="HP596">
        <v>1.8657</v>
      </c>
      <c r="HQ596">
        <v>1.86752</v>
      </c>
      <c r="HR596">
        <v>1.87001</v>
      </c>
      <c r="HS596">
        <v>1.86874</v>
      </c>
      <c r="HT596">
        <v>1.87009</v>
      </c>
      <c r="HU596">
        <v>0</v>
      </c>
      <c r="HV596">
        <v>0</v>
      </c>
      <c r="HW596">
        <v>0</v>
      </c>
      <c r="HX596">
        <v>0</v>
      </c>
      <c r="HY596" t="s">
        <v>425</v>
      </c>
      <c r="HZ596" t="s">
        <v>426</v>
      </c>
      <c r="IA596" t="s">
        <v>427</v>
      </c>
      <c r="IB596" t="s">
        <v>427</v>
      </c>
      <c r="IC596" t="s">
        <v>427</v>
      </c>
      <c r="ID596" t="s">
        <v>427</v>
      </c>
      <c r="IE596">
        <v>0</v>
      </c>
      <c r="IF596">
        <v>100</v>
      </c>
      <c r="IG596">
        <v>100</v>
      </c>
      <c r="IH596">
        <v>-0.035</v>
      </c>
      <c r="II596">
        <v>0.1424</v>
      </c>
      <c r="IJ596">
        <v>0.3340698134881136</v>
      </c>
      <c r="IK596">
        <v>-0.0004613869835165773</v>
      </c>
      <c r="IL596">
        <v>-7.733014719846753E-07</v>
      </c>
      <c r="IM596">
        <v>2.12217718631011E-10</v>
      </c>
      <c r="IN596">
        <v>-0.1489367367143348</v>
      </c>
      <c r="IO596">
        <v>0.000886434048502425</v>
      </c>
      <c r="IP596">
        <v>0.0004187276611132993</v>
      </c>
      <c r="IQ596">
        <v>-3.612086840460417E-06</v>
      </c>
      <c r="IR596">
        <v>19</v>
      </c>
      <c r="IS596">
        <v>2204</v>
      </c>
      <c r="IT596">
        <v>1</v>
      </c>
      <c r="IU596">
        <v>37</v>
      </c>
      <c r="IV596">
        <v>11</v>
      </c>
      <c r="IW596">
        <v>11.1</v>
      </c>
      <c r="IX596">
        <v>1.32446</v>
      </c>
      <c r="IY596">
        <v>2.24487</v>
      </c>
      <c r="IZ596">
        <v>1.39648</v>
      </c>
      <c r="JA596">
        <v>2.34741</v>
      </c>
      <c r="JB596">
        <v>1.49536</v>
      </c>
      <c r="JC596">
        <v>2.32056</v>
      </c>
      <c r="JD596">
        <v>40.0194</v>
      </c>
      <c r="JE596">
        <v>13.4491</v>
      </c>
      <c r="JF596">
        <v>18</v>
      </c>
      <c r="JG596">
        <v>394.663</v>
      </c>
      <c r="JH596">
        <v>546.419</v>
      </c>
      <c r="JI596">
        <v>33.1643</v>
      </c>
      <c r="JJ596">
        <v>32.616</v>
      </c>
      <c r="JK596">
        <v>30.001</v>
      </c>
      <c r="JL596">
        <v>32.4474</v>
      </c>
      <c r="JM596">
        <v>32.3433</v>
      </c>
      <c r="JN596">
        <v>26.6324</v>
      </c>
      <c r="JO596">
        <v>39.9043</v>
      </c>
      <c r="JP596">
        <v>0</v>
      </c>
      <c r="JQ596">
        <v>-999.9</v>
      </c>
      <c r="JR596">
        <v>574.02</v>
      </c>
      <c r="JS596">
        <v>15.6885</v>
      </c>
      <c r="JT596">
        <v>99.59439999999999</v>
      </c>
      <c r="JU596">
        <v>99.6992</v>
      </c>
    </row>
    <row r="597" spans="1:281">
      <c r="A597">
        <v>581</v>
      </c>
      <c r="B597">
        <v>1652297127.5</v>
      </c>
      <c r="C597">
        <v>15071</v>
      </c>
      <c r="D597" t="s">
        <v>1675</v>
      </c>
      <c r="E597" t="s">
        <v>1676</v>
      </c>
      <c r="F597">
        <v>5</v>
      </c>
      <c r="G597" t="s">
        <v>1605</v>
      </c>
      <c r="H597" t="s">
        <v>418</v>
      </c>
      <c r="I597">
        <v>1652297125</v>
      </c>
      <c r="J597">
        <f>(K597)/1000</f>
        <v>0</v>
      </c>
      <c r="K597">
        <f>IF(CZ597, AN597, AH597)</f>
        <v>0</v>
      </c>
      <c r="L597">
        <f>IF(CZ597, AI597, AG597)</f>
        <v>0</v>
      </c>
      <c r="M597">
        <f>DB597 - IF(AU597&gt;1, L597*CV597*100.0/(AW597*DP597), 0)</f>
        <v>0</v>
      </c>
      <c r="N597">
        <f>((T597-J597/2)*M597-L597)/(T597+J597/2)</f>
        <v>0</v>
      </c>
      <c r="O597">
        <f>N597*(DI597+DJ597)/1000.0</f>
        <v>0</v>
      </c>
      <c r="P597">
        <f>(DB597 - IF(AU597&gt;1, L597*CV597*100.0/(AW597*DP597), 0))*(DI597+DJ597)/1000.0</f>
        <v>0</v>
      </c>
      <c r="Q597">
        <f>2.0/((1/S597-1/R597)+SIGN(S597)*SQRT((1/S597-1/R597)*(1/S597-1/R597) + 4*CW597/((CW597+1)*(CW597+1))*(2*1/S597*1/R597-1/R597*1/R597)))</f>
        <v>0</v>
      </c>
      <c r="R597">
        <f>IF(LEFT(CX597,1)&lt;&gt;"0",IF(LEFT(CX597,1)="1",3.0,CY597),$D$5+$E$5*(DP597*DI597/($K$5*1000))+$F$5*(DP597*DI597/($K$5*1000))*MAX(MIN(CV597,$J$5),$I$5)*MAX(MIN(CV597,$J$5),$I$5)+$G$5*MAX(MIN(CV597,$J$5),$I$5)*(DP597*DI597/($K$5*1000))+$H$5*(DP597*DI597/($K$5*1000))*(DP597*DI597/($K$5*1000)))</f>
        <v>0</v>
      </c>
      <c r="S597">
        <f>J597*(1000-(1000*0.61365*exp(17.502*W597/(240.97+W597))/(DI597+DJ597)+DD597)/2)/(1000*0.61365*exp(17.502*W597/(240.97+W597))/(DI597+DJ597)-DD597)</f>
        <v>0</v>
      </c>
      <c r="T597">
        <f>1/((CW597+1)/(Q597/1.6)+1/(R597/1.37)) + CW597/((CW597+1)/(Q597/1.6) + CW597/(R597/1.37))</f>
        <v>0</v>
      </c>
      <c r="U597">
        <f>(CR597*CU597)</f>
        <v>0</v>
      </c>
      <c r="V597">
        <f>(DK597+(U597+2*0.95*5.67E-8*(((DK597+$B$7)+273)^4-(DK597+273)^4)-44100*J597)/(1.84*29.3*R597+8*0.95*5.67E-8*(DK597+273)^3))</f>
        <v>0</v>
      </c>
      <c r="W597">
        <f>($C$7*DL597+$D$7*DM597+$E$7*V597)</f>
        <v>0</v>
      </c>
      <c r="X597">
        <f>0.61365*exp(17.502*W597/(240.97+W597))</f>
        <v>0</v>
      </c>
      <c r="Y597">
        <f>(Z597/AA597*100)</f>
        <v>0</v>
      </c>
      <c r="Z597">
        <f>DD597*(DI597+DJ597)/1000</f>
        <v>0</v>
      </c>
      <c r="AA597">
        <f>0.61365*exp(17.502*DK597/(240.97+DK597))</f>
        <v>0</v>
      </c>
      <c r="AB597">
        <f>(X597-DD597*(DI597+DJ597)/1000)</f>
        <v>0</v>
      </c>
      <c r="AC597">
        <f>(-J597*44100)</f>
        <v>0</v>
      </c>
      <c r="AD597">
        <f>2*29.3*R597*0.92*(DK597-W597)</f>
        <v>0</v>
      </c>
      <c r="AE597">
        <f>2*0.95*5.67E-8*(((DK597+$B$7)+273)^4-(W597+273)^4)</f>
        <v>0</v>
      </c>
      <c r="AF597">
        <f>U597+AE597+AC597+AD597</f>
        <v>0</v>
      </c>
      <c r="AG597">
        <f>DH597*AU597*(DC597-DB597*(1000-AU597*DE597)/(1000-AU597*DD597))/(100*CV597)</f>
        <v>0</v>
      </c>
      <c r="AH597">
        <f>1000*DH597*AU597*(DD597-DE597)/(100*CV597*(1000-AU597*DD597))</f>
        <v>0</v>
      </c>
      <c r="AI597">
        <f>(AJ597 - AK597 - DI597*1E3/(8.314*(DK597+273.15)) * AM597/DH597 * AL597) * DH597/(100*CV597) * (1000 - DE597)/1000</f>
        <v>0</v>
      </c>
      <c r="AJ597">
        <v>563.3152890306555</v>
      </c>
      <c r="AK597">
        <v>502.7235575757572</v>
      </c>
      <c r="AL597">
        <v>3.189425346278828</v>
      </c>
      <c r="AM597">
        <v>66.43299364286264</v>
      </c>
      <c r="AN597">
        <f>(AP597 - AO597 + DI597*1E3/(8.314*(DK597+273.15)) * AR597/DH597 * AQ597) * DH597/(100*CV597) * 1000/(1000 - AP597)</f>
        <v>0</v>
      </c>
      <c r="AO597">
        <v>15.71826712259856</v>
      </c>
      <c r="AP597">
        <v>29.24899650349652</v>
      </c>
      <c r="AQ597">
        <v>0.000457443271648688</v>
      </c>
      <c r="AR597">
        <v>79.14352764128105</v>
      </c>
      <c r="AS597">
        <v>0</v>
      </c>
      <c r="AT597">
        <v>0</v>
      </c>
      <c r="AU597">
        <f>IF(AS597*$H$13&gt;=AW597,1.0,(AW597/(AW597-AS597*$H$13)))</f>
        <v>0</v>
      </c>
      <c r="AV597">
        <f>(AU597-1)*100</f>
        <v>0</v>
      </c>
      <c r="AW597">
        <f>MAX(0,($B$13+$C$13*DP597)/(1+$D$13*DP597)*DI597/(DK597+273)*$E$13)</f>
        <v>0</v>
      </c>
      <c r="AX597" t="s">
        <v>421</v>
      </c>
      <c r="AY597" t="s">
        <v>421</v>
      </c>
      <c r="AZ597">
        <v>0</v>
      </c>
      <c r="BA597">
        <v>0</v>
      </c>
      <c r="BB597">
        <f>1-AZ597/BA597</f>
        <v>0</v>
      </c>
      <c r="BC597">
        <v>0</v>
      </c>
      <c r="BD597" t="s">
        <v>421</v>
      </c>
      <c r="BE597" t="s">
        <v>421</v>
      </c>
      <c r="BF597">
        <v>0</v>
      </c>
      <c r="BG597">
        <v>0</v>
      </c>
      <c r="BH597">
        <f>1-BF597/BG597</f>
        <v>0</v>
      </c>
      <c r="BI597">
        <v>0.5</v>
      </c>
      <c r="BJ597">
        <f>CS597</f>
        <v>0</v>
      </c>
      <c r="BK597">
        <f>L597</f>
        <v>0</v>
      </c>
      <c r="BL597">
        <f>BH597*BI597*BJ597</f>
        <v>0</v>
      </c>
      <c r="BM597">
        <f>(BK597-BC597)/BJ597</f>
        <v>0</v>
      </c>
      <c r="BN597">
        <f>(BA597-BG597)/BG597</f>
        <v>0</v>
      </c>
      <c r="BO597">
        <f>AZ597/(BB597+AZ597/BG597)</f>
        <v>0</v>
      </c>
      <c r="BP597" t="s">
        <v>421</v>
      </c>
      <c r="BQ597">
        <v>0</v>
      </c>
      <c r="BR597">
        <f>IF(BQ597&lt;&gt;0, BQ597, BO597)</f>
        <v>0</v>
      </c>
      <c r="BS597">
        <f>1-BR597/BG597</f>
        <v>0</v>
      </c>
      <c r="BT597">
        <f>(BG597-BF597)/(BG597-BR597)</f>
        <v>0</v>
      </c>
      <c r="BU597">
        <f>(BA597-BG597)/(BA597-BR597)</f>
        <v>0</v>
      </c>
      <c r="BV597">
        <f>(BG597-BF597)/(BG597-AZ597)</f>
        <v>0</v>
      </c>
      <c r="BW597">
        <f>(BA597-BG597)/(BA597-AZ597)</f>
        <v>0</v>
      </c>
      <c r="BX597">
        <f>(BT597*BR597/BF597)</f>
        <v>0</v>
      </c>
      <c r="BY597">
        <f>(1-BX597)</f>
        <v>0</v>
      </c>
      <c r="BZ597">
        <v>1371</v>
      </c>
      <c r="CA597">
        <v>300</v>
      </c>
      <c r="CB597">
        <v>300</v>
      </c>
      <c r="CC597">
        <v>300</v>
      </c>
      <c r="CD597">
        <v>10508.5</v>
      </c>
      <c r="CE597">
        <v>0.03</v>
      </c>
      <c r="CF597">
        <v>-0.00739737</v>
      </c>
      <c r="CG597">
        <v>0.08</v>
      </c>
      <c r="CH597" t="s">
        <v>421</v>
      </c>
      <c r="CI597" t="s">
        <v>421</v>
      </c>
      <c r="CJ597" t="s">
        <v>421</v>
      </c>
      <c r="CK597" t="s">
        <v>421</v>
      </c>
      <c r="CL597" t="s">
        <v>421</v>
      </c>
      <c r="CM597" t="s">
        <v>421</v>
      </c>
      <c r="CN597" t="s">
        <v>421</v>
      </c>
      <c r="CO597" t="s">
        <v>421</v>
      </c>
      <c r="CP597" t="s">
        <v>421</v>
      </c>
      <c r="CQ597" t="s">
        <v>421</v>
      </c>
      <c r="CR597">
        <f>$B$11*DQ597+$C$11*DR597+$F$11*EC597*(1-EF597)</f>
        <v>0</v>
      </c>
      <c r="CS597">
        <f>CR597*CT597</f>
        <v>0</v>
      </c>
      <c r="CT597">
        <f>($B$11*$D$9+$C$11*$D$9+$F$11*((EP597+EH597)/MAX(EP597+EH597+EQ597, 0.1)*$I$9+EQ597/MAX(EP597+EH597+EQ597, 0.1)*$J$9))/($B$11+$C$11+$F$11)</f>
        <v>0</v>
      </c>
      <c r="CU597">
        <f>($B$11*$K$9+$C$11*$K$9+$F$11*((EP597+EH597)/MAX(EP597+EH597+EQ597, 0.1)*$P$9+EQ597/MAX(EP597+EH597+EQ597, 0.1)*$Q$9))/($B$11+$C$11+$F$11)</f>
        <v>0</v>
      </c>
      <c r="CV597">
        <v>6</v>
      </c>
      <c r="CW597">
        <v>0.5</v>
      </c>
      <c r="CX597" t="s">
        <v>422</v>
      </c>
      <c r="CY597">
        <v>2</v>
      </c>
      <c r="CZ597" t="b">
        <v>1</v>
      </c>
      <c r="DA597">
        <v>1652297125</v>
      </c>
      <c r="DB597">
        <v>481.798</v>
      </c>
      <c r="DC597">
        <v>558.7040000000001</v>
      </c>
      <c r="DD597">
        <v>29.24182222222222</v>
      </c>
      <c r="DE597">
        <v>15.71966666666667</v>
      </c>
      <c r="DF597">
        <v>481.8422222222222</v>
      </c>
      <c r="DG597">
        <v>29.09941111111111</v>
      </c>
      <c r="DH597">
        <v>400.0775555555555</v>
      </c>
      <c r="DI597">
        <v>90.48253333333334</v>
      </c>
      <c r="DJ597">
        <v>0.09999623333333334</v>
      </c>
      <c r="DK597">
        <v>33.954</v>
      </c>
      <c r="DL597">
        <v>32.62032222222222</v>
      </c>
      <c r="DM597">
        <v>999.9000000000001</v>
      </c>
      <c r="DN597">
        <v>0</v>
      </c>
      <c r="DO597">
        <v>0</v>
      </c>
      <c r="DP597">
        <v>9997.078888888889</v>
      </c>
      <c r="DQ597">
        <v>0</v>
      </c>
      <c r="DR597">
        <v>1011.682222222222</v>
      </c>
      <c r="DS597">
        <v>-76.90595555555555</v>
      </c>
      <c r="DT597">
        <v>496.311</v>
      </c>
      <c r="DU597">
        <v>567.6266666666666</v>
      </c>
      <c r="DV597">
        <v>13.52214444444444</v>
      </c>
      <c r="DW597">
        <v>558.7040000000001</v>
      </c>
      <c r="DX597">
        <v>15.71966666666667</v>
      </c>
      <c r="DY597">
        <v>2.645875555555556</v>
      </c>
      <c r="DZ597">
        <v>1.422354444444444</v>
      </c>
      <c r="EA597">
        <v>21.95278888888889</v>
      </c>
      <c r="EB597">
        <v>12.15805555555556</v>
      </c>
      <c r="EC597">
        <v>1499.972222222222</v>
      </c>
      <c r="ED597">
        <v>0.973005</v>
      </c>
      <c r="EE597">
        <v>0.02699493333333333</v>
      </c>
      <c r="EF597">
        <v>0</v>
      </c>
      <c r="EG597">
        <v>1148.365555555555</v>
      </c>
      <c r="EH597">
        <v>5.00097</v>
      </c>
      <c r="EI597">
        <v>18567.38888888889</v>
      </c>
      <c r="EJ597">
        <v>12491.36666666667</v>
      </c>
      <c r="EK597">
        <v>42.875</v>
      </c>
      <c r="EL597">
        <v>44.625</v>
      </c>
      <c r="EM597">
        <v>43.125</v>
      </c>
      <c r="EN597">
        <v>44.437</v>
      </c>
      <c r="EO597">
        <v>44</v>
      </c>
      <c r="EP597">
        <v>1454.612222222222</v>
      </c>
      <c r="EQ597">
        <v>40.36</v>
      </c>
      <c r="ER597">
        <v>0</v>
      </c>
      <c r="ES597">
        <v>684.7999999523163</v>
      </c>
      <c r="ET597">
        <v>0</v>
      </c>
      <c r="EU597">
        <v>1146.712307692308</v>
      </c>
      <c r="EV597">
        <v>20.36102561526897</v>
      </c>
      <c r="EW597">
        <v>312.7794866731966</v>
      </c>
      <c r="EX597">
        <v>18543.93076923077</v>
      </c>
      <c r="EY597">
        <v>15</v>
      </c>
      <c r="EZ597">
        <v>1652296461.5</v>
      </c>
      <c r="FA597" t="s">
        <v>1606</v>
      </c>
      <c r="FB597">
        <v>1652296461.5</v>
      </c>
      <c r="FC597">
        <v>1652296459.5</v>
      </c>
      <c r="FD597">
        <v>40</v>
      </c>
      <c r="FE597">
        <v>-0.753</v>
      </c>
      <c r="FF597">
        <v>0.017</v>
      </c>
      <c r="FG597">
        <v>0.039</v>
      </c>
      <c r="FH597">
        <v>0.136</v>
      </c>
      <c r="FI597">
        <v>400</v>
      </c>
      <c r="FJ597">
        <v>29</v>
      </c>
      <c r="FK597">
        <v>0.22</v>
      </c>
      <c r="FL597">
        <v>0.25</v>
      </c>
      <c r="FM597">
        <v>-74.43621707317074</v>
      </c>
      <c r="FN597">
        <v>-16.87395679442512</v>
      </c>
      <c r="FO597">
        <v>1.666432010995193</v>
      </c>
      <c r="FP597">
        <v>-1</v>
      </c>
      <c r="FQ597">
        <v>13.51200487804878</v>
      </c>
      <c r="FR597">
        <v>0.09098048780489375</v>
      </c>
      <c r="FS597">
        <v>0.009960995915031485</v>
      </c>
      <c r="FT597">
        <v>1</v>
      </c>
      <c r="FU597">
        <v>0</v>
      </c>
      <c r="FV597">
        <v>0</v>
      </c>
      <c r="FW597">
        <v>0</v>
      </c>
      <c r="FX597">
        <v>-1</v>
      </c>
      <c r="FY597">
        <v>1</v>
      </c>
      <c r="FZ597">
        <v>1</v>
      </c>
      <c r="GA597" t="s">
        <v>719</v>
      </c>
      <c r="GB597">
        <v>2.6932</v>
      </c>
      <c r="GC597">
        <v>2.70502</v>
      </c>
      <c r="GD597">
        <v>0.104493</v>
      </c>
      <c r="GE597">
        <v>0.114973</v>
      </c>
      <c r="GF597">
        <v>0.120973</v>
      </c>
      <c r="GG597">
        <v>0.0771448</v>
      </c>
      <c r="GH597">
        <v>28039.9</v>
      </c>
      <c r="GI597">
        <v>27826.9</v>
      </c>
      <c r="GJ597">
        <v>29139.4</v>
      </c>
      <c r="GK597">
        <v>29104</v>
      </c>
      <c r="GL597">
        <v>33908.7</v>
      </c>
      <c r="GM597">
        <v>35764.1</v>
      </c>
      <c r="GN597">
        <v>41005.7</v>
      </c>
      <c r="GO597">
        <v>41537.4</v>
      </c>
      <c r="GP597">
        <v>1.7155</v>
      </c>
      <c r="GQ597">
        <v>1.98092</v>
      </c>
      <c r="GR597">
        <v>0.06563960000000001</v>
      </c>
      <c r="GS597">
        <v>0</v>
      </c>
      <c r="GT597">
        <v>31.5527</v>
      </c>
      <c r="GU597">
        <v>999.9</v>
      </c>
      <c r="GV597">
        <v>37.4</v>
      </c>
      <c r="GW597">
        <v>38</v>
      </c>
      <c r="GX597">
        <v>27.5154</v>
      </c>
      <c r="GY597">
        <v>62.7347</v>
      </c>
      <c r="GZ597">
        <v>30.0841</v>
      </c>
      <c r="HA597">
        <v>1</v>
      </c>
      <c r="HB597">
        <v>0.406672</v>
      </c>
      <c r="HC597">
        <v>0</v>
      </c>
      <c r="HD597">
        <v>20.3918</v>
      </c>
      <c r="HE597">
        <v>5.21519</v>
      </c>
      <c r="HF597">
        <v>12.0099</v>
      </c>
      <c r="HG597">
        <v>4.98685</v>
      </c>
      <c r="HH597">
        <v>3.2884</v>
      </c>
      <c r="HI597">
        <v>2591.1</v>
      </c>
      <c r="HJ597">
        <v>9999</v>
      </c>
      <c r="HK597">
        <v>9999</v>
      </c>
      <c r="HL597">
        <v>48.1</v>
      </c>
      <c r="HM597">
        <v>1.86737</v>
      </c>
      <c r="HN597">
        <v>1.8663</v>
      </c>
      <c r="HO597">
        <v>1.86584</v>
      </c>
      <c r="HP597">
        <v>1.8657</v>
      </c>
      <c r="HQ597">
        <v>1.86754</v>
      </c>
      <c r="HR597">
        <v>1.87003</v>
      </c>
      <c r="HS597">
        <v>1.86873</v>
      </c>
      <c r="HT597">
        <v>1.87006</v>
      </c>
      <c r="HU597">
        <v>0</v>
      </c>
      <c r="HV597">
        <v>0</v>
      </c>
      <c r="HW597">
        <v>0</v>
      </c>
      <c r="HX597">
        <v>0</v>
      </c>
      <c r="HY597" t="s">
        <v>425</v>
      </c>
      <c r="HZ597" t="s">
        <v>426</v>
      </c>
      <c r="IA597" t="s">
        <v>427</v>
      </c>
      <c r="IB597" t="s">
        <v>427</v>
      </c>
      <c r="IC597" t="s">
        <v>427</v>
      </c>
      <c r="ID597" t="s">
        <v>427</v>
      </c>
      <c r="IE597">
        <v>0</v>
      </c>
      <c r="IF597">
        <v>100</v>
      </c>
      <c r="IG597">
        <v>100</v>
      </c>
      <c r="IH597">
        <v>-0.053</v>
      </c>
      <c r="II597">
        <v>0.1425</v>
      </c>
      <c r="IJ597">
        <v>0.3340698134881136</v>
      </c>
      <c r="IK597">
        <v>-0.0004613869835165773</v>
      </c>
      <c r="IL597">
        <v>-7.733014719846753E-07</v>
      </c>
      <c r="IM597">
        <v>2.12217718631011E-10</v>
      </c>
      <c r="IN597">
        <v>-0.1489367367143348</v>
      </c>
      <c r="IO597">
        <v>0.000886434048502425</v>
      </c>
      <c r="IP597">
        <v>0.0004187276611132993</v>
      </c>
      <c r="IQ597">
        <v>-3.612086840460417E-06</v>
      </c>
      <c r="IR597">
        <v>19</v>
      </c>
      <c r="IS597">
        <v>2204</v>
      </c>
      <c r="IT597">
        <v>1</v>
      </c>
      <c r="IU597">
        <v>37</v>
      </c>
      <c r="IV597">
        <v>11.1</v>
      </c>
      <c r="IW597">
        <v>11.1</v>
      </c>
      <c r="IX597">
        <v>1.35742</v>
      </c>
      <c r="IY597">
        <v>2.24121</v>
      </c>
      <c r="IZ597">
        <v>1.39648</v>
      </c>
      <c r="JA597">
        <v>2.34741</v>
      </c>
      <c r="JB597">
        <v>1.49536</v>
      </c>
      <c r="JC597">
        <v>2.35474</v>
      </c>
      <c r="JD597">
        <v>40.0194</v>
      </c>
      <c r="JE597">
        <v>13.4491</v>
      </c>
      <c r="JF597">
        <v>18</v>
      </c>
      <c r="JG597">
        <v>394.263</v>
      </c>
      <c r="JH597">
        <v>546.645</v>
      </c>
      <c r="JI597">
        <v>33.1718</v>
      </c>
      <c r="JJ597">
        <v>32.6265</v>
      </c>
      <c r="JK597">
        <v>30.0011</v>
      </c>
      <c r="JL597">
        <v>32.4564</v>
      </c>
      <c r="JM597">
        <v>32.3521</v>
      </c>
      <c r="JN597">
        <v>27.2238</v>
      </c>
      <c r="JO597">
        <v>39.9043</v>
      </c>
      <c r="JP597">
        <v>0</v>
      </c>
      <c r="JQ597">
        <v>-999.9</v>
      </c>
      <c r="JR597">
        <v>587.375</v>
      </c>
      <c r="JS597">
        <v>15.6836</v>
      </c>
      <c r="JT597">
        <v>99.5911</v>
      </c>
      <c r="JU597">
        <v>99.69580000000001</v>
      </c>
    </row>
    <row r="598" spans="1:281">
      <c r="A598">
        <v>582</v>
      </c>
      <c r="B598">
        <v>1652297132</v>
      </c>
      <c r="C598">
        <v>15075.5</v>
      </c>
      <c r="D598" t="s">
        <v>1677</v>
      </c>
      <c r="E598" t="s">
        <v>1678</v>
      </c>
      <c r="F598">
        <v>5</v>
      </c>
      <c r="G598" t="s">
        <v>1605</v>
      </c>
      <c r="H598" t="s">
        <v>418</v>
      </c>
      <c r="I598">
        <v>1652297129.444444</v>
      </c>
      <c r="J598">
        <f>(K598)/1000</f>
        <v>0</v>
      </c>
      <c r="K598">
        <f>IF(CZ598, AN598, AH598)</f>
        <v>0</v>
      </c>
      <c r="L598">
        <f>IF(CZ598, AI598, AG598)</f>
        <v>0</v>
      </c>
      <c r="M598">
        <f>DB598 - IF(AU598&gt;1, L598*CV598*100.0/(AW598*DP598), 0)</f>
        <v>0</v>
      </c>
      <c r="N598">
        <f>((T598-J598/2)*M598-L598)/(T598+J598/2)</f>
        <v>0</v>
      </c>
      <c r="O598">
        <f>N598*(DI598+DJ598)/1000.0</f>
        <v>0</v>
      </c>
      <c r="P598">
        <f>(DB598 - IF(AU598&gt;1, L598*CV598*100.0/(AW598*DP598), 0))*(DI598+DJ598)/1000.0</f>
        <v>0</v>
      </c>
      <c r="Q598">
        <f>2.0/((1/S598-1/R598)+SIGN(S598)*SQRT((1/S598-1/R598)*(1/S598-1/R598) + 4*CW598/((CW598+1)*(CW598+1))*(2*1/S598*1/R598-1/R598*1/R598)))</f>
        <v>0</v>
      </c>
      <c r="R598">
        <f>IF(LEFT(CX598,1)&lt;&gt;"0",IF(LEFT(CX598,1)="1",3.0,CY598),$D$5+$E$5*(DP598*DI598/($K$5*1000))+$F$5*(DP598*DI598/($K$5*1000))*MAX(MIN(CV598,$J$5),$I$5)*MAX(MIN(CV598,$J$5),$I$5)+$G$5*MAX(MIN(CV598,$J$5),$I$5)*(DP598*DI598/($K$5*1000))+$H$5*(DP598*DI598/($K$5*1000))*(DP598*DI598/($K$5*1000)))</f>
        <v>0</v>
      </c>
      <c r="S598">
        <f>J598*(1000-(1000*0.61365*exp(17.502*W598/(240.97+W598))/(DI598+DJ598)+DD598)/2)/(1000*0.61365*exp(17.502*W598/(240.97+W598))/(DI598+DJ598)-DD598)</f>
        <v>0</v>
      </c>
      <c r="T598">
        <f>1/((CW598+1)/(Q598/1.6)+1/(R598/1.37)) + CW598/((CW598+1)/(Q598/1.6) + CW598/(R598/1.37))</f>
        <v>0</v>
      </c>
      <c r="U598">
        <f>(CR598*CU598)</f>
        <v>0</v>
      </c>
      <c r="V598">
        <f>(DK598+(U598+2*0.95*5.67E-8*(((DK598+$B$7)+273)^4-(DK598+273)^4)-44100*J598)/(1.84*29.3*R598+8*0.95*5.67E-8*(DK598+273)^3))</f>
        <v>0</v>
      </c>
      <c r="W598">
        <f>($C$7*DL598+$D$7*DM598+$E$7*V598)</f>
        <v>0</v>
      </c>
      <c r="X598">
        <f>0.61365*exp(17.502*W598/(240.97+W598))</f>
        <v>0</v>
      </c>
      <c r="Y598">
        <f>(Z598/AA598*100)</f>
        <v>0</v>
      </c>
      <c r="Z598">
        <f>DD598*(DI598+DJ598)/1000</f>
        <v>0</v>
      </c>
      <c r="AA598">
        <f>0.61365*exp(17.502*DK598/(240.97+DK598))</f>
        <v>0</v>
      </c>
      <c r="AB598">
        <f>(X598-DD598*(DI598+DJ598)/1000)</f>
        <v>0</v>
      </c>
      <c r="AC598">
        <f>(-J598*44100)</f>
        <v>0</v>
      </c>
      <c r="AD598">
        <f>2*29.3*R598*0.92*(DK598-W598)</f>
        <v>0</v>
      </c>
      <c r="AE598">
        <f>2*0.95*5.67E-8*(((DK598+$B$7)+273)^4-(W598+273)^4)</f>
        <v>0</v>
      </c>
      <c r="AF598">
        <f>U598+AE598+AC598+AD598</f>
        <v>0</v>
      </c>
      <c r="AG598">
        <f>DH598*AU598*(DC598-DB598*(1000-AU598*DE598)/(1000-AU598*DD598))/(100*CV598)</f>
        <v>0</v>
      </c>
      <c r="AH598">
        <f>1000*DH598*AU598*(DD598-DE598)/(100*CV598*(1000-AU598*DD598))</f>
        <v>0</v>
      </c>
      <c r="AI598">
        <f>(AJ598 - AK598 - DI598*1E3/(8.314*(DK598+273.15)) * AM598/DH598 * AL598) * DH598/(100*CV598) * (1000 - DE598)/1000</f>
        <v>0</v>
      </c>
      <c r="AJ598">
        <v>578.6609431995697</v>
      </c>
      <c r="AK598">
        <v>517.162303030303</v>
      </c>
      <c r="AL598">
        <v>3.210590877776091</v>
      </c>
      <c r="AM598">
        <v>66.43299364286264</v>
      </c>
      <c r="AN598">
        <f>(AP598 - AO598 + DI598*1E3/(8.314*(DK598+273.15)) * AR598/DH598 * AQ598) * DH598/(100*CV598) * 1000/(1000 - AP598)</f>
        <v>0</v>
      </c>
      <c r="AO598">
        <v>15.72208762054203</v>
      </c>
      <c r="AP598">
        <v>29.25214685314688</v>
      </c>
      <c r="AQ598">
        <v>8.512173871151116E-05</v>
      </c>
      <c r="AR598">
        <v>79.14352764128105</v>
      </c>
      <c r="AS598">
        <v>0</v>
      </c>
      <c r="AT598">
        <v>0</v>
      </c>
      <c r="AU598">
        <f>IF(AS598*$H$13&gt;=AW598,1.0,(AW598/(AW598-AS598*$H$13)))</f>
        <v>0</v>
      </c>
      <c r="AV598">
        <f>(AU598-1)*100</f>
        <v>0</v>
      </c>
      <c r="AW598">
        <f>MAX(0,($B$13+$C$13*DP598)/(1+$D$13*DP598)*DI598/(DK598+273)*$E$13)</f>
        <v>0</v>
      </c>
      <c r="AX598" t="s">
        <v>421</v>
      </c>
      <c r="AY598" t="s">
        <v>421</v>
      </c>
      <c r="AZ598">
        <v>0</v>
      </c>
      <c r="BA598">
        <v>0</v>
      </c>
      <c r="BB598">
        <f>1-AZ598/BA598</f>
        <v>0</v>
      </c>
      <c r="BC598">
        <v>0</v>
      </c>
      <c r="BD598" t="s">
        <v>421</v>
      </c>
      <c r="BE598" t="s">
        <v>421</v>
      </c>
      <c r="BF598">
        <v>0</v>
      </c>
      <c r="BG598">
        <v>0</v>
      </c>
      <c r="BH598">
        <f>1-BF598/BG598</f>
        <v>0</v>
      </c>
      <c r="BI598">
        <v>0.5</v>
      </c>
      <c r="BJ598">
        <f>CS598</f>
        <v>0</v>
      </c>
      <c r="BK598">
        <f>L598</f>
        <v>0</v>
      </c>
      <c r="BL598">
        <f>BH598*BI598*BJ598</f>
        <v>0</v>
      </c>
      <c r="BM598">
        <f>(BK598-BC598)/BJ598</f>
        <v>0</v>
      </c>
      <c r="BN598">
        <f>(BA598-BG598)/BG598</f>
        <v>0</v>
      </c>
      <c r="BO598">
        <f>AZ598/(BB598+AZ598/BG598)</f>
        <v>0</v>
      </c>
      <c r="BP598" t="s">
        <v>421</v>
      </c>
      <c r="BQ598">
        <v>0</v>
      </c>
      <c r="BR598">
        <f>IF(BQ598&lt;&gt;0, BQ598, BO598)</f>
        <v>0</v>
      </c>
      <c r="BS598">
        <f>1-BR598/BG598</f>
        <v>0</v>
      </c>
      <c r="BT598">
        <f>(BG598-BF598)/(BG598-BR598)</f>
        <v>0</v>
      </c>
      <c r="BU598">
        <f>(BA598-BG598)/(BA598-BR598)</f>
        <v>0</v>
      </c>
      <c r="BV598">
        <f>(BG598-BF598)/(BG598-AZ598)</f>
        <v>0</v>
      </c>
      <c r="BW598">
        <f>(BA598-BG598)/(BA598-AZ598)</f>
        <v>0</v>
      </c>
      <c r="BX598">
        <f>(BT598*BR598/BF598)</f>
        <v>0</v>
      </c>
      <c r="BY598">
        <f>(1-BX598)</f>
        <v>0</v>
      </c>
      <c r="BZ598">
        <v>1371</v>
      </c>
      <c r="CA598">
        <v>300</v>
      </c>
      <c r="CB598">
        <v>300</v>
      </c>
      <c r="CC598">
        <v>300</v>
      </c>
      <c r="CD598">
        <v>10508.5</v>
      </c>
      <c r="CE598">
        <v>0.03</v>
      </c>
      <c r="CF598">
        <v>-0.00739737</v>
      </c>
      <c r="CG598">
        <v>0.08</v>
      </c>
      <c r="CH598" t="s">
        <v>421</v>
      </c>
      <c r="CI598" t="s">
        <v>421</v>
      </c>
      <c r="CJ598" t="s">
        <v>421</v>
      </c>
      <c r="CK598" t="s">
        <v>421</v>
      </c>
      <c r="CL598" t="s">
        <v>421</v>
      </c>
      <c r="CM598" t="s">
        <v>421</v>
      </c>
      <c r="CN598" t="s">
        <v>421</v>
      </c>
      <c r="CO598" t="s">
        <v>421</v>
      </c>
      <c r="CP598" t="s">
        <v>421</v>
      </c>
      <c r="CQ598" t="s">
        <v>421</v>
      </c>
      <c r="CR598">
        <f>$B$11*DQ598+$C$11*DR598+$F$11*EC598*(1-EF598)</f>
        <v>0</v>
      </c>
      <c r="CS598">
        <f>CR598*CT598</f>
        <v>0</v>
      </c>
      <c r="CT598">
        <f>($B$11*$D$9+$C$11*$D$9+$F$11*((EP598+EH598)/MAX(EP598+EH598+EQ598, 0.1)*$I$9+EQ598/MAX(EP598+EH598+EQ598, 0.1)*$J$9))/($B$11+$C$11+$F$11)</f>
        <v>0</v>
      </c>
      <c r="CU598">
        <f>($B$11*$K$9+$C$11*$K$9+$F$11*((EP598+EH598)/MAX(EP598+EH598+EQ598, 0.1)*$P$9+EQ598/MAX(EP598+EH598+EQ598, 0.1)*$Q$9))/($B$11+$C$11+$F$11)</f>
        <v>0</v>
      </c>
      <c r="CV598">
        <v>6</v>
      </c>
      <c r="CW598">
        <v>0.5</v>
      </c>
      <c r="CX598" t="s">
        <v>422</v>
      </c>
      <c r="CY598">
        <v>2</v>
      </c>
      <c r="CZ598" t="b">
        <v>1</v>
      </c>
      <c r="DA598">
        <v>1652297129.444444</v>
      </c>
      <c r="DB598">
        <v>495.6544444444444</v>
      </c>
      <c r="DC598">
        <v>573.5365555555555</v>
      </c>
      <c r="DD598">
        <v>29.24954444444445</v>
      </c>
      <c r="DE598">
        <v>15.72256666666667</v>
      </c>
      <c r="DF598">
        <v>495.7132222222222</v>
      </c>
      <c r="DG598">
        <v>29.10701111111111</v>
      </c>
      <c r="DH598">
        <v>400.052</v>
      </c>
      <c r="DI598">
        <v>90.48628888888889</v>
      </c>
      <c r="DJ598">
        <v>0.0999737</v>
      </c>
      <c r="DK598">
        <v>33.96164444444445</v>
      </c>
      <c r="DL598">
        <v>32.62615555555556</v>
      </c>
      <c r="DM598">
        <v>999.9000000000001</v>
      </c>
      <c r="DN598">
        <v>0</v>
      </c>
      <c r="DO598">
        <v>0</v>
      </c>
      <c r="DP598">
        <v>10004.5</v>
      </c>
      <c r="DQ598">
        <v>0</v>
      </c>
      <c r="DR598">
        <v>1010.706666666667</v>
      </c>
      <c r="DS598">
        <v>-77.88207777777778</v>
      </c>
      <c r="DT598">
        <v>510.5889999999999</v>
      </c>
      <c r="DU598">
        <v>582.6980000000001</v>
      </c>
      <c r="DV598">
        <v>13.527</v>
      </c>
      <c r="DW598">
        <v>573.5365555555555</v>
      </c>
      <c r="DX598">
        <v>15.72256666666667</v>
      </c>
      <c r="DY598">
        <v>2.646683333333333</v>
      </c>
      <c r="DZ598">
        <v>1.422677777777778</v>
      </c>
      <c r="EA598">
        <v>21.9578</v>
      </c>
      <c r="EB598">
        <v>12.16151111111111</v>
      </c>
      <c r="EC598">
        <v>1500.038888888889</v>
      </c>
      <c r="ED598">
        <v>0.9730056666666668</v>
      </c>
      <c r="EE598">
        <v>0.02699434444444444</v>
      </c>
      <c r="EF598">
        <v>0</v>
      </c>
      <c r="EG598">
        <v>1149.167777777778</v>
      </c>
      <c r="EH598">
        <v>5.00097</v>
      </c>
      <c r="EI598">
        <v>18585.14444444444</v>
      </c>
      <c r="EJ598">
        <v>12491.93333333333</v>
      </c>
      <c r="EK598">
        <v>42.875</v>
      </c>
      <c r="EL598">
        <v>44.625</v>
      </c>
      <c r="EM598">
        <v>43.125</v>
      </c>
      <c r="EN598">
        <v>44.437</v>
      </c>
      <c r="EO598">
        <v>44</v>
      </c>
      <c r="EP598">
        <v>1454.676666666667</v>
      </c>
      <c r="EQ598">
        <v>40.36</v>
      </c>
      <c r="ER598">
        <v>0</v>
      </c>
      <c r="ES598">
        <v>689</v>
      </c>
      <c r="ET598">
        <v>0</v>
      </c>
      <c r="EU598">
        <v>1148.0552</v>
      </c>
      <c r="EV598">
        <v>15.47615383893979</v>
      </c>
      <c r="EW598">
        <v>253.1769228593087</v>
      </c>
      <c r="EX598">
        <v>18565.472</v>
      </c>
      <c r="EY598">
        <v>15</v>
      </c>
      <c r="EZ598">
        <v>1652296461.5</v>
      </c>
      <c r="FA598" t="s">
        <v>1606</v>
      </c>
      <c r="FB598">
        <v>1652296461.5</v>
      </c>
      <c r="FC598">
        <v>1652296459.5</v>
      </c>
      <c r="FD598">
        <v>40</v>
      </c>
      <c r="FE598">
        <v>-0.753</v>
      </c>
      <c r="FF598">
        <v>0.017</v>
      </c>
      <c r="FG598">
        <v>0.039</v>
      </c>
      <c r="FH598">
        <v>0.136</v>
      </c>
      <c r="FI598">
        <v>400</v>
      </c>
      <c r="FJ598">
        <v>29</v>
      </c>
      <c r="FK598">
        <v>0.22</v>
      </c>
      <c r="FL598">
        <v>0.25</v>
      </c>
      <c r="FM598">
        <v>-75.72774000000001</v>
      </c>
      <c r="FN598">
        <v>-15.66888180112574</v>
      </c>
      <c r="FO598">
        <v>1.511042941944405</v>
      </c>
      <c r="FP598">
        <v>-1</v>
      </c>
      <c r="FQ598">
        <v>13.5185925</v>
      </c>
      <c r="FR598">
        <v>0.0640671669793219</v>
      </c>
      <c r="FS598">
        <v>0.00714305213126717</v>
      </c>
      <c r="FT598">
        <v>1</v>
      </c>
      <c r="FU598">
        <v>0</v>
      </c>
      <c r="FV598">
        <v>0</v>
      </c>
      <c r="FW598">
        <v>0</v>
      </c>
      <c r="FX598">
        <v>-1</v>
      </c>
      <c r="FY598">
        <v>1</v>
      </c>
      <c r="FZ598">
        <v>1</v>
      </c>
      <c r="GA598" t="s">
        <v>719</v>
      </c>
      <c r="GB598">
        <v>2.69324</v>
      </c>
      <c r="GC598">
        <v>2.70513</v>
      </c>
      <c r="GD598">
        <v>0.106689</v>
      </c>
      <c r="GE598">
        <v>0.117136</v>
      </c>
      <c r="GF598">
        <v>0.120997</v>
      </c>
      <c r="GG598">
        <v>0.0771577</v>
      </c>
      <c r="GH598">
        <v>27970.2</v>
      </c>
      <c r="GI598">
        <v>27757.6</v>
      </c>
      <c r="GJ598">
        <v>29138.5</v>
      </c>
      <c r="GK598">
        <v>29102.7</v>
      </c>
      <c r="GL598">
        <v>33906.7</v>
      </c>
      <c r="GM598">
        <v>35761.8</v>
      </c>
      <c r="GN598">
        <v>41004.3</v>
      </c>
      <c r="GO598">
        <v>41535.2</v>
      </c>
      <c r="GP598">
        <v>1.71572</v>
      </c>
      <c r="GQ598">
        <v>1.98055</v>
      </c>
      <c r="GR598">
        <v>0.0659563</v>
      </c>
      <c r="GS598">
        <v>0</v>
      </c>
      <c r="GT598">
        <v>31.5579</v>
      </c>
      <c r="GU598">
        <v>999.9</v>
      </c>
      <c r="GV598">
        <v>37.4</v>
      </c>
      <c r="GW598">
        <v>38</v>
      </c>
      <c r="GX598">
        <v>27.5148</v>
      </c>
      <c r="GY598">
        <v>62.8647</v>
      </c>
      <c r="GZ598">
        <v>29.8758</v>
      </c>
      <c r="HA598">
        <v>1</v>
      </c>
      <c r="HB598">
        <v>0.407538</v>
      </c>
      <c r="HC598">
        <v>0</v>
      </c>
      <c r="HD598">
        <v>20.3918</v>
      </c>
      <c r="HE598">
        <v>5.21564</v>
      </c>
      <c r="HF598">
        <v>12.0099</v>
      </c>
      <c r="HG598">
        <v>4.98715</v>
      </c>
      <c r="HH598">
        <v>3.28838</v>
      </c>
      <c r="HI598">
        <v>2591.3</v>
      </c>
      <c r="HJ598">
        <v>9999</v>
      </c>
      <c r="HK598">
        <v>9999</v>
      </c>
      <c r="HL598">
        <v>48.1</v>
      </c>
      <c r="HM598">
        <v>1.86737</v>
      </c>
      <c r="HN598">
        <v>1.8663</v>
      </c>
      <c r="HO598">
        <v>1.86584</v>
      </c>
      <c r="HP598">
        <v>1.86573</v>
      </c>
      <c r="HQ598">
        <v>1.86752</v>
      </c>
      <c r="HR598">
        <v>1.87004</v>
      </c>
      <c r="HS598">
        <v>1.86874</v>
      </c>
      <c r="HT598">
        <v>1.87007</v>
      </c>
      <c r="HU598">
        <v>0</v>
      </c>
      <c r="HV598">
        <v>0</v>
      </c>
      <c r="HW598">
        <v>0</v>
      </c>
      <c r="HX598">
        <v>0</v>
      </c>
      <c r="HY598" t="s">
        <v>425</v>
      </c>
      <c r="HZ598" t="s">
        <v>426</v>
      </c>
      <c r="IA598" t="s">
        <v>427</v>
      </c>
      <c r="IB598" t="s">
        <v>427</v>
      </c>
      <c r="IC598" t="s">
        <v>427</v>
      </c>
      <c r="ID598" t="s">
        <v>427</v>
      </c>
      <c r="IE598">
        <v>0</v>
      </c>
      <c r="IF598">
        <v>100</v>
      </c>
      <c r="IG598">
        <v>100</v>
      </c>
      <c r="IH598">
        <v>-0.068</v>
      </c>
      <c r="II598">
        <v>0.1426</v>
      </c>
      <c r="IJ598">
        <v>0.3340698134881136</v>
      </c>
      <c r="IK598">
        <v>-0.0004613869835165773</v>
      </c>
      <c r="IL598">
        <v>-7.733014719846753E-07</v>
      </c>
      <c r="IM598">
        <v>2.12217718631011E-10</v>
      </c>
      <c r="IN598">
        <v>-0.1489367367143348</v>
      </c>
      <c r="IO598">
        <v>0.000886434048502425</v>
      </c>
      <c r="IP598">
        <v>0.0004187276611132993</v>
      </c>
      <c r="IQ598">
        <v>-3.612086840460417E-06</v>
      </c>
      <c r="IR598">
        <v>19</v>
      </c>
      <c r="IS598">
        <v>2204</v>
      </c>
      <c r="IT598">
        <v>1</v>
      </c>
      <c r="IU598">
        <v>37</v>
      </c>
      <c r="IV598">
        <v>11.2</v>
      </c>
      <c r="IW598">
        <v>11.2</v>
      </c>
      <c r="IX598">
        <v>1.3855</v>
      </c>
      <c r="IY598">
        <v>2.24243</v>
      </c>
      <c r="IZ598">
        <v>1.39648</v>
      </c>
      <c r="JA598">
        <v>2.34741</v>
      </c>
      <c r="JB598">
        <v>1.49536</v>
      </c>
      <c r="JC598">
        <v>2.39868</v>
      </c>
      <c r="JD598">
        <v>40.0194</v>
      </c>
      <c r="JE598">
        <v>13.4578</v>
      </c>
      <c r="JF598">
        <v>18</v>
      </c>
      <c r="JG598">
        <v>394.433</v>
      </c>
      <c r="JH598">
        <v>546.442</v>
      </c>
      <c r="JI598">
        <v>33.1781</v>
      </c>
      <c r="JJ598">
        <v>32.6348</v>
      </c>
      <c r="JK598">
        <v>30.0011</v>
      </c>
      <c r="JL598">
        <v>32.4643</v>
      </c>
      <c r="JM598">
        <v>32.3606</v>
      </c>
      <c r="JN598">
        <v>27.7632</v>
      </c>
      <c r="JO598">
        <v>39.9043</v>
      </c>
      <c r="JP598">
        <v>0</v>
      </c>
      <c r="JQ598">
        <v>-999.9</v>
      </c>
      <c r="JR598">
        <v>600.731</v>
      </c>
      <c r="JS598">
        <v>15.6811</v>
      </c>
      <c r="JT598">
        <v>99.5879</v>
      </c>
      <c r="JU598">
        <v>99.6909</v>
      </c>
    </row>
    <row r="599" spans="1:281">
      <c r="A599">
        <v>583</v>
      </c>
      <c r="B599">
        <v>1652297137</v>
      </c>
      <c r="C599">
        <v>15080.5</v>
      </c>
      <c r="D599" t="s">
        <v>1679</v>
      </c>
      <c r="E599" t="s">
        <v>1680</v>
      </c>
      <c r="F599">
        <v>5</v>
      </c>
      <c r="G599" t="s">
        <v>1605</v>
      </c>
      <c r="H599" t="s">
        <v>418</v>
      </c>
      <c r="I599">
        <v>1652297134.5</v>
      </c>
      <c r="J599">
        <f>(K599)/1000</f>
        <v>0</v>
      </c>
      <c r="K599">
        <f>IF(CZ599, AN599, AH599)</f>
        <v>0</v>
      </c>
      <c r="L599">
        <f>IF(CZ599, AI599, AG599)</f>
        <v>0</v>
      </c>
      <c r="M599">
        <f>DB599 - IF(AU599&gt;1, L599*CV599*100.0/(AW599*DP599), 0)</f>
        <v>0</v>
      </c>
      <c r="N599">
        <f>((T599-J599/2)*M599-L599)/(T599+J599/2)</f>
        <v>0</v>
      </c>
      <c r="O599">
        <f>N599*(DI599+DJ599)/1000.0</f>
        <v>0</v>
      </c>
      <c r="P599">
        <f>(DB599 - IF(AU599&gt;1, L599*CV599*100.0/(AW599*DP599), 0))*(DI599+DJ599)/1000.0</f>
        <v>0</v>
      </c>
      <c r="Q599">
        <f>2.0/((1/S599-1/R599)+SIGN(S599)*SQRT((1/S599-1/R599)*(1/S599-1/R599) + 4*CW599/((CW599+1)*(CW599+1))*(2*1/S599*1/R599-1/R599*1/R599)))</f>
        <v>0</v>
      </c>
      <c r="R599">
        <f>IF(LEFT(CX599,1)&lt;&gt;"0",IF(LEFT(CX599,1)="1",3.0,CY599),$D$5+$E$5*(DP599*DI599/($K$5*1000))+$F$5*(DP599*DI599/($K$5*1000))*MAX(MIN(CV599,$J$5),$I$5)*MAX(MIN(CV599,$J$5),$I$5)+$G$5*MAX(MIN(CV599,$J$5),$I$5)*(DP599*DI599/($K$5*1000))+$H$5*(DP599*DI599/($K$5*1000))*(DP599*DI599/($K$5*1000)))</f>
        <v>0</v>
      </c>
      <c r="S599">
        <f>J599*(1000-(1000*0.61365*exp(17.502*W599/(240.97+W599))/(DI599+DJ599)+DD599)/2)/(1000*0.61365*exp(17.502*W599/(240.97+W599))/(DI599+DJ599)-DD599)</f>
        <v>0</v>
      </c>
      <c r="T599">
        <f>1/((CW599+1)/(Q599/1.6)+1/(R599/1.37)) + CW599/((CW599+1)/(Q599/1.6) + CW599/(R599/1.37))</f>
        <v>0</v>
      </c>
      <c r="U599">
        <f>(CR599*CU599)</f>
        <v>0</v>
      </c>
      <c r="V599">
        <f>(DK599+(U599+2*0.95*5.67E-8*(((DK599+$B$7)+273)^4-(DK599+273)^4)-44100*J599)/(1.84*29.3*R599+8*0.95*5.67E-8*(DK599+273)^3))</f>
        <v>0</v>
      </c>
      <c r="W599">
        <f>($C$7*DL599+$D$7*DM599+$E$7*V599)</f>
        <v>0</v>
      </c>
      <c r="X599">
        <f>0.61365*exp(17.502*W599/(240.97+W599))</f>
        <v>0</v>
      </c>
      <c r="Y599">
        <f>(Z599/AA599*100)</f>
        <v>0</v>
      </c>
      <c r="Z599">
        <f>DD599*(DI599+DJ599)/1000</f>
        <v>0</v>
      </c>
      <c r="AA599">
        <f>0.61365*exp(17.502*DK599/(240.97+DK599))</f>
        <v>0</v>
      </c>
      <c r="AB599">
        <f>(X599-DD599*(DI599+DJ599)/1000)</f>
        <v>0</v>
      </c>
      <c r="AC599">
        <f>(-J599*44100)</f>
        <v>0</v>
      </c>
      <c r="AD599">
        <f>2*29.3*R599*0.92*(DK599-W599)</f>
        <v>0</v>
      </c>
      <c r="AE599">
        <f>2*0.95*5.67E-8*(((DK599+$B$7)+273)^4-(W599+273)^4)</f>
        <v>0</v>
      </c>
      <c r="AF599">
        <f>U599+AE599+AC599+AD599</f>
        <v>0</v>
      </c>
      <c r="AG599">
        <f>DH599*AU599*(DC599-DB599*(1000-AU599*DE599)/(1000-AU599*DD599))/(100*CV599)</f>
        <v>0</v>
      </c>
      <c r="AH599">
        <f>1000*DH599*AU599*(DD599-DE599)/(100*CV599*(1000-AU599*DD599))</f>
        <v>0</v>
      </c>
      <c r="AI599">
        <f>(AJ599 - AK599 - DI599*1E3/(8.314*(DK599+273.15)) * AM599/DH599 * AL599) * DH599/(100*CV599) * (1000 - DE599)/1000</f>
        <v>0</v>
      </c>
      <c r="AJ599">
        <v>595.6390725608943</v>
      </c>
      <c r="AK599">
        <v>533.1190727272727</v>
      </c>
      <c r="AL599">
        <v>3.195855431172565</v>
      </c>
      <c r="AM599">
        <v>66.43299364286264</v>
      </c>
      <c r="AN599">
        <f>(AP599 - AO599 + DI599*1E3/(8.314*(DK599+273.15)) * AR599/DH599 * AQ599) * DH599/(100*CV599) * 1000/(1000 - AP599)</f>
        <v>0</v>
      </c>
      <c r="AO599">
        <v>15.72423227236117</v>
      </c>
      <c r="AP599">
        <v>29.25545594405597</v>
      </c>
      <c r="AQ599">
        <v>0.0002088367484327652</v>
      </c>
      <c r="AR599">
        <v>79.14352764128105</v>
      </c>
      <c r="AS599">
        <v>0</v>
      </c>
      <c r="AT599">
        <v>0</v>
      </c>
      <c r="AU599">
        <f>IF(AS599*$H$13&gt;=AW599,1.0,(AW599/(AW599-AS599*$H$13)))</f>
        <v>0</v>
      </c>
      <c r="AV599">
        <f>(AU599-1)*100</f>
        <v>0</v>
      </c>
      <c r="AW599">
        <f>MAX(0,($B$13+$C$13*DP599)/(1+$D$13*DP599)*DI599/(DK599+273)*$E$13)</f>
        <v>0</v>
      </c>
      <c r="AX599" t="s">
        <v>421</v>
      </c>
      <c r="AY599" t="s">
        <v>421</v>
      </c>
      <c r="AZ599">
        <v>0</v>
      </c>
      <c r="BA599">
        <v>0</v>
      </c>
      <c r="BB599">
        <f>1-AZ599/BA599</f>
        <v>0</v>
      </c>
      <c r="BC599">
        <v>0</v>
      </c>
      <c r="BD599" t="s">
        <v>421</v>
      </c>
      <c r="BE599" t="s">
        <v>421</v>
      </c>
      <c r="BF599">
        <v>0</v>
      </c>
      <c r="BG599">
        <v>0</v>
      </c>
      <c r="BH599">
        <f>1-BF599/BG599</f>
        <v>0</v>
      </c>
      <c r="BI599">
        <v>0.5</v>
      </c>
      <c r="BJ599">
        <f>CS599</f>
        <v>0</v>
      </c>
      <c r="BK599">
        <f>L599</f>
        <v>0</v>
      </c>
      <c r="BL599">
        <f>BH599*BI599*BJ599</f>
        <v>0</v>
      </c>
      <c r="BM599">
        <f>(BK599-BC599)/BJ599</f>
        <v>0</v>
      </c>
      <c r="BN599">
        <f>(BA599-BG599)/BG599</f>
        <v>0</v>
      </c>
      <c r="BO599">
        <f>AZ599/(BB599+AZ599/BG599)</f>
        <v>0</v>
      </c>
      <c r="BP599" t="s">
        <v>421</v>
      </c>
      <c r="BQ599">
        <v>0</v>
      </c>
      <c r="BR599">
        <f>IF(BQ599&lt;&gt;0, BQ599, BO599)</f>
        <v>0</v>
      </c>
      <c r="BS599">
        <f>1-BR599/BG599</f>
        <v>0</v>
      </c>
      <c r="BT599">
        <f>(BG599-BF599)/(BG599-BR599)</f>
        <v>0</v>
      </c>
      <c r="BU599">
        <f>(BA599-BG599)/(BA599-BR599)</f>
        <v>0</v>
      </c>
      <c r="BV599">
        <f>(BG599-BF599)/(BG599-AZ599)</f>
        <v>0</v>
      </c>
      <c r="BW599">
        <f>(BA599-BG599)/(BA599-AZ599)</f>
        <v>0</v>
      </c>
      <c r="BX599">
        <f>(BT599*BR599/BF599)</f>
        <v>0</v>
      </c>
      <c r="BY599">
        <f>(1-BX599)</f>
        <v>0</v>
      </c>
      <c r="BZ599">
        <v>1371</v>
      </c>
      <c r="CA599">
        <v>300</v>
      </c>
      <c r="CB599">
        <v>300</v>
      </c>
      <c r="CC599">
        <v>300</v>
      </c>
      <c r="CD599">
        <v>10508.5</v>
      </c>
      <c r="CE599">
        <v>0.03</v>
      </c>
      <c r="CF599">
        <v>-0.00739737</v>
      </c>
      <c r="CG599">
        <v>0.08</v>
      </c>
      <c r="CH599" t="s">
        <v>421</v>
      </c>
      <c r="CI599" t="s">
        <v>421</v>
      </c>
      <c r="CJ599" t="s">
        <v>421</v>
      </c>
      <c r="CK599" t="s">
        <v>421</v>
      </c>
      <c r="CL599" t="s">
        <v>421</v>
      </c>
      <c r="CM599" t="s">
        <v>421</v>
      </c>
      <c r="CN599" t="s">
        <v>421</v>
      </c>
      <c r="CO599" t="s">
        <v>421</v>
      </c>
      <c r="CP599" t="s">
        <v>421</v>
      </c>
      <c r="CQ599" t="s">
        <v>421</v>
      </c>
      <c r="CR599">
        <f>$B$11*DQ599+$C$11*DR599+$F$11*EC599*(1-EF599)</f>
        <v>0</v>
      </c>
      <c r="CS599">
        <f>CR599*CT599</f>
        <v>0</v>
      </c>
      <c r="CT599">
        <f>($B$11*$D$9+$C$11*$D$9+$F$11*((EP599+EH599)/MAX(EP599+EH599+EQ599, 0.1)*$I$9+EQ599/MAX(EP599+EH599+EQ599, 0.1)*$J$9))/($B$11+$C$11+$F$11)</f>
        <v>0</v>
      </c>
      <c r="CU599">
        <f>($B$11*$K$9+$C$11*$K$9+$F$11*((EP599+EH599)/MAX(EP599+EH599+EQ599, 0.1)*$P$9+EQ599/MAX(EP599+EH599+EQ599, 0.1)*$Q$9))/($B$11+$C$11+$F$11)</f>
        <v>0</v>
      </c>
      <c r="CV599">
        <v>6</v>
      </c>
      <c r="CW599">
        <v>0.5</v>
      </c>
      <c r="CX599" t="s">
        <v>422</v>
      </c>
      <c r="CY599">
        <v>2</v>
      </c>
      <c r="CZ599" t="b">
        <v>1</v>
      </c>
      <c r="DA599">
        <v>1652297134.5</v>
      </c>
      <c r="DB599">
        <v>511.2871111111111</v>
      </c>
      <c r="DC599">
        <v>590.5174444444443</v>
      </c>
      <c r="DD599">
        <v>29.25544444444444</v>
      </c>
      <c r="DE599">
        <v>15.72371111111111</v>
      </c>
      <c r="DF599">
        <v>511.3628888888888</v>
      </c>
      <c r="DG599">
        <v>29.1128</v>
      </c>
      <c r="DH599">
        <v>400.0876666666666</v>
      </c>
      <c r="DI599">
        <v>90.49248888888889</v>
      </c>
      <c r="DJ599">
        <v>0.09997156666666666</v>
      </c>
      <c r="DK599">
        <v>33.96814444444445</v>
      </c>
      <c r="DL599">
        <v>32.62691111111111</v>
      </c>
      <c r="DM599">
        <v>999.9000000000001</v>
      </c>
      <c r="DN599">
        <v>0</v>
      </c>
      <c r="DO599">
        <v>0</v>
      </c>
      <c r="DP599">
        <v>10009.43888888889</v>
      </c>
      <c r="DQ599">
        <v>0</v>
      </c>
      <c r="DR599">
        <v>1009.971111111111</v>
      </c>
      <c r="DS599">
        <v>-79.2302</v>
      </c>
      <c r="DT599">
        <v>526.6958888888889</v>
      </c>
      <c r="DU599">
        <v>599.9508888888889</v>
      </c>
      <c r="DV599">
        <v>13.53172222222222</v>
      </c>
      <c r="DW599">
        <v>590.5174444444443</v>
      </c>
      <c r="DX599">
        <v>15.72371111111111</v>
      </c>
      <c r="DY599">
        <v>2.647397777777778</v>
      </c>
      <c r="DZ599">
        <v>1.422877777777778</v>
      </c>
      <c r="EA599">
        <v>21.96222222222222</v>
      </c>
      <c r="EB599">
        <v>12.16365555555556</v>
      </c>
      <c r="EC599">
        <v>1499.998888888889</v>
      </c>
      <c r="ED599">
        <v>0.9730056666666668</v>
      </c>
      <c r="EE599">
        <v>0.02699434444444444</v>
      </c>
      <c r="EF599">
        <v>0</v>
      </c>
      <c r="EG599">
        <v>1149.89</v>
      </c>
      <c r="EH599">
        <v>5.00097</v>
      </c>
      <c r="EI599">
        <v>18597.97777777778</v>
      </c>
      <c r="EJ599">
        <v>12491.58888888889</v>
      </c>
      <c r="EK599">
        <v>42.875</v>
      </c>
      <c r="EL599">
        <v>44.625</v>
      </c>
      <c r="EM599">
        <v>43.125</v>
      </c>
      <c r="EN599">
        <v>44.444</v>
      </c>
      <c r="EO599">
        <v>44</v>
      </c>
      <c r="EP599">
        <v>1454.638888888889</v>
      </c>
      <c r="EQ599">
        <v>40.36</v>
      </c>
      <c r="ER599">
        <v>0</v>
      </c>
      <c r="ES599">
        <v>693.7999999523163</v>
      </c>
      <c r="ET599">
        <v>0</v>
      </c>
      <c r="EU599">
        <v>1149.1156</v>
      </c>
      <c r="EV599">
        <v>10.0069230465162</v>
      </c>
      <c r="EW599">
        <v>193.7538456587299</v>
      </c>
      <c r="EX599">
        <v>18583.22</v>
      </c>
      <c r="EY599">
        <v>15</v>
      </c>
      <c r="EZ599">
        <v>1652296461.5</v>
      </c>
      <c r="FA599" t="s">
        <v>1606</v>
      </c>
      <c r="FB599">
        <v>1652296461.5</v>
      </c>
      <c r="FC599">
        <v>1652296459.5</v>
      </c>
      <c r="FD599">
        <v>40</v>
      </c>
      <c r="FE599">
        <v>-0.753</v>
      </c>
      <c r="FF599">
        <v>0.017</v>
      </c>
      <c r="FG599">
        <v>0.039</v>
      </c>
      <c r="FH599">
        <v>0.136</v>
      </c>
      <c r="FI599">
        <v>400</v>
      </c>
      <c r="FJ599">
        <v>29</v>
      </c>
      <c r="FK599">
        <v>0.22</v>
      </c>
      <c r="FL599">
        <v>0.25</v>
      </c>
      <c r="FM599">
        <v>-77.08611463414634</v>
      </c>
      <c r="FN599">
        <v>-14.86826341463408</v>
      </c>
      <c r="FO599">
        <v>1.468037380158264</v>
      </c>
      <c r="FP599">
        <v>-1</v>
      </c>
      <c r="FQ599">
        <v>13.52445853658537</v>
      </c>
      <c r="FR599">
        <v>0.04421393728225101</v>
      </c>
      <c r="FS599">
        <v>0.005115351148319443</v>
      </c>
      <c r="FT599">
        <v>1</v>
      </c>
      <c r="FU599">
        <v>0</v>
      </c>
      <c r="FV599">
        <v>0</v>
      </c>
      <c r="FW599">
        <v>0</v>
      </c>
      <c r="FX599">
        <v>-1</v>
      </c>
      <c r="FY599">
        <v>1</v>
      </c>
      <c r="FZ599">
        <v>1</v>
      </c>
      <c r="GA599" t="s">
        <v>719</v>
      </c>
      <c r="GB599">
        <v>2.69328</v>
      </c>
      <c r="GC599">
        <v>2.70534</v>
      </c>
      <c r="GD599">
        <v>0.109082</v>
      </c>
      <c r="GE599">
        <v>0.119541</v>
      </c>
      <c r="GF599">
        <v>0.121008</v>
      </c>
      <c r="GG599">
        <v>0.0771575</v>
      </c>
      <c r="GH599">
        <v>27893.7</v>
      </c>
      <c r="GI599">
        <v>27681.1</v>
      </c>
      <c r="GJ599">
        <v>29137</v>
      </c>
      <c r="GK599">
        <v>29102</v>
      </c>
      <c r="GL599">
        <v>33904.9</v>
      </c>
      <c r="GM599">
        <v>35761.1</v>
      </c>
      <c r="GN599">
        <v>41002.5</v>
      </c>
      <c r="GO599">
        <v>41534.3</v>
      </c>
      <c r="GP599">
        <v>1.71565</v>
      </c>
      <c r="GQ599">
        <v>1.98055</v>
      </c>
      <c r="GR599">
        <v>0.06586309999999999</v>
      </c>
      <c r="GS599">
        <v>0</v>
      </c>
      <c r="GT599">
        <v>31.5627</v>
      </c>
      <c r="GU599">
        <v>999.9</v>
      </c>
      <c r="GV599">
        <v>37.4</v>
      </c>
      <c r="GW599">
        <v>38</v>
      </c>
      <c r="GX599">
        <v>27.5121</v>
      </c>
      <c r="GY599">
        <v>62.9047</v>
      </c>
      <c r="GZ599">
        <v>29.7396</v>
      </c>
      <c r="HA599">
        <v>1</v>
      </c>
      <c r="HB599">
        <v>0.408707</v>
      </c>
      <c r="HC599">
        <v>0</v>
      </c>
      <c r="HD599">
        <v>20.3918</v>
      </c>
      <c r="HE599">
        <v>5.21564</v>
      </c>
      <c r="HF599">
        <v>12.0099</v>
      </c>
      <c r="HG599">
        <v>4.9872</v>
      </c>
      <c r="HH599">
        <v>3.28842</v>
      </c>
      <c r="HI599">
        <v>2591.3</v>
      </c>
      <c r="HJ599">
        <v>9999</v>
      </c>
      <c r="HK599">
        <v>9999</v>
      </c>
      <c r="HL599">
        <v>48.1</v>
      </c>
      <c r="HM599">
        <v>1.86737</v>
      </c>
      <c r="HN599">
        <v>1.8663</v>
      </c>
      <c r="HO599">
        <v>1.86584</v>
      </c>
      <c r="HP599">
        <v>1.86572</v>
      </c>
      <c r="HQ599">
        <v>1.86753</v>
      </c>
      <c r="HR599">
        <v>1.87001</v>
      </c>
      <c r="HS599">
        <v>1.86874</v>
      </c>
      <c r="HT599">
        <v>1.8701</v>
      </c>
      <c r="HU599">
        <v>0</v>
      </c>
      <c r="HV599">
        <v>0</v>
      </c>
      <c r="HW599">
        <v>0</v>
      </c>
      <c r="HX599">
        <v>0</v>
      </c>
      <c r="HY599" t="s">
        <v>425</v>
      </c>
      <c r="HZ599" t="s">
        <v>426</v>
      </c>
      <c r="IA599" t="s">
        <v>427</v>
      </c>
      <c r="IB599" t="s">
        <v>427</v>
      </c>
      <c r="IC599" t="s">
        <v>427</v>
      </c>
      <c r="ID599" t="s">
        <v>427</v>
      </c>
      <c r="IE599">
        <v>0</v>
      </c>
      <c r="IF599">
        <v>100</v>
      </c>
      <c r="IG599">
        <v>100</v>
      </c>
      <c r="IH599">
        <v>-0.08400000000000001</v>
      </c>
      <c r="II599">
        <v>0.1426</v>
      </c>
      <c r="IJ599">
        <v>0.3340698134881136</v>
      </c>
      <c r="IK599">
        <v>-0.0004613869835165773</v>
      </c>
      <c r="IL599">
        <v>-7.733014719846753E-07</v>
      </c>
      <c r="IM599">
        <v>2.12217718631011E-10</v>
      </c>
      <c r="IN599">
        <v>-0.1489367367143348</v>
      </c>
      <c r="IO599">
        <v>0.000886434048502425</v>
      </c>
      <c r="IP599">
        <v>0.0004187276611132993</v>
      </c>
      <c r="IQ599">
        <v>-3.612086840460417E-06</v>
      </c>
      <c r="IR599">
        <v>19</v>
      </c>
      <c r="IS599">
        <v>2204</v>
      </c>
      <c r="IT599">
        <v>1</v>
      </c>
      <c r="IU599">
        <v>37</v>
      </c>
      <c r="IV599">
        <v>11.3</v>
      </c>
      <c r="IW599">
        <v>11.3</v>
      </c>
      <c r="IX599">
        <v>1.41724</v>
      </c>
      <c r="IY599">
        <v>2.23511</v>
      </c>
      <c r="IZ599">
        <v>1.39648</v>
      </c>
      <c r="JA599">
        <v>2.34741</v>
      </c>
      <c r="JB599">
        <v>1.49536</v>
      </c>
      <c r="JC599">
        <v>2.3999</v>
      </c>
      <c r="JD599">
        <v>40.0194</v>
      </c>
      <c r="JE599">
        <v>13.4491</v>
      </c>
      <c r="JF599">
        <v>18</v>
      </c>
      <c r="JG599">
        <v>394.446</v>
      </c>
      <c r="JH599">
        <v>546.519</v>
      </c>
      <c r="JI599">
        <v>33.1851</v>
      </c>
      <c r="JJ599">
        <v>32.6446</v>
      </c>
      <c r="JK599">
        <v>30.0012</v>
      </c>
      <c r="JL599">
        <v>32.4736</v>
      </c>
      <c r="JM599">
        <v>32.3693</v>
      </c>
      <c r="JN599">
        <v>28.4204</v>
      </c>
      <c r="JO599">
        <v>39.9043</v>
      </c>
      <c r="JP599">
        <v>0</v>
      </c>
      <c r="JQ599">
        <v>-999.9</v>
      </c>
      <c r="JR599">
        <v>620.789</v>
      </c>
      <c r="JS599">
        <v>15.6789</v>
      </c>
      <c r="JT599">
        <v>99.5834</v>
      </c>
      <c r="JU599">
        <v>99.68859999999999</v>
      </c>
    </row>
    <row r="600" spans="1:281">
      <c r="A600">
        <v>584</v>
      </c>
      <c r="B600">
        <v>1652297142</v>
      </c>
      <c r="C600">
        <v>15085.5</v>
      </c>
      <c r="D600" t="s">
        <v>1681</v>
      </c>
      <c r="E600" t="s">
        <v>1682</v>
      </c>
      <c r="F600">
        <v>5</v>
      </c>
      <c r="G600" t="s">
        <v>1605</v>
      </c>
      <c r="H600" t="s">
        <v>418</v>
      </c>
      <c r="I600">
        <v>1652297139.2</v>
      </c>
      <c r="J600">
        <f>(K600)/1000</f>
        <v>0</v>
      </c>
      <c r="K600">
        <f>IF(CZ600, AN600, AH600)</f>
        <v>0</v>
      </c>
      <c r="L600">
        <f>IF(CZ600, AI600, AG600)</f>
        <v>0</v>
      </c>
      <c r="M600">
        <f>DB600 - IF(AU600&gt;1, L600*CV600*100.0/(AW600*DP600), 0)</f>
        <v>0</v>
      </c>
      <c r="N600">
        <f>((T600-J600/2)*M600-L600)/(T600+J600/2)</f>
        <v>0</v>
      </c>
      <c r="O600">
        <f>N600*(DI600+DJ600)/1000.0</f>
        <v>0</v>
      </c>
      <c r="P600">
        <f>(DB600 - IF(AU600&gt;1, L600*CV600*100.0/(AW600*DP600), 0))*(DI600+DJ600)/1000.0</f>
        <v>0</v>
      </c>
      <c r="Q600">
        <f>2.0/((1/S600-1/R600)+SIGN(S600)*SQRT((1/S600-1/R600)*(1/S600-1/R600) + 4*CW600/((CW600+1)*(CW600+1))*(2*1/S600*1/R600-1/R600*1/R600)))</f>
        <v>0</v>
      </c>
      <c r="R600">
        <f>IF(LEFT(CX600,1)&lt;&gt;"0",IF(LEFT(CX600,1)="1",3.0,CY600),$D$5+$E$5*(DP600*DI600/($K$5*1000))+$F$5*(DP600*DI600/($K$5*1000))*MAX(MIN(CV600,$J$5),$I$5)*MAX(MIN(CV600,$J$5),$I$5)+$G$5*MAX(MIN(CV600,$J$5),$I$5)*(DP600*DI600/($K$5*1000))+$H$5*(DP600*DI600/($K$5*1000))*(DP600*DI600/($K$5*1000)))</f>
        <v>0</v>
      </c>
      <c r="S600">
        <f>J600*(1000-(1000*0.61365*exp(17.502*W600/(240.97+W600))/(DI600+DJ600)+DD600)/2)/(1000*0.61365*exp(17.502*W600/(240.97+W600))/(DI600+DJ600)-DD600)</f>
        <v>0</v>
      </c>
      <c r="T600">
        <f>1/((CW600+1)/(Q600/1.6)+1/(R600/1.37)) + CW600/((CW600+1)/(Q600/1.6) + CW600/(R600/1.37))</f>
        <v>0</v>
      </c>
      <c r="U600">
        <f>(CR600*CU600)</f>
        <v>0</v>
      </c>
      <c r="V600">
        <f>(DK600+(U600+2*0.95*5.67E-8*(((DK600+$B$7)+273)^4-(DK600+273)^4)-44100*J600)/(1.84*29.3*R600+8*0.95*5.67E-8*(DK600+273)^3))</f>
        <v>0</v>
      </c>
      <c r="W600">
        <f>($C$7*DL600+$D$7*DM600+$E$7*V600)</f>
        <v>0</v>
      </c>
      <c r="X600">
        <f>0.61365*exp(17.502*W600/(240.97+W600))</f>
        <v>0</v>
      </c>
      <c r="Y600">
        <f>(Z600/AA600*100)</f>
        <v>0</v>
      </c>
      <c r="Z600">
        <f>DD600*(DI600+DJ600)/1000</f>
        <v>0</v>
      </c>
      <c r="AA600">
        <f>0.61365*exp(17.502*DK600/(240.97+DK600))</f>
        <v>0</v>
      </c>
      <c r="AB600">
        <f>(X600-DD600*(DI600+DJ600)/1000)</f>
        <v>0</v>
      </c>
      <c r="AC600">
        <f>(-J600*44100)</f>
        <v>0</v>
      </c>
      <c r="AD600">
        <f>2*29.3*R600*0.92*(DK600-W600)</f>
        <v>0</v>
      </c>
      <c r="AE600">
        <f>2*0.95*5.67E-8*(((DK600+$B$7)+273)^4-(W600+273)^4)</f>
        <v>0</v>
      </c>
      <c r="AF600">
        <f>U600+AE600+AC600+AD600</f>
        <v>0</v>
      </c>
      <c r="AG600">
        <f>DH600*AU600*(DC600-DB600*(1000-AU600*DE600)/(1000-AU600*DD600))/(100*CV600)</f>
        <v>0</v>
      </c>
      <c r="AH600">
        <f>1000*DH600*AU600*(DD600-DE600)/(100*CV600*(1000-AU600*DD600))</f>
        <v>0</v>
      </c>
      <c r="AI600">
        <f>(AJ600 - AK600 - DI600*1E3/(8.314*(DK600+273.15)) * AM600/DH600 * AL600) * DH600/(100*CV600) * (1000 - DE600)/1000</f>
        <v>0</v>
      </c>
      <c r="AJ600">
        <v>612.8508692390284</v>
      </c>
      <c r="AK600">
        <v>549.2548303030302</v>
      </c>
      <c r="AL600">
        <v>3.230042066425518</v>
      </c>
      <c r="AM600">
        <v>66.43299364286264</v>
      </c>
      <c r="AN600">
        <f>(AP600 - AO600 + DI600*1E3/(8.314*(DK600+273.15)) * AR600/DH600 * AQ600) * DH600/(100*CV600) * 1000/(1000 - AP600)</f>
        <v>0</v>
      </c>
      <c r="AO600">
        <v>15.72359596665051</v>
      </c>
      <c r="AP600">
        <v>29.25704265734268</v>
      </c>
      <c r="AQ600">
        <v>-2.160870697691098E-05</v>
      </c>
      <c r="AR600">
        <v>79.14352764128105</v>
      </c>
      <c r="AS600">
        <v>0</v>
      </c>
      <c r="AT600">
        <v>0</v>
      </c>
      <c r="AU600">
        <f>IF(AS600*$H$13&gt;=AW600,1.0,(AW600/(AW600-AS600*$H$13)))</f>
        <v>0</v>
      </c>
      <c r="AV600">
        <f>(AU600-1)*100</f>
        <v>0</v>
      </c>
      <c r="AW600">
        <f>MAX(0,($B$13+$C$13*DP600)/(1+$D$13*DP600)*DI600/(DK600+273)*$E$13)</f>
        <v>0</v>
      </c>
      <c r="AX600" t="s">
        <v>421</v>
      </c>
      <c r="AY600" t="s">
        <v>421</v>
      </c>
      <c r="AZ600">
        <v>0</v>
      </c>
      <c r="BA600">
        <v>0</v>
      </c>
      <c r="BB600">
        <f>1-AZ600/BA600</f>
        <v>0</v>
      </c>
      <c r="BC600">
        <v>0</v>
      </c>
      <c r="BD600" t="s">
        <v>421</v>
      </c>
      <c r="BE600" t="s">
        <v>421</v>
      </c>
      <c r="BF600">
        <v>0</v>
      </c>
      <c r="BG600">
        <v>0</v>
      </c>
      <c r="BH600">
        <f>1-BF600/BG600</f>
        <v>0</v>
      </c>
      <c r="BI600">
        <v>0.5</v>
      </c>
      <c r="BJ600">
        <f>CS600</f>
        <v>0</v>
      </c>
      <c r="BK600">
        <f>L600</f>
        <v>0</v>
      </c>
      <c r="BL600">
        <f>BH600*BI600*BJ600</f>
        <v>0</v>
      </c>
      <c r="BM600">
        <f>(BK600-BC600)/BJ600</f>
        <v>0</v>
      </c>
      <c r="BN600">
        <f>(BA600-BG600)/BG600</f>
        <v>0</v>
      </c>
      <c r="BO600">
        <f>AZ600/(BB600+AZ600/BG600)</f>
        <v>0</v>
      </c>
      <c r="BP600" t="s">
        <v>421</v>
      </c>
      <c r="BQ600">
        <v>0</v>
      </c>
      <c r="BR600">
        <f>IF(BQ600&lt;&gt;0, BQ600, BO600)</f>
        <v>0</v>
      </c>
      <c r="BS600">
        <f>1-BR600/BG600</f>
        <v>0</v>
      </c>
      <c r="BT600">
        <f>(BG600-BF600)/(BG600-BR600)</f>
        <v>0</v>
      </c>
      <c r="BU600">
        <f>(BA600-BG600)/(BA600-BR600)</f>
        <v>0</v>
      </c>
      <c r="BV600">
        <f>(BG600-BF600)/(BG600-AZ600)</f>
        <v>0</v>
      </c>
      <c r="BW600">
        <f>(BA600-BG600)/(BA600-AZ600)</f>
        <v>0</v>
      </c>
      <c r="BX600">
        <f>(BT600*BR600/BF600)</f>
        <v>0</v>
      </c>
      <c r="BY600">
        <f>(1-BX600)</f>
        <v>0</v>
      </c>
      <c r="BZ600">
        <v>1371</v>
      </c>
      <c r="CA600">
        <v>300</v>
      </c>
      <c r="CB600">
        <v>300</v>
      </c>
      <c r="CC600">
        <v>300</v>
      </c>
      <c r="CD600">
        <v>10508.5</v>
      </c>
      <c r="CE600">
        <v>0.03</v>
      </c>
      <c r="CF600">
        <v>-0.00739737</v>
      </c>
      <c r="CG600">
        <v>0.08</v>
      </c>
      <c r="CH600" t="s">
        <v>421</v>
      </c>
      <c r="CI600" t="s">
        <v>421</v>
      </c>
      <c r="CJ600" t="s">
        <v>421</v>
      </c>
      <c r="CK600" t="s">
        <v>421</v>
      </c>
      <c r="CL600" t="s">
        <v>421</v>
      </c>
      <c r="CM600" t="s">
        <v>421</v>
      </c>
      <c r="CN600" t="s">
        <v>421</v>
      </c>
      <c r="CO600" t="s">
        <v>421</v>
      </c>
      <c r="CP600" t="s">
        <v>421</v>
      </c>
      <c r="CQ600" t="s">
        <v>421</v>
      </c>
      <c r="CR600">
        <f>$B$11*DQ600+$C$11*DR600+$F$11*EC600*(1-EF600)</f>
        <v>0</v>
      </c>
      <c r="CS600">
        <f>CR600*CT600</f>
        <v>0</v>
      </c>
      <c r="CT600">
        <f>($B$11*$D$9+$C$11*$D$9+$F$11*((EP600+EH600)/MAX(EP600+EH600+EQ600, 0.1)*$I$9+EQ600/MAX(EP600+EH600+EQ600, 0.1)*$J$9))/($B$11+$C$11+$F$11)</f>
        <v>0</v>
      </c>
      <c r="CU600">
        <f>($B$11*$K$9+$C$11*$K$9+$F$11*((EP600+EH600)/MAX(EP600+EH600+EQ600, 0.1)*$P$9+EQ600/MAX(EP600+EH600+EQ600, 0.1)*$Q$9))/($B$11+$C$11+$F$11)</f>
        <v>0</v>
      </c>
      <c r="CV600">
        <v>6</v>
      </c>
      <c r="CW600">
        <v>0.5</v>
      </c>
      <c r="CX600" t="s">
        <v>422</v>
      </c>
      <c r="CY600">
        <v>2</v>
      </c>
      <c r="CZ600" t="b">
        <v>1</v>
      </c>
      <c r="DA600">
        <v>1652297139.2</v>
      </c>
      <c r="DB600">
        <v>525.9802999999999</v>
      </c>
      <c r="DC600">
        <v>606.3927000000001</v>
      </c>
      <c r="DD600">
        <v>29.25553</v>
      </c>
      <c r="DE600">
        <v>15.72358</v>
      </c>
      <c r="DF600">
        <v>526.0721000000001</v>
      </c>
      <c r="DG600">
        <v>29.11287</v>
      </c>
      <c r="DH600">
        <v>400.0664</v>
      </c>
      <c r="DI600">
        <v>90.49498999999999</v>
      </c>
      <c r="DJ600">
        <v>0.09996655</v>
      </c>
      <c r="DK600">
        <v>33.97367</v>
      </c>
      <c r="DL600">
        <v>32.63724000000001</v>
      </c>
      <c r="DM600">
        <v>999.9</v>
      </c>
      <c r="DN600">
        <v>0</v>
      </c>
      <c r="DO600">
        <v>0</v>
      </c>
      <c r="DP600">
        <v>10014.12</v>
      </c>
      <c r="DQ600">
        <v>0</v>
      </c>
      <c r="DR600">
        <v>1007.674</v>
      </c>
      <c r="DS600">
        <v>-80.41241000000001</v>
      </c>
      <c r="DT600">
        <v>541.8317999999999</v>
      </c>
      <c r="DU600">
        <v>616.0798000000001</v>
      </c>
      <c r="DV600">
        <v>13.53194</v>
      </c>
      <c r="DW600">
        <v>606.3927000000001</v>
      </c>
      <c r="DX600">
        <v>15.72358</v>
      </c>
      <c r="DY600">
        <v>2.647478</v>
      </c>
      <c r="DZ600">
        <v>1.422904</v>
      </c>
      <c r="EA600">
        <v>21.96272</v>
      </c>
      <c r="EB600">
        <v>12.16394</v>
      </c>
      <c r="EC600">
        <v>1500.011</v>
      </c>
      <c r="ED600">
        <v>0.973006</v>
      </c>
      <c r="EE600">
        <v>0.02699405</v>
      </c>
      <c r="EF600">
        <v>0</v>
      </c>
      <c r="EG600">
        <v>1150.613</v>
      </c>
      <c r="EH600">
        <v>5.000970000000001</v>
      </c>
      <c r="EI600">
        <v>18606.87</v>
      </c>
      <c r="EJ600">
        <v>12491.7</v>
      </c>
      <c r="EK600">
        <v>42.875</v>
      </c>
      <c r="EL600">
        <v>44.625</v>
      </c>
      <c r="EM600">
        <v>43.1374</v>
      </c>
      <c r="EN600">
        <v>44.5</v>
      </c>
      <c r="EO600">
        <v>44.031</v>
      </c>
      <c r="EP600">
        <v>1454.651</v>
      </c>
      <c r="EQ600">
        <v>40.36</v>
      </c>
      <c r="ER600">
        <v>0</v>
      </c>
      <c r="ES600">
        <v>699.2000000476837</v>
      </c>
      <c r="ET600">
        <v>0</v>
      </c>
      <c r="EU600">
        <v>1149.898846153846</v>
      </c>
      <c r="EV600">
        <v>8.193846132505374</v>
      </c>
      <c r="EW600">
        <v>127.6820510494087</v>
      </c>
      <c r="EX600">
        <v>18596.95769230769</v>
      </c>
      <c r="EY600">
        <v>15</v>
      </c>
      <c r="EZ600">
        <v>1652296461.5</v>
      </c>
      <c r="FA600" t="s">
        <v>1606</v>
      </c>
      <c r="FB600">
        <v>1652296461.5</v>
      </c>
      <c r="FC600">
        <v>1652296459.5</v>
      </c>
      <c r="FD600">
        <v>40</v>
      </c>
      <c r="FE600">
        <v>-0.753</v>
      </c>
      <c r="FF600">
        <v>0.017</v>
      </c>
      <c r="FG600">
        <v>0.039</v>
      </c>
      <c r="FH600">
        <v>0.136</v>
      </c>
      <c r="FI600">
        <v>400</v>
      </c>
      <c r="FJ600">
        <v>29</v>
      </c>
      <c r="FK600">
        <v>0.22</v>
      </c>
      <c r="FL600">
        <v>0.25</v>
      </c>
      <c r="FM600">
        <v>-78.3395487804878</v>
      </c>
      <c r="FN600">
        <v>-15.15482508710818</v>
      </c>
      <c r="FO600">
        <v>1.49635796048711</v>
      </c>
      <c r="FP600">
        <v>-1</v>
      </c>
      <c r="FQ600">
        <v>13.52703170731708</v>
      </c>
      <c r="FR600">
        <v>0.04920418118470214</v>
      </c>
      <c r="FS600">
        <v>0.005254890359924299</v>
      </c>
      <c r="FT600">
        <v>1</v>
      </c>
      <c r="FU600">
        <v>0</v>
      </c>
      <c r="FV600">
        <v>0</v>
      </c>
      <c r="FW600">
        <v>0</v>
      </c>
      <c r="FX600">
        <v>-1</v>
      </c>
      <c r="FY600">
        <v>1</v>
      </c>
      <c r="FZ600">
        <v>1</v>
      </c>
      <c r="GA600" t="s">
        <v>719</v>
      </c>
      <c r="GB600">
        <v>2.6932</v>
      </c>
      <c r="GC600">
        <v>2.70531</v>
      </c>
      <c r="GD600">
        <v>0.111464</v>
      </c>
      <c r="GE600">
        <v>0.121878</v>
      </c>
      <c r="GF600">
        <v>0.121012</v>
      </c>
      <c r="GG600">
        <v>0.07715470000000001</v>
      </c>
      <c r="GH600">
        <v>27817.4</v>
      </c>
      <c r="GI600">
        <v>27606.7</v>
      </c>
      <c r="GJ600">
        <v>29135.4</v>
      </c>
      <c r="GK600">
        <v>29101.1</v>
      </c>
      <c r="GL600">
        <v>33902.8</v>
      </c>
      <c r="GM600">
        <v>35760</v>
      </c>
      <c r="GN600">
        <v>41000</v>
      </c>
      <c r="GO600">
        <v>41533</v>
      </c>
      <c r="GP600">
        <v>1.71535</v>
      </c>
      <c r="GQ600">
        <v>1.98037</v>
      </c>
      <c r="GR600">
        <v>0.0665337</v>
      </c>
      <c r="GS600">
        <v>0</v>
      </c>
      <c r="GT600">
        <v>31.5678</v>
      </c>
      <c r="GU600">
        <v>999.9</v>
      </c>
      <c r="GV600">
        <v>37.3</v>
      </c>
      <c r="GW600">
        <v>38</v>
      </c>
      <c r="GX600">
        <v>27.4383</v>
      </c>
      <c r="GY600">
        <v>62.8247</v>
      </c>
      <c r="GZ600">
        <v>29.375</v>
      </c>
      <c r="HA600">
        <v>1</v>
      </c>
      <c r="HB600">
        <v>0.409708</v>
      </c>
      <c r="HC600">
        <v>0</v>
      </c>
      <c r="HD600">
        <v>20.3918</v>
      </c>
      <c r="HE600">
        <v>5.21489</v>
      </c>
      <c r="HF600">
        <v>12.0099</v>
      </c>
      <c r="HG600">
        <v>4.9867</v>
      </c>
      <c r="HH600">
        <v>3.28825</v>
      </c>
      <c r="HI600">
        <v>2591.5</v>
      </c>
      <c r="HJ600">
        <v>9999</v>
      </c>
      <c r="HK600">
        <v>9999</v>
      </c>
      <c r="HL600">
        <v>48.1</v>
      </c>
      <c r="HM600">
        <v>1.86737</v>
      </c>
      <c r="HN600">
        <v>1.8663</v>
      </c>
      <c r="HO600">
        <v>1.86584</v>
      </c>
      <c r="HP600">
        <v>1.86572</v>
      </c>
      <c r="HQ600">
        <v>1.86753</v>
      </c>
      <c r="HR600">
        <v>1.87002</v>
      </c>
      <c r="HS600">
        <v>1.86874</v>
      </c>
      <c r="HT600">
        <v>1.87008</v>
      </c>
      <c r="HU600">
        <v>0</v>
      </c>
      <c r="HV600">
        <v>0</v>
      </c>
      <c r="HW600">
        <v>0</v>
      </c>
      <c r="HX600">
        <v>0</v>
      </c>
      <c r="HY600" t="s">
        <v>425</v>
      </c>
      <c r="HZ600" t="s">
        <v>426</v>
      </c>
      <c r="IA600" t="s">
        <v>427</v>
      </c>
      <c r="IB600" t="s">
        <v>427</v>
      </c>
      <c r="IC600" t="s">
        <v>427</v>
      </c>
      <c r="ID600" t="s">
        <v>427</v>
      </c>
      <c r="IE600">
        <v>0</v>
      </c>
      <c r="IF600">
        <v>100</v>
      </c>
      <c r="IG600">
        <v>100</v>
      </c>
      <c r="IH600">
        <v>-0.101</v>
      </c>
      <c r="II600">
        <v>0.1427</v>
      </c>
      <c r="IJ600">
        <v>0.3340698134881136</v>
      </c>
      <c r="IK600">
        <v>-0.0004613869835165773</v>
      </c>
      <c r="IL600">
        <v>-7.733014719846753E-07</v>
      </c>
      <c r="IM600">
        <v>2.12217718631011E-10</v>
      </c>
      <c r="IN600">
        <v>-0.1489367367143348</v>
      </c>
      <c r="IO600">
        <v>0.000886434048502425</v>
      </c>
      <c r="IP600">
        <v>0.0004187276611132993</v>
      </c>
      <c r="IQ600">
        <v>-3.612086840460417E-06</v>
      </c>
      <c r="IR600">
        <v>19</v>
      </c>
      <c r="IS600">
        <v>2204</v>
      </c>
      <c r="IT600">
        <v>1</v>
      </c>
      <c r="IU600">
        <v>37</v>
      </c>
      <c r="IV600">
        <v>11.3</v>
      </c>
      <c r="IW600">
        <v>11.4</v>
      </c>
      <c r="IX600">
        <v>1.44653</v>
      </c>
      <c r="IY600">
        <v>2.23755</v>
      </c>
      <c r="IZ600">
        <v>1.39648</v>
      </c>
      <c r="JA600">
        <v>2.34741</v>
      </c>
      <c r="JB600">
        <v>1.49536</v>
      </c>
      <c r="JC600">
        <v>2.36572</v>
      </c>
      <c r="JD600">
        <v>40.0194</v>
      </c>
      <c r="JE600">
        <v>13.4578</v>
      </c>
      <c r="JF600">
        <v>18</v>
      </c>
      <c r="JG600">
        <v>394.336</v>
      </c>
      <c r="JH600">
        <v>546.465</v>
      </c>
      <c r="JI600">
        <v>33.1915</v>
      </c>
      <c r="JJ600">
        <v>32.6543</v>
      </c>
      <c r="JK600">
        <v>30.001</v>
      </c>
      <c r="JL600">
        <v>32.4829</v>
      </c>
      <c r="JM600">
        <v>32.3778</v>
      </c>
      <c r="JN600">
        <v>28.9996</v>
      </c>
      <c r="JO600">
        <v>39.9043</v>
      </c>
      <c r="JP600">
        <v>0</v>
      </c>
      <c r="JQ600">
        <v>-999.9</v>
      </c>
      <c r="JR600">
        <v>634.163</v>
      </c>
      <c r="JS600">
        <v>15.8249</v>
      </c>
      <c r="JT600">
        <v>99.5774</v>
      </c>
      <c r="JU600">
        <v>99.6855</v>
      </c>
    </row>
    <row r="601" spans="1:281">
      <c r="A601">
        <v>585</v>
      </c>
      <c r="B601">
        <v>1652297147</v>
      </c>
      <c r="C601">
        <v>15090.5</v>
      </c>
      <c r="D601" t="s">
        <v>1683</v>
      </c>
      <c r="E601" t="s">
        <v>1684</v>
      </c>
      <c r="F601">
        <v>5</v>
      </c>
      <c r="G601" t="s">
        <v>1605</v>
      </c>
      <c r="H601" t="s">
        <v>418</v>
      </c>
      <c r="I601">
        <v>1652297144.5</v>
      </c>
      <c r="J601">
        <f>(K601)/1000</f>
        <v>0</v>
      </c>
      <c r="K601">
        <f>IF(CZ601, AN601, AH601)</f>
        <v>0</v>
      </c>
      <c r="L601">
        <f>IF(CZ601, AI601, AG601)</f>
        <v>0</v>
      </c>
      <c r="M601">
        <f>DB601 - IF(AU601&gt;1, L601*CV601*100.0/(AW601*DP601), 0)</f>
        <v>0</v>
      </c>
      <c r="N601">
        <f>((T601-J601/2)*M601-L601)/(T601+J601/2)</f>
        <v>0</v>
      </c>
      <c r="O601">
        <f>N601*(DI601+DJ601)/1000.0</f>
        <v>0</v>
      </c>
      <c r="P601">
        <f>(DB601 - IF(AU601&gt;1, L601*CV601*100.0/(AW601*DP601), 0))*(DI601+DJ601)/1000.0</f>
        <v>0</v>
      </c>
      <c r="Q601">
        <f>2.0/((1/S601-1/R601)+SIGN(S601)*SQRT((1/S601-1/R601)*(1/S601-1/R601) + 4*CW601/((CW601+1)*(CW601+1))*(2*1/S601*1/R601-1/R601*1/R601)))</f>
        <v>0</v>
      </c>
      <c r="R601">
        <f>IF(LEFT(CX601,1)&lt;&gt;"0",IF(LEFT(CX601,1)="1",3.0,CY601),$D$5+$E$5*(DP601*DI601/($K$5*1000))+$F$5*(DP601*DI601/($K$5*1000))*MAX(MIN(CV601,$J$5),$I$5)*MAX(MIN(CV601,$J$5),$I$5)+$G$5*MAX(MIN(CV601,$J$5),$I$5)*(DP601*DI601/($K$5*1000))+$H$5*(DP601*DI601/($K$5*1000))*(DP601*DI601/($K$5*1000)))</f>
        <v>0</v>
      </c>
      <c r="S601">
        <f>J601*(1000-(1000*0.61365*exp(17.502*W601/(240.97+W601))/(DI601+DJ601)+DD601)/2)/(1000*0.61365*exp(17.502*W601/(240.97+W601))/(DI601+DJ601)-DD601)</f>
        <v>0</v>
      </c>
      <c r="T601">
        <f>1/((CW601+1)/(Q601/1.6)+1/(R601/1.37)) + CW601/((CW601+1)/(Q601/1.6) + CW601/(R601/1.37))</f>
        <v>0</v>
      </c>
      <c r="U601">
        <f>(CR601*CU601)</f>
        <v>0</v>
      </c>
      <c r="V601">
        <f>(DK601+(U601+2*0.95*5.67E-8*(((DK601+$B$7)+273)^4-(DK601+273)^4)-44100*J601)/(1.84*29.3*R601+8*0.95*5.67E-8*(DK601+273)^3))</f>
        <v>0</v>
      </c>
      <c r="W601">
        <f>($C$7*DL601+$D$7*DM601+$E$7*V601)</f>
        <v>0</v>
      </c>
      <c r="X601">
        <f>0.61365*exp(17.502*W601/(240.97+W601))</f>
        <v>0</v>
      </c>
      <c r="Y601">
        <f>(Z601/AA601*100)</f>
        <v>0</v>
      </c>
      <c r="Z601">
        <f>DD601*(DI601+DJ601)/1000</f>
        <v>0</v>
      </c>
      <c r="AA601">
        <f>0.61365*exp(17.502*DK601/(240.97+DK601))</f>
        <v>0</v>
      </c>
      <c r="AB601">
        <f>(X601-DD601*(DI601+DJ601)/1000)</f>
        <v>0</v>
      </c>
      <c r="AC601">
        <f>(-J601*44100)</f>
        <v>0</v>
      </c>
      <c r="AD601">
        <f>2*29.3*R601*0.92*(DK601-W601)</f>
        <v>0</v>
      </c>
      <c r="AE601">
        <f>2*0.95*5.67E-8*(((DK601+$B$7)+273)^4-(W601+273)^4)</f>
        <v>0</v>
      </c>
      <c r="AF601">
        <f>U601+AE601+AC601+AD601</f>
        <v>0</v>
      </c>
      <c r="AG601">
        <f>DH601*AU601*(DC601-DB601*(1000-AU601*DE601)/(1000-AU601*DD601))/(100*CV601)</f>
        <v>0</v>
      </c>
      <c r="AH601">
        <f>1000*DH601*AU601*(DD601-DE601)/(100*CV601*(1000-AU601*DD601))</f>
        <v>0</v>
      </c>
      <c r="AI601">
        <f>(AJ601 - AK601 - DI601*1E3/(8.314*(DK601+273.15)) * AM601/DH601 * AL601) * DH601/(100*CV601) * (1000 - DE601)/1000</f>
        <v>0</v>
      </c>
      <c r="AJ601">
        <v>629.7740711096022</v>
      </c>
      <c r="AK601">
        <v>565.3584545454543</v>
      </c>
      <c r="AL601">
        <v>3.213793462773216</v>
      </c>
      <c r="AM601">
        <v>66.43299364286264</v>
      </c>
      <c r="AN601">
        <f>(AP601 - AO601 + DI601*1E3/(8.314*(DK601+273.15)) * AR601/DH601 * AQ601) * DH601/(100*CV601) * 1000/(1000 - AP601)</f>
        <v>0</v>
      </c>
      <c r="AO601">
        <v>15.7231261301336</v>
      </c>
      <c r="AP601">
        <v>29.2586244755245</v>
      </c>
      <c r="AQ601">
        <v>1.915155887279616E-05</v>
      </c>
      <c r="AR601">
        <v>79.14352764128105</v>
      </c>
      <c r="AS601">
        <v>0</v>
      </c>
      <c r="AT601">
        <v>0</v>
      </c>
      <c r="AU601">
        <f>IF(AS601*$H$13&gt;=AW601,1.0,(AW601/(AW601-AS601*$H$13)))</f>
        <v>0</v>
      </c>
      <c r="AV601">
        <f>(AU601-1)*100</f>
        <v>0</v>
      </c>
      <c r="AW601">
        <f>MAX(0,($B$13+$C$13*DP601)/(1+$D$13*DP601)*DI601/(DK601+273)*$E$13)</f>
        <v>0</v>
      </c>
      <c r="AX601" t="s">
        <v>421</v>
      </c>
      <c r="AY601" t="s">
        <v>421</v>
      </c>
      <c r="AZ601">
        <v>0</v>
      </c>
      <c r="BA601">
        <v>0</v>
      </c>
      <c r="BB601">
        <f>1-AZ601/BA601</f>
        <v>0</v>
      </c>
      <c r="BC601">
        <v>0</v>
      </c>
      <c r="BD601" t="s">
        <v>421</v>
      </c>
      <c r="BE601" t="s">
        <v>421</v>
      </c>
      <c r="BF601">
        <v>0</v>
      </c>
      <c r="BG601">
        <v>0</v>
      </c>
      <c r="BH601">
        <f>1-BF601/BG601</f>
        <v>0</v>
      </c>
      <c r="BI601">
        <v>0.5</v>
      </c>
      <c r="BJ601">
        <f>CS601</f>
        <v>0</v>
      </c>
      <c r="BK601">
        <f>L601</f>
        <v>0</v>
      </c>
      <c r="BL601">
        <f>BH601*BI601*BJ601</f>
        <v>0</v>
      </c>
      <c r="BM601">
        <f>(BK601-BC601)/BJ601</f>
        <v>0</v>
      </c>
      <c r="BN601">
        <f>(BA601-BG601)/BG601</f>
        <v>0</v>
      </c>
      <c r="BO601">
        <f>AZ601/(BB601+AZ601/BG601)</f>
        <v>0</v>
      </c>
      <c r="BP601" t="s">
        <v>421</v>
      </c>
      <c r="BQ601">
        <v>0</v>
      </c>
      <c r="BR601">
        <f>IF(BQ601&lt;&gt;0, BQ601, BO601)</f>
        <v>0</v>
      </c>
      <c r="BS601">
        <f>1-BR601/BG601</f>
        <v>0</v>
      </c>
      <c r="BT601">
        <f>(BG601-BF601)/(BG601-BR601)</f>
        <v>0</v>
      </c>
      <c r="BU601">
        <f>(BA601-BG601)/(BA601-BR601)</f>
        <v>0</v>
      </c>
      <c r="BV601">
        <f>(BG601-BF601)/(BG601-AZ601)</f>
        <v>0</v>
      </c>
      <c r="BW601">
        <f>(BA601-BG601)/(BA601-AZ601)</f>
        <v>0</v>
      </c>
      <c r="BX601">
        <f>(BT601*BR601/BF601)</f>
        <v>0</v>
      </c>
      <c r="BY601">
        <f>(1-BX601)</f>
        <v>0</v>
      </c>
      <c r="BZ601">
        <v>1371</v>
      </c>
      <c r="CA601">
        <v>300</v>
      </c>
      <c r="CB601">
        <v>300</v>
      </c>
      <c r="CC601">
        <v>300</v>
      </c>
      <c r="CD601">
        <v>10508.5</v>
      </c>
      <c r="CE601">
        <v>0.03</v>
      </c>
      <c r="CF601">
        <v>-0.00739737</v>
      </c>
      <c r="CG601">
        <v>0.08</v>
      </c>
      <c r="CH601" t="s">
        <v>421</v>
      </c>
      <c r="CI601" t="s">
        <v>421</v>
      </c>
      <c r="CJ601" t="s">
        <v>421</v>
      </c>
      <c r="CK601" t="s">
        <v>421</v>
      </c>
      <c r="CL601" t="s">
        <v>421</v>
      </c>
      <c r="CM601" t="s">
        <v>421</v>
      </c>
      <c r="CN601" t="s">
        <v>421</v>
      </c>
      <c r="CO601" t="s">
        <v>421</v>
      </c>
      <c r="CP601" t="s">
        <v>421</v>
      </c>
      <c r="CQ601" t="s">
        <v>421</v>
      </c>
      <c r="CR601">
        <f>$B$11*DQ601+$C$11*DR601+$F$11*EC601*(1-EF601)</f>
        <v>0</v>
      </c>
      <c r="CS601">
        <f>CR601*CT601</f>
        <v>0</v>
      </c>
      <c r="CT601">
        <f>($B$11*$D$9+$C$11*$D$9+$F$11*((EP601+EH601)/MAX(EP601+EH601+EQ601, 0.1)*$I$9+EQ601/MAX(EP601+EH601+EQ601, 0.1)*$J$9))/($B$11+$C$11+$F$11)</f>
        <v>0</v>
      </c>
      <c r="CU601">
        <f>($B$11*$K$9+$C$11*$K$9+$F$11*((EP601+EH601)/MAX(EP601+EH601+EQ601, 0.1)*$P$9+EQ601/MAX(EP601+EH601+EQ601, 0.1)*$Q$9))/($B$11+$C$11+$F$11)</f>
        <v>0</v>
      </c>
      <c r="CV601">
        <v>6</v>
      </c>
      <c r="CW601">
        <v>0.5</v>
      </c>
      <c r="CX601" t="s">
        <v>422</v>
      </c>
      <c r="CY601">
        <v>2</v>
      </c>
      <c r="CZ601" t="b">
        <v>1</v>
      </c>
      <c r="DA601">
        <v>1652297144.5</v>
      </c>
      <c r="DB601">
        <v>542.5667777777778</v>
      </c>
      <c r="DC601">
        <v>624.0278888888889</v>
      </c>
      <c r="DD601">
        <v>29.25764444444444</v>
      </c>
      <c r="DE601">
        <v>15.72461111111111</v>
      </c>
      <c r="DF601">
        <v>542.6768888888889</v>
      </c>
      <c r="DG601">
        <v>29.11497777777778</v>
      </c>
      <c r="DH601">
        <v>400.1228888888889</v>
      </c>
      <c r="DI601">
        <v>90.50042222222221</v>
      </c>
      <c r="DJ601">
        <v>0.1001040888888889</v>
      </c>
      <c r="DK601">
        <v>33.97845555555556</v>
      </c>
      <c r="DL601">
        <v>32.64488888888889</v>
      </c>
      <c r="DM601">
        <v>999.9000000000001</v>
      </c>
      <c r="DN601">
        <v>0</v>
      </c>
      <c r="DO601">
        <v>0</v>
      </c>
      <c r="DP601">
        <v>10013.74444444445</v>
      </c>
      <c r="DQ601">
        <v>0</v>
      </c>
      <c r="DR601">
        <v>1005.337777777778</v>
      </c>
      <c r="DS601">
        <v>-81.46110000000002</v>
      </c>
      <c r="DT601">
        <v>558.9192222222222</v>
      </c>
      <c r="DU601">
        <v>633.9972222222223</v>
      </c>
      <c r="DV601">
        <v>13.53304444444445</v>
      </c>
      <c r="DW601">
        <v>624.0278888888889</v>
      </c>
      <c r="DX601">
        <v>15.72461111111111</v>
      </c>
      <c r="DY601">
        <v>2.64783</v>
      </c>
      <c r="DZ601">
        <v>1.423083333333333</v>
      </c>
      <c r="EA601">
        <v>21.96488888888889</v>
      </c>
      <c r="EB601">
        <v>12.16585555555555</v>
      </c>
      <c r="EC601">
        <v>1500.081111111111</v>
      </c>
      <c r="ED601">
        <v>0.9730063333333333</v>
      </c>
      <c r="EE601">
        <v>0.02699375555555555</v>
      </c>
      <c r="EF601">
        <v>0</v>
      </c>
      <c r="EG601">
        <v>1150.637777777778</v>
      </c>
      <c r="EH601">
        <v>5.00097</v>
      </c>
      <c r="EI601">
        <v>18610.43333333333</v>
      </c>
      <c r="EJ601">
        <v>12492.3</v>
      </c>
      <c r="EK601">
        <v>42.89566666666667</v>
      </c>
      <c r="EL601">
        <v>44.625</v>
      </c>
      <c r="EM601">
        <v>43.125</v>
      </c>
      <c r="EN601">
        <v>44.5</v>
      </c>
      <c r="EO601">
        <v>44.04822222222222</v>
      </c>
      <c r="EP601">
        <v>1454.721111111111</v>
      </c>
      <c r="EQ601">
        <v>40.35888888888889</v>
      </c>
      <c r="ER601">
        <v>0</v>
      </c>
      <c r="ES601">
        <v>704</v>
      </c>
      <c r="ET601">
        <v>0</v>
      </c>
      <c r="EU601">
        <v>1150.375384615385</v>
      </c>
      <c r="EV601">
        <v>5.079658115173185</v>
      </c>
      <c r="EW601">
        <v>62.49230758579805</v>
      </c>
      <c r="EX601">
        <v>18604.52692307692</v>
      </c>
      <c r="EY601">
        <v>15</v>
      </c>
      <c r="EZ601">
        <v>1652296461.5</v>
      </c>
      <c r="FA601" t="s">
        <v>1606</v>
      </c>
      <c r="FB601">
        <v>1652296461.5</v>
      </c>
      <c r="FC601">
        <v>1652296459.5</v>
      </c>
      <c r="FD601">
        <v>40</v>
      </c>
      <c r="FE601">
        <v>-0.753</v>
      </c>
      <c r="FF601">
        <v>0.017</v>
      </c>
      <c r="FG601">
        <v>0.039</v>
      </c>
      <c r="FH601">
        <v>0.136</v>
      </c>
      <c r="FI601">
        <v>400</v>
      </c>
      <c r="FJ601">
        <v>29</v>
      </c>
      <c r="FK601">
        <v>0.22</v>
      </c>
      <c r="FL601">
        <v>0.25</v>
      </c>
      <c r="FM601">
        <v>-79.54095121951219</v>
      </c>
      <c r="FN601">
        <v>-14.32923135888507</v>
      </c>
      <c r="FO601">
        <v>1.41669956126511</v>
      </c>
      <c r="FP601">
        <v>-1</v>
      </c>
      <c r="FQ601">
        <v>13.53066097560975</v>
      </c>
      <c r="FR601">
        <v>0.02736794425090011</v>
      </c>
      <c r="FS601">
        <v>0.003009000972592764</v>
      </c>
      <c r="FT601">
        <v>1</v>
      </c>
      <c r="FU601">
        <v>0</v>
      </c>
      <c r="FV601">
        <v>0</v>
      </c>
      <c r="FW601">
        <v>0</v>
      </c>
      <c r="FX601">
        <v>-1</v>
      </c>
      <c r="FY601">
        <v>1</v>
      </c>
      <c r="FZ601">
        <v>1</v>
      </c>
      <c r="GA601" t="s">
        <v>719</v>
      </c>
      <c r="GB601">
        <v>2.69327</v>
      </c>
      <c r="GC601">
        <v>2.70533</v>
      </c>
      <c r="GD601">
        <v>0.11381</v>
      </c>
      <c r="GE601">
        <v>0.124178</v>
      </c>
      <c r="GF601">
        <v>0.121027</v>
      </c>
      <c r="GG601">
        <v>0.07721600000000001</v>
      </c>
      <c r="GH601">
        <v>27743.7</v>
      </c>
      <c r="GI601">
        <v>27533.5</v>
      </c>
      <c r="GJ601">
        <v>29135.3</v>
      </c>
      <c r="GK601">
        <v>29100.4</v>
      </c>
      <c r="GL601">
        <v>33901.8</v>
      </c>
      <c r="GM601">
        <v>35756.7</v>
      </c>
      <c r="GN601">
        <v>40999.5</v>
      </c>
      <c r="GO601">
        <v>41531.9</v>
      </c>
      <c r="GP601">
        <v>1.71555</v>
      </c>
      <c r="GQ601">
        <v>1.98048</v>
      </c>
      <c r="GR601">
        <v>0.06577</v>
      </c>
      <c r="GS601">
        <v>0</v>
      </c>
      <c r="GT601">
        <v>31.574</v>
      </c>
      <c r="GU601">
        <v>999.9</v>
      </c>
      <c r="GV601">
        <v>37.3</v>
      </c>
      <c r="GW601">
        <v>38</v>
      </c>
      <c r="GX601">
        <v>27.4347</v>
      </c>
      <c r="GY601">
        <v>63.0747</v>
      </c>
      <c r="GZ601">
        <v>29.2949</v>
      </c>
      <c r="HA601">
        <v>1</v>
      </c>
      <c r="HB601">
        <v>0.410818</v>
      </c>
      <c r="HC601">
        <v>0</v>
      </c>
      <c r="HD601">
        <v>20.392</v>
      </c>
      <c r="HE601">
        <v>5.21624</v>
      </c>
      <c r="HF601">
        <v>12.0099</v>
      </c>
      <c r="HG601">
        <v>4.9872</v>
      </c>
      <c r="HH601">
        <v>3.2885</v>
      </c>
      <c r="HI601">
        <v>2591.5</v>
      </c>
      <c r="HJ601">
        <v>9999</v>
      </c>
      <c r="HK601">
        <v>9999</v>
      </c>
      <c r="HL601">
        <v>48.1</v>
      </c>
      <c r="HM601">
        <v>1.86737</v>
      </c>
      <c r="HN601">
        <v>1.8663</v>
      </c>
      <c r="HO601">
        <v>1.86584</v>
      </c>
      <c r="HP601">
        <v>1.86571</v>
      </c>
      <c r="HQ601">
        <v>1.86752</v>
      </c>
      <c r="HR601">
        <v>1.87001</v>
      </c>
      <c r="HS601">
        <v>1.86874</v>
      </c>
      <c r="HT601">
        <v>1.87009</v>
      </c>
      <c r="HU601">
        <v>0</v>
      </c>
      <c r="HV601">
        <v>0</v>
      </c>
      <c r="HW601">
        <v>0</v>
      </c>
      <c r="HX601">
        <v>0</v>
      </c>
      <c r="HY601" t="s">
        <v>425</v>
      </c>
      <c r="HZ601" t="s">
        <v>426</v>
      </c>
      <c r="IA601" t="s">
        <v>427</v>
      </c>
      <c r="IB601" t="s">
        <v>427</v>
      </c>
      <c r="IC601" t="s">
        <v>427</v>
      </c>
      <c r="ID601" t="s">
        <v>427</v>
      </c>
      <c r="IE601">
        <v>0</v>
      </c>
      <c r="IF601">
        <v>100</v>
      </c>
      <c r="IG601">
        <v>100</v>
      </c>
      <c r="IH601">
        <v>-0.119</v>
      </c>
      <c r="II601">
        <v>0.1427</v>
      </c>
      <c r="IJ601">
        <v>0.3340698134881136</v>
      </c>
      <c r="IK601">
        <v>-0.0004613869835165773</v>
      </c>
      <c r="IL601">
        <v>-7.733014719846753E-07</v>
      </c>
      <c r="IM601">
        <v>2.12217718631011E-10</v>
      </c>
      <c r="IN601">
        <v>-0.1489367367143348</v>
      </c>
      <c r="IO601">
        <v>0.000886434048502425</v>
      </c>
      <c r="IP601">
        <v>0.0004187276611132993</v>
      </c>
      <c r="IQ601">
        <v>-3.612086840460417E-06</v>
      </c>
      <c r="IR601">
        <v>19</v>
      </c>
      <c r="IS601">
        <v>2204</v>
      </c>
      <c r="IT601">
        <v>1</v>
      </c>
      <c r="IU601">
        <v>37</v>
      </c>
      <c r="IV601">
        <v>11.4</v>
      </c>
      <c r="IW601">
        <v>11.5</v>
      </c>
      <c r="IX601">
        <v>1.47949</v>
      </c>
      <c r="IY601">
        <v>2.23633</v>
      </c>
      <c r="IZ601">
        <v>1.39648</v>
      </c>
      <c r="JA601">
        <v>2.34741</v>
      </c>
      <c r="JB601">
        <v>1.49536</v>
      </c>
      <c r="JC601">
        <v>2.34863</v>
      </c>
      <c r="JD601">
        <v>40.0194</v>
      </c>
      <c r="JE601">
        <v>13.4403</v>
      </c>
      <c r="JF601">
        <v>18</v>
      </c>
      <c r="JG601">
        <v>394.498</v>
      </c>
      <c r="JH601">
        <v>546.62</v>
      </c>
      <c r="JI601">
        <v>33.1973</v>
      </c>
      <c r="JJ601">
        <v>32.6638</v>
      </c>
      <c r="JK601">
        <v>30.001</v>
      </c>
      <c r="JL601">
        <v>32.4919</v>
      </c>
      <c r="JM601">
        <v>32.387</v>
      </c>
      <c r="JN601">
        <v>29.6606</v>
      </c>
      <c r="JO601">
        <v>39.6215</v>
      </c>
      <c r="JP601">
        <v>0</v>
      </c>
      <c r="JQ601">
        <v>-999.9</v>
      </c>
      <c r="JR601">
        <v>654.211</v>
      </c>
      <c r="JS601">
        <v>15.8643</v>
      </c>
      <c r="JT601">
        <v>99.5766</v>
      </c>
      <c r="JU601">
        <v>99.6828</v>
      </c>
    </row>
    <row r="602" spans="1:281">
      <c r="A602">
        <v>586</v>
      </c>
      <c r="B602">
        <v>1652297152</v>
      </c>
      <c r="C602">
        <v>15095.5</v>
      </c>
      <c r="D602" t="s">
        <v>1685</v>
      </c>
      <c r="E602" t="s">
        <v>1686</v>
      </c>
      <c r="F602">
        <v>5</v>
      </c>
      <c r="G602" t="s">
        <v>1605</v>
      </c>
      <c r="H602" t="s">
        <v>418</v>
      </c>
      <c r="I602">
        <v>1652297149.2</v>
      </c>
      <c r="J602">
        <f>(K602)/1000</f>
        <v>0</v>
      </c>
      <c r="K602">
        <f>IF(CZ602, AN602, AH602)</f>
        <v>0</v>
      </c>
      <c r="L602">
        <f>IF(CZ602, AI602, AG602)</f>
        <v>0</v>
      </c>
      <c r="M602">
        <f>DB602 - IF(AU602&gt;1, L602*CV602*100.0/(AW602*DP602), 0)</f>
        <v>0</v>
      </c>
      <c r="N602">
        <f>((T602-J602/2)*M602-L602)/(T602+J602/2)</f>
        <v>0</v>
      </c>
      <c r="O602">
        <f>N602*(DI602+DJ602)/1000.0</f>
        <v>0</v>
      </c>
      <c r="P602">
        <f>(DB602 - IF(AU602&gt;1, L602*CV602*100.0/(AW602*DP602), 0))*(DI602+DJ602)/1000.0</f>
        <v>0</v>
      </c>
      <c r="Q602">
        <f>2.0/((1/S602-1/R602)+SIGN(S602)*SQRT((1/S602-1/R602)*(1/S602-1/R602) + 4*CW602/((CW602+1)*(CW602+1))*(2*1/S602*1/R602-1/R602*1/R602)))</f>
        <v>0</v>
      </c>
      <c r="R602">
        <f>IF(LEFT(CX602,1)&lt;&gt;"0",IF(LEFT(CX602,1)="1",3.0,CY602),$D$5+$E$5*(DP602*DI602/($K$5*1000))+$F$5*(DP602*DI602/($K$5*1000))*MAX(MIN(CV602,$J$5),$I$5)*MAX(MIN(CV602,$J$5),$I$5)+$G$5*MAX(MIN(CV602,$J$5),$I$5)*(DP602*DI602/($K$5*1000))+$H$5*(DP602*DI602/($K$5*1000))*(DP602*DI602/($K$5*1000)))</f>
        <v>0</v>
      </c>
      <c r="S602">
        <f>J602*(1000-(1000*0.61365*exp(17.502*W602/(240.97+W602))/(DI602+DJ602)+DD602)/2)/(1000*0.61365*exp(17.502*W602/(240.97+W602))/(DI602+DJ602)-DD602)</f>
        <v>0</v>
      </c>
      <c r="T602">
        <f>1/((CW602+1)/(Q602/1.6)+1/(R602/1.37)) + CW602/((CW602+1)/(Q602/1.6) + CW602/(R602/1.37))</f>
        <v>0</v>
      </c>
      <c r="U602">
        <f>(CR602*CU602)</f>
        <v>0</v>
      </c>
      <c r="V602">
        <f>(DK602+(U602+2*0.95*5.67E-8*(((DK602+$B$7)+273)^4-(DK602+273)^4)-44100*J602)/(1.84*29.3*R602+8*0.95*5.67E-8*(DK602+273)^3))</f>
        <v>0</v>
      </c>
      <c r="W602">
        <f>($C$7*DL602+$D$7*DM602+$E$7*V602)</f>
        <v>0</v>
      </c>
      <c r="X602">
        <f>0.61365*exp(17.502*W602/(240.97+W602))</f>
        <v>0</v>
      </c>
      <c r="Y602">
        <f>(Z602/AA602*100)</f>
        <v>0</v>
      </c>
      <c r="Z602">
        <f>DD602*(DI602+DJ602)/1000</f>
        <v>0</v>
      </c>
      <c r="AA602">
        <f>0.61365*exp(17.502*DK602/(240.97+DK602))</f>
        <v>0</v>
      </c>
      <c r="AB602">
        <f>(X602-DD602*(DI602+DJ602)/1000)</f>
        <v>0</v>
      </c>
      <c r="AC602">
        <f>(-J602*44100)</f>
        <v>0</v>
      </c>
      <c r="AD602">
        <f>2*29.3*R602*0.92*(DK602-W602)</f>
        <v>0</v>
      </c>
      <c r="AE602">
        <f>2*0.95*5.67E-8*(((DK602+$B$7)+273)^4-(W602+273)^4)</f>
        <v>0</v>
      </c>
      <c r="AF602">
        <f>U602+AE602+AC602+AD602</f>
        <v>0</v>
      </c>
      <c r="AG602">
        <f>DH602*AU602*(DC602-DB602*(1000-AU602*DE602)/(1000-AU602*DD602))/(100*CV602)</f>
        <v>0</v>
      </c>
      <c r="AH602">
        <f>1000*DH602*AU602*(DD602-DE602)/(100*CV602*(1000-AU602*DD602))</f>
        <v>0</v>
      </c>
      <c r="AI602">
        <f>(AJ602 - AK602 - DI602*1E3/(8.314*(DK602+273.15)) * AM602/DH602 * AL602) * DH602/(100*CV602) * (1000 - DE602)/1000</f>
        <v>0</v>
      </c>
      <c r="AJ602">
        <v>646.7747249052197</v>
      </c>
      <c r="AK602">
        <v>581.4507575757576</v>
      </c>
      <c r="AL602">
        <v>3.214199286188236</v>
      </c>
      <c r="AM602">
        <v>66.43299364286264</v>
      </c>
      <c r="AN602">
        <f>(AP602 - AO602 + DI602*1E3/(8.314*(DK602+273.15)) * AR602/DH602 * AQ602) * DH602/(100*CV602) * 1000/(1000 - AP602)</f>
        <v>0</v>
      </c>
      <c r="AO602">
        <v>15.74923104414387</v>
      </c>
      <c r="AP602">
        <v>29.27068951048952</v>
      </c>
      <c r="AQ602">
        <v>5.183111694818958E-05</v>
      </c>
      <c r="AR602">
        <v>79.14352764128105</v>
      </c>
      <c r="AS602">
        <v>0</v>
      </c>
      <c r="AT602">
        <v>0</v>
      </c>
      <c r="AU602">
        <f>IF(AS602*$H$13&gt;=AW602,1.0,(AW602/(AW602-AS602*$H$13)))</f>
        <v>0</v>
      </c>
      <c r="AV602">
        <f>(AU602-1)*100</f>
        <v>0</v>
      </c>
      <c r="AW602">
        <f>MAX(0,($B$13+$C$13*DP602)/(1+$D$13*DP602)*DI602/(DK602+273)*$E$13)</f>
        <v>0</v>
      </c>
      <c r="AX602" t="s">
        <v>421</v>
      </c>
      <c r="AY602" t="s">
        <v>421</v>
      </c>
      <c r="AZ602">
        <v>0</v>
      </c>
      <c r="BA602">
        <v>0</v>
      </c>
      <c r="BB602">
        <f>1-AZ602/BA602</f>
        <v>0</v>
      </c>
      <c r="BC602">
        <v>0</v>
      </c>
      <c r="BD602" t="s">
        <v>421</v>
      </c>
      <c r="BE602" t="s">
        <v>421</v>
      </c>
      <c r="BF602">
        <v>0</v>
      </c>
      <c r="BG602">
        <v>0</v>
      </c>
      <c r="BH602">
        <f>1-BF602/BG602</f>
        <v>0</v>
      </c>
      <c r="BI602">
        <v>0.5</v>
      </c>
      <c r="BJ602">
        <f>CS602</f>
        <v>0</v>
      </c>
      <c r="BK602">
        <f>L602</f>
        <v>0</v>
      </c>
      <c r="BL602">
        <f>BH602*BI602*BJ602</f>
        <v>0</v>
      </c>
      <c r="BM602">
        <f>(BK602-BC602)/BJ602</f>
        <v>0</v>
      </c>
      <c r="BN602">
        <f>(BA602-BG602)/BG602</f>
        <v>0</v>
      </c>
      <c r="BO602">
        <f>AZ602/(BB602+AZ602/BG602)</f>
        <v>0</v>
      </c>
      <c r="BP602" t="s">
        <v>421</v>
      </c>
      <c r="BQ602">
        <v>0</v>
      </c>
      <c r="BR602">
        <f>IF(BQ602&lt;&gt;0, BQ602, BO602)</f>
        <v>0</v>
      </c>
      <c r="BS602">
        <f>1-BR602/BG602</f>
        <v>0</v>
      </c>
      <c r="BT602">
        <f>(BG602-BF602)/(BG602-BR602)</f>
        <v>0</v>
      </c>
      <c r="BU602">
        <f>(BA602-BG602)/(BA602-BR602)</f>
        <v>0</v>
      </c>
      <c r="BV602">
        <f>(BG602-BF602)/(BG602-AZ602)</f>
        <v>0</v>
      </c>
      <c r="BW602">
        <f>(BA602-BG602)/(BA602-AZ602)</f>
        <v>0</v>
      </c>
      <c r="BX602">
        <f>(BT602*BR602/BF602)</f>
        <v>0</v>
      </c>
      <c r="BY602">
        <f>(1-BX602)</f>
        <v>0</v>
      </c>
      <c r="BZ602">
        <v>1371</v>
      </c>
      <c r="CA602">
        <v>300</v>
      </c>
      <c r="CB602">
        <v>300</v>
      </c>
      <c r="CC602">
        <v>300</v>
      </c>
      <c r="CD602">
        <v>10508.5</v>
      </c>
      <c r="CE602">
        <v>0.03</v>
      </c>
      <c r="CF602">
        <v>-0.00739737</v>
      </c>
      <c r="CG602">
        <v>0.08</v>
      </c>
      <c r="CH602" t="s">
        <v>421</v>
      </c>
      <c r="CI602" t="s">
        <v>421</v>
      </c>
      <c r="CJ602" t="s">
        <v>421</v>
      </c>
      <c r="CK602" t="s">
        <v>421</v>
      </c>
      <c r="CL602" t="s">
        <v>421</v>
      </c>
      <c r="CM602" t="s">
        <v>421</v>
      </c>
      <c r="CN602" t="s">
        <v>421</v>
      </c>
      <c r="CO602" t="s">
        <v>421</v>
      </c>
      <c r="CP602" t="s">
        <v>421</v>
      </c>
      <c r="CQ602" t="s">
        <v>421</v>
      </c>
      <c r="CR602">
        <f>$B$11*DQ602+$C$11*DR602+$F$11*EC602*(1-EF602)</f>
        <v>0</v>
      </c>
      <c r="CS602">
        <f>CR602*CT602</f>
        <v>0</v>
      </c>
      <c r="CT602">
        <f>($B$11*$D$9+$C$11*$D$9+$F$11*((EP602+EH602)/MAX(EP602+EH602+EQ602, 0.1)*$I$9+EQ602/MAX(EP602+EH602+EQ602, 0.1)*$J$9))/($B$11+$C$11+$F$11)</f>
        <v>0</v>
      </c>
      <c r="CU602">
        <f>($B$11*$K$9+$C$11*$K$9+$F$11*((EP602+EH602)/MAX(EP602+EH602+EQ602, 0.1)*$P$9+EQ602/MAX(EP602+EH602+EQ602, 0.1)*$Q$9))/($B$11+$C$11+$F$11)</f>
        <v>0</v>
      </c>
      <c r="CV602">
        <v>6</v>
      </c>
      <c r="CW602">
        <v>0.5</v>
      </c>
      <c r="CX602" t="s">
        <v>422</v>
      </c>
      <c r="CY602">
        <v>2</v>
      </c>
      <c r="CZ602" t="b">
        <v>1</v>
      </c>
      <c r="DA602">
        <v>1652297149.2</v>
      </c>
      <c r="DB602">
        <v>557.2558000000001</v>
      </c>
      <c r="DC602">
        <v>639.8329</v>
      </c>
      <c r="DD602">
        <v>29.26328</v>
      </c>
      <c r="DE602">
        <v>15.76911</v>
      </c>
      <c r="DF602">
        <v>557.3823</v>
      </c>
      <c r="DG602">
        <v>29.12051</v>
      </c>
      <c r="DH602">
        <v>400.0802</v>
      </c>
      <c r="DI602">
        <v>90.5057</v>
      </c>
      <c r="DJ602">
        <v>0.09999142</v>
      </c>
      <c r="DK602">
        <v>33.9811</v>
      </c>
      <c r="DL602">
        <v>32.64529</v>
      </c>
      <c r="DM602">
        <v>999.9</v>
      </c>
      <c r="DN602">
        <v>0</v>
      </c>
      <c r="DO602">
        <v>0</v>
      </c>
      <c r="DP602">
        <v>10012.31</v>
      </c>
      <c r="DQ602">
        <v>0</v>
      </c>
      <c r="DR602">
        <v>947.8232</v>
      </c>
      <c r="DS602">
        <v>-82.57714</v>
      </c>
      <c r="DT602">
        <v>574.0545999999999</v>
      </c>
      <c r="DU602">
        <v>650.0843</v>
      </c>
      <c r="DV602">
        <v>13.49416</v>
      </c>
      <c r="DW602">
        <v>639.8329</v>
      </c>
      <c r="DX602">
        <v>15.76911</v>
      </c>
      <c r="DY602">
        <v>2.648494</v>
      </c>
      <c r="DZ602">
        <v>1.427196</v>
      </c>
      <c r="EA602">
        <v>21.96899</v>
      </c>
      <c r="EB602">
        <v>12.20968</v>
      </c>
      <c r="EC602">
        <v>1499.991</v>
      </c>
      <c r="ED602">
        <v>0.9730066000000001</v>
      </c>
      <c r="EE602">
        <v>0.02699352</v>
      </c>
      <c r="EF602">
        <v>0</v>
      </c>
      <c r="EG602">
        <v>1150.746</v>
      </c>
      <c r="EH602">
        <v>5.000970000000001</v>
      </c>
      <c r="EI602">
        <v>18434.41</v>
      </c>
      <c r="EJ602">
        <v>12491.55</v>
      </c>
      <c r="EK602">
        <v>42.9122</v>
      </c>
      <c r="EL602">
        <v>44.625</v>
      </c>
      <c r="EM602">
        <v>43.15600000000001</v>
      </c>
      <c r="EN602">
        <v>44.5</v>
      </c>
      <c r="EO602">
        <v>44.062</v>
      </c>
      <c r="EP602">
        <v>1454.637</v>
      </c>
      <c r="EQ602">
        <v>40.35100000000001</v>
      </c>
      <c r="ER602">
        <v>0</v>
      </c>
      <c r="ES602">
        <v>708.7999999523163</v>
      </c>
      <c r="ET602">
        <v>0</v>
      </c>
      <c r="EU602">
        <v>1150.663846153846</v>
      </c>
      <c r="EV602">
        <v>1.538461522060092</v>
      </c>
      <c r="EW602">
        <v>-1158.030768310148</v>
      </c>
      <c r="EX602">
        <v>18544.65384615385</v>
      </c>
      <c r="EY602">
        <v>15</v>
      </c>
      <c r="EZ602">
        <v>1652296461.5</v>
      </c>
      <c r="FA602" t="s">
        <v>1606</v>
      </c>
      <c r="FB602">
        <v>1652296461.5</v>
      </c>
      <c r="FC602">
        <v>1652296459.5</v>
      </c>
      <c r="FD602">
        <v>40</v>
      </c>
      <c r="FE602">
        <v>-0.753</v>
      </c>
      <c r="FF602">
        <v>0.017</v>
      </c>
      <c r="FG602">
        <v>0.039</v>
      </c>
      <c r="FH602">
        <v>0.136</v>
      </c>
      <c r="FI602">
        <v>400</v>
      </c>
      <c r="FJ602">
        <v>29</v>
      </c>
      <c r="FK602">
        <v>0.22</v>
      </c>
      <c r="FL602">
        <v>0.25</v>
      </c>
      <c r="FM602">
        <v>-80.71429756097561</v>
      </c>
      <c r="FN602">
        <v>-13.74752613240431</v>
      </c>
      <c r="FO602">
        <v>1.35928502395028</v>
      </c>
      <c r="FP602">
        <v>-1</v>
      </c>
      <c r="FQ602">
        <v>13.52381463414634</v>
      </c>
      <c r="FR602">
        <v>-0.1115874564459959</v>
      </c>
      <c r="FS602">
        <v>0.01682664207151083</v>
      </c>
      <c r="FT602">
        <v>1</v>
      </c>
      <c r="FU602">
        <v>0</v>
      </c>
      <c r="FV602">
        <v>0</v>
      </c>
      <c r="FW602">
        <v>0</v>
      </c>
      <c r="FX602">
        <v>-1</v>
      </c>
      <c r="FY602">
        <v>1</v>
      </c>
      <c r="FZ602">
        <v>1</v>
      </c>
      <c r="GA602" t="s">
        <v>719</v>
      </c>
      <c r="GB602">
        <v>2.69302</v>
      </c>
      <c r="GC602">
        <v>2.70509</v>
      </c>
      <c r="GD602">
        <v>0.116123</v>
      </c>
      <c r="GE602">
        <v>0.126491</v>
      </c>
      <c r="GF602">
        <v>0.121069</v>
      </c>
      <c r="GG602">
        <v>0.07740470000000001</v>
      </c>
      <c r="GH602">
        <v>27670.3</v>
      </c>
      <c r="GI602">
        <v>27460.5</v>
      </c>
      <c r="GJ602">
        <v>29134.3</v>
      </c>
      <c r="GK602">
        <v>29100.2</v>
      </c>
      <c r="GL602">
        <v>33899.5</v>
      </c>
      <c r="GM602">
        <v>35749</v>
      </c>
      <c r="GN602">
        <v>40998.6</v>
      </c>
      <c r="GO602">
        <v>41531.4</v>
      </c>
      <c r="GP602">
        <v>1.71535</v>
      </c>
      <c r="GQ602">
        <v>1.98005</v>
      </c>
      <c r="GR602">
        <v>0.06582590000000001</v>
      </c>
      <c r="GS602">
        <v>0</v>
      </c>
      <c r="GT602">
        <v>31.5787</v>
      </c>
      <c r="GU602">
        <v>999.9</v>
      </c>
      <c r="GV602">
        <v>37.3</v>
      </c>
      <c r="GW602">
        <v>38</v>
      </c>
      <c r="GX602">
        <v>27.4362</v>
      </c>
      <c r="GY602">
        <v>62.7847</v>
      </c>
      <c r="GZ602">
        <v>29.2388</v>
      </c>
      <c r="HA602">
        <v>1</v>
      </c>
      <c r="HB602">
        <v>0.411651</v>
      </c>
      <c r="HC602">
        <v>0</v>
      </c>
      <c r="HD602">
        <v>20.3921</v>
      </c>
      <c r="HE602">
        <v>5.21579</v>
      </c>
      <c r="HF602">
        <v>12.0099</v>
      </c>
      <c r="HG602">
        <v>4.98705</v>
      </c>
      <c r="HH602">
        <v>3.2884</v>
      </c>
      <c r="HI602">
        <v>2591.7</v>
      </c>
      <c r="HJ602">
        <v>9999</v>
      </c>
      <c r="HK602">
        <v>9999</v>
      </c>
      <c r="HL602">
        <v>48.1</v>
      </c>
      <c r="HM602">
        <v>1.86737</v>
      </c>
      <c r="HN602">
        <v>1.8663</v>
      </c>
      <c r="HO602">
        <v>1.86584</v>
      </c>
      <c r="HP602">
        <v>1.86571</v>
      </c>
      <c r="HQ602">
        <v>1.86752</v>
      </c>
      <c r="HR602">
        <v>1.87002</v>
      </c>
      <c r="HS602">
        <v>1.86874</v>
      </c>
      <c r="HT602">
        <v>1.8701</v>
      </c>
      <c r="HU602">
        <v>0</v>
      </c>
      <c r="HV602">
        <v>0</v>
      </c>
      <c r="HW602">
        <v>0</v>
      </c>
      <c r="HX602">
        <v>0</v>
      </c>
      <c r="HY602" t="s">
        <v>425</v>
      </c>
      <c r="HZ602" t="s">
        <v>426</v>
      </c>
      <c r="IA602" t="s">
        <v>427</v>
      </c>
      <c r="IB602" t="s">
        <v>427</v>
      </c>
      <c r="IC602" t="s">
        <v>427</v>
      </c>
      <c r="ID602" t="s">
        <v>427</v>
      </c>
      <c r="IE602">
        <v>0</v>
      </c>
      <c r="IF602">
        <v>100</v>
      </c>
      <c r="IG602">
        <v>100</v>
      </c>
      <c r="IH602">
        <v>-0.137</v>
      </c>
      <c r="II602">
        <v>0.1429</v>
      </c>
      <c r="IJ602">
        <v>0.3340698134881136</v>
      </c>
      <c r="IK602">
        <v>-0.0004613869835165773</v>
      </c>
      <c r="IL602">
        <v>-7.733014719846753E-07</v>
      </c>
      <c r="IM602">
        <v>2.12217718631011E-10</v>
      </c>
      <c r="IN602">
        <v>-0.1489367367143348</v>
      </c>
      <c r="IO602">
        <v>0.000886434048502425</v>
      </c>
      <c r="IP602">
        <v>0.0004187276611132993</v>
      </c>
      <c r="IQ602">
        <v>-3.612086840460417E-06</v>
      </c>
      <c r="IR602">
        <v>19</v>
      </c>
      <c r="IS602">
        <v>2204</v>
      </c>
      <c r="IT602">
        <v>1</v>
      </c>
      <c r="IU602">
        <v>37</v>
      </c>
      <c r="IV602">
        <v>11.5</v>
      </c>
      <c r="IW602">
        <v>11.5</v>
      </c>
      <c r="IX602">
        <v>1.50757</v>
      </c>
      <c r="IY602">
        <v>2.24121</v>
      </c>
      <c r="IZ602">
        <v>1.39648</v>
      </c>
      <c r="JA602">
        <v>2.34741</v>
      </c>
      <c r="JB602">
        <v>1.49536</v>
      </c>
      <c r="JC602">
        <v>2.31323</v>
      </c>
      <c r="JD602">
        <v>40.0447</v>
      </c>
      <c r="JE602">
        <v>13.4491</v>
      </c>
      <c r="JF602">
        <v>18</v>
      </c>
      <c r="JG602">
        <v>394.439</v>
      </c>
      <c r="JH602">
        <v>546.381</v>
      </c>
      <c r="JI602">
        <v>33.204</v>
      </c>
      <c r="JJ602">
        <v>32.6735</v>
      </c>
      <c r="JK602">
        <v>30.001</v>
      </c>
      <c r="JL602">
        <v>32.5005</v>
      </c>
      <c r="JM602">
        <v>32.3955</v>
      </c>
      <c r="JN602">
        <v>30.2291</v>
      </c>
      <c r="JO602">
        <v>39.6215</v>
      </c>
      <c r="JP602">
        <v>0</v>
      </c>
      <c r="JQ602">
        <v>-999.9</v>
      </c>
      <c r="JR602">
        <v>667.569</v>
      </c>
      <c r="JS602">
        <v>15.8893</v>
      </c>
      <c r="JT602">
        <v>99.574</v>
      </c>
      <c r="JU602">
        <v>99.6818</v>
      </c>
    </row>
    <row r="603" spans="1:281">
      <c r="A603">
        <v>587</v>
      </c>
      <c r="B603">
        <v>1652297157</v>
      </c>
      <c r="C603">
        <v>15100.5</v>
      </c>
      <c r="D603" t="s">
        <v>1687</v>
      </c>
      <c r="E603" t="s">
        <v>1688</v>
      </c>
      <c r="F603">
        <v>5</v>
      </c>
      <c r="G603" t="s">
        <v>1605</v>
      </c>
      <c r="H603" t="s">
        <v>418</v>
      </c>
      <c r="I603">
        <v>1652297154.5</v>
      </c>
      <c r="J603">
        <f>(K603)/1000</f>
        <v>0</v>
      </c>
      <c r="K603">
        <f>IF(CZ603, AN603, AH603)</f>
        <v>0</v>
      </c>
      <c r="L603">
        <f>IF(CZ603, AI603, AG603)</f>
        <v>0</v>
      </c>
      <c r="M603">
        <f>DB603 - IF(AU603&gt;1, L603*CV603*100.0/(AW603*DP603), 0)</f>
        <v>0</v>
      </c>
      <c r="N603">
        <f>((T603-J603/2)*M603-L603)/(T603+J603/2)</f>
        <v>0</v>
      </c>
      <c r="O603">
        <f>N603*(DI603+DJ603)/1000.0</f>
        <v>0</v>
      </c>
      <c r="P603">
        <f>(DB603 - IF(AU603&gt;1, L603*CV603*100.0/(AW603*DP603), 0))*(DI603+DJ603)/1000.0</f>
        <v>0</v>
      </c>
      <c r="Q603">
        <f>2.0/((1/S603-1/R603)+SIGN(S603)*SQRT((1/S603-1/R603)*(1/S603-1/R603) + 4*CW603/((CW603+1)*(CW603+1))*(2*1/S603*1/R603-1/R603*1/R603)))</f>
        <v>0</v>
      </c>
      <c r="R603">
        <f>IF(LEFT(CX603,1)&lt;&gt;"0",IF(LEFT(CX603,1)="1",3.0,CY603),$D$5+$E$5*(DP603*DI603/($K$5*1000))+$F$5*(DP603*DI603/($K$5*1000))*MAX(MIN(CV603,$J$5),$I$5)*MAX(MIN(CV603,$J$5),$I$5)+$G$5*MAX(MIN(CV603,$J$5),$I$5)*(DP603*DI603/($K$5*1000))+$H$5*(DP603*DI603/($K$5*1000))*(DP603*DI603/($K$5*1000)))</f>
        <v>0</v>
      </c>
      <c r="S603">
        <f>J603*(1000-(1000*0.61365*exp(17.502*W603/(240.97+W603))/(DI603+DJ603)+DD603)/2)/(1000*0.61365*exp(17.502*W603/(240.97+W603))/(DI603+DJ603)-DD603)</f>
        <v>0</v>
      </c>
      <c r="T603">
        <f>1/((CW603+1)/(Q603/1.6)+1/(R603/1.37)) + CW603/((CW603+1)/(Q603/1.6) + CW603/(R603/1.37))</f>
        <v>0</v>
      </c>
      <c r="U603">
        <f>(CR603*CU603)</f>
        <v>0</v>
      </c>
      <c r="V603">
        <f>(DK603+(U603+2*0.95*5.67E-8*(((DK603+$B$7)+273)^4-(DK603+273)^4)-44100*J603)/(1.84*29.3*R603+8*0.95*5.67E-8*(DK603+273)^3))</f>
        <v>0</v>
      </c>
      <c r="W603">
        <f>($C$7*DL603+$D$7*DM603+$E$7*V603)</f>
        <v>0</v>
      </c>
      <c r="X603">
        <f>0.61365*exp(17.502*W603/(240.97+W603))</f>
        <v>0</v>
      </c>
      <c r="Y603">
        <f>(Z603/AA603*100)</f>
        <v>0</v>
      </c>
      <c r="Z603">
        <f>DD603*(DI603+DJ603)/1000</f>
        <v>0</v>
      </c>
      <c r="AA603">
        <f>0.61365*exp(17.502*DK603/(240.97+DK603))</f>
        <v>0</v>
      </c>
      <c r="AB603">
        <f>(X603-DD603*(DI603+DJ603)/1000)</f>
        <v>0</v>
      </c>
      <c r="AC603">
        <f>(-J603*44100)</f>
        <v>0</v>
      </c>
      <c r="AD603">
        <f>2*29.3*R603*0.92*(DK603-W603)</f>
        <v>0</v>
      </c>
      <c r="AE603">
        <f>2*0.95*5.67E-8*(((DK603+$B$7)+273)^4-(W603+273)^4)</f>
        <v>0</v>
      </c>
      <c r="AF603">
        <f>U603+AE603+AC603+AD603</f>
        <v>0</v>
      </c>
      <c r="AG603">
        <f>DH603*AU603*(DC603-DB603*(1000-AU603*DE603)/(1000-AU603*DD603))/(100*CV603)</f>
        <v>0</v>
      </c>
      <c r="AH603">
        <f>1000*DH603*AU603*(DD603-DE603)/(100*CV603*(1000-AU603*DD603))</f>
        <v>0</v>
      </c>
      <c r="AI603">
        <f>(AJ603 - AK603 - DI603*1E3/(8.314*(DK603+273.15)) * AM603/DH603 * AL603) * DH603/(100*CV603) * (1000 - DE603)/1000</f>
        <v>0</v>
      </c>
      <c r="AJ603">
        <v>664.0513358063303</v>
      </c>
      <c r="AK603">
        <v>597.7038787878786</v>
      </c>
      <c r="AL603">
        <v>3.243604432078117</v>
      </c>
      <c r="AM603">
        <v>66.43299364286264</v>
      </c>
      <c r="AN603">
        <f>(AP603 - AO603 + DI603*1E3/(8.314*(DK603+273.15)) * AR603/DH603 * AQ603) * DH603/(100*CV603) * 1000/(1000 - AP603)</f>
        <v>0</v>
      </c>
      <c r="AO603">
        <v>15.79201769977339</v>
      </c>
      <c r="AP603">
        <v>29.28876293706296</v>
      </c>
      <c r="AQ603">
        <v>0.0001445627714033695</v>
      </c>
      <c r="AR603">
        <v>79.14352764128105</v>
      </c>
      <c r="AS603">
        <v>0</v>
      </c>
      <c r="AT603">
        <v>0</v>
      </c>
      <c r="AU603">
        <f>IF(AS603*$H$13&gt;=AW603,1.0,(AW603/(AW603-AS603*$H$13)))</f>
        <v>0</v>
      </c>
      <c r="AV603">
        <f>(AU603-1)*100</f>
        <v>0</v>
      </c>
      <c r="AW603">
        <f>MAX(0,($B$13+$C$13*DP603)/(1+$D$13*DP603)*DI603/(DK603+273)*$E$13)</f>
        <v>0</v>
      </c>
      <c r="AX603" t="s">
        <v>421</v>
      </c>
      <c r="AY603" t="s">
        <v>421</v>
      </c>
      <c r="AZ603">
        <v>0</v>
      </c>
      <c r="BA603">
        <v>0</v>
      </c>
      <c r="BB603">
        <f>1-AZ603/BA603</f>
        <v>0</v>
      </c>
      <c r="BC603">
        <v>0</v>
      </c>
      <c r="BD603" t="s">
        <v>421</v>
      </c>
      <c r="BE603" t="s">
        <v>421</v>
      </c>
      <c r="BF603">
        <v>0</v>
      </c>
      <c r="BG603">
        <v>0</v>
      </c>
      <c r="BH603">
        <f>1-BF603/BG603</f>
        <v>0</v>
      </c>
      <c r="BI603">
        <v>0.5</v>
      </c>
      <c r="BJ603">
        <f>CS603</f>
        <v>0</v>
      </c>
      <c r="BK603">
        <f>L603</f>
        <v>0</v>
      </c>
      <c r="BL603">
        <f>BH603*BI603*BJ603</f>
        <v>0</v>
      </c>
      <c r="BM603">
        <f>(BK603-BC603)/BJ603</f>
        <v>0</v>
      </c>
      <c r="BN603">
        <f>(BA603-BG603)/BG603</f>
        <v>0</v>
      </c>
      <c r="BO603">
        <f>AZ603/(BB603+AZ603/BG603)</f>
        <v>0</v>
      </c>
      <c r="BP603" t="s">
        <v>421</v>
      </c>
      <c r="BQ603">
        <v>0</v>
      </c>
      <c r="BR603">
        <f>IF(BQ603&lt;&gt;0, BQ603, BO603)</f>
        <v>0</v>
      </c>
      <c r="BS603">
        <f>1-BR603/BG603</f>
        <v>0</v>
      </c>
      <c r="BT603">
        <f>(BG603-BF603)/(BG603-BR603)</f>
        <v>0</v>
      </c>
      <c r="BU603">
        <f>(BA603-BG603)/(BA603-BR603)</f>
        <v>0</v>
      </c>
      <c r="BV603">
        <f>(BG603-BF603)/(BG603-AZ603)</f>
        <v>0</v>
      </c>
      <c r="BW603">
        <f>(BA603-BG603)/(BA603-AZ603)</f>
        <v>0</v>
      </c>
      <c r="BX603">
        <f>(BT603*BR603/BF603)</f>
        <v>0</v>
      </c>
      <c r="BY603">
        <f>(1-BX603)</f>
        <v>0</v>
      </c>
      <c r="BZ603">
        <v>1371</v>
      </c>
      <c r="CA603">
        <v>300</v>
      </c>
      <c r="CB603">
        <v>300</v>
      </c>
      <c r="CC603">
        <v>300</v>
      </c>
      <c r="CD603">
        <v>10508.5</v>
      </c>
      <c r="CE603">
        <v>0.03</v>
      </c>
      <c r="CF603">
        <v>-0.00739737</v>
      </c>
      <c r="CG603">
        <v>0.08</v>
      </c>
      <c r="CH603" t="s">
        <v>421</v>
      </c>
      <c r="CI603" t="s">
        <v>421</v>
      </c>
      <c r="CJ603" t="s">
        <v>421</v>
      </c>
      <c r="CK603" t="s">
        <v>421</v>
      </c>
      <c r="CL603" t="s">
        <v>421</v>
      </c>
      <c r="CM603" t="s">
        <v>421</v>
      </c>
      <c r="CN603" t="s">
        <v>421</v>
      </c>
      <c r="CO603" t="s">
        <v>421</v>
      </c>
      <c r="CP603" t="s">
        <v>421</v>
      </c>
      <c r="CQ603" t="s">
        <v>421</v>
      </c>
      <c r="CR603">
        <f>$B$11*DQ603+$C$11*DR603+$F$11*EC603*(1-EF603)</f>
        <v>0</v>
      </c>
      <c r="CS603">
        <f>CR603*CT603</f>
        <v>0</v>
      </c>
      <c r="CT603">
        <f>($B$11*$D$9+$C$11*$D$9+$F$11*((EP603+EH603)/MAX(EP603+EH603+EQ603, 0.1)*$I$9+EQ603/MAX(EP603+EH603+EQ603, 0.1)*$J$9))/($B$11+$C$11+$F$11)</f>
        <v>0</v>
      </c>
      <c r="CU603">
        <f>($B$11*$K$9+$C$11*$K$9+$F$11*((EP603+EH603)/MAX(EP603+EH603+EQ603, 0.1)*$P$9+EQ603/MAX(EP603+EH603+EQ603, 0.1)*$Q$9))/($B$11+$C$11+$F$11)</f>
        <v>0</v>
      </c>
      <c r="CV603">
        <v>6</v>
      </c>
      <c r="CW603">
        <v>0.5</v>
      </c>
      <c r="CX603" t="s">
        <v>422</v>
      </c>
      <c r="CY603">
        <v>2</v>
      </c>
      <c r="CZ603" t="b">
        <v>1</v>
      </c>
      <c r="DA603">
        <v>1652297154.5</v>
      </c>
      <c r="DB603">
        <v>573.9064444444444</v>
      </c>
      <c r="DC603">
        <v>657.7622222222221</v>
      </c>
      <c r="DD603">
        <v>29.28034444444445</v>
      </c>
      <c r="DE603">
        <v>15.80378888888889</v>
      </c>
      <c r="DF603">
        <v>574.0518888888889</v>
      </c>
      <c r="DG603">
        <v>29.13731111111111</v>
      </c>
      <c r="DH603">
        <v>400.0804444444444</v>
      </c>
      <c r="DI603">
        <v>90.51063333333335</v>
      </c>
      <c r="DJ603">
        <v>0.1000470111111111</v>
      </c>
      <c r="DK603">
        <v>33.98774444444444</v>
      </c>
      <c r="DL603">
        <v>32.63582222222222</v>
      </c>
      <c r="DM603">
        <v>999.9000000000001</v>
      </c>
      <c r="DN603">
        <v>0</v>
      </c>
      <c r="DO603">
        <v>0</v>
      </c>
      <c r="DP603">
        <v>9994.446666666669</v>
      </c>
      <c r="DQ603">
        <v>0</v>
      </c>
      <c r="DR603">
        <v>737.796111111111</v>
      </c>
      <c r="DS603">
        <v>-83.85587777777778</v>
      </c>
      <c r="DT603">
        <v>591.2175555555555</v>
      </c>
      <c r="DU603">
        <v>668.3244444444443</v>
      </c>
      <c r="DV603">
        <v>13.47653333333333</v>
      </c>
      <c r="DW603">
        <v>657.7622222222221</v>
      </c>
      <c r="DX603">
        <v>15.80378888888889</v>
      </c>
      <c r="DY603">
        <v>2.650183333333333</v>
      </c>
      <c r="DZ603">
        <v>1.430411111111111</v>
      </c>
      <c r="EA603">
        <v>21.97943333333333</v>
      </c>
      <c r="EB603">
        <v>12.24392222222222</v>
      </c>
      <c r="EC603">
        <v>1500.041111111111</v>
      </c>
      <c r="ED603">
        <v>0.9730076666666666</v>
      </c>
      <c r="EE603">
        <v>0.02699257777777778</v>
      </c>
      <c r="EF603">
        <v>0</v>
      </c>
      <c r="EG603">
        <v>1150.771111111111</v>
      </c>
      <c r="EH603">
        <v>5.00097</v>
      </c>
      <c r="EI603">
        <v>18423.81111111111</v>
      </c>
      <c r="EJ603">
        <v>12491.96666666667</v>
      </c>
      <c r="EK603">
        <v>42.937</v>
      </c>
      <c r="EL603">
        <v>44.64566666666667</v>
      </c>
      <c r="EM603">
        <v>43.13877777777778</v>
      </c>
      <c r="EN603">
        <v>44.5</v>
      </c>
      <c r="EO603">
        <v>44.04822222222222</v>
      </c>
      <c r="EP603">
        <v>1454.688888888889</v>
      </c>
      <c r="EQ603">
        <v>40.35111111111112</v>
      </c>
      <c r="ER603">
        <v>0</v>
      </c>
      <c r="ES603">
        <v>714.2000000476837</v>
      </c>
      <c r="ET603">
        <v>0</v>
      </c>
      <c r="EU603">
        <v>1150.7412</v>
      </c>
      <c r="EV603">
        <v>0.418461522516227</v>
      </c>
      <c r="EW603">
        <v>-939.9615375483547</v>
      </c>
      <c r="EX603">
        <v>18477.776</v>
      </c>
      <c r="EY603">
        <v>15</v>
      </c>
      <c r="EZ603">
        <v>1652296461.5</v>
      </c>
      <c r="FA603" t="s">
        <v>1606</v>
      </c>
      <c r="FB603">
        <v>1652296461.5</v>
      </c>
      <c r="FC603">
        <v>1652296459.5</v>
      </c>
      <c r="FD603">
        <v>40</v>
      </c>
      <c r="FE603">
        <v>-0.753</v>
      </c>
      <c r="FF603">
        <v>0.017</v>
      </c>
      <c r="FG603">
        <v>0.039</v>
      </c>
      <c r="FH603">
        <v>0.136</v>
      </c>
      <c r="FI603">
        <v>400</v>
      </c>
      <c r="FJ603">
        <v>29</v>
      </c>
      <c r="FK603">
        <v>0.22</v>
      </c>
      <c r="FL603">
        <v>0.25</v>
      </c>
      <c r="FM603">
        <v>-81.89167804878048</v>
      </c>
      <c r="FN603">
        <v>-13.54477421602786</v>
      </c>
      <c r="FO603">
        <v>1.337985374799246</v>
      </c>
      <c r="FP603">
        <v>-1</v>
      </c>
      <c r="FQ603">
        <v>13.51147804878049</v>
      </c>
      <c r="FR603">
        <v>-0.2206369337978741</v>
      </c>
      <c r="FS603">
        <v>0.0244619815741532</v>
      </c>
      <c r="FT603">
        <v>1</v>
      </c>
      <c r="FU603">
        <v>0</v>
      </c>
      <c r="FV603">
        <v>0</v>
      </c>
      <c r="FW603">
        <v>0</v>
      </c>
      <c r="FX603">
        <v>-1</v>
      </c>
      <c r="FY603">
        <v>1</v>
      </c>
      <c r="FZ603">
        <v>1</v>
      </c>
      <c r="GA603" t="s">
        <v>719</v>
      </c>
      <c r="GB603">
        <v>2.69325</v>
      </c>
      <c r="GC603">
        <v>2.70517</v>
      </c>
      <c r="GD603">
        <v>0.118421</v>
      </c>
      <c r="GE603">
        <v>0.128734</v>
      </c>
      <c r="GF603">
        <v>0.121119</v>
      </c>
      <c r="GG603">
        <v>0.0776169</v>
      </c>
      <c r="GH603">
        <v>27598.1</v>
      </c>
      <c r="GI603">
        <v>27389.5</v>
      </c>
      <c r="GJ603">
        <v>29134.2</v>
      </c>
      <c r="GK603">
        <v>29099.9</v>
      </c>
      <c r="GL603">
        <v>33897.3</v>
      </c>
      <c r="GM603">
        <v>35740</v>
      </c>
      <c r="GN603">
        <v>40998.2</v>
      </c>
      <c r="GO603">
        <v>41530.5</v>
      </c>
      <c r="GP603">
        <v>1.7155</v>
      </c>
      <c r="GQ603">
        <v>1.98043</v>
      </c>
      <c r="GR603">
        <v>0.06454070000000001</v>
      </c>
      <c r="GS603">
        <v>0</v>
      </c>
      <c r="GT603">
        <v>31.5828</v>
      </c>
      <c r="GU603">
        <v>999.9</v>
      </c>
      <c r="GV603">
        <v>37.3</v>
      </c>
      <c r="GW603">
        <v>38</v>
      </c>
      <c r="GX603">
        <v>27.4347</v>
      </c>
      <c r="GY603">
        <v>62.7047</v>
      </c>
      <c r="GZ603">
        <v>29.4391</v>
      </c>
      <c r="HA603">
        <v>1</v>
      </c>
      <c r="HB603">
        <v>0.412492</v>
      </c>
      <c r="HC603">
        <v>0</v>
      </c>
      <c r="HD603">
        <v>20.3921</v>
      </c>
      <c r="HE603">
        <v>5.21624</v>
      </c>
      <c r="HF603">
        <v>12.0099</v>
      </c>
      <c r="HG603">
        <v>4.98735</v>
      </c>
      <c r="HH603">
        <v>3.28845</v>
      </c>
      <c r="HI603">
        <v>2591.7</v>
      </c>
      <c r="HJ603">
        <v>9999</v>
      </c>
      <c r="HK603">
        <v>9999</v>
      </c>
      <c r="HL603">
        <v>48.1</v>
      </c>
      <c r="HM603">
        <v>1.86737</v>
      </c>
      <c r="HN603">
        <v>1.8663</v>
      </c>
      <c r="HO603">
        <v>1.86584</v>
      </c>
      <c r="HP603">
        <v>1.86572</v>
      </c>
      <c r="HQ603">
        <v>1.86753</v>
      </c>
      <c r="HR603">
        <v>1.87002</v>
      </c>
      <c r="HS603">
        <v>1.86874</v>
      </c>
      <c r="HT603">
        <v>1.87009</v>
      </c>
      <c r="HU603">
        <v>0</v>
      </c>
      <c r="HV603">
        <v>0</v>
      </c>
      <c r="HW603">
        <v>0</v>
      </c>
      <c r="HX603">
        <v>0</v>
      </c>
      <c r="HY603" t="s">
        <v>425</v>
      </c>
      <c r="HZ603" t="s">
        <v>426</v>
      </c>
      <c r="IA603" t="s">
        <v>427</v>
      </c>
      <c r="IB603" t="s">
        <v>427</v>
      </c>
      <c r="IC603" t="s">
        <v>427</v>
      </c>
      <c r="ID603" t="s">
        <v>427</v>
      </c>
      <c r="IE603">
        <v>0</v>
      </c>
      <c r="IF603">
        <v>100</v>
      </c>
      <c r="IG603">
        <v>100</v>
      </c>
      <c r="IH603">
        <v>-0.154</v>
      </c>
      <c r="II603">
        <v>0.1432</v>
      </c>
      <c r="IJ603">
        <v>0.3340698134881136</v>
      </c>
      <c r="IK603">
        <v>-0.0004613869835165773</v>
      </c>
      <c r="IL603">
        <v>-7.733014719846753E-07</v>
      </c>
      <c r="IM603">
        <v>2.12217718631011E-10</v>
      </c>
      <c r="IN603">
        <v>-0.1489367367143348</v>
      </c>
      <c r="IO603">
        <v>0.000886434048502425</v>
      </c>
      <c r="IP603">
        <v>0.0004187276611132993</v>
      </c>
      <c r="IQ603">
        <v>-3.612086840460417E-06</v>
      </c>
      <c r="IR603">
        <v>19</v>
      </c>
      <c r="IS603">
        <v>2204</v>
      </c>
      <c r="IT603">
        <v>1</v>
      </c>
      <c r="IU603">
        <v>37</v>
      </c>
      <c r="IV603">
        <v>11.6</v>
      </c>
      <c r="IW603">
        <v>11.6</v>
      </c>
      <c r="IX603">
        <v>1.54053</v>
      </c>
      <c r="IY603">
        <v>2.23999</v>
      </c>
      <c r="IZ603">
        <v>1.39648</v>
      </c>
      <c r="JA603">
        <v>2.34741</v>
      </c>
      <c r="JB603">
        <v>1.49536</v>
      </c>
      <c r="JC603">
        <v>2.29492</v>
      </c>
      <c r="JD603">
        <v>40.0447</v>
      </c>
      <c r="JE603">
        <v>13.4228</v>
      </c>
      <c r="JF603">
        <v>18</v>
      </c>
      <c r="JG603">
        <v>394.575</v>
      </c>
      <c r="JH603">
        <v>546.734</v>
      </c>
      <c r="JI603">
        <v>33.2105</v>
      </c>
      <c r="JJ603">
        <v>32.6833</v>
      </c>
      <c r="JK603">
        <v>30.0008</v>
      </c>
      <c r="JL603">
        <v>32.5098</v>
      </c>
      <c r="JM603">
        <v>32.404</v>
      </c>
      <c r="JN603">
        <v>30.8809</v>
      </c>
      <c r="JO603">
        <v>39.342</v>
      </c>
      <c r="JP603">
        <v>0</v>
      </c>
      <c r="JQ603">
        <v>-999.9</v>
      </c>
      <c r="JR603">
        <v>687.605</v>
      </c>
      <c r="JS603">
        <v>15.9124</v>
      </c>
      <c r="JT603">
        <v>99.5732</v>
      </c>
      <c r="JU603">
        <v>99.6802</v>
      </c>
    </row>
    <row r="604" spans="1:281">
      <c r="A604">
        <v>588</v>
      </c>
      <c r="B604">
        <v>1652297162</v>
      </c>
      <c r="C604">
        <v>15105.5</v>
      </c>
      <c r="D604" t="s">
        <v>1689</v>
      </c>
      <c r="E604" t="s">
        <v>1690</v>
      </c>
      <c r="F604">
        <v>5</v>
      </c>
      <c r="G604" t="s">
        <v>1605</v>
      </c>
      <c r="H604" t="s">
        <v>418</v>
      </c>
      <c r="I604">
        <v>1652297159.2</v>
      </c>
      <c r="J604">
        <f>(K604)/1000</f>
        <v>0</v>
      </c>
      <c r="K604">
        <f>IF(CZ604, AN604, AH604)</f>
        <v>0</v>
      </c>
      <c r="L604">
        <f>IF(CZ604, AI604, AG604)</f>
        <v>0</v>
      </c>
      <c r="M604">
        <f>DB604 - IF(AU604&gt;1, L604*CV604*100.0/(AW604*DP604), 0)</f>
        <v>0</v>
      </c>
      <c r="N604">
        <f>((T604-J604/2)*M604-L604)/(T604+J604/2)</f>
        <v>0</v>
      </c>
      <c r="O604">
        <f>N604*(DI604+DJ604)/1000.0</f>
        <v>0</v>
      </c>
      <c r="P604">
        <f>(DB604 - IF(AU604&gt;1, L604*CV604*100.0/(AW604*DP604), 0))*(DI604+DJ604)/1000.0</f>
        <v>0</v>
      </c>
      <c r="Q604">
        <f>2.0/((1/S604-1/R604)+SIGN(S604)*SQRT((1/S604-1/R604)*(1/S604-1/R604) + 4*CW604/((CW604+1)*(CW604+1))*(2*1/S604*1/R604-1/R604*1/R604)))</f>
        <v>0</v>
      </c>
      <c r="R604">
        <f>IF(LEFT(CX604,1)&lt;&gt;"0",IF(LEFT(CX604,1)="1",3.0,CY604),$D$5+$E$5*(DP604*DI604/($K$5*1000))+$F$5*(DP604*DI604/($K$5*1000))*MAX(MIN(CV604,$J$5),$I$5)*MAX(MIN(CV604,$J$5),$I$5)+$G$5*MAX(MIN(CV604,$J$5),$I$5)*(DP604*DI604/($K$5*1000))+$H$5*(DP604*DI604/($K$5*1000))*(DP604*DI604/($K$5*1000)))</f>
        <v>0</v>
      </c>
      <c r="S604">
        <f>J604*(1000-(1000*0.61365*exp(17.502*W604/(240.97+W604))/(DI604+DJ604)+DD604)/2)/(1000*0.61365*exp(17.502*W604/(240.97+W604))/(DI604+DJ604)-DD604)</f>
        <v>0</v>
      </c>
      <c r="T604">
        <f>1/((CW604+1)/(Q604/1.6)+1/(R604/1.37)) + CW604/((CW604+1)/(Q604/1.6) + CW604/(R604/1.37))</f>
        <v>0</v>
      </c>
      <c r="U604">
        <f>(CR604*CU604)</f>
        <v>0</v>
      </c>
      <c r="V604">
        <f>(DK604+(U604+2*0.95*5.67E-8*(((DK604+$B$7)+273)^4-(DK604+273)^4)-44100*J604)/(1.84*29.3*R604+8*0.95*5.67E-8*(DK604+273)^3))</f>
        <v>0</v>
      </c>
      <c r="W604">
        <f>($C$7*DL604+$D$7*DM604+$E$7*V604)</f>
        <v>0</v>
      </c>
      <c r="X604">
        <f>0.61365*exp(17.502*W604/(240.97+W604))</f>
        <v>0</v>
      </c>
      <c r="Y604">
        <f>(Z604/AA604*100)</f>
        <v>0</v>
      </c>
      <c r="Z604">
        <f>DD604*(DI604+DJ604)/1000</f>
        <v>0</v>
      </c>
      <c r="AA604">
        <f>0.61365*exp(17.502*DK604/(240.97+DK604))</f>
        <v>0</v>
      </c>
      <c r="AB604">
        <f>(X604-DD604*(DI604+DJ604)/1000)</f>
        <v>0</v>
      </c>
      <c r="AC604">
        <f>(-J604*44100)</f>
        <v>0</v>
      </c>
      <c r="AD604">
        <f>2*29.3*R604*0.92*(DK604-W604)</f>
        <v>0</v>
      </c>
      <c r="AE604">
        <f>2*0.95*5.67E-8*(((DK604+$B$7)+273)^4-(W604+273)^4)</f>
        <v>0</v>
      </c>
      <c r="AF604">
        <f>U604+AE604+AC604+AD604</f>
        <v>0</v>
      </c>
      <c r="AG604">
        <f>DH604*AU604*(DC604-DB604*(1000-AU604*DE604)/(1000-AU604*DD604))/(100*CV604)</f>
        <v>0</v>
      </c>
      <c r="AH604">
        <f>1000*DH604*AU604*(DD604-DE604)/(100*CV604*(1000-AU604*DD604))</f>
        <v>0</v>
      </c>
      <c r="AI604">
        <f>(AJ604 - AK604 - DI604*1E3/(8.314*(DK604+273.15)) * AM604/DH604 * AL604) * DH604/(100*CV604) * (1000 - DE604)/1000</f>
        <v>0</v>
      </c>
      <c r="AJ604">
        <v>680.9825057424208</v>
      </c>
      <c r="AK604">
        <v>613.8381151515154</v>
      </c>
      <c r="AL604">
        <v>3.226509676806524</v>
      </c>
      <c r="AM604">
        <v>66.43299364286264</v>
      </c>
      <c r="AN604">
        <f>(AP604 - AO604 + DI604*1E3/(8.314*(DK604+273.15)) * AR604/DH604 * AQ604) * DH604/(100*CV604) * 1000/(1000 - AP604)</f>
        <v>0</v>
      </c>
      <c r="AO604">
        <v>15.87303872647731</v>
      </c>
      <c r="AP604">
        <v>29.32508671328673</v>
      </c>
      <c r="AQ604">
        <v>0.0001628760473415507</v>
      </c>
      <c r="AR604">
        <v>79.14352764128105</v>
      </c>
      <c r="AS604">
        <v>0</v>
      </c>
      <c r="AT604">
        <v>0</v>
      </c>
      <c r="AU604">
        <f>IF(AS604*$H$13&gt;=AW604,1.0,(AW604/(AW604-AS604*$H$13)))</f>
        <v>0</v>
      </c>
      <c r="AV604">
        <f>(AU604-1)*100</f>
        <v>0</v>
      </c>
      <c r="AW604">
        <f>MAX(0,($B$13+$C$13*DP604)/(1+$D$13*DP604)*DI604/(DK604+273)*$E$13)</f>
        <v>0</v>
      </c>
      <c r="AX604" t="s">
        <v>421</v>
      </c>
      <c r="AY604" t="s">
        <v>421</v>
      </c>
      <c r="AZ604">
        <v>0</v>
      </c>
      <c r="BA604">
        <v>0</v>
      </c>
      <c r="BB604">
        <f>1-AZ604/BA604</f>
        <v>0</v>
      </c>
      <c r="BC604">
        <v>0</v>
      </c>
      <c r="BD604" t="s">
        <v>421</v>
      </c>
      <c r="BE604" t="s">
        <v>421</v>
      </c>
      <c r="BF604">
        <v>0</v>
      </c>
      <c r="BG604">
        <v>0</v>
      </c>
      <c r="BH604">
        <f>1-BF604/BG604</f>
        <v>0</v>
      </c>
      <c r="BI604">
        <v>0.5</v>
      </c>
      <c r="BJ604">
        <f>CS604</f>
        <v>0</v>
      </c>
      <c r="BK604">
        <f>L604</f>
        <v>0</v>
      </c>
      <c r="BL604">
        <f>BH604*BI604*BJ604</f>
        <v>0</v>
      </c>
      <c r="BM604">
        <f>(BK604-BC604)/BJ604</f>
        <v>0</v>
      </c>
      <c r="BN604">
        <f>(BA604-BG604)/BG604</f>
        <v>0</v>
      </c>
      <c r="BO604">
        <f>AZ604/(BB604+AZ604/BG604)</f>
        <v>0</v>
      </c>
      <c r="BP604" t="s">
        <v>421</v>
      </c>
      <c r="BQ604">
        <v>0</v>
      </c>
      <c r="BR604">
        <f>IF(BQ604&lt;&gt;0, BQ604, BO604)</f>
        <v>0</v>
      </c>
      <c r="BS604">
        <f>1-BR604/BG604</f>
        <v>0</v>
      </c>
      <c r="BT604">
        <f>(BG604-BF604)/(BG604-BR604)</f>
        <v>0</v>
      </c>
      <c r="BU604">
        <f>(BA604-BG604)/(BA604-BR604)</f>
        <v>0</v>
      </c>
      <c r="BV604">
        <f>(BG604-BF604)/(BG604-AZ604)</f>
        <v>0</v>
      </c>
      <c r="BW604">
        <f>(BA604-BG604)/(BA604-AZ604)</f>
        <v>0</v>
      </c>
      <c r="BX604">
        <f>(BT604*BR604/BF604)</f>
        <v>0</v>
      </c>
      <c r="BY604">
        <f>(1-BX604)</f>
        <v>0</v>
      </c>
      <c r="BZ604">
        <v>1371</v>
      </c>
      <c r="CA604">
        <v>300</v>
      </c>
      <c r="CB604">
        <v>300</v>
      </c>
      <c r="CC604">
        <v>300</v>
      </c>
      <c r="CD604">
        <v>10508.5</v>
      </c>
      <c r="CE604">
        <v>0.03</v>
      </c>
      <c r="CF604">
        <v>-0.00739737</v>
      </c>
      <c r="CG604">
        <v>0.08</v>
      </c>
      <c r="CH604" t="s">
        <v>421</v>
      </c>
      <c r="CI604" t="s">
        <v>421</v>
      </c>
      <c r="CJ604" t="s">
        <v>421</v>
      </c>
      <c r="CK604" t="s">
        <v>421</v>
      </c>
      <c r="CL604" t="s">
        <v>421</v>
      </c>
      <c r="CM604" t="s">
        <v>421</v>
      </c>
      <c r="CN604" t="s">
        <v>421</v>
      </c>
      <c r="CO604" t="s">
        <v>421</v>
      </c>
      <c r="CP604" t="s">
        <v>421</v>
      </c>
      <c r="CQ604" t="s">
        <v>421</v>
      </c>
      <c r="CR604">
        <f>$B$11*DQ604+$C$11*DR604+$F$11*EC604*(1-EF604)</f>
        <v>0</v>
      </c>
      <c r="CS604">
        <f>CR604*CT604</f>
        <v>0</v>
      </c>
      <c r="CT604">
        <f>($B$11*$D$9+$C$11*$D$9+$F$11*((EP604+EH604)/MAX(EP604+EH604+EQ604, 0.1)*$I$9+EQ604/MAX(EP604+EH604+EQ604, 0.1)*$J$9))/($B$11+$C$11+$F$11)</f>
        <v>0</v>
      </c>
      <c r="CU604">
        <f>($B$11*$K$9+$C$11*$K$9+$F$11*((EP604+EH604)/MAX(EP604+EH604+EQ604, 0.1)*$P$9+EQ604/MAX(EP604+EH604+EQ604, 0.1)*$Q$9))/($B$11+$C$11+$F$11)</f>
        <v>0</v>
      </c>
      <c r="CV604">
        <v>6</v>
      </c>
      <c r="CW604">
        <v>0.5</v>
      </c>
      <c r="CX604" t="s">
        <v>422</v>
      </c>
      <c r="CY604">
        <v>2</v>
      </c>
      <c r="CZ604" t="b">
        <v>1</v>
      </c>
      <c r="DA604">
        <v>1652297159.2</v>
      </c>
      <c r="DB604">
        <v>588.6732999999999</v>
      </c>
      <c r="DC604">
        <v>673.3761000000001</v>
      </c>
      <c r="DD604">
        <v>29.30396</v>
      </c>
      <c r="DE604">
        <v>15.89432</v>
      </c>
      <c r="DF604">
        <v>588.8358999999999</v>
      </c>
      <c r="DG604">
        <v>29.16054999999999</v>
      </c>
      <c r="DH604">
        <v>400.0799</v>
      </c>
      <c r="DI604">
        <v>90.51000000000002</v>
      </c>
      <c r="DJ604">
        <v>0.10003549</v>
      </c>
      <c r="DK604">
        <v>33.98792</v>
      </c>
      <c r="DL604">
        <v>32.62653</v>
      </c>
      <c r="DM604">
        <v>999.9</v>
      </c>
      <c r="DN604">
        <v>0</v>
      </c>
      <c r="DO604">
        <v>0</v>
      </c>
      <c r="DP604">
        <v>9996.678000000002</v>
      </c>
      <c r="DQ604">
        <v>0</v>
      </c>
      <c r="DR604">
        <v>865.9171</v>
      </c>
      <c r="DS604">
        <v>-84.70275000000001</v>
      </c>
      <c r="DT604">
        <v>606.4447</v>
      </c>
      <c r="DU604">
        <v>684.2519</v>
      </c>
      <c r="DV604">
        <v>13.40962</v>
      </c>
      <c r="DW604">
        <v>673.3761000000001</v>
      </c>
      <c r="DX604">
        <v>15.89432</v>
      </c>
      <c r="DY604">
        <v>2.6523</v>
      </c>
      <c r="DZ604">
        <v>1.438595</v>
      </c>
      <c r="EA604">
        <v>21.99254</v>
      </c>
      <c r="EB604">
        <v>12.33066</v>
      </c>
      <c r="EC604">
        <v>1500.053</v>
      </c>
      <c r="ED604">
        <v>0.9730084</v>
      </c>
      <c r="EE604">
        <v>0.02699193</v>
      </c>
      <c r="EF604">
        <v>0</v>
      </c>
      <c r="EG604">
        <v>1150.575</v>
      </c>
      <c r="EH604">
        <v>5.000970000000001</v>
      </c>
      <c r="EI604">
        <v>18480.19</v>
      </c>
      <c r="EJ604">
        <v>12492.08</v>
      </c>
      <c r="EK604">
        <v>42.937</v>
      </c>
      <c r="EL604">
        <v>44.64980000000001</v>
      </c>
      <c r="EM604">
        <v>43.1808</v>
      </c>
      <c r="EN604">
        <v>44.5</v>
      </c>
      <c r="EO604">
        <v>44.062</v>
      </c>
      <c r="EP604">
        <v>1454.702</v>
      </c>
      <c r="EQ604">
        <v>40.35000000000001</v>
      </c>
      <c r="ER604">
        <v>0</v>
      </c>
      <c r="ES604">
        <v>719</v>
      </c>
      <c r="ET604">
        <v>0</v>
      </c>
      <c r="EU604">
        <v>1150.6808</v>
      </c>
      <c r="EV604">
        <v>-1.73846155251939</v>
      </c>
      <c r="EW604">
        <v>344.6461525422037</v>
      </c>
      <c r="EX604">
        <v>18433.248</v>
      </c>
      <c r="EY604">
        <v>15</v>
      </c>
      <c r="EZ604">
        <v>1652296461.5</v>
      </c>
      <c r="FA604" t="s">
        <v>1606</v>
      </c>
      <c r="FB604">
        <v>1652296461.5</v>
      </c>
      <c r="FC604">
        <v>1652296459.5</v>
      </c>
      <c r="FD604">
        <v>40</v>
      </c>
      <c r="FE604">
        <v>-0.753</v>
      </c>
      <c r="FF604">
        <v>0.017</v>
      </c>
      <c r="FG604">
        <v>0.039</v>
      </c>
      <c r="FH604">
        <v>0.136</v>
      </c>
      <c r="FI604">
        <v>400</v>
      </c>
      <c r="FJ604">
        <v>29</v>
      </c>
      <c r="FK604">
        <v>0.22</v>
      </c>
      <c r="FL604">
        <v>0.25</v>
      </c>
      <c r="FM604">
        <v>-83.12716</v>
      </c>
      <c r="FN604">
        <v>-13.32508142589116</v>
      </c>
      <c r="FO604">
        <v>1.285492266954569</v>
      </c>
      <c r="FP604">
        <v>-1</v>
      </c>
      <c r="FQ604">
        <v>13.4780625</v>
      </c>
      <c r="FR604">
        <v>-0.4606525328330715</v>
      </c>
      <c r="FS604">
        <v>0.04652521728858445</v>
      </c>
      <c r="FT604">
        <v>1</v>
      </c>
      <c r="FU604">
        <v>0</v>
      </c>
      <c r="FV604">
        <v>0</v>
      </c>
      <c r="FW604">
        <v>0</v>
      </c>
      <c r="FX604">
        <v>-1</v>
      </c>
      <c r="FY604">
        <v>1</v>
      </c>
      <c r="FZ604">
        <v>1</v>
      </c>
      <c r="GA604" t="s">
        <v>719</v>
      </c>
      <c r="GB604">
        <v>2.69321</v>
      </c>
      <c r="GC604">
        <v>2.70515</v>
      </c>
      <c r="GD604">
        <v>0.120661</v>
      </c>
      <c r="GE604">
        <v>0.130949</v>
      </c>
      <c r="GF604">
        <v>0.121226</v>
      </c>
      <c r="GG604">
        <v>0.0778426</v>
      </c>
      <c r="GH604">
        <v>27527.4</v>
      </c>
      <c r="GI604">
        <v>27319.3</v>
      </c>
      <c r="GJ604">
        <v>29133.7</v>
      </c>
      <c r="GK604">
        <v>29099.3</v>
      </c>
      <c r="GL604">
        <v>33892.7</v>
      </c>
      <c r="GM604">
        <v>35730.8</v>
      </c>
      <c r="GN604">
        <v>40997.6</v>
      </c>
      <c r="GO604">
        <v>41529.9</v>
      </c>
      <c r="GP604">
        <v>1.71532</v>
      </c>
      <c r="GQ604">
        <v>1.9805</v>
      </c>
      <c r="GR604">
        <v>0.0644475</v>
      </c>
      <c r="GS604">
        <v>0</v>
      </c>
      <c r="GT604">
        <v>31.5847</v>
      </c>
      <c r="GU604">
        <v>999.9</v>
      </c>
      <c r="GV604">
        <v>37.2</v>
      </c>
      <c r="GW604">
        <v>38</v>
      </c>
      <c r="GX604">
        <v>27.3609</v>
      </c>
      <c r="GY604">
        <v>62.8047</v>
      </c>
      <c r="GZ604">
        <v>29.5393</v>
      </c>
      <c r="HA604">
        <v>1</v>
      </c>
      <c r="HB604">
        <v>0.413318</v>
      </c>
      <c r="HC604">
        <v>0</v>
      </c>
      <c r="HD604">
        <v>20.392</v>
      </c>
      <c r="HE604">
        <v>5.21519</v>
      </c>
      <c r="HF604">
        <v>12.0099</v>
      </c>
      <c r="HG604">
        <v>4.987</v>
      </c>
      <c r="HH604">
        <v>3.2884</v>
      </c>
      <c r="HI604">
        <v>2592</v>
      </c>
      <c r="HJ604">
        <v>9999</v>
      </c>
      <c r="HK604">
        <v>9999</v>
      </c>
      <c r="HL604">
        <v>48.1</v>
      </c>
      <c r="HM604">
        <v>1.86737</v>
      </c>
      <c r="HN604">
        <v>1.8663</v>
      </c>
      <c r="HO604">
        <v>1.86584</v>
      </c>
      <c r="HP604">
        <v>1.8657</v>
      </c>
      <c r="HQ604">
        <v>1.86752</v>
      </c>
      <c r="HR604">
        <v>1.87001</v>
      </c>
      <c r="HS604">
        <v>1.86874</v>
      </c>
      <c r="HT604">
        <v>1.8701</v>
      </c>
      <c r="HU604">
        <v>0</v>
      </c>
      <c r="HV604">
        <v>0</v>
      </c>
      <c r="HW604">
        <v>0</v>
      </c>
      <c r="HX604">
        <v>0</v>
      </c>
      <c r="HY604" t="s">
        <v>425</v>
      </c>
      <c r="HZ604" t="s">
        <v>426</v>
      </c>
      <c r="IA604" t="s">
        <v>427</v>
      </c>
      <c r="IB604" t="s">
        <v>427</v>
      </c>
      <c r="IC604" t="s">
        <v>427</v>
      </c>
      <c r="ID604" t="s">
        <v>427</v>
      </c>
      <c r="IE604">
        <v>0</v>
      </c>
      <c r="IF604">
        <v>100</v>
      </c>
      <c r="IG604">
        <v>100</v>
      </c>
      <c r="IH604">
        <v>-0.173</v>
      </c>
      <c r="II604">
        <v>0.1438</v>
      </c>
      <c r="IJ604">
        <v>0.3340698134881136</v>
      </c>
      <c r="IK604">
        <v>-0.0004613869835165773</v>
      </c>
      <c r="IL604">
        <v>-7.733014719846753E-07</v>
      </c>
      <c r="IM604">
        <v>2.12217718631011E-10</v>
      </c>
      <c r="IN604">
        <v>-0.1489367367143348</v>
      </c>
      <c r="IO604">
        <v>0.000886434048502425</v>
      </c>
      <c r="IP604">
        <v>0.0004187276611132993</v>
      </c>
      <c r="IQ604">
        <v>-3.612086840460417E-06</v>
      </c>
      <c r="IR604">
        <v>19</v>
      </c>
      <c r="IS604">
        <v>2204</v>
      </c>
      <c r="IT604">
        <v>1</v>
      </c>
      <c r="IU604">
        <v>37</v>
      </c>
      <c r="IV604">
        <v>11.7</v>
      </c>
      <c r="IW604">
        <v>11.7</v>
      </c>
      <c r="IX604">
        <v>1.5686</v>
      </c>
      <c r="IY604">
        <v>2.23877</v>
      </c>
      <c r="IZ604">
        <v>1.39648</v>
      </c>
      <c r="JA604">
        <v>2.34741</v>
      </c>
      <c r="JB604">
        <v>1.49536</v>
      </c>
      <c r="JC604">
        <v>2.29248</v>
      </c>
      <c r="JD604">
        <v>40.0447</v>
      </c>
      <c r="JE604">
        <v>13.4403</v>
      </c>
      <c r="JF604">
        <v>18</v>
      </c>
      <c r="JG604">
        <v>394.529</v>
      </c>
      <c r="JH604">
        <v>546.857</v>
      </c>
      <c r="JI604">
        <v>33.2165</v>
      </c>
      <c r="JJ604">
        <v>32.6928</v>
      </c>
      <c r="JK604">
        <v>30.0009</v>
      </c>
      <c r="JL604">
        <v>32.5184</v>
      </c>
      <c r="JM604">
        <v>32.4116</v>
      </c>
      <c r="JN604">
        <v>31.4454</v>
      </c>
      <c r="JO604">
        <v>39.342</v>
      </c>
      <c r="JP604">
        <v>0</v>
      </c>
      <c r="JQ604">
        <v>-999.9</v>
      </c>
      <c r="JR604">
        <v>700.962</v>
      </c>
      <c r="JS604">
        <v>15.8981</v>
      </c>
      <c r="JT604">
        <v>99.5716</v>
      </c>
      <c r="JU604">
        <v>99.6786</v>
      </c>
    </row>
    <row r="605" spans="1:281">
      <c r="A605">
        <v>589</v>
      </c>
      <c r="B605">
        <v>1652297167</v>
      </c>
      <c r="C605">
        <v>15110.5</v>
      </c>
      <c r="D605" t="s">
        <v>1691</v>
      </c>
      <c r="E605" t="s">
        <v>1692</v>
      </c>
      <c r="F605">
        <v>5</v>
      </c>
      <c r="G605" t="s">
        <v>1605</v>
      </c>
      <c r="H605" t="s">
        <v>418</v>
      </c>
      <c r="I605">
        <v>1652297164.5</v>
      </c>
      <c r="J605">
        <f>(K605)/1000</f>
        <v>0</v>
      </c>
      <c r="K605">
        <f>IF(CZ605, AN605, AH605)</f>
        <v>0</v>
      </c>
      <c r="L605">
        <f>IF(CZ605, AI605, AG605)</f>
        <v>0</v>
      </c>
      <c r="M605">
        <f>DB605 - IF(AU605&gt;1, L605*CV605*100.0/(AW605*DP605), 0)</f>
        <v>0</v>
      </c>
      <c r="N605">
        <f>((T605-J605/2)*M605-L605)/(T605+J605/2)</f>
        <v>0</v>
      </c>
      <c r="O605">
        <f>N605*(DI605+DJ605)/1000.0</f>
        <v>0</v>
      </c>
      <c r="P605">
        <f>(DB605 - IF(AU605&gt;1, L605*CV605*100.0/(AW605*DP605), 0))*(DI605+DJ605)/1000.0</f>
        <v>0</v>
      </c>
      <c r="Q605">
        <f>2.0/((1/S605-1/R605)+SIGN(S605)*SQRT((1/S605-1/R605)*(1/S605-1/R605) + 4*CW605/((CW605+1)*(CW605+1))*(2*1/S605*1/R605-1/R605*1/R605)))</f>
        <v>0</v>
      </c>
      <c r="R605">
        <f>IF(LEFT(CX605,1)&lt;&gt;"0",IF(LEFT(CX605,1)="1",3.0,CY605),$D$5+$E$5*(DP605*DI605/($K$5*1000))+$F$5*(DP605*DI605/($K$5*1000))*MAX(MIN(CV605,$J$5),$I$5)*MAX(MIN(CV605,$J$5),$I$5)+$G$5*MAX(MIN(CV605,$J$5),$I$5)*(DP605*DI605/($K$5*1000))+$H$5*(DP605*DI605/($K$5*1000))*(DP605*DI605/($K$5*1000)))</f>
        <v>0</v>
      </c>
      <c r="S605">
        <f>J605*(1000-(1000*0.61365*exp(17.502*W605/(240.97+W605))/(DI605+DJ605)+DD605)/2)/(1000*0.61365*exp(17.502*W605/(240.97+W605))/(DI605+DJ605)-DD605)</f>
        <v>0</v>
      </c>
      <c r="T605">
        <f>1/((CW605+1)/(Q605/1.6)+1/(R605/1.37)) + CW605/((CW605+1)/(Q605/1.6) + CW605/(R605/1.37))</f>
        <v>0</v>
      </c>
      <c r="U605">
        <f>(CR605*CU605)</f>
        <v>0</v>
      </c>
      <c r="V605">
        <f>(DK605+(U605+2*0.95*5.67E-8*(((DK605+$B$7)+273)^4-(DK605+273)^4)-44100*J605)/(1.84*29.3*R605+8*0.95*5.67E-8*(DK605+273)^3))</f>
        <v>0</v>
      </c>
      <c r="W605">
        <f>($C$7*DL605+$D$7*DM605+$E$7*V605)</f>
        <v>0</v>
      </c>
      <c r="X605">
        <f>0.61365*exp(17.502*W605/(240.97+W605))</f>
        <v>0</v>
      </c>
      <c r="Y605">
        <f>(Z605/AA605*100)</f>
        <v>0</v>
      </c>
      <c r="Z605">
        <f>DD605*(DI605+DJ605)/1000</f>
        <v>0</v>
      </c>
      <c r="AA605">
        <f>0.61365*exp(17.502*DK605/(240.97+DK605))</f>
        <v>0</v>
      </c>
      <c r="AB605">
        <f>(X605-DD605*(DI605+DJ605)/1000)</f>
        <v>0</v>
      </c>
      <c r="AC605">
        <f>(-J605*44100)</f>
        <v>0</v>
      </c>
      <c r="AD605">
        <f>2*29.3*R605*0.92*(DK605-W605)</f>
        <v>0</v>
      </c>
      <c r="AE605">
        <f>2*0.95*5.67E-8*(((DK605+$B$7)+273)^4-(W605+273)^4)</f>
        <v>0</v>
      </c>
      <c r="AF605">
        <f>U605+AE605+AC605+AD605</f>
        <v>0</v>
      </c>
      <c r="AG605">
        <f>DH605*AU605*(DC605-DB605*(1000-AU605*DE605)/(1000-AU605*DD605))/(100*CV605)</f>
        <v>0</v>
      </c>
      <c r="AH605">
        <f>1000*DH605*AU605*(DD605-DE605)/(100*CV605*(1000-AU605*DD605))</f>
        <v>0</v>
      </c>
      <c r="AI605">
        <f>(AJ605 - AK605 - DI605*1E3/(8.314*(DK605+273.15)) * AM605/DH605 * AL605) * DH605/(100*CV605) * (1000 - DE605)/1000</f>
        <v>0</v>
      </c>
      <c r="AJ605">
        <v>697.9862122658334</v>
      </c>
      <c r="AK605">
        <v>630.1608787878782</v>
      </c>
      <c r="AL605">
        <v>3.274686907402818</v>
      </c>
      <c r="AM605">
        <v>66.43299364286264</v>
      </c>
      <c r="AN605">
        <f>(AP605 - AO605 + DI605*1E3/(8.314*(DK605+273.15)) * AR605/DH605 * AQ605) * DH605/(100*CV605) * 1000/(1000 - AP605)</f>
        <v>0</v>
      </c>
      <c r="AO605">
        <v>15.9163364925128</v>
      </c>
      <c r="AP605">
        <v>29.34700069930071</v>
      </c>
      <c r="AQ605">
        <v>0.006760252190314387</v>
      </c>
      <c r="AR605">
        <v>79.14352764128105</v>
      </c>
      <c r="AS605">
        <v>0</v>
      </c>
      <c r="AT605">
        <v>0</v>
      </c>
      <c r="AU605">
        <f>IF(AS605*$H$13&gt;=AW605,1.0,(AW605/(AW605-AS605*$H$13)))</f>
        <v>0</v>
      </c>
      <c r="AV605">
        <f>(AU605-1)*100</f>
        <v>0</v>
      </c>
      <c r="AW605">
        <f>MAX(0,($B$13+$C$13*DP605)/(1+$D$13*DP605)*DI605/(DK605+273)*$E$13)</f>
        <v>0</v>
      </c>
      <c r="AX605" t="s">
        <v>421</v>
      </c>
      <c r="AY605" t="s">
        <v>421</v>
      </c>
      <c r="AZ605">
        <v>0</v>
      </c>
      <c r="BA605">
        <v>0</v>
      </c>
      <c r="BB605">
        <f>1-AZ605/BA605</f>
        <v>0</v>
      </c>
      <c r="BC605">
        <v>0</v>
      </c>
      <c r="BD605" t="s">
        <v>421</v>
      </c>
      <c r="BE605" t="s">
        <v>421</v>
      </c>
      <c r="BF605">
        <v>0</v>
      </c>
      <c r="BG605">
        <v>0</v>
      </c>
      <c r="BH605">
        <f>1-BF605/BG605</f>
        <v>0</v>
      </c>
      <c r="BI605">
        <v>0.5</v>
      </c>
      <c r="BJ605">
        <f>CS605</f>
        <v>0</v>
      </c>
      <c r="BK605">
        <f>L605</f>
        <v>0</v>
      </c>
      <c r="BL605">
        <f>BH605*BI605*BJ605</f>
        <v>0</v>
      </c>
      <c r="BM605">
        <f>(BK605-BC605)/BJ605</f>
        <v>0</v>
      </c>
      <c r="BN605">
        <f>(BA605-BG605)/BG605</f>
        <v>0</v>
      </c>
      <c r="BO605">
        <f>AZ605/(BB605+AZ605/BG605)</f>
        <v>0</v>
      </c>
      <c r="BP605" t="s">
        <v>421</v>
      </c>
      <c r="BQ605">
        <v>0</v>
      </c>
      <c r="BR605">
        <f>IF(BQ605&lt;&gt;0, BQ605, BO605)</f>
        <v>0</v>
      </c>
      <c r="BS605">
        <f>1-BR605/BG605</f>
        <v>0</v>
      </c>
      <c r="BT605">
        <f>(BG605-BF605)/(BG605-BR605)</f>
        <v>0</v>
      </c>
      <c r="BU605">
        <f>(BA605-BG605)/(BA605-BR605)</f>
        <v>0</v>
      </c>
      <c r="BV605">
        <f>(BG605-BF605)/(BG605-AZ605)</f>
        <v>0</v>
      </c>
      <c r="BW605">
        <f>(BA605-BG605)/(BA605-AZ605)</f>
        <v>0</v>
      </c>
      <c r="BX605">
        <f>(BT605*BR605/BF605)</f>
        <v>0</v>
      </c>
      <c r="BY605">
        <f>(1-BX605)</f>
        <v>0</v>
      </c>
      <c r="BZ605">
        <v>1371</v>
      </c>
      <c r="CA605">
        <v>300</v>
      </c>
      <c r="CB605">
        <v>300</v>
      </c>
      <c r="CC605">
        <v>300</v>
      </c>
      <c r="CD605">
        <v>10508.5</v>
      </c>
      <c r="CE605">
        <v>0.03</v>
      </c>
      <c r="CF605">
        <v>-0.00739737</v>
      </c>
      <c r="CG605">
        <v>0.08</v>
      </c>
      <c r="CH605" t="s">
        <v>421</v>
      </c>
      <c r="CI605" t="s">
        <v>421</v>
      </c>
      <c r="CJ605" t="s">
        <v>421</v>
      </c>
      <c r="CK605" t="s">
        <v>421</v>
      </c>
      <c r="CL605" t="s">
        <v>421</v>
      </c>
      <c r="CM605" t="s">
        <v>421</v>
      </c>
      <c r="CN605" t="s">
        <v>421</v>
      </c>
      <c r="CO605" t="s">
        <v>421</v>
      </c>
      <c r="CP605" t="s">
        <v>421</v>
      </c>
      <c r="CQ605" t="s">
        <v>421</v>
      </c>
      <c r="CR605">
        <f>$B$11*DQ605+$C$11*DR605+$F$11*EC605*(1-EF605)</f>
        <v>0</v>
      </c>
      <c r="CS605">
        <f>CR605*CT605</f>
        <v>0</v>
      </c>
      <c r="CT605">
        <f>($B$11*$D$9+$C$11*$D$9+$F$11*((EP605+EH605)/MAX(EP605+EH605+EQ605, 0.1)*$I$9+EQ605/MAX(EP605+EH605+EQ605, 0.1)*$J$9))/($B$11+$C$11+$F$11)</f>
        <v>0</v>
      </c>
      <c r="CU605">
        <f>($B$11*$K$9+$C$11*$K$9+$F$11*((EP605+EH605)/MAX(EP605+EH605+EQ605, 0.1)*$P$9+EQ605/MAX(EP605+EH605+EQ605, 0.1)*$Q$9))/($B$11+$C$11+$F$11)</f>
        <v>0</v>
      </c>
      <c r="CV605">
        <v>6</v>
      </c>
      <c r="CW605">
        <v>0.5</v>
      </c>
      <c r="CX605" t="s">
        <v>422</v>
      </c>
      <c r="CY605">
        <v>2</v>
      </c>
      <c r="CZ605" t="b">
        <v>1</v>
      </c>
      <c r="DA605">
        <v>1652297164.5</v>
      </c>
      <c r="DB605">
        <v>605.294</v>
      </c>
      <c r="DC605">
        <v>691.1065555555556</v>
      </c>
      <c r="DD605">
        <v>29.34277777777778</v>
      </c>
      <c r="DE605">
        <v>15.91613333333333</v>
      </c>
      <c r="DF605">
        <v>605.4757777777779</v>
      </c>
      <c r="DG605">
        <v>29.19874444444444</v>
      </c>
      <c r="DH605">
        <v>400.0538888888889</v>
      </c>
      <c r="DI605">
        <v>90.50763333333333</v>
      </c>
      <c r="DJ605">
        <v>0.09988329999999999</v>
      </c>
      <c r="DK605">
        <v>33.98742222222221</v>
      </c>
      <c r="DL605">
        <v>32.63509999999999</v>
      </c>
      <c r="DM605">
        <v>999.9000000000001</v>
      </c>
      <c r="DN605">
        <v>0</v>
      </c>
      <c r="DO605">
        <v>0</v>
      </c>
      <c r="DP605">
        <v>10013.2</v>
      </c>
      <c r="DQ605">
        <v>0</v>
      </c>
      <c r="DR605">
        <v>824.7827777777778</v>
      </c>
      <c r="DS605">
        <v>-85.81248888888888</v>
      </c>
      <c r="DT605">
        <v>623.5918888888888</v>
      </c>
      <c r="DU605">
        <v>702.2841111111111</v>
      </c>
      <c r="DV605">
        <v>13.42663333333333</v>
      </c>
      <c r="DW605">
        <v>691.1065555555556</v>
      </c>
      <c r="DX605">
        <v>15.91613333333333</v>
      </c>
      <c r="DY605">
        <v>2.655743333333333</v>
      </c>
      <c r="DZ605">
        <v>1.440531111111111</v>
      </c>
      <c r="EA605">
        <v>22.01381111111111</v>
      </c>
      <c r="EB605">
        <v>12.35114444444444</v>
      </c>
      <c r="EC605">
        <v>1500.004444444445</v>
      </c>
      <c r="ED605">
        <v>0.9730076666666666</v>
      </c>
      <c r="EE605">
        <v>0.02699257777777778</v>
      </c>
      <c r="EF605">
        <v>0</v>
      </c>
      <c r="EG605">
        <v>1149.923333333333</v>
      </c>
      <c r="EH605">
        <v>5.00097</v>
      </c>
      <c r="EI605">
        <v>18450.47777777778</v>
      </c>
      <c r="EJ605">
        <v>12491.65555555556</v>
      </c>
      <c r="EK605">
        <v>42.937</v>
      </c>
      <c r="EL605">
        <v>44.65944444444445</v>
      </c>
      <c r="EM605">
        <v>43.187</v>
      </c>
      <c r="EN605">
        <v>44.5</v>
      </c>
      <c r="EO605">
        <v>44.062</v>
      </c>
      <c r="EP605">
        <v>1454.652222222222</v>
      </c>
      <c r="EQ605">
        <v>40.35</v>
      </c>
      <c r="ER605">
        <v>0</v>
      </c>
      <c r="ES605">
        <v>723.7999999523163</v>
      </c>
      <c r="ET605">
        <v>0</v>
      </c>
      <c r="EU605">
        <v>1150.4116</v>
      </c>
      <c r="EV605">
        <v>-5.143076915733483</v>
      </c>
      <c r="EW605">
        <v>367.8615380687908</v>
      </c>
      <c r="EX605">
        <v>18450.276</v>
      </c>
      <c r="EY605">
        <v>15</v>
      </c>
      <c r="EZ605">
        <v>1652296461.5</v>
      </c>
      <c r="FA605" t="s">
        <v>1606</v>
      </c>
      <c r="FB605">
        <v>1652296461.5</v>
      </c>
      <c r="FC605">
        <v>1652296459.5</v>
      </c>
      <c r="FD605">
        <v>40</v>
      </c>
      <c r="FE605">
        <v>-0.753</v>
      </c>
      <c r="FF605">
        <v>0.017</v>
      </c>
      <c r="FG605">
        <v>0.039</v>
      </c>
      <c r="FH605">
        <v>0.136</v>
      </c>
      <c r="FI605">
        <v>400</v>
      </c>
      <c r="FJ605">
        <v>29</v>
      </c>
      <c r="FK605">
        <v>0.22</v>
      </c>
      <c r="FL605">
        <v>0.25</v>
      </c>
      <c r="FM605">
        <v>-84.214575</v>
      </c>
      <c r="FN605">
        <v>-12.59145590994359</v>
      </c>
      <c r="FO605">
        <v>1.214570443356415</v>
      </c>
      <c r="FP605">
        <v>-1</v>
      </c>
      <c r="FQ605">
        <v>13.451155</v>
      </c>
      <c r="FR605">
        <v>-0.3241058161350807</v>
      </c>
      <c r="FS605">
        <v>0.03711540751493905</v>
      </c>
      <c r="FT605">
        <v>1</v>
      </c>
      <c r="FU605">
        <v>0</v>
      </c>
      <c r="FV605">
        <v>0</v>
      </c>
      <c r="FW605">
        <v>0</v>
      </c>
      <c r="FX605">
        <v>-1</v>
      </c>
      <c r="FY605">
        <v>1</v>
      </c>
      <c r="FZ605">
        <v>1</v>
      </c>
      <c r="GA605" t="s">
        <v>719</v>
      </c>
      <c r="GB605">
        <v>2.69312</v>
      </c>
      <c r="GC605">
        <v>2.70527</v>
      </c>
      <c r="GD605">
        <v>0.122905</v>
      </c>
      <c r="GE605">
        <v>0.133146</v>
      </c>
      <c r="GF605">
        <v>0.121281</v>
      </c>
      <c r="GG605">
        <v>0.07784729999999999</v>
      </c>
      <c r="GH605">
        <v>27456.7</v>
      </c>
      <c r="GI605">
        <v>27249.9</v>
      </c>
      <c r="GJ605">
        <v>29133.4</v>
      </c>
      <c r="GK605">
        <v>29099.1</v>
      </c>
      <c r="GL605">
        <v>33890.3</v>
      </c>
      <c r="GM605">
        <v>35730.4</v>
      </c>
      <c r="GN605">
        <v>40997.1</v>
      </c>
      <c r="GO605">
        <v>41529.6</v>
      </c>
      <c r="GP605">
        <v>1.71502</v>
      </c>
      <c r="GQ605">
        <v>1.98045</v>
      </c>
      <c r="GR605">
        <v>0.06448479999999999</v>
      </c>
      <c r="GS605">
        <v>0</v>
      </c>
      <c r="GT605">
        <v>31.5847</v>
      </c>
      <c r="GU605">
        <v>999.9</v>
      </c>
      <c r="GV605">
        <v>37.2</v>
      </c>
      <c r="GW605">
        <v>38</v>
      </c>
      <c r="GX605">
        <v>27.3644</v>
      </c>
      <c r="GY605">
        <v>62.9047</v>
      </c>
      <c r="GZ605">
        <v>29.8798</v>
      </c>
      <c r="HA605">
        <v>1</v>
      </c>
      <c r="HB605">
        <v>0.413933</v>
      </c>
      <c r="HC605">
        <v>0</v>
      </c>
      <c r="HD605">
        <v>20.3921</v>
      </c>
      <c r="HE605">
        <v>5.21579</v>
      </c>
      <c r="HF605">
        <v>12.0099</v>
      </c>
      <c r="HG605">
        <v>4.9871</v>
      </c>
      <c r="HH605">
        <v>3.2884</v>
      </c>
      <c r="HI605">
        <v>2592</v>
      </c>
      <c r="HJ605">
        <v>9999</v>
      </c>
      <c r="HK605">
        <v>9999</v>
      </c>
      <c r="HL605">
        <v>48.1</v>
      </c>
      <c r="HM605">
        <v>1.86737</v>
      </c>
      <c r="HN605">
        <v>1.86631</v>
      </c>
      <c r="HO605">
        <v>1.86584</v>
      </c>
      <c r="HP605">
        <v>1.8657</v>
      </c>
      <c r="HQ605">
        <v>1.86753</v>
      </c>
      <c r="HR605">
        <v>1.87004</v>
      </c>
      <c r="HS605">
        <v>1.86873</v>
      </c>
      <c r="HT605">
        <v>1.87007</v>
      </c>
      <c r="HU605">
        <v>0</v>
      </c>
      <c r="HV605">
        <v>0</v>
      </c>
      <c r="HW605">
        <v>0</v>
      </c>
      <c r="HX605">
        <v>0</v>
      </c>
      <c r="HY605" t="s">
        <v>425</v>
      </c>
      <c r="HZ605" t="s">
        <v>426</v>
      </c>
      <c r="IA605" t="s">
        <v>427</v>
      </c>
      <c r="IB605" t="s">
        <v>427</v>
      </c>
      <c r="IC605" t="s">
        <v>427</v>
      </c>
      <c r="ID605" t="s">
        <v>427</v>
      </c>
      <c r="IE605">
        <v>0</v>
      </c>
      <c r="IF605">
        <v>100</v>
      </c>
      <c r="IG605">
        <v>100</v>
      </c>
      <c r="IH605">
        <v>-0.191</v>
      </c>
      <c r="II605">
        <v>0.1442</v>
      </c>
      <c r="IJ605">
        <v>0.3340698134881136</v>
      </c>
      <c r="IK605">
        <v>-0.0004613869835165773</v>
      </c>
      <c r="IL605">
        <v>-7.733014719846753E-07</v>
      </c>
      <c r="IM605">
        <v>2.12217718631011E-10</v>
      </c>
      <c r="IN605">
        <v>-0.1489367367143348</v>
      </c>
      <c r="IO605">
        <v>0.000886434048502425</v>
      </c>
      <c r="IP605">
        <v>0.0004187276611132993</v>
      </c>
      <c r="IQ605">
        <v>-3.612086840460417E-06</v>
      </c>
      <c r="IR605">
        <v>19</v>
      </c>
      <c r="IS605">
        <v>2204</v>
      </c>
      <c r="IT605">
        <v>1</v>
      </c>
      <c r="IU605">
        <v>37</v>
      </c>
      <c r="IV605">
        <v>11.8</v>
      </c>
      <c r="IW605">
        <v>11.8</v>
      </c>
      <c r="IX605">
        <v>1.60034</v>
      </c>
      <c r="IY605">
        <v>2.28638</v>
      </c>
      <c r="IZ605">
        <v>1.39648</v>
      </c>
      <c r="JA605">
        <v>2.34741</v>
      </c>
      <c r="JB605">
        <v>1.49536</v>
      </c>
      <c r="JC605">
        <v>2.32056</v>
      </c>
      <c r="JD605">
        <v>40.0447</v>
      </c>
      <c r="JE605">
        <v>13.4141</v>
      </c>
      <c r="JF605">
        <v>18</v>
      </c>
      <c r="JG605">
        <v>394.415</v>
      </c>
      <c r="JH605">
        <v>546.889</v>
      </c>
      <c r="JI605">
        <v>33.2224</v>
      </c>
      <c r="JJ605">
        <v>32.7015</v>
      </c>
      <c r="JK605">
        <v>30.0007</v>
      </c>
      <c r="JL605">
        <v>32.527</v>
      </c>
      <c r="JM605">
        <v>32.4195</v>
      </c>
      <c r="JN605">
        <v>32.0932</v>
      </c>
      <c r="JO605">
        <v>39.342</v>
      </c>
      <c r="JP605">
        <v>0</v>
      </c>
      <c r="JQ605">
        <v>-999.9</v>
      </c>
      <c r="JR605">
        <v>720.998</v>
      </c>
      <c r="JS605">
        <v>15.9074</v>
      </c>
      <c r="JT605">
        <v>99.57040000000001</v>
      </c>
      <c r="JU605">
        <v>99.67789999999999</v>
      </c>
    </row>
    <row r="606" spans="1:281">
      <c r="A606">
        <v>590</v>
      </c>
      <c r="B606">
        <v>1652297172</v>
      </c>
      <c r="C606">
        <v>15115.5</v>
      </c>
      <c r="D606" t="s">
        <v>1693</v>
      </c>
      <c r="E606" t="s">
        <v>1694</v>
      </c>
      <c r="F606">
        <v>5</v>
      </c>
      <c r="G606" t="s">
        <v>1605</v>
      </c>
      <c r="H606" t="s">
        <v>418</v>
      </c>
      <c r="I606">
        <v>1652297169.2</v>
      </c>
      <c r="J606">
        <f>(K606)/1000</f>
        <v>0</v>
      </c>
      <c r="K606">
        <f>IF(CZ606, AN606, AH606)</f>
        <v>0</v>
      </c>
      <c r="L606">
        <f>IF(CZ606, AI606, AG606)</f>
        <v>0</v>
      </c>
      <c r="M606">
        <f>DB606 - IF(AU606&gt;1, L606*CV606*100.0/(AW606*DP606), 0)</f>
        <v>0</v>
      </c>
      <c r="N606">
        <f>((T606-J606/2)*M606-L606)/(T606+J606/2)</f>
        <v>0</v>
      </c>
      <c r="O606">
        <f>N606*(DI606+DJ606)/1000.0</f>
        <v>0</v>
      </c>
      <c r="P606">
        <f>(DB606 - IF(AU606&gt;1, L606*CV606*100.0/(AW606*DP606), 0))*(DI606+DJ606)/1000.0</f>
        <v>0</v>
      </c>
      <c r="Q606">
        <f>2.0/((1/S606-1/R606)+SIGN(S606)*SQRT((1/S606-1/R606)*(1/S606-1/R606) + 4*CW606/((CW606+1)*(CW606+1))*(2*1/S606*1/R606-1/R606*1/R606)))</f>
        <v>0</v>
      </c>
      <c r="R606">
        <f>IF(LEFT(CX606,1)&lt;&gt;"0",IF(LEFT(CX606,1)="1",3.0,CY606),$D$5+$E$5*(DP606*DI606/($K$5*1000))+$F$5*(DP606*DI606/($K$5*1000))*MAX(MIN(CV606,$J$5),$I$5)*MAX(MIN(CV606,$J$5),$I$5)+$G$5*MAX(MIN(CV606,$J$5),$I$5)*(DP606*DI606/($K$5*1000))+$H$5*(DP606*DI606/($K$5*1000))*(DP606*DI606/($K$5*1000)))</f>
        <v>0</v>
      </c>
      <c r="S606">
        <f>J606*(1000-(1000*0.61365*exp(17.502*W606/(240.97+W606))/(DI606+DJ606)+DD606)/2)/(1000*0.61365*exp(17.502*W606/(240.97+W606))/(DI606+DJ606)-DD606)</f>
        <v>0</v>
      </c>
      <c r="T606">
        <f>1/((CW606+1)/(Q606/1.6)+1/(R606/1.37)) + CW606/((CW606+1)/(Q606/1.6) + CW606/(R606/1.37))</f>
        <v>0</v>
      </c>
      <c r="U606">
        <f>(CR606*CU606)</f>
        <v>0</v>
      </c>
      <c r="V606">
        <f>(DK606+(U606+2*0.95*5.67E-8*(((DK606+$B$7)+273)^4-(DK606+273)^4)-44100*J606)/(1.84*29.3*R606+8*0.95*5.67E-8*(DK606+273)^3))</f>
        <v>0</v>
      </c>
      <c r="W606">
        <f>($C$7*DL606+$D$7*DM606+$E$7*V606)</f>
        <v>0</v>
      </c>
      <c r="X606">
        <f>0.61365*exp(17.502*W606/(240.97+W606))</f>
        <v>0</v>
      </c>
      <c r="Y606">
        <f>(Z606/AA606*100)</f>
        <v>0</v>
      </c>
      <c r="Z606">
        <f>DD606*(DI606+DJ606)/1000</f>
        <v>0</v>
      </c>
      <c r="AA606">
        <f>0.61365*exp(17.502*DK606/(240.97+DK606))</f>
        <v>0</v>
      </c>
      <c r="AB606">
        <f>(X606-DD606*(DI606+DJ606)/1000)</f>
        <v>0</v>
      </c>
      <c r="AC606">
        <f>(-J606*44100)</f>
        <v>0</v>
      </c>
      <c r="AD606">
        <f>2*29.3*R606*0.92*(DK606-W606)</f>
        <v>0</v>
      </c>
      <c r="AE606">
        <f>2*0.95*5.67E-8*(((DK606+$B$7)+273)^4-(W606+273)^4)</f>
        <v>0</v>
      </c>
      <c r="AF606">
        <f>U606+AE606+AC606+AD606</f>
        <v>0</v>
      </c>
      <c r="AG606">
        <f>DH606*AU606*(DC606-DB606*(1000-AU606*DE606)/(1000-AU606*DD606))/(100*CV606)</f>
        <v>0</v>
      </c>
      <c r="AH606">
        <f>1000*DH606*AU606*(DD606-DE606)/(100*CV606*(1000-AU606*DD606))</f>
        <v>0</v>
      </c>
      <c r="AI606">
        <f>(AJ606 - AK606 - DI606*1E3/(8.314*(DK606+273.15)) * AM606/DH606 * AL606) * DH606/(100*CV606) * (1000 - DE606)/1000</f>
        <v>0</v>
      </c>
      <c r="AJ606">
        <v>715.1482521055487</v>
      </c>
      <c r="AK606">
        <v>646.5050848484844</v>
      </c>
      <c r="AL606">
        <v>3.274593575693904</v>
      </c>
      <c r="AM606">
        <v>66.43299364286264</v>
      </c>
      <c r="AN606">
        <f>(AP606 - AO606 + DI606*1E3/(8.314*(DK606+273.15)) * AR606/DH606 * AQ606) * DH606/(100*CV606) * 1000/(1000 - AP606)</f>
        <v>0</v>
      </c>
      <c r="AO606">
        <v>15.91826198008802</v>
      </c>
      <c r="AP606">
        <v>29.35233846153848</v>
      </c>
      <c r="AQ606">
        <v>0.002639828792083508</v>
      </c>
      <c r="AR606">
        <v>79.14352764128105</v>
      </c>
      <c r="AS606">
        <v>0</v>
      </c>
      <c r="AT606">
        <v>0</v>
      </c>
      <c r="AU606">
        <f>IF(AS606*$H$13&gt;=AW606,1.0,(AW606/(AW606-AS606*$H$13)))</f>
        <v>0</v>
      </c>
      <c r="AV606">
        <f>(AU606-1)*100</f>
        <v>0</v>
      </c>
      <c r="AW606">
        <f>MAX(0,($B$13+$C$13*DP606)/(1+$D$13*DP606)*DI606/(DK606+273)*$E$13)</f>
        <v>0</v>
      </c>
      <c r="AX606" t="s">
        <v>421</v>
      </c>
      <c r="AY606" t="s">
        <v>421</v>
      </c>
      <c r="AZ606">
        <v>0</v>
      </c>
      <c r="BA606">
        <v>0</v>
      </c>
      <c r="BB606">
        <f>1-AZ606/BA606</f>
        <v>0</v>
      </c>
      <c r="BC606">
        <v>0</v>
      </c>
      <c r="BD606" t="s">
        <v>421</v>
      </c>
      <c r="BE606" t="s">
        <v>421</v>
      </c>
      <c r="BF606">
        <v>0</v>
      </c>
      <c r="BG606">
        <v>0</v>
      </c>
      <c r="BH606">
        <f>1-BF606/BG606</f>
        <v>0</v>
      </c>
      <c r="BI606">
        <v>0.5</v>
      </c>
      <c r="BJ606">
        <f>CS606</f>
        <v>0</v>
      </c>
      <c r="BK606">
        <f>L606</f>
        <v>0</v>
      </c>
      <c r="BL606">
        <f>BH606*BI606*BJ606</f>
        <v>0</v>
      </c>
      <c r="BM606">
        <f>(BK606-BC606)/BJ606</f>
        <v>0</v>
      </c>
      <c r="BN606">
        <f>(BA606-BG606)/BG606</f>
        <v>0</v>
      </c>
      <c r="BO606">
        <f>AZ606/(BB606+AZ606/BG606)</f>
        <v>0</v>
      </c>
      <c r="BP606" t="s">
        <v>421</v>
      </c>
      <c r="BQ606">
        <v>0</v>
      </c>
      <c r="BR606">
        <f>IF(BQ606&lt;&gt;0, BQ606, BO606)</f>
        <v>0</v>
      </c>
      <c r="BS606">
        <f>1-BR606/BG606</f>
        <v>0</v>
      </c>
      <c r="BT606">
        <f>(BG606-BF606)/(BG606-BR606)</f>
        <v>0</v>
      </c>
      <c r="BU606">
        <f>(BA606-BG606)/(BA606-BR606)</f>
        <v>0</v>
      </c>
      <c r="BV606">
        <f>(BG606-BF606)/(BG606-AZ606)</f>
        <v>0</v>
      </c>
      <c r="BW606">
        <f>(BA606-BG606)/(BA606-AZ606)</f>
        <v>0</v>
      </c>
      <c r="BX606">
        <f>(BT606*BR606/BF606)</f>
        <v>0</v>
      </c>
      <c r="BY606">
        <f>(1-BX606)</f>
        <v>0</v>
      </c>
      <c r="BZ606">
        <v>1371</v>
      </c>
      <c r="CA606">
        <v>300</v>
      </c>
      <c r="CB606">
        <v>300</v>
      </c>
      <c r="CC606">
        <v>300</v>
      </c>
      <c r="CD606">
        <v>10508.5</v>
      </c>
      <c r="CE606">
        <v>0.03</v>
      </c>
      <c r="CF606">
        <v>-0.00739737</v>
      </c>
      <c r="CG606">
        <v>0.08</v>
      </c>
      <c r="CH606" t="s">
        <v>421</v>
      </c>
      <c r="CI606" t="s">
        <v>421</v>
      </c>
      <c r="CJ606" t="s">
        <v>421</v>
      </c>
      <c r="CK606" t="s">
        <v>421</v>
      </c>
      <c r="CL606" t="s">
        <v>421</v>
      </c>
      <c r="CM606" t="s">
        <v>421</v>
      </c>
      <c r="CN606" t="s">
        <v>421</v>
      </c>
      <c r="CO606" t="s">
        <v>421</v>
      </c>
      <c r="CP606" t="s">
        <v>421</v>
      </c>
      <c r="CQ606" t="s">
        <v>421</v>
      </c>
      <c r="CR606">
        <f>$B$11*DQ606+$C$11*DR606+$F$11*EC606*(1-EF606)</f>
        <v>0</v>
      </c>
      <c r="CS606">
        <f>CR606*CT606</f>
        <v>0</v>
      </c>
      <c r="CT606">
        <f>($B$11*$D$9+$C$11*$D$9+$F$11*((EP606+EH606)/MAX(EP606+EH606+EQ606, 0.1)*$I$9+EQ606/MAX(EP606+EH606+EQ606, 0.1)*$J$9))/($B$11+$C$11+$F$11)</f>
        <v>0</v>
      </c>
      <c r="CU606">
        <f>($B$11*$K$9+$C$11*$K$9+$F$11*((EP606+EH606)/MAX(EP606+EH606+EQ606, 0.1)*$P$9+EQ606/MAX(EP606+EH606+EQ606, 0.1)*$Q$9))/($B$11+$C$11+$F$11)</f>
        <v>0</v>
      </c>
      <c r="CV606">
        <v>6</v>
      </c>
      <c r="CW606">
        <v>0.5</v>
      </c>
      <c r="CX606" t="s">
        <v>422</v>
      </c>
      <c r="CY606">
        <v>2</v>
      </c>
      <c r="CZ606" t="b">
        <v>1</v>
      </c>
      <c r="DA606">
        <v>1652297169.2</v>
      </c>
      <c r="DB606">
        <v>620.2095</v>
      </c>
      <c r="DC606">
        <v>706.9916999999999</v>
      </c>
      <c r="DD606">
        <v>29.35466999999999</v>
      </c>
      <c r="DE606">
        <v>15.91919</v>
      </c>
      <c r="DF606">
        <v>620.4087000000001</v>
      </c>
      <c r="DG606">
        <v>29.21047</v>
      </c>
      <c r="DH606">
        <v>400.0714</v>
      </c>
      <c r="DI606">
        <v>90.50930000000001</v>
      </c>
      <c r="DJ606">
        <v>0.09996302999999999</v>
      </c>
      <c r="DK606">
        <v>33.98983999999999</v>
      </c>
      <c r="DL606">
        <v>32.63074</v>
      </c>
      <c r="DM606">
        <v>999.9</v>
      </c>
      <c r="DN606">
        <v>0</v>
      </c>
      <c r="DO606">
        <v>0</v>
      </c>
      <c r="DP606">
        <v>9994.630000000001</v>
      </c>
      <c r="DQ606">
        <v>0</v>
      </c>
      <c r="DR606">
        <v>897.3756</v>
      </c>
      <c r="DS606">
        <v>-86.78211000000002</v>
      </c>
      <c r="DT606">
        <v>638.9662</v>
      </c>
      <c r="DU606">
        <v>718.4285</v>
      </c>
      <c r="DV606">
        <v>13.43547</v>
      </c>
      <c r="DW606">
        <v>706.9916999999999</v>
      </c>
      <c r="DX606">
        <v>15.91919</v>
      </c>
      <c r="DY606">
        <v>2.65687</v>
      </c>
      <c r="DZ606">
        <v>1.440836</v>
      </c>
      <c r="EA606">
        <v>22.02078</v>
      </c>
      <c r="EB606">
        <v>12.35434</v>
      </c>
      <c r="EC606">
        <v>1500.017</v>
      </c>
      <c r="ED606">
        <v>0.9730072</v>
      </c>
      <c r="EE606">
        <v>0.02699298999999999</v>
      </c>
      <c r="EF606">
        <v>0</v>
      </c>
      <c r="EG606">
        <v>1149.154</v>
      </c>
      <c r="EH606">
        <v>5.000970000000001</v>
      </c>
      <c r="EI606">
        <v>18536.34</v>
      </c>
      <c r="EJ606">
        <v>12491.77</v>
      </c>
      <c r="EK606">
        <v>42.937</v>
      </c>
      <c r="EL606">
        <v>44.687</v>
      </c>
      <c r="EM606">
        <v>43.187</v>
      </c>
      <c r="EN606">
        <v>44.5</v>
      </c>
      <c r="EO606">
        <v>44.062</v>
      </c>
      <c r="EP606">
        <v>1454.664</v>
      </c>
      <c r="EQ606">
        <v>40.35100000000001</v>
      </c>
      <c r="ER606">
        <v>0</v>
      </c>
      <c r="ES606">
        <v>729.2000000476837</v>
      </c>
      <c r="ET606">
        <v>0</v>
      </c>
      <c r="EU606">
        <v>1149.835</v>
      </c>
      <c r="EV606">
        <v>-8.091965814737293</v>
      </c>
      <c r="EW606">
        <v>409.870086139738</v>
      </c>
      <c r="EX606">
        <v>18491.18846153846</v>
      </c>
      <c r="EY606">
        <v>15</v>
      </c>
      <c r="EZ606">
        <v>1652296461.5</v>
      </c>
      <c r="FA606" t="s">
        <v>1606</v>
      </c>
      <c r="FB606">
        <v>1652296461.5</v>
      </c>
      <c r="FC606">
        <v>1652296459.5</v>
      </c>
      <c r="FD606">
        <v>40</v>
      </c>
      <c r="FE606">
        <v>-0.753</v>
      </c>
      <c r="FF606">
        <v>0.017</v>
      </c>
      <c r="FG606">
        <v>0.039</v>
      </c>
      <c r="FH606">
        <v>0.136</v>
      </c>
      <c r="FI606">
        <v>400</v>
      </c>
      <c r="FJ606">
        <v>29</v>
      </c>
      <c r="FK606">
        <v>0.22</v>
      </c>
      <c r="FL606">
        <v>0.25</v>
      </c>
      <c r="FM606">
        <v>-85.06287</v>
      </c>
      <c r="FN606">
        <v>-12.04299287054411</v>
      </c>
      <c r="FO606">
        <v>1.159810133427019</v>
      </c>
      <c r="FP606">
        <v>-1</v>
      </c>
      <c r="FQ606">
        <v>13.4389775</v>
      </c>
      <c r="FR606">
        <v>-0.1628296435272325</v>
      </c>
      <c r="FS606">
        <v>0.02849982006522139</v>
      </c>
      <c r="FT606">
        <v>1</v>
      </c>
      <c r="FU606">
        <v>0</v>
      </c>
      <c r="FV606">
        <v>0</v>
      </c>
      <c r="FW606">
        <v>0</v>
      </c>
      <c r="FX606">
        <v>-1</v>
      </c>
      <c r="FY606">
        <v>1</v>
      </c>
      <c r="FZ606">
        <v>1</v>
      </c>
      <c r="GA606" t="s">
        <v>719</v>
      </c>
      <c r="GB606">
        <v>2.69308</v>
      </c>
      <c r="GC606">
        <v>2.70507</v>
      </c>
      <c r="GD606">
        <v>0.125133</v>
      </c>
      <c r="GE606">
        <v>0.135331</v>
      </c>
      <c r="GF606">
        <v>0.121283</v>
      </c>
      <c r="GG606">
        <v>0.0778558</v>
      </c>
      <c r="GH606">
        <v>27386.7</v>
      </c>
      <c r="GI606">
        <v>27180.9</v>
      </c>
      <c r="GJ606">
        <v>29133.2</v>
      </c>
      <c r="GK606">
        <v>29099</v>
      </c>
      <c r="GL606">
        <v>33890.1</v>
      </c>
      <c r="GM606">
        <v>35729.9</v>
      </c>
      <c r="GN606">
        <v>40996.8</v>
      </c>
      <c r="GO606">
        <v>41529.4</v>
      </c>
      <c r="GP606">
        <v>1.7149</v>
      </c>
      <c r="GQ606">
        <v>1.9804</v>
      </c>
      <c r="GR606">
        <v>0.064522</v>
      </c>
      <c r="GS606">
        <v>0</v>
      </c>
      <c r="GT606">
        <v>31.5847</v>
      </c>
      <c r="GU606">
        <v>999.9</v>
      </c>
      <c r="GV606">
        <v>37.2</v>
      </c>
      <c r="GW606">
        <v>38</v>
      </c>
      <c r="GX606">
        <v>27.3622</v>
      </c>
      <c r="GY606">
        <v>62.8847</v>
      </c>
      <c r="GZ606">
        <v>29.9159</v>
      </c>
      <c r="HA606">
        <v>1</v>
      </c>
      <c r="HB606">
        <v>0.414548</v>
      </c>
      <c r="HC606">
        <v>0</v>
      </c>
      <c r="HD606">
        <v>20.3921</v>
      </c>
      <c r="HE606">
        <v>5.21534</v>
      </c>
      <c r="HF606">
        <v>12.0099</v>
      </c>
      <c r="HG606">
        <v>4.9868</v>
      </c>
      <c r="HH606">
        <v>3.28838</v>
      </c>
      <c r="HI606">
        <v>2592.2</v>
      </c>
      <c r="HJ606">
        <v>9999</v>
      </c>
      <c r="HK606">
        <v>9999</v>
      </c>
      <c r="HL606">
        <v>48.1</v>
      </c>
      <c r="HM606">
        <v>1.86737</v>
      </c>
      <c r="HN606">
        <v>1.86631</v>
      </c>
      <c r="HO606">
        <v>1.86584</v>
      </c>
      <c r="HP606">
        <v>1.86572</v>
      </c>
      <c r="HQ606">
        <v>1.86753</v>
      </c>
      <c r="HR606">
        <v>1.87002</v>
      </c>
      <c r="HS606">
        <v>1.86873</v>
      </c>
      <c r="HT606">
        <v>1.87009</v>
      </c>
      <c r="HU606">
        <v>0</v>
      </c>
      <c r="HV606">
        <v>0</v>
      </c>
      <c r="HW606">
        <v>0</v>
      </c>
      <c r="HX606">
        <v>0</v>
      </c>
      <c r="HY606" t="s">
        <v>425</v>
      </c>
      <c r="HZ606" t="s">
        <v>426</v>
      </c>
      <c r="IA606" t="s">
        <v>427</v>
      </c>
      <c r="IB606" t="s">
        <v>427</v>
      </c>
      <c r="IC606" t="s">
        <v>427</v>
      </c>
      <c r="ID606" t="s">
        <v>427</v>
      </c>
      <c r="IE606">
        <v>0</v>
      </c>
      <c r="IF606">
        <v>100</v>
      </c>
      <c r="IG606">
        <v>100</v>
      </c>
      <c r="IH606">
        <v>-0.21</v>
      </c>
      <c r="II606">
        <v>0.1441</v>
      </c>
      <c r="IJ606">
        <v>0.3340698134881136</v>
      </c>
      <c r="IK606">
        <v>-0.0004613869835165773</v>
      </c>
      <c r="IL606">
        <v>-7.733014719846753E-07</v>
      </c>
      <c r="IM606">
        <v>2.12217718631011E-10</v>
      </c>
      <c r="IN606">
        <v>-0.1489367367143348</v>
      </c>
      <c r="IO606">
        <v>0.000886434048502425</v>
      </c>
      <c r="IP606">
        <v>0.0004187276611132993</v>
      </c>
      <c r="IQ606">
        <v>-3.612086840460417E-06</v>
      </c>
      <c r="IR606">
        <v>19</v>
      </c>
      <c r="IS606">
        <v>2204</v>
      </c>
      <c r="IT606">
        <v>1</v>
      </c>
      <c r="IU606">
        <v>37</v>
      </c>
      <c r="IV606">
        <v>11.8</v>
      </c>
      <c r="IW606">
        <v>11.9</v>
      </c>
      <c r="IX606">
        <v>1.62964</v>
      </c>
      <c r="IY606">
        <v>2.23633</v>
      </c>
      <c r="IZ606">
        <v>1.39648</v>
      </c>
      <c r="JA606">
        <v>2.34741</v>
      </c>
      <c r="JB606">
        <v>1.49536</v>
      </c>
      <c r="JC606">
        <v>2.36938</v>
      </c>
      <c r="JD606">
        <v>40.0447</v>
      </c>
      <c r="JE606">
        <v>13.4403</v>
      </c>
      <c r="JF606">
        <v>18</v>
      </c>
      <c r="JG606">
        <v>394.392</v>
      </c>
      <c r="JH606">
        <v>546.92</v>
      </c>
      <c r="JI606">
        <v>33.2279</v>
      </c>
      <c r="JJ606">
        <v>32.7106</v>
      </c>
      <c r="JK606">
        <v>30.0007</v>
      </c>
      <c r="JL606">
        <v>32.5349</v>
      </c>
      <c r="JM606">
        <v>32.4271</v>
      </c>
      <c r="JN606">
        <v>32.6489</v>
      </c>
      <c r="JO606">
        <v>39.342</v>
      </c>
      <c r="JP606">
        <v>0</v>
      </c>
      <c r="JQ606">
        <v>-999.9</v>
      </c>
      <c r="JR606">
        <v>734.354</v>
      </c>
      <c r="JS606">
        <v>15.9306</v>
      </c>
      <c r="JT606">
        <v>99.5699</v>
      </c>
      <c r="JU606">
        <v>99.6773</v>
      </c>
    </row>
    <row r="607" spans="1:281">
      <c r="A607">
        <v>591</v>
      </c>
      <c r="B607">
        <v>1652297177</v>
      </c>
      <c r="C607">
        <v>15120.5</v>
      </c>
      <c r="D607" t="s">
        <v>1695</v>
      </c>
      <c r="E607" t="s">
        <v>1696</v>
      </c>
      <c r="F607">
        <v>5</v>
      </c>
      <c r="G607" t="s">
        <v>1605</v>
      </c>
      <c r="H607" t="s">
        <v>418</v>
      </c>
      <c r="I607">
        <v>1652297174.5</v>
      </c>
      <c r="J607">
        <f>(K607)/1000</f>
        <v>0</v>
      </c>
      <c r="K607">
        <f>IF(CZ607, AN607, AH607)</f>
        <v>0</v>
      </c>
      <c r="L607">
        <f>IF(CZ607, AI607, AG607)</f>
        <v>0</v>
      </c>
      <c r="M607">
        <f>DB607 - IF(AU607&gt;1, L607*CV607*100.0/(AW607*DP607), 0)</f>
        <v>0</v>
      </c>
      <c r="N607">
        <f>((T607-J607/2)*M607-L607)/(T607+J607/2)</f>
        <v>0</v>
      </c>
      <c r="O607">
        <f>N607*(DI607+DJ607)/1000.0</f>
        <v>0</v>
      </c>
      <c r="P607">
        <f>(DB607 - IF(AU607&gt;1, L607*CV607*100.0/(AW607*DP607), 0))*(DI607+DJ607)/1000.0</f>
        <v>0</v>
      </c>
      <c r="Q607">
        <f>2.0/((1/S607-1/R607)+SIGN(S607)*SQRT((1/S607-1/R607)*(1/S607-1/R607) + 4*CW607/((CW607+1)*(CW607+1))*(2*1/S607*1/R607-1/R607*1/R607)))</f>
        <v>0</v>
      </c>
      <c r="R607">
        <f>IF(LEFT(CX607,1)&lt;&gt;"0",IF(LEFT(CX607,1)="1",3.0,CY607),$D$5+$E$5*(DP607*DI607/($K$5*1000))+$F$5*(DP607*DI607/($K$5*1000))*MAX(MIN(CV607,$J$5),$I$5)*MAX(MIN(CV607,$J$5),$I$5)+$G$5*MAX(MIN(CV607,$J$5),$I$5)*(DP607*DI607/($K$5*1000))+$H$5*(DP607*DI607/($K$5*1000))*(DP607*DI607/($K$5*1000)))</f>
        <v>0</v>
      </c>
      <c r="S607">
        <f>J607*(1000-(1000*0.61365*exp(17.502*W607/(240.97+W607))/(DI607+DJ607)+DD607)/2)/(1000*0.61365*exp(17.502*W607/(240.97+W607))/(DI607+DJ607)-DD607)</f>
        <v>0</v>
      </c>
      <c r="T607">
        <f>1/((CW607+1)/(Q607/1.6)+1/(R607/1.37)) + CW607/((CW607+1)/(Q607/1.6) + CW607/(R607/1.37))</f>
        <v>0</v>
      </c>
      <c r="U607">
        <f>(CR607*CU607)</f>
        <v>0</v>
      </c>
      <c r="V607">
        <f>(DK607+(U607+2*0.95*5.67E-8*(((DK607+$B$7)+273)^4-(DK607+273)^4)-44100*J607)/(1.84*29.3*R607+8*0.95*5.67E-8*(DK607+273)^3))</f>
        <v>0</v>
      </c>
      <c r="W607">
        <f>($C$7*DL607+$D$7*DM607+$E$7*V607)</f>
        <v>0</v>
      </c>
      <c r="X607">
        <f>0.61365*exp(17.502*W607/(240.97+W607))</f>
        <v>0</v>
      </c>
      <c r="Y607">
        <f>(Z607/AA607*100)</f>
        <v>0</v>
      </c>
      <c r="Z607">
        <f>DD607*(DI607+DJ607)/1000</f>
        <v>0</v>
      </c>
      <c r="AA607">
        <f>0.61365*exp(17.502*DK607/(240.97+DK607))</f>
        <v>0</v>
      </c>
      <c r="AB607">
        <f>(X607-DD607*(DI607+DJ607)/1000)</f>
        <v>0</v>
      </c>
      <c r="AC607">
        <f>(-J607*44100)</f>
        <v>0</v>
      </c>
      <c r="AD607">
        <f>2*29.3*R607*0.92*(DK607-W607)</f>
        <v>0</v>
      </c>
      <c r="AE607">
        <f>2*0.95*5.67E-8*(((DK607+$B$7)+273)^4-(W607+273)^4)</f>
        <v>0</v>
      </c>
      <c r="AF607">
        <f>U607+AE607+AC607+AD607</f>
        <v>0</v>
      </c>
      <c r="AG607">
        <f>DH607*AU607*(DC607-DB607*(1000-AU607*DE607)/(1000-AU607*DD607))/(100*CV607)</f>
        <v>0</v>
      </c>
      <c r="AH607">
        <f>1000*DH607*AU607*(DD607-DE607)/(100*CV607*(1000-AU607*DD607))</f>
        <v>0</v>
      </c>
      <c r="AI607">
        <f>(AJ607 - AK607 - DI607*1E3/(8.314*(DK607+273.15)) * AM607/DH607 * AL607) * DH607/(100*CV607) * (1000 - DE607)/1000</f>
        <v>0</v>
      </c>
      <c r="AJ607">
        <v>732.1301258725319</v>
      </c>
      <c r="AK607">
        <v>662.8904363636361</v>
      </c>
      <c r="AL607">
        <v>3.276489161759251</v>
      </c>
      <c r="AM607">
        <v>66.43299364286264</v>
      </c>
      <c r="AN607">
        <f>(AP607 - AO607 + DI607*1E3/(8.314*(DK607+273.15)) * AR607/DH607 * AQ607) * DH607/(100*CV607) * 1000/(1000 - AP607)</f>
        <v>0</v>
      </c>
      <c r="AO607">
        <v>15.91963630537314</v>
      </c>
      <c r="AP607">
        <v>29.3495097902098</v>
      </c>
      <c r="AQ607">
        <v>0.000189695439463166</v>
      </c>
      <c r="AR607">
        <v>79.14352764128105</v>
      </c>
      <c r="AS607">
        <v>0</v>
      </c>
      <c r="AT607">
        <v>0</v>
      </c>
      <c r="AU607">
        <f>IF(AS607*$H$13&gt;=AW607,1.0,(AW607/(AW607-AS607*$H$13)))</f>
        <v>0</v>
      </c>
      <c r="AV607">
        <f>(AU607-1)*100</f>
        <v>0</v>
      </c>
      <c r="AW607">
        <f>MAX(0,($B$13+$C$13*DP607)/(1+$D$13*DP607)*DI607/(DK607+273)*$E$13)</f>
        <v>0</v>
      </c>
      <c r="AX607" t="s">
        <v>421</v>
      </c>
      <c r="AY607" t="s">
        <v>421</v>
      </c>
      <c r="AZ607">
        <v>0</v>
      </c>
      <c r="BA607">
        <v>0</v>
      </c>
      <c r="BB607">
        <f>1-AZ607/BA607</f>
        <v>0</v>
      </c>
      <c r="BC607">
        <v>0</v>
      </c>
      <c r="BD607" t="s">
        <v>421</v>
      </c>
      <c r="BE607" t="s">
        <v>421</v>
      </c>
      <c r="BF607">
        <v>0</v>
      </c>
      <c r="BG607">
        <v>0</v>
      </c>
      <c r="BH607">
        <f>1-BF607/BG607</f>
        <v>0</v>
      </c>
      <c r="BI607">
        <v>0.5</v>
      </c>
      <c r="BJ607">
        <f>CS607</f>
        <v>0</v>
      </c>
      <c r="BK607">
        <f>L607</f>
        <v>0</v>
      </c>
      <c r="BL607">
        <f>BH607*BI607*BJ607</f>
        <v>0</v>
      </c>
      <c r="BM607">
        <f>(BK607-BC607)/BJ607</f>
        <v>0</v>
      </c>
      <c r="BN607">
        <f>(BA607-BG607)/BG607</f>
        <v>0</v>
      </c>
      <c r="BO607">
        <f>AZ607/(BB607+AZ607/BG607)</f>
        <v>0</v>
      </c>
      <c r="BP607" t="s">
        <v>421</v>
      </c>
      <c r="BQ607">
        <v>0</v>
      </c>
      <c r="BR607">
        <f>IF(BQ607&lt;&gt;0, BQ607, BO607)</f>
        <v>0</v>
      </c>
      <c r="BS607">
        <f>1-BR607/BG607</f>
        <v>0</v>
      </c>
      <c r="BT607">
        <f>(BG607-BF607)/(BG607-BR607)</f>
        <v>0</v>
      </c>
      <c r="BU607">
        <f>(BA607-BG607)/(BA607-BR607)</f>
        <v>0</v>
      </c>
      <c r="BV607">
        <f>(BG607-BF607)/(BG607-AZ607)</f>
        <v>0</v>
      </c>
      <c r="BW607">
        <f>(BA607-BG607)/(BA607-AZ607)</f>
        <v>0</v>
      </c>
      <c r="BX607">
        <f>(BT607*BR607/BF607)</f>
        <v>0</v>
      </c>
      <c r="BY607">
        <f>(1-BX607)</f>
        <v>0</v>
      </c>
      <c r="BZ607">
        <v>1371</v>
      </c>
      <c r="CA607">
        <v>300</v>
      </c>
      <c r="CB607">
        <v>300</v>
      </c>
      <c r="CC607">
        <v>300</v>
      </c>
      <c r="CD607">
        <v>10508.5</v>
      </c>
      <c r="CE607">
        <v>0.03</v>
      </c>
      <c r="CF607">
        <v>-0.00739737</v>
      </c>
      <c r="CG607">
        <v>0.08</v>
      </c>
      <c r="CH607" t="s">
        <v>421</v>
      </c>
      <c r="CI607" t="s">
        <v>421</v>
      </c>
      <c r="CJ607" t="s">
        <v>421</v>
      </c>
      <c r="CK607" t="s">
        <v>421</v>
      </c>
      <c r="CL607" t="s">
        <v>421</v>
      </c>
      <c r="CM607" t="s">
        <v>421</v>
      </c>
      <c r="CN607" t="s">
        <v>421</v>
      </c>
      <c r="CO607" t="s">
        <v>421</v>
      </c>
      <c r="CP607" t="s">
        <v>421</v>
      </c>
      <c r="CQ607" t="s">
        <v>421</v>
      </c>
      <c r="CR607">
        <f>$B$11*DQ607+$C$11*DR607+$F$11*EC607*(1-EF607)</f>
        <v>0</v>
      </c>
      <c r="CS607">
        <f>CR607*CT607</f>
        <v>0</v>
      </c>
      <c r="CT607">
        <f>($B$11*$D$9+$C$11*$D$9+$F$11*((EP607+EH607)/MAX(EP607+EH607+EQ607, 0.1)*$I$9+EQ607/MAX(EP607+EH607+EQ607, 0.1)*$J$9))/($B$11+$C$11+$F$11)</f>
        <v>0</v>
      </c>
      <c r="CU607">
        <f>($B$11*$K$9+$C$11*$K$9+$F$11*((EP607+EH607)/MAX(EP607+EH607+EQ607, 0.1)*$P$9+EQ607/MAX(EP607+EH607+EQ607, 0.1)*$Q$9))/($B$11+$C$11+$F$11)</f>
        <v>0</v>
      </c>
      <c r="CV607">
        <v>6</v>
      </c>
      <c r="CW607">
        <v>0.5</v>
      </c>
      <c r="CX607" t="s">
        <v>422</v>
      </c>
      <c r="CY607">
        <v>2</v>
      </c>
      <c r="CZ607" t="b">
        <v>1</v>
      </c>
      <c r="DA607">
        <v>1652297174.5</v>
      </c>
      <c r="DB607">
        <v>637.0585555555556</v>
      </c>
      <c r="DC607">
        <v>724.6346666666666</v>
      </c>
      <c r="DD607">
        <v>29.35162222222222</v>
      </c>
      <c r="DE607">
        <v>15.91958888888889</v>
      </c>
      <c r="DF607">
        <v>637.2778888888888</v>
      </c>
      <c r="DG607">
        <v>29.20746666666667</v>
      </c>
      <c r="DH607">
        <v>400.0742222222223</v>
      </c>
      <c r="DI607">
        <v>90.51035555555556</v>
      </c>
      <c r="DJ607">
        <v>0.1000978</v>
      </c>
      <c r="DK607">
        <v>33.99202222222223</v>
      </c>
      <c r="DL607">
        <v>32.63013333333333</v>
      </c>
      <c r="DM607">
        <v>999.9000000000001</v>
      </c>
      <c r="DN607">
        <v>0</v>
      </c>
      <c r="DO607">
        <v>0</v>
      </c>
      <c r="DP607">
        <v>9993.403333333334</v>
      </c>
      <c r="DQ607">
        <v>0</v>
      </c>
      <c r="DR607">
        <v>983.3694444444445</v>
      </c>
      <c r="DS607">
        <v>-87.57615555555554</v>
      </c>
      <c r="DT607">
        <v>656.3226666666666</v>
      </c>
      <c r="DU607">
        <v>736.3573333333333</v>
      </c>
      <c r="DV607">
        <v>13.43203333333333</v>
      </c>
      <c r="DW607">
        <v>724.6346666666666</v>
      </c>
      <c r="DX607">
        <v>15.91958888888889</v>
      </c>
      <c r="DY607">
        <v>2.656626666666666</v>
      </c>
      <c r="DZ607">
        <v>1.440887777777778</v>
      </c>
      <c r="EA607">
        <v>22.01927777777778</v>
      </c>
      <c r="EB607">
        <v>12.35491111111111</v>
      </c>
      <c r="EC607">
        <v>1500.021111111111</v>
      </c>
      <c r="ED607">
        <v>0.9730070000000001</v>
      </c>
      <c r="EE607">
        <v>0.02699316666666667</v>
      </c>
      <c r="EF607">
        <v>0</v>
      </c>
      <c r="EG607">
        <v>1148.556666666667</v>
      </c>
      <c r="EH607">
        <v>5.00097</v>
      </c>
      <c r="EI607">
        <v>18545.77777777778</v>
      </c>
      <c r="EJ607">
        <v>12491.78888888889</v>
      </c>
      <c r="EK607">
        <v>42.937</v>
      </c>
      <c r="EL607">
        <v>44.687</v>
      </c>
      <c r="EM607">
        <v>43.187</v>
      </c>
      <c r="EN607">
        <v>44.5</v>
      </c>
      <c r="EO607">
        <v>44.062</v>
      </c>
      <c r="EP607">
        <v>1454.665555555556</v>
      </c>
      <c r="EQ607">
        <v>40.35111111111112</v>
      </c>
      <c r="ER607">
        <v>0</v>
      </c>
      <c r="ES607">
        <v>734</v>
      </c>
      <c r="ET607">
        <v>0</v>
      </c>
      <c r="EU607">
        <v>1149.223846153846</v>
      </c>
      <c r="EV607">
        <v>-8.343247865147999</v>
      </c>
      <c r="EW607">
        <v>527.3982918639703</v>
      </c>
      <c r="EX607">
        <v>18512.33846153846</v>
      </c>
      <c r="EY607">
        <v>15</v>
      </c>
      <c r="EZ607">
        <v>1652296461.5</v>
      </c>
      <c r="FA607" t="s">
        <v>1606</v>
      </c>
      <c r="FB607">
        <v>1652296461.5</v>
      </c>
      <c r="FC607">
        <v>1652296459.5</v>
      </c>
      <c r="FD607">
        <v>40</v>
      </c>
      <c r="FE607">
        <v>-0.753</v>
      </c>
      <c r="FF607">
        <v>0.017</v>
      </c>
      <c r="FG607">
        <v>0.039</v>
      </c>
      <c r="FH607">
        <v>0.136</v>
      </c>
      <c r="FI607">
        <v>400</v>
      </c>
      <c r="FJ607">
        <v>29</v>
      </c>
      <c r="FK607">
        <v>0.22</v>
      </c>
      <c r="FL607">
        <v>0.25</v>
      </c>
      <c r="FM607">
        <v>-86.0611975609756</v>
      </c>
      <c r="FN607">
        <v>-11.55152613240409</v>
      </c>
      <c r="FO607">
        <v>1.142665065300181</v>
      </c>
      <c r="FP607">
        <v>-1</v>
      </c>
      <c r="FQ607">
        <v>13.42688048780488</v>
      </c>
      <c r="FR607">
        <v>0.05408153310105414</v>
      </c>
      <c r="FS607">
        <v>0.01452293761038782</v>
      </c>
      <c r="FT607">
        <v>1</v>
      </c>
      <c r="FU607">
        <v>0</v>
      </c>
      <c r="FV607">
        <v>0</v>
      </c>
      <c r="FW607">
        <v>0</v>
      </c>
      <c r="FX607">
        <v>-1</v>
      </c>
      <c r="FY607">
        <v>1</v>
      </c>
      <c r="FZ607">
        <v>1</v>
      </c>
      <c r="GA607" t="s">
        <v>719</v>
      </c>
      <c r="GB607">
        <v>2.69324</v>
      </c>
      <c r="GC607">
        <v>2.70506</v>
      </c>
      <c r="GD607">
        <v>0.127333</v>
      </c>
      <c r="GE607">
        <v>0.137446</v>
      </c>
      <c r="GF607">
        <v>0.121273</v>
      </c>
      <c r="GG607">
        <v>0.07785540000000001</v>
      </c>
      <c r="GH607">
        <v>27317.8</v>
      </c>
      <c r="GI607">
        <v>27114.6</v>
      </c>
      <c r="GJ607">
        <v>29133.4</v>
      </c>
      <c r="GK607">
        <v>29099.3</v>
      </c>
      <c r="GL607">
        <v>33890.7</v>
      </c>
      <c r="GM607">
        <v>35730.2</v>
      </c>
      <c r="GN607">
        <v>40997</v>
      </c>
      <c r="GO607">
        <v>41529.8</v>
      </c>
      <c r="GP607">
        <v>1.7149</v>
      </c>
      <c r="GQ607">
        <v>1.98027</v>
      </c>
      <c r="GR607">
        <v>0.0644475</v>
      </c>
      <c r="GS607">
        <v>0</v>
      </c>
      <c r="GT607">
        <v>31.5863</v>
      </c>
      <c r="GU607">
        <v>999.9</v>
      </c>
      <c r="GV607">
        <v>37.2</v>
      </c>
      <c r="GW607">
        <v>38</v>
      </c>
      <c r="GX607">
        <v>27.3608</v>
      </c>
      <c r="GY607">
        <v>62.8647</v>
      </c>
      <c r="GZ607">
        <v>29.6314</v>
      </c>
      <c r="HA607">
        <v>1</v>
      </c>
      <c r="HB607">
        <v>0.415053</v>
      </c>
      <c r="HC607">
        <v>0</v>
      </c>
      <c r="HD607">
        <v>20.3918</v>
      </c>
      <c r="HE607">
        <v>5.21549</v>
      </c>
      <c r="HF607">
        <v>12.0099</v>
      </c>
      <c r="HG607">
        <v>4.98695</v>
      </c>
      <c r="HH607">
        <v>3.28835</v>
      </c>
      <c r="HI607">
        <v>2592.2</v>
      </c>
      <c r="HJ607">
        <v>9999</v>
      </c>
      <c r="HK607">
        <v>9999</v>
      </c>
      <c r="HL607">
        <v>48.1</v>
      </c>
      <c r="HM607">
        <v>1.86737</v>
      </c>
      <c r="HN607">
        <v>1.8663</v>
      </c>
      <c r="HO607">
        <v>1.86584</v>
      </c>
      <c r="HP607">
        <v>1.86571</v>
      </c>
      <c r="HQ607">
        <v>1.86752</v>
      </c>
      <c r="HR607">
        <v>1.87001</v>
      </c>
      <c r="HS607">
        <v>1.86874</v>
      </c>
      <c r="HT607">
        <v>1.8701</v>
      </c>
      <c r="HU607">
        <v>0</v>
      </c>
      <c r="HV607">
        <v>0</v>
      </c>
      <c r="HW607">
        <v>0</v>
      </c>
      <c r="HX607">
        <v>0</v>
      </c>
      <c r="HY607" t="s">
        <v>425</v>
      </c>
      <c r="HZ607" t="s">
        <v>426</v>
      </c>
      <c r="IA607" t="s">
        <v>427</v>
      </c>
      <c r="IB607" t="s">
        <v>427</v>
      </c>
      <c r="IC607" t="s">
        <v>427</v>
      </c>
      <c r="ID607" t="s">
        <v>427</v>
      </c>
      <c r="IE607">
        <v>0</v>
      </c>
      <c r="IF607">
        <v>100</v>
      </c>
      <c r="IG607">
        <v>100</v>
      </c>
      <c r="IH607">
        <v>-0.228</v>
      </c>
      <c r="II607">
        <v>0.1441</v>
      </c>
      <c r="IJ607">
        <v>0.3340698134881136</v>
      </c>
      <c r="IK607">
        <v>-0.0004613869835165773</v>
      </c>
      <c r="IL607">
        <v>-7.733014719846753E-07</v>
      </c>
      <c r="IM607">
        <v>2.12217718631011E-10</v>
      </c>
      <c r="IN607">
        <v>-0.1489367367143348</v>
      </c>
      <c r="IO607">
        <v>0.000886434048502425</v>
      </c>
      <c r="IP607">
        <v>0.0004187276611132993</v>
      </c>
      <c r="IQ607">
        <v>-3.612086840460417E-06</v>
      </c>
      <c r="IR607">
        <v>19</v>
      </c>
      <c r="IS607">
        <v>2204</v>
      </c>
      <c r="IT607">
        <v>1</v>
      </c>
      <c r="IU607">
        <v>37</v>
      </c>
      <c r="IV607">
        <v>11.9</v>
      </c>
      <c r="IW607">
        <v>12</v>
      </c>
      <c r="IX607">
        <v>1.65527</v>
      </c>
      <c r="IY607">
        <v>2.23267</v>
      </c>
      <c r="IZ607">
        <v>1.39648</v>
      </c>
      <c r="JA607">
        <v>2.34741</v>
      </c>
      <c r="JB607">
        <v>1.49536</v>
      </c>
      <c r="JC607">
        <v>2.38159</v>
      </c>
      <c r="JD607">
        <v>40.0447</v>
      </c>
      <c r="JE607">
        <v>13.4316</v>
      </c>
      <c r="JF607">
        <v>18</v>
      </c>
      <c r="JG607">
        <v>394.441</v>
      </c>
      <c r="JH607">
        <v>546.879</v>
      </c>
      <c r="JI607">
        <v>33.2333</v>
      </c>
      <c r="JJ607">
        <v>32.7193</v>
      </c>
      <c r="JK607">
        <v>30.0006</v>
      </c>
      <c r="JL607">
        <v>32.5432</v>
      </c>
      <c r="JM607">
        <v>32.433</v>
      </c>
      <c r="JN607">
        <v>33.2424</v>
      </c>
      <c r="JO607">
        <v>39.342</v>
      </c>
      <c r="JP607">
        <v>0</v>
      </c>
      <c r="JQ607">
        <v>-999.9</v>
      </c>
      <c r="JR607">
        <v>754.389</v>
      </c>
      <c r="JS607">
        <v>15.9522</v>
      </c>
      <c r="JT607">
        <v>99.57040000000001</v>
      </c>
      <c r="JU607">
        <v>99.6784</v>
      </c>
    </row>
    <row r="608" spans="1:281">
      <c r="A608">
        <v>592</v>
      </c>
      <c r="B608">
        <v>1652297182</v>
      </c>
      <c r="C608">
        <v>15125.5</v>
      </c>
      <c r="D608" t="s">
        <v>1697</v>
      </c>
      <c r="E608" t="s">
        <v>1698</v>
      </c>
      <c r="F608">
        <v>5</v>
      </c>
      <c r="G608" t="s">
        <v>1605</v>
      </c>
      <c r="H608" t="s">
        <v>418</v>
      </c>
      <c r="I608">
        <v>1652297179.2</v>
      </c>
      <c r="J608">
        <f>(K608)/1000</f>
        <v>0</v>
      </c>
      <c r="K608">
        <f>IF(CZ608, AN608, AH608)</f>
        <v>0</v>
      </c>
      <c r="L608">
        <f>IF(CZ608, AI608, AG608)</f>
        <v>0</v>
      </c>
      <c r="M608">
        <f>DB608 - IF(AU608&gt;1, L608*CV608*100.0/(AW608*DP608), 0)</f>
        <v>0</v>
      </c>
      <c r="N608">
        <f>((T608-J608/2)*M608-L608)/(T608+J608/2)</f>
        <v>0</v>
      </c>
      <c r="O608">
        <f>N608*(DI608+DJ608)/1000.0</f>
        <v>0</v>
      </c>
      <c r="P608">
        <f>(DB608 - IF(AU608&gt;1, L608*CV608*100.0/(AW608*DP608), 0))*(DI608+DJ608)/1000.0</f>
        <v>0</v>
      </c>
      <c r="Q608">
        <f>2.0/((1/S608-1/R608)+SIGN(S608)*SQRT((1/S608-1/R608)*(1/S608-1/R608) + 4*CW608/((CW608+1)*(CW608+1))*(2*1/S608*1/R608-1/R608*1/R608)))</f>
        <v>0</v>
      </c>
      <c r="R608">
        <f>IF(LEFT(CX608,1)&lt;&gt;"0",IF(LEFT(CX608,1)="1",3.0,CY608),$D$5+$E$5*(DP608*DI608/($K$5*1000))+$F$5*(DP608*DI608/($K$5*1000))*MAX(MIN(CV608,$J$5),$I$5)*MAX(MIN(CV608,$J$5),$I$5)+$G$5*MAX(MIN(CV608,$J$5),$I$5)*(DP608*DI608/($K$5*1000))+$H$5*(DP608*DI608/($K$5*1000))*(DP608*DI608/($K$5*1000)))</f>
        <v>0</v>
      </c>
      <c r="S608">
        <f>J608*(1000-(1000*0.61365*exp(17.502*W608/(240.97+W608))/(DI608+DJ608)+DD608)/2)/(1000*0.61365*exp(17.502*W608/(240.97+W608))/(DI608+DJ608)-DD608)</f>
        <v>0</v>
      </c>
      <c r="T608">
        <f>1/((CW608+1)/(Q608/1.6)+1/(R608/1.37)) + CW608/((CW608+1)/(Q608/1.6) + CW608/(R608/1.37))</f>
        <v>0</v>
      </c>
      <c r="U608">
        <f>(CR608*CU608)</f>
        <v>0</v>
      </c>
      <c r="V608">
        <f>(DK608+(U608+2*0.95*5.67E-8*(((DK608+$B$7)+273)^4-(DK608+273)^4)-44100*J608)/(1.84*29.3*R608+8*0.95*5.67E-8*(DK608+273)^3))</f>
        <v>0</v>
      </c>
      <c r="W608">
        <f>($C$7*DL608+$D$7*DM608+$E$7*V608)</f>
        <v>0</v>
      </c>
      <c r="X608">
        <f>0.61365*exp(17.502*W608/(240.97+W608))</f>
        <v>0</v>
      </c>
      <c r="Y608">
        <f>(Z608/AA608*100)</f>
        <v>0</v>
      </c>
      <c r="Z608">
        <f>DD608*(DI608+DJ608)/1000</f>
        <v>0</v>
      </c>
      <c r="AA608">
        <f>0.61365*exp(17.502*DK608/(240.97+DK608))</f>
        <v>0</v>
      </c>
      <c r="AB608">
        <f>(X608-DD608*(DI608+DJ608)/1000)</f>
        <v>0</v>
      </c>
      <c r="AC608">
        <f>(-J608*44100)</f>
        <v>0</v>
      </c>
      <c r="AD608">
        <f>2*29.3*R608*0.92*(DK608-W608)</f>
        <v>0</v>
      </c>
      <c r="AE608">
        <f>2*0.95*5.67E-8*(((DK608+$B$7)+273)^4-(W608+273)^4)</f>
        <v>0</v>
      </c>
      <c r="AF608">
        <f>U608+AE608+AC608+AD608</f>
        <v>0</v>
      </c>
      <c r="AG608">
        <f>DH608*AU608*(DC608-DB608*(1000-AU608*DE608)/(1000-AU608*DD608))/(100*CV608)</f>
        <v>0</v>
      </c>
      <c r="AH608">
        <f>1000*DH608*AU608*(DD608-DE608)/(100*CV608*(1000-AU608*DD608))</f>
        <v>0</v>
      </c>
      <c r="AI608">
        <f>(AJ608 - AK608 - DI608*1E3/(8.314*(DK608+273.15)) * AM608/DH608 * AL608) * DH608/(100*CV608) * (1000 - DE608)/1000</f>
        <v>0</v>
      </c>
      <c r="AJ608">
        <v>748.8414216593583</v>
      </c>
      <c r="AK608">
        <v>679.0252606060602</v>
      </c>
      <c r="AL608">
        <v>3.21878930094504</v>
      </c>
      <c r="AM608">
        <v>66.43299364286264</v>
      </c>
      <c r="AN608">
        <f>(AP608 - AO608 + DI608*1E3/(8.314*(DK608+273.15)) * AR608/DH608 * AQ608) * DH608/(100*CV608) * 1000/(1000 - AP608)</f>
        <v>0</v>
      </c>
      <c r="AO608">
        <v>15.92030113587824</v>
      </c>
      <c r="AP608">
        <v>29.33825384615385</v>
      </c>
      <c r="AQ608">
        <v>-0.0003207449801168343</v>
      </c>
      <c r="AR608">
        <v>79.14352764128105</v>
      </c>
      <c r="AS608">
        <v>0</v>
      </c>
      <c r="AT608">
        <v>0</v>
      </c>
      <c r="AU608">
        <f>IF(AS608*$H$13&gt;=AW608,1.0,(AW608/(AW608-AS608*$H$13)))</f>
        <v>0</v>
      </c>
      <c r="AV608">
        <f>(AU608-1)*100</f>
        <v>0</v>
      </c>
      <c r="AW608">
        <f>MAX(0,($B$13+$C$13*DP608)/(1+$D$13*DP608)*DI608/(DK608+273)*$E$13)</f>
        <v>0</v>
      </c>
      <c r="AX608" t="s">
        <v>421</v>
      </c>
      <c r="AY608" t="s">
        <v>421</v>
      </c>
      <c r="AZ608">
        <v>0</v>
      </c>
      <c r="BA608">
        <v>0</v>
      </c>
      <c r="BB608">
        <f>1-AZ608/BA608</f>
        <v>0</v>
      </c>
      <c r="BC608">
        <v>0</v>
      </c>
      <c r="BD608" t="s">
        <v>421</v>
      </c>
      <c r="BE608" t="s">
        <v>421</v>
      </c>
      <c r="BF608">
        <v>0</v>
      </c>
      <c r="BG608">
        <v>0</v>
      </c>
      <c r="BH608">
        <f>1-BF608/BG608</f>
        <v>0</v>
      </c>
      <c r="BI608">
        <v>0.5</v>
      </c>
      <c r="BJ608">
        <f>CS608</f>
        <v>0</v>
      </c>
      <c r="BK608">
        <f>L608</f>
        <v>0</v>
      </c>
      <c r="BL608">
        <f>BH608*BI608*BJ608</f>
        <v>0</v>
      </c>
      <c r="BM608">
        <f>(BK608-BC608)/BJ608</f>
        <v>0</v>
      </c>
      <c r="BN608">
        <f>(BA608-BG608)/BG608</f>
        <v>0</v>
      </c>
      <c r="BO608">
        <f>AZ608/(BB608+AZ608/BG608)</f>
        <v>0</v>
      </c>
      <c r="BP608" t="s">
        <v>421</v>
      </c>
      <c r="BQ608">
        <v>0</v>
      </c>
      <c r="BR608">
        <f>IF(BQ608&lt;&gt;0, BQ608, BO608)</f>
        <v>0</v>
      </c>
      <c r="BS608">
        <f>1-BR608/BG608</f>
        <v>0</v>
      </c>
      <c r="BT608">
        <f>(BG608-BF608)/(BG608-BR608)</f>
        <v>0</v>
      </c>
      <c r="BU608">
        <f>(BA608-BG608)/(BA608-BR608)</f>
        <v>0</v>
      </c>
      <c r="BV608">
        <f>(BG608-BF608)/(BG608-AZ608)</f>
        <v>0</v>
      </c>
      <c r="BW608">
        <f>(BA608-BG608)/(BA608-AZ608)</f>
        <v>0</v>
      </c>
      <c r="BX608">
        <f>(BT608*BR608/BF608)</f>
        <v>0</v>
      </c>
      <c r="BY608">
        <f>(1-BX608)</f>
        <v>0</v>
      </c>
      <c r="BZ608">
        <v>1371</v>
      </c>
      <c r="CA608">
        <v>300</v>
      </c>
      <c r="CB608">
        <v>300</v>
      </c>
      <c r="CC608">
        <v>300</v>
      </c>
      <c r="CD608">
        <v>10508.5</v>
      </c>
      <c r="CE608">
        <v>0.03</v>
      </c>
      <c r="CF608">
        <v>-0.00739737</v>
      </c>
      <c r="CG608">
        <v>0.08</v>
      </c>
      <c r="CH608" t="s">
        <v>421</v>
      </c>
      <c r="CI608" t="s">
        <v>421</v>
      </c>
      <c r="CJ608" t="s">
        <v>421</v>
      </c>
      <c r="CK608" t="s">
        <v>421</v>
      </c>
      <c r="CL608" t="s">
        <v>421</v>
      </c>
      <c r="CM608" t="s">
        <v>421</v>
      </c>
      <c r="CN608" t="s">
        <v>421</v>
      </c>
      <c r="CO608" t="s">
        <v>421</v>
      </c>
      <c r="CP608" t="s">
        <v>421</v>
      </c>
      <c r="CQ608" t="s">
        <v>421</v>
      </c>
      <c r="CR608">
        <f>$B$11*DQ608+$C$11*DR608+$F$11*EC608*(1-EF608)</f>
        <v>0</v>
      </c>
      <c r="CS608">
        <f>CR608*CT608</f>
        <v>0</v>
      </c>
      <c r="CT608">
        <f>($B$11*$D$9+$C$11*$D$9+$F$11*((EP608+EH608)/MAX(EP608+EH608+EQ608, 0.1)*$I$9+EQ608/MAX(EP608+EH608+EQ608, 0.1)*$J$9))/($B$11+$C$11+$F$11)</f>
        <v>0</v>
      </c>
      <c r="CU608">
        <f>($B$11*$K$9+$C$11*$K$9+$F$11*((EP608+EH608)/MAX(EP608+EH608+EQ608, 0.1)*$P$9+EQ608/MAX(EP608+EH608+EQ608, 0.1)*$Q$9))/($B$11+$C$11+$F$11)</f>
        <v>0</v>
      </c>
      <c r="CV608">
        <v>6</v>
      </c>
      <c r="CW608">
        <v>0.5</v>
      </c>
      <c r="CX608" t="s">
        <v>422</v>
      </c>
      <c r="CY608">
        <v>2</v>
      </c>
      <c r="CZ608" t="b">
        <v>1</v>
      </c>
      <c r="DA608">
        <v>1652297179.2</v>
      </c>
      <c r="DB608">
        <v>651.9367</v>
      </c>
      <c r="DC608">
        <v>739.909</v>
      </c>
      <c r="DD608">
        <v>29.34302</v>
      </c>
      <c r="DE608">
        <v>15.9205</v>
      </c>
      <c r="DF608">
        <v>652.1738</v>
      </c>
      <c r="DG608">
        <v>29.19899</v>
      </c>
      <c r="DH608">
        <v>400.0763</v>
      </c>
      <c r="DI608">
        <v>90.51342</v>
      </c>
      <c r="DJ608">
        <v>0.09993346</v>
      </c>
      <c r="DK608">
        <v>33.99692</v>
      </c>
      <c r="DL608">
        <v>32.62877</v>
      </c>
      <c r="DM608">
        <v>999.9</v>
      </c>
      <c r="DN608">
        <v>0</v>
      </c>
      <c r="DO608">
        <v>0</v>
      </c>
      <c r="DP608">
        <v>9999.306</v>
      </c>
      <c r="DQ608">
        <v>0</v>
      </c>
      <c r="DR608">
        <v>995.2431</v>
      </c>
      <c r="DS608">
        <v>-87.97202000000001</v>
      </c>
      <c r="DT608">
        <v>671.645</v>
      </c>
      <c r="DU608">
        <v>751.8792</v>
      </c>
      <c r="DV608">
        <v>13.42251</v>
      </c>
      <c r="DW608">
        <v>739.909</v>
      </c>
      <c r="DX608">
        <v>15.9205</v>
      </c>
      <c r="DY608">
        <v>2.655939</v>
      </c>
      <c r="DZ608">
        <v>1.441021</v>
      </c>
      <c r="EA608">
        <v>22.01502</v>
      </c>
      <c r="EB608">
        <v>12.3563</v>
      </c>
      <c r="EC608">
        <v>1499.972</v>
      </c>
      <c r="ED608">
        <v>0.9730065999999999</v>
      </c>
      <c r="EE608">
        <v>0.02699352</v>
      </c>
      <c r="EF608">
        <v>0</v>
      </c>
      <c r="EG608">
        <v>1147.542</v>
      </c>
      <c r="EH608">
        <v>5.000970000000001</v>
      </c>
      <c r="EI608">
        <v>18533.98</v>
      </c>
      <c r="EJ608">
        <v>12491.38</v>
      </c>
      <c r="EK608">
        <v>42.937</v>
      </c>
      <c r="EL608">
        <v>44.6622</v>
      </c>
      <c r="EM608">
        <v>43.187</v>
      </c>
      <c r="EN608">
        <v>44.5</v>
      </c>
      <c r="EO608">
        <v>44.062</v>
      </c>
      <c r="EP608">
        <v>1454.616</v>
      </c>
      <c r="EQ608">
        <v>40.35000000000001</v>
      </c>
      <c r="ER608">
        <v>0</v>
      </c>
      <c r="ES608">
        <v>738.7999999523163</v>
      </c>
      <c r="ET608">
        <v>0</v>
      </c>
      <c r="EU608">
        <v>1148.434615384615</v>
      </c>
      <c r="EV608">
        <v>-9.72444442595501</v>
      </c>
      <c r="EW608">
        <v>89.78461693559576</v>
      </c>
      <c r="EX608">
        <v>18539.20769230769</v>
      </c>
      <c r="EY608">
        <v>15</v>
      </c>
      <c r="EZ608">
        <v>1652296461.5</v>
      </c>
      <c r="FA608" t="s">
        <v>1606</v>
      </c>
      <c r="FB608">
        <v>1652296461.5</v>
      </c>
      <c r="FC608">
        <v>1652296459.5</v>
      </c>
      <c r="FD608">
        <v>40</v>
      </c>
      <c r="FE608">
        <v>-0.753</v>
      </c>
      <c r="FF608">
        <v>0.017</v>
      </c>
      <c r="FG608">
        <v>0.039</v>
      </c>
      <c r="FH608">
        <v>0.136</v>
      </c>
      <c r="FI608">
        <v>400</v>
      </c>
      <c r="FJ608">
        <v>29</v>
      </c>
      <c r="FK608">
        <v>0.22</v>
      </c>
      <c r="FL608">
        <v>0.25</v>
      </c>
      <c r="FM608">
        <v>-87.015455</v>
      </c>
      <c r="FN608">
        <v>-8.853476172607696</v>
      </c>
      <c r="FO608">
        <v>0.8704029130092575</v>
      </c>
      <c r="FP608">
        <v>-1</v>
      </c>
      <c r="FQ608">
        <v>13.4289325</v>
      </c>
      <c r="FR608">
        <v>-0.01414896810507523</v>
      </c>
      <c r="FS608">
        <v>0.006184027308316251</v>
      </c>
      <c r="FT608">
        <v>1</v>
      </c>
      <c r="FU608">
        <v>0</v>
      </c>
      <c r="FV608">
        <v>0</v>
      </c>
      <c r="FW608">
        <v>0</v>
      </c>
      <c r="FX608">
        <v>-1</v>
      </c>
      <c r="FY608">
        <v>1</v>
      </c>
      <c r="FZ608">
        <v>1</v>
      </c>
      <c r="GA608" t="s">
        <v>719</v>
      </c>
      <c r="GB608">
        <v>2.69312</v>
      </c>
      <c r="GC608">
        <v>2.705</v>
      </c>
      <c r="GD608">
        <v>0.129469</v>
      </c>
      <c r="GE608">
        <v>0.139451</v>
      </c>
      <c r="GF608">
        <v>0.121241</v>
      </c>
      <c r="GG608">
        <v>0.077859</v>
      </c>
      <c r="GH608">
        <v>27250.8</v>
      </c>
      <c r="GI608">
        <v>27051.2</v>
      </c>
      <c r="GJ608">
        <v>29133.4</v>
      </c>
      <c r="GK608">
        <v>29099</v>
      </c>
      <c r="GL608">
        <v>33892.1</v>
      </c>
      <c r="GM608">
        <v>35729.7</v>
      </c>
      <c r="GN608">
        <v>40997.2</v>
      </c>
      <c r="GO608">
        <v>41529.3</v>
      </c>
      <c r="GP608">
        <v>1.71452</v>
      </c>
      <c r="GQ608">
        <v>1.98065</v>
      </c>
      <c r="GR608">
        <v>0.0645593</v>
      </c>
      <c r="GS608">
        <v>0</v>
      </c>
      <c r="GT608">
        <v>31.5866</v>
      </c>
      <c r="GU608">
        <v>999.9</v>
      </c>
      <c r="GV608">
        <v>37.1</v>
      </c>
      <c r="GW608">
        <v>38</v>
      </c>
      <c r="GX608">
        <v>27.2867</v>
      </c>
      <c r="GY608">
        <v>62.8447</v>
      </c>
      <c r="GZ608">
        <v>29.3189</v>
      </c>
      <c r="HA608">
        <v>1</v>
      </c>
      <c r="HB608">
        <v>0.415406</v>
      </c>
      <c r="HC608">
        <v>0</v>
      </c>
      <c r="HD608">
        <v>20.3918</v>
      </c>
      <c r="HE608">
        <v>5.21534</v>
      </c>
      <c r="HF608">
        <v>12.0099</v>
      </c>
      <c r="HG608">
        <v>4.9862</v>
      </c>
      <c r="HH608">
        <v>3.2883</v>
      </c>
      <c r="HI608">
        <v>2592.4</v>
      </c>
      <c r="HJ608">
        <v>9999</v>
      </c>
      <c r="HK608">
        <v>9999</v>
      </c>
      <c r="HL608">
        <v>48.1</v>
      </c>
      <c r="HM608">
        <v>1.86737</v>
      </c>
      <c r="HN608">
        <v>1.8663</v>
      </c>
      <c r="HO608">
        <v>1.86584</v>
      </c>
      <c r="HP608">
        <v>1.8657</v>
      </c>
      <c r="HQ608">
        <v>1.86753</v>
      </c>
      <c r="HR608">
        <v>1.87002</v>
      </c>
      <c r="HS608">
        <v>1.86874</v>
      </c>
      <c r="HT608">
        <v>1.87011</v>
      </c>
      <c r="HU608">
        <v>0</v>
      </c>
      <c r="HV608">
        <v>0</v>
      </c>
      <c r="HW608">
        <v>0</v>
      </c>
      <c r="HX608">
        <v>0</v>
      </c>
      <c r="HY608" t="s">
        <v>425</v>
      </c>
      <c r="HZ608" t="s">
        <v>426</v>
      </c>
      <c r="IA608" t="s">
        <v>427</v>
      </c>
      <c r="IB608" t="s">
        <v>427</v>
      </c>
      <c r="IC608" t="s">
        <v>427</v>
      </c>
      <c r="ID608" t="s">
        <v>427</v>
      </c>
      <c r="IE608">
        <v>0</v>
      </c>
      <c r="IF608">
        <v>100</v>
      </c>
      <c r="IG608">
        <v>100</v>
      </c>
      <c r="IH608">
        <v>-0.248</v>
      </c>
      <c r="II608">
        <v>0.1439</v>
      </c>
      <c r="IJ608">
        <v>0.3340698134881136</v>
      </c>
      <c r="IK608">
        <v>-0.0004613869835165773</v>
      </c>
      <c r="IL608">
        <v>-7.733014719846753E-07</v>
      </c>
      <c r="IM608">
        <v>2.12217718631011E-10</v>
      </c>
      <c r="IN608">
        <v>-0.1489367367143348</v>
      </c>
      <c r="IO608">
        <v>0.000886434048502425</v>
      </c>
      <c r="IP608">
        <v>0.0004187276611132993</v>
      </c>
      <c r="IQ608">
        <v>-3.612086840460417E-06</v>
      </c>
      <c r="IR608">
        <v>19</v>
      </c>
      <c r="IS608">
        <v>2204</v>
      </c>
      <c r="IT608">
        <v>1</v>
      </c>
      <c r="IU608">
        <v>37</v>
      </c>
      <c r="IV608">
        <v>12</v>
      </c>
      <c r="IW608">
        <v>12</v>
      </c>
      <c r="IX608">
        <v>1.68579</v>
      </c>
      <c r="IY608">
        <v>2.23022</v>
      </c>
      <c r="IZ608">
        <v>1.39648</v>
      </c>
      <c r="JA608">
        <v>2.34741</v>
      </c>
      <c r="JB608">
        <v>1.49536</v>
      </c>
      <c r="JC608">
        <v>2.38159</v>
      </c>
      <c r="JD608">
        <v>40.0447</v>
      </c>
      <c r="JE608">
        <v>13.4491</v>
      </c>
      <c r="JF608">
        <v>18</v>
      </c>
      <c r="JG608">
        <v>394.277</v>
      </c>
      <c r="JH608">
        <v>547.213</v>
      </c>
      <c r="JI608">
        <v>33.2385</v>
      </c>
      <c r="JJ608">
        <v>32.7276</v>
      </c>
      <c r="JK608">
        <v>30.0005</v>
      </c>
      <c r="JL608">
        <v>32.5504</v>
      </c>
      <c r="JM608">
        <v>32.4394</v>
      </c>
      <c r="JN608">
        <v>33.7933</v>
      </c>
      <c r="JO608">
        <v>39.342</v>
      </c>
      <c r="JP608">
        <v>0</v>
      </c>
      <c r="JQ608">
        <v>-999.9</v>
      </c>
      <c r="JR608">
        <v>767.7430000000001</v>
      </c>
      <c r="JS608">
        <v>15.9827</v>
      </c>
      <c r="JT608">
        <v>99.5706</v>
      </c>
      <c r="JU608">
        <v>99.6773</v>
      </c>
    </row>
    <row r="609" spans="1:281">
      <c r="A609">
        <v>593</v>
      </c>
      <c r="B609">
        <v>1652297187</v>
      </c>
      <c r="C609">
        <v>15130.5</v>
      </c>
      <c r="D609" t="s">
        <v>1699</v>
      </c>
      <c r="E609" t="s">
        <v>1700</v>
      </c>
      <c r="F609">
        <v>5</v>
      </c>
      <c r="G609" t="s">
        <v>1605</v>
      </c>
      <c r="H609" t="s">
        <v>418</v>
      </c>
      <c r="I609">
        <v>1652297184.5</v>
      </c>
      <c r="J609">
        <f>(K609)/1000</f>
        <v>0</v>
      </c>
      <c r="K609">
        <f>IF(CZ609, AN609, AH609)</f>
        <v>0</v>
      </c>
      <c r="L609">
        <f>IF(CZ609, AI609, AG609)</f>
        <v>0</v>
      </c>
      <c r="M609">
        <f>DB609 - IF(AU609&gt;1, L609*CV609*100.0/(AW609*DP609), 0)</f>
        <v>0</v>
      </c>
      <c r="N609">
        <f>((T609-J609/2)*M609-L609)/(T609+J609/2)</f>
        <v>0</v>
      </c>
      <c r="O609">
        <f>N609*(DI609+DJ609)/1000.0</f>
        <v>0</v>
      </c>
      <c r="P609">
        <f>(DB609 - IF(AU609&gt;1, L609*CV609*100.0/(AW609*DP609), 0))*(DI609+DJ609)/1000.0</f>
        <v>0</v>
      </c>
      <c r="Q609">
        <f>2.0/((1/S609-1/R609)+SIGN(S609)*SQRT((1/S609-1/R609)*(1/S609-1/R609) + 4*CW609/((CW609+1)*(CW609+1))*(2*1/S609*1/R609-1/R609*1/R609)))</f>
        <v>0</v>
      </c>
      <c r="R609">
        <f>IF(LEFT(CX609,1)&lt;&gt;"0",IF(LEFT(CX609,1)="1",3.0,CY609),$D$5+$E$5*(DP609*DI609/($K$5*1000))+$F$5*(DP609*DI609/($K$5*1000))*MAX(MIN(CV609,$J$5),$I$5)*MAX(MIN(CV609,$J$5),$I$5)+$G$5*MAX(MIN(CV609,$J$5),$I$5)*(DP609*DI609/($K$5*1000))+$H$5*(DP609*DI609/($K$5*1000))*(DP609*DI609/($K$5*1000)))</f>
        <v>0</v>
      </c>
      <c r="S609">
        <f>J609*(1000-(1000*0.61365*exp(17.502*W609/(240.97+W609))/(DI609+DJ609)+DD609)/2)/(1000*0.61365*exp(17.502*W609/(240.97+W609))/(DI609+DJ609)-DD609)</f>
        <v>0</v>
      </c>
      <c r="T609">
        <f>1/((CW609+1)/(Q609/1.6)+1/(R609/1.37)) + CW609/((CW609+1)/(Q609/1.6) + CW609/(R609/1.37))</f>
        <v>0</v>
      </c>
      <c r="U609">
        <f>(CR609*CU609)</f>
        <v>0</v>
      </c>
      <c r="V609">
        <f>(DK609+(U609+2*0.95*5.67E-8*(((DK609+$B$7)+273)^4-(DK609+273)^4)-44100*J609)/(1.84*29.3*R609+8*0.95*5.67E-8*(DK609+273)^3))</f>
        <v>0</v>
      </c>
      <c r="W609">
        <f>($C$7*DL609+$D$7*DM609+$E$7*V609)</f>
        <v>0</v>
      </c>
      <c r="X609">
        <f>0.61365*exp(17.502*W609/(240.97+W609))</f>
        <v>0</v>
      </c>
      <c r="Y609">
        <f>(Z609/AA609*100)</f>
        <v>0</v>
      </c>
      <c r="Z609">
        <f>DD609*(DI609+DJ609)/1000</f>
        <v>0</v>
      </c>
      <c r="AA609">
        <f>0.61365*exp(17.502*DK609/(240.97+DK609))</f>
        <v>0</v>
      </c>
      <c r="AB609">
        <f>(X609-DD609*(DI609+DJ609)/1000)</f>
        <v>0</v>
      </c>
      <c r="AC609">
        <f>(-J609*44100)</f>
        <v>0</v>
      </c>
      <c r="AD609">
        <f>2*29.3*R609*0.92*(DK609-W609)</f>
        <v>0</v>
      </c>
      <c r="AE609">
        <f>2*0.95*5.67E-8*(((DK609+$B$7)+273)^4-(W609+273)^4)</f>
        <v>0</v>
      </c>
      <c r="AF609">
        <f>U609+AE609+AC609+AD609</f>
        <v>0</v>
      </c>
      <c r="AG609">
        <f>DH609*AU609*(DC609-DB609*(1000-AU609*DE609)/(1000-AU609*DD609))/(100*CV609)</f>
        <v>0</v>
      </c>
      <c r="AH609">
        <f>1000*DH609*AU609*(DD609-DE609)/(100*CV609*(1000-AU609*DD609))</f>
        <v>0</v>
      </c>
      <c r="AI609">
        <f>(AJ609 - AK609 - DI609*1E3/(8.314*(DK609+273.15)) * AM609/DH609 * AL609) * DH609/(100*CV609) * (1000 - DE609)/1000</f>
        <v>0</v>
      </c>
      <c r="AJ609">
        <v>764.8103196938412</v>
      </c>
      <c r="AK609">
        <v>694.932103030303</v>
      </c>
      <c r="AL609">
        <v>3.176342419270632</v>
      </c>
      <c r="AM609">
        <v>66.43299364286264</v>
      </c>
      <c r="AN609">
        <f>(AP609 - AO609 + DI609*1E3/(8.314*(DK609+273.15)) * AR609/DH609 * AQ609) * DH609/(100*CV609) * 1000/(1000 - AP609)</f>
        <v>0</v>
      </c>
      <c r="AO609">
        <v>15.91945265656314</v>
      </c>
      <c r="AP609">
        <v>29.31596853146854</v>
      </c>
      <c r="AQ609">
        <v>-0.000317838834883034</v>
      </c>
      <c r="AR609">
        <v>79.14352764128105</v>
      </c>
      <c r="AS609">
        <v>0</v>
      </c>
      <c r="AT609">
        <v>0</v>
      </c>
      <c r="AU609">
        <f>IF(AS609*$H$13&gt;=AW609,1.0,(AW609/(AW609-AS609*$H$13)))</f>
        <v>0</v>
      </c>
      <c r="AV609">
        <f>(AU609-1)*100</f>
        <v>0</v>
      </c>
      <c r="AW609">
        <f>MAX(0,($B$13+$C$13*DP609)/(1+$D$13*DP609)*DI609/(DK609+273)*$E$13)</f>
        <v>0</v>
      </c>
      <c r="AX609" t="s">
        <v>421</v>
      </c>
      <c r="AY609" t="s">
        <v>421</v>
      </c>
      <c r="AZ609">
        <v>0</v>
      </c>
      <c r="BA609">
        <v>0</v>
      </c>
      <c r="BB609">
        <f>1-AZ609/BA609</f>
        <v>0</v>
      </c>
      <c r="BC609">
        <v>0</v>
      </c>
      <c r="BD609" t="s">
        <v>421</v>
      </c>
      <c r="BE609" t="s">
        <v>421</v>
      </c>
      <c r="BF609">
        <v>0</v>
      </c>
      <c r="BG609">
        <v>0</v>
      </c>
      <c r="BH609">
        <f>1-BF609/BG609</f>
        <v>0</v>
      </c>
      <c r="BI609">
        <v>0.5</v>
      </c>
      <c r="BJ609">
        <f>CS609</f>
        <v>0</v>
      </c>
      <c r="BK609">
        <f>L609</f>
        <v>0</v>
      </c>
      <c r="BL609">
        <f>BH609*BI609*BJ609</f>
        <v>0</v>
      </c>
      <c r="BM609">
        <f>(BK609-BC609)/BJ609</f>
        <v>0</v>
      </c>
      <c r="BN609">
        <f>(BA609-BG609)/BG609</f>
        <v>0</v>
      </c>
      <c r="BO609">
        <f>AZ609/(BB609+AZ609/BG609)</f>
        <v>0</v>
      </c>
      <c r="BP609" t="s">
        <v>421</v>
      </c>
      <c r="BQ609">
        <v>0</v>
      </c>
      <c r="BR609">
        <f>IF(BQ609&lt;&gt;0, BQ609, BO609)</f>
        <v>0</v>
      </c>
      <c r="BS609">
        <f>1-BR609/BG609</f>
        <v>0</v>
      </c>
      <c r="BT609">
        <f>(BG609-BF609)/(BG609-BR609)</f>
        <v>0</v>
      </c>
      <c r="BU609">
        <f>(BA609-BG609)/(BA609-BR609)</f>
        <v>0</v>
      </c>
      <c r="BV609">
        <f>(BG609-BF609)/(BG609-AZ609)</f>
        <v>0</v>
      </c>
      <c r="BW609">
        <f>(BA609-BG609)/(BA609-AZ609)</f>
        <v>0</v>
      </c>
      <c r="BX609">
        <f>(BT609*BR609/BF609)</f>
        <v>0</v>
      </c>
      <c r="BY609">
        <f>(1-BX609)</f>
        <v>0</v>
      </c>
      <c r="BZ609">
        <v>1371</v>
      </c>
      <c r="CA609">
        <v>300</v>
      </c>
      <c r="CB609">
        <v>300</v>
      </c>
      <c r="CC609">
        <v>300</v>
      </c>
      <c r="CD609">
        <v>10508.5</v>
      </c>
      <c r="CE609">
        <v>0.03</v>
      </c>
      <c r="CF609">
        <v>-0.00739737</v>
      </c>
      <c r="CG609">
        <v>0.08</v>
      </c>
      <c r="CH609" t="s">
        <v>421</v>
      </c>
      <c r="CI609" t="s">
        <v>421</v>
      </c>
      <c r="CJ609" t="s">
        <v>421</v>
      </c>
      <c r="CK609" t="s">
        <v>421</v>
      </c>
      <c r="CL609" t="s">
        <v>421</v>
      </c>
      <c r="CM609" t="s">
        <v>421</v>
      </c>
      <c r="CN609" t="s">
        <v>421</v>
      </c>
      <c r="CO609" t="s">
        <v>421</v>
      </c>
      <c r="CP609" t="s">
        <v>421</v>
      </c>
      <c r="CQ609" t="s">
        <v>421</v>
      </c>
      <c r="CR609">
        <f>$B$11*DQ609+$C$11*DR609+$F$11*EC609*(1-EF609)</f>
        <v>0</v>
      </c>
      <c r="CS609">
        <f>CR609*CT609</f>
        <v>0</v>
      </c>
      <c r="CT609">
        <f>($B$11*$D$9+$C$11*$D$9+$F$11*((EP609+EH609)/MAX(EP609+EH609+EQ609, 0.1)*$I$9+EQ609/MAX(EP609+EH609+EQ609, 0.1)*$J$9))/($B$11+$C$11+$F$11)</f>
        <v>0</v>
      </c>
      <c r="CU609">
        <f>($B$11*$K$9+$C$11*$K$9+$F$11*((EP609+EH609)/MAX(EP609+EH609+EQ609, 0.1)*$P$9+EQ609/MAX(EP609+EH609+EQ609, 0.1)*$Q$9))/($B$11+$C$11+$F$11)</f>
        <v>0</v>
      </c>
      <c r="CV609">
        <v>6</v>
      </c>
      <c r="CW609">
        <v>0.5</v>
      </c>
      <c r="CX609" t="s">
        <v>422</v>
      </c>
      <c r="CY609">
        <v>2</v>
      </c>
      <c r="CZ609" t="b">
        <v>1</v>
      </c>
      <c r="DA609">
        <v>1652297184.5</v>
      </c>
      <c r="DB609">
        <v>668.3676666666665</v>
      </c>
      <c r="DC609">
        <v>756.7717777777779</v>
      </c>
      <c r="DD609">
        <v>29.32664444444444</v>
      </c>
      <c r="DE609">
        <v>15.9186</v>
      </c>
      <c r="DF609">
        <v>668.6244444444444</v>
      </c>
      <c r="DG609">
        <v>29.18288888888889</v>
      </c>
      <c r="DH609">
        <v>400.076</v>
      </c>
      <c r="DI609">
        <v>90.51439999999999</v>
      </c>
      <c r="DJ609">
        <v>0.09999822222222221</v>
      </c>
      <c r="DK609">
        <v>33.99661111111111</v>
      </c>
      <c r="DL609">
        <v>32.6272888888889</v>
      </c>
      <c r="DM609">
        <v>999.9000000000001</v>
      </c>
      <c r="DN609">
        <v>0</v>
      </c>
      <c r="DO609">
        <v>0</v>
      </c>
      <c r="DP609">
        <v>10005.62333333333</v>
      </c>
      <c r="DQ609">
        <v>0</v>
      </c>
      <c r="DR609">
        <v>999.3903333333333</v>
      </c>
      <c r="DS609">
        <v>-88.40414444444443</v>
      </c>
      <c r="DT609">
        <v>688.5605555555555</v>
      </c>
      <c r="DU609">
        <v>769.0133333333334</v>
      </c>
      <c r="DV609">
        <v>13.40804444444444</v>
      </c>
      <c r="DW609">
        <v>756.7717777777779</v>
      </c>
      <c r="DX609">
        <v>15.9186</v>
      </c>
      <c r="DY609">
        <v>2.654484444444444</v>
      </c>
      <c r="DZ609">
        <v>1.440864444444445</v>
      </c>
      <c r="EA609">
        <v>22.00603333333333</v>
      </c>
      <c r="EB609">
        <v>12.35464444444444</v>
      </c>
      <c r="EC609">
        <v>1499.991111111111</v>
      </c>
      <c r="ED609">
        <v>0.9730070000000001</v>
      </c>
      <c r="EE609">
        <v>0.02699316666666667</v>
      </c>
      <c r="EF609">
        <v>0</v>
      </c>
      <c r="EG609">
        <v>1146.153333333333</v>
      </c>
      <c r="EH609">
        <v>5.00097</v>
      </c>
      <c r="EI609">
        <v>18537.26666666667</v>
      </c>
      <c r="EJ609">
        <v>12491.53333333333</v>
      </c>
      <c r="EK609">
        <v>42.937</v>
      </c>
      <c r="EL609">
        <v>44.687</v>
      </c>
      <c r="EM609">
        <v>43.187</v>
      </c>
      <c r="EN609">
        <v>44.5</v>
      </c>
      <c r="EO609">
        <v>44.062</v>
      </c>
      <c r="EP609">
        <v>1454.637777777778</v>
      </c>
      <c r="EQ609">
        <v>40.35</v>
      </c>
      <c r="ER609">
        <v>0</v>
      </c>
      <c r="ES609">
        <v>744.2000000476837</v>
      </c>
      <c r="ET609">
        <v>0</v>
      </c>
      <c r="EU609">
        <v>1147.3004</v>
      </c>
      <c r="EV609">
        <v>-14.82153842252832</v>
      </c>
      <c r="EW609">
        <v>-30.94615309737029</v>
      </c>
      <c r="EX609">
        <v>18539.276</v>
      </c>
      <c r="EY609">
        <v>15</v>
      </c>
      <c r="EZ609">
        <v>1652296461.5</v>
      </c>
      <c r="FA609" t="s">
        <v>1606</v>
      </c>
      <c r="FB609">
        <v>1652296461.5</v>
      </c>
      <c r="FC609">
        <v>1652296459.5</v>
      </c>
      <c r="FD609">
        <v>40</v>
      </c>
      <c r="FE609">
        <v>-0.753</v>
      </c>
      <c r="FF609">
        <v>0.017</v>
      </c>
      <c r="FG609">
        <v>0.039</v>
      </c>
      <c r="FH609">
        <v>0.136</v>
      </c>
      <c r="FI609">
        <v>400</v>
      </c>
      <c r="FJ609">
        <v>29</v>
      </c>
      <c r="FK609">
        <v>0.22</v>
      </c>
      <c r="FL609">
        <v>0.25</v>
      </c>
      <c r="FM609">
        <v>-87.66594000000001</v>
      </c>
      <c r="FN609">
        <v>-6.370401500937815</v>
      </c>
      <c r="FO609">
        <v>0.6320854727803819</v>
      </c>
      <c r="FP609">
        <v>-1</v>
      </c>
      <c r="FQ609">
        <v>13.424765</v>
      </c>
      <c r="FR609">
        <v>-0.1080022514071482</v>
      </c>
      <c r="FS609">
        <v>0.01099203234165547</v>
      </c>
      <c r="FT609">
        <v>1</v>
      </c>
      <c r="FU609">
        <v>0</v>
      </c>
      <c r="FV609">
        <v>0</v>
      </c>
      <c r="FW609">
        <v>0</v>
      </c>
      <c r="FX609">
        <v>-1</v>
      </c>
      <c r="FY609">
        <v>1</v>
      </c>
      <c r="FZ609">
        <v>1</v>
      </c>
      <c r="GA609" t="s">
        <v>719</v>
      </c>
      <c r="GB609">
        <v>2.69313</v>
      </c>
      <c r="GC609">
        <v>2.7053</v>
      </c>
      <c r="GD609">
        <v>0.131549</v>
      </c>
      <c r="GE609">
        <v>0.141504</v>
      </c>
      <c r="GF609">
        <v>0.121171</v>
      </c>
      <c r="GG609">
        <v>0.0778471</v>
      </c>
      <c r="GH609">
        <v>27185.4</v>
      </c>
      <c r="GI609">
        <v>26986.6</v>
      </c>
      <c r="GJ609">
        <v>29133.3</v>
      </c>
      <c r="GK609">
        <v>29099.2</v>
      </c>
      <c r="GL609">
        <v>33894.7</v>
      </c>
      <c r="GM609">
        <v>35730.5</v>
      </c>
      <c r="GN609">
        <v>40996.9</v>
      </c>
      <c r="GO609">
        <v>41529.6</v>
      </c>
      <c r="GP609">
        <v>1.7147</v>
      </c>
      <c r="GQ609">
        <v>1.98032</v>
      </c>
      <c r="GR609">
        <v>0.0632368</v>
      </c>
      <c r="GS609">
        <v>0</v>
      </c>
      <c r="GT609">
        <v>31.5847</v>
      </c>
      <c r="GU609">
        <v>999.9</v>
      </c>
      <c r="GV609">
        <v>37.1</v>
      </c>
      <c r="GW609">
        <v>38</v>
      </c>
      <c r="GX609">
        <v>27.2873</v>
      </c>
      <c r="GY609">
        <v>62.8547</v>
      </c>
      <c r="GZ609">
        <v>29.2428</v>
      </c>
      <c r="HA609">
        <v>1</v>
      </c>
      <c r="HB609">
        <v>0.415871</v>
      </c>
      <c r="HC609">
        <v>0</v>
      </c>
      <c r="HD609">
        <v>20.3919</v>
      </c>
      <c r="HE609">
        <v>5.21579</v>
      </c>
      <c r="HF609">
        <v>12.0099</v>
      </c>
      <c r="HG609">
        <v>4.98695</v>
      </c>
      <c r="HH609">
        <v>3.28825</v>
      </c>
      <c r="HI609">
        <v>2592.4</v>
      </c>
      <c r="HJ609">
        <v>9999</v>
      </c>
      <c r="HK609">
        <v>9999</v>
      </c>
      <c r="HL609">
        <v>48.1</v>
      </c>
      <c r="HM609">
        <v>1.86737</v>
      </c>
      <c r="HN609">
        <v>1.8663</v>
      </c>
      <c r="HO609">
        <v>1.86584</v>
      </c>
      <c r="HP609">
        <v>1.8657</v>
      </c>
      <c r="HQ609">
        <v>1.86752</v>
      </c>
      <c r="HR609">
        <v>1.87002</v>
      </c>
      <c r="HS609">
        <v>1.86874</v>
      </c>
      <c r="HT609">
        <v>1.8701</v>
      </c>
      <c r="HU609">
        <v>0</v>
      </c>
      <c r="HV609">
        <v>0</v>
      </c>
      <c r="HW609">
        <v>0</v>
      </c>
      <c r="HX609">
        <v>0</v>
      </c>
      <c r="HY609" t="s">
        <v>425</v>
      </c>
      <c r="HZ609" t="s">
        <v>426</v>
      </c>
      <c r="IA609" t="s">
        <v>427</v>
      </c>
      <c r="IB609" t="s">
        <v>427</v>
      </c>
      <c r="IC609" t="s">
        <v>427</v>
      </c>
      <c r="ID609" t="s">
        <v>427</v>
      </c>
      <c r="IE609">
        <v>0</v>
      </c>
      <c r="IF609">
        <v>100</v>
      </c>
      <c r="IG609">
        <v>100</v>
      </c>
      <c r="IH609">
        <v>-0.266</v>
      </c>
      <c r="II609">
        <v>0.1435</v>
      </c>
      <c r="IJ609">
        <v>0.3340698134881136</v>
      </c>
      <c r="IK609">
        <v>-0.0004613869835165773</v>
      </c>
      <c r="IL609">
        <v>-7.733014719846753E-07</v>
      </c>
      <c r="IM609">
        <v>2.12217718631011E-10</v>
      </c>
      <c r="IN609">
        <v>-0.1489367367143348</v>
      </c>
      <c r="IO609">
        <v>0.000886434048502425</v>
      </c>
      <c r="IP609">
        <v>0.0004187276611132993</v>
      </c>
      <c r="IQ609">
        <v>-3.612086840460417E-06</v>
      </c>
      <c r="IR609">
        <v>19</v>
      </c>
      <c r="IS609">
        <v>2204</v>
      </c>
      <c r="IT609">
        <v>1</v>
      </c>
      <c r="IU609">
        <v>37</v>
      </c>
      <c r="IV609">
        <v>12.1</v>
      </c>
      <c r="IW609">
        <v>12.1</v>
      </c>
      <c r="IX609">
        <v>1.71387</v>
      </c>
      <c r="IY609">
        <v>2.23633</v>
      </c>
      <c r="IZ609">
        <v>1.39648</v>
      </c>
      <c r="JA609">
        <v>2.34741</v>
      </c>
      <c r="JB609">
        <v>1.49536</v>
      </c>
      <c r="JC609">
        <v>2.36084</v>
      </c>
      <c r="JD609">
        <v>40.0447</v>
      </c>
      <c r="JE609">
        <v>13.4316</v>
      </c>
      <c r="JF609">
        <v>18</v>
      </c>
      <c r="JG609">
        <v>394.406</v>
      </c>
      <c r="JH609">
        <v>547.023</v>
      </c>
      <c r="JI609">
        <v>33.2416</v>
      </c>
      <c r="JJ609">
        <v>32.7353</v>
      </c>
      <c r="JK609">
        <v>30.0005</v>
      </c>
      <c r="JL609">
        <v>32.5561</v>
      </c>
      <c r="JM609">
        <v>32.445</v>
      </c>
      <c r="JN609">
        <v>34.4109</v>
      </c>
      <c r="JO609">
        <v>39.342</v>
      </c>
      <c r="JP609">
        <v>0</v>
      </c>
      <c r="JQ609">
        <v>-999.9</v>
      </c>
      <c r="JR609">
        <v>787.776</v>
      </c>
      <c r="JS609">
        <v>16.0281</v>
      </c>
      <c r="JT609">
        <v>99.56999999999999</v>
      </c>
      <c r="JU609">
        <v>99.678</v>
      </c>
    </row>
    <row r="610" spans="1:281">
      <c r="A610">
        <v>594</v>
      </c>
      <c r="B610">
        <v>1652297192</v>
      </c>
      <c r="C610">
        <v>15135.5</v>
      </c>
      <c r="D610" t="s">
        <v>1701</v>
      </c>
      <c r="E610" t="s">
        <v>1702</v>
      </c>
      <c r="F610">
        <v>5</v>
      </c>
      <c r="G610" t="s">
        <v>1605</v>
      </c>
      <c r="H610" t="s">
        <v>418</v>
      </c>
      <c r="I610">
        <v>1652297189.2</v>
      </c>
      <c r="J610">
        <f>(K610)/1000</f>
        <v>0</v>
      </c>
      <c r="K610">
        <f>IF(CZ610, AN610, AH610)</f>
        <v>0</v>
      </c>
      <c r="L610">
        <f>IF(CZ610, AI610, AG610)</f>
        <v>0</v>
      </c>
      <c r="M610">
        <f>DB610 - IF(AU610&gt;1, L610*CV610*100.0/(AW610*DP610), 0)</f>
        <v>0</v>
      </c>
      <c r="N610">
        <f>((T610-J610/2)*M610-L610)/(T610+J610/2)</f>
        <v>0</v>
      </c>
      <c r="O610">
        <f>N610*(DI610+DJ610)/1000.0</f>
        <v>0</v>
      </c>
      <c r="P610">
        <f>(DB610 - IF(AU610&gt;1, L610*CV610*100.0/(AW610*DP610), 0))*(DI610+DJ610)/1000.0</f>
        <v>0</v>
      </c>
      <c r="Q610">
        <f>2.0/((1/S610-1/R610)+SIGN(S610)*SQRT((1/S610-1/R610)*(1/S610-1/R610) + 4*CW610/((CW610+1)*(CW610+1))*(2*1/S610*1/R610-1/R610*1/R610)))</f>
        <v>0</v>
      </c>
      <c r="R610">
        <f>IF(LEFT(CX610,1)&lt;&gt;"0",IF(LEFT(CX610,1)="1",3.0,CY610),$D$5+$E$5*(DP610*DI610/($K$5*1000))+$F$5*(DP610*DI610/($K$5*1000))*MAX(MIN(CV610,$J$5),$I$5)*MAX(MIN(CV610,$J$5),$I$5)+$G$5*MAX(MIN(CV610,$J$5),$I$5)*(DP610*DI610/($K$5*1000))+$H$5*(DP610*DI610/($K$5*1000))*(DP610*DI610/($K$5*1000)))</f>
        <v>0</v>
      </c>
      <c r="S610">
        <f>J610*(1000-(1000*0.61365*exp(17.502*W610/(240.97+W610))/(DI610+DJ610)+DD610)/2)/(1000*0.61365*exp(17.502*W610/(240.97+W610))/(DI610+DJ610)-DD610)</f>
        <v>0</v>
      </c>
      <c r="T610">
        <f>1/((CW610+1)/(Q610/1.6)+1/(R610/1.37)) + CW610/((CW610+1)/(Q610/1.6) + CW610/(R610/1.37))</f>
        <v>0</v>
      </c>
      <c r="U610">
        <f>(CR610*CU610)</f>
        <v>0</v>
      </c>
      <c r="V610">
        <f>(DK610+(U610+2*0.95*5.67E-8*(((DK610+$B$7)+273)^4-(DK610+273)^4)-44100*J610)/(1.84*29.3*R610+8*0.95*5.67E-8*(DK610+273)^3))</f>
        <v>0</v>
      </c>
      <c r="W610">
        <f>($C$7*DL610+$D$7*DM610+$E$7*V610)</f>
        <v>0</v>
      </c>
      <c r="X610">
        <f>0.61365*exp(17.502*W610/(240.97+W610))</f>
        <v>0</v>
      </c>
      <c r="Y610">
        <f>(Z610/AA610*100)</f>
        <v>0</v>
      </c>
      <c r="Z610">
        <f>DD610*(DI610+DJ610)/1000</f>
        <v>0</v>
      </c>
      <c r="AA610">
        <f>0.61365*exp(17.502*DK610/(240.97+DK610))</f>
        <v>0</v>
      </c>
      <c r="AB610">
        <f>(X610-DD610*(DI610+DJ610)/1000)</f>
        <v>0</v>
      </c>
      <c r="AC610">
        <f>(-J610*44100)</f>
        <v>0</v>
      </c>
      <c r="AD610">
        <f>2*29.3*R610*0.92*(DK610-W610)</f>
        <v>0</v>
      </c>
      <c r="AE610">
        <f>2*0.95*5.67E-8*(((DK610+$B$7)+273)^4-(W610+273)^4)</f>
        <v>0</v>
      </c>
      <c r="AF610">
        <f>U610+AE610+AC610+AD610</f>
        <v>0</v>
      </c>
      <c r="AG610">
        <f>DH610*AU610*(DC610-DB610*(1000-AU610*DE610)/(1000-AU610*DD610))/(100*CV610)</f>
        <v>0</v>
      </c>
      <c r="AH610">
        <f>1000*DH610*AU610*(DD610-DE610)/(100*CV610*(1000-AU610*DD610))</f>
        <v>0</v>
      </c>
      <c r="AI610">
        <f>(AJ610 - AK610 - DI610*1E3/(8.314*(DK610+273.15)) * AM610/DH610 * AL610) * DH610/(100*CV610) * (1000 - DE610)/1000</f>
        <v>0</v>
      </c>
      <c r="AJ610">
        <v>781.6787410834057</v>
      </c>
      <c r="AK610">
        <v>710.9590606060605</v>
      </c>
      <c r="AL610">
        <v>3.211433359598221</v>
      </c>
      <c r="AM610">
        <v>66.43299364286264</v>
      </c>
      <c r="AN610">
        <f>(AP610 - AO610 + DI610*1E3/(8.314*(DK610+273.15)) * AR610/DH610 * AQ610) * DH610/(100*CV610) * 1000/(1000 - AP610)</f>
        <v>0</v>
      </c>
      <c r="AO610">
        <v>15.91713748993254</v>
      </c>
      <c r="AP610">
        <v>29.28982097902101</v>
      </c>
      <c r="AQ610">
        <v>-0.005909314069511835</v>
      </c>
      <c r="AR610">
        <v>79.14352764128105</v>
      </c>
      <c r="AS610">
        <v>0</v>
      </c>
      <c r="AT610">
        <v>0</v>
      </c>
      <c r="AU610">
        <f>IF(AS610*$H$13&gt;=AW610,1.0,(AW610/(AW610-AS610*$H$13)))</f>
        <v>0</v>
      </c>
      <c r="AV610">
        <f>(AU610-1)*100</f>
        <v>0</v>
      </c>
      <c r="AW610">
        <f>MAX(0,($B$13+$C$13*DP610)/(1+$D$13*DP610)*DI610/(DK610+273)*$E$13)</f>
        <v>0</v>
      </c>
      <c r="AX610" t="s">
        <v>421</v>
      </c>
      <c r="AY610" t="s">
        <v>421</v>
      </c>
      <c r="AZ610">
        <v>0</v>
      </c>
      <c r="BA610">
        <v>0</v>
      </c>
      <c r="BB610">
        <f>1-AZ610/BA610</f>
        <v>0</v>
      </c>
      <c r="BC610">
        <v>0</v>
      </c>
      <c r="BD610" t="s">
        <v>421</v>
      </c>
      <c r="BE610" t="s">
        <v>421</v>
      </c>
      <c r="BF610">
        <v>0</v>
      </c>
      <c r="BG610">
        <v>0</v>
      </c>
      <c r="BH610">
        <f>1-BF610/BG610</f>
        <v>0</v>
      </c>
      <c r="BI610">
        <v>0.5</v>
      </c>
      <c r="BJ610">
        <f>CS610</f>
        <v>0</v>
      </c>
      <c r="BK610">
        <f>L610</f>
        <v>0</v>
      </c>
      <c r="BL610">
        <f>BH610*BI610*BJ610</f>
        <v>0</v>
      </c>
      <c r="BM610">
        <f>(BK610-BC610)/BJ610</f>
        <v>0</v>
      </c>
      <c r="BN610">
        <f>(BA610-BG610)/BG610</f>
        <v>0</v>
      </c>
      <c r="BO610">
        <f>AZ610/(BB610+AZ610/BG610)</f>
        <v>0</v>
      </c>
      <c r="BP610" t="s">
        <v>421</v>
      </c>
      <c r="BQ610">
        <v>0</v>
      </c>
      <c r="BR610">
        <f>IF(BQ610&lt;&gt;0, BQ610, BO610)</f>
        <v>0</v>
      </c>
      <c r="BS610">
        <f>1-BR610/BG610</f>
        <v>0</v>
      </c>
      <c r="BT610">
        <f>(BG610-BF610)/(BG610-BR610)</f>
        <v>0</v>
      </c>
      <c r="BU610">
        <f>(BA610-BG610)/(BA610-BR610)</f>
        <v>0</v>
      </c>
      <c r="BV610">
        <f>(BG610-BF610)/(BG610-AZ610)</f>
        <v>0</v>
      </c>
      <c r="BW610">
        <f>(BA610-BG610)/(BA610-AZ610)</f>
        <v>0</v>
      </c>
      <c r="BX610">
        <f>(BT610*BR610/BF610)</f>
        <v>0</v>
      </c>
      <c r="BY610">
        <f>(1-BX610)</f>
        <v>0</v>
      </c>
      <c r="BZ610">
        <v>1371</v>
      </c>
      <c r="CA610">
        <v>300</v>
      </c>
      <c r="CB610">
        <v>300</v>
      </c>
      <c r="CC610">
        <v>300</v>
      </c>
      <c r="CD610">
        <v>10508.5</v>
      </c>
      <c r="CE610">
        <v>0.03</v>
      </c>
      <c r="CF610">
        <v>-0.00739737</v>
      </c>
      <c r="CG610">
        <v>0.08</v>
      </c>
      <c r="CH610" t="s">
        <v>421</v>
      </c>
      <c r="CI610" t="s">
        <v>421</v>
      </c>
      <c r="CJ610" t="s">
        <v>421</v>
      </c>
      <c r="CK610" t="s">
        <v>421</v>
      </c>
      <c r="CL610" t="s">
        <v>421</v>
      </c>
      <c r="CM610" t="s">
        <v>421</v>
      </c>
      <c r="CN610" t="s">
        <v>421</v>
      </c>
      <c r="CO610" t="s">
        <v>421</v>
      </c>
      <c r="CP610" t="s">
        <v>421</v>
      </c>
      <c r="CQ610" t="s">
        <v>421</v>
      </c>
      <c r="CR610">
        <f>$B$11*DQ610+$C$11*DR610+$F$11*EC610*(1-EF610)</f>
        <v>0</v>
      </c>
      <c r="CS610">
        <f>CR610*CT610</f>
        <v>0</v>
      </c>
      <c r="CT610">
        <f>($B$11*$D$9+$C$11*$D$9+$F$11*((EP610+EH610)/MAX(EP610+EH610+EQ610, 0.1)*$I$9+EQ610/MAX(EP610+EH610+EQ610, 0.1)*$J$9))/($B$11+$C$11+$F$11)</f>
        <v>0</v>
      </c>
      <c r="CU610">
        <f>($B$11*$K$9+$C$11*$K$9+$F$11*((EP610+EH610)/MAX(EP610+EH610+EQ610, 0.1)*$P$9+EQ610/MAX(EP610+EH610+EQ610, 0.1)*$Q$9))/($B$11+$C$11+$F$11)</f>
        <v>0</v>
      </c>
      <c r="CV610">
        <v>6</v>
      </c>
      <c r="CW610">
        <v>0.5</v>
      </c>
      <c r="CX610" t="s">
        <v>422</v>
      </c>
      <c r="CY610">
        <v>2</v>
      </c>
      <c r="CZ610" t="b">
        <v>1</v>
      </c>
      <c r="DA610">
        <v>1652297189.2</v>
      </c>
      <c r="DB610">
        <v>682.9983</v>
      </c>
      <c r="DC610">
        <v>772.3713</v>
      </c>
      <c r="DD610">
        <v>29.30085</v>
      </c>
      <c r="DE610">
        <v>15.92443</v>
      </c>
      <c r="DF610">
        <v>683.2728</v>
      </c>
      <c r="DG610">
        <v>29.15748</v>
      </c>
      <c r="DH610">
        <v>400.0825</v>
      </c>
      <c r="DI610">
        <v>90.51058999999999</v>
      </c>
      <c r="DJ610">
        <v>0.10000827</v>
      </c>
      <c r="DK610">
        <v>33.99736</v>
      </c>
      <c r="DL610">
        <v>32.61812</v>
      </c>
      <c r="DM610">
        <v>999.9</v>
      </c>
      <c r="DN610">
        <v>0</v>
      </c>
      <c r="DO610">
        <v>0</v>
      </c>
      <c r="DP610">
        <v>10004.058</v>
      </c>
      <c r="DQ610">
        <v>0</v>
      </c>
      <c r="DR610">
        <v>998.8987000000001</v>
      </c>
      <c r="DS610">
        <v>-89.37296000000001</v>
      </c>
      <c r="DT610">
        <v>703.6148999999999</v>
      </c>
      <c r="DU610">
        <v>784.87</v>
      </c>
      <c r="DV610">
        <v>13.37642</v>
      </c>
      <c r="DW610">
        <v>772.3713</v>
      </c>
      <c r="DX610">
        <v>15.92443</v>
      </c>
      <c r="DY610">
        <v>2.652038</v>
      </c>
      <c r="DZ610">
        <v>1.44133</v>
      </c>
      <c r="EA610">
        <v>21.99092</v>
      </c>
      <c r="EB610">
        <v>12.35957</v>
      </c>
      <c r="EC610">
        <v>1500.061</v>
      </c>
      <c r="ED610">
        <v>0.9730084</v>
      </c>
      <c r="EE610">
        <v>0.02699193</v>
      </c>
      <c r="EF610">
        <v>0</v>
      </c>
      <c r="EG610">
        <v>1145.054</v>
      </c>
      <c r="EH610">
        <v>5.000970000000001</v>
      </c>
      <c r="EI610">
        <v>18552.32</v>
      </c>
      <c r="EJ610">
        <v>12492.11</v>
      </c>
      <c r="EK610">
        <v>42.937</v>
      </c>
      <c r="EL610">
        <v>44.687</v>
      </c>
      <c r="EM610">
        <v>43.187</v>
      </c>
      <c r="EN610">
        <v>44.5</v>
      </c>
      <c r="EO610">
        <v>44.062</v>
      </c>
      <c r="EP610">
        <v>1454.708</v>
      </c>
      <c r="EQ610">
        <v>40.35000000000001</v>
      </c>
      <c r="ER610">
        <v>0</v>
      </c>
      <c r="ES610">
        <v>749</v>
      </c>
      <c r="ET610">
        <v>0</v>
      </c>
      <c r="EU610">
        <v>1146.138</v>
      </c>
      <c r="EV610">
        <v>-15.30230767512833</v>
      </c>
      <c r="EW610">
        <v>131.2307692674845</v>
      </c>
      <c r="EX610">
        <v>18543.144</v>
      </c>
      <c r="EY610">
        <v>15</v>
      </c>
      <c r="EZ610">
        <v>1652296461.5</v>
      </c>
      <c r="FA610" t="s">
        <v>1606</v>
      </c>
      <c r="FB610">
        <v>1652296461.5</v>
      </c>
      <c r="FC610">
        <v>1652296459.5</v>
      </c>
      <c r="FD610">
        <v>40</v>
      </c>
      <c r="FE610">
        <v>-0.753</v>
      </c>
      <c r="FF610">
        <v>0.017</v>
      </c>
      <c r="FG610">
        <v>0.039</v>
      </c>
      <c r="FH610">
        <v>0.136</v>
      </c>
      <c r="FI610">
        <v>400</v>
      </c>
      <c r="FJ610">
        <v>29</v>
      </c>
      <c r="FK610">
        <v>0.22</v>
      </c>
      <c r="FL610">
        <v>0.25</v>
      </c>
      <c r="FM610">
        <v>-88.18652999999999</v>
      </c>
      <c r="FN610">
        <v>-6.784658161350774</v>
      </c>
      <c r="FO610">
        <v>0.6758129124247327</v>
      </c>
      <c r="FP610">
        <v>-1</v>
      </c>
      <c r="FQ610">
        <v>13.41406</v>
      </c>
      <c r="FR610">
        <v>-0.1841268292683287</v>
      </c>
      <c r="FS610">
        <v>0.01881399479111223</v>
      </c>
      <c r="FT610">
        <v>1</v>
      </c>
      <c r="FU610">
        <v>0</v>
      </c>
      <c r="FV610">
        <v>0</v>
      </c>
      <c r="FW610">
        <v>0</v>
      </c>
      <c r="FX610">
        <v>-1</v>
      </c>
      <c r="FY610">
        <v>1</v>
      </c>
      <c r="FZ610">
        <v>1</v>
      </c>
      <c r="GA610" t="s">
        <v>719</v>
      </c>
      <c r="GB610">
        <v>2.69304</v>
      </c>
      <c r="GC610">
        <v>2.70515</v>
      </c>
      <c r="GD610">
        <v>0.133622</v>
      </c>
      <c r="GE610">
        <v>0.143549</v>
      </c>
      <c r="GF610">
        <v>0.121097</v>
      </c>
      <c r="GG610">
        <v>0.07796359999999999</v>
      </c>
      <c r="GH610">
        <v>27120.5</v>
      </c>
      <c r="GI610">
        <v>26922.2</v>
      </c>
      <c r="GJ610">
        <v>29133.4</v>
      </c>
      <c r="GK610">
        <v>29099.1</v>
      </c>
      <c r="GL610">
        <v>33897.8</v>
      </c>
      <c r="GM610">
        <v>35726.1</v>
      </c>
      <c r="GN610">
        <v>40997.1</v>
      </c>
      <c r="GO610">
        <v>41529.7</v>
      </c>
      <c r="GP610">
        <v>1.71465</v>
      </c>
      <c r="GQ610">
        <v>1.98048</v>
      </c>
      <c r="GR610">
        <v>0.0642426</v>
      </c>
      <c r="GS610">
        <v>0</v>
      </c>
      <c r="GT610">
        <v>31.5847</v>
      </c>
      <c r="GU610">
        <v>999.9</v>
      </c>
      <c r="GV610">
        <v>37.1</v>
      </c>
      <c r="GW610">
        <v>38</v>
      </c>
      <c r="GX610">
        <v>27.2895</v>
      </c>
      <c r="GY610">
        <v>62.8047</v>
      </c>
      <c r="GZ610">
        <v>29.1747</v>
      </c>
      <c r="HA610">
        <v>1</v>
      </c>
      <c r="HB610">
        <v>0.416194</v>
      </c>
      <c r="HC610">
        <v>0</v>
      </c>
      <c r="HD610">
        <v>20.3919</v>
      </c>
      <c r="HE610">
        <v>5.21639</v>
      </c>
      <c r="HF610">
        <v>12.0099</v>
      </c>
      <c r="HG610">
        <v>4.98725</v>
      </c>
      <c r="HH610">
        <v>3.28845</v>
      </c>
      <c r="HI610">
        <v>2592.6</v>
      </c>
      <c r="HJ610">
        <v>9999</v>
      </c>
      <c r="HK610">
        <v>9999</v>
      </c>
      <c r="HL610">
        <v>48.1</v>
      </c>
      <c r="HM610">
        <v>1.86737</v>
      </c>
      <c r="HN610">
        <v>1.8663</v>
      </c>
      <c r="HO610">
        <v>1.86584</v>
      </c>
      <c r="HP610">
        <v>1.86573</v>
      </c>
      <c r="HQ610">
        <v>1.86752</v>
      </c>
      <c r="HR610">
        <v>1.87002</v>
      </c>
      <c r="HS610">
        <v>1.86873</v>
      </c>
      <c r="HT610">
        <v>1.8701</v>
      </c>
      <c r="HU610">
        <v>0</v>
      </c>
      <c r="HV610">
        <v>0</v>
      </c>
      <c r="HW610">
        <v>0</v>
      </c>
      <c r="HX610">
        <v>0</v>
      </c>
      <c r="HY610" t="s">
        <v>425</v>
      </c>
      <c r="HZ610" t="s">
        <v>426</v>
      </c>
      <c r="IA610" t="s">
        <v>427</v>
      </c>
      <c r="IB610" t="s">
        <v>427</v>
      </c>
      <c r="IC610" t="s">
        <v>427</v>
      </c>
      <c r="ID610" t="s">
        <v>427</v>
      </c>
      <c r="IE610">
        <v>0</v>
      </c>
      <c r="IF610">
        <v>100</v>
      </c>
      <c r="IG610">
        <v>100</v>
      </c>
      <c r="IH610">
        <v>-0.285</v>
      </c>
      <c r="II610">
        <v>0.1432</v>
      </c>
      <c r="IJ610">
        <v>0.3340698134881136</v>
      </c>
      <c r="IK610">
        <v>-0.0004613869835165773</v>
      </c>
      <c r="IL610">
        <v>-7.733014719846753E-07</v>
      </c>
      <c r="IM610">
        <v>2.12217718631011E-10</v>
      </c>
      <c r="IN610">
        <v>-0.1489367367143348</v>
      </c>
      <c r="IO610">
        <v>0.000886434048502425</v>
      </c>
      <c r="IP610">
        <v>0.0004187276611132993</v>
      </c>
      <c r="IQ610">
        <v>-3.612086840460417E-06</v>
      </c>
      <c r="IR610">
        <v>19</v>
      </c>
      <c r="IS610">
        <v>2204</v>
      </c>
      <c r="IT610">
        <v>1</v>
      </c>
      <c r="IU610">
        <v>37</v>
      </c>
      <c r="IV610">
        <v>12.2</v>
      </c>
      <c r="IW610">
        <v>12.2</v>
      </c>
      <c r="IX610">
        <v>1.74561</v>
      </c>
      <c r="IY610">
        <v>2.23267</v>
      </c>
      <c r="IZ610">
        <v>1.39648</v>
      </c>
      <c r="JA610">
        <v>2.34741</v>
      </c>
      <c r="JB610">
        <v>1.49536</v>
      </c>
      <c r="JC610">
        <v>2.3645</v>
      </c>
      <c r="JD610">
        <v>40.07</v>
      </c>
      <c r="JE610">
        <v>13.4403</v>
      </c>
      <c r="JF610">
        <v>18</v>
      </c>
      <c r="JG610">
        <v>394.421</v>
      </c>
      <c r="JH610">
        <v>547.191</v>
      </c>
      <c r="JI610">
        <v>33.2462</v>
      </c>
      <c r="JJ610">
        <v>32.7425</v>
      </c>
      <c r="JK610">
        <v>30.0004</v>
      </c>
      <c r="JL610">
        <v>32.5633</v>
      </c>
      <c r="JM610">
        <v>32.4515</v>
      </c>
      <c r="JN610">
        <v>34.9743</v>
      </c>
      <c r="JO610">
        <v>39.0559</v>
      </c>
      <c r="JP610">
        <v>0</v>
      </c>
      <c r="JQ610">
        <v>-999.9</v>
      </c>
      <c r="JR610">
        <v>801.133</v>
      </c>
      <c r="JS610">
        <v>16.0766</v>
      </c>
      <c r="JT610">
        <v>99.5705</v>
      </c>
      <c r="JU610">
        <v>99.678</v>
      </c>
    </row>
    <row r="611" spans="1:281">
      <c r="A611">
        <v>595</v>
      </c>
      <c r="B611">
        <v>1652297197</v>
      </c>
      <c r="C611">
        <v>15140.5</v>
      </c>
      <c r="D611" t="s">
        <v>1703</v>
      </c>
      <c r="E611" t="s">
        <v>1704</v>
      </c>
      <c r="F611">
        <v>5</v>
      </c>
      <c r="G611" t="s">
        <v>1605</v>
      </c>
      <c r="H611" t="s">
        <v>418</v>
      </c>
      <c r="I611">
        <v>1652297194.5</v>
      </c>
      <c r="J611">
        <f>(K611)/1000</f>
        <v>0</v>
      </c>
      <c r="K611">
        <f>IF(CZ611, AN611, AH611)</f>
        <v>0</v>
      </c>
      <c r="L611">
        <f>IF(CZ611, AI611, AG611)</f>
        <v>0</v>
      </c>
      <c r="M611">
        <f>DB611 - IF(AU611&gt;1, L611*CV611*100.0/(AW611*DP611), 0)</f>
        <v>0</v>
      </c>
      <c r="N611">
        <f>((T611-J611/2)*M611-L611)/(T611+J611/2)</f>
        <v>0</v>
      </c>
      <c r="O611">
        <f>N611*(DI611+DJ611)/1000.0</f>
        <v>0</v>
      </c>
      <c r="P611">
        <f>(DB611 - IF(AU611&gt;1, L611*CV611*100.0/(AW611*DP611), 0))*(DI611+DJ611)/1000.0</f>
        <v>0</v>
      </c>
      <c r="Q611">
        <f>2.0/((1/S611-1/R611)+SIGN(S611)*SQRT((1/S611-1/R611)*(1/S611-1/R611) + 4*CW611/((CW611+1)*(CW611+1))*(2*1/S611*1/R611-1/R611*1/R611)))</f>
        <v>0</v>
      </c>
      <c r="R611">
        <f>IF(LEFT(CX611,1)&lt;&gt;"0",IF(LEFT(CX611,1)="1",3.0,CY611),$D$5+$E$5*(DP611*DI611/($K$5*1000))+$F$5*(DP611*DI611/($K$5*1000))*MAX(MIN(CV611,$J$5),$I$5)*MAX(MIN(CV611,$J$5),$I$5)+$G$5*MAX(MIN(CV611,$J$5),$I$5)*(DP611*DI611/($K$5*1000))+$H$5*(DP611*DI611/($K$5*1000))*(DP611*DI611/($K$5*1000)))</f>
        <v>0</v>
      </c>
      <c r="S611">
        <f>J611*(1000-(1000*0.61365*exp(17.502*W611/(240.97+W611))/(DI611+DJ611)+DD611)/2)/(1000*0.61365*exp(17.502*W611/(240.97+W611))/(DI611+DJ611)-DD611)</f>
        <v>0</v>
      </c>
      <c r="T611">
        <f>1/((CW611+1)/(Q611/1.6)+1/(R611/1.37)) + CW611/((CW611+1)/(Q611/1.6) + CW611/(R611/1.37))</f>
        <v>0</v>
      </c>
      <c r="U611">
        <f>(CR611*CU611)</f>
        <v>0</v>
      </c>
      <c r="V611">
        <f>(DK611+(U611+2*0.95*5.67E-8*(((DK611+$B$7)+273)^4-(DK611+273)^4)-44100*J611)/(1.84*29.3*R611+8*0.95*5.67E-8*(DK611+273)^3))</f>
        <v>0</v>
      </c>
      <c r="W611">
        <f>($C$7*DL611+$D$7*DM611+$E$7*V611)</f>
        <v>0</v>
      </c>
      <c r="X611">
        <f>0.61365*exp(17.502*W611/(240.97+W611))</f>
        <v>0</v>
      </c>
      <c r="Y611">
        <f>(Z611/AA611*100)</f>
        <v>0</v>
      </c>
      <c r="Z611">
        <f>DD611*(DI611+DJ611)/1000</f>
        <v>0</v>
      </c>
      <c r="AA611">
        <f>0.61365*exp(17.502*DK611/(240.97+DK611))</f>
        <v>0</v>
      </c>
      <c r="AB611">
        <f>(X611-DD611*(DI611+DJ611)/1000)</f>
        <v>0</v>
      </c>
      <c r="AC611">
        <f>(-J611*44100)</f>
        <v>0</v>
      </c>
      <c r="AD611">
        <f>2*29.3*R611*0.92*(DK611-W611)</f>
        <v>0</v>
      </c>
      <c r="AE611">
        <f>2*0.95*5.67E-8*(((DK611+$B$7)+273)^4-(W611+273)^4)</f>
        <v>0</v>
      </c>
      <c r="AF611">
        <f>U611+AE611+AC611+AD611</f>
        <v>0</v>
      </c>
      <c r="AG611">
        <f>DH611*AU611*(DC611-DB611*(1000-AU611*DE611)/(1000-AU611*DD611))/(100*CV611)</f>
        <v>0</v>
      </c>
      <c r="AH611">
        <f>1000*DH611*AU611*(DD611-DE611)/(100*CV611*(1000-AU611*DD611))</f>
        <v>0</v>
      </c>
      <c r="AI611">
        <f>(AJ611 - AK611 - DI611*1E3/(8.314*(DK611+273.15)) * AM611/DH611 * AL611) * DH611/(100*CV611) * (1000 - DE611)/1000</f>
        <v>0</v>
      </c>
      <c r="AJ611">
        <v>798.590149984606</v>
      </c>
      <c r="AK611">
        <v>727.1595818181817</v>
      </c>
      <c r="AL611">
        <v>3.256796277672845</v>
      </c>
      <c r="AM611">
        <v>66.43299364286264</v>
      </c>
      <c r="AN611">
        <f>(AP611 - AO611 + DI611*1E3/(8.314*(DK611+273.15)) * AR611/DH611 * AQ611) * DH611/(100*CV611) * 1000/(1000 - AP611)</f>
        <v>0</v>
      </c>
      <c r="AO611">
        <v>15.9638478258881</v>
      </c>
      <c r="AP611">
        <v>29.28325384615387</v>
      </c>
      <c r="AQ611">
        <v>-0.001137642584884959</v>
      </c>
      <c r="AR611">
        <v>79.14352764128105</v>
      </c>
      <c r="AS611">
        <v>0</v>
      </c>
      <c r="AT611">
        <v>0</v>
      </c>
      <c r="AU611">
        <f>IF(AS611*$H$13&gt;=AW611,1.0,(AW611/(AW611-AS611*$H$13)))</f>
        <v>0</v>
      </c>
      <c r="AV611">
        <f>(AU611-1)*100</f>
        <v>0</v>
      </c>
      <c r="AW611">
        <f>MAX(0,($B$13+$C$13*DP611)/(1+$D$13*DP611)*DI611/(DK611+273)*$E$13)</f>
        <v>0</v>
      </c>
      <c r="AX611" t="s">
        <v>421</v>
      </c>
      <c r="AY611" t="s">
        <v>421</v>
      </c>
      <c r="AZ611">
        <v>0</v>
      </c>
      <c r="BA611">
        <v>0</v>
      </c>
      <c r="BB611">
        <f>1-AZ611/BA611</f>
        <v>0</v>
      </c>
      <c r="BC611">
        <v>0</v>
      </c>
      <c r="BD611" t="s">
        <v>421</v>
      </c>
      <c r="BE611" t="s">
        <v>421</v>
      </c>
      <c r="BF611">
        <v>0</v>
      </c>
      <c r="BG611">
        <v>0</v>
      </c>
      <c r="BH611">
        <f>1-BF611/BG611</f>
        <v>0</v>
      </c>
      <c r="BI611">
        <v>0.5</v>
      </c>
      <c r="BJ611">
        <f>CS611</f>
        <v>0</v>
      </c>
      <c r="BK611">
        <f>L611</f>
        <v>0</v>
      </c>
      <c r="BL611">
        <f>BH611*BI611*BJ611</f>
        <v>0</v>
      </c>
      <c r="BM611">
        <f>(BK611-BC611)/BJ611</f>
        <v>0</v>
      </c>
      <c r="BN611">
        <f>(BA611-BG611)/BG611</f>
        <v>0</v>
      </c>
      <c r="BO611">
        <f>AZ611/(BB611+AZ611/BG611)</f>
        <v>0</v>
      </c>
      <c r="BP611" t="s">
        <v>421</v>
      </c>
      <c r="BQ611">
        <v>0</v>
      </c>
      <c r="BR611">
        <f>IF(BQ611&lt;&gt;0, BQ611, BO611)</f>
        <v>0</v>
      </c>
      <c r="BS611">
        <f>1-BR611/BG611</f>
        <v>0</v>
      </c>
      <c r="BT611">
        <f>(BG611-BF611)/(BG611-BR611)</f>
        <v>0</v>
      </c>
      <c r="BU611">
        <f>(BA611-BG611)/(BA611-BR611)</f>
        <v>0</v>
      </c>
      <c r="BV611">
        <f>(BG611-BF611)/(BG611-AZ611)</f>
        <v>0</v>
      </c>
      <c r="BW611">
        <f>(BA611-BG611)/(BA611-AZ611)</f>
        <v>0</v>
      </c>
      <c r="BX611">
        <f>(BT611*BR611/BF611)</f>
        <v>0</v>
      </c>
      <c r="BY611">
        <f>(1-BX611)</f>
        <v>0</v>
      </c>
      <c r="BZ611">
        <v>1371</v>
      </c>
      <c r="CA611">
        <v>300</v>
      </c>
      <c r="CB611">
        <v>300</v>
      </c>
      <c r="CC611">
        <v>300</v>
      </c>
      <c r="CD611">
        <v>10508.5</v>
      </c>
      <c r="CE611">
        <v>0.03</v>
      </c>
      <c r="CF611">
        <v>-0.00739737</v>
      </c>
      <c r="CG611">
        <v>0.08</v>
      </c>
      <c r="CH611" t="s">
        <v>421</v>
      </c>
      <c r="CI611" t="s">
        <v>421</v>
      </c>
      <c r="CJ611" t="s">
        <v>421</v>
      </c>
      <c r="CK611" t="s">
        <v>421</v>
      </c>
      <c r="CL611" t="s">
        <v>421</v>
      </c>
      <c r="CM611" t="s">
        <v>421</v>
      </c>
      <c r="CN611" t="s">
        <v>421</v>
      </c>
      <c r="CO611" t="s">
        <v>421</v>
      </c>
      <c r="CP611" t="s">
        <v>421</v>
      </c>
      <c r="CQ611" t="s">
        <v>421</v>
      </c>
      <c r="CR611">
        <f>$B$11*DQ611+$C$11*DR611+$F$11*EC611*(1-EF611)</f>
        <v>0</v>
      </c>
      <c r="CS611">
        <f>CR611*CT611</f>
        <v>0</v>
      </c>
      <c r="CT611">
        <f>($B$11*$D$9+$C$11*$D$9+$F$11*((EP611+EH611)/MAX(EP611+EH611+EQ611, 0.1)*$I$9+EQ611/MAX(EP611+EH611+EQ611, 0.1)*$J$9))/($B$11+$C$11+$F$11)</f>
        <v>0</v>
      </c>
      <c r="CU611">
        <f>($B$11*$K$9+$C$11*$K$9+$F$11*((EP611+EH611)/MAX(EP611+EH611+EQ611, 0.1)*$P$9+EQ611/MAX(EP611+EH611+EQ611, 0.1)*$Q$9))/($B$11+$C$11+$F$11)</f>
        <v>0</v>
      </c>
      <c r="CV611">
        <v>6</v>
      </c>
      <c r="CW611">
        <v>0.5</v>
      </c>
      <c r="CX611" t="s">
        <v>422</v>
      </c>
      <c r="CY611">
        <v>2</v>
      </c>
      <c r="CZ611" t="b">
        <v>1</v>
      </c>
      <c r="DA611">
        <v>1652297194.5</v>
      </c>
      <c r="DB611">
        <v>699.5196666666666</v>
      </c>
      <c r="DC611">
        <v>790.0736666666667</v>
      </c>
      <c r="DD611">
        <v>29.28435555555555</v>
      </c>
      <c r="DE611">
        <v>15.97578888888889</v>
      </c>
      <c r="DF611">
        <v>699.8144444444445</v>
      </c>
      <c r="DG611">
        <v>29.14125555555556</v>
      </c>
      <c r="DH611">
        <v>400.069888888889</v>
      </c>
      <c r="DI611">
        <v>90.50843333333334</v>
      </c>
      <c r="DJ611">
        <v>0.0999647111111111</v>
      </c>
      <c r="DK611">
        <v>34.00186666666666</v>
      </c>
      <c r="DL611">
        <v>32.6293111111111</v>
      </c>
      <c r="DM611">
        <v>999.9000000000001</v>
      </c>
      <c r="DN611">
        <v>0</v>
      </c>
      <c r="DO611">
        <v>0</v>
      </c>
      <c r="DP611">
        <v>10016.51111111111</v>
      </c>
      <c r="DQ611">
        <v>0</v>
      </c>
      <c r="DR611">
        <v>1002.475555555555</v>
      </c>
      <c r="DS611">
        <v>-90.55414444444445</v>
      </c>
      <c r="DT611">
        <v>720.6227777777777</v>
      </c>
      <c r="DU611">
        <v>802.9005555555555</v>
      </c>
      <c r="DV611">
        <v>13.30857777777778</v>
      </c>
      <c r="DW611">
        <v>790.0736666666667</v>
      </c>
      <c r="DX611">
        <v>15.97578888888889</v>
      </c>
      <c r="DY611">
        <v>2.650483333333333</v>
      </c>
      <c r="DZ611">
        <v>1.445943333333333</v>
      </c>
      <c r="EA611">
        <v>21.9813</v>
      </c>
      <c r="EB611">
        <v>12.4082</v>
      </c>
      <c r="EC611">
        <v>1499.966666666667</v>
      </c>
      <c r="ED611">
        <v>0.9730063333333333</v>
      </c>
      <c r="EE611">
        <v>0.02699375555555555</v>
      </c>
      <c r="EF611">
        <v>0</v>
      </c>
      <c r="EG611">
        <v>1143.65</v>
      </c>
      <c r="EH611">
        <v>5.00097</v>
      </c>
      <c r="EI611">
        <v>18510.56666666667</v>
      </c>
      <c r="EJ611">
        <v>12491.35555555556</v>
      </c>
      <c r="EK611">
        <v>42.937</v>
      </c>
      <c r="EL611">
        <v>44.687</v>
      </c>
      <c r="EM611">
        <v>43.187</v>
      </c>
      <c r="EN611">
        <v>44.5</v>
      </c>
      <c r="EO611">
        <v>44.062</v>
      </c>
      <c r="EP611">
        <v>1454.612222222222</v>
      </c>
      <c r="EQ611">
        <v>40.35111111111112</v>
      </c>
      <c r="ER611">
        <v>0</v>
      </c>
      <c r="ES611">
        <v>753.7999999523163</v>
      </c>
      <c r="ET611">
        <v>0</v>
      </c>
      <c r="EU611">
        <v>1144.9012</v>
      </c>
      <c r="EV611">
        <v>-14.95692305046891</v>
      </c>
      <c r="EW611">
        <v>-160.1307701015984</v>
      </c>
      <c r="EX611">
        <v>18534.376</v>
      </c>
      <c r="EY611">
        <v>15</v>
      </c>
      <c r="EZ611">
        <v>1652296461.5</v>
      </c>
      <c r="FA611" t="s">
        <v>1606</v>
      </c>
      <c r="FB611">
        <v>1652296461.5</v>
      </c>
      <c r="FC611">
        <v>1652296459.5</v>
      </c>
      <c r="FD611">
        <v>40</v>
      </c>
      <c r="FE611">
        <v>-0.753</v>
      </c>
      <c r="FF611">
        <v>0.017</v>
      </c>
      <c r="FG611">
        <v>0.039</v>
      </c>
      <c r="FH611">
        <v>0.136</v>
      </c>
      <c r="FI611">
        <v>400</v>
      </c>
      <c r="FJ611">
        <v>29</v>
      </c>
      <c r="FK611">
        <v>0.22</v>
      </c>
      <c r="FL611">
        <v>0.25</v>
      </c>
      <c r="FM611">
        <v>-88.94760731707318</v>
      </c>
      <c r="FN611">
        <v>-9.699712891986287</v>
      </c>
      <c r="FO611">
        <v>0.9857050794253815</v>
      </c>
      <c r="FP611">
        <v>-1</v>
      </c>
      <c r="FQ611">
        <v>13.38413170731707</v>
      </c>
      <c r="FR611">
        <v>-0.4085958188153386</v>
      </c>
      <c r="FS611">
        <v>0.0428961561699675</v>
      </c>
      <c r="FT611">
        <v>1</v>
      </c>
      <c r="FU611">
        <v>0</v>
      </c>
      <c r="FV611">
        <v>0</v>
      </c>
      <c r="FW611">
        <v>0</v>
      </c>
      <c r="FX611">
        <v>-1</v>
      </c>
      <c r="FY611">
        <v>1</v>
      </c>
      <c r="FZ611">
        <v>1</v>
      </c>
      <c r="GA611" t="s">
        <v>719</v>
      </c>
      <c r="GB611">
        <v>2.69323</v>
      </c>
      <c r="GC611">
        <v>2.70524</v>
      </c>
      <c r="GD611">
        <v>0.135693</v>
      </c>
      <c r="GE611">
        <v>0.145604</v>
      </c>
      <c r="GF611">
        <v>0.121081</v>
      </c>
      <c r="GG611">
        <v>0.07811510000000001</v>
      </c>
      <c r="GH611">
        <v>27055.1</v>
      </c>
      <c r="GI611">
        <v>26857.6</v>
      </c>
      <c r="GJ611">
        <v>29132.9</v>
      </c>
      <c r="GK611">
        <v>29099.3</v>
      </c>
      <c r="GL611">
        <v>33897.8</v>
      </c>
      <c r="GM611">
        <v>35720.3</v>
      </c>
      <c r="GN611">
        <v>40996.3</v>
      </c>
      <c r="GO611">
        <v>41529.8</v>
      </c>
      <c r="GP611">
        <v>1.71463</v>
      </c>
      <c r="GQ611">
        <v>1.98055</v>
      </c>
      <c r="GR611">
        <v>0.0645034</v>
      </c>
      <c r="GS611">
        <v>0</v>
      </c>
      <c r="GT611">
        <v>31.5847</v>
      </c>
      <c r="GU611">
        <v>999.9</v>
      </c>
      <c r="GV611">
        <v>37.1</v>
      </c>
      <c r="GW611">
        <v>38</v>
      </c>
      <c r="GX611">
        <v>27.2891</v>
      </c>
      <c r="GY611">
        <v>62.8147</v>
      </c>
      <c r="GZ611">
        <v>29.2067</v>
      </c>
      <c r="HA611">
        <v>1</v>
      </c>
      <c r="HB611">
        <v>0.41641</v>
      </c>
      <c r="HC611">
        <v>0</v>
      </c>
      <c r="HD611">
        <v>20.3919</v>
      </c>
      <c r="HE611">
        <v>5.21609</v>
      </c>
      <c r="HF611">
        <v>12.0099</v>
      </c>
      <c r="HG611">
        <v>4.9872</v>
      </c>
      <c r="HH611">
        <v>3.2885</v>
      </c>
      <c r="HI611">
        <v>2592.6</v>
      </c>
      <c r="HJ611">
        <v>9999</v>
      </c>
      <c r="HK611">
        <v>9999</v>
      </c>
      <c r="HL611">
        <v>48.1</v>
      </c>
      <c r="HM611">
        <v>1.86737</v>
      </c>
      <c r="HN611">
        <v>1.8663</v>
      </c>
      <c r="HO611">
        <v>1.86584</v>
      </c>
      <c r="HP611">
        <v>1.86574</v>
      </c>
      <c r="HQ611">
        <v>1.86754</v>
      </c>
      <c r="HR611">
        <v>1.86998</v>
      </c>
      <c r="HS611">
        <v>1.86874</v>
      </c>
      <c r="HT611">
        <v>1.87011</v>
      </c>
      <c r="HU611">
        <v>0</v>
      </c>
      <c r="HV611">
        <v>0</v>
      </c>
      <c r="HW611">
        <v>0</v>
      </c>
      <c r="HX611">
        <v>0</v>
      </c>
      <c r="HY611" t="s">
        <v>425</v>
      </c>
      <c r="HZ611" t="s">
        <v>426</v>
      </c>
      <c r="IA611" t="s">
        <v>427</v>
      </c>
      <c r="IB611" t="s">
        <v>427</v>
      </c>
      <c r="IC611" t="s">
        <v>427</v>
      </c>
      <c r="ID611" t="s">
        <v>427</v>
      </c>
      <c r="IE611">
        <v>0</v>
      </c>
      <c r="IF611">
        <v>100</v>
      </c>
      <c r="IG611">
        <v>100</v>
      </c>
      <c r="IH611">
        <v>-0.305</v>
      </c>
      <c r="II611">
        <v>0.1431</v>
      </c>
      <c r="IJ611">
        <v>0.3340698134881136</v>
      </c>
      <c r="IK611">
        <v>-0.0004613869835165773</v>
      </c>
      <c r="IL611">
        <v>-7.733014719846753E-07</v>
      </c>
      <c r="IM611">
        <v>2.12217718631011E-10</v>
      </c>
      <c r="IN611">
        <v>-0.1489367367143348</v>
      </c>
      <c r="IO611">
        <v>0.000886434048502425</v>
      </c>
      <c r="IP611">
        <v>0.0004187276611132993</v>
      </c>
      <c r="IQ611">
        <v>-3.612086840460417E-06</v>
      </c>
      <c r="IR611">
        <v>19</v>
      </c>
      <c r="IS611">
        <v>2204</v>
      </c>
      <c r="IT611">
        <v>1</v>
      </c>
      <c r="IU611">
        <v>37</v>
      </c>
      <c r="IV611">
        <v>12.3</v>
      </c>
      <c r="IW611">
        <v>12.3</v>
      </c>
      <c r="IX611">
        <v>1.77246</v>
      </c>
      <c r="IY611">
        <v>2.23145</v>
      </c>
      <c r="IZ611">
        <v>1.39648</v>
      </c>
      <c r="JA611">
        <v>2.34741</v>
      </c>
      <c r="JB611">
        <v>1.49536</v>
      </c>
      <c r="JC611">
        <v>2.31201</v>
      </c>
      <c r="JD611">
        <v>40.07</v>
      </c>
      <c r="JE611">
        <v>13.4228</v>
      </c>
      <c r="JF611">
        <v>18</v>
      </c>
      <c r="JG611">
        <v>394.449</v>
      </c>
      <c r="JH611">
        <v>547.302</v>
      </c>
      <c r="JI611">
        <v>33.2509</v>
      </c>
      <c r="JJ611">
        <v>32.7498</v>
      </c>
      <c r="JK611">
        <v>30.0003</v>
      </c>
      <c r="JL611">
        <v>32.5704</v>
      </c>
      <c r="JM611">
        <v>32.4577</v>
      </c>
      <c r="JN611">
        <v>35.5923</v>
      </c>
      <c r="JO611">
        <v>38.7407</v>
      </c>
      <c r="JP611">
        <v>0</v>
      </c>
      <c r="JQ611">
        <v>-999.9</v>
      </c>
      <c r="JR611">
        <v>821.1849999999999</v>
      </c>
      <c r="JS611">
        <v>16.1068</v>
      </c>
      <c r="JT611">
        <v>99.56870000000001</v>
      </c>
      <c r="JU611">
        <v>99.6785</v>
      </c>
    </row>
    <row r="612" spans="1:281">
      <c r="A612">
        <v>596</v>
      </c>
      <c r="B612">
        <v>1652297202</v>
      </c>
      <c r="C612">
        <v>15145.5</v>
      </c>
      <c r="D612" t="s">
        <v>1705</v>
      </c>
      <c r="E612" t="s">
        <v>1706</v>
      </c>
      <c r="F612">
        <v>5</v>
      </c>
      <c r="G612" t="s">
        <v>1605</v>
      </c>
      <c r="H612" t="s">
        <v>418</v>
      </c>
      <c r="I612">
        <v>1652297199.2</v>
      </c>
      <c r="J612">
        <f>(K612)/1000</f>
        <v>0</v>
      </c>
      <c r="K612">
        <f>IF(CZ612, AN612, AH612)</f>
        <v>0</v>
      </c>
      <c r="L612">
        <f>IF(CZ612, AI612, AG612)</f>
        <v>0</v>
      </c>
      <c r="M612">
        <f>DB612 - IF(AU612&gt;1, L612*CV612*100.0/(AW612*DP612), 0)</f>
        <v>0</v>
      </c>
      <c r="N612">
        <f>((T612-J612/2)*M612-L612)/(T612+J612/2)</f>
        <v>0</v>
      </c>
      <c r="O612">
        <f>N612*(DI612+DJ612)/1000.0</f>
        <v>0</v>
      </c>
      <c r="P612">
        <f>(DB612 - IF(AU612&gt;1, L612*CV612*100.0/(AW612*DP612), 0))*(DI612+DJ612)/1000.0</f>
        <v>0</v>
      </c>
      <c r="Q612">
        <f>2.0/((1/S612-1/R612)+SIGN(S612)*SQRT((1/S612-1/R612)*(1/S612-1/R612) + 4*CW612/((CW612+1)*(CW612+1))*(2*1/S612*1/R612-1/R612*1/R612)))</f>
        <v>0</v>
      </c>
      <c r="R612">
        <f>IF(LEFT(CX612,1)&lt;&gt;"0",IF(LEFT(CX612,1)="1",3.0,CY612),$D$5+$E$5*(DP612*DI612/($K$5*1000))+$F$5*(DP612*DI612/($K$5*1000))*MAX(MIN(CV612,$J$5),$I$5)*MAX(MIN(CV612,$J$5),$I$5)+$G$5*MAX(MIN(CV612,$J$5),$I$5)*(DP612*DI612/($K$5*1000))+$H$5*(DP612*DI612/($K$5*1000))*(DP612*DI612/($K$5*1000)))</f>
        <v>0</v>
      </c>
      <c r="S612">
        <f>J612*(1000-(1000*0.61365*exp(17.502*W612/(240.97+W612))/(DI612+DJ612)+DD612)/2)/(1000*0.61365*exp(17.502*W612/(240.97+W612))/(DI612+DJ612)-DD612)</f>
        <v>0</v>
      </c>
      <c r="T612">
        <f>1/((CW612+1)/(Q612/1.6)+1/(R612/1.37)) + CW612/((CW612+1)/(Q612/1.6) + CW612/(R612/1.37))</f>
        <v>0</v>
      </c>
      <c r="U612">
        <f>(CR612*CU612)</f>
        <v>0</v>
      </c>
      <c r="V612">
        <f>(DK612+(U612+2*0.95*5.67E-8*(((DK612+$B$7)+273)^4-(DK612+273)^4)-44100*J612)/(1.84*29.3*R612+8*0.95*5.67E-8*(DK612+273)^3))</f>
        <v>0</v>
      </c>
      <c r="W612">
        <f>($C$7*DL612+$D$7*DM612+$E$7*V612)</f>
        <v>0</v>
      </c>
      <c r="X612">
        <f>0.61365*exp(17.502*W612/(240.97+W612))</f>
        <v>0</v>
      </c>
      <c r="Y612">
        <f>(Z612/AA612*100)</f>
        <v>0</v>
      </c>
      <c r="Z612">
        <f>DD612*(DI612+DJ612)/1000</f>
        <v>0</v>
      </c>
      <c r="AA612">
        <f>0.61365*exp(17.502*DK612/(240.97+DK612))</f>
        <v>0</v>
      </c>
      <c r="AB612">
        <f>(X612-DD612*(DI612+DJ612)/1000)</f>
        <v>0</v>
      </c>
      <c r="AC612">
        <f>(-J612*44100)</f>
        <v>0</v>
      </c>
      <c r="AD612">
        <f>2*29.3*R612*0.92*(DK612-W612)</f>
        <v>0</v>
      </c>
      <c r="AE612">
        <f>2*0.95*5.67E-8*(((DK612+$B$7)+273)^4-(W612+273)^4)</f>
        <v>0</v>
      </c>
      <c r="AF612">
        <f>U612+AE612+AC612+AD612</f>
        <v>0</v>
      </c>
      <c r="AG612">
        <f>DH612*AU612*(DC612-DB612*(1000-AU612*DE612)/(1000-AU612*DD612))/(100*CV612)</f>
        <v>0</v>
      </c>
      <c r="AH612">
        <f>1000*DH612*AU612*(DD612-DE612)/(100*CV612*(1000-AU612*DD612))</f>
        <v>0</v>
      </c>
      <c r="AI612">
        <f>(AJ612 - AK612 - DI612*1E3/(8.314*(DK612+273.15)) * AM612/DH612 * AL612) * DH612/(100*CV612) * (1000 - DE612)/1000</f>
        <v>0</v>
      </c>
      <c r="AJ612">
        <v>815.6751934909792</v>
      </c>
      <c r="AK612">
        <v>743.4926848484847</v>
      </c>
      <c r="AL612">
        <v>3.278860347159962</v>
      </c>
      <c r="AM612">
        <v>66.43299364286264</v>
      </c>
      <c r="AN612">
        <f>(AP612 - AO612 + DI612*1E3/(8.314*(DK612+273.15)) * AR612/DH612 * AQ612) * DH612/(100*CV612) * 1000/(1000 - AP612)</f>
        <v>0</v>
      </c>
      <c r="AO612">
        <v>16.01327970988712</v>
      </c>
      <c r="AP612">
        <v>29.29013636363638</v>
      </c>
      <c r="AQ612">
        <v>0.000562888590963599</v>
      </c>
      <c r="AR612">
        <v>79.14352764128105</v>
      </c>
      <c r="AS612">
        <v>0</v>
      </c>
      <c r="AT612">
        <v>0</v>
      </c>
      <c r="AU612">
        <f>IF(AS612*$H$13&gt;=AW612,1.0,(AW612/(AW612-AS612*$H$13)))</f>
        <v>0</v>
      </c>
      <c r="AV612">
        <f>(AU612-1)*100</f>
        <v>0</v>
      </c>
      <c r="AW612">
        <f>MAX(0,($B$13+$C$13*DP612)/(1+$D$13*DP612)*DI612/(DK612+273)*$E$13)</f>
        <v>0</v>
      </c>
      <c r="AX612" t="s">
        <v>421</v>
      </c>
      <c r="AY612" t="s">
        <v>421</v>
      </c>
      <c r="AZ612">
        <v>0</v>
      </c>
      <c r="BA612">
        <v>0</v>
      </c>
      <c r="BB612">
        <f>1-AZ612/BA612</f>
        <v>0</v>
      </c>
      <c r="BC612">
        <v>0</v>
      </c>
      <c r="BD612" t="s">
        <v>421</v>
      </c>
      <c r="BE612" t="s">
        <v>421</v>
      </c>
      <c r="BF612">
        <v>0</v>
      </c>
      <c r="BG612">
        <v>0</v>
      </c>
      <c r="BH612">
        <f>1-BF612/BG612</f>
        <v>0</v>
      </c>
      <c r="BI612">
        <v>0.5</v>
      </c>
      <c r="BJ612">
        <f>CS612</f>
        <v>0</v>
      </c>
      <c r="BK612">
        <f>L612</f>
        <v>0</v>
      </c>
      <c r="BL612">
        <f>BH612*BI612*BJ612</f>
        <v>0</v>
      </c>
      <c r="BM612">
        <f>(BK612-BC612)/BJ612</f>
        <v>0</v>
      </c>
      <c r="BN612">
        <f>(BA612-BG612)/BG612</f>
        <v>0</v>
      </c>
      <c r="BO612">
        <f>AZ612/(BB612+AZ612/BG612)</f>
        <v>0</v>
      </c>
      <c r="BP612" t="s">
        <v>421</v>
      </c>
      <c r="BQ612">
        <v>0</v>
      </c>
      <c r="BR612">
        <f>IF(BQ612&lt;&gt;0, BQ612, BO612)</f>
        <v>0</v>
      </c>
      <c r="BS612">
        <f>1-BR612/BG612</f>
        <v>0</v>
      </c>
      <c r="BT612">
        <f>(BG612-BF612)/(BG612-BR612)</f>
        <v>0</v>
      </c>
      <c r="BU612">
        <f>(BA612-BG612)/(BA612-BR612)</f>
        <v>0</v>
      </c>
      <c r="BV612">
        <f>(BG612-BF612)/(BG612-AZ612)</f>
        <v>0</v>
      </c>
      <c r="BW612">
        <f>(BA612-BG612)/(BA612-AZ612)</f>
        <v>0</v>
      </c>
      <c r="BX612">
        <f>(BT612*BR612/BF612)</f>
        <v>0</v>
      </c>
      <c r="BY612">
        <f>(1-BX612)</f>
        <v>0</v>
      </c>
      <c r="BZ612">
        <v>1371</v>
      </c>
      <c r="CA612">
        <v>300</v>
      </c>
      <c r="CB612">
        <v>300</v>
      </c>
      <c r="CC612">
        <v>300</v>
      </c>
      <c r="CD612">
        <v>10508.5</v>
      </c>
      <c r="CE612">
        <v>0.03</v>
      </c>
      <c r="CF612">
        <v>-0.00739737</v>
      </c>
      <c r="CG612">
        <v>0.08</v>
      </c>
      <c r="CH612" t="s">
        <v>421</v>
      </c>
      <c r="CI612" t="s">
        <v>421</v>
      </c>
      <c r="CJ612" t="s">
        <v>421</v>
      </c>
      <c r="CK612" t="s">
        <v>421</v>
      </c>
      <c r="CL612" t="s">
        <v>421</v>
      </c>
      <c r="CM612" t="s">
        <v>421</v>
      </c>
      <c r="CN612" t="s">
        <v>421</v>
      </c>
      <c r="CO612" t="s">
        <v>421</v>
      </c>
      <c r="CP612" t="s">
        <v>421</v>
      </c>
      <c r="CQ612" t="s">
        <v>421</v>
      </c>
      <c r="CR612">
        <f>$B$11*DQ612+$C$11*DR612+$F$11*EC612*(1-EF612)</f>
        <v>0</v>
      </c>
      <c r="CS612">
        <f>CR612*CT612</f>
        <v>0</v>
      </c>
      <c r="CT612">
        <f>($B$11*$D$9+$C$11*$D$9+$F$11*((EP612+EH612)/MAX(EP612+EH612+EQ612, 0.1)*$I$9+EQ612/MAX(EP612+EH612+EQ612, 0.1)*$J$9))/($B$11+$C$11+$F$11)</f>
        <v>0</v>
      </c>
      <c r="CU612">
        <f>($B$11*$K$9+$C$11*$K$9+$F$11*((EP612+EH612)/MAX(EP612+EH612+EQ612, 0.1)*$P$9+EQ612/MAX(EP612+EH612+EQ612, 0.1)*$Q$9))/($B$11+$C$11+$F$11)</f>
        <v>0</v>
      </c>
      <c r="CV612">
        <v>6</v>
      </c>
      <c r="CW612">
        <v>0.5</v>
      </c>
      <c r="CX612" t="s">
        <v>422</v>
      </c>
      <c r="CY612">
        <v>2</v>
      </c>
      <c r="CZ612" t="b">
        <v>1</v>
      </c>
      <c r="DA612">
        <v>1652297199.2</v>
      </c>
      <c r="DB612">
        <v>714.3522</v>
      </c>
      <c r="DC612">
        <v>805.7687</v>
      </c>
      <c r="DD612">
        <v>29.28846</v>
      </c>
      <c r="DE612">
        <v>16.05555</v>
      </c>
      <c r="DF612">
        <v>714.6656</v>
      </c>
      <c r="DG612">
        <v>29.1453</v>
      </c>
      <c r="DH612">
        <v>400.0886</v>
      </c>
      <c r="DI612">
        <v>90.50693999999999</v>
      </c>
      <c r="DJ612">
        <v>0.10005289</v>
      </c>
      <c r="DK612">
        <v>34.00475</v>
      </c>
      <c r="DL612">
        <v>32.63365</v>
      </c>
      <c r="DM612">
        <v>999.9</v>
      </c>
      <c r="DN612">
        <v>0</v>
      </c>
      <c r="DO612">
        <v>0</v>
      </c>
      <c r="DP612">
        <v>9996.572</v>
      </c>
      <c r="DQ612">
        <v>0</v>
      </c>
      <c r="DR612">
        <v>1000.3144</v>
      </c>
      <c r="DS612">
        <v>-91.41630000000001</v>
      </c>
      <c r="DT612">
        <v>735.9057999999999</v>
      </c>
      <c r="DU612">
        <v>818.9168999999999</v>
      </c>
      <c r="DV612">
        <v>13.23293</v>
      </c>
      <c r="DW612">
        <v>805.7687</v>
      </c>
      <c r="DX612">
        <v>16.05555</v>
      </c>
      <c r="DY612">
        <v>2.650809</v>
      </c>
      <c r="DZ612">
        <v>1.453138</v>
      </c>
      <c r="EA612">
        <v>21.98331</v>
      </c>
      <c r="EB612">
        <v>12.48374</v>
      </c>
      <c r="EC612">
        <v>1499.995</v>
      </c>
      <c r="ED612">
        <v>0.9730077999999999</v>
      </c>
      <c r="EE612">
        <v>0.02699246</v>
      </c>
      <c r="EF612">
        <v>0</v>
      </c>
      <c r="EG612">
        <v>1141.662</v>
      </c>
      <c r="EH612">
        <v>5.000970000000001</v>
      </c>
      <c r="EI612">
        <v>18494.54</v>
      </c>
      <c r="EJ612">
        <v>12491.57</v>
      </c>
      <c r="EK612">
        <v>42.937</v>
      </c>
      <c r="EL612">
        <v>44.687</v>
      </c>
      <c r="EM612">
        <v>43.187</v>
      </c>
      <c r="EN612">
        <v>44.5</v>
      </c>
      <c r="EO612">
        <v>44.0809</v>
      </c>
      <c r="EP612">
        <v>1454.643</v>
      </c>
      <c r="EQ612">
        <v>40.35000000000001</v>
      </c>
      <c r="ER612">
        <v>0</v>
      </c>
      <c r="ES612">
        <v>759.2000000476837</v>
      </c>
      <c r="ET612">
        <v>0</v>
      </c>
      <c r="EU612">
        <v>1143.355</v>
      </c>
      <c r="EV612">
        <v>-19.57982905542326</v>
      </c>
      <c r="EW612">
        <v>-290.6837609579397</v>
      </c>
      <c r="EX612">
        <v>18518.78076923077</v>
      </c>
      <c r="EY612">
        <v>15</v>
      </c>
      <c r="EZ612">
        <v>1652296461.5</v>
      </c>
      <c r="FA612" t="s">
        <v>1606</v>
      </c>
      <c r="FB612">
        <v>1652296461.5</v>
      </c>
      <c r="FC612">
        <v>1652296459.5</v>
      </c>
      <c r="FD612">
        <v>40</v>
      </c>
      <c r="FE612">
        <v>-0.753</v>
      </c>
      <c r="FF612">
        <v>0.017</v>
      </c>
      <c r="FG612">
        <v>0.039</v>
      </c>
      <c r="FH612">
        <v>0.136</v>
      </c>
      <c r="FI612">
        <v>400</v>
      </c>
      <c r="FJ612">
        <v>29</v>
      </c>
      <c r="FK612">
        <v>0.22</v>
      </c>
      <c r="FL612">
        <v>0.25</v>
      </c>
      <c r="FM612">
        <v>-89.78170731707317</v>
      </c>
      <c r="FN612">
        <v>-12.11599442508722</v>
      </c>
      <c r="FO612">
        <v>1.197867951391493</v>
      </c>
      <c r="FP612">
        <v>-1</v>
      </c>
      <c r="FQ612">
        <v>13.33988292682927</v>
      </c>
      <c r="FR612">
        <v>-0.6674717770034978</v>
      </c>
      <c r="FS612">
        <v>0.06806504386476012</v>
      </c>
      <c r="FT612">
        <v>0</v>
      </c>
      <c r="FU612">
        <v>0</v>
      </c>
      <c r="FV612">
        <v>0</v>
      </c>
      <c r="FW612">
        <v>0</v>
      </c>
      <c r="FX612">
        <v>-1</v>
      </c>
      <c r="FY612">
        <v>0</v>
      </c>
      <c r="FZ612">
        <v>1</v>
      </c>
      <c r="GA612" t="s">
        <v>710</v>
      </c>
      <c r="GB612">
        <v>2.69288</v>
      </c>
      <c r="GC612">
        <v>2.70523</v>
      </c>
      <c r="GD612">
        <v>0.137771</v>
      </c>
      <c r="GE612">
        <v>0.147636</v>
      </c>
      <c r="GF612">
        <v>0.121095</v>
      </c>
      <c r="GG612">
        <v>0.07851279999999999</v>
      </c>
      <c r="GH612">
        <v>26990.4</v>
      </c>
      <c r="GI612">
        <v>26794</v>
      </c>
      <c r="GJ612">
        <v>29133.4</v>
      </c>
      <c r="GK612">
        <v>29099.8</v>
      </c>
      <c r="GL612">
        <v>33897.8</v>
      </c>
      <c r="GM612">
        <v>35705.5</v>
      </c>
      <c r="GN612">
        <v>40996.9</v>
      </c>
      <c r="GO612">
        <v>41530.5</v>
      </c>
      <c r="GP612">
        <v>1.71452</v>
      </c>
      <c r="GQ612">
        <v>1.98053</v>
      </c>
      <c r="GR612">
        <v>0.06439159999999999</v>
      </c>
      <c r="GS612">
        <v>0</v>
      </c>
      <c r="GT612">
        <v>31.5872</v>
      </c>
      <c r="GU612">
        <v>999.9</v>
      </c>
      <c r="GV612">
        <v>37</v>
      </c>
      <c r="GW612">
        <v>38</v>
      </c>
      <c r="GX612">
        <v>27.2153</v>
      </c>
      <c r="GY612">
        <v>62.7347</v>
      </c>
      <c r="GZ612">
        <v>29.351</v>
      </c>
      <c r="HA612">
        <v>1</v>
      </c>
      <c r="HB612">
        <v>0.416819</v>
      </c>
      <c r="HC612">
        <v>0</v>
      </c>
      <c r="HD612">
        <v>20.3919</v>
      </c>
      <c r="HE612">
        <v>5.21654</v>
      </c>
      <c r="HF612">
        <v>12.0099</v>
      </c>
      <c r="HG612">
        <v>4.9873</v>
      </c>
      <c r="HH612">
        <v>3.2885</v>
      </c>
      <c r="HI612">
        <v>2592.8</v>
      </c>
      <c r="HJ612">
        <v>9999</v>
      </c>
      <c r="HK612">
        <v>9999</v>
      </c>
      <c r="HL612">
        <v>48.1</v>
      </c>
      <c r="HM612">
        <v>1.86737</v>
      </c>
      <c r="HN612">
        <v>1.8663</v>
      </c>
      <c r="HO612">
        <v>1.86584</v>
      </c>
      <c r="HP612">
        <v>1.86572</v>
      </c>
      <c r="HQ612">
        <v>1.86753</v>
      </c>
      <c r="HR612">
        <v>1.87</v>
      </c>
      <c r="HS612">
        <v>1.86874</v>
      </c>
      <c r="HT612">
        <v>1.87011</v>
      </c>
      <c r="HU612">
        <v>0</v>
      </c>
      <c r="HV612">
        <v>0</v>
      </c>
      <c r="HW612">
        <v>0</v>
      </c>
      <c r="HX612">
        <v>0</v>
      </c>
      <c r="HY612" t="s">
        <v>425</v>
      </c>
      <c r="HZ612" t="s">
        <v>426</v>
      </c>
      <c r="IA612" t="s">
        <v>427</v>
      </c>
      <c r="IB612" t="s">
        <v>427</v>
      </c>
      <c r="IC612" t="s">
        <v>427</v>
      </c>
      <c r="ID612" t="s">
        <v>427</v>
      </c>
      <c r="IE612">
        <v>0</v>
      </c>
      <c r="IF612">
        <v>100</v>
      </c>
      <c r="IG612">
        <v>100</v>
      </c>
      <c r="IH612">
        <v>-0.324</v>
      </c>
      <c r="II612">
        <v>0.1432</v>
      </c>
      <c r="IJ612">
        <v>0.3340698134881136</v>
      </c>
      <c r="IK612">
        <v>-0.0004613869835165773</v>
      </c>
      <c r="IL612">
        <v>-7.733014719846753E-07</v>
      </c>
      <c r="IM612">
        <v>2.12217718631011E-10</v>
      </c>
      <c r="IN612">
        <v>-0.1489367367143348</v>
      </c>
      <c r="IO612">
        <v>0.000886434048502425</v>
      </c>
      <c r="IP612">
        <v>0.0004187276611132993</v>
      </c>
      <c r="IQ612">
        <v>-3.612086840460417E-06</v>
      </c>
      <c r="IR612">
        <v>19</v>
      </c>
      <c r="IS612">
        <v>2204</v>
      </c>
      <c r="IT612">
        <v>1</v>
      </c>
      <c r="IU612">
        <v>37</v>
      </c>
      <c r="IV612">
        <v>12.3</v>
      </c>
      <c r="IW612">
        <v>12.4</v>
      </c>
      <c r="IX612">
        <v>1.8042</v>
      </c>
      <c r="IY612">
        <v>2.23389</v>
      </c>
      <c r="IZ612">
        <v>1.39648</v>
      </c>
      <c r="JA612">
        <v>2.34741</v>
      </c>
      <c r="JB612">
        <v>1.49536</v>
      </c>
      <c r="JC612">
        <v>2.29126</v>
      </c>
      <c r="JD612">
        <v>40.07</v>
      </c>
      <c r="JE612">
        <v>13.4228</v>
      </c>
      <c r="JF612">
        <v>18</v>
      </c>
      <c r="JG612">
        <v>394.432</v>
      </c>
      <c r="JH612">
        <v>547.341</v>
      </c>
      <c r="JI612">
        <v>33.2557</v>
      </c>
      <c r="JJ612">
        <v>32.7571</v>
      </c>
      <c r="JK612">
        <v>30.0003</v>
      </c>
      <c r="JL612">
        <v>32.5769</v>
      </c>
      <c r="JM612">
        <v>32.4643</v>
      </c>
      <c r="JN612">
        <v>36.1429</v>
      </c>
      <c r="JO612">
        <v>38.7407</v>
      </c>
      <c r="JP612">
        <v>0</v>
      </c>
      <c r="JQ612">
        <v>-999.9</v>
      </c>
      <c r="JR612">
        <v>834.542</v>
      </c>
      <c r="JS612">
        <v>16.1387</v>
      </c>
      <c r="JT612">
        <v>99.5703</v>
      </c>
      <c r="JU612">
        <v>99.68000000000001</v>
      </c>
    </row>
    <row r="613" spans="1:281">
      <c r="A613">
        <v>597</v>
      </c>
      <c r="B613">
        <v>1652297207</v>
      </c>
      <c r="C613">
        <v>15150.5</v>
      </c>
      <c r="D613" t="s">
        <v>1707</v>
      </c>
      <c r="E613" t="s">
        <v>1708</v>
      </c>
      <c r="F613">
        <v>5</v>
      </c>
      <c r="G613" t="s">
        <v>1605</v>
      </c>
      <c r="H613" t="s">
        <v>418</v>
      </c>
      <c r="I613">
        <v>1652297204.5</v>
      </c>
      <c r="J613">
        <f>(K613)/1000</f>
        <v>0</v>
      </c>
      <c r="K613">
        <f>IF(CZ613, AN613, AH613)</f>
        <v>0</v>
      </c>
      <c r="L613">
        <f>IF(CZ613, AI613, AG613)</f>
        <v>0</v>
      </c>
      <c r="M613">
        <f>DB613 - IF(AU613&gt;1, L613*CV613*100.0/(AW613*DP613), 0)</f>
        <v>0</v>
      </c>
      <c r="N613">
        <f>((T613-J613/2)*M613-L613)/(T613+J613/2)</f>
        <v>0</v>
      </c>
      <c r="O613">
        <f>N613*(DI613+DJ613)/1000.0</f>
        <v>0</v>
      </c>
      <c r="P613">
        <f>(DB613 - IF(AU613&gt;1, L613*CV613*100.0/(AW613*DP613), 0))*(DI613+DJ613)/1000.0</f>
        <v>0</v>
      </c>
      <c r="Q613">
        <f>2.0/((1/S613-1/R613)+SIGN(S613)*SQRT((1/S613-1/R613)*(1/S613-1/R613) + 4*CW613/((CW613+1)*(CW613+1))*(2*1/S613*1/R613-1/R613*1/R613)))</f>
        <v>0</v>
      </c>
      <c r="R613">
        <f>IF(LEFT(CX613,1)&lt;&gt;"0",IF(LEFT(CX613,1)="1",3.0,CY613),$D$5+$E$5*(DP613*DI613/($K$5*1000))+$F$5*(DP613*DI613/($K$5*1000))*MAX(MIN(CV613,$J$5),$I$5)*MAX(MIN(CV613,$J$5),$I$5)+$G$5*MAX(MIN(CV613,$J$5),$I$5)*(DP613*DI613/($K$5*1000))+$H$5*(DP613*DI613/($K$5*1000))*(DP613*DI613/($K$5*1000)))</f>
        <v>0</v>
      </c>
      <c r="S613">
        <f>J613*(1000-(1000*0.61365*exp(17.502*W613/(240.97+W613))/(DI613+DJ613)+DD613)/2)/(1000*0.61365*exp(17.502*W613/(240.97+W613))/(DI613+DJ613)-DD613)</f>
        <v>0</v>
      </c>
      <c r="T613">
        <f>1/((CW613+1)/(Q613/1.6)+1/(R613/1.37)) + CW613/((CW613+1)/(Q613/1.6) + CW613/(R613/1.37))</f>
        <v>0</v>
      </c>
      <c r="U613">
        <f>(CR613*CU613)</f>
        <v>0</v>
      </c>
      <c r="V613">
        <f>(DK613+(U613+2*0.95*5.67E-8*(((DK613+$B$7)+273)^4-(DK613+273)^4)-44100*J613)/(1.84*29.3*R613+8*0.95*5.67E-8*(DK613+273)^3))</f>
        <v>0</v>
      </c>
      <c r="W613">
        <f>($C$7*DL613+$D$7*DM613+$E$7*V613)</f>
        <v>0</v>
      </c>
      <c r="X613">
        <f>0.61365*exp(17.502*W613/(240.97+W613))</f>
        <v>0</v>
      </c>
      <c r="Y613">
        <f>(Z613/AA613*100)</f>
        <v>0</v>
      </c>
      <c r="Z613">
        <f>DD613*(DI613+DJ613)/1000</f>
        <v>0</v>
      </c>
      <c r="AA613">
        <f>0.61365*exp(17.502*DK613/(240.97+DK613))</f>
        <v>0</v>
      </c>
      <c r="AB613">
        <f>(X613-DD613*(DI613+DJ613)/1000)</f>
        <v>0</v>
      </c>
      <c r="AC613">
        <f>(-J613*44100)</f>
        <v>0</v>
      </c>
      <c r="AD613">
        <f>2*29.3*R613*0.92*(DK613-W613)</f>
        <v>0</v>
      </c>
      <c r="AE613">
        <f>2*0.95*5.67E-8*(((DK613+$B$7)+273)^4-(W613+273)^4)</f>
        <v>0</v>
      </c>
      <c r="AF613">
        <f>U613+AE613+AC613+AD613</f>
        <v>0</v>
      </c>
      <c r="AG613">
        <f>DH613*AU613*(DC613-DB613*(1000-AU613*DE613)/(1000-AU613*DD613))/(100*CV613)</f>
        <v>0</v>
      </c>
      <c r="AH613">
        <f>1000*DH613*AU613*(DD613-DE613)/(100*CV613*(1000-AU613*DD613))</f>
        <v>0</v>
      </c>
      <c r="AI613">
        <f>(AJ613 - AK613 - DI613*1E3/(8.314*(DK613+273.15)) * AM613/DH613 * AL613) * DH613/(100*CV613) * (1000 - DE613)/1000</f>
        <v>0</v>
      </c>
      <c r="AJ613">
        <v>832.8376002095448</v>
      </c>
      <c r="AK613">
        <v>760.0690363636363</v>
      </c>
      <c r="AL613">
        <v>3.315049123848174</v>
      </c>
      <c r="AM613">
        <v>66.43299364286264</v>
      </c>
      <c r="AN613">
        <f>(AP613 - AO613 + DI613*1E3/(8.314*(DK613+273.15)) * AR613/DH613 * AQ613) * DH613/(100*CV613) * 1000/(1000 - AP613)</f>
        <v>0</v>
      </c>
      <c r="AO613">
        <v>16.11112124580503</v>
      </c>
      <c r="AP613">
        <v>29.29183776223777</v>
      </c>
      <c r="AQ613">
        <v>5.773063946216955E-05</v>
      </c>
      <c r="AR613">
        <v>79.14352764128105</v>
      </c>
      <c r="AS613">
        <v>0</v>
      </c>
      <c r="AT613">
        <v>0</v>
      </c>
      <c r="AU613">
        <f>IF(AS613*$H$13&gt;=AW613,1.0,(AW613/(AW613-AS613*$H$13)))</f>
        <v>0</v>
      </c>
      <c r="AV613">
        <f>(AU613-1)*100</f>
        <v>0</v>
      </c>
      <c r="AW613">
        <f>MAX(0,($B$13+$C$13*DP613)/(1+$D$13*DP613)*DI613/(DK613+273)*$E$13)</f>
        <v>0</v>
      </c>
      <c r="AX613" t="s">
        <v>421</v>
      </c>
      <c r="AY613" t="s">
        <v>421</v>
      </c>
      <c r="AZ613">
        <v>0</v>
      </c>
      <c r="BA613">
        <v>0</v>
      </c>
      <c r="BB613">
        <f>1-AZ613/BA613</f>
        <v>0</v>
      </c>
      <c r="BC613">
        <v>0</v>
      </c>
      <c r="BD613" t="s">
        <v>421</v>
      </c>
      <c r="BE613" t="s">
        <v>421</v>
      </c>
      <c r="BF613">
        <v>0</v>
      </c>
      <c r="BG613">
        <v>0</v>
      </c>
      <c r="BH613">
        <f>1-BF613/BG613</f>
        <v>0</v>
      </c>
      <c r="BI613">
        <v>0.5</v>
      </c>
      <c r="BJ613">
        <f>CS613</f>
        <v>0</v>
      </c>
      <c r="BK613">
        <f>L613</f>
        <v>0</v>
      </c>
      <c r="BL613">
        <f>BH613*BI613*BJ613</f>
        <v>0</v>
      </c>
      <c r="BM613">
        <f>(BK613-BC613)/BJ613</f>
        <v>0</v>
      </c>
      <c r="BN613">
        <f>(BA613-BG613)/BG613</f>
        <v>0</v>
      </c>
      <c r="BO613">
        <f>AZ613/(BB613+AZ613/BG613)</f>
        <v>0</v>
      </c>
      <c r="BP613" t="s">
        <v>421</v>
      </c>
      <c r="BQ613">
        <v>0</v>
      </c>
      <c r="BR613">
        <f>IF(BQ613&lt;&gt;0, BQ613, BO613)</f>
        <v>0</v>
      </c>
      <c r="BS613">
        <f>1-BR613/BG613</f>
        <v>0</v>
      </c>
      <c r="BT613">
        <f>(BG613-BF613)/(BG613-BR613)</f>
        <v>0</v>
      </c>
      <c r="BU613">
        <f>(BA613-BG613)/(BA613-BR613)</f>
        <v>0</v>
      </c>
      <c r="BV613">
        <f>(BG613-BF613)/(BG613-AZ613)</f>
        <v>0</v>
      </c>
      <c r="BW613">
        <f>(BA613-BG613)/(BA613-AZ613)</f>
        <v>0</v>
      </c>
      <c r="BX613">
        <f>(BT613*BR613/BF613)</f>
        <v>0</v>
      </c>
      <c r="BY613">
        <f>(1-BX613)</f>
        <v>0</v>
      </c>
      <c r="BZ613">
        <v>1371</v>
      </c>
      <c r="CA613">
        <v>300</v>
      </c>
      <c r="CB613">
        <v>300</v>
      </c>
      <c r="CC613">
        <v>300</v>
      </c>
      <c r="CD613">
        <v>10508.5</v>
      </c>
      <c r="CE613">
        <v>0.03</v>
      </c>
      <c r="CF613">
        <v>-0.00739737</v>
      </c>
      <c r="CG613">
        <v>0.08</v>
      </c>
      <c r="CH613" t="s">
        <v>421</v>
      </c>
      <c r="CI613" t="s">
        <v>421</v>
      </c>
      <c r="CJ613" t="s">
        <v>421</v>
      </c>
      <c r="CK613" t="s">
        <v>421</v>
      </c>
      <c r="CL613" t="s">
        <v>421</v>
      </c>
      <c r="CM613" t="s">
        <v>421</v>
      </c>
      <c r="CN613" t="s">
        <v>421</v>
      </c>
      <c r="CO613" t="s">
        <v>421</v>
      </c>
      <c r="CP613" t="s">
        <v>421</v>
      </c>
      <c r="CQ613" t="s">
        <v>421</v>
      </c>
      <c r="CR613">
        <f>$B$11*DQ613+$C$11*DR613+$F$11*EC613*(1-EF613)</f>
        <v>0</v>
      </c>
      <c r="CS613">
        <f>CR613*CT613</f>
        <v>0</v>
      </c>
      <c r="CT613">
        <f>($B$11*$D$9+$C$11*$D$9+$F$11*((EP613+EH613)/MAX(EP613+EH613+EQ613, 0.1)*$I$9+EQ613/MAX(EP613+EH613+EQ613, 0.1)*$J$9))/($B$11+$C$11+$F$11)</f>
        <v>0</v>
      </c>
      <c r="CU613">
        <f>($B$11*$K$9+$C$11*$K$9+$F$11*((EP613+EH613)/MAX(EP613+EH613+EQ613, 0.1)*$P$9+EQ613/MAX(EP613+EH613+EQ613, 0.1)*$Q$9))/($B$11+$C$11+$F$11)</f>
        <v>0</v>
      </c>
      <c r="CV613">
        <v>6</v>
      </c>
      <c r="CW613">
        <v>0.5</v>
      </c>
      <c r="CX613" t="s">
        <v>422</v>
      </c>
      <c r="CY613">
        <v>2</v>
      </c>
      <c r="CZ613" t="b">
        <v>1</v>
      </c>
      <c r="DA613">
        <v>1652297204.5</v>
      </c>
      <c r="DB613">
        <v>731.3535555555557</v>
      </c>
      <c r="DC613">
        <v>823.6786666666667</v>
      </c>
      <c r="DD613">
        <v>29.29087777777778</v>
      </c>
      <c r="DE613">
        <v>16.11361111111111</v>
      </c>
      <c r="DF613">
        <v>731.6878888888889</v>
      </c>
      <c r="DG613">
        <v>29.14767777777778</v>
      </c>
      <c r="DH613">
        <v>400.0624444444445</v>
      </c>
      <c r="DI613">
        <v>90.50594444444444</v>
      </c>
      <c r="DJ613">
        <v>0.09995472222222222</v>
      </c>
      <c r="DK613">
        <v>34.00576666666667</v>
      </c>
      <c r="DL613">
        <v>32.63300000000001</v>
      </c>
      <c r="DM613">
        <v>999.9000000000001</v>
      </c>
      <c r="DN613">
        <v>0</v>
      </c>
      <c r="DO613">
        <v>0</v>
      </c>
      <c r="DP613">
        <v>10001.04777777778</v>
      </c>
      <c r="DQ613">
        <v>0</v>
      </c>
      <c r="DR613">
        <v>998.1863333333333</v>
      </c>
      <c r="DS613">
        <v>-92.32531111111111</v>
      </c>
      <c r="DT613">
        <v>753.4221111111111</v>
      </c>
      <c r="DU613">
        <v>837.1687777777777</v>
      </c>
      <c r="DV613">
        <v>13.17728888888889</v>
      </c>
      <c r="DW613">
        <v>823.6786666666667</v>
      </c>
      <c r="DX613">
        <v>16.11361111111111</v>
      </c>
      <c r="DY613">
        <v>2.650998888888889</v>
      </c>
      <c r="DZ613">
        <v>1.458376666666667</v>
      </c>
      <c r="EA613">
        <v>21.9845</v>
      </c>
      <c r="EB613">
        <v>12.5386</v>
      </c>
      <c r="EC613">
        <v>1500.007777777778</v>
      </c>
      <c r="ED613">
        <v>0.9730076666666666</v>
      </c>
      <c r="EE613">
        <v>0.02699257777777778</v>
      </c>
      <c r="EF613">
        <v>0</v>
      </c>
      <c r="EG613">
        <v>1139.796666666666</v>
      </c>
      <c r="EH613">
        <v>5.00097</v>
      </c>
      <c r="EI613">
        <v>18477.18888888889</v>
      </c>
      <c r="EJ613">
        <v>12491.68888888889</v>
      </c>
      <c r="EK613">
        <v>42.937</v>
      </c>
      <c r="EL613">
        <v>44.687</v>
      </c>
      <c r="EM613">
        <v>43.187</v>
      </c>
      <c r="EN613">
        <v>44.5</v>
      </c>
      <c r="EO613">
        <v>44.07599999999999</v>
      </c>
      <c r="EP613">
        <v>1454.656666666667</v>
      </c>
      <c r="EQ613">
        <v>40.35111111111112</v>
      </c>
      <c r="ER613">
        <v>0</v>
      </c>
      <c r="ES613">
        <v>764</v>
      </c>
      <c r="ET613">
        <v>0</v>
      </c>
      <c r="EU613">
        <v>1141.729615384615</v>
      </c>
      <c r="EV613">
        <v>-22.01470087634684</v>
      </c>
      <c r="EW613">
        <v>-268.4341879153329</v>
      </c>
      <c r="EX613">
        <v>18495.71153846154</v>
      </c>
      <c r="EY613">
        <v>15</v>
      </c>
      <c r="EZ613">
        <v>1652296461.5</v>
      </c>
      <c r="FA613" t="s">
        <v>1606</v>
      </c>
      <c r="FB613">
        <v>1652296461.5</v>
      </c>
      <c r="FC613">
        <v>1652296459.5</v>
      </c>
      <c r="FD613">
        <v>40</v>
      </c>
      <c r="FE613">
        <v>-0.753</v>
      </c>
      <c r="FF613">
        <v>0.017</v>
      </c>
      <c r="FG613">
        <v>0.039</v>
      </c>
      <c r="FH613">
        <v>0.136</v>
      </c>
      <c r="FI613">
        <v>400</v>
      </c>
      <c r="FJ613">
        <v>29</v>
      </c>
      <c r="FK613">
        <v>0.22</v>
      </c>
      <c r="FL613">
        <v>0.25</v>
      </c>
      <c r="FM613">
        <v>-90.75177804878049</v>
      </c>
      <c r="FN613">
        <v>-11.60108780487796</v>
      </c>
      <c r="FO613">
        <v>1.146835460482708</v>
      </c>
      <c r="FP613">
        <v>-1</v>
      </c>
      <c r="FQ613">
        <v>13.28281951219512</v>
      </c>
      <c r="FR613">
        <v>-0.8032348432055817</v>
      </c>
      <c r="FS613">
        <v>0.0803513146477125</v>
      </c>
      <c r="FT613">
        <v>0</v>
      </c>
      <c r="FU613">
        <v>0</v>
      </c>
      <c r="FV613">
        <v>0</v>
      </c>
      <c r="FW613">
        <v>0</v>
      </c>
      <c r="FX613">
        <v>-1</v>
      </c>
      <c r="FY613">
        <v>0</v>
      </c>
      <c r="FZ613">
        <v>1</v>
      </c>
      <c r="GA613" t="s">
        <v>710</v>
      </c>
      <c r="GB613">
        <v>2.69292</v>
      </c>
      <c r="GC613">
        <v>2.7051</v>
      </c>
      <c r="GD613">
        <v>0.13984</v>
      </c>
      <c r="GE613">
        <v>0.149666</v>
      </c>
      <c r="GF613">
        <v>0.121093</v>
      </c>
      <c r="GG613">
        <v>0.0785308</v>
      </c>
      <c r="GH613">
        <v>26925</v>
      </c>
      <c r="GI613">
        <v>26729.9</v>
      </c>
      <c r="GJ613">
        <v>29132.9</v>
      </c>
      <c r="GK613">
        <v>29099.6</v>
      </c>
      <c r="GL613">
        <v>33897.6</v>
      </c>
      <c r="GM613">
        <v>35704.8</v>
      </c>
      <c r="GN613">
        <v>40996.5</v>
      </c>
      <c r="GO613">
        <v>41530.5</v>
      </c>
      <c r="GP613">
        <v>1.7145</v>
      </c>
      <c r="GQ613">
        <v>1.98048</v>
      </c>
      <c r="GR613">
        <v>0.0644475</v>
      </c>
      <c r="GS613">
        <v>0</v>
      </c>
      <c r="GT613">
        <v>31.5919</v>
      </c>
      <c r="GU613">
        <v>999.9</v>
      </c>
      <c r="GV613">
        <v>37</v>
      </c>
      <c r="GW613">
        <v>38</v>
      </c>
      <c r="GX613">
        <v>27.2169</v>
      </c>
      <c r="GY613">
        <v>62.8347</v>
      </c>
      <c r="GZ613">
        <v>29.5312</v>
      </c>
      <c r="HA613">
        <v>1</v>
      </c>
      <c r="HB613">
        <v>0.41702</v>
      </c>
      <c r="HC613">
        <v>0</v>
      </c>
      <c r="HD613">
        <v>20.3919</v>
      </c>
      <c r="HE613">
        <v>5.21624</v>
      </c>
      <c r="HF613">
        <v>12.0099</v>
      </c>
      <c r="HG613">
        <v>4.98725</v>
      </c>
      <c r="HH613">
        <v>3.28848</v>
      </c>
      <c r="HI613">
        <v>2592.8</v>
      </c>
      <c r="HJ613">
        <v>9999</v>
      </c>
      <c r="HK613">
        <v>9999</v>
      </c>
      <c r="HL613">
        <v>48.1</v>
      </c>
      <c r="HM613">
        <v>1.86737</v>
      </c>
      <c r="HN613">
        <v>1.86631</v>
      </c>
      <c r="HO613">
        <v>1.86584</v>
      </c>
      <c r="HP613">
        <v>1.86572</v>
      </c>
      <c r="HQ613">
        <v>1.86756</v>
      </c>
      <c r="HR613">
        <v>1.87004</v>
      </c>
      <c r="HS613">
        <v>1.86874</v>
      </c>
      <c r="HT613">
        <v>1.87012</v>
      </c>
      <c r="HU613">
        <v>0</v>
      </c>
      <c r="HV613">
        <v>0</v>
      </c>
      <c r="HW613">
        <v>0</v>
      </c>
      <c r="HX613">
        <v>0</v>
      </c>
      <c r="HY613" t="s">
        <v>425</v>
      </c>
      <c r="HZ613" t="s">
        <v>426</v>
      </c>
      <c r="IA613" t="s">
        <v>427</v>
      </c>
      <c r="IB613" t="s">
        <v>427</v>
      </c>
      <c r="IC613" t="s">
        <v>427</v>
      </c>
      <c r="ID613" t="s">
        <v>427</v>
      </c>
      <c r="IE613">
        <v>0</v>
      </c>
      <c r="IF613">
        <v>100</v>
      </c>
      <c r="IG613">
        <v>100</v>
      </c>
      <c r="IH613">
        <v>-0.345</v>
      </c>
      <c r="II613">
        <v>0.1432</v>
      </c>
      <c r="IJ613">
        <v>0.3340698134881136</v>
      </c>
      <c r="IK613">
        <v>-0.0004613869835165773</v>
      </c>
      <c r="IL613">
        <v>-7.733014719846753E-07</v>
      </c>
      <c r="IM613">
        <v>2.12217718631011E-10</v>
      </c>
      <c r="IN613">
        <v>-0.1489367367143348</v>
      </c>
      <c r="IO613">
        <v>0.000886434048502425</v>
      </c>
      <c r="IP613">
        <v>0.0004187276611132993</v>
      </c>
      <c r="IQ613">
        <v>-3.612086840460417E-06</v>
      </c>
      <c r="IR613">
        <v>19</v>
      </c>
      <c r="IS613">
        <v>2204</v>
      </c>
      <c r="IT613">
        <v>1</v>
      </c>
      <c r="IU613">
        <v>37</v>
      </c>
      <c r="IV613">
        <v>12.4</v>
      </c>
      <c r="IW613">
        <v>12.5</v>
      </c>
      <c r="IX613">
        <v>1.83105</v>
      </c>
      <c r="IY613">
        <v>2.23511</v>
      </c>
      <c r="IZ613">
        <v>1.39648</v>
      </c>
      <c r="JA613">
        <v>2.34863</v>
      </c>
      <c r="JB613">
        <v>1.49536</v>
      </c>
      <c r="JC613">
        <v>2.27295</v>
      </c>
      <c r="JD613">
        <v>40.07</v>
      </c>
      <c r="JE613">
        <v>13.4228</v>
      </c>
      <c r="JF613">
        <v>18</v>
      </c>
      <c r="JG613">
        <v>394.457</v>
      </c>
      <c r="JH613">
        <v>547.354</v>
      </c>
      <c r="JI613">
        <v>33.2604</v>
      </c>
      <c r="JJ613">
        <v>32.7644</v>
      </c>
      <c r="JK613">
        <v>30.0004</v>
      </c>
      <c r="JL613">
        <v>32.5834</v>
      </c>
      <c r="JM613">
        <v>32.47</v>
      </c>
      <c r="JN613">
        <v>36.7564</v>
      </c>
      <c r="JO613">
        <v>38.7407</v>
      </c>
      <c r="JP613">
        <v>0</v>
      </c>
      <c r="JQ613">
        <v>-999.9</v>
      </c>
      <c r="JR613">
        <v>854.578</v>
      </c>
      <c r="JS613">
        <v>16.1706</v>
      </c>
      <c r="JT613">
        <v>99.569</v>
      </c>
      <c r="JU613">
        <v>99.6798</v>
      </c>
    </row>
    <row r="614" spans="1:281">
      <c r="A614">
        <v>598</v>
      </c>
      <c r="B614">
        <v>1652297212</v>
      </c>
      <c r="C614">
        <v>15155.5</v>
      </c>
      <c r="D614" t="s">
        <v>1709</v>
      </c>
      <c r="E614" t="s">
        <v>1710</v>
      </c>
      <c r="F614">
        <v>5</v>
      </c>
      <c r="G614" t="s">
        <v>1605</v>
      </c>
      <c r="H614" t="s">
        <v>418</v>
      </c>
      <c r="I614">
        <v>1652297209.2</v>
      </c>
      <c r="J614">
        <f>(K614)/1000</f>
        <v>0</v>
      </c>
      <c r="K614">
        <f>IF(CZ614, AN614, AH614)</f>
        <v>0</v>
      </c>
      <c r="L614">
        <f>IF(CZ614, AI614, AG614)</f>
        <v>0</v>
      </c>
      <c r="M614">
        <f>DB614 - IF(AU614&gt;1, L614*CV614*100.0/(AW614*DP614), 0)</f>
        <v>0</v>
      </c>
      <c r="N614">
        <f>((T614-J614/2)*M614-L614)/(T614+J614/2)</f>
        <v>0</v>
      </c>
      <c r="O614">
        <f>N614*(DI614+DJ614)/1000.0</f>
        <v>0</v>
      </c>
      <c r="P614">
        <f>(DB614 - IF(AU614&gt;1, L614*CV614*100.0/(AW614*DP614), 0))*(DI614+DJ614)/1000.0</f>
        <v>0</v>
      </c>
      <c r="Q614">
        <f>2.0/((1/S614-1/R614)+SIGN(S614)*SQRT((1/S614-1/R614)*(1/S614-1/R614) + 4*CW614/((CW614+1)*(CW614+1))*(2*1/S614*1/R614-1/R614*1/R614)))</f>
        <v>0</v>
      </c>
      <c r="R614">
        <f>IF(LEFT(CX614,1)&lt;&gt;"0",IF(LEFT(CX614,1)="1",3.0,CY614),$D$5+$E$5*(DP614*DI614/($K$5*1000))+$F$5*(DP614*DI614/($K$5*1000))*MAX(MIN(CV614,$J$5),$I$5)*MAX(MIN(CV614,$J$5),$I$5)+$G$5*MAX(MIN(CV614,$J$5),$I$5)*(DP614*DI614/($K$5*1000))+$H$5*(DP614*DI614/($K$5*1000))*(DP614*DI614/($K$5*1000)))</f>
        <v>0</v>
      </c>
      <c r="S614">
        <f>J614*(1000-(1000*0.61365*exp(17.502*W614/(240.97+W614))/(DI614+DJ614)+DD614)/2)/(1000*0.61365*exp(17.502*W614/(240.97+W614))/(DI614+DJ614)-DD614)</f>
        <v>0</v>
      </c>
      <c r="T614">
        <f>1/((CW614+1)/(Q614/1.6)+1/(R614/1.37)) + CW614/((CW614+1)/(Q614/1.6) + CW614/(R614/1.37))</f>
        <v>0</v>
      </c>
      <c r="U614">
        <f>(CR614*CU614)</f>
        <v>0</v>
      </c>
      <c r="V614">
        <f>(DK614+(U614+2*0.95*5.67E-8*(((DK614+$B$7)+273)^4-(DK614+273)^4)-44100*J614)/(1.84*29.3*R614+8*0.95*5.67E-8*(DK614+273)^3))</f>
        <v>0</v>
      </c>
      <c r="W614">
        <f>($C$7*DL614+$D$7*DM614+$E$7*V614)</f>
        <v>0</v>
      </c>
      <c r="X614">
        <f>0.61365*exp(17.502*W614/(240.97+W614))</f>
        <v>0</v>
      </c>
      <c r="Y614">
        <f>(Z614/AA614*100)</f>
        <v>0</v>
      </c>
      <c r="Z614">
        <f>DD614*(DI614+DJ614)/1000</f>
        <v>0</v>
      </c>
      <c r="AA614">
        <f>0.61365*exp(17.502*DK614/(240.97+DK614))</f>
        <v>0</v>
      </c>
      <c r="AB614">
        <f>(X614-DD614*(DI614+DJ614)/1000)</f>
        <v>0</v>
      </c>
      <c r="AC614">
        <f>(-J614*44100)</f>
        <v>0</v>
      </c>
      <c r="AD614">
        <f>2*29.3*R614*0.92*(DK614-W614)</f>
        <v>0</v>
      </c>
      <c r="AE614">
        <f>2*0.95*5.67E-8*(((DK614+$B$7)+273)^4-(W614+273)^4)</f>
        <v>0</v>
      </c>
      <c r="AF614">
        <f>U614+AE614+AC614+AD614</f>
        <v>0</v>
      </c>
      <c r="AG614">
        <f>DH614*AU614*(DC614-DB614*(1000-AU614*DE614)/(1000-AU614*DD614))/(100*CV614)</f>
        <v>0</v>
      </c>
      <c r="AH614">
        <f>1000*DH614*AU614*(DD614-DE614)/(100*CV614*(1000-AU614*DD614))</f>
        <v>0</v>
      </c>
      <c r="AI614">
        <f>(AJ614 - AK614 - DI614*1E3/(8.314*(DK614+273.15)) * AM614/DH614 * AL614) * DH614/(100*CV614) * (1000 - DE614)/1000</f>
        <v>0</v>
      </c>
      <c r="AJ614">
        <v>849.8872000574643</v>
      </c>
      <c r="AK614">
        <v>776.6333636363632</v>
      </c>
      <c r="AL614">
        <v>3.315607775295245</v>
      </c>
      <c r="AM614">
        <v>66.43299364286264</v>
      </c>
      <c r="AN614">
        <f>(AP614 - AO614 + DI614*1E3/(8.314*(DK614+273.15)) * AR614/DH614 * AQ614) * DH614/(100*CV614) * 1000/(1000 - AP614)</f>
        <v>0</v>
      </c>
      <c r="AO614">
        <v>16.11477370778909</v>
      </c>
      <c r="AP614">
        <v>29.27483776223779</v>
      </c>
      <c r="AQ614">
        <v>-8.740441722812079E-05</v>
      </c>
      <c r="AR614">
        <v>79.14352764128105</v>
      </c>
      <c r="AS614">
        <v>0</v>
      </c>
      <c r="AT614">
        <v>0</v>
      </c>
      <c r="AU614">
        <f>IF(AS614*$H$13&gt;=AW614,1.0,(AW614/(AW614-AS614*$H$13)))</f>
        <v>0</v>
      </c>
      <c r="AV614">
        <f>(AU614-1)*100</f>
        <v>0</v>
      </c>
      <c r="AW614">
        <f>MAX(0,($B$13+$C$13*DP614)/(1+$D$13*DP614)*DI614/(DK614+273)*$E$13)</f>
        <v>0</v>
      </c>
      <c r="AX614" t="s">
        <v>421</v>
      </c>
      <c r="AY614" t="s">
        <v>421</v>
      </c>
      <c r="AZ614">
        <v>0</v>
      </c>
      <c r="BA614">
        <v>0</v>
      </c>
      <c r="BB614">
        <f>1-AZ614/BA614</f>
        <v>0</v>
      </c>
      <c r="BC614">
        <v>0</v>
      </c>
      <c r="BD614" t="s">
        <v>421</v>
      </c>
      <c r="BE614" t="s">
        <v>421</v>
      </c>
      <c r="BF614">
        <v>0</v>
      </c>
      <c r="BG614">
        <v>0</v>
      </c>
      <c r="BH614">
        <f>1-BF614/BG614</f>
        <v>0</v>
      </c>
      <c r="BI614">
        <v>0.5</v>
      </c>
      <c r="BJ614">
        <f>CS614</f>
        <v>0</v>
      </c>
      <c r="BK614">
        <f>L614</f>
        <v>0</v>
      </c>
      <c r="BL614">
        <f>BH614*BI614*BJ614</f>
        <v>0</v>
      </c>
      <c r="BM614">
        <f>(BK614-BC614)/BJ614</f>
        <v>0</v>
      </c>
      <c r="BN614">
        <f>(BA614-BG614)/BG614</f>
        <v>0</v>
      </c>
      <c r="BO614">
        <f>AZ614/(BB614+AZ614/BG614)</f>
        <v>0</v>
      </c>
      <c r="BP614" t="s">
        <v>421</v>
      </c>
      <c r="BQ614">
        <v>0</v>
      </c>
      <c r="BR614">
        <f>IF(BQ614&lt;&gt;0, BQ614, BO614)</f>
        <v>0</v>
      </c>
      <c r="BS614">
        <f>1-BR614/BG614</f>
        <v>0</v>
      </c>
      <c r="BT614">
        <f>(BG614-BF614)/(BG614-BR614)</f>
        <v>0</v>
      </c>
      <c r="BU614">
        <f>(BA614-BG614)/(BA614-BR614)</f>
        <v>0</v>
      </c>
      <c r="BV614">
        <f>(BG614-BF614)/(BG614-AZ614)</f>
        <v>0</v>
      </c>
      <c r="BW614">
        <f>(BA614-BG614)/(BA614-AZ614)</f>
        <v>0</v>
      </c>
      <c r="BX614">
        <f>(BT614*BR614/BF614)</f>
        <v>0</v>
      </c>
      <c r="BY614">
        <f>(1-BX614)</f>
        <v>0</v>
      </c>
      <c r="BZ614">
        <v>1371</v>
      </c>
      <c r="CA614">
        <v>300</v>
      </c>
      <c r="CB614">
        <v>300</v>
      </c>
      <c r="CC614">
        <v>300</v>
      </c>
      <c r="CD614">
        <v>10508.5</v>
      </c>
      <c r="CE614">
        <v>0.03</v>
      </c>
      <c r="CF614">
        <v>-0.00739737</v>
      </c>
      <c r="CG614">
        <v>0.08</v>
      </c>
      <c r="CH614" t="s">
        <v>421</v>
      </c>
      <c r="CI614" t="s">
        <v>421</v>
      </c>
      <c r="CJ614" t="s">
        <v>421</v>
      </c>
      <c r="CK614" t="s">
        <v>421</v>
      </c>
      <c r="CL614" t="s">
        <v>421</v>
      </c>
      <c r="CM614" t="s">
        <v>421</v>
      </c>
      <c r="CN614" t="s">
        <v>421</v>
      </c>
      <c r="CO614" t="s">
        <v>421</v>
      </c>
      <c r="CP614" t="s">
        <v>421</v>
      </c>
      <c r="CQ614" t="s">
        <v>421</v>
      </c>
      <c r="CR614">
        <f>$B$11*DQ614+$C$11*DR614+$F$11*EC614*(1-EF614)</f>
        <v>0</v>
      </c>
      <c r="CS614">
        <f>CR614*CT614</f>
        <v>0</v>
      </c>
      <c r="CT614">
        <f>($B$11*$D$9+$C$11*$D$9+$F$11*((EP614+EH614)/MAX(EP614+EH614+EQ614, 0.1)*$I$9+EQ614/MAX(EP614+EH614+EQ614, 0.1)*$J$9))/($B$11+$C$11+$F$11)</f>
        <v>0</v>
      </c>
      <c r="CU614">
        <f>($B$11*$K$9+$C$11*$K$9+$F$11*((EP614+EH614)/MAX(EP614+EH614+EQ614, 0.1)*$P$9+EQ614/MAX(EP614+EH614+EQ614, 0.1)*$Q$9))/($B$11+$C$11+$F$11)</f>
        <v>0</v>
      </c>
      <c r="CV614">
        <v>6</v>
      </c>
      <c r="CW614">
        <v>0.5</v>
      </c>
      <c r="CX614" t="s">
        <v>422</v>
      </c>
      <c r="CY614">
        <v>2</v>
      </c>
      <c r="CZ614" t="b">
        <v>1</v>
      </c>
      <c r="DA614">
        <v>1652297209.2</v>
      </c>
      <c r="DB614">
        <v>746.4912</v>
      </c>
      <c r="DC614">
        <v>839.3635</v>
      </c>
      <c r="DD614">
        <v>29.2857</v>
      </c>
      <c r="DE614">
        <v>16.11527</v>
      </c>
      <c r="DF614">
        <v>746.8446</v>
      </c>
      <c r="DG614">
        <v>29.14258999999999</v>
      </c>
      <c r="DH614">
        <v>400.0802</v>
      </c>
      <c r="DI614">
        <v>90.50292999999999</v>
      </c>
      <c r="DJ614">
        <v>0.10001784</v>
      </c>
      <c r="DK614">
        <v>34.00915</v>
      </c>
      <c r="DL614">
        <v>32.63556000000001</v>
      </c>
      <c r="DM614">
        <v>999.9</v>
      </c>
      <c r="DN614">
        <v>0</v>
      </c>
      <c r="DO614">
        <v>0</v>
      </c>
      <c r="DP614">
        <v>9996.681</v>
      </c>
      <c r="DQ614">
        <v>0</v>
      </c>
      <c r="DR614">
        <v>999.2506999999999</v>
      </c>
      <c r="DS614">
        <v>-92.87223</v>
      </c>
      <c r="DT614">
        <v>769.0120999999999</v>
      </c>
      <c r="DU614">
        <v>853.1114000000001</v>
      </c>
      <c r="DV614">
        <v>13.17044</v>
      </c>
      <c r="DW614">
        <v>839.3635</v>
      </c>
      <c r="DX614">
        <v>16.11527</v>
      </c>
      <c r="DY614">
        <v>2.650444</v>
      </c>
      <c r="DZ614">
        <v>1.458479</v>
      </c>
      <c r="EA614">
        <v>21.98107</v>
      </c>
      <c r="EB614">
        <v>12.53968</v>
      </c>
      <c r="EC614">
        <v>1500.006</v>
      </c>
      <c r="ED614">
        <v>0.9730084</v>
      </c>
      <c r="EE614">
        <v>0.02699193</v>
      </c>
      <c r="EF614">
        <v>0</v>
      </c>
      <c r="EG614">
        <v>1138.346</v>
      </c>
      <c r="EH614">
        <v>5.000970000000001</v>
      </c>
      <c r="EI614">
        <v>18419.26</v>
      </c>
      <c r="EJ614">
        <v>12491.66</v>
      </c>
      <c r="EK614">
        <v>42.937</v>
      </c>
      <c r="EL614">
        <v>44.687</v>
      </c>
      <c r="EM614">
        <v>43.1996</v>
      </c>
      <c r="EN614">
        <v>44.5</v>
      </c>
      <c r="EO614">
        <v>44.09349999999999</v>
      </c>
      <c r="EP614">
        <v>1454.656</v>
      </c>
      <c r="EQ614">
        <v>40.35000000000001</v>
      </c>
      <c r="ER614">
        <v>0</v>
      </c>
      <c r="ES614">
        <v>768.7999999523163</v>
      </c>
      <c r="ET614">
        <v>0</v>
      </c>
      <c r="EU614">
        <v>1140.026923076923</v>
      </c>
      <c r="EV614">
        <v>-20.78358972151237</v>
      </c>
      <c r="EW614">
        <v>-479.087178528875</v>
      </c>
      <c r="EX614">
        <v>18461.42692307692</v>
      </c>
      <c r="EY614">
        <v>15</v>
      </c>
      <c r="EZ614">
        <v>1652296461.5</v>
      </c>
      <c r="FA614" t="s">
        <v>1606</v>
      </c>
      <c r="FB614">
        <v>1652296461.5</v>
      </c>
      <c r="FC614">
        <v>1652296459.5</v>
      </c>
      <c r="FD614">
        <v>40</v>
      </c>
      <c r="FE614">
        <v>-0.753</v>
      </c>
      <c r="FF614">
        <v>0.017</v>
      </c>
      <c r="FG614">
        <v>0.039</v>
      </c>
      <c r="FH614">
        <v>0.136</v>
      </c>
      <c r="FI614">
        <v>400</v>
      </c>
      <c r="FJ614">
        <v>29</v>
      </c>
      <c r="FK614">
        <v>0.22</v>
      </c>
      <c r="FL614">
        <v>0.25</v>
      </c>
      <c r="FM614">
        <v>-91.7691925</v>
      </c>
      <c r="FN614">
        <v>-9.618606754221107</v>
      </c>
      <c r="FO614">
        <v>0.932442046560402</v>
      </c>
      <c r="FP614">
        <v>-1</v>
      </c>
      <c r="FQ614">
        <v>13.22289</v>
      </c>
      <c r="FR614">
        <v>-0.5723797373358678</v>
      </c>
      <c r="FS614">
        <v>0.05956591223174533</v>
      </c>
      <c r="FT614">
        <v>0</v>
      </c>
      <c r="FU614">
        <v>0</v>
      </c>
      <c r="FV614">
        <v>0</v>
      </c>
      <c r="FW614">
        <v>0</v>
      </c>
      <c r="FX614">
        <v>-1</v>
      </c>
      <c r="FY614">
        <v>0</v>
      </c>
      <c r="FZ614">
        <v>1</v>
      </c>
      <c r="GA614" t="s">
        <v>710</v>
      </c>
      <c r="GB614">
        <v>2.69296</v>
      </c>
      <c r="GC614">
        <v>2.70518</v>
      </c>
      <c r="GD614">
        <v>0.141887</v>
      </c>
      <c r="GE614">
        <v>0.151639</v>
      </c>
      <c r="GF614">
        <v>0.121029</v>
      </c>
      <c r="GG614">
        <v>0.07853</v>
      </c>
      <c r="GH614">
        <v>26861.3</v>
      </c>
      <c r="GI614">
        <v>26667.8</v>
      </c>
      <c r="GJ614">
        <v>29133.5</v>
      </c>
      <c r="GK614">
        <v>29099.7</v>
      </c>
      <c r="GL614">
        <v>33900.7</v>
      </c>
      <c r="GM614">
        <v>35704.6</v>
      </c>
      <c r="GN614">
        <v>40997.2</v>
      </c>
      <c r="GO614">
        <v>41530.2</v>
      </c>
      <c r="GP614">
        <v>1.71465</v>
      </c>
      <c r="GQ614">
        <v>1.98043</v>
      </c>
      <c r="GR614">
        <v>0.0640005</v>
      </c>
      <c r="GS614">
        <v>0</v>
      </c>
      <c r="GT614">
        <v>31.5967</v>
      </c>
      <c r="GU614">
        <v>999.9</v>
      </c>
      <c r="GV614">
        <v>37</v>
      </c>
      <c r="GW614">
        <v>38</v>
      </c>
      <c r="GX614">
        <v>27.2216</v>
      </c>
      <c r="GY614">
        <v>62.7847</v>
      </c>
      <c r="GZ614">
        <v>29.7276</v>
      </c>
      <c r="HA614">
        <v>1</v>
      </c>
      <c r="HB614">
        <v>0.417335</v>
      </c>
      <c r="HC614">
        <v>0</v>
      </c>
      <c r="HD614">
        <v>20.3919</v>
      </c>
      <c r="HE614">
        <v>5.21639</v>
      </c>
      <c r="HF614">
        <v>12.0099</v>
      </c>
      <c r="HG614">
        <v>4.98725</v>
      </c>
      <c r="HH614">
        <v>3.28858</v>
      </c>
      <c r="HI614">
        <v>2593.1</v>
      </c>
      <c r="HJ614">
        <v>9999</v>
      </c>
      <c r="HK614">
        <v>9999</v>
      </c>
      <c r="HL614">
        <v>48.1</v>
      </c>
      <c r="HM614">
        <v>1.86737</v>
      </c>
      <c r="HN614">
        <v>1.8663</v>
      </c>
      <c r="HO614">
        <v>1.86584</v>
      </c>
      <c r="HP614">
        <v>1.86573</v>
      </c>
      <c r="HQ614">
        <v>1.86753</v>
      </c>
      <c r="HR614">
        <v>1.87004</v>
      </c>
      <c r="HS614">
        <v>1.86874</v>
      </c>
      <c r="HT614">
        <v>1.87012</v>
      </c>
      <c r="HU614">
        <v>0</v>
      </c>
      <c r="HV614">
        <v>0</v>
      </c>
      <c r="HW614">
        <v>0</v>
      </c>
      <c r="HX614">
        <v>0</v>
      </c>
      <c r="HY614" t="s">
        <v>425</v>
      </c>
      <c r="HZ614" t="s">
        <v>426</v>
      </c>
      <c r="IA614" t="s">
        <v>427</v>
      </c>
      <c r="IB614" t="s">
        <v>427</v>
      </c>
      <c r="IC614" t="s">
        <v>427</v>
      </c>
      <c r="ID614" t="s">
        <v>427</v>
      </c>
      <c r="IE614">
        <v>0</v>
      </c>
      <c r="IF614">
        <v>100</v>
      </c>
      <c r="IG614">
        <v>100</v>
      </c>
      <c r="IH614">
        <v>-0.365</v>
      </c>
      <c r="II614">
        <v>0.1429</v>
      </c>
      <c r="IJ614">
        <v>0.3340698134881136</v>
      </c>
      <c r="IK614">
        <v>-0.0004613869835165773</v>
      </c>
      <c r="IL614">
        <v>-7.733014719846753E-07</v>
      </c>
      <c r="IM614">
        <v>2.12217718631011E-10</v>
      </c>
      <c r="IN614">
        <v>-0.1489367367143348</v>
      </c>
      <c r="IO614">
        <v>0.000886434048502425</v>
      </c>
      <c r="IP614">
        <v>0.0004187276611132993</v>
      </c>
      <c r="IQ614">
        <v>-3.612086840460417E-06</v>
      </c>
      <c r="IR614">
        <v>19</v>
      </c>
      <c r="IS614">
        <v>2204</v>
      </c>
      <c r="IT614">
        <v>1</v>
      </c>
      <c r="IU614">
        <v>37</v>
      </c>
      <c r="IV614">
        <v>12.5</v>
      </c>
      <c r="IW614">
        <v>12.5</v>
      </c>
      <c r="IX614">
        <v>1.86157</v>
      </c>
      <c r="IY614">
        <v>2.23267</v>
      </c>
      <c r="IZ614">
        <v>1.39648</v>
      </c>
      <c r="JA614">
        <v>2.34741</v>
      </c>
      <c r="JB614">
        <v>1.49536</v>
      </c>
      <c r="JC614">
        <v>2.30347</v>
      </c>
      <c r="JD614">
        <v>40.07</v>
      </c>
      <c r="JE614">
        <v>13.4228</v>
      </c>
      <c r="JF614">
        <v>18</v>
      </c>
      <c r="JG614">
        <v>394.575</v>
      </c>
      <c r="JH614">
        <v>547.366</v>
      </c>
      <c r="JI614">
        <v>33.2649</v>
      </c>
      <c r="JJ614">
        <v>32.7702</v>
      </c>
      <c r="JK614">
        <v>30.0003</v>
      </c>
      <c r="JL614">
        <v>32.5895</v>
      </c>
      <c r="JM614">
        <v>32.4754</v>
      </c>
      <c r="JN614">
        <v>37.305</v>
      </c>
      <c r="JO614">
        <v>38.7407</v>
      </c>
      <c r="JP614">
        <v>0</v>
      </c>
      <c r="JQ614">
        <v>-999.9</v>
      </c>
      <c r="JR614">
        <v>867.933</v>
      </c>
      <c r="JS614">
        <v>16.2307</v>
      </c>
      <c r="JT614">
        <v>99.57080000000001</v>
      </c>
      <c r="JU614">
        <v>99.6795</v>
      </c>
    </row>
    <row r="615" spans="1:281">
      <c r="A615">
        <v>599</v>
      </c>
      <c r="B615">
        <v>1652297217</v>
      </c>
      <c r="C615">
        <v>15160.5</v>
      </c>
      <c r="D615" t="s">
        <v>1711</v>
      </c>
      <c r="E615" t="s">
        <v>1712</v>
      </c>
      <c r="F615">
        <v>5</v>
      </c>
      <c r="G615" t="s">
        <v>1605</v>
      </c>
      <c r="H615" t="s">
        <v>418</v>
      </c>
      <c r="I615">
        <v>1652297214.5</v>
      </c>
      <c r="J615">
        <f>(K615)/1000</f>
        <v>0</v>
      </c>
      <c r="K615">
        <f>IF(CZ615, AN615, AH615)</f>
        <v>0</v>
      </c>
      <c r="L615">
        <f>IF(CZ615, AI615, AG615)</f>
        <v>0</v>
      </c>
      <c r="M615">
        <f>DB615 - IF(AU615&gt;1, L615*CV615*100.0/(AW615*DP615), 0)</f>
        <v>0</v>
      </c>
      <c r="N615">
        <f>((T615-J615/2)*M615-L615)/(T615+J615/2)</f>
        <v>0</v>
      </c>
      <c r="O615">
        <f>N615*(DI615+DJ615)/1000.0</f>
        <v>0</v>
      </c>
      <c r="P615">
        <f>(DB615 - IF(AU615&gt;1, L615*CV615*100.0/(AW615*DP615), 0))*(DI615+DJ615)/1000.0</f>
        <v>0</v>
      </c>
      <c r="Q615">
        <f>2.0/((1/S615-1/R615)+SIGN(S615)*SQRT((1/S615-1/R615)*(1/S615-1/R615) + 4*CW615/((CW615+1)*(CW615+1))*(2*1/S615*1/R615-1/R615*1/R615)))</f>
        <v>0</v>
      </c>
      <c r="R615">
        <f>IF(LEFT(CX615,1)&lt;&gt;"0",IF(LEFT(CX615,1)="1",3.0,CY615),$D$5+$E$5*(DP615*DI615/($K$5*1000))+$F$5*(DP615*DI615/($K$5*1000))*MAX(MIN(CV615,$J$5),$I$5)*MAX(MIN(CV615,$J$5),$I$5)+$G$5*MAX(MIN(CV615,$J$5),$I$5)*(DP615*DI615/($K$5*1000))+$H$5*(DP615*DI615/($K$5*1000))*(DP615*DI615/($K$5*1000)))</f>
        <v>0</v>
      </c>
      <c r="S615">
        <f>J615*(1000-(1000*0.61365*exp(17.502*W615/(240.97+W615))/(DI615+DJ615)+DD615)/2)/(1000*0.61365*exp(17.502*W615/(240.97+W615))/(DI615+DJ615)-DD615)</f>
        <v>0</v>
      </c>
      <c r="T615">
        <f>1/((CW615+1)/(Q615/1.6)+1/(R615/1.37)) + CW615/((CW615+1)/(Q615/1.6) + CW615/(R615/1.37))</f>
        <v>0</v>
      </c>
      <c r="U615">
        <f>(CR615*CU615)</f>
        <v>0</v>
      </c>
      <c r="V615">
        <f>(DK615+(U615+2*0.95*5.67E-8*(((DK615+$B$7)+273)^4-(DK615+273)^4)-44100*J615)/(1.84*29.3*R615+8*0.95*5.67E-8*(DK615+273)^3))</f>
        <v>0</v>
      </c>
      <c r="W615">
        <f>($C$7*DL615+$D$7*DM615+$E$7*V615)</f>
        <v>0</v>
      </c>
      <c r="X615">
        <f>0.61365*exp(17.502*W615/(240.97+W615))</f>
        <v>0</v>
      </c>
      <c r="Y615">
        <f>(Z615/AA615*100)</f>
        <v>0</v>
      </c>
      <c r="Z615">
        <f>DD615*(DI615+DJ615)/1000</f>
        <v>0</v>
      </c>
      <c r="AA615">
        <f>0.61365*exp(17.502*DK615/(240.97+DK615))</f>
        <v>0</v>
      </c>
      <c r="AB615">
        <f>(X615-DD615*(DI615+DJ615)/1000)</f>
        <v>0</v>
      </c>
      <c r="AC615">
        <f>(-J615*44100)</f>
        <v>0</v>
      </c>
      <c r="AD615">
        <f>2*29.3*R615*0.92*(DK615-W615)</f>
        <v>0</v>
      </c>
      <c r="AE615">
        <f>2*0.95*5.67E-8*(((DK615+$B$7)+273)^4-(W615+273)^4)</f>
        <v>0</v>
      </c>
      <c r="AF615">
        <f>U615+AE615+AC615+AD615</f>
        <v>0</v>
      </c>
      <c r="AG615">
        <f>DH615*AU615*(DC615-DB615*(1000-AU615*DE615)/(1000-AU615*DD615))/(100*CV615)</f>
        <v>0</v>
      </c>
      <c r="AH615">
        <f>1000*DH615*AU615*(DD615-DE615)/(100*CV615*(1000-AU615*DD615))</f>
        <v>0</v>
      </c>
      <c r="AI615">
        <f>(AJ615 - AK615 - DI615*1E3/(8.314*(DK615+273.15)) * AM615/DH615 * AL615) * DH615/(100*CV615) * (1000 - DE615)/1000</f>
        <v>0</v>
      </c>
      <c r="AJ615">
        <v>866.9539724205686</v>
      </c>
      <c r="AK615">
        <v>793.2872606060605</v>
      </c>
      <c r="AL615">
        <v>3.333020055242353</v>
      </c>
      <c r="AM615">
        <v>66.43299364286264</v>
      </c>
      <c r="AN615">
        <f>(AP615 - AO615 + DI615*1E3/(8.314*(DK615+273.15)) * AR615/DH615 * AQ615) * DH615/(100*CV615) * 1000/(1000 - AP615)</f>
        <v>0</v>
      </c>
      <c r="AO615">
        <v>16.11581311037275</v>
      </c>
      <c r="AP615">
        <v>29.25226153846156</v>
      </c>
      <c r="AQ615">
        <v>-0.0036294498061742</v>
      </c>
      <c r="AR615">
        <v>79.14352764128105</v>
      </c>
      <c r="AS615">
        <v>0</v>
      </c>
      <c r="AT615">
        <v>0</v>
      </c>
      <c r="AU615">
        <f>IF(AS615*$H$13&gt;=AW615,1.0,(AW615/(AW615-AS615*$H$13)))</f>
        <v>0</v>
      </c>
      <c r="AV615">
        <f>(AU615-1)*100</f>
        <v>0</v>
      </c>
      <c r="AW615">
        <f>MAX(0,($B$13+$C$13*DP615)/(1+$D$13*DP615)*DI615/(DK615+273)*$E$13)</f>
        <v>0</v>
      </c>
      <c r="AX615" t="s">
        <v>421</v>
      </c>
      <c r="AY615" t="s">
        <v>421</v>
      </c>
      <c r="AZ615">
        <v>0</v>
      </c>
      <c r="BA615">
        <v>0</v>
      </c>
      <c r="BB615">
        <f>1-AZ615/BA615</f>
        <v>0</v>
      </c>
      <c r="BC615">
        <v>0</v>
      </c>
      <c r="BD615" t="s">
        <v>421</v>
      </c>
      <c r="BE615" t="s">
        <v>421</v>
      </c>
      <c r="BF615">
        <v>0</v>
      </c>
      <c r="BG615">
        <v>0</v>
      </c>
      <c r="BH615">
        <f>1-BF615/BG615</f>
        <v>0</v>
      </c>
      <c r="BI615">
        <v>0.5</v>
      </c>
      <c r="BJ615">
        <f>CS615</f>
        <v>0</v>
      </c>
      <c r="BK615">
        <f>L615</f>
        <v>0</v>
      </c>
      <c r="BL615">
        <f>BH615*BI615*BJ615</f>
        <v>0</v>
      </c>
      <c r="BM615">
        <f>(BK615-BC615)/BJ615</f>
        <v>0</v>
      </c>
      <c r="BN615">
        <f>(BA615-BG615)/BG615</f>
        <v>0</v>
      </c>
      <c r="BO615">
        <f>AZ615/(BB615+AZ615/BG615)</f>
        <v>0</v>
      </c>
      <c r="BP615" t="s">
        <v>421</v>
      </c>
      <c r="BQ615">
        <v>0</v>
      </c>
      <c r="BR615">
        <f>IF(BQ615&lt;&gt;0, BQ615, BO615)</f>
        <v>0</v>
      </c>
      <c r="BS615">
        <f>1-BR615/BG615</f>
        <v>0</v>
      </c>
      <c r="BT615">
        <f>(BG615-BF615)/(BG615-BR615)</f>
        <v>0</v>
      </c>
      <c r="BU615">
        <f>(BA615-BG615)/(BA615-BR615)</f>
        <v>0</v>
      </c>
      <c r="BV615">
        <f>(BG615-BF615)/(BG615-AZ615)</f>
        <v>0</v>
      </c>
      <c r="BW615">
        <f>(BA615-BG615)/(BA615-AZ615)</f>
        <v>0</v>
      </c>
      <c r="BX615">
        <f>(BT615*BR615/BF615)</f>
        <v>0</v>
      </c>
      <c r="BY615">
        <f>(1-BX615)</f>
        <v>0</v>
      </c>
      <c r="BZ615">
        <v>1371</v>
      </c>
      <c r="CA615">
        <v>300</v>
      </c>
      <c r="CB615">
        <v>300</v>
      </c>
      <c r="CC615">
        <v>300</v>
      </c>
      <c r="CD615">
        <v>10508.5</v>
      </c>
      <c r="CE615">
        <v>0.03</v>
      </c>
      <c r="CF615">
        <v>-0.00739737</v>
      </c>
      <c r="CG615">
        <v>0.08</v>
      </c>
      <c r="CH615" t="s">
        <v>421</v>
      </c>
      <c r="CI615" t="s">
        <v>421</v>
      </c>
      <c r="CJ615" t="s">
        <v>421</v>
      </c>
      <c r="CK615" t="s">
        <v>421</v>
      </c>
      <c r="CL615" t="s">
        <v>421</v>
      </c>
      <c r="CM615" t="s">
        <v>421</v>
      </c>
      <c r="CN615" t="s">
        <v>421</v>
      </c>
      <c r="CO615" t="s">
        <v>421</v>
      </c>
      <c r="CP615" t="s">
        <v>421</v>
      </c>
      <c r="CQ615" t="s">
        <v>421</v>
      </c>
      <c r="CR615">
        <f>$B$11*DQ615+$C$11*DR615+$F$11*EC615*(1-EF615)</f>
        <v>0</v>
      </c>
      <c r="CS615">
        <f>CR615*CT615</f>
        <v>0</v>
      </c>
      <c r="CT615">
        <f>($B$11*$D$9+$C$11*$D$9+$F$11*((EP615+EH615)/MAX(EP615+EH615+EQ615, 0.1)*$I$9+EQ615/MAX(EP615+EH615+EQ615, 0.1)*$J$9))/($B$11+$C$11+$F$11)</f>
        <v>0</v>
      </c>
      <c r="CU615">
        <f>($B$11*$K$9+$C$11*$K$9+$F$11*((EP615+EH615)/MAX(EP615+EH615+EQ615, 0.1)*$P$9+EQ615/MAX(EP615+EH615+EQ615, 0.1)*$Q$9))/($B$11+$C$11+$F$11)</f>
        <v>0</v>
      </c>
      <c r="CV615">
        <v>6</v>
      </c>
      <c r="CW615">
        <v>0.5</v>
      </c>
      <c r="CX615" t="s">
        <v>422</v>
      </c>
      <c r="CY615">
        <v>2</v>
      </c>
      <c r="CZ615" t="b">
        <v>1</v>
      </c>
      <c r="DA615">
        <v>1652297214.5</v>
      </c>
      <c r="DB615">
        <v>763.5978888888889</v>
      </c>
      <c r="DC615">
        <v>857.1274444444444</v>
      </c>
      <c r="DD615">
        <v>29.26067777777778</v>
      </c>
      <c r="DE615">
        <v>16.12091111111111</v>
      </c>
      <c r="DF615">
        <v>763.973</v>
      </c>
      <c r="DG615">
        <v>29.11793333333333</v>
      </c>
      <c r="DH615">
        <v>400.0801111111111</v>
      </c>
      <c r="DI615">
        <v>90.49709999999999</v>
      </c>
      <c r="DJ615">
        <v>0.09999754444444445</v>
      </c>
      <c r="DK615">
        <v>34.01107777777778</v>
      </c>
      <c r="DL615">
        <v>32.6277</v>
      </c>
      <c r="DM615">
        <v>999.9000000000001</v>
      </c>
      <c r="DN615">
        <v>0</v>
      </c>
      <c r="DO615">
        <v>0</v>
      </c>
      <c r="DP615">
        <v>9999.642222222221</v>
      </c>
      <c r="DQ615">
        <v>0</v>
      </c>
      <c r="DR615">
        <v>999.6993333333334</v>
      </c>
      <c r="DS615">
        <v>-93.52956666666667</v>
      </c>
      <c r="DT615">
        <v>786.6148888888888</v>
      </c>
      <c r="DU615">
        <v>871.1716666666666</v>
      </c>
      <c r="DV615">
        <v>13.13974444444444</v>
      </c>
      <c r="DW615">
        <v>857.1274444444444</v>
      </c>
      <c r="DX615">
        <v>16.12091111111111</v>
      </c>
      <c r="DY615">
        <v>2.648005555555555</v>
      </c>
      <c r="DZ615">
        <v>1.458896666666667</v>
      </c>
      <c r="EA615">
        <v>21.96595555555556</v>
      </c>
      <c r="EB615">
        <v>12.54405555555556</v>
      </c>
      <c r="EC615">
        <v>1500.034444444444</v>
      </c>
      <c r="ED615">
        <v>0.9730089999999999</v>
      </c>
      <c r="EE615">
        <v>0.0269914</v>
      </c>
      <c r="EF615">
        <v>0</v>
      </c>
      <c r="EG615">
        <v>1136.287777777778</v>
      </c>
      <c r="EH615">
        <v>5.00097</v>
      </c>
      <c r="EI615">
        <v>18397.96666666667</v>
      </c>
      <c r="EJ615">
        <v>12491.91111111111</v>
      </c>
      <c r="EK615">
        <v>42.937</v>
      </c>
      <c r="EL615">
        <v>44.687</v>
      </c>
      <c r="EM615">
        <v>43.20099999999999</v>
      </c>
      <c r="EN615">
        <v>44.5</v>
      </c>
      <c r="EO615">
        <v>44.097</v>
      </c>
      <c r="EP615">
        <v>1454.684444444444</v>
      </c>
      <c r="EQ615">
        <v>40.35</v>
      </c>
      <c r="ER615">
        <v>0</v>
      </c>
      <c r="ES615">
        <v>774.2000000476837</v>
      </c>
      <c r="ET615">
        <v>0</v>
      </c>
      <c r="EU615">
        <v>1137.9948</v>
      </c>
      <c r="EV615">
        <v>-21.55692305657027</v>
      </c>
      <c r="EW615">
        <v>-463.099998711578</v>
      </c>
      <c r="EX615">
        <v>18423.964</v>
      </c>
      <c r="EY615">
        <v>15</v>
      </c>
      <c r="EZ615">
        <v>1652296461.5</v>
      </c>
      <c r="FA615" t="s">
        <v>1606</v>
      </c>
      <c r="FB615">
        <v>1652296461.5</v>
      </c>
      <c r="FC615">
        <v>1652296459.5</v>
      </c>
      <c r="FD615">
        <v>40</v>
      </c>
      <c r="FE615">
        <v>-0.753</v>
      </c>
      <c r="FF615">
        <v>0.017</v>
      </c>
      <c r="FG615">
        <v>0.039</v>
      </c>
      <c r="FH615">
        <v>0.136</v>
      </c>
      <c r="FI615">
        <v>400</v>
      </c>
      <c r="FJ615">
        <v>29</v>
      </c>
      <c r="FK615">
        <v>0.22</v>
      </c>
      <c r="FL615">
        <v>0.25</v>
      </c>
      <c r="FM615">
        <v>-92.52119</v>
      </c>
      <c r="FN615">
        <v>-8.17781313320828</v>
      </c>
      <c r="FO615">
        <v>0.7929530943883133</v>
      </c>
      <c r="FP615">
        <v>-1</v>
      </c>
      <c r="FQ615">
        <v>13.1803675</v>
      </c>
      <c r="FR615">
        <v>-0.3502030018762137</v>
      </c>
      <c r="FS615">
        <v>0.03808876072741143</v>
      </c>
      <c r="FT615">
        <v>1</v>
      </c>
      <c r="FU615">
        <v>0</v>
      </c>
      <c r="FV615">
        <v>0</v>
      </c>
      <c r="FW615">
        <v>0</v>
      </c>
      <c r="FX615">
        <v>-1</v>
      </c>
      <c r="FY615">
        <v>1</v>
      </c>
      <c r="FZ615">
        <v>1</v>
      </c>
      <c r="GA615" t="s">
        <v>719</v>
      </c>
      <c r="GB615">
        <v>2.69299</v>
      </c>
      <c r="GC615">
        <v>2.70519</v>
      </c>
      <c r="GD615">
        <v>0.143919</v>
      </c>
      <c r="GE615">
        <v>0.153579</v>
      </c>
      <c r="GF615">
        <v>0.120948</v>
      </c>
      <c r="GG615">
        <v>0.0786292</v>
      </c>
      <c r="GH615">
        <v>26797.8</v>
      </c>
      <c r="GI615">
        <v>26606.2</v>
      </c>
      <c r="GJ615">
        <v>29133.7</v>
      </c>
      <c r="GK615">
        <v>29099.2</v>
      </c>
      <c r="GL615">
        <v>33904.1</v>
      </c>
      <c r="GM615">
        <v>35700.3</v>
      </c>
      <c r="GN615">
        <v>40997.4</v>
      </c>
      <c r="GO615">
        <v>41529.6</v>
      </c>
      <c r="GP615">
        <v>1.71458</v>
      </c>
      <c r="GQ615">
        <v>1.98055</v>
      </c>
      <c r="GR615">
        <v>0.0632554</v>
      </c>
      <c r="GS615">
        <v>0</v>
      </c>
      <c r="GT615">
        <v>31.6009</v>
      </c>
      <c r="GU615">
        <v>999.9</v>
      </c>
      <c r="GV615">
        <v>37</v>
      </c>
      <c r="GW615">
        <v>38</v>
      </c>
      <c r="GX615">
        <v>27.2215</v>
      </c>
      <c r="GY615">
        <v>62.8247</v>
      </c>
      <c r="GZ615">
        <v>29.8558</v>
      </c>
      <c r="HA615">
        <v>1</v>
      </c>
      <c r="HB615">
        <v>0.417576</v>
      </c>
      <c r="HC615">
        <v>0</v>
      </c>
      <c r="HD615">
        <v>20.392</v>
      </c>
      <c r="HE615">
        <v>5.21609</v>
      </c>
      <c r="HF615">
        <v>12.0099</v>
      </c>
      <c r="HG615">
        <v>4.98725</v>
      </c>
      <c r="HH615">
        <v>3.2884</v>
      </c>
      <c r="HI615">
        <v>2593.1</v>
      </c>
      <c r="HJ615">
        <v>9999</v>
      </c>
      <c r="HK615">
        <v>9999</v>
      </c>
      <c r="HL615">
        <v>48.1</v>
      </c>
      <c r="HM615">
        <v>1.86737</v>
      </c>
      <c r="HN615">
        <v>1.8663</v>
      </c>
      <c r="HO615">
        <v>1.86584</v>
      </c>
      <c r="HP615">
        <v>1.86572</v>
      </c>
      <c r="HQ615">
        <v>1.86756</v>
      </c>
      <c r="HR615">
        <v>1.87003</v>
      </c>
      <c r="HS615">
        <v>1.86874</v>
      </c>
      <c r="HT615">
        <v>1.8701</v>
      </c>
      <c r="HU615">
        <v>0</v>
      </c>
      <c r="HV615">
        <v>0</v>
      </c>
      <c r="HW615">
        <v>0</v>
      </c>
      <c r="HX615">
        <v>0</v>
      </c>
      <c r="HY615" t="s">
        <v>425</v>
      </c>
      <c r="HZ615" t="s">
        <v>426</v>
      </c>
      <c r="IA615" t="s">
        <v>427</v>
      </c>
      <c r="IB615" t="s">
        <v>427</v>
      </c>
      <c r="IC615" t="s">
        <v>427</v>
      </c>
      <c r="ID615" t="s">
        <v>427</v>
      </c>
      <c r="IE615">
        <v>0</v>
      </c>
      <c r="IF615">
        <v>100</v>
      </c>
      <c r="IG615">
        <v>100</v>
      </c>
      <c r="IH615">
        <v>-0.385</v>
      </c>
      <c r="II615">
        <v>0.1425</v>
      </c>
      <c r="IJ615">
        <v>0.3340698134881136</v>
      </c>
      <c r="IK615">
        <v>-0.0004613869835165773</v>
      </c>
      <c r="IL615">
        <v>-7.733014719846753E-07</v>
      </c>
      <c r="IM615">
        <v>2.12217718631011E-10</v>
      </c>
      <c r="IN615">
        <v>-0.1489367367143348</v>
      </c>
      <c r="IO615">
        <v>0.000886434048502425</v>
      </c>
      <c r="IP615">
        <v>0.0004187276611132993</v>
      </c>
      <c r="IQ615">
        <v>-3.612086840460417E-06</v>
      </c>
      <c r="IR615">
        <v>19</v>
      </c>
      <c r="IS615">
        <v>2204</v>
      </c>
      <c r="IT615">
        <v>1</v>
      </c>
      <c r="IU615">
        <v>37</v>
      </c>
      <c r="IV615">
        <v>12.6</v>
      </c>
      <c r="IW615">
        <v>12.6</v>
      </c>
      <c r="IX615">
        <v>1.88843</v>
      </c>
      <c r="IY615">
        <v>2.23145</v>
      </c>
      <c r="IZ615">
        <v>1.39648</v>
      </c>
      <c r="JA615">
        <v>2.34741</v>
      </c>
      <c r="JB615">
        <v>1.49536</v>
      </c>
      <c r="JC615">
        <v>2.32178</v>
      </c>
      <c r="JD615">
        <v>40.07</v>
      </c>
      <c r="JE615">
        <v>13.4228</v>
      </c>
      <c r="JF615">
        <v>18</v>
      </c>
      <c r="JG615">
        <v>394.567</v>
      </c>
      <c r="JH615">
        <v>547.509</v>
      </c>
      <c r="JI615">
        <v>33.2692</v>
      </c>
      <c r="JJ615">
        <v>32.776</v>
      </c>
      <c r="JK615">
        <v>30.0004</v>
      </c>
      <c r="JL615">
        <v>32.5953</v>
      </c>
      <c r="JM615">
        <v>32.4812</v>
      </c>
      <c r="JN615">
        <v>37.9197</v>
      </c>
      <c r="JO615">
        <v>38.4675</v>
      </c>
      <c r="JP615">
        <v>0</v>
      </c>
      <c r="JQ615">
        <v>-999.9</v>
      </c>
      <c r="JR615">
        <v>887.966</v>
      </c>
      <c r="JS615">
        <v>16.2968</v>
      </c>
      <c r="JT615">
        <v>99.5714</v>
      </c>
      <c r="JU615">
        <v>99.67789999999999</v>
      </c>
    </row>
    <row r="616" spans="1:281">
      <c r="A616">
        <v>600</v>
      </c>
      <c r="B616">
        <v>1652297222</v>
      </c>
      <c r="C616">
        <v>15165.5</v>
      </c>
      <c r="D616" t="s">
        <v>1713</v>
      </c>
      <c r="E616" t="s">
        <v>1714</v>
      </c>
      <c r="F616">
        <v>5</v>
      </c>
      <c r="G616" t="s">
        <v>1605</v>
      </c>
      <c r="H616" t="s">
        <v>418</v>
      </c>
      <c r="I616">
        <v>1652297219.2</v>
      </c>
      <c r="J616">
        <f>(K616)/1000</f>
        <v>0</v>
      </c>
      <c r="K616">
        <f>IF(CZ616, AN616, AH616)</f>
        <v>0</v>
      </c>
      <c r="L616">
        <f>IF(CZ616, AI616, AG616)</f>
        <v>0</v>
      </c>
      <c r="M616">
        <f>DB616 - IF(AU616&gt;1, L616*CV616*100.0/(AW616*DP616), 0)</f>
        <v>0</v>
      </c>
      <c r="N616">
        <f>((T616-J616/2)*M616-L616)/(T616+J616/2)</f>
        <v>0</v>
      </c>
      <c r="O616">
        <f>N616*(DI616+DJ616)/1000.0</f>
        <v>0</v>
      </c>
      <c r="P616">
        <f>(DB616 - IF(AU616&gt;1, L616*CV616*100.0/(AW616*DP616), 0))*(DI616+DJ616)/1000.0</f>
        <v>0</v>
      </c>
      <c r="Q616">
        <f>2.0/((1/S616-1/R616)+SIGN(S616)*SQRT((1/S616-1/R616)*(1/S616-1/R616) + 4*CW616/((CW616+1)*(CW616+1))*(2*1/S616*1/R616-1/R616*1/R616)))</f>
        <v>0</v>
      </c>
      <c r="R616">
        <f>IF(LEFT(CX616,1)&lt;&gt;"0",IF(LEFT(CX616,1)="1",3.0,CY616),$D$5+$E$5*(DP616*DI616/($K$5*1000))+$F$5*(DP616*DI616/($K$5*1000))*MAX(MIN(CV616,$J$5),$I$5)*MAX(MIN(CV616,$J$5),$I$5)+$G$5*MAX(MIN(CV616,$J$5),$I$5)*(DP616*DI616/($K$5*1000))+$H$5*(DP616*DI616/($K$5*1000))*(DP616*DI616/($K$5*1000)))</f>
        <v>0</v>
      </c>
      <c r="S616">
        <f>J616*(1000-(1000*0.61365*exp(17.502*W616/(240.97+W616))/(DI616+DJ616)+DD616)/2)/(1000*0.61365*exp(17.502*W616/(240.97+W616))/(DI616+DJ616)-DD616)</f>
        <v>0</v>
      </c>
      <c r="T616">
        <f>1/((CW616+1)/(Q616/1.6)+1/(R616/1.37)) + CW616/((CW616+1)/(Q616/1.6) + CW616/(R616/1.37))</f>
        <v>0</v>
      </c>
      <c r="U616">
        <f>(CR616*CU616)</f>
        <v>0</v>
      </c>
      <c r="V616">
        <f>(DK616+(U616+2*0.95*5.67E-8*(((DK616+$B$7)+273)^4-(DK616+273)^4)-44100*J616)/(1.84*29.3*R616+8*0.95*5.67E-8*(DK616+273)^3))</f>
        <v>0</v>
      </c>
      <c r="W616">
        <f>($C$7*DL616+$D$7*DM616+$E$7*V616)</f>
        <v>0</v>
      </c>
      <c r="X616">
        <f>0.61365*exp(17.502*W616/(240.97+W616))</f>
        <v>0</v>
      </c>
      <c r="Y616">
        <f>(Z616/AA616*100)</f>
        <v>0</v>
      </c>
      <c r="Z616">
        <f>DD616*(DI616+DJ616)/1000</f>
        <v>0</v>
      </c>
      <c r="AA616">
        <f>0.61365*exp(17.502*DK616/(240.97+DK616))</f>
        <v>0</v>
      </c>
      <c r="AB616">
        <f>(X616-DD616*(DI616+DJ616)/1000)</f>
        <v>0</v>
      </c>
      <c r="AC616">
        <f>(-J616*44100)</f>
        <v>0</v>
      </c>
      <c r="AD616">
        <f>2*29.3*R616*0.92*(DK616-W616)</f>
        <v>0</v>
      </c>
      <c r="AE616">
        <f>2*0.95*5.67E-8*(((DK616+$B$7)+273)^4-(W616+273)^4)</f>
        <v>0</v>
      </c>
      <c r="AF616">
        <f>U616+AE616+AC616+AD616</f>
        <v>0</v>
      </c>
      <c r="AG616">
        <f>DH616*AU616*(DC616-DB616*(1000-AU616*DE616)/(1000-AU616*DD616))/(100*CV616)</f>
        <v>0</v>
      </c>
      <c r="AH616">
        <f>1000*DH616*AU616*(DD616-DE616)/(100*CV616*(1000-AU616*DD616))</f>
        <v>0</v>
      </c>
      <c r="AI616">
        <f>(AJ616 - AK616 - DI616*1E3/(8.314*(DK616+273.15)) * AM616/DH616 * AL616) * DH616/(100*CV616) * (1000 - DE616)/1000</f>
        <v>0</v>
      </c>
      <c r="AJ616">
        <v>883.8459933374418</v>
      </c>
      <c r="AK616">
        <v>809.9245212121214</v>
      </c>
      <c r="AL616">
        <v>3.323628616922721</v>
      </c>
      <c r="AM616">
        <v>66.43299364286264</v>
      </c>
      <c r="AN616">
        <f>(AP616 - AO616 + DI616*1E3/(8.314*(DK616+273.15)) * AR616/DH616 * AQ616) * DH616/(100*CV616) * 1000/(1000 - AP616)</f>
        <v>0</v>
      </c>
      <c r="AO616">
        <v>16.1585478301179</v>
      </c>
      <c r="AP616">
        <v>29.22568391608394</v>
      </c>
      <c r="AQ616">
        <v>-0.006620127621940249</v>
      </c>
      <c r="AR616">
        <v>79.14352764128105</v>
      </c>
      <c r="AS616">
        <v>0</v>
      </c>
      <c r="AT616">
        <v>0</v>
      </c>
      <c r="AU616">
        <f>IF(AS616*$H$13&gt;=AW616,1.0,(AW616/(AW616-AS616*$H$13)))</f>
        <v>0</v>
      </c>
      <c r="AV616">
        <f>(AU616-1)*100</f>
        <v>0</v>
      </c>
      <c r="AW616">
        <f>MAX(0,($B$13+$C$13*DP616)/(1+$D$13*DP616)*DI616/(DK616+273)*$E$13)</f>
        <v>0</v>
      </c>
      <c r="AX616" t="s">
        <v>421</v>
      </c>
      <c r="AY616" t="s">
        <v>421</v>
      </c>
      <c r="AZ616">
        <v>0</v>
      </c>
      <c r="BA616">
        <v>0</v>
      </c>
      <c r="BB616">
        <f>1-AZ616/BA616</f>
        <v>0</v>
      </c>
      <c r="BC616">
        <v>0</v>
      </c>
      <c r="BD616" t="s">
        <v>421</v>
      </c>
      <c r="BE616" t="s">
        <v>421</v>
      </c>
      <c r="BF616">
        <v>0</v>
      </c>
      <c r="BG616">
        <v>0</v>
      </c>
      <c r="BH616">
        <f>1-BF616/BG616</f>
        <v>0</v>
      </c>
      <c r="BI616">
        <v>0.5</v>
      </c>
      <c r="BJ616">
        <f>CS616</f>
        <v>0</v>
      </c>
      <c r="BK616">
        <f>L616</f>
        <v>0</v>
      </c>
      <c r="BL616">
        <f>BH616*BI616*BJ616</f>
        <v>0</v>
      </c>
      <c r="BM616">
        <f>(BK616-BC616)/BJ616</f>
        <v>0</v>
      </c>
      <c r="BN616">
        <f>(BA616-BG616)/BG616</f>
        <v>0</v>
      </c>
      <c r="BO616">
        <f>AZ616/(BB616+AZ616/BG616)</f>
        <v>0</v>
      </c>
      <c r="BP616" t="s">
        <v>421</v>
      </c>
      <c r="BQ616">
        <v>0</v>
      </c>
      <c r="BR616">
        <f>IF(BQ616&lt;&gt;0, BQ616, BO616)</f>
        <v>0</v>
      </c>
      <c r="BS616">
        <f>1-BR616/BG616</f>
        <v>0</v>
      </c>
      <c r="BT616">
        <f>(BG616-BF616)/(BG616-BR616)</f>
        <v>0</v>
      </c>
      <c r="BU616">
        <f>(BA616-BG616)/(BA616-BR616)</f>
        <v>0</v>
      </c>
      <c r="BV616">
        <f>(BG616-BF616)/(BG616-AZ616)</f>
        <v>0</v>
      </c>
      <c r="BW616">
        <f>(BA616-BG616)/(BA616-AZ616)</f>
        <v>0</v>
      </c>
      <c r="BX616">
        <f>(BT616*BR616/BF616)</f>
        <v>0</v>
      </c>
      <c r="BY616">
        <f>(1-BX616)</f>
        <v>0</v>
      </c>
      <c r="BZ616">
        <v>1371</v>
      </c>
      <c r="CA616">
        <v>300</v>
      </c>
      <c r="CB616">
        <v>300</v>
      </c>
      <c r="CC616">
        <v>300</v>
      </c>
      <c r="CD616">
        <v>10508.5</v>
      </c>
      <c r="CE616">
        <v>0.03</v>
      </c>
      <c r="CF616">
        <v>-0.00739737</v>
      </c>
      <c r="CG616">
        <v>0.08</v>
      </c>
      <c r="CH616" t="s">
        <v>421</v>
      </c>
      <c r="CI616" t="s">
        <v>421</v>
      </c>
      <c r="CJ616" t="s">
        <v>421</v>
      </c>
      <c r="CK616" t="s">
        <v>421</v>
      </c>
      <c r="CL616" t="s">
        <v>421</v>
      </c>
      <c r="CM616" t="s">
        <v>421</v>
      </c>
      <c r="CN616" t="s">
        <v>421</v>
      </c>
      <c r="CO616" t="s">
        <v>421</v>
      </c>
      <c r="CP616" t="s">
        <v>421</v>
      </c>
      <c r="CQ616" t="s">
        <v>421</v>
      </c>
      <c r="CR616">
        <f>$B$11*DQ616+$C$11*DR616+$F$11*EC616*(1-EF616)</f>
        <v>0</v>
      </c>
      <c r="CS616">
        <f>CR616*CT616</f>
        <v>0</v>
      </c>
      <c r="CT616">
        <f>($B$11*$D$9+$C$11*$D$9+$F$11*((EP616+EH616)/MAX(EP616+EH616+EQ616, 0.1)*$I$9+EQ616/MAX(EP616+EH616+EQ616, 0.1)*$J$9))/($B$11+$C$11+$F$11)</f>
        <v>0</v>
      </c>
      <c r="CU616">
        <f>($B$11*$K$9+$C$11*$K$9+$F$11*((EP616+EH616)/MAX(EP616+EH616+EQ616, 0.1)*$P$9+EQ616/MAX(EP616+EH616+EQ616, 0.1)*$Q$9))/($B$11+$C$11+$F$11)</f>
        <v>0</v>
      </c>
      <c r="CV616">
        <v>6</v>
      </c>
      <c r="CW616">
        <v>0.5</v>
      </c>
      <c r="CX616" t="s">
        <v>422</v>
      </c>
      <c r="CY616">
        <v>2</v>
      </c>
      <c r="CZ616" t="b">
        <v>1</v>
      </c>
      <c r="DA616">
        <v>1652297219.2</v>
      </c>
      <c r="DB616">
        <v>778.8091000000001</v>
      </c>
      <c r="DC616">
        <v>872.7329999999999</v>
      </c>
      <c r="DD616">
        <v>29.23511</v>
      </c>
      <c r="DE616">
        <v>16.17519</v>
      </c>
      <c r="DF616">
        <v>779.2036999999999</v>
      </c>
      <c r="DG616">
        <v>29.09279</v>
      </c>
      <c r="DH616">
        <v>400.058</v>
      </c>
      <c r="DI616">
        <v>90.49275</v>
      </c>
      <c r="DJ616">
        <v>0.09996563999999999</v>
      </c>
      <c r="DK616">
        <v>34.01533000000001</v>
      </c>
      <c r="DL616">
        <v>32.63799</v>
      </c>
      <c r="DM616">
        <v>999.9</v>
      </c>
      <c r="DN616">
        <v>0</v>
      </c>
      <c r="DO616">
        <v>0</v>
      </c>
      <c r="DP616">
        <v>9999.424999999999</v>
      </c>
      <c r="DQ616">
        <v>0</v>
      </c>
      <c r="DR616">
        <v>1002.996</v>
      </c>
      <c r="DS616">
        <v>-93.92396000000001</v>
      </c>
      <c r="DT616">
        <v>802.2634</v>
      </c>
      <c r="DU616">
        <v>887.082</v>
      </c>
      <c r="DV616">
        <v>13.0599</v>
      </c>
      <c r="DW616">
        <v>872.7329999999999</v>
      </c>
      <c r="DX616">
        <v>16.17519</v>
      </c>
      <c r="DY616">
        <v>2.645564</v>
      </c>
      <c r="DZ616">
        <v>1.463739</v>
      </c>
      <c r="EA616">
        <v>21.95086</v>
      </c>
      <c r="EB616">
        <v>12.59454</v>
      </c>
      <c r="EC616">
        <v>1499.966</v>
      </c>
      <c r="ED616">
        <v>0.9730077999999999</v>
      </c>
      <c r="EE616">
        <v>0.02699246</v>
      </c>
      <c r="EF616">
        <v>0</v>
      </c>
      <c r="EG616">
        <v>1134.329</v>
      </c>
      <c r="EH616">
        <v>5.000970000000001</v>
      </c>
      <c r="EI616">
        <v>18373.64</v>
      </c>
      <c r="EJ616">
        <v>12491.34</v>
      </c>
      <c r="EK616">
        <v>42.937</v>
      </c>
      <c r="EL616">
        <v>44.687</v>
      </c>
      <c r="EM616">
        <v>43.1996</v>
      </c>
      <c r="EN616">
        <v>44.5</v>
      </c>
      <c r="EO616">
        <v>44.125</v>
      </c>
      <c r="EP616">
        <v>1454.616</v>
      </c>
      <c r="EQ616">
        <v>40.35000000000001</v>
      </c>
      <c r="ER616">
        <v>0</v>
      </c>
      <c r="ES616">
        <v>779</v>
      </c>
      <c r="ET616">
        <v>0</v>
      </c>
      <c r="EU616">
        <v>1136.168</v>
      </c>
      <c r="EV616">
        <v>-24.82230769854477</v>
      </c>
      <c r="EW616">
        <v>-227.0461531174437</v>
      </c>
      <c r="EX616">
        <v>18391.12</v>
      </c>
      <c r="EY616">
        <v>15</v>
      </c>
      <c r="EZ616">
        <v>1652296461.5</v>
      </c>
      <c r="FA616" t="s">
        <v>1606</v>
      </c>
      <c r="FB616">
        <v>1652296461.5</v>
      </c>
      <c r="FC616">
        <v>1652296459.5</v>
      </c>
      <c r="FD616">
        <v>40</v>
      </c>
      <c r="FE616">
        <v>-0.753</v>
      </c>
      <c r="FF616">
        <v>0.017</v>
      </c>
      <c r="FG616">
        <v>0.039</v>
      </c>
      <c r="FH616">
        <v>0.136</v>
      </c>
      <c r="FI616">
        <v>400</v>
      </c>
      <c r="FJ616">
        <v>29</v>
      </c>
      <c r="FK616">
        <v>0.22</v>
      </c>
      <c r="FL616">
        <v>0.25</v>
      </c>
      <c r="FM616">
        <v>-93.02464999999999</v>
      </c>
      <c r="FN616">
        <v>-6.998568855534665</v>
      </c>
      <c r="FO616">
        <v>0.6810759979620477</v>
      </c>
      <c r="FP616">
        <v>-1</v>
      </c>
      <c r="FQ616">
        <v>13.1450375</v>
      </c>
      <c r="FR616">
        <v>-0.3998510318949197</v>
      </c>
      <c r="FS616">
        <v>0.04324251199629834</v>
      </c>
      <c r="FT616">
        <v>1</v>
      </c>
      <c r="FU616">
        <v>0</v>
      </c>
      <c r="FV616">
        <v>0</v>
      </c>
      <c r="FW616">
        <v>0</v>
      </c>
      <c r="FX616">
        <v>-1</v>
      </c>
      <c r="FY616">
        <v>1</v>
      </c>
      <c r="FZ616">
        <v>1</v>
      </c>
      <c r="GA616" t="s">
        <v>719</v>
      </c>
      <c r="GB616">
        <v>2.69292</v>
      </c>
      <c r="GC616">
        <v>2.70521</v>
      </c>
      <c r="GD616">
        <v>0.145939</v>
      </c>
      <c r="GE616">
        <v>0.155536</v>
      </c>
      <c r="GF616">
        <v>0.12088</v>
      </c>
      <c r="GG616">
        <v>0.07886269999999999</v>
      </c>
      <c r="GH616">
        <v>26733.9</v>
      </c>
      <c r="GI616">
        <v>26544.5</v>
      </c>
      <c r="GJ616">
        <v>29133.2</v>
      </c>
      <c r="GK616">
        <v>29099.2</v>
      </c>
      <c r="GL616">
        <v>33906.3</v>
      </c>
      <c r="GM616">
        <v>35691.3</v>
      </c>
      <c r="GN616">
        <v>40996.8</v>
      </c>
      <c r="GO616">
        <v>41529.6</v>
      </c>
      <c r="GP616">
        <v>1.7141</v>
      </c>
      <c r="GQ616">
        <v>1.98037</v>
      </c>
      <c r="GR616">
        <v>0.063926</v>
      </c>
      <c r="GS616">
        <v>0</v>
      </c>
      <c r="GT616">
        <v>31.6043</v>
      </c>
      <c r="GU616">
        <v>999.9</v>
      </c>
      <c r="GV616">
        <v>37</v>
      </c>
      <c r="GW616">
        <v>38</v>
      </c>
      <c r="GX616">
        <v>27.222</v>
      </c>
      <c r="GY616">
        <v>62.9547</v>
      </c>
      <c r="GZ616">
        <v>29.8918</v>
      </c>
      <c r="HA616">
        <v>1</v>
      </c>
      <c r="HB616">
        <v>0.41784</v>
      </c>
      <c r="HC616">
        <v>0</v>
      </c>
      <c r="HD616">
        <v>20.3918</v>
      </c>
      <c r="HE616">
        <v>5.21579</v>
      </c>
      <c r="HF616">
        <v>12.0099</v>
      </c>
      <c r="HG616">
        <v>4.9871</v>
      </c>
      <c r="HH616">
        <v>3.28833</v>
      </c>
      <c r="HI616">
        <v>2593.1</v>
      </c>
      <c r="HJ616">
        <v>9999</v>
      </c>
      <c r="HK616">
        <v>9999</v>
      </c>
      <c r="HL616">
        <v>48.1</v>
      </c>
      <c r="HM616">
        <v>1.86737</v>
      </c>
      <c r="HN616">
        <v>1.8663</v>
      </c>
      <c r="HO616">
        <v>1.86584</v>
      </c>
      <c r="HP616">
        <v>1.86572</v>
      </c>
      <c r="HQ616">
        <v>1.86754</v>
      </c>
      <c r="HR616">
        <v>1.87003</v>
      </c>
      <c r="HS616">
        <v>1.86874</v>
      </c>
      <c r="HT616">
        <v>1.87011</v>
      </c>
      <c r="HU616">
        <v>0</v>
      </c>
      <c r="HV616">
        <v>0</v>
      </c>
      <c r="HW616">
        <v>0</v>
      </c>
      <c r="HX616">
        <v>0</v>
      </c>
      <c r="HY616" t="s">
        <v>425</v>
      </c>
      <c r="HZ616" t="s">
        <v>426</v>
      </c>
      <c r="IA616" t="s">
        <v>427</v>
      </c>
      <c r="IB616" t="s">
        <v>427</v>
      </c>
      <c r="IC616" t="s">
        <v>427</v>
      </c>
      <c r="ID616" t="s">
        <v>427</v>
      </c>
      <c r="IE616">
        <v>0</v>
      </c>
      <c r="IF616">
        <v>100</v>
      </c>
      <c r="IG616">
        <v>100</v>
      </c>
      <c r="IH616">
        <v>-0.406</v>
      </c>
      <c r="II616">
        <v>0.1421</v>
      </c>
      <c r="IJ616">
        <v>0.3340698134881136</v>
      </c>
      <c r="IK616">
        <v>-0.0004613869835165773</v>
      </c>
      <c r="IL616">
        <v>-7.733014719846753E-07</v>
      </c>
      <c r="IM616">
        <v>2.12217718631011E-10</v>
      </c>
      <c r="IN616">
        <v>-0.1489367367143348</v>
      </c>
      <c r="IO616">
        <v>0.000886434048502425</v>
      </c>
      <c r="IP616">
        <v>0.0004187276611132993</v>
      </c>
      <c r="IQ616">
        <v>-3.612086840460417E-06</v>
      </c>
      <c r="IR616">
        <v>19</v>
      </c>
      <c r="IS616">
        <v>2204</v>
      </c>
      <c r="IT616">
        <v>1</v>
      </c>
      <c r="IU616">
        <v>37</v>
      </c>
      <c r="IV616">
        <v>12.7</v>
      </c>
      <c r="IW616">
        <v>12.7</v>
      </c>
      <c r="IX616">
        <v>1.92017</v>
      </c>
      <c r="IY616">
        <v>2.22778</v>
      </c>
      <c r="IZ616">
        <v>1.39648</v>
      </c>
      <c r="JA616">
        <v>2.34741</v>
      </c>
      <c r="JB616">
        <v>1.49536</v>
      </c>
      <c r="JC616">
        <v>2.34253</v>
      </c>
      <c r="JD616">
        <v>40.0953</v>
      </c>
      <c r="JE616">
        <v>13.4228</v>
      </c>
      <c r="JF616">
        <v>18</v>
      </c>
      <c r="JG616">
        <v>394.34</v>
      </c>
      <c r="JH616">
        <v>547.4299999999999</v>
      </c>
      <c r="JI616">
        <v>33.2734</v>
      </c>
      <c r="JJ616">
        <v>32.7822</v>
      </c>
      <c r="JK616">
        <v>30.0003</v>
      </c>
      <c r="JL616">
        <v>32.601</v>
      </c>
      <c r="JM616">
        <v>32.4869</v>
      </c>
      <c r="JN616">
        <v>38.4688</v>
      </c>
      <c r="JO616">
        <v>38.1927</v>
      </c>
      <c r="JP616">
        <v>0</v>
      </c>
      <c r="JQ616">
        <v>-999.9</v>
      </c>
      <c r="JR616">
        <v>901.371</v>
      </c>
      <c r="JS616">
        <v>16.3589</v>
      </c>
      <c r="JT616">
        <v>99.5698</v>
      </c>
      <c r="JU616">
        <v>99.678</v>
      </c>
    </row>
    <row r="617" spans="1:281">
      <c r="A617">
        <v>601</v>
      </c>
      <c r="B617">
        <v>1652297227</v>
      </c>
      <c r="C617">
        <v>15170.5</v>
      </c>
      <c r="D617" t="s">
        <v>1715</v>
      </c>
      <c r="E617" t="s">
        <v>1716</v>
      </c>
      <c r="F617">
        <v>5</v>
      </c>
      <c r="G617" t="s">
        <v>1605</v>
      </c>
      <c r="H617" t="s">
        <v>418</v>
      </c>
      <c r="I617">
        <v>1652297224.5</v>
      </c>
      <c r="J617">
        <f>(K617)/1000</f>
        <v>0</v>
      </c>
      <c r="K617">
        <f>IF(CZ617, AN617, AH617)</f>
        <v>0</v>
      </c>
      <c r="L617">
        <f>IF(CZ617, AI617, AG617)</f>
        <v>0</v>
      </c>
      <c r="M617">
        <f>DB617 - IF(AU617&gt;1, L617*CV617*100.0/(AW617*DP617), 0)</f>
        <v>0</v>
      </c>
      <c r="N617">
        <f>((T617-J617/2)*M617-L617)/(T617+J617/2)</f>
        <v>0</v>
      </c>
      <c r="O617">
        <f>N617*(DI617+DJ617)/1000.0</f>
        <v>0</v>
      </c>
      <c r="P617">
        <f>(DB617 - IF(AU617&gt;1, L617*CV617*100.0/(AW617*DP617), 0))*(DI617+DJ617)/1000.0</f>
        <v>0</v>
      </c>
      <c r="Q617">
        <f>2.0/((1/S617-1/R617)+SIGN(S617)*SQRT((1/S617-1/R617)*(1/S617-1/R617) + 4*CW617/((CW617+1)*(CW617+1))*(2*1/S617*1/R617-1/R617*1/R617)))</f>
        <v>0</v>
      </c>
      <c r="R617">
        <f>IF(LEFT(CX617,1)&lt;&gt;"0",IF(LEFT(CX617,1)="1",3.0,CY617),$D$5+$E$5*(DP617*DI617/($K$5*1000))+$F$5*(DP617*DI617/($K$5*1000))*MAX(MIN(CV617,$J$5),$I$5)*MAX(MIN(CV617,$J$5),$I$5)+$G$5*MAX(MIN(CV617,$J$5),$I$5)*(DP617*DI617/($K$5*1000))+$H$5*(DP617*DI617/($K$5*1000))*(DP617*DI617/($K$5*1000)))</f>
        <v>0</v>
      </c>
      <c r="S617">
        <f>J617*(1000-(1000*0.61365*exp(17.502*W617/(240.97+W617))/(DI617+DJ617)+DD617)/2)/(1000*0.61365*exp(17.502*W617/(240.97+W617))/(DI617+DJ617)-DD617)</f>
        <v>0</v>
      </c>
      <c r="T617">
        <f>1/((CW617+1)/(Q617/1.6)+1/(R617/1.37)) + CW617/((CW617+1)/(Q617/1.6) + CW617/(R617/1.37))</f>
        <v>0</v>
      </c>
      <c r="U617">
        <f>(CR617*CU617)</f>
        <v>0</v>
      </c>
      <c r="V617">
        <f>(DK617+(U617+2*0.95*5.67E-8*(((DK617+$B$7)+273)^4-(DK617+273)^4)-44100*J617)/(1.84*29.3*R617+8*0.95*5.67E-8*(DK617+273)^3))</f>
        <v>0</v>
      </c>
      <c r="W617">
        <f>($C$7*DL617+$D$7*DM617+$E$7*V617)</f>
        <v>0</v>
      </c>
      <c r="X617">
        <f>0.61365*exp(17.502*W617/(240.97+W617))</f>
        <v>0</v>
      </c>
      <c r="Y617">
        <f>(Z617/AA617*100)</f>
        <v>0</v>
      </c>
      <c r="Z617">
        <f>DD617*(DI617+DJ617)/1000</f>
        <v>0</v>
      </c>
      <c r="AA617">
        <f>0.61365*exp(17.502*DK617/(240.97+DK617))</f>
        <v>0</v>
      </c>
      <c r="AB617">
        <f>(X617-DD617*(DI617+DJ617)/1000)</f>
        <v>0</v>
      </c>
      <c r="AC617">
        <f>(-J617*44100)</f>
        <v>0</v>
      </c>
      <c r="AD617">
        <f>2*29.3*R617*0.92*(DK617-W617)</f>
        <v>0</v>
      </c>
      <c r="AE617">
        <f>2*0.95*5.67E-8*(((DK617+$B$7)+273)^4-(W617+273)^4)</f>
        <v>0</v>
      </c>
      <c r="AF617">
        <f>U617+AE617+AC617+AD617</f>
        <v>0</v>
      </c>
      <c r="AG617">
        <f>DH617*AU617*(DC617-DB617*(1000-AU617*DE617)/(1000-AU617*DD617))/(100*CV617)</f>
        <v>0</v>
      </c>
      <c r="AH617">
        <f>1000*DH617*AU617*(DD617-DE617)/(100*CV617*(1000-AU617*DD617))</f>
        <v>0</v>
      </c>
      <c r="AI617">
        <f>(AJ617 - AK617 - DI617*1E3/(8.314*(DK617+273.15)) * AM617/DH617 * AL617) * DH617/(100*CV617) * (1000 - DE617)/1000</f>
        <v>0</v>
      </c>
      <c r="AJ617">
        <v>901.0150305232063</v>
      </c>
      <c r="AK617">
        <v>826.7254424242427</v>
      </c>
      <c r="AL617">
        <v>3.374101671608717</v>
      </c>
      <c r="AM617">
        <v>66.43299364286264</v>
      </c>
      <c r="AN617">
        <f>(AP617 - AO617 + DI617*1E3/(8.314*(DK617+273.15)) * AR617/DH617 * AQ617) * DH617/(100*CV617) * 1000/(1000 - AP617)</f>
        <v>0</v>
      </c>
      <c r="AO617">
        <v>16.22559351078849</v>
      </c>
      <c r="AP617">
        <v>29.18866783216784</v>
      </c>
      <c r="AQ617">
        <v>-0.007641864800793908</v>
      </c>
      <c r="AR617">
        <v>79.14352764128105</v>
      </c>
      <c r="AS617">
        <v>0</v>
      </c>
      <c r="AT617">
        <v>0</v>
      </c>
      <c r="AU617">
        <f>IF(AS617*$H$13&gt;=AW617,1.0,(AW617/(AW617-AS617*$H$13)))</f>
        <v>0</v>
      </c>
      <c r="AV617">
        <f>(AU617-1)*100</f>
        <v>0</v>
      </c>
      <c r="AW617">
        <f>MAX(0,($B$13+$C$13*DP617)/(1+$D$13*DP617)*DI617/(DK617+273)*$E$13)</f>
        <v>0</v>
      </c>
      <c r="AX617" t="s">
        <v>421</v>
      </c>
      <c r="AY617" t="s">
        <v>421</v>
      </c>
      <c r="AZ617">
        <v>0</v>
      </c>
      <c r="BA617">
        <v>0</v>
      </c>
      <c r="BB617">
        <f>1-AZ617/BA617</f>
        <v>0</v>
      </c>
      <c r="BC617">
        <v>0</v>
      </c>
      <c r="BD617" t="s">
        <v>421</v>
      </c>
      <c r="BE617" t="s">
        <v>421</v>
      </c>
      <c r="BF617">
        <v>0</v>
      </c>
      <c r="BG617">
        <v>0</v>
      </c>
      <c r="BH617">
        <f>1-BF617/BG617</f>
        <v>0</v>
      </c>
      <c r="BI617">
        <v>0.5</v>
      </c>
      <c r="BJ617">
        <f>CS617</f>
        <v>0</v>
      </c>
      <c r="BK617">
        <f>L617</f>
        <v>0</v>
      </c>
      <c r="BL617">
        <f>BH617*BI617*BJ617</f>
        <v>0</v>
      </c>
      <c r="BM617">
        <f>(BK617-BC617)/BJ617</f>
        <v>0</v>
      </c>
      <c r="BN617">
        <f>(BA617-BG617)/BG617</f>
        <v>0</v>
      </c>
      <c r="BO617">
        <f>AZ617/(BB617+AZ617/BG617)</f>
        <v>0</v>
      </c>
      <c r="BP617" t="s">
        <v>421</v>
      </c>
      <c r="BQ617">
        <v>0</v>
      </c>
      <c r="BR617">
        <f>IF(BQ617&lt;&gt;0, BQ617, BO617)</f>
        <v>0</v>
      </c>
      <c r="BS617">
        <f>1-BR617/BG617</f>
        <v>0</v>
      </c>
      <c r="BT617">
        <f>(BG617-BF617)/(BG617-BR617)</f>
        <v>0</v>
      </c>
      <c r="BU617">
        <f>(BA617-BG617)/(BA617-BR617)</f>
        <v>0</v>
      </c>
      <c r="BV617">
        <f>(BG617-BF617)/(BG617-AZ617)</f>
        <v>0</v>
      </c>
      <c r="BW617">
        <f>(BA617-BG617)/(BA617-AZ617)</f>
        <v>0</v>
      </c>
      <c r="BX617">
        <f>(BT617*BR617/BF617)</f>
        <v>0</v>
      </c>
      <c r="BY617">
        <f>(1-BX617)</f>
        <v>0</v>
      </c>
      <c r="BZ617">
        <v>1371</v>
      </c>
      <c r="CA617">
        <v>300</v>
      </c>
      <c r="CB617">
        <v>300</v>
      </c>
      <c r="CC617">
        <v>300</v>
      </c>
      <c r="CD617">
        <v>10508.5</v>
      </c>
      <c r="CE617">
        <v>0.03</v>
      </c>
      <c r="CF617">
        <v>-0.00739737</v>
      </c>
      <c r="CG617">
        <v>0.08</v>
      </c>
      <c r="CH617" t="s">
        <v>421</v>
      </c>
      <c r="CI617" t="s">
        <v>421</v>
      </c>
      <c r="CJ617" t="s">
        <v>421</v>
      </c>
      <c r="CK617" t="s">
        <v>421</v>
      </c>
      <c r="CL617" t="s">
        <v>421</v>
      </c>
      <c r="CM617" t="s">
        <v>421</v>
      </c>
      <c r="CN617" t="s">
        <v>421</v>
      </c>
      <c r="CO617" t="s">
        <v>421</v>
      </c>
      <c r="CP617" t="s">
        <v>421</v>
      </c>
      <c r="CQ617" t="s">
        <v>421</v>
      </c>
      <c r="CR617">
        <f>$B$11*DQ617+$C$11*DR617+$F$11*EC617*(1-EF617)</f>
        <v>0</v>
      </c>
      <c r="CS617">
        <f>CR617*CT617</f>
        <v>0</v>
      </c>
      <c r="CT617">
        <f>($B$11*$D$9+$C$11*$D$9+$F$11*((EP617+EH617)/MAX(EP617+EH617+EQ617, 0.1)*$I$9+EQ617/MAX(EP617+EH617+EQ617, 0.1)*$J$9))/($B$11+$C$11+$F$11)</f>
        <v>0</v>
      </c>
      <c r="CU617">
        <f>($B$11*$K$9+$C$11*$K$9+$F$11*((EP617+EH617)/MAX(EP617+EH617+EQ617, 0.1)*$P$9+EQ617/MAX(EP617+EH617+EQ617, 0.1)*$Q$9))/($B$11+$C$11+$F$11)</f>
        <v>0</v>
      </c>
      <c r="CV617">
        <v>6</v>
      </c>
      <c r="CW617">
        <v>0.5</v>
      </c>
      <c r="CX617" t="s">
        <v>422</v>
      </c>
      <c r="CY617">
        <v>2</v>
      </c>
      <c r="CZ617" t="b">
        <v>1</v>
      </c>
      <c r="DA617">
        <v>1652297224.5</v>
      </c>
      <c r="DB617">
        <v>796.0324444444445</v>
      </c>
      <c r="DC617">
        <v>890.6216666666667</v>
      </c>
      <c r="DD617">
        <v>29.20342222222222</v>
      </c>
      <c r="DE617">
        <v>16.25248888888889</v>
      </c>
      <c r="DF617">
        <v>796.4493333333335</v>
      </c>
      <c r="DG617">
        <v>29.0616</v>
      </c>
      <c r="DH617">
        <v>400.098</v>
      </c>
      <c r="DI617">
        <v>90.49655555555556</v>
      </c>
      <c r="DJ617">
        <v>0.1000782222222222</v>
      </c>
      <c r="DK617">
        <v>34.02122222222223</v>
      </c>
      <c r="DL617">
        <v>32.63911111111111</v>
      </c>
      <c r="DM617">
        <v>999.9000000000001</v>
      </c>
      <c r="DN617">
        <v>0</v>
      </c>
      <c r="DO617">
        <v>0</v>
      </c>
      <c r="DP617">
        <v>10002.62444444445</v>
      </c>
      <c r="DQ617">
        <v>0</v>
      </c>
      <c r="DR617">
        <v>1002.655555555556</v>
      </c>
      <c r="DS617">
        <v>-94.58908888888888</v>
      </c>
      <c r="DT617">
        <v>819.9786666666666</v>
      </c>
      <c r="DU617">
        <v>905.3354444444444</v>
      </c>
      <c r="DV617">
        <v>12.95092222222222</v>
      </c>
      <c r="DW617">
        <v>890.6216666666667</v>
      </c>
      <c r="DX617">
        <v>16.25248888888889</v>
      </c>
      <c r="DY617">
        <v>2.642808888888889</v>
      </c>
      <c r="DZ617">
        <v>1.470793333333333</v>
      </c>
      <c r="EA617">
        <v>21.93378888888889</v>
      </c>
      <c r="EB617">
        <v>12.66786666666667</v>
      </c>
      <c r="EC617">
        <v>1500.026666666667</v>
      </c>
      <c r="ED617">
        <v>0.9730089999999999</v>
      </c>
      <c r="EE617">
        <v>0.0269914</v>
      </c>
      <c r="EF617">
        <v>0</v>
      </c>
      <c r="EG617">
        <v>1131.751111111111</v>
      </c>
      <c r="EH617">
        <v>5.00097</v>
      </c>
      <c r="EI617">
        <v>18364.03333333333</v>
      </c>
      <c r="EJ617">
        <v>12491.85555555556</v>
      </c>
      <c r="EK617">
        <v>42.937</v>
      </c>
      <c r="EL617">
        <v>44.687</v>
      </c>
      <c r="EM617">
        <v>43.20099999999999</v>
      </c>
      <c r="EN617">
        <v>44.5</v>
      </c>
      <c r="EO617">
        <v>44.125</v>
      </c>
      <c r="EP617">
        <v>1454.676666666667</v>
      </c>
      <c r="EQ617">
        <v>40.35</v>
      </c>
      <c r="ER617">
        <v>0</v>
      </c>
      <c r="ES617">
        <v>783.7999999523163</v>
      </c>
      <c r="ET617">
        <v>0</v>
      </c>
      <c r="EU617">
        <v>1134.0852</v>
      </c>
      <c r="EV617">
        <v>-27.14230766425031</v>
      </c>
      <c r="EW617">
        <v>-144.3769219112658</v>
      </c>
      <c r="EX617">
        <v>18376.772</v>
      </c>
      <c r="EY617">
        <v>15</v>
      </c>
      <c r="EZ617">
        <v>1652296461.5</v>
      </c>
      <c r="FA617" t="s">
        <v>1606</v>
      </c>
      <c r="FB617">
        <v>1652296461.5</v>
      </c>
      <c r="FC617">
        <v>1652296459.5</v>
      </c>
      <c r="FD617">
        <v>40</v>
      </c>
      <c r="FE617">
        <v>-0.753</v>
      </c>
      <c r="FF617">
        <v>0.017</v>
      </c>
      <c r="FG617">
        <v>0.039</v>
      </c>
      <c r="FH617">
        <v>0.136</v>
      </c>
      <c r="FI617">
        <v>400</v>
      </c>
      <c r="FJ617">
        <v>29</v>
      </c>
      <c r="FK617">
        <v>0.22</v>
      </c>
      <c r="FL617">
        <v>0.25</v>
      </c>
      <c r="FM617">
        <v>-93.71702999999999</v>
      </c>
      <c r="FN617">
        <v>-6.501219512194994</v>
      </c>
      <c r="FO617">
        <v>0.6287126804829045</v>
      </c>
      <c r="FP617">
        <v>-1</v>
      </c>
      <c r="FQ617">
        <v>13.08177</v>
      </c>
      <c r="FR617">
        <v>-0.8639977485929277</v>
      </c>
      <c r="FS617">
        <v>0.08596883795887915</v>
      </c>
      <c r="FT617">
        <v>0</v>
      </c>
      <c r="FU617">
        <v>0</v>
      </c>
      <c r="FV617">
        <v>0</v>
      </c>
      <c r="FW617">
        <v>0</v>
      </c>
      <c r="FX617">
        <v>-1</v>
      </c>
      <c r="FY617">
        <v>0</v>
      </c>
      <c r="FZ617">
        <v>1</v>
      </c>
      <c r="GA617" t="s">
        <v>710</v>
      </c>
      <c r="GB617">
        <v>2.69298</v>
      </c>
      <c r="GC617">
        <v>2.70517</v>
      </c>
      <c r="GD617">
        <v>0.147973</v>
      </c>
      <c r="GE617">
        <v>0.15749</v>
      </c>
      <c r="GF617">
        <v>0.120788</v>
      </c>
      <c r="GG617">
        <v>0.079203</v>
      </c>
      <c r="GH617">
        <v>26670.2</v>
      </c>
      <c r="GI617">
        <v>26483</v>
      </c>
      <c r="GJ617">
        <v>29133.4</v>
      </c>
      <c r="GK617">
        <v>29099.2</v>
      </c>
      <c r="GL617">
        <v>33910</v>
      </c>
      <c r="GM617">
        <v>35678.2</v>
      </c>
      <c r="GN617">
        <v>40996.9</v>
      </c>
      <c r="GO617">
        <v>41529.8</v>
      </c>
      <c r="GP617">
        <v>1.7139</v>
      </c>
      <c r="GQ617">
        <v>1.9804</v>
      </c>
      <c r="GR617">
        <v>0.0633672</v>
      </c>
      <c r="GS617">
        <v>0</v>
      </c>
      <c r="GT617">
        <v>31.6078</v>
      </c>
      <c r="GU617">
        <v>999.9</v>
      </c>
      <c r="GV617">
        <v>36.9</v>
      </c>
      <c r="GW617">
        <v>38</v>
      </c>
      <c r="GX617">
        <v>27.1436</v>
      </c>
      <c r="GY617">
        <v>62.9347</v>
      </c>
      <c r="GZ617">
        <v>29.8397</v>
      </c>
      <c r="HA617">
        <v>1</v>
      </c>
      <c r="HB617">
        <v>0.417932</v>
      </c>
      <c r="HC617">
        <v>0</v>
      </c>
      <c r="HD617">
        <v>20.392</v>
      </c>
      <c r="HE617">
        <v>5.21624</v>
      </c>
      <c r="HF617">
        <v>12.0099</v>
      </c>
      <c r="HG617">
        <v>4.9872</v>
      </c>
      <c r="HH617">
        <v>3.28853</v>
      </c>
      <c r="HI617">
        <v>2593.3</v>
      </c>
      <c r="HJ617">
        <v>9999</v>
      </c>
      <c r="HK617">
        <v>9999</v>
      </c>
      <c r="HL617">
        <v>48.1</v>
      </c>
      <c r="HM617">
        <v>1.86736</v>
      </c>
      <c r="HN617">
        <v>1.8663</v>
      </c>
      <c r="HO617">
        <v>1.86584</v>
      </c>
      <c r="HP617">
        <v>1.8657</v>
      </c>
      <c r="HQ617">
        <v>1.86754</v>
      </c>
      <c r="HR617">
        <v>1.87002</v>
      </c>
      <c r="HS617">
        <v>1.86874</v>
      </c>
      <c r="HT617">
        <v>1.8701</v>
      </c>
      <c r="HU617">
        <v>0</v>
      </c>
      <c r="HV617">
        <v>0</v>
      </c>
      <c r="HW617">
        <v>0</v>
      </c>
      <c r="HX617">
        <v>0</v>
      </c>
      <c r="HY617" t="s">
        <v>425</v>
      </c>
      <c r="HZ617" t="s">
        <v>426</v>
      </c>
      <c r="IA617" t="s">
        <v>427</v>
      </c>
      <c r="IB617" t="s">
        <v>427</v>
      </c>
      <c r="IC617" t="s">
        <v>427</v>
      </c>
      <c r="ID617" t="s">
        <v>427</v>
      </c>
      <c r="IE617">
        <v>0</v>
      </c>
      <c r="IF617">
        <v>100</v>
      </c>
      <c r="IG617">
        <v>100</v>
      </c>
      <c r="IH617">
        <v>-0.427</v>
      </c>
      <c r="II617">
        <v>0.1415</v>
      </c>
      <c r="IJ617">
        <v>0.3340698134881136</v>
      </c>
      <c r="IK617">
        <v>-0.0004613869835165773</v>
      </c>
      <c r="IL617">
        <v>-7.733014719846753E-07</v>
      </c>
      <c r="IM617">
        <v>2.12217718631011E-10</v>
      </c>
      <c r="IN617">
        <v>-0.1489367367143348</v>
      </c>
      <c r="IO617">
        <v>0.000886434048502425</v>
      </c>
      <c r="IP617">
        <v>0.0004187276611132993</v>
      </c>
      <c r="IQ617">
        <v>-3.612086840460417E-06</v>
      </c>
      <c r="IR617">
        <v>19</v>
      </c>
      <c r="IS617">
        <v>2204</v>
      </c>
      <c r="IT617">
        <v>1</v>
      </c>
      <c r="IU617">
        <v>37</v>
      </c>
      <c r="IV617">
        <v>12.8</v>
      </c>
      <c r="IW617">
        <v>12.8</v>
      </c>
      <c r="IX617">
        <v>1.94702</v>
      </c>
      <c r="IY617">
        <v>2.22778</v>
      </c>
      <c r="IZ617">
        <v>1.39648</v>
      </c>
      <c r="JA617">
        <v>2.34741</v>
      </c>
      <c r="JB617">
        <v>1.49536</v>
      </c>
      <c r="JC617">
        <v>2.34131</v>
      </c>
      <c r="JD617">
        <v>40.0953</v>
      </c>
      <c r="JE617">
        <v>13.4228</v>
      </c>
      <c r="JF617">
        <v>18</v>
      </c>
      <c r="JG617">
        <v>394.264</v>
      </c>
      <c r="JH617">
        <v>547.4930000000001</v>
      </c>
      <c r="JI617">
        <v>33.2778</v>
      </c>
      <c r="JJ617">
        <v>32.788</v>
      </c>
      <c r="JK617">
        <v>30.0002</v>
      </c>
      <c r="JL617">
        <v>32.6068</v>
      </c>
      <c r="JM617">
        <v>32.4919</v>
      </c>
      <c r="JN617">
        <v>39.0789</v>
      </c>
      <c r="JO617">
        <v>37.9089</v>
      </c>
      <c r="JP617">
        <v>0</v>
      </c>
      <c r="JQ617">
        <v>-999.9</v>
      </c>
      <c r="JR617">
        <v>921.481</v>
      </c>
      <c r="JS617">
        <v>16.4426</v>
      </c>
      <c r="JT617">
        <v>99.5702</v>
      </c>
      <c r="JU617">
        <v>99.6782</v>
      </c>
    </row>
    <row r="618" spans="1:281">
      <c r="A618">
        <v>602</v>
      </c>
      <c r="B618">
        <v>1652297232</v>
      </c>
      <c r="C618">
        <v>15175.5</v>
      </c>
      <c r="D618" t="s">
        <v>1717</v>
      </c>
      <c r="E618" t="s">
        <v>1718</v>
      </c>
      <c r="F618">
        <v>5</v>
      </c>
      <c r="G618" t="s">
        <v>1605</v>
      </c>
      <c r="H618" t="s">
        <v>418</v>
      </c>
      <c r="I618">
        <v>1652297229.2</v>
      </c>
      <c r="J618">
        <f>(K618)/1000</f>
        <v>0</v>
      </c>
      <c r="K618">
        <f>IF(CZ618, AN618, AH618)</f>
        <v>0</v>
      </c>
      <c r="L618">
        <f>IF(CZ618, AI618, AG618)</f>
        <v>0</v>
      </c>
      <c r="M618">
        <f>DB618 - IF(AU618&gt;1, L618*CV618*100.0/(AW618*DP618), 0)</f>
        <v>0</v>
      </c>
      <c r="N618">
        <f>((T618-J618/2)*M618-L618)/(T618+J618/2)</f>
        <v>0</v>
      </c>
      <c r="O618">
        <f>N618*(DI618+DJ618)/1000.0</f>
        <v>0</v>
      </c>
      <c r="P618">
        <f>(DB618 - IF(AU618&gt;1, L618*CV618*100.0/(AW618*DP618), 0))*(DI618+DJ618)/1000.0</f>
        <v>0</v>
      </c>
      <c r="Q618">
        <f>2.0/((1/S618-1/R618)+SIGN(S618)*SQRT((1/S618-1/R618)*(1/S618-1/R618) + 4*CW618/((CW618+1)*(CW618+1))*(2*1/S618*1/R618-1/R618*1/R618)))</f>
        <v>0</v>
      </c>
      <c r="R618">
        <f>IF(LEFT(CX618,1)&lt;&gt;"0",IF(LEFT(CX618,1)="1",3.0,CY618),$D$5+$E$5*(DP618*DI618/($K$5*1000))+$F$5*(DP618*DI618/($K$5*1000))*MAX(MIN(CV618,$J$5),$I$5)*MAX(MIN(CV618,$J$5),$I$5)+$G$5*MAX(MIN(CV618,$J$5),$I$5)*(DP618*DI618/($K$5*1000))+$H$5*(DP618*DI618/($K$5*1000))*(DP618*DI618/($K$5*1000)))</f>
        <v>0</v>
      </c>
      <c r="S618">
        <f>J618*(1000-(1000*0.61365*exp(17.502*W618/(240.97+W618))/(DI618+DJ618)+DD618)/2)/(1000*0.61365*exp(17.502*W618/(240.97+W618))/(DI618+DJ618)-DD618)</f>
        <v>0</v>
      </c>
      <c r="T618">
        <f>1/((CW618+1)/(Q618/1.6)+1/(R618/1.37)) + CW618/((CW618+1)/(Q618/1.6) + CW618/(R618/1.37))</f>
        <v>0</v>
      </c>
      <c r="U618">
        <f>(CR618*CU618)</f>
        <v>0</v>
      </c>
      <c r="V618">
        <f>(DK618+(U618+2*0.95*5.67E-8*(((DK618+$B$7)+273)^4-(DK618+273)^4)-44100*J618)/(1.84*29.3*R618+8*0.95*5.67E-8*(DK618+273)^3))</f>
        <v>0</v>
      </c>
      <c r="W618">
        <f>($C$7*DL618+$D$7*DM618+$E$7*V618)</f>
        <v>0</v>
      </c>
      <c r="X618">
        <f>0.61365*exp(17.502*W618/(240.97+W618))</f>
        <v>0</v>
      </c>
      <c r="Y618">
        <f>(Z618/AA618*100)</f>
        <v>0</v>
      </c>
      <c r="Z618">
        <f>DD618*(DI618+DJ618)/1000</f>
        <v>0</v>
      </c>
      <c r="AA618">
        <f>0.61365*exp(17.502*DK618/(240.97+DK618))</f>
        <v>0</v>
      </c>
      <c r="AB618">
        <f>(X618-DD618*(DI618+DJ618)/1000)</f>
        <v>0</v>
      </c>
      <c r="AC618">
        <f>(-J618*44100)</f>
        <v>0</v>
      </c>
      <c r="AD618">
        <f>2*29.3*R618*0.92*(DK618-W618)</f>
        <v>0</v>
      </c>
      <c r="AE618">
        <f>2*0.95*5.67E-8*(((DK618+$B$7)+273)^4-(W618+273)^4)</f>
        <v>0</v>
      </c>
      <c r="AF618">
        <f>U618+AE618+AC618+AD618</f>
        <v>0</v>
      </c>
      <c r="AG618">
        <f>DH618*AU618*(DC618-DB618*(1000-AU618*DE618)/(1000-AU618*DD618))/(100*CV618)</f>
        <v>0</v>
      </c>
      <c r="AH618">
        <f>1000*DH618*AU618*(DD618-DE618)/(100*CV618*(1000-AU618*DD618))</f>
        <v>0</v>
      </c>
      <c r="AI618">
        <f>(AJ618 - AK618 - DI618*1E3/(8.314*(DK618+273.15)) * AM618/DH618 * AL618) * DH618/(100*CV618) * (1000 - DE618)/1000</f>
        <v>0</v>
      </c>
      <c r="AJ618">
        <v>918.1621175348447</v>
      </c>
      <c r="AK618">
        <v>843.4475030303032</v>
      </c>
      <c r="AL618">
        <v>3.349076889933852</v>
      </c>
      <c r="AM618">
        <v>66.43299364286264</v>
      </c>
      <c r="AN618">
        <f>(AP618 - AO618 + DI618*1E3/(8.314*(DK618+273.15)) * AR618/DH618 * AQ618) * DH618/(100*CV618) * 1000/(1000 - AP618)</f>
        <v>0</v>
      </c>
      <c r="AO618">
        <v>16.33194364826916</v>
      </c>
      <c r="AP618">
        <v>29.18725664335665</v>
      </c>
      <c r="AQ618">
        <v>-0.001297746618222368</v>
      </c>
      <c r="AR618">
        <v>79.14352764128105</v>
      </c>
      <c r="AS618">
        <v>0</v>
      </c>
      <c r="AT618">
        <v>0</v>
      </c>
      <c r="AU618">
        <f>IF(AS618*$H$13&gt;=AW618,1.0,(AW618/(AW618-AS618*$H$13)))</f>
        <v>0</v>
      </c>
      <c r="AV618">
        <f>(AU618-1)*100</f>
        <v>0</v>
      </c>
      <c r="AW618">
        <f>MAX(0,($B$13+$C$13*DP618)/(1+$D$13*DP618)*DI618/(DK618+273)*$E$13)</f>
        <v>0</v>
      </c>
      <c r="AX618" t="s">
        <v>421</v>
      </c>
      <c r="AY618" t="s">
        <v>421</v>
      </c>
      <c r="AZ618">
        <v>0</v>
      </c>
      <c r="BA618">
        <v>0</v>
      </c>
      <c r="BB618">
        <f>1-AZ618/BA618</f>
        <v>0</v>
      </c>
      <c r="BC618">
        <v>0</v>
      </c>
      <c r="BD618" t="s">
        <v>421</v>
      </c>
      <c r="BE618" t="s">
        <v>421</v>
      </c>
      <c r="BF618">
        <v>0</v>
      </c>
      <c r="BG618">
        <v>0</v>
      </c>
      <c r="BH618">
        <f>1-BF618/BG618</f>
        <v>0</v>
      </c>
      <c r="BI618">
        <v>0.5</v>
      </c>
      <c r="BJ618">
        <f>CS618</f>
        <v>0</v>
      </c>
      <c r="BK618">
        <f>L618</f>
        <v>0</v>
      </c>
      <c r="BL618">
        <f>BH618*BI618*BJ618</f>
        <v>0</v>
      </c>
      <c r="BM618">
        <f>(BK618-BC618)/BJ618</f>
        <v>0</v>
      </c>
      <c r="BN618">
        <f>(BA618-BG618)/BG618</f>
        <v>0</v>
      </c>
      <c r="BO618">
        <f>AZ618/(BB618+AZ618/BG618)</f>
        <v>0</v>
      </c>
      <c r="BP618" t="s">
        <v>421</v>
      </c>
      <c r="BQ618">
        <v>0</v>
      </c>
      <c r="BR618">
        <f>IF(BQ618&lt;&gt;0, BQ618, BO618)</f>
        <v>0</v>
      </c>
      <c r="BS618">
        <f>1-BR618/BG618</f>
        <v>0</v>
      </c>
      <c r="BT618">
        <f>(BG618-BF618)/(BG618-BR618)</f>
        <v>0</v>
      </c>
      <c r="BU618">
        <f>(BA618-BG618)/(BA618-BR618)</f>
        <v>0</v>
      </c>
      <c r="BV618">
        <f>(BG618-BF618)/(BG618-AZ618)</f>
        <v>0</v>
      </c>
      <c r="BW618">
        <f>(BA618-BG618)/(BA618-AZ618)</f>
        <v>0</v>
      </c>
      <c r="BX618">
        <f>(BT618*BR618/BF618)</f>
        <v>0</v>
      </c>
      <c r="BY618">
        <f>(1-BX618)</f>
        <v>0</v>
      </c>
      <c r="BZ618">
        <v>1371</v>
      </c>
      <c r="CA618">
        <v>300</v>
      </c>
      <c r="CB618">
        <v>300</v>
      </c>
      <c r="CC618">
        <v>300</v>
      </c>
      <c r="CD618">
        <v>10508.5</v>
      </c>
      <c r="CE618">
        <v>0.03</v>
      </c>
      <c r="CF618">
        <v>-0.00739737</v>
      </c>
      <c r="CG618">
        <v>0.08</v>
      </c>
      <c r="CH618" t="s">
        <v>421</v>
      </c>
      <c r="CI618" t="s">
        <v>421</v>
      </c>
      <c r="CJ618" t="s">
        <v>421</v>
      </c>
      <c r="CK618" t="s">
        <v>421</v>
      </c>
      <c r="CL618" t="s">
        <v>421</v>
      </c>
      <c r="CM618" t="s">
        <v>421</v>
      </c>
      <c r="CN618" t="s">
        <v>421</v>
      </c>
      <c r="CO618" t="s">
        <v>421</v>
      </c>
      <c r="CP618" t="s">
        <v>421</v>
      </c>
      <c r="CQ618" t="s">
        <v>421</v>
      </c>
      <c r="CR618">
        <f>$B$11*DQ618+$C$11*DR618+$F$11*EC618*(1-EF618)</f>
        <v>0</v>
      </c>
      <c r="CS618">
        <f>CR618*CT618</f>
        <v>0</v>
      </c>
      <c r="CT618">
        <f>($B$11*$D$9+$C$11*$D$9+$F$11*((EP618+EH618)/MAX(EP618+EH618+EQ618, 0.1)*$I$9+EQ618/MAX(EP618+EH618+EQ618, 0.1)*$J$9))/($B$11+$C$11+$F$11)</f>
        <v>0</v>
      </c>
      <c r="CU618">
        <f>($B$11*$K$9+$C$11*$K$9+$F$11*((EP618+EH618)/MAX(EP618+EH618+EQ618, 0.1)*$P$9+EQ618/MAX(EP618+EH618+EQ618, 0.1)*$Q$9))/($B$11+$C$11+$F$11)</f>
        <v>0</v>
      </c>
      <c r="CV618">
        <v>6</v>
      </c>
      <c r="CW618">
        <v>0.5</v>
      </c>
      <c r="CX618" t="s">
        <v>422</v>
      </c>
      <c r="CY618">
        <v>2</v>
      </c>
      <c r="CZ618" t="b">
        <v>1</v>
      </c>
      <c r="DA618">
        <v>1652297229.2</v>
      </c>
      <c r="DB618">
        <v>811.3934999999999</v>
      </c>
      <c r="DC618">
        <v>906.3630000000001</v>
      </c>
      <c r="DD618">
        <v>29.18559</v>
      </c>
      <c r="DE618">
        <v>16.35625</v>
      </c>
      <c r="DF618">
        <v>811.83</v>
      </c>
      <c r="DG618">
        <v>29.04405</v>
      </c>
      <c r="DH618">
        <v>400.0714</v>
      </c>
      <c r="DI618">
        <v>90.50254</v>
      </c>
      <c r="DJ618">
        <v>0.09994773999999999</v>
      </c>
      <c r="DK618">
        <v>34.024</v>
      </c>
      <c r="DL618">
        <v>32.6441</v>
      </c>
      <c r="DM618">
        <v>999.9</v>
      </c>
      <c r="DN618">
        <v>0</v>
      </c>
      <c r="DO618">
        <v>0</v>
      </c>
      <c r="DP618">
        <v>10009.49</v>
      </c>
      <c r="DQ618">
        <v>0</v>
      </c>
      <c r="DR618">
        <v>1000.5365</v>
      </c>
      <c r="DS618">
        <v>-94.96954000000001</v>
      </c>
      <c r="DT618">
        <v>835.7864</v>
      </c>
      <c r="DU618">
        <v>921.4343000000001</v>
      </c>
      <c r="DV618">
        <v>12.82932</v>
      </c>
      <c r="DW618">
        <v>906.3630000000001</v>
      </c>
      <c r="DX618">
        <v>16.35625</v>
      </c>
      <c r="DY618">
        <v>2.64137</v>
      </c>
      <c r="DZ618">
        <v>1.480282</v>
      </c>
      <c r="EA618">
        <v>21.92484</v>
      </c>
      <c r="EB618">
        <v>12.76599</v>
      </c>
      <c r="EC618">
        <v>1499.987</v>
      </c>
      <c r="ED618">
        <v>0.9730084</v>
      </c>
      <c r="EE618">
        <v>0.02699193</v>
      </c>
      <c r="EF618">
        <v>0</v>
      </c>
      <c r="EG618">
        <v>1129.567</v>
      </c>
      <c r="EH618">
        <v>5.000970000000001</v>
      </c>
      <c r="EI618">
        <v>18324.88</v>
      </c>
      <c r="EJ618">
        <v>12491.52</v>
      </c>
      <c r="EK618">
        <v>42.9433</v>
      </c>
      <c r="EL618">
        <v>44.687</v>
      </c>
      <c r="EM618">
        <v>43.2248</v>
      </c>
      <c r="EN618">
        <v>44.5</v>
      </c>
      <c r="EO618">
        <v>44.125</v>
      </c>
      <c r="EP618">
        <v>1454.637</v>
      </c>
      <c r="EQ618">
        <v>40.35000000000001</v>
      </c>
      <c r="ER618">
        <v>0</v>
      </c>
      <c r="ES618">
        <v>789.2000000476837</v>
      </c>
      <c r="ET618">
        <v>0</v>
      </c>
      <c r="EU618">
        <v>1131.736153846154</v>
      </c>
      <c r="EV618">
        <v>-28.79794873643753</v>
      </c>
      <c r="EW618">
        <v>-312.2393162410042</v>
      </c>
      <c r="EX618">
        <v>18351.15384615385</v>
      </c>
      <c r="EY618">
        <v>15</v>
      </c>
      <c r="EZ618">
        <v>1652296461.5</v>
      </c>
      <c r="FA618" t="s">
        <v>1606</v>
      </c>
      <c r="FB618">
        <v>1652296461.5</v>
      </c>
      <c r="FC618">
        <v>1652296459.5</v>
      </c>
      <c r="FD618">
        <v>40</v>
      </c>
      <c r="FE618">
        <v>-0.753</v>
      </c>
      <c r="FF618">
        <v>0.017</v>
      </c>
      <c r="FG618">
        <v>0.039</v>
      </c>
      <c r="FH618">
        <v>0.136</v>
      </c>
      <c r="FI618">
        <v>400</v>
      </c>
      <c r="FJ618">
        <v>29</v>
      </c>
      <c r="FK618">
        <v>0.22</v>
      </c>
      <c r="FL618">
        <v>0.25</v>
      </c>
      <c r="FM618">
        <v>-94.1579463414634</v>
      </c>
      <c r="FN618">
        <v>-6.035772125435261</v>
      </c>
      <c r="FO618">
        <v>0.598581634955606</v>
      </c>
      <c r="FP618">
        <v>-1</v>
      </c>
      <c r="FQ618">
        <v>13.0087487804878</v>
      </c>
      <c r="FR618">
        <v>-1.19704390243905</v>
      </c>
      <c r="FS618">
        <v>0.1196139524489682</v>
      </c>
      <c r="FT618">
        <v>0</v>
      </c>
      <c r="FU618">
        <v>0</v>
      </c>
      <c r="FV618">
        <v>0</v>
      </c>
      <c r="FW618">
        <v>0</v>
      </c>
      <c r="FX618">
        <v>-1</v>
      </c>
      <c r="FY618">
        <v>0</v>
      </c>
      <c r="FZ618">
        <v>1</v>
      </c>
      <c r="GA618" t="s">
        <v>710</v>
      </c>
      <c r="GB618">
        <v>2.69311</v>
      </c>
      <c r="GC618">
        <v>2.70515</v>
      </c>
      <c r="GD618">
        <v>0.149958</v>
      </c>
      <c r="GE618">
        <v>0.159433</v>
      </c>
      <c r="GF618">
        <v>0.120788</v>
      </c>
      <c r="GG618">
        <v>0.079458</v>
      </c>
      <c r="GH618">
        <v>26608</v>
      </c>
      <c r="GI618">
        <v>26422.2</v>
      </c>
      <c r="GJ618">
        <v>29133.4</v>
      </c>
      <c r="GK618">
        <v>29099.7</v>
      </c>
      <c r="GL618">
        <v>33910.4</v>
      </c>
      <c r="GM618">
        <v>35668.7</v>
      </c>
      <c r="GN618">
        <v>40997.3</v>
      </c>
      <c r="GO618">
        <v>41530.3</v>
      </c>
      <c r="GP618">
        <v>1.71405</v>
      </c>
      <c r="GQ618">
        <v>1.98062</v>
      </c>
      <c r="GR618">
        <v>0.06448479999999999</v>
      </c>
      <c r="GS618">
        <v>0</v>
      </c>
      <c r="GT618">
        <v>31.6122</v>
      </c>
      <c r="GU618">
        <v>999.9</v>
      </c>
      <c r="GV618">
        <v>36.9</v>
      </c>
      <c r="GW618">
        <v>38</v>
      </c>
      <c r="GX618">
        <v>27.1441</v>
      </c>
      <c r="GY618">
        <v>62.7647</v>
      </c>
      <c r="GZ618">
        <v>29.7997</v>
      </c>
      <c r="HA618">
        <v>1</v>
      </c>
      <c r="HB618">
        <v>0.418166</v>
      </c>
      <c r="HC618">
        <v>0</v>
      </c>
      <c r="HD618">
        <v>20.3918</v>
      </c>
      <c r="HE618">
        <v>5.21609</v>
      </c>
      <c r="HF618">
        <v>12.0099</v>
      </c>
      <c r="HG618">
        <v>4.98735</v>
      </c>
      <c r="HH618">
        <v>3.28848</v>
      </c>
      <c r="HI618">
        <v>2593.3</v>
      </c>
      <c r="HJ618">
        <v>9999</v>
      </c>
      <c r="HK618">
        <v>9999</v>
      </c>
      <c r="HL618">
        <v>48.1</v>
      </c>
      <c r="HM618">
        <v>1.86737</v>
      </c>
      <c r="HN618">
        <v>1.8663</v>
      </c>
      <c r="HO618">
        <v>1.86584</v>
      </c>
      <c r="HP618">
        <v>1.86572</v>
      </c>
      <c r="HQ618">
        <v>1.86754</v>
      </c>
      <c r="HR618">
        <v>1.87003</v>
      </c>
      <c r="HS618">
        <v>1.86874</v>
      </c>
      <c r="HT618">
        <v>1.8701</v>
      </c>
      <c r="HU618">
        <v>0</v>
      </c>
      <c r="HV618">
        <v>0</v>
      </c>
      <c r="HW618">
        <v>0</v>
      </c>
      <c r="HX618">
        <v>0</v>
      </c>
      <c r="HY618" t="s">
        <v>425</v>
      </c>
      <c r="HZ618" t="s">
        <v>426</v>
      </c>
      <c r="IA618" t="s">
        <v>427</v>
      </c>
      <c r="IB618" t="s">
        <v>427</v>
      </c>
      <c r="IC618" t="s">
        <v>427</v>
      </c>
      <c r="ID618" t="s">
        <v>427</v>
      </c>
      <c r="IE618">
        <v>0</v>
      </c>
      <c r="IF618">
        <v>100</v>
      </c>
      <c r="IG618">
        <v>100</v>
      </c>
      <c r="IH618">
        <v>-0.449</v>
      </c>
      <c r="II618">
        <v>0.1416</v>
      </c>
      <c r="IJ618">
        <v>0.3340698134881136</v>
      </c>
      <c r="IK618">
        <v>-0.0004613869835165773</v>
      </c>
      <c r="IL618">
        <v>-7.733014719846753E-07</v>
      </c>
      <c r="IM618">
        <v>2.12217718631011E-10</v>
      </c>
      <c r="IN618">
        <v>-0.1489367367143348</v>
      </c>
      <c r="IO618">
        <v>0.000886434048502425</v>
      </c>
      <c r="IP618">
        <v>0.0004187276611132993</v>
      </c>
      <c r="IQ618">
        <v>-3.612086840460417E-06</v>
      </c>
      <c r="IR618">
        <v>19</v>
      </c>
      <c r="IS618">
        <v>2204</v>
      </c>
      <c r="IT618">
        <v>1</v>
      </c>
      <c r="IU618">
        <v>37</v>
      </c>
      <c r="IV618">
        <v>12.8</v>
      </c>
      <c r="IW618">
        <v>12.9</v>
      </c>
      <c r="IX618">
        <v>1.97754</v>
      </c>
      <c r="IY618">
        <v>2.22412</v>
      </c>
      <c r="IZ618">
        <v>1.39648</v>
      </c>
      <c r="JA618">
        <v>2.34741</v>
      </c>
      <c r="JB618">
        <v>1.49536</v>
      </c>
      <c r="JC618">
        <v>2.38159</v>
      </c>
      <c r="JD618">
        <v>40.0953</v>
      </c>
      <c r="JE618">
        <v>13.4316</v>
      </c>
      <c r="JF618">
        <v>18</v>
      </c>
      <c r="JG618">
        <v>394.38</v>
      </c>
      <c r="JH618">
        <v>547.71</v>
      </c>
      <c r="JI618">
        <v>33.2824</v>
      </c>
      <c r="JJ618">
        <v>32.7938</v>
      </c>
      <c r="JK618">
        <v>30.0003</v>
      </c>
      <c r="JL618">
        <v>32.6125</v>
      </c>
      <c r="JM618">
        <v>32.4975</v>
      </c>
      <c r="JN618">
        <v>39.6192</v>
      </c>
      <c r="JO618">
        <v>37.6134</v>
      </c>
      <c r="JP618">
        <v>0</v>
      </c>
      <c r="JQ618">
        <v>-999.9</v>
      </c>
      <c r="JR618">
        <v>934.9109999999999</v>
      </c>
      <c r="JS618">
        <v>16.4979</v>
      </c>
      <c r="JT618">
        <v>99.57080000000001</v>
      </c>
      <c r="JU618">
        <v>99.67959999999999</v>
      </c>
    </row>
    <row r="619" spans="1:281">
      <c r="A619">
        <v>603</v>
      </c>
      <c r="B619">
        <v>1652297237</v>
      </c>
      <c r="C619">
        <v>15180.5</v>
      </c>
      <c r="D619" t="s">
        <v>1719</v>
      </c>
      <c r="E619" t="s">
        <v>1720</v>
      </c>
      <c r="F619">
        <v>5</v>
      </c>
      <c r="G619" t="s">
        <v>1605</v>
      </c>
      <c r="H619" t="s">
        <v>418</v>
      </c>
      <c r="I619">
        <v>1652297234.5</v>
      </c>
      <c r="J619">
        <f>(K619)/1000</f>
        <v>0</v>
      </c>
      <c r="K619">
        <f>IF(CZ619, AN619, AH619)</f>
        <v>0</v>
      </c>
      <c r="L619">
        <f>IF(CZ619, AI619, AG619)</f>
        <v>0</v>
      </c>
      <c r="M619">
        <f>DB619 - IF(AU619&gt;1, L619*CV619*100.0/(AW619*DP619), 0)</f>
        <v>0</v>
      </c>
      <c r="N619">
        <f>((T619-J619/2)*M619-L619)/(T619+J619/2)</f>
        <v>0</v>
      </c>
      <c r="O619">
        <f>N619*(DI619+DJ619)/1000.0</f>
        <v>0</v>
      </c>
      <c r="P619">
        <f>(DB619 - IF(AU619&gt;1, L619*CV619*100.0/(AW619*DP619), 0))*(DI619+DJ619)/1000.0</f>
        <v>0</v>
      </c>
      <c r="Q619">
        <f>2.0/((1/S619-1/R619)+SIGN(S619)*SQRT((1/S619-1/R619)*(1/S619-1/R619) + 4*CW619/((CW619+1)*(CW619+1))*(2*1/S619*1/R619-1/R619*1/R619)))</f>
        <v>0</v>
      </c>
      <c r="R619">
        <f>IF(LEFT(CX619,1)&lt;&gt;"0",IF(LEFT(CX619,1)="1",3.0,CY619),$D$5+$E$5*(DP619*DI619/($K$5*1000))+$F$5*(DP619*DI619/($K$5*1000))*MAX(MIN(CV619,$J$5),$I$5)*MAX(MIN(CV619,$J$5),$I$5)+$G$5*MAX(MIN(CV619,$J$5),$I$5)*(DP619*DI619/($K$5*1000))+$H$5*(DP619*DI619/($K$5*1000))*(DP619*DI619/($K$5*1000)))</f>
        <v>0</v>
      </c>
      <c r="S619">
        <f>J619*(1000-(1000*0.61365*exp(17.502*W619/(240.97+W619))/(DI619+DJ619)+DD619)/2)/(1000*0.61365*exp(17.502*W619/(240.97+W619))/(DI619+DJ619)-DD619)</f>
        <v>0</v>
      </c>
      <c r="T619">
        <f>1/((CW619+1)/(Q619/1.6)+1/(R619/1.37)) + CW619/((CW619+1)/(Q619/1.6) + CW619/(R619/1.37))</f>
        <v>0</v>
      </c>
      <c r="U619">
        <f>(CR619*CU619)</f>
        <v>0</v>
      </c>
      <c r="V619">
        <f>(DK619+(U619+2*0.95*5.67E-8*(((DK619+$B$7)+273)^4-(DK619+273)^4)-44100*J619)/(1.84*29.3*R619+8*0.95*5.67E-8*(DK619+273)^3))</f>
        <v>0</v>
      </c>
      <c r="W619">
        <f>($C$7*DL619+$D$7*DM619+$E$7*V619)</f>
        <v>0</v>
      </c>
      <c r="X619">
        <f>0.61365*exp(17.502*W619/(240.97+W619))</f>
        <v>0</v>
      </c>
      <c r="Y619">
        <f>(Z619/AA619*100)</f>
        <v>0</v>
      </c>
      <c r="Z619">
        <f>DD619*(DI619+DJ619)/1000</f>
        <v>0</v>
      </c>
      <c r="AA619">
        <f>0.61365*exp(17.502*DK619/(240.97+DK619))</f>
        <v>0</v>
      </c>
      <c r="AB619">
        <f>(X619-DD619*(DI619+DJ619)/1000)</f>
        <v>0</v>
      </c>
      <c r="AC619">
        <f>(-J619*44100)</f>
        <v>0</v>
      </c>
      <c r="AD619">
        <f>2*29.3*R619*0.92*(DK619-W619)</f>
        <v>0</v>
      </c>
      <c r="AE619">
        <f>2*0.95*5.67E-8*(((DK619+$B$7)+273)^4-(W619+273)^4)</f>
        <v>0</v>
      </c>
      <c r="AF619">
        <f>U619+AE619+AC619+AD619</f>
        <v>0</v>
      </c>
      <c r="AG619">
        <f>DH619*AU619*(DC619-DB619*(1000-AU619*DE619)/(1000-AU619*DD619))/(100*CV619)</f>
        <v>0</v>
      </c>
      <c r="AH619">
        <f>1000*DH619*AU619*(DD619-DE619)/(100*CV619*(1000-AU619*DD619))</f>
        <v>0</v>
      </c>
      <c r="AI619">
        <f>(AJ619 - AK619 - DI619*1E3/(8.314*(DK619+273.15)) * AM619/DH619 * AL619) * DH619/(100*CV619) * (1000 - DE619)/1000</f>
        <v>0</v>
      </c>
      <c r="AJ619">
        <v>935.4932972785083</v>
      </c>
      <c r="AK619">
        <v>860.380436363636</v>
      </c>
      <c r="AL619">
        <v>3.404208033363039</v>
      </c>
      <c r="AM619">
        <v>66.43299364286264</v>
      </c>
      <c r="AN619">
        <f>(AP619 - AO619 + DI619*1E3/(8.314*(DK619+273.15)) * AR619/DH619 * AQ619) * DH619/(100*CV619) * 1000/(1000 - AP619)</f>
        <v>0</v>
      </c>
      <c r="AO619">
        <v>16.38075788464029</v>
      </c>
      <c r="AP619">
        <v>29.15999790209793</v>
      </c>
      <c r="AQ619">
        <v>-0.0003512186229439472</v>
      </c>
      <c r="AR619">
        <v>79.14352764128105</v>
      </c>
      <c r="AS619">
        <v>0</v>
      </c>
      <c r="AT619">
        <v>0</v>
      </c>
      <c r="AU619">
        <f>IF(AS619*$H$13&gt;=AW619,1.0,(AW619/(AW619-AS619*$H$13)))</f>
        <v>0</v>
      </c>
      <c r="AV619">
        <f>(AU619-1)*100</f>
        <v>0</v>
      </c>
      <c r="AW619">
        <f>MAX(0,($B$13+$C$13*DP619)/(1+$D$13*DP619)*DI619/(DK619+273)*$E$13)</f>
        <v>0</v>
      </c>
      <c r="AX619" t="s">
        <v>421</v>
      </c>
      <c r="AY619" t="s">
        <v>421</v>
      </c>
      <c r="AZ619">
        <v>0</v>
      </c>
      <c r="BA619">
        <v>0</v>
      </c>
      <c r="BB619">
        <f>1-AZ619/BA619</f>
        <v>0</v>
      </c>
      <c r="BC619">
        <v>0</v>
      </c>
      <c r="BD619" t="s">
        <v>421</v>
      </c>
      <c r="BE619" t="s">
        <v>421</v>
      </c>
      <c r="BF619">
        <v>0</v>
      </c>
      <c r="BG619">
        <v>0</v>
      </c>
      <c r="BH619">
        <f>1-BF619/BG619</f>
        <v>0</v>
      </c>
      <c r="BI619">
        <v>0.5</v>
      </c>
      <c r="BJ619">
        <f>CS619</f>
        <v>0</v>
      </c>
      <c r="BK619">
        <f>L619</f>
        <v>0</v>
      </c>
      <c r="BL619">
        <f>BH619*BI619*BJ619</f>
        <v>0</v>
      </c>
      <c r="BM619">
        <f>(BK619-BC619)/BJ619</f>
        <v>0</v>
      </c>
      <c r="BN619">
        <f>(BA619-BG619)/BG619</f>
        <v>0</v>
      </c>
      <c r="BO619">
        <f>AZ619/(BB619+AZ619/BG619)</f>
        <v>0</v>
      </c>
      <c r="BP619" t="s">
        <v>421</v>
      </c>
      <c r="BQ619">
        <v>0</v>
      </c>
      <c r="BR619">
        <f>IF(BQ619&lt;&gt;0, BQ619, BO619)</f>
        <v>0</v>
      </c>
      <c r="BS619">
        <f>1-BR619/BG619</f>
        <v>0</v>
      </c>
      <c r="BT619">
        <f>(BG619-BF619)/(BG619-BR619)</f>
        <v>0</v>
      </c>
      <c r="BU619">
        <f>(BA619-BG619)/(BA619-BR619)</f>
        <v>0</v>
      </c>
      <c r="BV619">
        <f>(BG619-BF619)/(BG619-AZ619)</f>
        <v>0</v>
      </c>
      <c r="BW619">
        <f>(BA619-BG619)/(BA619-AZ619)</f>
        <v>0</v>
      </c>
      <c r="BX619">
        <f>(BT619*BR619/BF619)</f>
        <v>0</v>
      </c>
      <c r="BY619">
        <f>(1-BX619)</f>
        <v>0</v>
      </c>
      <c r="BZ619">
        <v>1371</v>
      </c>
      <c r="CA619">
        <v>300</v>
      </c>
      <c r="CB619">
        <v>300</v>
      </c>
      <c r="CC619">
        <v>300</v>
      </c>
      <c r="CD619">
        <v>10508.5</v>
      </c>
      <c r="CE619">
        <v>0.03</v>
      </c>
      <c r="CF619">
        <v>-0.00739737</v>
      </c>
      <c r="CG619">
        <v>0.08</v>
      </c>
      <c r="CH619" t="s">
        <v>421</v>
      </c>
      <c r="CI619" t="s">
        <v>421</v>
      </c>
      <c r="CJ619" t="s">
        <v>421</v>
      </c>
      <c r="CK619" t="s">
        <v>421</v>
      </c>
      <c r="CL619" t="s">
        <v>421</v>
      </c>
      <c r="CM619" t="s">
        <v>421</v>
      </c>
      <c r="CN619" t="s">
        <v>421</v>
      </c>
      <c r="CO619" t="s">
        <v>421</v>
      </c>
      <c r="CP619" t="s">
        <v>421</v>
      </c>
      <c r="CQ619" t="s">
        <v>421</v>
      </c>
      <c r="CR619">
        <f>$B$11*DQ619+$C$11*DR619+$F$11*EC619*(1-EF619)</f>
        <v>0</v>
      </c>
      <c r="CS619">
        <f>CR619*CT619</f>
        <v>0</v>
      </c>
      <c r="CT619">
        <f>($B$11*$D$9+$C$11*$D$9+$F$11*((EP619+EH619)/MAX(EP619+EH619+EQ619, 0.1)*$I$9+EQ619/MAX(EP619+EH619+EQ619, 0.1)*$J$9))/($B$11+$C$11+$F$11)</f>
        <v>0</v>
      </c>
      <c r="CU619">
        <f>($B$11*$K$9+$C$11*$K$9+$F$11*((EP619+EH619)/MAX(EP619+EH619+EQ619, 0.1)*$P$9+EQ619/MAX(EP619+EH619+EQ619, 0.1)*$Q$9))/($B$11+$C$11+$F$11)</f>
        <v>0</v>
      </c>
      <c r="CV619">
        <v>6</v>
      </c>
      <c r="CW619">
        <v>0.5</v>
      </c>
      <c r="CX619" t="s">
        <v>422</v>
      </c>
      <c r="CY619">
        <v>2</v>
      </c>
      <c r="CZ619" t="b">
        <v>1</v>
      </c>
      <c r="DA619">
        <v>1652297234.5</v>
      </c>
      <c r="DB619">
        <v>828.6445555555555</v>
      </c>
      <c r="DC619">
        <v>924.3421111111111</v>
      </c>
      <c r="DD619">
        <v>29.17616666666667</v>
      </c>
      <c r="DE619">
        <v>16.39633333333333</v>
      </c>
      <c r="DF619">
        <v>829.1034444444444</v>
      </c>
      <c r="DG619">
        <v>29.03477777777778</v>
      </c>
      <c r="DH619">
        <v>400.1105555555555</v>
      </c>
      <c r="DI619">
        <v>90.5017</v>
      </c>
      <c r="DJ619">
        <v>0.1000275777777778</v>
      </c>
      <c r="DK619">
        <v>34.03346666666667</v>
      </c>
      <c r="DL619">
        <v>32.66304444444444</v>
      </c>
      <c r="DM619">
        <v>999.9000000000001</v>
      </c>
      <c r="DN619">
        <v>0</v>
      </c>
      <c r="DO619">
        <v>0</v>
      </c>
      <c r="DP619">
        <v>9995.276666666667</v>
      </c>
      <c r="DQ619">
        <v>0</v>
      </c>
      <c r="DR619">
        <v>994.853</v>
      </c>
      <c r="DS619">
        <v>-95.6975222222222</v>
      </c>
      <c r="DT619">
        <v>853.5477777777778</v>
      </c>
      <c r="DU619">
        <v>939.7504444444444</v>
      </c>
      <c r="DV619">
        <v>12.77983333333333</v>
      </c>
      <c r="DW619">
        <v>924.3421111111111</v>
      </c>
      <c r="DX619">
        <v>16.39633333333333</v>
      </c>
      <c r="DY619">
        <v>2.640494444444444</v>
      </c>
      <c r="DZ619">
        <v>1.483895555555556</v>
      </c>
      <c r="EA619">
        <v>21.91942222222222</v>
      </c>
      <c r="EB619">
        <v>12.80323333333333</v>
      </c>
      <c r="EC619">
        <v>1500.007777777778</v>
      </c>
      <c r="ED619">
        <v>0.9730089999999999</v>
      </c>
      <c r="EE619">
        <v>0.0269914</v>
      </c>
      <c r="EF619">
        <v>0</v>
      </c>
      <c r="EG619">
        <v>1126.73</v>
      </c>
      <c r="EH619">
        <v>5.00097</v>
      </c>
      <c r="EI619">
        <v>18276.71111111111</v>
      </c>
      <c r="EJ619">
        <v>12491.7</v>
      </c>
      <c r="EK619">
        <v>42.972</v>
      </c>
      <c r="EL619">
        <v>44.687</v>
      </c>
      <c r="EM619">
        <v>43.208</v>
      </c>
      <c r="EN619">
        <v>44.5</v>
      </c>
      <c r="EO619">
        <v>44.125</v>
      </c>
      <c r="EP619">
        <v>1454.657777777778</v>
      </c>
      <c r="EQ619">
        <v>40.35</v>
      </c>
      <c r="ER619">
        <v>0</v>
      </c>
      <c r="ES619">
        <v>794</v>
      </c>
      <c r="ET619">
        <v>0</v>
      </c>
      <c r="EU619">
        <v>1129.315384615385</v>
      </c>
      <c r="EV619">
        <v>-30.99555559736756</v>
      </c>
      <c r="EW619">
        <v>-508.4034190938843</v>
      </c>
      <c r="EX619">
        <v>18320.95384615385</v>
      </c>
      <c r="EY619">
        <v>15</v>
      </c>
      <c r="EZ619">
        <v>1652296461.5</v>
      </c>
      <c r="FA619" t="s">
        <v>1606</v>
      </c>
      <c r="FB619">
        <v>1652296461.5</v>
      </c>
      <c r="FC619">
        <v>1652296459.5</v>
      </c>
      <c r="FD619">
        <v>40</v>
      </c>
      <c r="FE619">
        <v>-0.753</v>
      </c>
      <c r="FF619">
        <v>0.017</v>
      </c>
      <c r="FG619">
        <v>0.039</v>
      </c>
      <c r="FH619">
        <v>0.136</v>
      </c>
      <c r="FI619">
        <v>400</v>
      </c>
      <c r="FJ619">
        <v>29</v>
      </c>
      <c r="FK619">
        <v>0.22</v>
      </c>
      <c r="FL619">
        <v>0.25</v>
      </c>
      <c r="FM619">
        <v>-94.70406097560976</v>
      </c>
      <c r="FN619">
        <v>-6.768240418118628</v>
      </c>
      <c r="FO619">
        <v>0.6734535393749218</v>
      </c>
      <c r="FP619">
        <v>-1</v>
      </c>
      <c r="FQ619">
        <v>12.92081707317073</v>
      </c>
      <c r="FR619">
        <v>-1.162998606271782</v>
      </c>
      <c r="FS619">
        <v>0.1164595709236744</v>
      </c>
      <c r="FT619">
        <v>0</v>
      </c>
      <c r="FU619">
        <v>0</v>
      </c>
      <c r="FV619">
        <v>0</v>
      </c>
      <c r="FW619">
        <v>0</v>
      </c>
      <c r="FX619">
        <v>-1</v>
      </c>
      <c r="FY619">
        <v>0</v>
      </c>
      <c r="FZ619">
        <v>1</v>
      </c>
      <c r="GA619" t="s">
        <v>710</v>
      </c>
      <c r="GB619">
        <v>2.69306</v>
      </c>
      <c r="GC619">
        <v>2.70496</v>
      </c>
      <c r="GD619">
        <v>0.151953</v>
      </c>
      <c r="GE619">
        <v>0.161324</v>
      </c>
      <c r="GF619">
        <v>0.120698</v>
      </c>
      <c r="GG619">
        <v>0.0796282</v>
      </c>
      <c r="GH619">
        <v>26545.7</v>
      </c>
      <c r="GI619">
        <v>26362.8</v>
      </c>
      <c r="GJ619">
        <v>29133.7</v>
      </c>
      <c r="GK619">
        <v>29099.9</v>
      </c>
      <c r="GL619">
        <v>33914.2</v>
      </c>
      <c r="GM619">
        <v>35662.3</v>
      </c>
      <c r="GN619">
        <v>40997.6</v>
      </c>
      <c r="GO619">
        <v>41530.5</v>
      </c>
      <c r="GP619">
        <v>1.71395</v>
      </c>
      <c r="GQ619">
        <v>1.98097</v>
      </c>
      <c r="GR619">
        <v>0.06467100000000001</v>
      </c>
      <c r="GS619">
        <v>0</v>
      </c>
      <c r="GT619">
        <v>31.6185</v>
      </c>
      <c r="GU619">
        <v>999.9</v>
      </c>
      <c r="GV619">
        <v>36.9</v>
      </c>
      <c r="GW619">
        <v>38.1</v>
      </c>
      <c r="GX619">
        <v>27.2908</v>
      </c>
      <c r="GY619">
        <v>62.8347</v>
      </c>
      <c r="GZ619">
        <v>29.6354</v>
      </c>
      <c r="HA619">
        <v>1</v>
      </c>
      <c r="HB619">
        <v>0.418521</v>
      </c>
      <c r="HC619">
        <v>0</v>
      </c>
      <c r="HD619">
        <v>20.3916</v>
      </c>
      <c r="HE619">
        <v>5.21594</v>
      </c>
      <c r="HF619">
        <v>12.0099</v>
      </c>
      <c r="HG619">
        <v>4.98725</v>
      </c>
      <c r="HH619">
        <v>3.2885</v>
      </c>
      <c r="HI619">
        <v>2593.5</v>
      </c>
      <c r="HJ619">
        <v>9999</v>
      </c>
      <c r="HK619">
        <v>9999</v>
      </c>
      <c r="HL619">
        <v>48.1</v>
      </c>
      <c r="HM619">
        <v>1.86737</v>
      </c>
      <c r="HN619">
        <v>1.8663</v>
      </c>
      <c r="HO619">
        <v>1.86584</v>
      </c>
      <c r="HP619">
        <v>1.86569</v>
      </c>
      <c r="HQ619">
        <v>1.86752</v>
      </c>
      <c r="HR619">
        <v>1.87</v>
      </c>
      <c r="HS619">
        <v>1.86873</v>
      </c>
      <c r="HT619">
        <v>1.8701</v>
      </c>
      <c r="HU619">
        <v>0</v>
      </c>
      <c r="HV619">
        <v>0</v>
      </c>
      <c r="HW619">
        <v>0</v>
      </c>
      <c r="HX619">
        <v>0</v>
      </c>
      <c r="HY619" t="s">
        <v>425</v>
      </c>
      <c r="HZ619" t="s">
        <v>426</v>
      </c>
      <c r="IA619" t="s">
        <v>427</v>
      </c>
      <c r="IB619" t="s">
        <v>427</v>
      </c>
      <c r="IC619" t="s">
        <v>427</v>
      </c>
      <c r="ID619" t="s">
        <v>427</v>
      </c>
      <c r="IE619">
        <v>0</v>
      </c>
      <c r="IF619">
        <v>100</v>
      </c>
      <c r="IG619">
        <v>100</v>
      </c>
      <c r="IH619">
        <v>-0.47</v>
      </c>
      <c r="II619">
        <v>0.1411</v>
      </c>
      <c r="IJ619">
        <v>0.3340698134881136</v>
      </c>
      <c r="IK619">
        <v>-0.0004613869835165773</v>
      </c>
      <c r="IL619">
        <v>-7.733014719846753E-07</v>
      </c>
      <c r="IM619">
        <v>2.12217718631011E-10</v>
      </c>
      <c r="IN619">
        <v>-0.1489367367143348</v>
      </c>
      <c r="IO619">
        <v>0.000886434048502425</v>
      </c>
      <c r="IP619">
        <v>0.0004187276611132993</v>
      </c>
      <c r="IQ619">
        <v>-3.612086840460417E-06</v>
      </c>
      <c r="IR619">
        <v>19</v>
      </c>
      <c r="IS619">
        <v>2204</v>
      </c>
      <c r="IT619">
        <v>1</v>
      </c>
      <c r="IU619">
        <v>37</v>
      </c>
      <c r="IV619">
        <v>12.9</v>
      </c>
      <c r="IW619">
        <v>13</v>
      </c>
      <c r="IX619">
        <v>2.00439</v>
      </c>
      <c r="IY619">
        <v>2.22534</v>
      </c>
      <c r="IZ619">
        <v>1.39648</v>
      </c>
      <c r="JA619">
        <v>2.34741</v>
      </c>
      <c r="JB619">
        <v>1.49536</v>
      </c>
      <c r="JC619">
        <v>2.3999</v>
      </c>
      <c r="JD619">
        <v>40.0953</v>
      </c>
      <c r="JE619">
        <v>13.4316</v>
      </c>
      <c r="JF619">
        <v>18</v>
      </c>
      <c r="JG619">
        <v>394.358</v>
      </c>
      <c r="JH619">
        <v>548.026</v>
      </c>
      <c r="JI619">
        <v>33.287</v>
      </c>
      <c r="JJ619">
        <v>32.7993</v>
      </c>
      <c r="JK619">
        <v>30.0004</v>
      </c>
      <c r="JL619">
        <v>32.6183</v>
      </c>
      <c r="JM619">
        <v>32.504</v>
      </c>
      <c r="JN619">
        <v>40.2217</v>
      </c>
      <c r="JO619">
        <v>37.3121</v>
      </c>
      <c r="JP619">
        <v>0</v>
      </c>
      <c r="JQ619">
        <v>-999.9</v>
      </c>
      <c r="JR619">
        <v>955.005</v>
      </c>
      <c r="JS619">
        <v>16.5968</v>
      </c>
      <c r="JT619">
        <v>99.5718</v>
      </c>
      <c r="JU619">
        <v>99.6802</v>
      </c>
    </row>
    <row r="620" spans="1:281">
      <c r="A620">
        <v>604</v>
      </c>
      <c r="B620">
        <v>1652297242</v>
      </c>
      <c r="C620">
        <v>15185.5</v>
      </c>
      <c r="D620" t="s">
        <v>1721</v>
      </c>
      <c r="E620" t="s">
        <v>1722</v>
      </c>
      <c r="F620">
        <v>5</v>
      </c>
      <c r="G620" t="s">
        <v>1605</v>
      </c>
      <c r="H620" t="s">
        <v>418</v>
      </c>
      <c r="I620">
        <v>1652297239.2</v>
      </c>
      <c r="J620">
        <f>(K620)/1000</f>
        <v>0</v>
      </c>
      <c r="K620">
        <f>IF(CZ620, AN620, AH620)</f>
        <v>0</v>
      </c>
      <c r="L620">
        <f>IF(CZ620, AI620, AG620)</f>
        <v>0</v>
      </c>
      <c r="M620">
        <f>DB620 - IF(AU620&gt;1, L620*CV620*100.0/(AW620*DP620), 0)</f>
        <v>0</v>
      </c>
      <c r="N620">
        <f>((T620-J620/2)*M620-L620)/(T620+J620/2)</f>
        <v>0</v>
      </c>
      <c r="O620">
        <f>N620*(DI620+DJ620)/1000.0</f>
        <v>0</v>
      </c>
      <c r="P620">
        <f>(DB620 - IF(AU620&gt;1, L620*CV620*100.0/(AW620*DP620), 0))*(DI620+DJ620)/1000.0</f>
        <v>0</v>
      </c>
      <c r="Q620">
        <f>2.0/((1/S620-1/R620)+SIGN(S620)*SQRT((1/S620-1/R620)*(1/S620-1/R620) + 4*CW620/((CW620+1)*(CW620+1))*(2*1/S620*1/R620-1/R620*1/R620)))</f>
        <v>0</v>
      </c>
      <c r="R620">
        <f>IF(LEFT(CX620,1)&lt;&gt;"0",IF(LEFT(CX620,1)="1",3.0,CY620),$D$5+$E$5*(DP620*DI620/($K$5*1000))+$F$5*(DP620*DI620/($K$5*1000))*MAX(MIN(CV620,$J$5),$I$5)*MAX(MIN(CV620,$J$5),$I$5)+$G$5*MAX(MIN(CV620,$J$5),$I$5)*(DP620*DI620/($K$5*1000))+$H$5*(DP620*DI620/($K$5*1000))*(DP620*DI620/($K$5*1000)))</f>
        <v>0</v>
      </c>
      <c r="S620">
        <f>J620*(1000-(1000*0.61365*exp(17.502*W620/(240.97+W620))/(DI620+DJ620)+DD620)/2)/(1000*0.61365*exp(17.502*W620/(240.97+W620))/(DI620+DJ620)-DD620)</f>
        <v>0</v>
      </c>
      <c r="T620">
        <f>1/((CW620+1)/(Q620/1.6)+1/(R620/1.37)) + CW620/((CW620+1)/(Q620/1.6) + CW620/(R620/1.37))</f>
        <v>0</v>
      </c>
      <c r="U620">
        <f>(CR620*CU620)</f>
        <v>0</v>
      </c>
      <c r="V620">
        <f>(DK620+(U620+2*0.95*5.67E-8*(((DK620+$B$7)+273)^4-(DK620+273)^4)-44100*J620)/(1.84*29.3*R620+8*0.95*5.67E-8*(DK620+273)^3))</f>
        <v>0</v>
      </c>
      <c r="W620">
        <f>($C$7*DL620+$D$7*DM620+$E$7*V620)</f>
        <v>0</v>
      </c>
      <c r="X620">
        <f>0.61365*exp(17.502*W620/(240.97+W620))</f>
        <v>0</v>
      </c>
      <c r="Y620">
        <f>(Z620/AA620*100)</f>
        <v>0</v>
      </c>
      <c r="Z620">
        <f>DD620*(DI620+DJ620)/1000</f>
        <v>0</v>
      </c>
      <c r="AA620">
        <f>0.61365*exp(17.502*DK620/(240.97+DK620))</f>
        <v>0</v>
      </c>
      <c r="AB620">
        <f>(X620-DD620*(DI620+DJ620)/1000)</f>
        <v>0</v>
      </c>
      <c r="AC620">
        <f>(-J620*44100)</f>
        <v>0</v>
      </c>
      <c r="AD620">
        <f>2*29.3*R620*0.92*(DK620-W620)</f>
        <v>0</v>
      </c>
      <c r="AE620">
        <f>2*0.95*5.67E-8*(((DK620+$B$7)+273)^4-(W620+273)^4)</f>
        <v>0</v>
      </c>
      <c r="AF620">
        <f>U620+AE620+AC620+AD620</f>
        <v>0</v>
      </c>
      <c r="AG620">
        <f>DH620*AU620*(DC620-DB620*(1000-AU620*DE620)/(1000-AU620*DD620))/(100*CV620)</f>
        <v>0</v>
      </c>
      <c r="AH620">
        <f>1000*DH620*AU620*(DD620-DE620)/(100*CV620*(1000-AU620*DD620))</f>
        <v>0</v>
      </c>
      <c r="AI620">
        <f>(AJ620 - AK620 - DI620*1E3/(8.314*(DK620+273.15)) * AM620/DH620 * AL620) * DH620/(100*CV620) * (1000 - DE620)/1000</f>
        <v>0</v>
      </c>
      <c r="AJ620">
        <v>952.4267749248928</v>
      </c>
      <c r="AK620">
        <v>877.2343333333332</v>
      </c>
      <c r="AL620">
        <v>3.366300578686696</v>
      </c>
      <c r="AM620">
        <v>66.43299364286264</v>
      </c>
      <c r="AN620">
        <f>(AP620 - AO620 + DI620*1E3/(8.314*(DK620+273.15)) * AR620/DH620 * AQ620) * DH620/(100*CV620) * 1000/(1000 - AP620)</f>
        <v>0</v>
      </c>
      <c r="AO620">
        <v>16.44079569218873</v>
      </c>
      <c r="AP620">
        <v>29.12507902097904</v>
      </c>
      <c r="AQ620">
        <v>-0.007163015781208644</v>
      </c>
      <c r="AR620">
        <v>79.14352764128105</v>
      </c>
      <c r="AS620">
        <v>0</v>
      </c>
      <c r="AT620">
        <v>0</v>
      </c>
      <c r="AU620">
        <f>IF(AS620*$H$13&gt;=AW620,1.0,(AW620/(AW620-AS620*$H$13)))</f>
        <v>0</v>
      </c>
      <c r="AV620">
        <f>(AU620-1)*100</f>
        <v>0</v>
      </c>
      <c r="AW620">
        <f>MAX(0,($B$13+$C$13*DP620)/(1+$D$13*DP620)*DI620/(DK620+273)*$E$13)</f>
        <v>0</v>
      </c>
      <c r="AX620" t="s">
        <v>421</v>
      </c>
      <c r="AY620" t="s">
        <v>421</v>
      </c>
      <c r="AZ620">
        <v>0</v>
      </c>
      <c r="BA620">
        <v>0</v>
      </c>
      <c r="BB620">
        <f>1-AZ620/BA620</f>
        <v>0</v>
      </c>
      <c r="BC620">
        <v>0</v>
      </c>
      <c r="BD620" t="s">
        <v>421</v>
      </c>
      <c r="BE620" t="s">
        <v>421</v>
      </c>
      <c r="BF620">
        <v>0</v>
      </c>
      <c r="BG620">
        <v>0</v>
      </c>
      <c r="BH620">
        <f>1-BF620/BG620</f>
        <v>0</v>
      </c>
      <c r="BI620">
        <v>0.5</v>
      </c>
      <c r="BJ620">
        <f>CS620</f>
        <v>0</v>
      </c>
      <c r="BK620">
        <f>L620</f>
        <v>0</v>
      </c>
      <c r="BL620">
        <f>BH620*BI620*BJ620</f>
        <v>0</v>
      </c>
      <c r="BM620">
        <f>(BK620-BC620)/BJ620</f>
        <v>0</v>
      </c>
      <c r="BN620">
        <f>(BA620-BG620)/BG620</f>
        <v>0</v>
      </c>
      <c r="BO620">
        <f>AZ620/(BB620+AZ620/BG620)</f>
        <v>0</v>
      </c>
      <c r="BP620" t="s">
        <v>421</v>
      </c>
      <c r="BQ620">
        <v>0</v>
      </c>
      <c r="BR620">
        <f>IF(BQ620&lt;&gt;0, BQ620, BO620)</f>
        <v>0</v>
      </c>
      <c r="BS620">
        <f>1-BR620/BG620</f>
        <v>0</v>
      </c>
      <c r="BT620">
        <f>(BG620-BF620)/(BG620-BR620)</f>
        <v>0</v>
      </c>
      <c r="BU620">
        <f>(BA620-BG620)/(BA620-BR620)</f>
        <v>0</v>
      </c>
      <c r="BV620">
        <f>(BG620-BF620)/(BG620-AZ620)</f>
        <v>0</v>
      </c>
      <c r="BW620">
        <f>(BA620-BG620)/(BA620-AZ620)</f>
        <v>0</v>
      </c>
      <c r="BX620">
        <f>(BT620*BR620/BF620)</f>
        <v>0</v>
      </c>
      <c r="BY620">
        <f>(1-BX620)</f>
        <v>0</v>
      </c>
      <c r="BZ620">
        <v>1371</v>
      </c>
      <c r="CA620">
        <v>300</v>
      </c>
      <c r="CB620">
        <v>300</v>
      </c>
      <c r="CC620">
        <v>300</v>
      </c>
      <c r="CD620">
        <v>10508.5</v>
      </c>
      <c r="CE620">
        <v>0.03</v>
      </c>
      <c r="CF620">
        <v>-0.00739737</v>
      </c>
      <c r="CG620">
        <v>0.08</v>
      </c>
      <c r="CH620" t="s">
        <v>421</v>
      </c>
      <c r="CI620" t="s">
        <v>421</v>
      </c>
      <c r="CJ620" t="s">
        <v>421</v>
      </c>
      <c r="CK620" t="s">
        <v>421</v>
      </c>
      <c r="CL620" t="s">
        <v>421</v>
      </c>
      <c r="CM620" t="s">
        <v>421</v>
      </c>
      <c r="CN620" t="s">
        <v>421</v>
      </c>
      <c r="CO620" t="s">
        <v>421</v>
      </c>
      <c r="CP620" t="s">
        <v>421</v>
      </c>
      <c r="CQ620" t="s">
        <v>421</v>
      </c>
      <c r="CR620">
        <f>$B$11*DQ620+$C$11*DR620+$F$11*EC620*(1-EF620)</f>
        <v>0</v>
      </c>
      <c r="CS620">
        <f>CR620*CT620</f>
        <v>0</v>
      </c>
      <c r="CT620">
        <f>($B$11*$D$9+$C$11*$D$9+$F$11*((EP620+EH620)/MAX(EP620+EH620+EQ620, 0.1)*$I$9+EQ620/MAX(EP620+EH620+EQ620, 0.1)*$J$9))/($B$11+$C$11+$F$11)</f>
        <v>0</v>
      </c>
      <c r="CU620">
        <f>($B$11*$K$9+$C$11*$K$9+$F$11*((EP620+EH620)/MAX(EP620+EH620+EQ620, 0.1)*$P$9+EQ620/MAX(EP620+EH620+EQ620, 0.1)*$Q$9))/($B$11+$C$11+$F$11)</f>
        <v>0</v>
      </c>
      <c r="CV620">
        <v>6</v>
      </c>
      <c r="CW620">
        <v>0.5</v>
      </c>
      <c r="CX620" t="s">
        <v>422</v>
      </c>
      <c r="CY620">
        <v>2</v>
      </c>
      <c r="CZ620" t="b">
        <v>1</v>
      </c>
      <c r="DA620">
        <v>1652297239.2</v>
      </c>
      <c r="DB620">
        <v>844.1334000000001</v>
      </c>
      <c r="DC620">
        <v>939.9433999999999</v>
      </c>
      <c r="DD620">
        <v>29.14111</v>
      </c>
      <c r="DE620">
        <v>16.47775</v>
      </c>
      <c r="DF620">
        <v>844.6126999999999</v>
      </c>
      <c r="DG620">
        <v>29.00026</v>
      </c>
      <c r="DH620">
        <v>400.0882</v>
      </c>
      <c r="DI620">
        <v>90.49893</v>
      </c>
      <c r="DJ620">
        <v>0.09999738</v>
      </c>
      <c r="DK620">
        <v>34.04371</v>
      </c>
      <c r="DL620">
        <v>32.66797999999999</v>
      </c>
      <c r="DM620">
        <v>999.9</v>
      </c>
      <c r="DN620">
        <v>0</v>
      </c>
      <c r="DO620">
        <v>0</v>
      </c>
      <c r="DP620">
        <v>9989.066999999999</v>
      </c>
      <c r="DQ620">
        <v>0</v>
      </c>
      <c r="DR620">
        <v>988.3713</v>
      </c>
      <c r="DS620">
        <v>-95.81010999999999</v>
      </c>
      <c r="DT620">
        <v>869.4706</v>
      </c>
      <c r="DU620">
        <v>955.6912999999998</v>
      </c>
      <c r="DV620">
        <v>12.66337</v>
      </c>
      <c r="DW620">
        <v>939.9433999999999</v>
      </c>
      <c r="DX620">
        <v>16.47775</v>
      </c>
      <c r="DY620">
        <v>2.63724</v>
      </c>
      <c r="DZ620">
        <v>1.491218</v>
      </c>
      <c r="EA620">
        <v>21.8992</v>
      </c>
      <c r="EB620">
        <v>12.87838</v>
      </c>
      <c r="EC620">
        <v>1500.01</v>
      </c>
      <c r="ED620">
        <v>0.9730089999999999</v>
      </c>
      <c r="EE620">
        <v>0.0269914</v>
      </c>
      <c r="EF620">
        <v>0</v>
      </c>
      <c r="EG620">
        <v>1123.864</v>
      </c>
      <c r="EH620">
        <v>5.000970000000001</v>
      </c>
      <c r="EI620">
        <v>18245.56</v>
      </c>
      <c r="EJ620">
        <v>12491.71</v>
      </c>
      <c r="EK620">
        <v>42.9811</v>
      </c>
      <c r="EL620">
        <v>44.687</v>
      </c>
      <c r="EM620">
        <v>43.2374</v>
      </c>
      <c r="EN620">
        <v>44.5</v>
      </c>
      <c r="EO620">
        <v>44.125</v>
      </c>
      <c r="EP620">
        <v>1454.66</v>
      </c>
      <c r="EQ620">
        <v>40.35000000000001</v>
      </c>
      <c r="ER620">
        <v>0</v>
      </c>
      <c r="ES620">
        <v>798.7999999523163</v>
      </c>
      <c r="ET620">
        <v>0</v>
      </c>
      <c r="EU620">
        <v>1126.740769230769</v>
      </c>
      <c r="EV620">
        <v>-34.15794868208372</v>
      </c>
      <c r="EW620">
        <v>-512.3555547074233</v>
      </c>
      <c r="EX620">
        <v>18283.42307692308</v>
      </c>
      <c r="EY620">
        <v>15</v>
      </c>
      <c r="EZ620">
        <v>1652296461.5</v>
      </c>
      <c r="FA620" t="s">
        <v>1606</v>
      </c>
      <c r="FB620">
        <v>1652296461.5</v>
      </c>
      <c r="FC620">
        <v>1652296459.5</v>
      </c>
      <c r="FD620">
        <v>40</v>
      </c>
      <c r="FE620">
        <v>-0.753</v>
      </c>
      <c r="FF620">
        <v>0.017</v>
      </c>
      <c r="FG620">
        <v>0.039</v>
      </c>
      <c r="FH620">
        <v>0.136</v>
      </c>
      <c r="FI620">
        <v>400</v>
      </c>
      <c r="FJ620">
        <v>29</v>
      </c>
      <c r="FK620">
        <v>0.22</v>
      </c>
      <c r="FL620">
        <v>0.25</v>
      </c>
      <c r="FM620">
        <v>-95.25264</v>
      </c>
      <c r="FN620">
        <v>-5.328934333958701</v>
      </c>
      <c r="FO620">
        <v>0.5312291317313085</v>
      </c>
      <c r="FP620">
        <v>-1</v>
      </c>
      <c r="FQ620">
        <v>12.80722</v>
      </c>
      <c r="FR620">
        <v>-1.127387617260821</v>
      </c>
      <c r="FS620">
        <v>0.1106907746833492</v>
      </c>
      <c r="FT620">
        <v>0</v>
      </c>
      <c r="FU620">
        <v>0</v>
      </c>
      <c r="FV620">
        <v>0</v>
      </c>
      <c r="FW620">
        <v>0</v>
      </c>
      <c r="FX620">
        <v>-1</v>
      </c>
      <c r="FY620">
        <v>0</v>
      </c>
      <c r="FZ620">
        <v>1</v>
      </c>
      <c r="GA620" t="s">
        <v>710</v>
      </c>
      <c r="GB620">
        <v>2.69296</v>
      </c>
      <c r="GC620">
        <v>2.70519</v>
      </c>
      <c r="GD620">
        <v>0.153911</v>
      </c>
      <c r="GE620">
        <v>0.163191</v>
      </c>
      <c r="GF620">
        <v>0.120595</v>
      </c>
      <c r="GG620">
        <v>0.0800719</v>
      </c>
      <c r="GH620">
        <v>26484</v>
      </c>
      <c r="GI620">
        <v>26303.8</v>
      </c>
      <c r="GJ620">
        <v>29133.5</v>
      </c>
      <c r="GK620">
        <v>29099.7</v>
      </c>
      <c r="GL620">
        <v>33917.9</v>
      </c>
      <c r="GM620">
        <v>35644.8</v>
      </c>
      <c r="GN620">
        <v>40997.1</v>
      </c>
      <c r="GO620">
        <v>41530.2</v>
      </c>
      <c r="GP620">
        <v>1.71373</v>
      </c>
      <c r="GQ620">
        <v>1.98097</v>
      </c>
      <c r="GR620">
        <v>0.0650063</v>
      </c>
      <c r="GS620">
        <v>0</v>
      </c>
      <c r="GT620">
        <v>31.6254</v>
      </c>
      <c r="GU620">
        <v>999.9</v>
      </c>
      <c r="GV620">
        <v>36.9</v>
      </c>
      <c r="GW620">
        <v>38.1</v>
      </c>
      <c r="GX620">
        <v>27.2911</v>
      </c>
      <c r="GY620">
        <v>62.7847</v>
      </c>
      <c r="GZ620">
        <v>29.4431</v>
      </c>
      <c r="HA620">
        <v>1</v>
      </c>
      <c r="HB620">
        <v>0.418798</v>
      </c>
      <c r="HC620">
        <v>0</v>
      </c>
      <c r="HD620">
        <v>20.3917</v>
      </c>
      <c r="HE620">
        <v>5.21564</v>
      </c>
      <c r="HF620">
        <v>12.0099</v>
      </c>
      <c r="HG620">
        <v>4.9871</v>
      </c>
      <c r="HH620">
        <v>3.2883</v>
      </c>
      <c r="HI620">
        <v>2593.5</v>
      </c>
      <c r="HJ620">
        <v>9999</v>
      </c>
      <c r="HK620">
        <v>9999</v>
      </c>
      <c r="HL620">
        <v>48.1</v>
      </c>
      <c r="HM620">
        <v>1.86736</v>
      </c>
      <c r="HN620">
        <v>1.8663</v>
      </c>
      <c r="HO620">
        <v>1.86584</v>
      </c>
      <c r="HP620">
        <v>1.86571</v>
      </c>
      <c r="HQ620">
        <v>1.86752</v>
      </c>
      <c r="HR620">
        <v>1.87006</v>
      </c>
      <c r="HS620">
        <v>1.86874</v>
      </c>
      <c r="HT620">
        <v>1.87011</v>
      </c>
      <c r="HU620">
        <v>0</v>
      </c>
      <c r="HV620">
        <v>0</v>
      </c>
      <c r="HW620">
        <v>0</v>
      </c>
      <c r="HX620">
        <v>0</v>
      </c>
      <c r="HY620" t="s">
        <v>425</v>
      </c>
      <c r="HZ620" t="s">
        <v>426</v>
      </c>
      <c r="IA620" t="s">
        <v>427</v>
      </c>
      <c r="IB620" t="s">
        <v>427</v>
      </c>
      <c r="IC620" t="s">
        <v>427</v>
      </c>
      <c r="ID620" t="s">
        <v>427</v>
      </c>
      <c r="IE620">
        <v>0</v>
      </c>
      <c r="IF620">
        <v>100</v>
      </c>
      <c r="IG620">
        <v>100</v>
      </c>
      <c r="IH620">
        <v>-0.491</v>
      </c>
      <c r="II620">
        <v>0.1405</v>
      </c>
      <c r="IJ620">
        <v>0.3340698134881136</v>
      </c>
      <c r="IK620">
        <v>-0.0004613869835165773</v>
      </c>
      <c r="IL620">
        <v>-7.733014719846753E-07</v>
      </c>
      <c r="IM620">
        <v>2.12217718631011E-10</v>
      </c>
      <c r="IN620">
        <v>-0.1489367367143348</v>
      </c>
      <c r="IO620">
        <v>0.000886434048502425</v>
      </c>
      <c r="IP620">
        <v>0.0004187276611132993</v>
      </c>
      <c r="IQ620">
        <v>-3.612086840460417E-06</v>
      </c>
      <c r="IR620">
        <v>19</v>
      </c>
      <c r="IS620">
        <v>2204</v>
      </c>
      <c r="IT620">
        <v>1</v>
      </c>
      <c r="IU620">
        <v>37</v>
      </c>
      <c r="IV620">
        <v>13</v>
      </c>
      <c r="IW620">
        <v>13</v>
      </c>
      <c r="IX620">
        <v>2.03491</v>
      </c>
      <c r="IY620">
        <v>2.22168</v>
      </c>
      <c r="IZ620">
        <v>1.39648</v>
      </c>
      <c r="JA620">
        <v>2.34863</v>
      </c>
      <c r="JB620">
        <v>1.49536</v>
      </c>
      <c r="JC620">
        <v>2.38525</v>
      </c>
      <c r="JD620">
        <v>40.0953</v>
      </c>
      <c r="JE620">
        <v>13.4316</v>
      </c>
      <c r="JF620">
        <v>18</v>
      </c>
      <c r="JG620">
        <v>394.273</v>
      </c>
      <c r="JH620">
        <v>548.078</v>
      </c>
      <c r="JI620">
        <v>33.2902</v>
      </c>
      <c r="JJ620">
        <v>32.8044</v>
      </c>
      <c r="JK620">
        <v>30.0004</v>
      </c>
      <c r="JL620">
        <v>32.6248</v>
      </c>
      <c r="JM620">
        <v>32.5099</v>
      </c>
      <c r="JN620">
        <v>40.783</v>
      </c>
      <c r="JO620">
        <v>37.3121</v>
      </c>
      <c r="JP620">
        <v>0</v>
      </c>
      <c r="JQ620">
        <v>-999.9</v>
      </c>
      <c r="JR620">
        <v>968.659</v>
      </c>
      <c r="JS620">
        <v>16.6946</v>
      </c>
      <c r="JT620">
        <v>99.5707</v>
      </c>
      <c r="JU620">
        <v>99.6795</v>
      </c>
    </row>
    <row r="621" spans="1:281">
      <c r="A621">
        <v>605</v>
      </c>
      <c r="B621">
        <v>1652297247</v>
      </c>
      <c r="C621">
        <v>15190.5</v>
      </c>
      <c r="D621" t="s">
        <v>1723</v>
      </c>
      <c r="E621" t="s">
        <v>1724</v>
      </c>
      <c r="F621">
        <v>5</v>
      </c>
      <c r="G621" t="s">
        <v>1605</v>
      </c>
      <c r="H621" t="s">
        <v>418</v>
      </c>
      <c r="I621">
        <v>1652297244.5</v>
      </c>
      <c r="J621">
        <f>(K621)/1000</f>
        <v>0</v>
      </c>
      <c r="K621">
        <f>IF(CZ621, AN621, AH621)</f>
        <v>0</v>
      </c>
      <c r="L621">
        <f>IF(CZ621, AI621, AG621)</f>
        <v>0</v>
      </c>
      <c r="M621">
        <f>DB621 - IF(AU621&gt;1, L621*CV621*100.0/(AW621*DP621), 0)</f>
        <v>0</v>
      </c>
      <c r="N621">
        <f>((T621-J621/2)*M621-L621)/(T621+J621/2)</f>
        <v>0</v>
      </c>
      <c r="O621">
        <f>N621*(DI621+DJ621)/1000.0</f>
        <v>0</v>
      </c>
      <c r="P621">
        <f>(DB621 - IF(AU621&gt;1, L621*CV621*100.0/(AW621*DP621), 0))*(DI621+DJ621)/1000.0</f>
        <v>0</v>
      </c>
      <c r="Q621">
        <f>2.0/((1/S621-1/R621)+SIGN(S621)*SQRT((1/S621-1/R621)*(1/S621-1/R621) + 4*CW621/((CW621+1)*(CW621+1))*(2*1/S621*1/R621-1/R621*1/R621)))</f>
        <v>0</v>
      </c>
      <c r="R621">
        <f>IF(LEFT(CX621,1)&lt;&gt;"0",IF(LEFT(CX621,1)="1",3.0,CY621),$D$5+$E$5*(DP621*DI621/($K$5*1000))+$F$5*(DP621*DI621/($K$5*1000))*MAX(MIN(CV621,$J$5),$I$5)*MAX(MIN(CV621,$J$5),$I$5)+$G$5*MAX(MIN(CV621,$J$5),$I$5)*(DP621*DI621/($K$5*1000))+$H$5*(DP621*DI621/($K$5*1000))*(DP621*DI621/($K$5*1000)))</f>
        <v>0</v>
      </c>
      <c r="S621">
        <f>J621*(1000-(1000*0.61365*exp(17.502*W621/(240.97+W621))/(DI621+DJ621)+DD621)/2)/(1000*0.61365*exp(17.502*W621/(240.97+W621))/(DI621+DJ621)-DD621)</f>
        <v>0</v>
      </c>
      <c r="T621">
        <f>1/((CW621+1)/(Q621/1.6)+1/(R621/1.37)) + CW621/((CW621+1)/(Q621/1.6) + CW621/(R621/1.37))</f>
        <v>0</v>
      </c>
      <c r="U621">
        <f>(CR621*CU621)</f>
        <v>0</v>
      </c>
      <c r="V621">
        <f>(DK621+(U621+2*0.95*5.67E-8*(((DK621+$B$7)+273)^4-(DK621+273)^4)-44100*J621)/(1.84*29.3*R621+8*0.95*5.67E-8*(DK621+273)^3))</f>
        <v>0</v>
      </c>
      <c r="W621">
        <f>($C$7*DL621+$D$7*DM621+$E$7*V621)</f>
        <v>0</v>
      </c>
      <c r="X621">
        <f>0.61365*exp(17.502*W621/(240.97+W621))</f>
        <v>0</v>
      </c>
      <c r="Y621">
        <f>(Z621/AA621*100)</f>
        <v>0</v>
      </c>
      <c r="Z621">
        <f>DD621*(DI621+DJ621)/1000</f>
        <v>0</v>
      </c>
      <c r="AA621">
        <f>0.61365*exp(17.502*DK621/(240.97+DK621))</f>
        <v>0</v>
      </c>
      <c r="AB621">
        <f>(X621-DD621*(DI621+DJ621)/1000)</f>
        <v>0</v>
      </c>
      <c r="AC621">
        <f>(-J621*44100)</f>
        <v>0</v>
      </c>
      <c r="AD621">
        <f>2*29.3*R621*0.92*(DK621-W621)</f>
        <v>0</v>
      </c>
      <c r="AE621">
        <f>2*0.95*5.67E-8*(((DK621+$B$7)+273)^4-(W621+273)^4)</f>
        <v>0</v>
      </c>
      <c r="AF621">
        <f>U621+AE621+AC621+AD621</f>
        <v>0</v>
      </c>
      <c r="AG621">
        <f>DH621*AU621*(DC621-DB621*(1000-AU621*DE621)/(1000-AU621*DD621))/(100*CV621)</f>
        <v>0</v>
      </c>
      <c r="AH621">
        <f>1000*DH621*AU621*(DD621-DE621)/(100*CV621*(1000-AU621*DD621))</f>
        <v>0</v>
      </c>
      <c r="AI621">
        <f>(AJ621 - AK621 - DI621*1E3/(8.314*(DK621+273.15)) * AM621/DH621 * AL621) * DH621/(100*CV621) * (1000 - DE621)/1000</f>
        <v>0</v>
      </c>
      <c r="AJ621">
        <v>969.5339371550023</v>
      </c>
      <c r="AK621">
        <v>894.1016969696969</v>
      </c>
      <c r="AL621">
        <v>3.381748960558083</v>
      </c>
      <c r="AM621">
        <v>66.43299364286264</v>
      </c>
      <c r="AN621">
        <f>(AP621 - AO621 + DI621*1E3/(8.314*(DK621+273.15)) * AR621/DH621 * AQ621) * DH621/(100*CV621) * 1000/(1000 - AP621)</f>
        <v>0</v>
      </c>
      <c r="AO621">
        <v>16.57515427603126</v>
      </c>
      <c r="AP621">
        <v>29.09923356643359</v>
      </c>
      <c r="AQ621">
        <v>-0.00381330582064628</v>
      </c>
      <c r="AR621">
        <v>79.14352764128105</v>
      </c>
      <c r="AS621">
        <v>0</v>
      </c>
      <c r="AT621">
        <v>0</v>
      </c>
      <c r="AU621">
        <f>IF(AS621*$H$13&gt;=AW621,1.0,(AW621/(AW621-AS621*$H$13)))</f>
        <v>0</v>
      </c>
      <c r="AV621">
        <f>(AU621-1)*100</f>
        <v>0</v>
      </c>
      <c r="AW621">
        <f>MAX(0,($B$13+$C$13*DP621)/(1+$D$13*DP621)*DI621/(DK621+273)*$E$13)</f>
        <v>0</v>
      </c>
      <c r="AX621" t="s">
        <v>421</v>
      </c>
      <c r="AY621" t="s">
        <v>421</v>
      </c>
      <c r="AZ621">
        <v>0</v>
      </c>
      <c r="BA621">
        <v>0</v>
      </c>
      <c r="BB621">
        <f>1-AZ621/BA621</f>
        <v>0</v>
      </c>
      <c r="BC621">
        <v>0</v>
      </c>
      <c r="BD621" t="s">
        <v>421</v>
      </c>
      <c r="BE621" t="s">
        <v>421</v>
      </c>
      <c r="BF621">
        <v>0</v>
      </c>
      <c r="BG621">
        <v>0</v>
      </c>
      <c r="BH621">
        <f>1-BF621/BG621</f>
        <v>0</v>
      </c>
      <c r="BI621">
        <v>0.5</v>
      </c>
      <c r="BJ621">
        <f>CS621</f>
        <v>0</v>
      </c>
      <c r="BK621">
        <f>L621</f>
        <v>0</v>
      </c>
      <c r="BL621">
        <f>BH621*BI621*BJ621</f>
        <v>0</v>
      </c>
      <c r="BM621">
        <f>(BK621-BC621)/BJ621</f>
        <v>0</v>
      </c>
      <c r="BN621">
        <f>(BA621-BG621)/BG621</f>
        <v>0</v>
      </c>
      <c r="BO621">
        <f>AZ621/(BB621+AZ621/BG621)</f>
        <v>0</v>
      </c>
      <c r="BP621" t="s">
        <v>421</v>
      </c>
      <c r="BQ621">
        <v>0</v>
      </c>
      <c r="BR621">
        <f>IF(BQ621&lt;&gt;0, BQ621, BO621)</f>
        <v>0</v>
      </c>
      <c r="BS621">
        <f>1-BR621/BG621</f>
        <v>0</v>
      </c>
      <c r="BT621">
        <f>(BG621-BF621)/(BG621-BR621)</f>
        <v>0</v>
      </c>
      <c r="BU621">
        <f>(BA621-BG621)/(BA621-BR621)</f>
        <v>0</v>
      </c>
      <c r="BV621">
        <f>(BG621-BF621)/(BG621-AZ621)</f>
        <v>0</v>
      </c>
      <c r="BW621">
        <f>(BA621-BG621)/(BA621-AZ621)</f>
        <v>0</v>
      </c>
      <c r="BX621">
        <f>(BT621*BR621/BF621)</f>
        <v>0</v>
      </c>
      <c r="BY621">
        <f>(1-BX621)</f>
        <v>0</v>
      </c>
      <c r="BZ621">
        <v>1371</v>
      </c>
      <c r="CA621">
        <v>300</v>
      </c>
      <c r="CB621">
        <v>300</v>
      </c>
      <c r="CC621">
        <v>300</v>
      </c>
      <c r="CD621">
        <v>10508.5</v>
      </c>
      <c r="CE621">
        <v>0.03</v>
      </c>
      <c r="CF621">
        <v>-0.00739737</v>
      </c>
      <c r="CG621">
        <v>0.08</v>
      </c>
      <c r="CH621" t="s">
        <v>421</v>
      </c>
      <c r="CI621" t="s">
        <v>421</v>
      </c>
      <c r="CJ621" t="s">
        <v>421</v>
      </c>
      <c r="CK621" t="s">
        <v>421</v>
      </c>
      <c r="CL621" t="s">
        <v>421</v>
      </c>
      <c r="CM621" t="s">
        <v>421</v>
      </c>
      <c r="CN621" t="s">
        <v>421</v>
      </c>
      <c r="CO621" t="s">
        <v>421</v>
      </c>
      <c r="CP621" t="s">
        <v>421</v>
      </c>
      <c r="CQ621" t="s">
        <v>421</v>
      </c>
      <c r="CR621">
        <f>$B$11*DQ621+$C$11*DR621+$F$11*EC621*(1-EF621)</f>
        <v>0</v>
      </c>
      <c r="CS621">
        <f>CR621*CT621</f>
        <v>0</v>
      </c>
      <c r="CT621">
        <f>($B$11*$D$9+$C$11*$D$9+$F$11*((EP621+EH621)/MAX(EP621+EH621+EQ621, 0.1)*$I$9+EQ621/MAX(EP621+EH621+EQ621, 0.1)*$J$9))/($B$11+$C$11+$F$11)</f>
        <v>0</v>
      </c>
      <c r="CU621">
        <f>($B$11*$K$9+$C$11*$K$9+$F$11*((EP621+EH621)/MAX(EP621+EH621+EQ621, 0.1)*$P$9+EQ621/MAX(EP621+EH621+EQ621, 0.1)*$Q$9))/($B$11+$C$11+$F$11)</f>
        <v>0</v>
      </c>
      <c r="CV621">
        <v>6</v>
      </c>
      <c r="CW621">
        <v>0.5</v>
      </c>
      <c r="CX621" t="s">
        <v>422</v>
      </c>
      <c r="CY621">
        <v>2</v>
      </c>
      <c r="CZ621" t="b">
        <v>1</v>
      </c>
      <c r="DA621">
        <v>1652297244.5</v>
      </c>
      <c r="DB621">
        <v>861.5243333333333</v>
      </c>
      <c r="DC621">
        <v>957.775111111111</v>
      </c>
      <c r="DD621">
        <v>29.1093</v>
      </c>
      <c r="DE621">
        <v>16.5899</v>
      </c>
      <c r="DF621">
        <v>862.0268888888888</v>
      </c>
      <c r="DG621">
        <v>28.96896666666667</v>
      </c>
      <c r="DH621">
        <v>400.0633333333333</v>
      </c>
      <c r="DI621">
        <v>90.50075555555554</v>
      </c>
      <c r="DJ621">
        <v>0.09994922222222222</v>
      </c>
      <c r="DK621">
        <v>34.05203333333333</v>
      </c>
      <c r="DL621">
        <v>32.68068888888889</v>
      </c>
      <c r="DM621">
        <v>999.9000000000001</v>
      </c>
      <c r="DN621">
        <v>0</v>
      </c>
      <c r="DO621">
        <v>0</v>
      </c>
      <c r="DP621">
        <v>10011.66666666667</v>
      </c>
      <c r="DQ621">
        <v>0</v>
      </c>
      <c r="DR621">
        <v>976.9738888888891</v>
      </c>
      <c r="DS621">
        <v>-96.25062222222223</v>
      </c>
      <c r="DT621">
        <v>887.3544444444445</v>
      </c>
      <c r="DU621">
        <v>973.9325555555556</v>
      </c>
      <c r="DV621">
        <v>12.51942222222222</v>
      </c>
      <c r="DW621">
        <v>957.775111111111</v>
      </c>
      <c r="DX621">
        <v>16.5899</v>
      </c>
      <c r="DY621">
        <v>2.634413333333333</v>
      </c>
      <c r="DZ621">
        <v>1.501396666666667</v>
      </c>
      <c r="EA621">
        <v>21.88163333333333</v>
      </c>
      <c r="EB621">
        <v>12.98238888888889</v>
      </c>
      <c r="EC621">
        <v>1499.992222222222</v>
      </c>
      <c r="ED621">
        <v>0.9730089999999999</v>
      </c>
      <c r="EE621">
        <v>0.0269914</v>
      </c>
      <c r="EF621">
        <v>0</v>
      </c>
      <c r="EG621">
        <v>1120.78</v>
      </c>
      <c r="EH621">
        <v>5.00097</v>
      </c>
      <c r="EI621">
        <v>18201.42222222222</v>
      </c>
      <c r="EJ621">
        <v>12491.54444444444</v>
      </c>
      <c r="EK621">
        <v>43</v>
      </c>
      <c r="EL621">
        <v>44.687</v>
      </c>
      <c r="EM621">
        <v>43.25</v>
      </c>
      <c r="EN621">
        <v>44.5</v>
      </c>
      <c r="EO621">
        <v>44.125</v>
      </c>
      <c r="EP621">
        <v>1454.642222222222</v>
      </c>
      <c r="EQ621">
        <v>40.35</v>
      </c>
      <c r="ER621">
        <v>0</v>
      </c>
      <c r="ES621">
        <v>804.2000000476837</v>
      </c>
      <c r="ET621">
        <v>0</v>
      </c>
      <c r="EU621">
        <v>1123.4396</v>
      </c>
      <c r="EV621">
        <v>-35.59769225402085</v>
      </c>
      <c r="EW621">
        <v>-475.0692298042514</v>
      </c>
      <c r="EX621">
        <v>18236.82</v>
      </c>
      <c r="EY621">
        <v>15</v>
      </c>
      <c r="EZ621">
        <v>1652296461.5</v>
      </c>
      <c r="FA621" t="s">
        <v>1606</v>
      </c>
      <c r="FB621">
        <v>1652296461.5</v>
      </c>
      <c r="FC621">
        <v>1652296459.5</v>
      </c>
      <c r="FD621">
        <v>40</v>
      </c>
      <c r="FE621">
        <v>-0.753</v>
      </c>
      <c r="FF621">
        <v>0.017</v>
      </c>
      <c r="FG621">
        <v>0.039</v>
      </c>
      <c r="FH621">
        <v>0.136</v>
      </c>
      <c r="FI621">
        <v>400</v>
      </c>
      <c r="FJ621">
        <v>29</v>
      </c>
      <c r="FK621">
        <v>0.22</v>
      </c>
      <c r="FL621">
        <v>0.25</v>
      </c>
      <c r="FM621">
        <v>-95.57786</v>
      </c>
      <c r="FN621">
        <v>-4.723386866791596</v>
      </c>
      <c r="FO621">
        <v>0.4778231617450117</v>
      </c>
      <c r="FP621">
        <v>-1</v>
      </c>
      <c r="FQ621">
        <v>12.7195575</v>
      </c>
      <c r="FR621">
        <v>-1.214876172607913</v>
      </c>
      <c r="FS621">
        <v>0.1199988289265774</v>
      </c>
      <c r="FT621">
        <v>0</v>
      </c>
      <c r="FU621">
        <v>0</v>
      </c>
      <c r="FV621">
        <v>0</v>
      </c>
      <c r="FW621">
        <v>0</v>
      </c>
      <c r="FX621">
        <v>-1</v>
      </c>
      <c r="FY621">
        <v>0</v>
      </c>
      <c r="FZ621">
        <v>1</v>
      </c>
      <c r="GA621" t="s">
        <v>710</v>
      </c>
      <c r="GB621">
        <v>2.69295</v>
      </c>
      <c r="GC621">
        <v>2.70507</v>
      </c>
      <c r="GD621">
        <v>0.155871</v>
      </c>
      <c r="GE621">
        <v>0.165109</v>
      </c>
      <c r="GF621">
        <v>0.12053</v>
      </c>
      <c r="GG621">
        <v>0.08028970000000001</v>
      </c>
      <c r="GH621">
        <v>26422.2</v>
      </c>
      <c r="GI621">
        <v>26243.8</v>
      </c>
      <c r="GJ621">
        <v>29133.2</v>
      </c>
      <c r="GK621">
        <v>29100.2</v>
      </c>
      <c r="GL621">
        <v>33920.2</v>
      </c>
      <c r="GM621">
        <v>35636.9</v>
      </c>
      <c r="GN621">
        <v>40996.8</v>
      </c>
      <c r="GO621">
        <v>41530.8</v>
      </c>
      <c r="GP621">
        <v>1.7132</v>
      </c>
      <c r="GQ621">
        <v>1.98072</v>
      </c>
      <c r="GR621">
        <v>0.0647455</v>
      </c>
      <c r="GS621">
        <v>0</v>
      </c>
      <c r="GT621">
        <v>31.6324</v>
      </c>
      <c r="GU621">
        <v>999.9</v>
      </c>
      <c r="GV621">
        <v>36.9</v>
      </c>
      <c r="GW621">
        <v>38.1</v>
      </c>
      <c r="GX621">
        <v>27.2893</v>
      </c>
      <c r="GY621">
        <v>62.7347</v>
      </c>
      <c r="GZ621">
        <v>29.4191</v>
      </c>
      <c r="HA621">
        <v>1</v>
      </c>
      <c r="HB621">
        <v>0.419268</v>
      </c>
      <c r="HC621">
        <v>0</v>
      </c>
      <c r="HD621">
        <v>20.3917</v>
      </c>
      <c r="HE621">
        <v>5.21624</v>
      </c>
      <c r="HF621">
        <v>12.0099</v>
      </c>
      <c r="HG621">
        <v>4.98705</v>
      </c>
      <c r="HH621">
        <v>3.28842</v>
      </c>
      <c r="HI621">
        <v>2593.7</v>
      </c>
      <c r="HJ621">
        <v>9999</v>
      </c>
      <c r="HK621">
        <v>9999</v>
      </c>
      <c r="HL621">
        <v>48.1</v>
      </c>
      <c r="HM621">
        <v>1.86737</v>
      </c>
      <c r="HN621">
        <v>1.86631</v>
      </c>
      <c r="HO621">
        <v>1.86584</v>
      </c>
      <c r="HP621">
        <v>1.86571</v>
      </c>
      <c r="HQ621">
        <v>1.86752</v>
      </c>
      <c r="HR621">
        <v>1.87005</v>
      </c>
      <c r="HS621">
        <v>1.86874</v>
      </c>
      <c r="HT621">
        <v>1.87008</v>
      </c>
      <c r="HU621">
        <v>0</v>
      </c>
      <c r="HV621">
        <v>0</v>
      </c>
      <c r="HW621">
        <v>0</v>
      </c>
      <c r="HX621">
        <v>0</v>
      </c>
      <c r="HY621" t="s">
        <v>425</v>
      </c>
      <c r="HZ621" t="s">
        <v>426</v>
      </c>
      <c r="IA621" t="s">
        <v>427</v>
      </c>
      <c r="IB621" t="s">
        <v>427</v>
      </c>
      <c r="IC621" t="s">
        <v>427</v>
      </c>
      <c r="ID621" t="s">
        <v>427</v>
      </c>
      <c r="IE621">
        <v>0</v>
      </c>
      <c r="IF621">
        <v>100</v>
      </c>
      <c r="IG621">
        <v>100</v>
      </c>
      <c r="IH621">
        <v>-0.513</v>
      </c>
      <c r="II621">
        <v>0.1401</v>
      </c>
      <c r="IJ621">
        <v>0.3340698134881136</v>
      </c>
      <c r="IK621">
        <v>-0.0004613869835165773</v>
      </c>
      <c r="IL621">
        <v>-7.733014719846753E-07</v>
      </c>
      <c r="IM621">
        <v>2.12217718631011E-10</v>
      </c>
      <c r="IN621">
        <v>-0.1489367367143348</v>
      </c>
      <c r="IO621">
        <v>0.000886434048502425</v>
      </c>
      <c r="IP621">
        <v>0.0004187276611132993</v>
      </c>
      <c r="IQ621">
        <v>-3.612086840460417E-06</v>
      </c>
      <c r="IR621">
        <v>19</v>
      </c>
      <c r="IS621">
        <v>2204</v>
      </c>
      <c r="IT621">
        <v>1</v>
      </c>
      <c r="IU621">
        <v>37</v>
      </c>
      <c r="IV621">
        <v>13.1</v>
      </c>
      <c r="IW621">
        <v>13.1</v>
      </c>
      <c r="IX621">
        <v>2.06177</v>
      </c>
      <c r="IY621">
        <v>2.22046</v>
      </c>
      <c r="IZ621">
        <v>1.39648</v>
      </c>
      <c r="JA621">
        <v>2.34741</v>
      </c>
      <c r="JB621">
        <v>1.49536</v>
      </c>
      <c r="JC621">
        <v>2.38159</v>
      </c>
      <c r="JD621">
        <v>40.0953</v>
      </c>
      <c r="JE621">
        <v>13.4228</v>
      </c>
      <c r="JF621">
        <v>18</v>
      </c>
      <c r="JG621">
        <v>394.02</v>
      </c>
      <c r="JH621">
        <v>547.956</v>
      </c>
      <c r="JI621">
        <v>33.2953</v>
      </c>
      <c r="JJ621">
        <v>32.8102</v>
      </c>
      <c r="JK621">
        <v>30.0004</v>
      </c>
      <c r="JL621">
        <v>32.6309</v>
      </c>
      <c r="JM621">
        <v>32.517</v>
      </c>
      <c r="JN621">
        <v>41.3826</v>
      </c>
      <c r="JO621">
        <v>36.719</v>
      </c>
      <c r="JP621">
        <v>0</v>
      </c>
      <c r="JQ621">
        <v>-999.9</v>
      </c>
      <c r="JR621">
        <v>988.755</v>
      </c>
      <c r="JS621">
        <v>16.7962</v>
      </c>
      <c r="JT621">
        <v>99.5698</v>
      </c>
      <c r="JU621">
        <v>99.6811</v>
      </c>
    </row>
    <row r="622" spans="1:281">
      <c r="A622">
        <v>606</v>
      </c>
      <c r="B622">
        <v>1652297252</v>
      </c>
      <c r="C622">
        <v>15195.5</v>
      </c>
      <c r="D622" t="s">
        <v>1725</v>
      </c>
      <c r="E622" t="s">
        <v>1726</v>
      </c>
      <c r="F622">
        <v>5</v>
      </c>
      <c r="G622" t="s">
        <v>1605</v>
      </c>
      <c r="H622" t="s">
        <v>418</v>
      </c>
      <c r="I622">
        <v>1652297249.2</v>
      </c>
      <c r="J622">
        <f>(K622)/1000</f>
        <v>0</v>
      </c>
      <c r="K622">
        <f>IF(CZ622, AN622, AH622)</f>
        <v>0</v>
      </c>
      <c r="L622">
        <f>IF(CZ622, AI622, AG622)</f>
        <v>0</v>
      </c>
      <c r="M622">
        <f>DB622 - IF(AU622&gt;1, L622*CV622*100.0/(AW622*DP622), 0)</f>
        <v>0</v>
      </c>
      <c r="N622">
        <f>((T622-J622/2)*M622-L622)/(T622+J622/2)</f>
        <v>0</v>
      </c>
      <c r="O622">
        <f>N622*(DI622+DJ622)/1000.0</f>
        <v>0</v>
      </c>
      <c r="P622">
        <f>(DB622 - IF(AU622&gt;1, L622*CV622*100.0/(AW622*DP622), 0))*(DI622+DJ622)/1000.0</f>
        <v>0</v>
      </c>
      <c r="Q622">
        <f>2.0/((1/S622-1/R622)+SIGN(S622)*SQRT((1/S622-1/R622)*(1/S622-1/R622) + 4*CW622/((CW622+1)*(CW622+1))*(2*1/S622*1/R622-1/R622*1/R622)))</f>
        <v>0</v>
      </c>
      <c r="R622">
        <f>IF(LEFT(CX622,1)&lt;&gt;"0",IF(LEFT(CX622,1)="1",3.0,CY622),$D$5+$E$5*(DP622*DI622/($K$5*1000))+$F$5*(DP622*DI622/($K$5*1000))*MAX(MIN(CV622,$J$5),$I$5)*MAX(MIN(CV622,$J$5),$I$5)+$G$5*MAX(MIN(CV622,$J$5),$I$5)*(DP622*DI622/($K$5*1000))+$H$5*(DP622*DI622/($K$5*1000))*(DP622*DI622/($K$5*1000)))</f>
        <v>0</v>
      </c>
      <c r="S622">
        <f>J622*(1000-(1000*0.61365*exp(17.502*W622/(240.97+W622))/(DI622+DJ622)+DD622)/2)/(1000*0.61365*exp(17.502*W622/(240.97+W622))/(DI622+DJ622)-DD622)</f>
        <v>0</v>
      </c>
      <c r="T622">
        <f>1/((CW622+1)/(Q622/1.6)+1/(R622/1.37)) + CW622/((CW622+1)/(Q622/1.6) + CW622/(R622/1.37))</f>
        <v>0</v>
      </c>
      <c r="U622">
        <f>(CR622*CU622)</f>
        <v>0</v>
      </c>
      <c r="V622">
        <f>(DK622+(U622+2*0.95*5.67E-8*(((DK622+$B$7)+273)^4-(DK622+273)^4)-44100*J622)/(1.84*29.3*R622+8*0.95*5.67E-8*(DK622+273)^3))</f>
        <v>0</v>
      </c>
      <c r="W622">
        <f>($C$7*DL622+$D$7*DM622+$E$7*V622)</f>
        <v>0</v>
      </c>
      <c r="X622">
        <f>0.61365*exp(17.502*W622/(240.97+W622))</f>
        <v>0</v>
      </c>
      <c r="Y622">
        <f>(Z622/AA622*100)</f>
        <v>0</v>
      </c>
      <c r="Z622">
        <f>DD622*(DI622+DJ622)/1000</f>
        <v>0</v>
      </c>
      <c r="AA622">
        <f>0.61365*exp(17.502*DK622/(240.97+DK622))</f>
        <v>0</v>
      </c>
      <c r="AB622">
        <f>(X622-DD622*(DI622+DJ622)/1000)</f>
        <v>0</v>
      </c>
      <c r="AC622">
        <f>(-J622*44100)</f>
        <v>0</v>
      </c>
      <c r="AD622">
        <f>2*29.3*R622*0.92*(DK622-W622)</f>
        <v>0</v>
      </c>
      <c r="AE622">
        <f>2*0.95*5.67E-8*(((DK622+$B$7)+273)^4-(W622+273)^4)</f>
        <v>0</v>
      </c>
      <c r="AF622">
        <f>U622+AE622+AC622+AD622</f>
        <v>0</v>
      </c>
      <c r="AG622">
        <f>DH622*AU622*(DC622-DB622*(1000-AU622*DE622)/(1000-AU622*DD622))/(100*CV622)</f>
        <v>0</v>
      </c>
      <c r="AH622">
        <f>1000*DH622*AU622*(DD622-DE622)/(100*CV622*(1000-AU622*DD622))</f>
        <v>0</v>
      </c>
      <c r="AI622">
        <f>(AJ622 - AK622 - DI622*1E3/(8.314*(DK622+273.15)) * AM622/DH622 * AL622) * DH622/(100*CV622) * (1000 - DE622)/1000</f>
        <v>0</v>
      </c>
      <c r="AJ622">
        <v>986.9161763450189</v>
      </c>
      <c r="AK622">
        <v>911.1360303030298</v>
      </c>
      <c r="AL622">
        <v>3.41945452780559</v>
      </c>
      <c r="AM622">
        <v>66.43299364286264</v>
      </c>
      <c r="AN622">
        <f>(AP622 - AO622 + DI622*1E3/(8.314*(DK622+273.15)) * AR622/DH622 * AQ622) * DH622/(100*CV622) * 1000/(1000 - AP622)</f>
        <v>0</v>
      </c>
      <c r="AO622">
        <v>16.6320778223604</v>
      </c>
      <c r="AP622">
        <v>29.06008321678325</v>
      </c>
      <c r="AQ622">
        <v>-0.006285218396880019</v>
      </c>
      <c r="AR622">
        <v>79.14352764128105</v>
      </c>
      <c r="AS622">
        <v>0</v>
      </c>
      <c r="AT622">
        <v>0</v>
      </c>
      <c r="AU622">
        <f>IF(AS622*$H$13&gt;=AW622,1.0,(AW622/(AW622-AS622*$H$13)))</f>
        <v>0</v>
      </c>
      <c r="AV622">
        <f>(AU622-1)*100</f>
        <v>0</v>
      </c>
      <c r="AW622">
        <f>MAX(0,($B$13+$C$13*DP622)/(1+$D$13*DP622)*DI622/(DK622+273)*$E$13)</f>
        <v>0</v>
      </c>
      <c r="AX622" t="s">
        <v>421</v>
      </c>
      <c r="AY622" t="s">
        <v>421</v>
      </c>
      <c r="AZ622">
        <v>0</v>
      </c>
      <c r="BA622">
        <v>0</v>
      </c>
      <c r="BB622">
        <f>1-AZ622/BA622</f>
        <v>0</v>
      </c>
      <c r="BC622">
        <v>0</v>
      </c>
      <c r="BD622" t="s">
        <v>421</v>
      </c>
      <c r="BE622" t="s">
        <v>421</v>
      </c>
      <c r="BF622">
        <v>0</v>
      </c>
      <c r="BG622">
        <v>0</v>
      </c>
      <c r="BH622">
        <f>1-BF622/BG622</f>
        <v>0</v>
      </c>
      <c r="BI622">
        <v>0.5</v>
      </c>
      <c r="BJ622">
        <f>CS622</f>
        <v>0</v>
      </c>
      <c r="BK622">
        <f>L622</f>
        <v>0</v>
      </c>
      <c r="BL622">
        <f>BH622*BI622*BJ622</f>
        <v>0</v>
      </c>
      <c r="BM622">
        <f>(BK622-BC622)/BJ622</f>
        <v>0</v>
      </c>
      <c r="BN622">
        <f>(BA622-BG622)/BG622</f>
        <v>0</v>
      </c>
      <c r="BO622">
        <f>AZ622/(BB622+AZ622/BG622)</f>
        <v>0</v>
      </c>
      <c r="BP622" t="s">
        <v>421</v>
      </c>
      <c r="BQ622">
        <v>0</v>
      </c>
      <c r="BR622">
        <f>IF(BQ622&lt;&gt;0, BQ622, BO622)</f>
        <v>0</v>
      </c>
      <c r="BS622">
        <f>1-BR622/BG622</f>
        <v>0</v>
      </c>
      <c r="BT622">
        <f>(BG622-BF622)/(BG622-BR622)</f>
        <v>0</v>
      </c>
      <c r="BU622">
        <f>(BA622-BG622)/(BA622-BR622)</f>
        <v>0</v>
      </c>
      <c r="BV622">
        <f>(BG622-BF622)/(BG622-AZ622)</f>
        <v>0</v>
      </c>
      <c r="BW622">
        <f>(BA622-BG622)/(BA622-AZ622)</f>
        <v>0</v>
      </c>
      <c r="BX622">
        <f>(BT622*BR622/BF622)</f>
        <v>0</v>
      </c>
      <c r="BY622">
        <f>(1-BX622)</f>
        <v>0</v>
      </c>
      <c r="BZ622">
        <v>1371</v>
      </c>
      <c r="CA622">
        <v>300</v>
      </c>
      <c r="CB622">
        <v>300</v>
      </c>
      <c r="CC622">
        <v>300</v>
      </c>
      <c r="CD622">
        <v>10508.5</v>
      </c>
      <c r="CE622">
        <v>0.03</v>
      </c>
      <c r="CF622">
        <v>-0.00739737</v>
      </c>
      <c r="CG622">
        <v>0.08</v>
      </c>
      <c r="CH622" t="s">
        <v>421</v>
      </c>
      <c r="CI622" t="s">
        <v>421</v>
      </c>
      <c r="CJ622" t="s">
        <v>421</v>
      </c>
      <c r="CK622" t="s">
        <v>421</v>
      </c>
      <c r="CL622" t="s">
        <v>421</v>
      </c>
      <c r="CM622" t="s">
        <v>421</v>
      </c>
      <c r="CN622" t="s">
        <v>421</v>
      </c>
      <c r="CO622" t="s">
        <v>421</v>
      </c>
      <c r="CP622" t="s">
        <v>421</v>
      </c>
      <c r="CQ622" t="s">
        <v>421</v>
      </c>
      <c r="CR622">
        <f>$B$11*DQ622+$C$11*DR622+$F$11*EC622*(1-EF622)</f>
        <v>0</v>
      </c>
      <c r="CS622">
        <f>CR622*CT622</f>
        <v>0</v>
      </c>
      <c r="CT622">
        <f>($B$11*$D$9+$C$11*$D$9+$F$11*((EP622+EH622)/MAX(EP622+EH622+EQ622, 0.1)*$I$9+EQ622/MAX(EP622+EH622+EQ622, 0.1)*$J$9))/($B$11+$C$11+$F$11)</f>
        <v>0</v>
      </c>
      <c r="CU622">
        <f>($B$11*$K$9+$C$11*$K$9+$F$11*((EP622+EH622)/MAX(EP622+EH622+EQ622, 0.1)*$P$9+EQ622/MAX(EP622+EH622+EQ622, 0.1)*$Q$9))/($B$11+$C$11+$F$11)</f>
        <v>0</v>
      </c>
      <c r="CV622">
        <v>6</v>
      </c>
      <c r="CW622">
        <v>0.5</v>
      </c>
      <c r="CX622" t="s">
        <v>422</v>
      </c>
      <c r="CY622">
        <v>2</v>
      </c>
      <c r="CZ622" t="b">
        <v>1</v>
      </c>
      <c r="DA622">
        <v>1652297249.2</v>
      </c>
      <c r="DB622">
        <v>876.9745999999999</v>
      </c>
      <c r="DC622">
        <v>973.6566</v>
      </c>
      <c r="DD622">
        <v>29.0797</v>
      </c>
      <c r="DE622">
        <v>16.66724</v>
      </c>
      <c r="DF622">
        <v>877.4975000000001</v>
      </c>
      <c r="DG622">
        <v>28.93984</v>
      </c>
      <c r="DH622">
        <v>400.0838</v>
      </c>
      <c r="DI622">
        <v>90.51148999999999</v>
      </c>
      <c r="DJ622">
        <v>0.09998415000000001</v>
      </c>
      <c r="DK622">
        <v>34.06012</v>
      </c>
      <c r="DL622">
        <v>32.68527</v>
      </c>
      <c r="DM622">
        <v>999.9</v>
      </c>
      <c r="DN622">
        <v>0</v>
      </c>
      <c r="DO622">
        <v>0</v>
      </c>
      <c r="DP622">
        <v>9997.445</v>
      </c>
      <c r="DQ622">
        <v>0</v>
      </c>
      <c r="DR622">
        <v>962.3610000000001</v>
      </c>
      <c r="DS622">
        <v>-96.68193000000001</v>
      </c>
      <c r="DT622">
        <v>903.2404999999999</v>
      </c>
      <c r="DU622">
        <v>990.1600000000001</v>
      </c>
      <c r="DV622">
        <v>12.41242</v>
      </c>
      <c r="DW622">
        <v>973.6566</v>
      </c>
      <c r="DX622">
        <v>16.66724</v>
      </c>
      <c r="DY622">
        <v>2.632047</v>
      </c>
      <c r="DZ622">
        <v>1.508578</v>
      </c>
      <c r="EA622">
        <v>21.8669</v>
      </c>
      <c r="EB622">
        <v>13.05534</v>
      </c>
      <c r="EC622">
        <v>1499.99</v>
      </c>
      <c r="ED622">
        <v>0.9730089999999999</v>
      </c>
      <c r="EE622">
        <v>0.0269914</v>
      </c>
      <c r="EF622">
        <v>0</v>
      </c>
      <c r="EG622">
        <v>1117.876</v>
      </c>
      <c r="EH622">
        <v>5.000970000000001</v>
      </c>
      <c r="EI622">
        <v>18156.76</v>
      </c>
      <c r="EJ622">
        <v>12491.53</v>
      </c>
      <c r="EK622">
        <v>43</v>
      </c>
      <c r="EL622">
        <v>44.687</v>
      </c>
      <c r="EM622">
        <v>43.25</v>
      </c>
      <c r="EN622">
        <v>44.5</v>
      </c>
      <c r="EO622">
        <v>44.125</v>
      </c>
      <c r="EP622">
        <v>1454.64</v>
      </c>
      <c r="EQ622">
        <v>40.35000000000001</v>
      </c>
      <c r="ER622">
        <v>0</v>
      </c>
      <c r="ES622">
        <v>809</v>
      </c>
      <c r="ET622">
        <v>0</v>
      </c>
      <c r="EU622">
        <v>1120.5816</v>
      </c>
      <c r="EV622">
        <v>-35.80076922697727</v>
      </c>
      <c r="EW622">
        <v>-551.2307690473245</v>
      </c>
      <c r="EX622">
        <v>18197.272</v>
      </c>
      <c r="EY622">
        <v>15</v>
      </c>
      <c r="EZ622">
        <v>1652296461.5</v>
      </c>
      <c r="FA622" t="s">
        <v>1606</v>
      </c>
      <c r="FB622">
        <v>1652296461.5</v>
      </c>
      <c r="FC622">
        <v>1652296459.5</v>
      </c>
      <c r="FD622">
        <v>40</v>
      </c>
      <c r="FE622">
        <v>-0.753</v>
      </c>
      <c r="FF622">
        <v>0.017</v>
      </c>
      <c r="FG622">
        <v>0.039</v>
      </c>
      <c r="FH622">
        <v>0.136</v>
      </c>
      <c r="FI622">
        <v>400</v>
      </c>
      <c r="FJ622">
        <v>29</v>
      </c>
      <c r="FK622">
        <v>0.22</v>
      </c>
      <c r="FL622">
        <v>0.25</v>
      </c>
      <c r="FM622">
        <v>-96.098865</v>
      </c>
      <c r="FN622">
        <v>-4.13577861163216</v>
      </c>
      <c r="FO622">
        <v>0.4183514542522828</v>
      </c>
      <c r="FP622">
        <v>-1</v>
      </c>
      <c r="FQ622">
        <v>12.5948625</v>
      </c>
      <c r="FR622">
        <v>-1.497202626641689</v>
      </c>
      <c r="FS622">
        <v>0.1447585967870303</v>
      </c>
      <c r="FT622">
        <v>0</v>
      </c>
      <c r="FU622">
        <v>0</v>
      </c>
      <c r="FV622">
        <v>0</v>
      </c>
      <c r="FW622">
        <v>0</v>
      </c>
      <c r="FX622">
        <v>-1</v>
      </c>
      <c r="FY622">
        <v>0</v>
      </c>
      <c r="FZ622">
        <v>1</v>
      </c>
      <c r="GA622" t="s">
        <v>710</v>
      </c>
      <c r="GB622">
        <v>2.69305</v>
      </c>
      <c r="GC622">
        <v>2.70513</v>
      </c>
      <c r="GD622">
        <v>0.157834</v>
      </c>
      <c r="GE622">
        <v>0.166958</v>
      </c>
      <c r="GF622">
        <v>0.120428</v>
      </c>
      <c r="GG622">
        <v>0.0807311</v>
      </c>
      <c r="GH622">
        <v>26360.9</v>
      </c>
      <c r="GI622">
        <v>26185.4</v>
      </c>
      <c r="GJ622">
        <v>29133.5</v>
      </c>
      <c r="GK622">
        <v>29100</v>
      </c>
      <c r="GL622">
        <v>33924.5</v>
      </c>
      <c r="GM622">
        <v>35619.7</v>
      </c>
      <c r="GN622">
        <v>40997.2</v>
      </c>
      <c r="GO622">
        <v>41530.8</v>
      </c>
      <c r="GP622">
        <v>1.71358</v>
      </c>
      <c r="GQ622">
        <v>1.98148</v>
      </c>
      <c r="GR622">
        <v>0.0650063</v>
      </c>
      <c r="GS622">
        <v>0</v>
      </c>
      <c r="GT622">
        <v>31.6393</v>
      </c>
      <c r="GU622">
        <v>999.9</v>
      </c>
      <c r="GV622">
        <v>36.8</v>
      </c>
      <c r="GW622">
        <v>38.1</v>
      </c>
      <c r="GX622">
        <v>27.214</v>
      </c>
      <c r="GY622">
        <v>62.8947</v>
      </c>
      <c r="GZ622">
        <v>29.2268</v>
      </c>
      <c r="HA622">
        <v>1</v>
      </c>
      <c r="HB622">
        <v>0.419416</v>
      </c>
      <c r="HC622">
        <v>0</v>
      </c>
      <c r="HD622">
        <v>20.3915</v>
      </c>
      <c r="HE622">
        <v>5.21639</v>
      </c>
      <c r="HF622">
        <v>12.0099</v>
      </c>
      <c r="HG622">
        <v>4.9873</v>
      </c>
      <c r="HH622">
        <v>3.28858</v>
      </c>
      <c r="HI622">
        <v>2593.7</v>
      </c>
      <c r="HJ622">
        <v>9999</v>
      </c>
      <c r="HK622">
        <v>9999</v>
      </c>
      <c r="HL622">
        <v>48.1</v>
      </c>
      <c r="HM622">
        <v>1.86737</v>
      </c>
      <c r="HN622">
        <v>1.86631</v>
      </c>
      <c r="HO622">
        <v>1.86584</v>
      </c>
      <c r="HP622">
        <v>1.86572</v>
      </c>
      <c r="HQ622">
        <v>1.86753</v>
      </c>
      <c r="HR622">
        <v>1.87006</v>
      </c>
      <c r="HS622">
        <v>1.86874</v>
      </c>
      <c r="HT622">
        <v>1.87005</v>
      </c>
      <c r="HU622">
        <v>0</v>
      </c>
      <c r="HV622">
        <v>0</v>
      </c>
      <c r="HW622">
        <v>0</v>
      </c>
      <c r="HX622">
        <v>0</v>
      </c>
      <c r="HY622" t="s">
        <v>425</v>
      </c>
      <c r="HZ622" t="s">
        <v>426</v>
      </c>
      <c r="IA622" t="s">
        <v>427</v>
      </c>
      <c r="IB622" t="s">
        <v>427</v>
      </c>
      <c r="IC622" t="s">
        <v>427</v>
      </c>
      <c r="ID622" t="s">
        <v>427</v>
      </c>
      <c r="IE622">
        <v>0</v>
      </c>
      <c r="IF622">
        <v>100</v>
      </c>
      <c r="IG622">
        <v>100</v>
      </c>
      <c r="IH622">
        <v>-0.536</v>
      </c>
      <c r="II622">
        <v>0.1395</v>
      </c>
      <c r="IJ622">
        <v>0.3340698134881136</v>
      </c>
      <c r="IK622">
        <v>-0.0004613869835165773</v>
      </c>
      <c r="IL622">
        <v>-7.733014719846753E-07</v>
      </c>
      <c r="IM622">
        <v>2.12217718631011E-10</v>
      </c>
      <c r="IN622">
        <v>-0.1489367367143348</v>
      </c>
      <c r="IO622">
        <v>0.000886434048502425</v>
      </c>
      <c r="IP622">
        <v>0.0004187276611132993</v>
      </c>
      <c r="IQ622">
        <v>-3.612086840460417E-06</v>
      </c>
      <c r="IR622">
        <v>19</v>
      </c>
      <c r="IS622">
        <v>2204</v>
      </c>
      <c r="IT622">
        <v>1</v>
      </c>
      <c r="IU622">
        <v>37</v>
      </c>
      <c r="IV622">
        <v>13.2</v>
      </c>
      <c r="IW622">
        <v>13.2</v>
      </c>
      <c r="IX622">
        <v>2.09229</v>
      </c>
      <c r="IY622">
        <v>2.21802</v>
      </c>
      <c r="IZ622">
        <v>1.39648</v>
      </c>
      <c r="JA622">
        <v>2.34741</v>
      </c>
      <c r="JB622">
        <v>1.49536</v>
      </c>
      <c r="JC622">
        <v>2.36694</v>
      </c>
      <c r="JD622">
        <v>40.0953</v>
      </c>
      <c r="JE622">
        <v>13.4228</v>
      </c>
      <c r="JF622">
        <v>18</v>
      </c>
      <c r="JG622">
        <v>394.259</v>
      </c>
      <c r="JH622">
        <v>548.563</v>
      </c>
      <c r="JI622">
        <v>33.3004</v>
      </c>
      <c r="JJ622">
        <v>32.8161</v>
      </c>
      <c r="JK622">
        <v>30.0003</v>
      </c>
      <c r="JL622">
        <v>32.6367</v>
      </c>
      <c r="JM622">
        <v>32.5227</v>
      </c>
      <c r="JN622">
        <v>41.9352</v>
      </c>
      <c r="JO622">
        <v>36.4104</v>
      </c>
      <c r="JP622">
        <v>0</v>
      </c>
      <c r="JQ622">
        <v>-999.9</v>
      </c>
      <c r="JR622">
        <v>1002.17</v>
      </c>
      <c r="JS622">
        <v>16.9185</v>
      </c>
      <c r="JT622">
        <v>99.57080000000001</v>
      </c>
      <c r="JU622">
        <v>99.6807</v>
      </c>
    </row>
    <row r="623" spans="1:281">
      <c r="A623">
        <v>607</v>
      </c>
      <c r="B623">
        <v>1652297257</v>
      </c>
      <c r="C623">
        <v>15200.5</v>
      </c>
      <c r="D623" t="s">
        <v>1727</v>
      </c>
      <c r="E623" t="s">
        <v>1728</v>
      </c>
      <c r="F623">
        <v>5</v>
      </c>
      <c r="G623" t="s">
        <v>1605</v>
      </c>
      <c r="H623" t="s">
        <v>418</v>
      </c>
      <c r="I623">
        <v>1652297254.5</v>
      </c>
      <c r="J623">
        <f>(K623)/1000</f>
        <v>0</v>
      </c>
      <c r="K623">
        <f>IF(CZ623, AN623, AH623)</f>
        <v>0</v>
      </c>
      <c r="L623">
        <f>IF(CZ623, AI623, AG623)</f>
        <v>0</v>
      </c>
      <c r="M623">
        <f>DB623 - IF(AU623&gt;1, L623*CV623*100.0/(AW623*DP623), 0)</f>
        <v>0</v>
      </c>
      <c r="N623">
        <f>((T623-J623/2)*M623-L623)/(T623+J623/2)</f>
        <v>0</v>
      </c>
      <c r="O623">
        <f>N623*(DI623+DJ623)/1000.0</f>
        <v>0</v>
      </c>
      <c r="P623">
        <f>(DB623 - IF(AU623&gt;1, L623*CV623*100.0/(AW623*DP623), 0))*(DI623+DJ623)/1000.0</f>
        <v>0</v>
      </c>
      <c r="Q623">
        <f>2.0/((1/S623-1/R623)+SIGN(S623)*SQRT((1/S623-1/R623)*(1/S623-1/R623) + 4*CW623/((CW623+1)*(CW623+1))*(2*1/S623*1/R623-1/R623*1/R623)))</f>
        <v>0</v>
      </c>
      <c r="R623">
        <f>IF(LEFT(CX623,1)&lt;&gt;"0",IF(LEFT(CX623,1)="1",3.0,CY623),$D$5+$E$5*(DP623*DI623/($K$5*1000))+$F$5*(DP623*DI623/($K$5*1000))*MAX(MIN(CV623,$J$5),$I$5)*MAX(MIN(CV623,$J$5),$I$5)+$G$5*MAX(MIN(CV623,$J$5),$I$5)*(DP623*DI623/($K$5*1000))+$H$5*(DP623*DI623/($K$5*1000))*(DP623*DI623/($K$5*1000)))</f>
        <v>0</v>
      </c>
      <c r="S623">
        <f>J623*(1000-(1000*0.61365*exp(17.502*W623/(240.97+W623))/(DI623+DJ623)+DD623)/2)/(1000*0.61365*exp(17.502*W623/(240.97+W623))/(DI623+DJ623)-DD623)</f>
        <v>0</v>
      </c>
      <c r="T623">
        <f>1/((CW623+1)/(Q623/1.6)+1/(R623/1.37)) + CW623/((CW623+1)/(Q623/1.6) + CW623/(R623/1.37))</f>
        <v>0</v>
      </c>
      <c r="U623">
        <f>(CR623*CU623)</f>
        <v>0</v>
      </c>
      <c r="V623">
        <f>(DK623+(U623+2*0.95*5.67E-8*(((DK623+$B$7)+273)^4-(DK623+273)^4)-44100*J623)/(1.84*29.3*R623+8*0.95*5.67E-8*(DK623+273)^3))</f>
        <v>0</v>
      </c>
      <c r="W623">
        <f>($C$7*DL623+$D$7*DM623+$E$7*V623)</f>
        <v>0</v>
      </c>
      <c r="X623">
        <f>0.61365*exp(17.502*W623/(240.97+W623))</f>
        <v>0</v>
      </c>
      <c r="Y623">
        <f>(Z623/AA623*100)</f>
        <v>0</v>
      </c>
      <c r="Z623">
        <f>DD623*(DI623+DJ623)/1000</f>
        <v>0</v>
      </c>
      <c r="AA623">
        <f>0.61365*exp(17.502*DK623/(240.97+DK623))</f>
        <v>0</v>
      </c>
      <c r="AB623">
        <f>(X623-DD623*(DI623+DJ623)/1000)</f>
        <v>0</v>
      </c>
      <c r="AC623">
        <f>(-J623*44100)</f>
        <v>0</v>
      </c>
      <c r="AD623">
        <f>2*29.3*R623*0.92*(DK623-W623)</f>
        <v>0</v>
      </c>
      <c r="AE623">
        <f>2*0.95*5.67E-8*(((DK623+$B$7)+273)^4-(W623+273)^4)</f>
        <v>0</v>
      </c>
      <c r="AF623">
        <f>U623+AE623+AC623+AD623</f>
        <v>0</v>
      </c>
      <c r="AG623">
        <f>DH623*AU623*(DC623-DB623*(1000-AU623*DE623)/(1000-AU623*DD623))/(100*CV623)</f>
        <v>0</v>
      </c>
      <c r="AH623">
        <f>1000*DH623*AU623*(DD623-DE623)/(100*CV623*(1000-AU623*DD623))</f>
        <v>0</v>
      </c>
      <c r="AI623">
        <f>(AJ623 - AK623 - DI623*1E3/(8.314*(DK623+273.15)) * AM623/DH623 * AL623) * DH623/(100*CV623) * (1000 - DE623)/1000</f>
        <v>0</v>
      </c>
      <c r="AJ623">
        <v>1003.989511910245</v>
      </c>
      <c r="AK623">
        <v>928.1003272727272</v>
      </c>
      <c r="AL623">
        <v>3.385695815967703</v>
      </c>
      <c r="AM623">
        <v>66.43299364286264</v>
      </c>
      <c r="AN623">
        <f>(AP623 - AO623 + DI623*1E3/(8.314*(DK623+273.15)) * AR623/DH623 * AQ623) * DH623/(100*CV623) * 1000/(1000 - AP623)</f>
        <v>0</v>
      </c>
      <c r="AO623">
        <v>16.76769226803013</v>
      </c>
      <c r="AP623">
        <v>29.04368111888115</v>
      </c>
      <c r="AQ623">
        <v>-0.003424662763354883</v>
      </c>
      <c r="AR623">
        <v>79.14352764128105</v>
      </c>
      <c r="AS623">
        <v>0</v>
      </c>
      <c r="AT623">
        <v>0</v>
      </c>
      <c r="AU623">
        <f>IF(AS623*$H$13&gt;=AW623,1.0,(AW623/(AW623-AS623*$H$13)))</f>
        <v>0</v>
      </c>
      <c r="AV623">
        <f>(AU623-1)*100</f>
        <v>0</v>
      </c>
      <c r="AW623">
        <f>MAX(0,($B$13+$C$13*DP623)/(1+$D$13*DP623)*DI623/(DK623+273)*$E$13)</f>
        <v>0</v>
      </c>
      <c r="AX623" t="s">
        <v>421</v>
      </c>
      <c r="AY623" t="s">
        <v>421</v>
      </c>
      <c r="AZ623">
        <v>0</v>
      </c>
      <c r="BA623">
        <v>0</v>
      </c>
      <c r="BB623">
        <f>1-AZ623/BA623</f>
        <v>0</v>
      </c>
      <c r="BC623">
        <v>0</v>
      </c>
      <c r="BD623" t="s">
        <v>421</v>
      </c>
      <c r="BE623" t="s">
        <v>421</v>
      </c>
      <c r="BF623">
        <v>0</v>
      </c>
      <c r="BG623">
        <v>0</v>
      </c>
      <c r="BH623">
        <f>1-BF623/BG623</f>
        <v>0</v>
      </c>
      <c r="BI623">
        <v>0.5</v>
      </c>
      <c r="BJ623">
        <f>CS623</f>
        <v>0</v>
      </c>
      <c r="BK623">
        <f>L623</f>
        <v>0</v>
      </c>
      <c r="BL623">
        <f>BH623*BI623*BJ623</f>
        <v>0</v>
      </c>
      <c r="BM623">
        <f>(BK623-BC623)/BJ623</f>
        <v>0</v>
      </c>
      <c r="BN623">
        <f>(BA623-BG623)/BG623</f>
        <v>0</v>
      </c>
      <c r="BO623">
        <f>AZ623/(BB623+AZ623/BG623)</f>
        <v>0</v>
      </c>
      <c r="BP623" t="s">
        <v>421</v>
      </c>
      <c r="BQ623">
        <v>0</v>
      </c>
      <c r="BR623">
        <f>IF(BQ623&lt;&gt;0, BQ623, BO623)</f>
        <v>0</v>
      </c>
      <c r="BS623">
        <f>1-BR623/BG623</f>
        <v>0</v>
      </c>
      <c r="BT623">
        <f>(BG623-BF623)/(BG623-BR623)</f>
        <v>0</v>
      </c>
      <c r="BU623">
        <f>(BA623-BG623)/(BA623-BR623)</f>
        <v>0</v>
      </c>
      <c r="BV623">
        <f>(BG623-BF623)/(BG623-AZ623)</f>
        <v>0</v>
      </c>
      <c r="BW623">
        <f>(BA623-BG623)/(BA623-AZ623)</f>
        <v>0</v>
      </c>
      <c r="BX623">
        <f>(BT623*BR623/BF623)</f>
        <v>0</v>
      </c>
      <c r="BY623">
        <f>(1-BX623)</f>
        <v>0</v>
      </c>
      <c r="BZ623">
        <v>1371</v>
      </c>
      <c r="CA623">
        <v>300</v>
      </c>
      <c r="CB623">
        <v>300</v>
      </c>
      <c r="CC623">
        <v>300</v>
      </c>
      <c r="CD623">
        <v>10508.5</v>
      </c>
      <c r="CE623">
        <v>0.03</v>
      </c>
      <c r="CF623">
        <v>-0.00739737</v>
      </c>
      <c r="CG623">
        <v>0.08</v>
      </c>
      <c r="CH623" t="s">
        <v>421</v>
      </c>
      <c r="CI623" t="s">
        <v>421</v>
      </c>
      <c r="CJ623" t="s">
        <v>421</v>
      </c>
      <c r="CK623" t="s">
        <v>421</v>
      </c>
      <c r="CL623" t="s">
        <v>421</v>
      </c>
      <c r="CM623" t="s">
        <v>421</v>
      </c>
      <c r="CN623" t="s">
        <v>421</v>
      </c>
      <c r="CO623" t="s">
        <v>421</v>
      </c>
      <c r="CP623" t="s">
        <v>421</v>
      </c>
      <c r="CQ623" t="s">
        <v>421</v>
      </c>
      <c r="CR623">
        <f>$B$11*DQ623+$C$11*DR623+$F$11*EC623*(1-EF623)</f>
        <v>0</v>
      </c>
      <c r="CS623">
        <f>CR623*CT623</f>
        <v>0</v>
      </c>
      <c r="CT623">
        <f>($B$11*$D$9+$C$11*$D$9+$F$11*((EP623+EH623)/MAX(EP623+EH623+EQ623, 0.1)*$I$9+EQ623/MAX(EP623+EH623+EQ623, 0.1)*$J$9))/($B$11+$C$11+$F$11)</f>
        <v>0</v>
      </c>
      <c r="CU623">
        <f>($B$11*$K$9+$C$11*$K$9+$F$11*((EP623+EH623)/MAX(EP623+EH623+EQ623, 0.1)*$P$9+EQ623/MAX(EP623+EH623+EQ623, 0.1)*$Q$9))/($B$11+$C$11+$F$11)</f>
        <v>0</v>
      </c>
      <c r="CV623">
        <v>6</v>
      </c>
      <c r="CW623">
        <v>0.5</v>
      </c>
      <c r="CX623" t="s">
        <v>422</v>
      </c>
      <c r="CY623">
        <v>2</v>
      </c>
      <c r="CZ623" t="b">
        <v>1</v>
      </c>
      <c r="DA623">
        <v>1652297254.5</v>
      </c>
      <c r="DB623">
        <v>894.587</v>
      </c>
      <c r="DC623">
        <v>991.3216666666667</v>
      </c>
      <c r="DD623">
        <v>29.0482</v>
      </c>
      <c r="DE623">
        <v>16.80801111111111</v>
      </c>
      <c r="DF623">
        <v>895.1336666666666</v>
      </c>
      <c r="DG623">
        <v>28.90883333333333</v>
      </c>
      <c r="DH623">
        <v>400.0783333333333</v>
      </c>
      <c r="DI623">
        <v>90.5072</v>
      </c>
      <c r="DJ623">
        <v>0.09998582222222223</v>
      </c>
      <c r="DK623">
        <v>34.06736666666666</v>
      </c>
      <c r="DL623">
        <v>32.70631111111111</v>
      </c>
      <c r="DM623">
        <v>999.9000000000001</v>
      </c>
      <c r="DN623">
        <v>0</v>
      </c>
      <c r="DO623">
        <v>0</v>
      </c>
      <c r="DP623">
        <v>9997.086666666666</v>
      </c>
      <c r="DQ623">
        <v>0</v>
      </c>
      <c r="DR623">
        <v>940.0742222222221</v>
      </c>
      <c r="DS623">
        <v>-96.73427777777778</v>
      </c>
      <c r="DT623">
        <v>921.3506666666666</v>
      </c>
      <c r="DU623">
        <v>1008.267777777778</v>
      </c>
      <c r="DV623">
        <v>12.24021111111111</v>
      </c>
      <c r="DW623">
        <v>991.3216666666667</v>
      </c>
      <c r="DX623">
        <v>16.80801111111111</v>
      </c>
      <c r="DY623">
        <v>2.629071111111111</v>
      </c>
      <c r="DZ623">
        <v>1.521243333333334</v>
      </c>
      <c r="EA623">
        <v>21.8484</v>
      </c>
      <c r="EB623">
        <v>13.18336666666666</v>
      </c>
      <c r="EC623">
        <v>1499.977777777778</v>
      </c>
      <c r="ED623">
        <v>0.9730089999999999</v>
      </c>
      <c r="EE623">
        <v>0.0269914</v>
      </c>
      <c r="EF623">
        <v>0</v>
      </c>
      <c r="EG623">
        <v>1114.476666666666</v>
      </c>
      <c r="EH623">
        <v>5.00097</v>
      </c>
      <c r="EI623">
        <v>18102.43333333333</v>
      </c>
      <c r="EJ623">
        <v>12491.43333333333</v>
      </c>
      <c r="EK623">
        <v>43</v>
      </c>
      <c r="EL623">
        <v>44.687</v>
      </c>
      <c r="EM623">
        <v>43.25</v>
      </c>
      <c r="EN623">
        <v>44.5</v>
      </c>
      <c r="EO623">
        <v>44.125</v>
      </c>
      <c r="EP623">
        <v>1454.627777777778</v>
      </c>
      <c r="EQ623">
        <v>40.35</v>
      </c>
      <c r="ER623">
        <v>0</v>
      </c>
      <c r="ES623">
        <v>813.7999999523163</v>
      </c>
      <c r="ET623">
        <v>0</v>
      </c>
      <c r="EU623">
        <v>1117.6368</v>
      </c>
      <c r="EV623">
        <v>-36.95384608962041</v>
      </c>
      <c r="EW623">
        <v>-590.869229746384</v>
      </c>
      <c r="EX623">
        <v>18152.328</v>
      </c>
      <c r="EY623">
        <v>15</v>
      </c>
      <c r="EZ623">
        <v>1652296461.5</v>
      </c>
      <c r="FA623" t="s">
        <v>1606</v>
      </c>
      <c r="FB623">
        <v>1652296461.5</v>
      </c>
      <c r="FC623">
        <v>1652296459.5</v>
      </c>
      <c r="FD623">
        <v>40</v>
      </c>
      <c r="FE623">
        <v>-0.753</v>
      </c>
      <c r="FF623">
        <v>0.017</v>
      </c>
      <c r="FG623">
        <v>0.039</v>
      </c>
      <c r="FH623">
        <v>0.136</v>
      </c>
      <c r="FI623">
        <v>400</v>
      </c>
      <c r="FJ623">
        <v>29</v>
      </c>
      <c r="FK623">
        <v>0.22</v>
      </c>
      <c r="FL623">
        <v>0.25</v>
      </c>
      <c r="FM623">
        <v>-96.31725609756099</v>
      </c>
      <c r="FN623">
        <v>-3.930468292683139</v>
      </c>
      <c r="FO623">
        <v>0.4105691475279704</v>
      </c>
      <c r="FP623">
        <v>-1</v>
      </c>
      <c r="FQ623">
        <v>12.48176097560975</v>
      </c>
      <c r="FR623">
        <v>-1.618647386759584</v>
      </c>
      <c r="FS623">
        <v>0.1603204989373973</v>
      </c>
      <c r="FT623">
        <v>0</v>
      </c>
      <c r="FU623">
        <v>0</v>
      </c>
      <c r="FV623">
        <v>0</v>
      </c>
      <c r="FW623">
        <v>0</v>
      </c>
      <c r="FX623">
        <v>-1</v>
      </c>
      <c r="FY623">
        <v>0</v>
      </c>
      <c r="FZ623">
        <v>1</v>
      </c>
      <c r="GA623" t="s">
        <v>710</v>
      </c>
      <c r="GB623">
        <v>2.69287</v>
      </c>
      <c r="GC623">
        <v>2.70509</v>
      </c>
      <c r="GD623">
        <v>0.159734</v>
      </c>
      <c r="GE623">
        <v>0.168772</v>
      </c>
      <c r="GF623">
        <v>0.120364</v>
      </c>
      <c r="GG623">
        <v>0.0811796</v>
      </c>
      <c r="GH623">
        <v>26300.8</v>
      </c>
      <c r="GI623">
        <v>26127.9</v>
      </c>
      <c r="GJ623">
        <v>29132.9</v>
      </c>
      <c r="GK623">
        <v>29099.7</v>
      </c>
      <c r="GL623">
        <v>33926.4</v>
      </c>
      <c r="GM623">
        <v>35601.6</v>
      </c>
      <c r="GN623">
        <v>40996.4</v>
      </c>
      <c r="GO623">
        <v>41529.9</v>
      </c>
      <c r="GP623">
        <v>1.7134</v>
      </c>
      <c r="GQ623">
        <v>1.98195</v>
      </c>
      <c r="GR623">
        <v>0.0658184</v>
      </c>
      <c r="GS623">
        <v>0</v>
      </c>
      <c r="GT623">
        <v>31.6459</v>
      </c>
      <c r="GU623">
        <v>999.9</v>
      </c>
      <c r="GV623">
        <v>36.8</v>
      </c>
      <c r="GW623">
        <v>38.1</v>
      </c>
      <c r="GX623">
        <v>27.2205</v>
      </c>
      <c r="GY623">
        <v>62.8747</v>
      </c>
      <c r="GZ623">
        <v>29.7997</v>
      </c>
      <c r="HA623">
        <v>1</v>
      </c>
      <c r="HB623">
        <v>0.419804</v>
      </c>
      <c r="HC623">
        <v>0</v>
      </c>
      <c r="HD623">
        <v>20.3912</v>
      </c>
      <c r="HE623">
        <v>5.21415</v>
      </c>
      <c r="HF623">
        <v>12.0099</v>
      </c>
      <c r="HG623">
        <v>4.98655</v>
      </c>
      <c r="HH623">
        <v>3.2882</v>
      </c>
      <c r="HI623">
        <v>2593.9</v>
      </c>
      <c r="HJ623">
        <v>9999</v>
      </c>
      <c r="HK623">
        <v>9999</v>
      </c>
      <c r="HL623">
        <v>48.1</v>
      </c>
      <c r="HM623">
        <v>1.86737</v>
      </c>
      <c r="HN623">
        <v>1.8663</v>
      </c>
      <c r="HO623">
        <v>1.86585</v>
      </c>
      <c r="HP623">
        <v>1.86576</v>
      </c>
      <c r="HQ623">
        <v>1.86755</v>
      </c>
      <c r="HR623">
        <v>1.87009</v>
      </c>
      <c r="HS623">
        <v>1.86874</v>
      </c>
      <c r="HT623">
        <v>1.87009</v>
      </c>
      <c r="HU623">
        <v>0</v>
      </c>
      <c r="HV623">
        <v>0</v>
      </c>
      <c r="HW623">
        <v>0</v>
      </c>
      <c r="HX623">
        <v>0</v>
      </c>
      <c r="HY623" t="s">
        <v>425</v>
      </c>
      <c r="HZ623" t="s">
        <v>426</v>
      </c>
      <c r="IA623" t="s">
        <v>427</v>
      </c>
      <c r="IB623" t="s">
        <v>427</v>
      </c>
      <c r="IC623" t="s">
        <v>427</v>
      </c>
      <c r="ID623" t="s">
        <v>427</v>
      </c>
      <c r="IE623">
        <v>0</v>
      </c>
      <c r="IF623">
        <v>100</v>
      </c>
      <c r="IG623">
        <v>100</v>
      </c>
      <c r="IH623">
        <v>-0.5570000000000001</v>
      </c>
      <c r="II623">
        <v>0.1393</v>
      </c>
      <c r="IJ623">
        <v>0.3340698134881136</v>
      </c>
      <c r="IK623">
        <v>-0.0004613869835165773</v>
      </c>
      <c r="IL623">
        <v>-7.733014719846753E-07</v>
      </c>
      <c r="IM623">
        <v>2.12217718631011E-10</v>
      </c>
      <c r="IN623">
        <v>-0.1489367367143348</v>
      </c>
      <c r="IO623">
        <v>0.000886434048502425</v>
      </c>
      <c r="IP623">
        <v>0.0004187276611132993</v>
      </c>
      <c r="IQ623">
        <v>-3.612086840460417E-06</v>
      </c>
      <c r="IR623">
        <v>19</v>
      </c>
      <c r="IS623">
        <v>2204</v>
      </c>
      <c r="IT623">
        <v>1</v>
      </c>
      <c r="IU623">
        <v>37</v>
      </c>
      <c r="IV623">
        <v>13.3</v>
      </c>
      <c r="IW623">
        <v>13.3</v>
      </c>
      <c r="IX623">
        <v>2.11914</v>
      </c>
      <c r="IY623">
        <v>2.22046</v>
      </c>
      <c r="IZ623">
        <v>1.39648</v>
      </c>
      <c r="JA623">
        <v>2.34741</v>
      </c>
      <c r="JB623">
        <v>1.49536</v>
      </c>
      <c r="JC623">
        <v>2.36084</v>
      </c>
      <c r="JD623">
        <v>40.0953</v>
      </c>
      <c r="JE623">
        <v>13.4228</v>
      </c>
      <c r="JF623">
        <v>18</v>
      </c>
      <c r="JG623">
        <v>394.194</v>
      </c>
      <c r="JH623">
        <v>548.975</v>
      </c>
      <c r="JI623">
        <v>33.3057</v>
      </c>
      <c r="JJ623">
        <v>32.8215</v>
      </c>
      <c r="JK623">
        <v>30.0003</v>
      </c>
      <c r="JL623">
        <v>32.642</v>
      </c>
      <c r="JM623">
        <v>32.5295</v>
      </c>
      <c r="JN623">
        <v>42.5438</v>
      </c>
      <c r="JO623">
        <v>36.0768</v>
      </c>
      <c r="JP623">
        <v>0</v>
      </c>
      <c r="JQ623">
        <v>-999.9</v>
      </c>
      <c r="JR623">
        <v>1022.23</v>
      </c>
      <c r="JS623">
        <v>17.1485</v>
      </c>
      <c r="JT623">
        <v>99.5688</v>
      </c>
      <c r="JU623">
        <v>99.679</v>
      </c>
    </row>
    <row r="624" spans="1:281">
      <c r="A624">
        <v>608</v>
      </c>
      <c r="B624">
        <v>1652297262</v>
      </c>
      <c r="C624">
        <v>15205.5</v>
      </c>
      <c r="D624" t="s">
        <v>1729</v>
      </c>
      <c r="E624" t="s">
        <v>1730</v>
      </c>
      <c r="F624">
        <v>5</v>
      </c>
      <c r="G624" t="s">
        <v>1605</v>
      </c>
      <c r="H624" t="s">
        <v>418</v>
      </c>
      <c r="I624">
        <v>1652297259.2</v>
      </c>
      <c r="J624">
        <f>(K624)/1000</f>
        <v>0</v>
      </c>
      <c r="K624">
        <f>IF(CZ624, AN624, AH624)</f>
        <v>0</v>
      </c>
      <c r="L624">
        <f>IF(CZ624, AI624, AG624)</f>
        <v>0</v>
      </c>
      <c r="M624">
        <f>DB624 - IF(AU624&gt;1, L624*CV624*100.0/(AW624*DP624), 0)</f>
        <v>0</v>
      </c>
      <c r="N624">
        <f>((T624-J624/2)*M624-L624)/(T624+J624/2)</f>
        <v>0</v>
      </c>
      <c r="O624">
        <f>N624*(DI624+DJ624)/1000.0</f>
        <v>0</v>
      </c>
      <c r="P624">
        <f>(DB624 - IF(AU624&gt;1, L624*CV624*100.0/(AW624*DP624), 0))*(DI624+DJ624)/1000.0</f>
        <v>0</v>
      </c>
      <c r="Q624">
        <f>2.0/((1/S624-1/R624)+SIGN(S624)*SQRT((1/S624-1/R624)*(1/S624-1/R624) + 4*CW624/((CW624+1)*(CW624+1))*(2*1/S624*1/R624-1/R624*1/R624)))</f>
        <v>0</v>
      </c>
      <c r="R624">
        <f>IF(LEFT(CX624,1)&lt;&gt;"0",IF(LEFT(CX624,1)="1",3.0,CY624),$D$5+$E$5*(DP624*DI624/($K$5*1000))+$F$5*(DP624*DI624/($K$5*1000))*MAX(MIN(CV624,$J$5),$I$5)*MAX(MIN(CV624,$J$5),$I$5)+$G$5*MAX(MIN(CV624,$J$5),$I$5)*(DP624*DI624/($K$5*1000))+$H$5*(DP624*DI624/($K$5*1000))*(DP624*DI624/($K$5*1000)))</f>
        <v>0</v>
      </c>
      <c r="S624">
        <f>J624*(1000-(1000*0.61365*exp(17.502*W624/(240.97+W624))/(DI624+DJ624)+DD624)/2)/(1000*0.61365*exp(17.502*W624/(240.97+W624))/(DI624+DJ624)-DD624)</f>
        <v>0</v>
      </c>
      <c r="T624">
        <f>1/((CW624+1)/(Q624/1.6)+1/(R624/1.37)) + CW624/((CW624+1)/(Q624/1.6) + CW624/(R624/1.37))</f>
        <v>0</v>
      </c>
      <c r="U624">
        <f>(CR624*CU624)</f>
        <v>0</v>
      </c>
      <c r="V624">
        <f>(DK624+(U624+2*0.95*5.67E-8*(((DK624+$B$7)+273)^4-(DK624+273)^4)-44100*J624)/(1.84*29.3*R624+8*0.95*5.67E-8*(DK624+273)^3))</f>
        <v>0</v>
      </c>
      <c r="W624">
        <f>($C$7*DL624+$D$7*DM624+$E$7*V624)</f>
        <v>0</v>
      </c>
      <c r="X624">
        <f>0.61365*exp(17.502*W624/(240.97+W624))</f>
        <v>0</v>
      </c>
      <c r="Y624">
        <f>(Z624/AA624*100)</f>
        <v>0</v>
      </c>
      <c r="Z624">
        <f>DD624*(DI624+DJ624)/1000</f>
        <v>0</v>
      </c>
      <c r="AA624">
        <f>0.61365*exp(17.502*DK624/(240.97+DK624))</f>
        <v>0</v>
      </c>
      <c r="AB624">
        <f>(X624-DD624*(DI624+DJ624)/1000)</f>
        <v>0</v>
      </c>
      <c r="AC624">
        <f>(-J624*44100)</f>
        <v>0</v>
      </c>
      <c r="AD624">
        <f>2*29.3*R624*0.92*(DK624-W624)</f>
        <v>0</v>
      </c>
      <c r="AE624">
        <f>2*0.95*5.67E-8*(((DK624+$B$7)+273)^4-(W624+273)^4)</f>
        <v>0</v>
      </c>
      <c r="AF624">
        <f>U624+AE624+AC624+AD624</f>
        <v>0</v>
      </c>
      <c r="AG624">
        <f>DH624*AU624*(DC624-DB624*(1000-AU624*DE624)/(1000-AU624*DD624))/(100*CV624)</f>
        <v>0</v>
      </c>
      <c r="AH624">
        <f>1000*DH624*AU624*(DD624-DE624)/(100*CV624*(1000-AU624*DD624))</f>
        <v>0</v>
      </c>
      <c r="AI624">
        <f>(AJ624 - AK624 - DI624*1E3/(8.314*(DK624+273.15)) * AM624/DH624 * AL624) * DH624/(100*CV624) * (1000 - DE624)/1000</f>
        <v>0</v>
      </c>
      <c r="AJ624">
        <v>1021.37897642062</v>
      </c>
      <c r="AK624">
        <v>945.146333333333</v>
      </c>
      <c r="AL624">
        <v>3.406700010021626</v>
      </c>
      <c r="AM624">
        <v>66.43299364286264</v>
      </c>
      <c r="AN624">
        <f>(AP624 - AO624 + DI624*1E3/(8.314*(DK624+273.15)) * AR624/DH624 * AQ624) * DH624/(100*CV624) * 1000/(1000 - AP624)</f>
        <v>0</v>
      </c>
      <c r="AO624">
        <v>16.90460003226814</v>
      </c>
      <c r="AP624">
        <v>29.03153076923079</v>
      </c>
      <c r="AQ624">
        <v>-0.001091335852211179</v>
      </c>
      <c r="AR624">
        <v>79.14352764128105</v>
      </c>
      <c r="AS624">
        <v>0</v>
      </c>
      <c r="AT624">
        <v>0</v>
      </c>
      <c r="AU624">
        <f>IF(AS624*$H$13&gt;=AW624,1.0,(AW624/(AW624-AS624*$H$13)))</f>
        <v>0</v>
      </c>
      <c r="AV624">
        <f>(AU624-1)*100</f>
        <v>0</v>
      </c>
      <c r="AW624">
        <f>MAX(0,($B$13+$C$13*DP624)/(1+$D$13*DP624)*DI624/(DK624+273)*$E$13)</f>
        <v>0</v>
      </c>
      <c r="AX624" t="s">
        <v>421</v>
      </c>
      <c r="AY624" t="s">
        <v>421</v>
      </c>
      <c r="AZ624">
        <v>0</v>
      </c>
      <c r="BA624">
        <v>0</v>
      </c>
      <c r="BB624">
        <f>1-AZ624/BA624</f>
        <v>0</v>
      </c>
      <c r="BC624">
        <v>0</v>
      </c>
      <c r="BD624" t="s">
        <v>421</v>
      </c>
      <c r="BE624" t="s">
        <v>421</v>
      </c>
      <c r="BF624">
        <v>0</v>
      </c>
      <c r="BG624">
        <v>0</v>
      </c>
      <c r="BH624">
        <f>1-BF624/BG624</f>
        <v>0</v>
      </c>
      <c r="BI624">
        <v>0.5</v>
      </c>
      <c r="BJ624">
        <f>CS624</f>
        <v>0</v>
      </c>
      <c r="BK624">
        <f>L624</f>
        <v>0</v>
      </c>
      <c r="BL624">
        <f>BH624*BI624*BJ624</f>
        <v>0</v>
      </c>
      <c r="BM624">
        <f>(BK624-BC624)/BJ624</f>
        <v>0</v>
      </c>
      <c r="BN624">
        <f>(BA624-BG624)/BG624</f>
        <v>0</v>
      </c>
      <c r="BO624">
        <f>AZ624/(BB624+AZ624/BG624)</f>
        <v>0</v>
      </c>
      <c r="BP624" t="s">
        <v>421</v>
      </c>
      <c r="BQ624">
        <v>0</v>
      </c>
      <c r="BR624">
        <f>IF(BQ624&lt;&gt;0, BQ624, BO624)</f>
        <v>0</v>
      </c>
      <c r="BS624">
        <f>1-BR624/BG624</f>
        <v>0</v>
      </c>
      <c r="BT624">
        <f>(BG624-BF624)/(BG624-BR624)</f>
        <v>0</v>
      </c>
      <c r="BU624">
        <f>(BA624-BG624)/(BA624-BR624)</f>
        <v>0</v>
      </c>
      <c r="BV624">
        <f>(BG624-BF624)/(BG624-AZ624)</f>
        <v>0</v>
      </c>
      <c r="BW624">
        <f>(BA624-BG624)/(BA624-AZ624)</f>
        <v>0</v>
      </c>
      <c r="BX624">
        <f>(BT624*BR624/BF624)</f>
        <v>0</v>
      </c>
      <c r="BY624">
        <f>(1-BX624)</f>
        <v>0</v>
      </c>
      <c r="BZ624">
        <v>1371</v>
      </c>
      <c r="CA624">
        <v>300</v>
      </c>
      <c r="CB624">
        <v>300</v>
      </c>
      <c r="CC624">
        <v>300</v>
      </c>
      <c r="CD624">
        <v>10508.5</v>
      </c>
      <c r="CE624">
        <v>0.03</v>
      </c>
      <c r="CF624">
        <v>-0.00739737</v>
      </c>
      <c r="CG624">
        <v>0.08</v>
      </c>
      <c r="CH624" t="s">
        <v>421</v>
      </c>
      <c r="CI624" t="s">
        <v>421</v>
      </c>
      <c r="CJ624" t="s">
        <v>421</v>
      </c>
      <c r="CK624" t="s">
        <v>421</v>
      </c>
      <c r="CL624" t="s">
        <v>421</v>
      </c>
      <c r="CM624" t="s">
        <v>421</v>
      </c>
      <c r="CN624" t="s">
        <v>421</v>
      </c>
      <c r="CO624" t="s">
        <v>421</v>
      </c>
      <c r="CP624" t="s">
        <v>421</v>
      </c>
      <c r="CQ624" t="s">
        <v>421</v>
      </c>
      <c r="CR624">
        <f>$B$11*DQ624+$C$11*DR624+$F$11*EC624*(1-EF624)</f>
        <v>0</v>
      </c>
      <c r="CS624">
        <f>CR624*CT624</f>
        <v>0</v>
      </c>
      <c r="CT624">
        <f>($B$11*$D$9+$C$11*$D$9+$F$11*((EP624+EH624)/MAX(EP624+EH624+EQ624, 0.1)*$I$9+EQ624/MAX(EP624+EH624+EQ624, 0.1)*$J$9))/($B$11+$C$11+$F$11)</f>
        <v>0</v>
      </c>
      <c r="CU624">
        <f>($B$11*$K$9+$C$11*$K$9+$F$11*((EP624+EH624)/MAX(EP624+EH624+EQ624, 0.1)*$P$9+EQ624/MAX(EP624+EH624+EQ624, 0.1)*$Q$9))/($B$11+$C$11+$F$11)</f>
        <v>0</v>
      </c>
      <c r="CV624">
        <v>6</v>
      </c>
      <c r="CW624">
        <v>0.5</v>
      </c>
      <c r="CX624" t="s">
        <v>422</v>
      </c>
      <c r="CY624">
        <v>2</v>
      </c>
      <c r="CZ624" t="b">
        <v>1</v>
      </c>
      <c r="DA624">
        <v>1652297259.2</v>
      </c>
      <c r="DB624">
        <v>910.0526</v>
      </c>
      <c r="DC624">
        <v>1007.3516</v>
      </c>
      <c r="DD624">
        <v>29.0339</v>
      </c>
      <c r="DE624">
        <v>16.95164</v>
      </c>
      <c r="DF624">
        <v>910.6196</v>
      </c>
      <c r="DG624">
        <v>28.89475</v>
      </c>
      <c r="DH624">
        <v>400.0885</v>
      </c>
      <c r="DI624">
        <v>90.49737999999999</v>
      </c>
      <c r="DJ624">
        <v>0.10003905</v>
      </c>
      <c r="DK624">
        <v>34.07529</v>
      </c>
      <c r="DL624">
        <v>32.71241</v>
      </c>
      <c r="DM624">
        <v>999.9</v>
      </c>
      <c r="DN624">
        <v>0</v>
      </c>
      <c r="DO624">
        <v>0</v>
      </c>
      <c r="DP624">
        <v>10000.245</v>
      </c>
      <c r="DQ624">
        <v>0</v>
      </c>
      <c r="DR624">
        <v>918.3687</v>
      </c>
      <c r="DS624">
        <v>-97.29958000000001</v>
      </c>
      <c r="DT624">
        <v>937.2647999999999</v>
      </c>
      <c r="DU624">
        <v>1024.723</v>
      </c>
      <c r="DV624">
        <v>12.08226</v>
      </c>
      <c r="DW624">
        <v>1007.3516</v>
      </c>
      <c r="DX624">
        <v>16.95164</v>
      </c>
      <c r="DY624">
        <v>2.627493</v>
      </c>
      <c r="DZ624">
        <v>1.534079</v>
      </c>
      <c r="EA624">
        <v>21.83856</v>
      </c>
      <c r="EB624">
        <v>13.31207</v>
      </c>
      <c r="EC624">
        <v>1499.982</v>
      </c>
      <c r="ED624">
        <v>0.9730025999999998</v>
      </c>
      <c r="EE624">
        <v>0.02699747</v>
      </c>
      <c r="EF624">
        <v>0</v>
      </c>
      <c r="EG624">
        <v>1111.435</v>
      </c>
      <c r="EH624">
        <v>5.000970000000001</v>
      </c>
      <c r="EI624">
        <v>18062.41</v>
      </c>
      <c r="EJ624">
        <v>12491.45</v>
      </c>
      <c r="EK624">
        <v>43</v>
      </c>
      <c r="EL624">
        <v>44.71849999999999</v>
      </c>
      <c r="EM624">
        <v>43.25</v>
      </c>
      <c r="EN624">
        <v>44.5</v>
      </c>
      <c r="EO624">
        <v>44.125</v>
      </c>
      <c r="EP624">
        <v>1454.623</v>
      </c>
      <c r="EQ624">
        <v>40.359</v>
      </c>
      <c r="ER624">
        <v>0</v>
      </c>
      <c r="ES624">
        <v>819.2000000476837</v>
      </c>
      <c r="ET624">
        <v>0</v>
      </c>
      <c r="EU624">
        <v>1114.420769230769</v>
      </c>
      <c r="EV624">
        <v>-38.70017094142792</v>
      </c>
      <c r="EW624">
        <v>-565.7880340618489</v>
      </c>
      <c r="EX624">
        <v>18104.18846153846</v>
      </c>
      <c r="EY624">
        <v>15</v>
      </c>
      <c r="EZ624">
        <v>1652296461.5</v>
      </c>
      <c r="FA624" t="s">
        <v>1606</v>
      </c>
      <c r="FB624">
        <v>1652296461.5</v>
      </c>
      <c r="FC624">
        <v>1652296459.5</v>
      </c>
      <c r="FD624">
        <v>40</v>
      </c>
      <c r="FE624">
        <v>-0.753</v>
      </c>
      <c r="FF624">
        <v>0.017</v>
      </c>
      <c r="FG624">
        <v>0.039</v>
      </c>
      <c r="FH624">
        <v>0.136</v>
      </c>
      <c r="FI624">
        <v>400</v>
      </c>
      <c r="FJ624">
        <v>29</v>
      </c>
      <c r="FK624">
        <v>0.22</v>
      </c>
      <c r="FL624">
        <v>0.25</v>
      </c>
      <c r="FM624">
        <v>-96.67822439024391</v>
      </c>
      <c r="FN624">
        <v>-4.07899860627198</v>
      </c>
      <c r="FO624">
        <v>0.4289485208640513</v>
      </c>
      <c r="FP624">
        <v>-1</v>
      </c>
      <c r="FQ624">
        <v>12.33700243902439</v>
      </c>
      <c r="FR624">
        <v>-1.741039024390231</v>
      </c>
      <c r="FS624">
        <v>0.172787155811893</v>
      </c>
      <c r="FT624">
        <v>0</v>
      </c>
      <c r="FU624">
        <v>0</v>
      </c>
      <c r="FV624">
        <v>0</v>
      </c>
      <c r="FW624">
        <v>0</v>
      </c>
      <c r="FX624">
        <v>-1</v>
      </c>
      <c r="FY624">
        <v>0</v>
      </c>
      <c r="FZ624">
        <v>1</v>
      </c>
      <c r="GA624" t="s">
        <v>710</v>
      </c>
      <c r="GB624">
        <v>2.69298</v>
      </c>
      <c r="GC624">
        <v>2.70512</v>
      </c>
      <c r="GD624">
        <v>0.161636</v>
      </c>
      <c r="GE624">
        <v>0.170619</v>
      </c>
      <c r="GF624">
        <v>0.120329</v>
      </c>
      <c r="GG624">
        <v>0.08179160000000001</v>
      </c>
      <c r="GH624">
        <v>26240.8</v>
      </c>
      <c r="GI624">
        <v>26069.5</v>
      </c>
      <c r="GJ624">
        <v>29132.6</v>
      </c>
      <c r="GK624">
        <v>29099.5</v>
      </c>
      <c r="GL624">
        <v>33927.5</v>
      </c>
      <c r="GM624">
        <v>35577.7</v>
      </c>
      <c r="GN624">
        <v>40996</v>
      </c>
      <c r="GO624">
        <v>41529.8</v>
      </c>
      <c r="GP624">
        <v>1.71315</v>
      </c>
      <c r="GQ624">
        <v>1.98158</v>
      </c>
      <c r="GR624">
        <v>0.0658818</v>
      </c>
      <c r="GS624">
        <v>0</v>
      </c>
      <c r="GT624">
        <v>31.6546</v>
      </c>
      <c r="GU624">
        <v>999.9</v>
      </c>
      <c r="GV624">
        <v>36.8</v>
      </c>
      <c r="GW624">
        <v>38.1</v>
      </c>
      <c r="GX624">
        <v>27.2193</v>
      </c>
      <c r="GY624">
        <v>62.9147</v>
      </c>
      <c r="GZ624">
        <v>29.1466</v>
      </c>
      <c r="HA624">
        <v>1</v>
      </c>
      <c r="HB624">
        <v>0.420157</v>
      </c>
      <c r="HC624">
        <v>0</v>
      </c>
      <c r="HD624">
        <v>20.3916</v>
      </c>
      <c r="HE624">
        <v>5.21639</v>
      </c>
      <c r="HF624">
        <v>12.0099</v>
      </c>
      <c r="HG624">
        <v>4.98715</v>
      </c>
      <c r="HH624">
        <v>3.28858</v>
      </c>
      <c r="HI624">
        <v>2593.9</v>
      </c>
      <c r="HJ624">
        <v>9999</v>
      </c>
      <c r="HK624">
        <v>9999</v>
      </c>
      <c r="HL624">
        <v>48.1</v>
      </c>
      <c r="HM624">
        <v>1.86737</v>
      </c>
      <c r="HN624">
        <v>1.86631</v>
      </c>
      <c r="HO624">
        <v>1.86584</v>
      </c>
      <c r="HP624">
        <v>1.86574</v>
      </c>
      <c r="HQ624">
        <v>1.86753</v>
      </c>
      <c r="HR624">
        <v>1.87007</v>
      </c>
      <c r="HS624">
        <v>1.86874</v>
      </c>
      <c r="HT624">
        <v>1.87012</v>
      </c>
      <c r="HU624">
        <v>0</v>
      </c>
      <c r="HV624">
        <v>0</v>
      </c>
      <c r="HW624">
        <v>0</v>
      </c>
      <c r="HX624">
        <v>0</v>
      </c>
      <c r="HY624" t="s">
        <v>425</v>
      </c>
      <c r="HZ624" t="s">
        <v>426</v>
      </c>
      <c r="IA624" t="s">
        <v>427</v>
      </c>
      <c r="IB624" t="s">
        <v>427</v>
      </c>
      <c r="IC624" t="s">
        <v>427</v>
      </c>
      <c r="ID624" t="s">
        <v>427</v>
      </c>
      <c r="IE624">
        <v>0</v>
      </c>
      <c r="IF624">
        <v>100</v>
      </c>
      <c r="IG624">
        <v>100</v>
      </c>
      <c r="IH624">
        <v>-0.58</v>
      </c>
      <c r="II624">
        <v>0.1391</v>
      </c>
      <c r="IJ624">
        <v>0.3340698134881136</v>
      </c>
      <c r="IK624">
        <v>-0.0004613869835165773</v>
      </c>
      <c r="IL624">
        <v>-7.733014719846753E-07</v>
      </c>
      <c r="IM624">
        <v>2.12217718631011E-10</v>
      </c>
      <c r="IN624">
        <v>-0.1489367367143348</v>
      </c>
      <c r="IO624">
        <v>0.000886434048502425</v>
      </c>
      <c r="IP624">
        <v>0.0004187276611132993</v>
      </c>
      <c r="IQ624">
        <v>-3.612086840460417E-06</v>
      </c>
      <c r="IR624">
        <v>19</v>
      </c>
      <c r="IS624">
        <v>2204</v>
      </c>
      <c r="IT624">
        <v>1</v>
      </c>
      <c r="IU624">
        <v>37</v>
      </c>
      <c r="IV624">
        <v>13.3</v>
      </c>
      <c r="IW624">
        <v>13.4</v>
      </c>
      <c r="IX624">
        <v>2.14966</v>
      </c>
      <c r="IY624">
        <v>2.2168</v>
      </c>
      <c r="IZ624">
        <v>1.39648</v>
      </c>
      <c r="JA624">
        <v>2.34741</v>
      </c>
      <c r="JB624">
        <v>1.49536</v>
      </c>
      <c r="JC624">
        <v>2.37061</v>
      </c>
      <c r="JD624">
        <v>40.1206</v>
      </c>
      <c r="JE624">
        <v>13.4228</v>
      </c>
      <c r="JF624">
        <v>18</v>
      </c>
      <c r="JG624">
        <v>394.097</v>
      </c>
      <c r="JH624">
        <v>548.751</v>
      </c>
      <c r="JI624">
        <v>33.3112</v>
      </c>
      <c r="JJ624">
        <v>32.8278</v>
      </c>
      <c r="JK624">
        <v>30.0005</v>
      </c>
      <c r="JL624">
        <v>32.6489</v>
      </c>
      <c r="JM624">
        <v>32.5356</v>
      </c>
      <c r="JN624">
        <v>43.0723</v>
      </c>
      <c r="JO624">
        <v>35.4909</v>
      </c>
      <c r="JP624">
        <v>0</v>
      </c>
      <c r="JQ624">
        <v>-999.9</v>
      </c>
      <c r="JR624">
        <v>1035.58</v>
      </c>
      <c r="JS624">
        <v>17.2936</v>
      </c>
      <c r="JT624">
        <v>99.56780000000001</v>
      </c>
      <c r="JU624">
        <v>99.6786</v>
      </c>
    </row>
    <row r="625" spans="1:281">
      <c r="A625">
        <v>609</v>
      </c>
      <c r="B625">
        <v>1652297267</v>
      </c>
      <c r="C625">
        <v>15210.5</v>
      </c>
      <c r="D625" t="s">
        <v>1731</v>
      </c>
      <c r="E625" t="s">
        <v>1732</v>
      </c>
      <c r="F625">
        <v>5</v>
      </c>
      <c r="G625" t="s">
        <v>1605</v>
      </c>
      <c r="H625" t="s">
        <v>418</v>
      </c>
      <c r="I625">
        <v>1652297264.5</v>
      </c>
      <c r="J625">
        <f>(K625)/1000</f>
        <v>0</v>
      </c>
      <c r="K625">
        <f>IF(CZ625, AN625, AH625)</f>
        <v>0</v>
      </c>
      <c r="L625">
        <f>IF(CZ625, AI625, AG625)</f>
        <v>0</v>
      </c>
      <c r="M625">
        <f>DB625 - IF(AU625&gt;1, L625*CV625*100.0/(AW625*DP625), 0)</f>
        <v>0</v>
      </c>
      <c r="N625">
        <f>((T625-J625/2)*M625-L625)/(T625+J625/2)</f>
        <v>0</v>
      </c>
      <c r="O625">
        <f>N625*(DI625+DJ625)/1000.0</f>
        <v>0</v>
      </c>
      <c r="P625">
        <f>(DB625 - IF(AU625&gt;1, L625*CV625*100.0/(AW625*DP625), 0))*(DI625+DJ625)/1000.0</f>
        <v>0</v>
      </c>
      <c r="Q625">
        <f>2.0/((1/S625-1/R625)+SIGN(S625)*SQRT((1/S625-1/R625)*(1/S625-1/R625) + 4*CW625/((CW625+1)*(CW625+1))*(2*1/S625*1/R625-1/R625*1/R625)))</f>
        <v>0</v>
      </c>
      <c r="R625">
        <f>IF(LEFT(CX625,1)&lt;&gt;"0",IF(LEFT(CX625,1)="1",3.0,CY625),$D$5+$E$5*(DP625*DI625/($K$5*1000))+$F$5*(DP625*DI625/($K$5*1000))*MAX(MIN(CV625,$J$5),$I$5)*MAX(MIN(CV625,$J$5),$I$5)+$G$5*MAX(MIN(CV625,$J$5),$I$5)*(DP625*DI625/($K$5*1000))+$H$5*(DP625*DI625/($K$5*1000))*(DP625*DI625/($K$5*1000)))</f>
        <v>0</v>
      </c>
      <c r="S625">
        <f>J625*(1000-(1000*0.61365*exp(17.502*W625/(240.97+W625))/(DI625+DJ625)+DD625)/2)/(1000*0.61365*exp(17.502*W625/(240.97+W625))/(DI625+DJ625)-DD625)</f>
        <v>0</v>
      </c>
      <c r="T625">
        <f>1/((CW625+1)/(Q625/1.6)+1/(R625/1.37)) + CW625/((CW625+1)/(Q625/1.6) + CW625/(R625/1.37))</f>
        <v>0</v>
      </c>
      <c r="U625">
        <f>(CR625*CU625)</f>
        <v>0</v>
      </c>
      <c r="V625">
        <f>(DK625+(U625+2*0.95*5.67E-8*(((DK625+$B$7)+273)^4-(DK625+273)^4)-44100*J625)/(1.84*29.3*R625+8*0.95*5.67E-8*(DK625+273)^3))</f>
        <v>0</v>
      </c>
      <c r="W625">
        <f>($C$7*DL625+$D$7*DM625+$E$7*V625)</f>
        <v>0</v>
      </c>
      <c r="X625">
        <f>0.61365*exp(17.502*W625/(240.97+W625))</f>
        <v>0</v>
      </c>
      <c r="Y625">
        <f>(Z625/AA625*100)</f>
        <v>0</v>
      </c>
      <c r="Z625">
        <f>DD625*(DI625+DJ625)/1000</f>
        <v>0</v>
      </c>
      <c r="AA625">
        <f>0.61365*exp(17.502*DK625/(240.97+DK625))</f>
        <v>0</v>
      </c>
      <c r="AB625">
        <f>(X625-DD625*(DI625+DJ625)/1000)</f>
        <v>0</v>
      </c>
      <c r="AC625">
        <f>(-J625*44100)</f>
        <v>0</v>
      </c>
      <c r="AD625">
        <f>2*29.3*R625*0.92*(DK625-W625)</f>
        <v>0</v>
      </c>
      <c r="AE625">
        <f>2*0.95*5.67E-8*(((DK625+$B$7)+273)^4-(W625+273)^4)</f>
        <v>0</v>
      </c>
      <c r="AF625">
        <f>U625+AE625+AC625+AD625</f>
        <v>0</v>
      </c>
      <c r="AG625">
        <f>DH625*AU625*(DC625-DB625*(1000-AU625*DE625)/(1000-AU625*DD625))/(100*CV625)</f>
        <v>0</v>
      </c>
      <c r="AH625">
        <f>1000*DH625*AU625*(DD625-DE625)/(100*CV625*(1000-AU625*DD625))</f>
        <v>0</v>
      </c>
      <c r="AI625">
        <f>(AJ625 - AK625 - DI625*1E3/(8.314*(DK625+273.15)) * AM625/DH625 * AL625) * DH625/(100*CV625) * (1000 - DE625)/1000</f>
        <v>0</v>
      </c>
      <c r="AJ625">
        <v>1038.745364559993</v>
      </c>
      <c r="AK625">
        <v>962.3072545454539</v>
      </c>
      <c r="AL625">
        <v>3.423027269994042</v>
      </c>
      <c r="AM625">
        <v>66.43299364286264</v>
      </c>
      <c r="AN625">
        <f>(AP625 - AO625 + DI625*1E3/(8.314*(DK625+273.15)) * AR625/DH625 * AQ625) * DH625/(100*CV625) * 1000/(1000 - AP625)</f>
        <v>0</v>
      </c>
      <c r="AO625">
        <v>17.08754932876697</v>
      </c>
      <c r="AP625">
        <v>29.04267622377623</v>
      </c>
      <c r="AQ625">
        <v>0.0003074685319763092</v>
      </c>
      <c r="AR625">
        <v>79.14352764128105</v>
      </c>
      <c r="AS625">
        <v>0</v>
      </c>
      <c r="AT625">
        <v>0</v>
      </c>
      <c r="AU625">
        <f>IF(AS625*$H$13&gt;=AW625,1.0,(AW625/(AW625-AS625*$H$13)))</f>
        <v>0</v>
      </c>
      <c r="AV625">
        <f>(AU625-1)*100</f>
        <v>0</v>
      </c>
      <c r="AW625">
        <f>MAX(0,($B$13+$C$13*DP625)/(1+$D$13*DP625)*DI625/(DK625+273)*$E$13)</f>
        <v>0</v>
      </c>
      <c r="AX625" t="s">
        <v>421</v>
      </c>
      <c r="AY625" t="s">
        <v>421</v>
      </c>
      <c r="AZ625">
        <v>0</v>
      </c>
      <c r="BA625">
        <v>0</v>
      </c>
      <c r="BB625">
        <f>1-AZ625/BA625</f>
        <v>0</v>
      </c>
      <c r="BC625">
        <v>0</v>
      </c>
      <c r="BD625" t="s">
        <v>421</v>
      </c>
      <c r="BE625" t="s">
        <v>421</v>
      </c>
      <c r="BF625">
        <v>0</v>
      </c>
      <c r="BG625">
        <v>0</v>
      </c>
      <c r="BH625">
        <f>1-BF625/BG625</f>
        <v>0</v>
      </c>
      <c r="BI625">
        <v>0.5</v>
      </c>
      <c r="BJ625">
        <f>CS625</f>
        <v>0</v>
      </c>
      <c r="BK625">
        <f>L625</f>
        <v>0</v>
      </c>
      <c r="BL625">
        <f>BH625*BI625*BJ625</f>
        <v>0</v>
      </c>
      <c r="BM625">
        <f>(BK625-BC625)/BJ625</f>
        <v>0</v>
      </c>
      <c r="BN625">
        <f>(BA625-BG625)/BG625</f>
        <v>0</v>
      </c>
      <c r="BO625">
        <f>AZ625/(BB625+AZ625/BG625)</f>
        <v>0</v>
      </c>
      <c r="BP625" t="s">
        <v>421</v>
      </c>
      <c r="BQ625">
        <v>0</v>
      </c>
      <c r="BR625">
        <f>IF(BQ625&lt;&gt;0, BQ625, BO625)</f>
        <v>0</v>
      </c>
      <c r="BS625">
        <f>1-BR625/BG625</f>
        <v>0</v>
      </c>
      <c r="BT625">
        <f>(BG625-BF625)/(BG625-BR625)</f>
        <v>0</v>
      </c>
      <c r="BU625">
        <f>(BA625-BG625)/(BA625-BR625)</f>
        <v>0</v>
      </c>
      <c r="BV625">
        <f>(BG625-BF625)/(BG625-AZ625)</f>
        <v>0</v>
      </c>
      <c r="BW625">
        <f>(BA625-BG625)/(BA625-AZ625)</f>
        <v>0</v>
      </c>
      <c r="BX625">
        <f>(BT625*BR625/BF625)</f>
        <v>0</v>
      </c>
      <c r="BY625">
        <f>(1-BX625)</f>
        <v>0</v>
      </c>
      <c r="BZ625">
        <v>1371</v>
      </c>
      <c r="CA625">
        <v>300</v>
      </c>
      <c r="CB625">
        <v>300</v>
      </c>
      <c r="CC625">
        <v>300</v>
      </c>
      <c r="CD625">
        <v>10508.5</v>
      </c>
      <c r="CE625">
        <v>0.03</v>
      </c>
      <c r="CF625">
        <v>-0.00739737</v>
      </c>
      <c r="CG625">
        <v>0.08</v>
      </c>
      <c r="CH625" t="s">
        <v>421</v>
      </c>
      <c r="CI625" t="s">
        <v>421</v>
      </c>
      <c r="CJ625" t="s">
        <v>421</v>
      </c>
      <c r="CK625" t="s">
        <v>421</v>
      </c>
      <c r="CL625" t="s">
        <v>421</v>
      </c>
      <c r="CM625" t="s">
        <v>421</v>
      </c>
      <c r="CN625" t="s">
        <v>421</v>
      </c>
      <c r="CO625" t="s">
        <v>421</v>
      </c>
      <c r="CP625" t="s">
        <v>421</v>
      </c>
      <c r="CQ625" t="s">
        <v>421</v>
      </c>
      <c r="CR625">
        <f>$B$11*DQ625+$C$11*DR625+$F$11*EC625*(1-EF625)</f>
        <v>0</v>
      </c>
      <c r="CS625">
        <f>CR625*CT625</f>
        <v>0</v>
      </c>
      <c r="CT625">
        <f>($B$11*$D$9+$C$11*$D$9+$F$11*((EP625+EH625)/MAX(EP625+EH625+EQ625, 0.1)*$I$9+EQ625/MAX(EP625+EH625+EQ625, 0.1)*$J$9))/($B$11+$C$11+$F$11)</f>
        <v>0</v>
      </c>
      <c r="CU625">
        <f>($B$11*$K$9+$C$11*$K$9+$F$11*((EP625+EH625)/MAX(EP625+EH625+EQ625, 0.1)*$P$9+EQ625/MAX(EP625+EH625+EQ625, 0.1)*$Q$9))/($B$11+$C$11+$F$11)</f>
        <v>0</v>
      </c>
      <c r="CV625">
        <v>6</v>
      </c>
      <c r="CW625">
        <v>0.5</v>
      </c>
      <c r="CX625" t="s">
        <v>422</v>
      </c>
      <c r="CY625">
        <v>2</v>
      </c>
      <c r="CZ625" t="b">
        <v>1</v>
      </c>
      <c r="DA625">
        <v>1652297264.5</v>
      </c>
      <c r="DB625">
        <v>927.731</v>
      </c>
      <c r="DC625">
        <v>1025.148888888889</v>
      </c>
      <c r="DD625">
        <v>29.037</v>
      </c>
      <c r="DE625">
        <v>17.13707777777778</v>
      </c>
      <c r="DF625">
        <v>928.321888888889</v>
      </c>
      <c r="DG625">
        <v>28.89781111111111</v>
      </c>
      <c r="DH625">
        <v>400.064</v>
      </c>
      <c r="DI625">
        <v>90.49908888888889</v>
      </c>
      <c r="DJ625">
        <v>0.09993539999999999</v>
      </c>
      <c r="DK625">
        <v>34.08311111111112</v>
      </c>
      <c r="DL625">
        <v>32.73027777777778</v>
      </c>
      <c r="DM625">
        <v>999.9000000000001</v>
      </c>
      <c r="DN625">
        <v>0</v>
      </c>
      <c r="DO625">
        <v>0</v>
      </c>
      <c r="DP625">
        <v>10002.90777777778</v>
      </c>
      <c r="DQ625">
        <v>0</v>
      </c>
      <c r="DR625">
        <v>893.5053333333333</v>
      </c>
      <c r="DS625">
        <v>-97.41713333333333</v>
      </c>
      <c r="DT625">
        <v>955.4749999999999</v>
      </c>
      <c r="DU625">
        <v>1043.022222222222</v>
      </c>
      <c r="DV625">
        <v>11.89993333333333</v>
      </c>
      <c r="DW625">
        <v>1025.148888888889</v>
      </c>
      <c r="DX625">
        <v>17.13707777777778</v>
      </c>
      <c r="DY625">
        <v>2.627823333333334</v>
      </c>
      <c r="DZ625">
        <v>1.55089</v>
      </c>
      <c r="EA625">
        <v>21.8406</v>
      </c>
      <c r="EB625">
        <v>13.4793</v>
      </c>
      <c r="EC625">
        <v>1499.98</v>
      </c>
      <c r="ED625">
        <v>0.9729880000000001</v>
      </c>
      <c r="EE625">
        <v>0.0270115</v>
      </c>
      <c r="EF625">
        <v>0</v>
      </c>
      <c r="EG625">
        <v>1108.014444444445</v>
      </c>
      <c r="EH625">
        <v>5.00097</v>
      </c>
      <c r="EI625">
        <v>18011.6</v>
      </c>
      <c r="EJ625">
        <v>12491.4</v>
      </c>
      <c r="EK625">
        <v>43</v>
      </c>
      <c r="EL625">
        <v>44.75</v>
      </c>
      <c r="EM625">
        <v>43.25</v>
      </c>
      <c r="EN625">
        <v>44.5</v>
      </c>
      <c r="EO625">
        <v>44.125</v>
      </c>
      <c r="EP625">
        <v>1454.6</v>
      </c>
      <c r="EQ625">
        <v>40.38</v>
      </c>
      <c r="ER625">
        <v>0</v>
      </c>
      <c r="ES625">
        <v>824</v>
      </c>
      <c r="ET625">
        <v>0</v>
      </c>
      <c r="EU625">
        <v>1111.313461538462</v>
      </c>
      <c r="EV625">
        <v>-39.62358977200623</v>
      </c>
      <c r="EW625">
        <v>-560.7487181692011</v>
      </c>
      <c r="EX625">
        <v>18058.58846153846</v>
      </c>
      <c r="EY625">
        <v>15</v>
      </c>
      <c r="EZ625">
        <v>1652296461.5</v>
      </c>
      <c r="FA625" t="s">
        <v>1606</v>
      </c>
      <c r="FB625">
        <v>1652296461.5</v>
      </c>
      <c r="FC625">
        <v>1652296459.5</v>
      </c>
      <c r="FD625">
        <v>40</v>
      </c>
      <c r="FE625">
        <v>-0.753</v>
      </c>
      <c r="FF625">
        <v>0.017</v>
      </c>
      <c r="FG625">
        <v>0.039</v>
      </c>
      <c r="FH625">
        <v>0.136</v>
      </c>
      <c r="FI625">
        <v>400</v>
      </c>
      <c r="FJ625">
        <v>29</v>
      </c>
      <c r="FK625">
        <v>0.22</v>
      </c>
      <c r="FL625">
        <v>0.25</v>
      </c>
      <c r="FM625">
        <v>-97.03897750000002</v>
      </c>
      <c r="FN625">
        <v>-3.280373358348819</v>
      </c>
      <c r="FO625">
        <v>0.3465552787705742</v>
      </c>
      <c r="FP625">
        <v>-1</v>
      </c>
      <c r="FQ625">
        <v>12.161515</v>
      </c>
      <c r="FR625">
        <v>-2.003225515947478</v>
      </c>
      <c r="FS625">
        <v>0.192910728771108</v>
      </c>
      <c r="FT625">
        <v>0</v>
      </c>
      <c r="FU625">
        <v>0</v>
      </c>
      <c r="FV625">
        <v>0</v>
      </c>
      <c r="FW625">
        <v>0</v>
      </c>
      <c r="FX625">
        <v>-1</v>
      </c>
      <c r="FY625">
        <v>0</v>
      </c>
      <c r="FZ625">
        <v>1</v>
      </c>
      <c r="GA625" t="s">
        <v>710</v>
      </c>
      <c r="GB625">
        <v>2.69276</v>
      </c>
      <c r="GC625">
        <v>2.70516</v>
      </c>
      <c r="GD625">
        <v>0.163564</v>
      </c>
      <c r="GE625">
        <v>0.172433</v>
      </c>
      <c r="GF625">
        <v>0.120374</v>
      </c>
      <c r="GG625">
        <v>0.0823332</v>
      </c>
      <c r="GH625">
        <v>26180.2</v>
      </c>
      <c r="GI625">
        <v>26012.3</v>
      </c>
      <c r="GJ625">
        <v>29132.4</v>
      </c>
      <c r="GK625">
        <v>29099.5</v>
      </c>
      <c r="GL625">
        <v>33925.7</v>
      </c>
      <c r="GM625">
        <v>35556.7</v>
      </c>
      <c r="GN625">
        <v>40996</v>
      </c>
      <c r="GO625">
        <v>41529.8</v>
      </c>
      <c r="GP625">
        <v>1.71265</v>
      </c>
      <c r="GQ625">
        <v>1.98162</v>
      </c>
      <c r="GR625">
        <v>0.0661612</v>
      </c>
      <c r="GS625">
        <v>0</v>
      </c>
      <c r="GT625">
        <v>31.663</v>
      </c>
      <c r="GU625">
        <v>999.9</v>
      </c>
      <c r="GV625">
        <v>36.8</v>
      </c>
      <c r="GW625">
        <v>38.1</v>
      </c>
      <c r="GX625">
        <v>27.2157</v>
      </c>
      <c r="GY625">
        <v>62.8047</v>
      </c>
      <c r="GZ625">
        <v>29.6995</v>
      </c>
      <c r="HA625">
        <v>1</v>
      </c>
      <c r="HB625">
        <v>0.420508</v>
      </c>
      <c r="HC625">
        <v>0</v>
      </c>
      <c r="HD625">
        <v>20.3918</v>
      </c>
      <c r="HE625">
        <v>5.21549</v>
      </c>
      <c r="HF625">
        <v>12.0099</v>
      </c>
      <c r="HG625">
        <v>4.98705</v>
      </c>
      <c r="HH625">
        <v>3.28835</v>
      </c>
      <c r="HI625">
        <v>2594.1</v>
      </c>
      <c r="HJ625">
        <v>9999</v>
      </c>
      <c r="HK625">
        <v>9999</v>
      </c>
      <c r="HL625">
        <v>48.1</v>
      </c>
      <c r="HM625">
        <v>1.86737</v>
      </c>
      <c r="HN625">
        <v>1.8663</v>
      </c>
      <c r="HO625">
        <v>1.86584</v>
      </c>
      <c r="HP625">
        <v>1.8657</v>
      </c>
      <c r="HQ625">
        <v>1.86753</v>
      </c>
      <c r="HR625">
        <v>1.87006</v>
      </c>
      <c r="HS625">
        <v>1.86874</v>
      </c>
      <c r="HT625">
        <v>1.87011</v>
      </c>
      <c r="HU625">
        <v>0</v>
      </c>
      <c r="HV625">
        <v>0</v>
      </c>
      <c r="HW625">
        <v>0</v>
      </c>
      <c r="HX625">
        <v>0</v>
      </c>
      <c r="HY625" t="s">
        <v>425</v>
      </c>
      <c r="HZ625" t="s">
        <v>426</v>
      </c>
      <c r="IA625" t="s">
        <v>427</v>
      </c>
      <c r="IB625" t="s">
        <v>427</v>
      </c>
      <c r="IC625" t="s">
        <v>427</v>
      </c>
      <c r="ID625" t="s">
        <v>427</v>
      </c>
      <c r="IE625">
        <v>0</v>
      </c>
      <c r="IF625">
        <v>100</v>
      </c>
      <c r="IG625">
        <v>100</v>
      </c>
      <c r="IH625">
        <v>-0.602</v>
      </c>
      <c r="II625">
        <v>0.1392</v>
      </c>
      <c r="IJ625">
        <v>0.3340698134881136</v>
      </c>
      <c r="IK625">
        <v>-0.0004613869835165773</v>
      </c>
      <c r="IL625">
        <v>-7.733014719846753E-07</v>
      </c>
      <c r="IM625">
        <v>2.12217718631011E-10</v>
      </c>
      <c r="IN625">
        <v>-0.1489367367143348</v>
      </c>
      <c r="IO625">
        <v>0.000886434048502425</v>
      </c>
      <c r="IP625">
        <v>0.0004187276611132993</v>
      </c>
      <c r="IQ625">
        <v>-3.612086840460417E-06</v>
      </c>
      <c r="IR625">
        <v>19</v>
      </c>
      <c r="IS625">
        <v>2204</v>
      </c>
      <c r="IT625">
        <v>1</v>
      </c>
      <c r="IU625">
        <v>37</v>
      </c>
      <c r="IV625">
        <v>13.4</v>
      </c>
      <c r="IW625">
        <v>13.5</v>
      </c>
      <c r="IX625">
        <v>2.17529</v>
      </c>
      <c r="IY625">
        <v>2.21802</v>
      </c>
      <c r="IZ625">
        <v>1.39648</v>
      </c>
      <c r="JA625">
        <v>2.34741</v>
      </c>
      <c r="JB625">
        <v>1.49536</v>
      </c>
      <c r="JC625">
        <v>2.37305</v>
      </c>
      <c r="JD625">
        <v>40.1206</v>
      </c>
      <c r="JE625">
        <v>13.4228</v>
      </c>
      <c r="JF625">
        <v>18</v>
      </c>
      <c r="JG625">
        <v>393.861</v>
      </c>
      <c r="JH625">
        <v>548.851</v>
      </c>
      <c r="JI625">
        <v>33.3162</v>
      </c>
      <c r="JJ625">
        <v>32.8329</v>
      </c>
      <c r="JK625">
        <v>30.0004</v>
      </c>
      <c r="JL625">
        <v>32.6554</v>
      </c>
      <c r="JM625">
        <v>32.5427</v>
      </c>
      <c r="JN625">
        <v>43.6692</v>
      </c>
      <c r="JO625">
        <v>35.2127</v>
      </c>
      <c r="JP625">
        <v>0</v>
      </c>
      <c r="JQ625">
        <v>-999.9</v>
      </c>
      <c r="JR625">
        <v>1055.62</v>
      </c>
      <c r="JS625">
        <v>17.4287</v>
      </c>
      <c r="JT625">
        <v>99.5675</v>
      </c>
      <c r="JU625">
        <v>99.67870000000001</v>
      </c>
    </row>
    <row r="626" spans="1:281">
      <c r="A626">
        <v>610</v>
      </c>
      <c r="B626">
        <v>1652297272</v>
      </c>
      <c r="C626">
        <v>15215.5</v>
      </c>
      <c r="D626" t="s">
        <v>1733</v>
      </c>
      <c r="E626" t="s">
        <v>1734</v>
      </c>
      <c r="F626">
        <v>5</v>
      </c>
      <c r="G626" t="s">
        <v>1605</v>
      </c>
      <c r="H626" t="s">
        <v>418</v>
      </c>
      <c r="I626">
        <v>1652297269.2</v>
      </c>
      <c r="J626">
        <f>(K626)/1000</f>
        <v>0</v>
      </c>
      <c r="K626">
        <f>IF(CZ626, AN626, AH626)</f>
        <v>0</v>
      </c>
      <c r="L626">
        <f>IF(CZ626, AI626, AG626)</f>
        <v>0</v>
      </c>
      <c r="M626">
        <f>DB626 - IF(AU626&gt;1, L626*CV626*100.0/(AW626*DP626), 0)</f>
        <v>0</v>
      </c>
      <c r="N626">
        <f>((T626-J626/2)*M626-L626)/(T626+J626/2)</f>
        <v>0</v>
      </c>
      <c r="O626">
        <f>N626*(DI626+DJ626)/1000.0</f>
        <v>0</v>
      </c>
      <c r="P626">
        <f>(DB626 - IF(AU626&gt;1, L626*CV626*100.0/(AW626*DP626), 0))*(DI626+DJ626)/1000.0</f>
        <v>0</v>
      </c>
      <c r="Q626">
        <f>2.0/((1/S626-1/R626)+SIGN(S626)*SQRT((1/S626-1/R626)*(1/S626-1/R626) + 4*CW626/((CW626+1)*(CW626+1))*(2*1/S626*1/R626-1/R626*1/R626)))</f>
        <v>0</v>
      </c>
      <c r="R626">
        <f>IF(LEFT(CX626,1)&lt;&gt;"0",IF(LEFT(CX626,1)="1",3.0,CY626),$D$5+$E$5*(DP626*DI626/($K$5*1000))+$F$5*(DP626*DI626/($K$5*1000))*MAX(MIN(CV626,$J$5),$I$5)*MAX(MIN(CV626,$J$5),$I$5)+$G$5*MAX(MIN(CV626,$J$5),$I$5)*(DP626*DI626/($K$5*1000))+$H$5*(DP626*DI626/($K$5*1000))*(DP626*DI626/($K$5*1000)))</f>
        <v>0</v>
      </c>
      <c r="S626">
        <f>J626*(1000-(1000*0.61365*exp(17.502*W626/(240.97+W626))/(DI626+DJ626)+DD626)/2)/(1000*0.61365*exp(17.502*W626/(240.97+W626))/(DI626+DJ626)-DD626)</f>
        <v>0</v>
      </c>
      <c r="T626">
        <f>1/((CW626+1)/(Q626/1.6)+1/(R626/1.37)) + CW626/((CW626+1)/(Q626/1.6) + CW626/(R626/1.37))</f>
        <v>0</v>
      </c>
      <c r="U626">
        <f>(CR626*CU626)</f>
        <v>0</v>
      </c>
      <c r="V626">
        <f>(DK626+(U626+2*0.95*5.67E-8*(((DK626+$B$7)+273)^4-(DK626+273)^4)-44100*J626)/(1.84*29.3*R626+8*0.95*5.67E-8*(DK626+273)^3))</f>
        <v>0</v>
      </c>
      <c r="W626">
        <f>($C$7*DL626+$D$7*DM626+$E$7*V626)</f>
        <v>0</v>
      </c>
      <c r="X626">
        <f>0.61365*exp(17.502*W626/(240.97+W626))</f>
        <v>0</v>
      </c>
      <c r="Y626">
        <f>(Z626/AA626*100)</f>
        <v>0</v>
      </c>
      <c r="Z626">
        <f>DD626*(DI626+DJ626)/1000</f>
        <v>0</v>
      </c>
      <c r="AA626">
        <f>0.61365*exp(17.502*DK626/(240.97+DK626))</f>
        <v>0</v>
      </c>
      <c r="AB626">
        <f>(X626-DD626*(DI626+DJ626)/1000)</f>
        <v>0</v>
      </c>
      <c r="AC626">
        <f>(-J626*44100)</f>
        <v>0</v>
      </c>
      <c r="AD626">
        <f>2*29.3*R626*0.92*(DK626-W626)</f>
        <v>0</v>
      </c>
      <c r="AE626">
        <f>2*0.95*5.67E-8*(((DK626+$B$7)+273)^4-(W626+273)^4)</f>
        <v>0</v>
      </c>
      <c r="AF626">
        <f>U626+AE626+AC626+AD626</f>
        <v>0</v>
      </c>
      <c r="AG626">
        <f>DH626*AU626*(DC626-DB626*(1000-AU626*DE626)/(1000-AU626*DD626))/(100*CV626)</f>
        <v>0</v>
      </c>
      <c r="AH626">
        <f>1000*DH626*AU626*(DD626-DE626)/(100*CV626*(1000-AU626*DD626))</f>
        <v>0</v>
      </c>
      <c r="AI626">
        <f>(AJ626 - AK626 - DI626*1E3/(8.314*(DK626+273.15)) * AM626/DH626 * AL626) * DH626/(100*CV626) * (1000 - DE626)/1000</f>
        <v>0</v>
      </c>
      <c r="AJ626">
        <v>1055.924647124526</v>
      </c>
      <c r="AK626">
        <v>979.4340424242422</v>
      </c>
      <c r="AL626">
        <v>3.423149751004127</v>
      </c>
      <c r="AM626">
        <v>66.43299364286264</v>
      </c>
      <c r="AN626">
        <f>(AP626 - AO626 + DI626*1E3/(8.314*(DK626+273.15)) * AR626/DH626 * AQ626) * DH626/(100*CV626) * 1000/(1000 - AP626)</f>
        <v>0</v>
      </c>
      <c r="AO626">
        <v>17.24018226769924</v>
      </c>
      <c r="AP626">
        <v>29.05210279720281</v>
      </c>
      <c r="AQ626">
        <v>0.0001416615303469027</v>
      </c>
      <c r="AR626">
        <v>79.14352764128105</v>
      </c>
      <c r="AS626">
        <v>0</v>
      </c>
      <c r="AT626">
        <v>0</v>
      </c>
      <c r="AU626">
        <f>IF(AS626*$H$13&gt;=AW626,1.0,(AW626/(AW626-AS626*$H$13)))</f>
        <v>0</v>
      </c>
      <c r="AV626">
        <f>(AU626-1)*100</f>
        <v>0</v>
      </c>
      <c r="AW626">
        <f>MAX(0,($B$13+$C$13*DP626)/(1+$D$13*DP626)*DI626/(DK626+273)*$E$13)</f>
        <v>0</v>
      </c>
      <c r="AX626" t="s">
        <v>421</v>
      </c>
      <c r="AY626" t="s">
        <v>421</v>
      </c>
      <c r="AZ626">
        <v>0</v>
      </c>
      <c r="BA626">
        <v>0</v>
      </c>
      <c r="BB626">
        <f>1-AZ626/BA626</f>
        <v>0</v>
      </c>
      <c r="BC626">
        <v>0</v>
      </c>
      <c r="BD626" t="s">
        <v>421</v>
      </c>
      <c r="BE626" t="s">
        <v>421</v>
      </c>
      <c r="BF626">
        <v>0</v>
      </c>
      <c r="BG626">
        <v>0</v>
      </c>
      <c r="BH626">
        <f>1-BF626/BG626</f>
        <v>0</v>
      </c>
      <c r="BI626">
        <v>0.5</v>
      </c>
      <c r="BJ626">
        <f>CS626</f>
        <v>0</v>
      </c>
      <c r="BK626">
        <f>L626</f>
        <v>0</v>
      </c>
      <c r="BL626">
        <f>BH626*BI626*BJ626</f>
        <v>0</v>
      </c>
      <c r="BM626">
        <f>(BK626-BC626)/BJ626</f>
        <v>0</v>
      </c>
      <c r="BN626">
        <f>(BA626-BG626)/BG626</f>
        <v>0</v>
      </c>
      <c r="BO626">
        <f>AZ626/(BB626+AZ626/BG626)</f>
        <v>0</v>
      </c>
      <c r="BP626" t="s">
        <v>421</v>
      </c>
      <c r="BQ626">
        <v>0</v>
      </c>
      <c r="BR626">
        <f>IF(BQ626&lt;&gt;0, BQ626, BO626)</f>
        <v>0</v>
      </c>
      <c r="BS626">
        <f>1-BR626/BG626</f>
        <v>0</v>
      </c>
      <c r="BT626">
        <f>(BG626-BF626)/(BG626-BR626)</f>
        <v>0</v>
      </c>
      <c r="BU626">
        <f>(BA626-BG626)/(BA626-BR626)</f>
        <v>0</v>
      </c>
      <c r="BV626">
        <f>(BG626-BF626)/(BG626-AZ626)</f>
        <v>0</v>
      </c>
      <c r="BW626">
        <f>(BA626-BG626)/(BA626-AZ626)</f>
        <v>0</v>
      </c>
      <c r="BX626">
        <f>(BT626*BR626/BF626)</f>
        <v>0</v>
      </c>
      <c r="BY626">
        <f>(1-BX626)</f>
        <v>0</v>
      </c>
      <c r="BZ626">
        <v>1371</v>
      </c>
      <c r="CA626">
        <v>300</v>
      </c>
      <c r="CB626">
        <v>300</v>
      </c>
      <c r="CC626">
        <v>300</v>
      </c>
      <c r="CD626">
        <v>10508.5</v>
      </c>
      <c r="CE626">
        <v>0.03</v>
      </c>
      <c r="CF626">
        <v>-0.00739737</v>
      </c>
      <c r="CG626">
        <v>0.08</v>
      </c>
      <c r="CH626" t="s">
        <v>421</v>
      </c>
      <c r="CI626" t="s">
        <v>421</v>
      </c>
      <c r="CJ626" t="s">
        <v>421</v>
      </c>
      <c r="CK626" t="s">
        <v>421</v>
      </c>
      <c r="CL626" t="s">
        <v>421</v>
      </c>
      <c r="CM626" t="s">
        <v>421</v>
      </c>
      <c r="CN626" t="s">
        <v>421</v>
      </c>
      <c r="CO626" t="s">
        <v>421</v>
      </c>
      <c r="CP626" t="s">
        <v>421</v>
      </c>
      <c r="CQ626" t="s">
        <v>421</v>
      </c>
      <c r="CR626">
        <f>$B$11*DQ626+$C$11*DR626+$F$11*EC626*(1-EF626)</f>
        <v>0</v>
      </c>
      <c r="CS626">
        <f>CR626*CT626</f>
        <v>0</v>
      </c>
      <c r="CT626">
        <f>($B$11*$D$9+$C$11*$D$9+$F$11*((EP626+EH626)/MAX(EP626+EH626+EQ626, 0.1)*$I$9+EQ626/MAX(EP626+EH626+EQ626, 0.1)*$J$9))/($B$11+$C$11+$F$11)</f>
        <v>0</v>
      </c>
      <c r="CU626">
        <f>($B$11*$K$9+$C$11*$K$9+$F$11*((EP626+EH626)/MAX(EP626+EH626+EQ626, 0.1)*$P$9+EQ626/MAX(EP626+EH626+EQ626, 0.1)*$Q$9))/($B$11+$C$11+$F$11)</f>
        <v>0</v>
      </c>
      <c r="CV626">
        <v>6</v>
      </c>
      <c r="CW626">
        <v>0.5</v>
      </c>
      <c r="CX626" t="s">
        <v>422</v>
      </c>
      <c r="CY626">
        <v>2</v>
      </c>
      <c r="CZ626" t="b">
        <v>1</v>
      </c>
      <c r="DA626">
        <v>1652297269.2</v>
      </c>
      <c r="DB626">
        <v>943.3628999999999</v>
      </c>
      <c r="DC626">
        <v>1040.855</v>
      </c>
      <c r="DD626">
        <v>29.04602999999999</v>
      </c>
      <c r="DE626">
        <v>17.28622</v>
      </c>
      <c r="DF626">
        <v>943.9748999999999</v>
      </c>
      <c r="DG626">
        <v>28.90669</v>
      </c>
      <c r="DH626">
        <v>400.0983</v>
      </c>
      <c r="DI626">
        <v>90.51172</v>
      </c>
      <c r="DJ626">
        <v>0.1000391</v>
      </c>
      <c r="DK626">
        <v>34.09096000000001</v>
      </c>
      <c r="DL626">
        <v>32.74137999999999</v>
      </c>
      <c r="DM626">
        <v>999.9</v>
      </c>
      <c r="DN626">
        <v>0</v>
      </c>
      <c r="DO626">
        <v>0</v>
      </c>
      <c r="DP626">
        <v>10002.695</v>
      </c>
      <c r="DQ626">
        <v>0</v>
      </c>
      <c r="DR626">
        <v>870.3035</v>
      </c>
      <c r="DS626">
        <v>-97.49170000000001</v>
      </c>
      <c r="DT626">
        <v>971.5835</v>
      </c>
      <c r="DU626">
        <v>1059.163</v>
      </c>
      <c r="DV626">
        <v>11.75982</v>
      </c>
      <c r="DW626">
        <v>1040.855</v>
      </c>
      <c r="DX626">
        <v>17.28622</v>
      </c>
      <c r="DY626">
        <v>2.629004</v>
      </c>
      <c r="DZ626">
        <v>1.564604</v>
      </c>
      <c r="EA626">
        <v>21.84798</v>
      </c>
      <c r="EB626">
        <v>13.6145</v>
      </c>
      <c r="EC626">
        <v>1499.968</v>
      </c>
      <c r="ED626">
        <v>0.9729962000000001</v>
      </c>
      <c r="EE626">
        <v>0.02700362</v>
      </c>
      <c r="EF626">
        <v>0</v>
      </c>
      <c r="EG626">
        <v>1104.884</v>
      </c>
      <c r="EH626">
        <v>5.000970000000001</v>
      </c>
      <c r="EI626">
        <v>17965.77</v>
      </c>
      <c r="EJ626">
        <v>12491.3</v>
      </c>
      <c r="EK626">
        <v>43</v>
      </c>
      <c r="EL626">
        <v>44.75</v>
      </c>
      <c r="EM626">
        <v>43.25</v>
      </c>
      <c r="EN626">
        <v>44.5</v>
      </c>
      <c r="EO626">
        <v>44.125</v>
      </c>
      <c r="EP626">
        <v>1454.6</v>
      </c>
      <c r="EQ626">
        <v>40.368</v>
      </c>
      <c r="ER626">
        <v>0</v>
      </c>
      <c r="ES626">
        <v>828.7999999523163</v>
      </c>
      <c r="ET626">
        <v>0</v>
      </c>
      <c r="EU626">
        <v>1108.122692307692</v>
      </c>
      <c r="EV626">
        <v>-39.33982901358166</v>
      </c>
      <c r="EW626">
        <v>-579.4393156615184</v>
      </c>
      <c r="EX626">
        <v>18013.76153846154</v>
      </c>
      <c r="EY626">
        <v>15</v>
      </c>
      <c r="EZ626">
        <v>1652296461.5</v>
      </c>
      <c r="FA626" t="s">
        <v>1606</v>
      </c>
      <c r="FB626">
        <v>1652296461.5</v>
      </c>
      <c r="FC626">
        <v>1652296459.5</v>
      </c>
      <c r="FD626">
        <v>40</v>
      </c>
      <c r="FE626">
        <v>-0.753</v>
      </c>
      <c r="FF626">
        <v>0.017</v>
      </c>
      <c r="FG626">
        <v>0.039</v>
      </c>
      <c r="FH626">
        <v>0.136</v>
      </c>
      <c r="FI626">
        <v>400</v>
      </c>
      <c r="FJ626">
        <v>29</v>
      </c>
      <c r="FK626">
        <v>0.22</v>
      </c>
      <c r="FL626">
        <v>0.25</v>
      </c>
      <c r="FM626">
        <v>-97.19670499999999</v>
      </c>
      <c r="FN626">
        <v>-3.076030018761355</v>
      </c>
      <c r="FO626">
        <v>0.3338736542091941</v>
      </c>
      <c r="FP626">
        <v>-1</v>
      </c>
      <c r="FQ626">
        <v>12.02983</v>
      </c>
      <c r="FR626">
        <v>-1.975051407129464</v>
      </c>
      <c r="FS626">
        <v>0.1902116507998393</v>
      </c>
      <c r="FT626">
        <v>0</v>
      </c>
      <c r="FU626">
        <v>0</v>
      </c>
      <c r="FV626">
        <v>0</v>
      </c>
      <c r="FW626">
        <v>0</v>
      </c>
      <c r="FX626">
        <v>-1</v>
      </c>
      <c r="FY626">
        <v>0</v>
      </c>
      <c r="FZ626">
        <v>1</v>
      </c>
      <c r="GA626" t="s">
        <v>710</v>
      </c>
      <c r="GB626">
        <v>2.69311</v>
      </c>
      <c r="GC626">
        <v>2.70515</v>
      </c>
      <c r="GD626">
        <v>0.165464</v>
      </c>
      <c r="GE626">
        <v>0.174234</v>
      </c>
      <c r="GF626">
        <v>0.120414</v>
      </c>
      <c r="GG626">
        <v>0.08283550000000001</v>
      </c>
      <c r="GH626">
        <v>26120.5</v>
      </c>
      <c r="GI626">
        <v>25955.8</v>
      </c>
      <c r="GJ626">
        <v>29132.4</v>
      </c>
      <c r="GK626">
        <v>29099.8</v>
      </c>
      <c r="GL626">
        <v>33923.9</v>
      </c>
      <c r="GM626">
        <v>35537.5</v>
      </c>
      <c r="GN626">
        <v>40995.6</v>
      </c>
      <c r="GO626">
        <v>41530.1</v>
      </c>
      <c r="GP626">
        <v>1.713</v>
      </c>
      <c r="GQ626">
        <v>1.98193</v>
      </c>
      <c r="GR626">
        <v>0.0662543</v>
      </c>
      <c r="GS626">
        <v>0</v>
      </c>
      <c r="GT626">
        <v>31.6713</v>
      </c>
      <c r="GU626">
        <v>999.9</v>
      </c>
      <c r="GV626">
        <v>36.8</v>
      </c>
      <c r="GW626">
        <v>38.1</v>
      </c>
      <c r="GX626">
        <v>27.2123</v>
      </c>
      <c r="GY626">
        <v>62.8747</v>
      </c>
      <c r="GZ626">
        <v>28.9864</v>
      </c>
      <c r="HA626">
        <v>1</v>
      </c>
      <c r="HB626">
        <v>0.421065</v>
      </c>
      <c r="HC626">
        <v>0</v>
      </c>
      <c r="HD626">
        <v>20.3918</v>
      </c>
      <c r="HE626">
        <v>5.21594</v>
      </c>
      <c r="HF626">
        <v>12.0099</v>
      </c>
      <c r="HG626">
        <v>4.9872</v>
      </c>
      <c r="HH626">
        <v>3.2884</v>
      </c>
      <c r="HI626">
        <v>2594.1</v>
      </c>
      <c r="HJ626">
        <v>9999</v>
      </c>
      <c r="HK626">
        <v>9999</v>
      </c>
      <c r="HL626">
        <v>48.1</v>
      </c>
      <c r="HM626">
        <v>1.86737</v>
      </c>
      <c r="HN626">
        <v>1.8663</v>
      </c>
      <c r="HO626">
        <v>1.86584</v>
      </c>
      <c r="HP626">
        <v>1.8657</v>
      </c>
      <c r="HQ626">
        <v>1.86752</v>
      </c>
      <c r="HR626">
        <v>1.87004</v>
      </c>
      <c r="HS626">
        <v>1.86874</v>
      </c>
      <c r="HT626">
        <v>1.87012</v>
      </c>
      <c r="HU626">
        <v>0</v>
      </c>
      <c r="HV626">
        <v>0</v>
      </c>
      <c r="HW626">
        <v>0</v>
      </c>
      <c r="HX626">
        <v>0</v>
      </c>
      <c r="HY626" t="s">
        <v>425</v>
      </c>
      <c r="HZ626" t="s">
        <v>426</v>
      </c>
      <c r="IA626" t="s">
        <v>427</v>
      </c>
      <c r="IB626" t="s">
        <v>427</v>
      </c>
      <c r="IC626" t="s">
        <v>427</v>
      </c>
      <c r="ID626" t="s">
        <v>427</v>
      </c>
      <c r="IE626">
        <v>0</v>
      </c>
      <c r="IF626">
        <v>100</v>
      </c>
      <c r="IG626">
        <v>100</v>
      </c>
      <c r="IH626">
        <v>-0.624</v>
      </c>
      <c r="II626">
        <v>0.1394</v>
      </c>
      <c r="IJ626">
        <v>0.3340698134881136</v>
      </c>
      <c r="IK626">
        <v>-0.0004613869835165773</v>
      </c>
      <c r="IL626">
        <v>-7.733014719846753E-07</v>
      </c>
      <c r="IM626">
        <v>2.12217718631011E-10</v>
      </c>
      <c r="IN626">
        <v>-0.1489367367143348</v>
      </c>
      <c r="IO626">
        <v>0.000886434048502425</v>
      </c>
      <c r="IP626">
        <v>0.0004187276611132993</v>
      </c>
      <c r="IQ626">
        <v>-3.612086840460417E-06</v>
      </c>
      <c r="IR626">
        <v>19</v>
      </c>
      <c r="IS626">
        <v>2204</v>
      </c>
      <c r="IT626">
        <v>1</v>
      </c>
      <c r="IU626">
        <v>37</v>
      </c>
      <c r="IV626">
        <v>13.5</v>
      </c>
      <c r="IW626">
        <v>13.5</v>
      </c>
      <c r="IX626">
        <v>2.20581</v>
      </c>
      <c r="IY626">
        <v>2.2229</v>
      </c>
      <c r="IZ626">
        <v>1.39648</v>
      </c>
      <c r="JA626">
        <v>2.34741</v>
      </c>
      <c r="JB626">
        <v>1.49536</v>
      </c>
      <c r="JC626">
        <v>2.32056</v>
      </c>
      <c r="JD626">
        <v>40.1206</v>
      </c>
      <c r="JE626">
        <v>13.4141</v>
      </c>
      <c r="JF626">
        <v>18</v>
      </c>
      <c r="JG626">
        <v>394.093</v>
      </c>
      <c r="JH626">
        <v>549.138</v>
      </c>
      <c r="JI626">
        <v>33.3218</v>
      </c>
      <c r="JJ626">
        <v>32.8387</v>
      </c>
      <c r="JK626">
        <v>30.0005</v>
      </c>
      <c r="JL626">
        <v>32.6623</v>
      </c>
      <c r="JM626">
        <v>32.5499</v>
      </c>
      <c r="JN626">
        <v>44.2026</v>
      </c>
      <c r="JO626">
        <v>34.6429</v>
      </c>
      <c r="JP626">
        <v>0</v>
      </c>
      <c r="JQ626">
        <v>-999.9</v>
      </c>
      <c r="JR626">
        <v>1068.99</v>
      </c>
      <c r="JS626">
        <v>17.5553</v>
      </c>
      <c r="JT626">
        <v>99.5669</v>
      </c>
      <c r="JU626">
        <v>99.6795</v>
      </c>
    </row>
    <row r="627" spans="1:281">
      <c r="A627">
        <v>611</v>
      </c>
      <c r="B627">
        <v>1652297277</v>
      </c>
      <c r="C627">
        <v>15220.5</v>
      </c>
      <c r="D627" t="s">
        <v>1735</v>
      </c>
      <c r="E627" t="s">
        <v>1736</v>
      </c>
      <c r="F627">
        <v>5</v>
      </c>
      <c r="G627" t="s">
        <v>1605</v>
      </c>
      <c r="H627" t="s">
        <v>418</v>
      </c>
      <c r="I627">
        <v>1652297274.5</v>
      </c>
      <c r="J627">
        <f>(K627)/1000</f>
        <v>0</v>
      </c>
      <c r="K627">
        <f>IF(CZ627, AN627, AH627)</f>
        <v>0</v>
      </c>
      <c r="L627">
        <f>IF(CZ627, AI627, AG627)</f>
        <v>0</v>
      </c>
      <c r="M627">
        <f>DB627 - IF(AU627&gt;1, L627*CV627*100.0/(AW627*DP627), 0)</f>
        <v>0</v>
      </c>
      <c r="N627">
        <f>((T627-J627/2)*M627-L627)/(T627+J627/2)</f>
        <v>0</v>
      </c>
      <c r="O627">
        <f>N627*(DI627+DJ627)/1000.0</f>
        <v>0</v>
      </c>
      <c r="P627">
        <f>(DB627 - IF(AU627&gt;1, L627*CV627*100.0/(AW627*DP627), 0))*(DI627+DJ627)/1000.0</f>
        <v>0</v>
      </c>
      <c r="Q627">
        <f>2.0/((1/S627-1/R627)+SIGN(S627)*SQRT((1/S627-1/R627)*(1/S627-1/R627) + 4*CW627/((CW627+1)*(CW627+1))*(2*1/S627*1/R627-1/R627*1/R627)))</f>
        <v>0</v>
      </c>
      <c r="R627">
        <f>IF(LEFT(CX627,1)&lt;&gt;"0",IF(LEFT(CX627,1)="1",3.0,CY627),$D$5+$E$5*(DP627*DI627/($K$5*1000))+$F$5*(DP627*DI627/($K$5*1000))*MAX(MIN(CV627,$J$5),$I$5)*MAX(MIN(CV627,$J$5),$I$5)+$G$5*MAX(MIN(CV627,$J$5),$I$5)*(DP627*DI627/($K$5*1000))+$H$5*(DP627*DI627/($K$5*1000))*(DP627*DI627/($K$5*1000)))</f>
        <v>0</v>
      </c>
      <c r="S627">
        <f>J627*(1000-(1000*0.61365*exp(17.502*W627/(240.97+W627))/(DI627+DJ627)+DD627)/2)/(1000*0.61365*exp(17.502*W627/(240.97+W627))/(DI627+DJ627)-DD627)</f>
        <v>0</v>
      </c>
      <c r="T627">
        <f>1/((CW627+1)/(Q627/1.6)+1/(R627/1.37)) + CW627/((CW627+1)/(Q627/1.6) + CW627/(R627/1.37))</f>
        <v>0</v>
      </c>
      <c r="U627">
        <f>(CR627*CU627)</f>
        <v>0</v>
      </c>
      <c r="V627">
        <f>(DK627+(U627+2*0.95*5.67E-8*(((DK627+$B$7)+273)^4-(DK627+273)^4)-44100*J627)/(1.84*29.3*R627+8*0.95*5.67E-8*(DK627+273)^3))</f>
        <v>0</v>
      </c>
      <c r="W627">
        <f>($C$7*DL627+$D$7*DM627+$E$7*V627)</f>
        <v>0</v>
      </c>
      <c r="X627">
        <f>0.61365*exp(17.502*W627/(240.97+W627))</f>
        <v>0</v>
      </c>
      <c r="Y627">
        <f>(Z627/AA627*100)</f>
        <v>0</v>
      </c>
      <c r="Z627">
        <f>DD627*(DI627+DJ627)/1000</f>
        <v>0</v>
      </c>
      <c r="AA627">
        <f>0.61365*exp(17.502*DK627/(240.97+DK627))</f>
        <v>0</v>
      </c>
      <c r="AB627">
        <f>(X627-DD627*(DI627+DJ627)/1000)</f>
        <v>0</v>
      </c>
      <c r="AC627">
        <f>(-J627*44100)</f>
        <v>0</v>
      </c>
      <c r="AD627">
        <f>2*29.3*R627*0.92*(DK627-W627)</f>
        <v>0</v>
      </c>
      <c r="AE627">
        <f>2*0.95*5.67E-8*(((DK627+$B$7)+273)^4-(W627+273)^4)</f>
        <v>0</v>
      </c>
      <c r="AF627">
        <f>U627+AE627+AC627+AD627</f>
        <v>0</v>
      </c>
      <c r="AG627">
        <f>DH627*AU627*(DC627-DB627*(1000-AU627*DE627)/(1000-AU627*DD627))/(100*CV627)</f>
        <v>0</v>
      </c>
      <c r="AH627">
        <f>1000*DH627*AU627*(DD627-DE627)/(100*CV627*(1000-AU627*DD627))</f>
        <v>0</v>
      </c>
      <c r="AI627">
        <f>(AJ627 - AK627 - DI627*1E3/(8.314*(DK627+273.15)) * AM627/DH627 * AL627) * DH627/(100*CV627) * (1000 - DE627)/1000</f>
        <v>0</v>
      </c>
      <c r="AJ627">
        <v>1073.068538395367</v>
      </c>
      <c r="AK627">
        <v>996.4646242424242</v>
      </c>
      <c r="AL627">
        <v>3.407096791907818</v>
      </c>
      <c r="AM627">
        <v>66.43299364286264</v>
      </c>
      <c r="AN627">
        <f>(AP627 - AO627 + DI627*1E3/(8.314*(DK627+273.15)) * AR627/DH627 * AQ627) * DH627/(100*CV627) * 1000/(1000 - AP627)</f>
        <v>0</v>
      </c>
      <c r="AO627">
        <v>17.37078743743058</v>
      </c>
      <c r="AP627">
        <v>29.03938531468534</v>
      </c>
      <c r="AQ627">
        <v>-0.0002523729773536721</v>
      </c>
      <c r="AR627">
        <v>79.14352764128105</v>
      </c>
      <c r="AS627">
        <v>0</v>
      </c>
      <c r="AT627">
        <v>0</v>
      </c>
      <c r="AU627">
        <f>IF(AS627*$H$13&gt;=AW627,1.0,(AW627/(AW627-AS627*$H$13)))</f>
        <v>0</v>
      </c>
      <c r="AV627">
        <f>(AU627-1)*100</f>
        <v>0</v>
      </c>
      <c r="AW627">
        <f>MAX(0,($B$13+$C$13*DP627)/(1+$D$13*DP627)*DI627/(DK627+273)*$E$13)</f>
        <v>0</v>
      </c>
      <c r="AX627" t="s">
        <v>421</v>
      </c>
      <c r="AY627" t="s">
        <v>421</v>
      </c>
      <c r="AZ627">
        <v>0</v>
      </c>
      <c r="BA627">
        <v>0</v>
      </c>
      <c r="BB627">
        <f>1-AZ627/BA627</f>
        <v>0</v>
      </c>
      <c r="BC627">
        <v>0</v>
      </c>
      <c r="BD627" t="s">
        <v>421</v>
      </c>
      <c r="BE627" t="s">
        <v>421</v>
      </c>
      <c r="BF627">
        <v>0</v>
      </c>
      <c r="BG627">
        <v>0</v>
      </c>
      <c r="BH627">
        <f>1-BF627/BG627</f>
        <v>0</v>
      </c>
      <c r="BI627">
        <v>0.5</v>
      </c>
      <c r="BJ627">
        <f>CS627</f>
        <v>0</v>
      </c>
      <c r="BK627">
        <f>L627</f>
        <v>0</v>
      </c>
      <c r="BL627">
        <f>BH627*BI627*BJ627</f>
        <v>0</v>
      </c>
      <c r="BM627">
        <f>(BK627-BC627)/BJ627</f>
        <v>0</v>
      </c>
      <c r="BN627">
        <f>(BA627-BG627)/BG627</f>
        <v>0</v>
      </c>
      <c r="BO627">
        <f>AZ627/(BB627+AZ627/BG627)</f>
        <v>0</v>
      </c>
      <c r="BP627" t="s">
        <v>421</v>
      </c>
      <c r="BQ627">
        <v>0</v>
      </c>
      <c r="BR627">
        <f>IF(BQ627&lt;&gt;0, BQ627, BO627)</f>
        <v>0</v>
      </c>
      <c r="BS627">
        <f>1-BR627/BG627</f>
        <v>0</v>
      </c>
      <c r="BT627">
        <f>(BG627-BF627)/(BG627-BR627)</f>
        <v>0</v>
      </c>
      <c r="BU627">
        <f>(BA627-BG627)/(BA627-BR627)</f>
        <v>0</v>
      </c>
      <c r="BV627">
        <f>(BG627-BF627)/(BG627-AZ627)</f>
        <v>0</v>
      </c>
      <c r="BW627">
        <f>(BA627-BG627)/(BA627-AZ627)</f>
        <v>0</v>
      </c>
      <c r="BX627">
        <f>(BT627*BR627/BF627)</f>
        <v>0</v>
      </c>
      <c r="BY627">
        <f>(1-BX627)</f>
        <v>0</v>
      </c>
      <c r="BZ627">
        <v>1371</v>
      </c>
      <c r="CA627">
        <v>300</v>
      </c>
      <c r="CB627">
        <v>300</v>
      </c>
      <c r="CC627">
        <v>300</v>
      </c>
      <c r="CD627">
        <v>10508.5</v>
      </c>
      <c r="CE627">
        <v>0.03</v>
      </c>
      <c r="CF627">
        <v>-0.00739737</v>
      </c>
      <c r="CG627">
        <v>0.08</v>
      </c>
      <c r="CH627" t="s">
        <v>421</v>
      </c>
      <c r="CI627" t="s">
        <v>421</v>
      </c>
      <c r="CJ627" t="s">
        <v>421</v>
      </c>
      <c r="CK627" t="s">
        <v>421</v>
      </c>
      <c r="CL627" t="s">
        <v>421</v>
      </c>
      <c r="CM627" t="s">
        <v>421</v>
      </c>
      <c r="CN627" t="s">
        <v>421</v>
      </c>
      <c r="CO627" t="s">
        <v>421</v>
      </c>
      <c r="CP627" t="s">
        <v>421</v>
      </c>
      <c r="CQ627" t="s">
        <v>421</v>
      </c>
      <c r="CR627">
        <f>$B$11*DQ627+$C$11*DR627+$F$11*EC627*(1-EF627)</f>
        <v>0</v>
      </c>
      <c r="CS627">
        <f>CR627*CT627</f>
        <v>0</v>
      </c>
      <c r="CT627">
        <f>($B$11*$D$9+$C$11*$D$9+$F$11*((EP627+EH627)/MAX(EP627+EH627+EQ627, 0.1)*$I$9+EQ627/MAX(EP627+EH627+EQ627, 0.1)*$J$9))/($B$11+$C$11+$F$11)</f>
        <v>0</v>
      </c>
      <c r="CU627">
        <f>($B$11*$K$9+$C$11*$K$9+$F$11*((EP627+EH627)/MAX(EP627+EH627+EQ627, 0.1)*$P$9+EQ627/MAX(EP627+EH627+EQ627, 0.1)*$Q$9))/($B$11+$C$11+$F$11)</f>
        <v>0</v>
      </c>
      <c r="CV627">
        <v>6</v>
      </c>
      <c r="CW627">
        <v>0.5</v>
      </c>
      <c r="CX627" t="s">
        <v>422</v>
      </c>
      <c r="CY627">
        <v>2</v>
      </c>
      <c r="CZ627" t="b">
        <v>1</v>
      </c>
      <c r="DA627">
        <v>1652297274.5</v>
      </c>
      <c r="DB627">
        <v>960.923888888889</v>
      </c>
      <c r="DC627">
        <v>1058.586666666667</v>
      </c>
      <c r="DD627">
        <v>29.04518888888889</v>
      </c>
      <c r="DE627">
        <v>17.42161111111112</v>
      </c>
      <c r="DF627">
        <v>961.5596666666667</v>
      </c>
      <c r="DG627">
        <v>28.90588888888889</v>
      </c>
      <c r="DH627">
        <v>400.0712222222222</v>
      </c>
      <c r="DI627">
        <v>90.51294444444446</v>
      </c>
      <c r="DJ627">
        <v>0.09994174444444444</v>
      </c>
      <c r="DK627">
        <v>34.09614444444444</v>
      </c>
      <c r="DL627">
        <v>32.7465</v>
      </c>
      <c r="DM627">
        <v>999.9000000000001</v>
      </c>
      <c r="DN627">
        <v>0</v>
      </c>
      <c r="DO627">
        <v>0</v>
      </c>
      <c r="DP627">
        <v>9994.446666666665</v>
      </c>
      <c r="DQ627">
        <v>0</v>
      </c>
      <c r="DR627">
        <v>840.8428888888889</v>
      </c>
      <c r="DS627">
        <v>-97.66272222222223</v>
      </c>
      <c r="DT627">
        <v>989.6687777777778</v>
      </c>
      <c r="DU627">
        <v>1077.355555555556</v>
      </c>
      <c r="DV627">
        <v>11.6236</v>
      </c>
      <c r="DW627">
        <v>1058.586666666667</v>
      </c>
      <c r="DX627">
        <v>17.42161111111112</v>
      </c>
      <c r="DY627">
        <v>2.628964444444444</v>
      </c>
      <c r="DZ627">
        <v>1.57688</v>
      </c>
      <c r="EA627">
        <v>21.84772222222222</v>
      </c>
      <c r="EB627">
        <v>13.73467777777778</v>
      </c>
      <c r="EC627">
        <v>1500.013333333333</v>
      </c>
      <c r="ED627">
        <v>0.9729909999999999</v>
      </c>
      <c r="EE627">
        <v>0.02700867777777778</v>
      </c>
      <c r="EF627">
        <v>0</v>
      </c>
      <c r="EG627">
        <v>1101.343333333333</v>
      </c>
      <c r="EH627">
        <v>5.00097</v>
      </c>
      <c r="EI627">
        <v>17921</v>
      </c>
      <c r="EJ627">
        <v>12491.67777777778</v>
      </c>
      <c r="EK627">
        <v>43</v>
      </c>
      <c r="EL627">
        <v>44.75</v>
      </c>
      <c r="EM627">
        <v>43.25</v>
      </c>
      <c r="EN627">
        <v>44.5</v>
      </c>
      <c r="EO627">
        <v>44.125</v>
      </c>
      <c r="EP627">
        <v>1454.636666666667</v>
      </c>
      <c r="EQ627">
        <v>40.37666666666667</v>
      </c>
      <c r="ER627">
        <v>0</v>
      </c>
      <c r="ES627">
        <v>834.2000000476837</v>
      </c>
      <c r="ET627">
        <v>0</v>
      </c>
      <c r="EU627">
        <v>1104.3788</v>
      </c>
      <c r="EV627">
        <v>-39.54461532866203</v>
      </c>
      <c r="EW627">
        <v>-548.546153298505</v>
      </c>
      <c r="EX627">
        <v>17960.784</v>
      </c>
      <c r="EY627">
        <v>15</v>
      </c>
      <c r="EZ627">
        <v>1652296461.5</v>
      </c>
      <c r="FA627" t="s">
        <v>1606</v>
      </c>
      <c r="FB627">
        <v>1652296461.5</v>
      </c>
      <c r="FC627">
        <v>1652296459.5</v>
      </c>
      <c r="FD627">
        <v>40</v>
      </c>
      <c r="FE627">
        <v>-0.753</v>
      </c>
      <c r="FF627">
        <v>0.017</v>
      </c>
      <c r="FG627">
        <v>0.039</v>
      </c>
      <c r="FH627">
        <v>0.136</v>
      </c>
      <c r="FI627">
        <v>400</v>
      </c>
      <c r="FJ627">
        <v>29</v>
      </c>
      <c r="FK627">
        <v>0.22</v>
      </c>
      <c r="FL627">
        <v>0.25</v>
      </c>
      <c r="FM627">
        <v>-97.4687825</v>
      </c>
      <c r="FN627">
        <v>-1.368890431519495</v>
      </c>
      <c r="FO627">
        <v>0.1592311713947684</v>
      </c>
      <c r="FP627">
        <v>-1</v>
      </c>
      <c r="FQ627">
        <v>11.8440275</v>
      </c>
      <c r="FR627">
        <v>-1.799438273921206</v>
      </c>
      <c r="FS627">
        <v>0.1736268095478056</v>
      </c>
      <c r="FT627">
        <v>0</v>
      </c>
      <c r="FU627">
        <v>0</v>
      </c>
      <c r="FV627">
        <v>0</v>
      </c>
      <c r="FW627">
        <v>0</v>
      </c>
      <c r="FX627">
        <v>-1</v>
      </c>
      <c r="FY627">
        <v>0</v>
      </c>
      <c r="FZ627">
        <v>1</v>
      </c>
      <c r="GA627" t="s">
        <v>710</v>
      </c>
      <c r="GB627">
        <v>2.69298</v>
      </c>
      <c r="GC627">
        <v>2.70522</v>
      </c>
      <c r="GD627">
        <v>0.167303</v>
      </c>
      <c r="GE627">
        <v>0.17599</v>
      </c>
      <c r="GF627">
        <v>0.12037</v>
      </c>
      <c r="GG627">
        <v>0.08330890000000001</v>
      </c>
      <c r="GH627">
        <v>26062.1</v>
      </c>
      <c r="GI627">
        <v>25900.6</v>
      </c>
      <c r="GJ627">
        <v>29131.7</v>
      </c>
      <c r="GK627">
        <v>29099.9</v>
      </c>
      <c r="GL627">
        <v>33925.2</v>
      </c>
      <c r="GM627">
        <v>35519.1</v>
      </c>
      <c r="GN627">
        <v>40995</v>
      </c>
      <c r="GO627">
        <v>41530.1</v>
      </c>
      <c r="GP627">
        <v>1.7128</v>
      </c>
      <c r="GQ627">
        <v>1.98235</v>
      </c>
      <c r="GR627">
        <v>0.0661612</v>
      </c>
      <c r="GS627">
        <v>0</v>
      </c>
      <c r="GT627">
        <v>31.6772</v>
      </c>
      <c r="GU627">
        <v>999.9</v>
      </c>
      <c r="GV627">
        <v>36.8</v>
      </c>
      <c r="GW627">
        <v>38.1</v>
      </c>
      <c r="GX627">
        <v>27.2153</v>
      </c>
      <c r="GY627">
        <v>62.8547</v>
      </c>
      <c r="GZ627">
        <v>29.6715</v>
      </c>
      <c r="HA627">
        <v>1</v>
      </c>
      <c r="HB627">
        <v>0.421347</v>
      </c>
      <c r="HC627">
        <v>0</v>
      </c>
      <c r="HD627">
        <v>20.3917</v>
      </c>
      <c r="HE627">
        <v>5.21609</v>
      </c>
      <c r="HF627">
        <v>12.0099</v>
      </c>
      <c r="HG627">
        <v>4.9872</v>
      </c>
      <c r="HH627">
        <v>3.28838</v>
      </c>
      <c r="HI627">
        <v>2594.4</v>
      </c>
      <c r="HJ627">
        <v>9999</v>
      </c>
      <c r="HK627">
        <v>9999</v>
      </c>
      <c r="HL627">
        <v>48.1</v>
      </c>
      <c r="HM627">
        <v>1.86737</v>
      </c>
      <c r="HN627">
        <v>1.8663</v>
      </c>
      <c r="HO627">
        <v>1.86584</v>
      </c>
      <c r="HP627">
        <v>1.86572</v>
      </c>
      <c r="HQ627">
        <v>1.86753</v>
      </c>
      <c r="HR627">
        <v>1.87006</v>
      </c>
      <c r="HS627">
        <v>1.86874</v>
      </c>
      <c r="HT627">
        <v>1.87011</v>
      </c>
      <c r="HU627">
        <v>0</v>
      </c>
      <c r="HV627">
        <v>0</v>
      </c>
      <c r="HW627">
        <v>0</v>
      </c>
      <c r="HX627">
        <v>0</v>
      </c>
      <c r="HY627" t="s">
        <v>425</v>
      </c>
      <c r="HZ627" t="s">
        <v>426</v>
      </c>
      <c r="IA627" t="s">
        <v>427</v>
      </c>
      <c r="IB627" t="s">
        <v>427</v>
      </c>
      <c r="IC627" t="s">
        <v>427</v>
      </c>
      <c r="ID627" t="s">
        <v>427</v>
      </c>
      <c r="IE627">
        <v>0</v>
      </c>
      <c r="IF627">
        <v>100</v>
      </c>
      <c r="IG627">
        <v>100</v>
      </c>
      <c r="IH627">
        <v>-0.647</v>
      </c>
      <c r="II627">
        <v>0.1392</v>
      </c>
      <c r="IJ627">
        <v>0.3340698134881136</v>
      </c>
      <c r="IK627">
        <v>-0.0004613869835165773</v>
      </c>
      <c r="IL627">
        <v>-7.733014719846753E-07</v>
      </c>
      <c r="IM627">
        <v>2.12217718631011E-10</v>
      </c>
      <c r="IN627">
        <v>-0.1489367367143348</v>
      </c>
      <c r="IO627">
        <v>0.000886434048502425</v>
      </c>
      <c r="IP627">
        <v>0.0004187276611132993</v>
      </c>
      <c r="IQ627">
        <v>-3.612086840460417E-06</v>
      </c>
      <c r="IR627">
        <v>19</v>
      </c>
      <c r="IS627">
        <v>2204</v>
      </c>
      <c r="IT627">
        <v>1</v>
      </c>
      <c r="IU627">
        <v>37</v>
      </c>
      <c r="IV627">
        <v>13.6</v>
      </c>
      <c r="IW627">
        <v>13.6</v>
      </c>
      <c r="IX627">
        <v>2.23267</v>
      </c>
      <c r="IY627">
        <v>2.2229</v>
      </c>
      <c r="IZ627">
        <v>1.39648</v>
      </c>
      <c r="JA627">
        <v>2.34741</v>
      </c>
      <c r="JB627">
        <v>1.49536</v>
      </c>
      <c r="JC627">
        <v>2.29858</v>
      </c>
      <c r="JD627">
        <v>40.1206</v>
      </c>
      <c r="JE627">
        <v>13.4141</v>
      </c>
      <c r="JF627">
        <v>18</v>
      </c>
      <c r="JG627">
        <v>394.016</v>
      </c>
      <c r="JH627">
        <v>549.502</v>
      </c>
      <c r="JI627">
        <v>33.3269</v>
      </c>
      <c r="JJ627">
        <v>32.8443</v>
      </c>
      <c r="JK627">
        <v>30.0004</v>
      </c>
      <c r="JL627">
        <v>32.6679</v>
      </c>
      <c r="JM627">
        <v>32.5553</v>
      </c>
      <c r="JN627">
        <v>44.7959</v>
      </c>
      <c r="JO627">
        <v>34.3593</v>
      </c>
      <c r="JP627">
        <v>0</v>
      </c>
      <c r="JQ627">
        <v>-999.9</v>
      </c>
      <c r="JR627">
        <v>1089.03</v>
      </c>
      <c r="JS627">
        <v>17.7079</v>
      </c>
      <c r="JT627">
        <v>99.565</v>
      </c>
      <c r="JU627">
        <v>99.67959999999999</v>
      </c>
    </row>
    <row r="628" spans="1:281">
      <c r="A628">
        <v>612</v>
      </c>
      <c r="B628">
        <v>1652297282</v>
      </c>
      <c r="C628">
        <v>15225.5</v>
      </c>
      <c r="D628" t="s">
        <v>1737</v>
      </c>
      <c r="E628" t="s">
        <v>1738</v>
      </c>
      <c r="F628">
        <v>5</v>
      </c>
      <c r="G628" t="s">
        <v>1605</v>
      </c>
      <c r="H628" t="s">
        <v>418</v>
      </c>
      <c r="I628">
        <v>1652297279.2</v>
      </c>
      <c r="J628">
        <f>(K628)/1000</f>
        <v>0</v>
      </c>
      <c r="K628">
        <f>IF(CZ628, AN628, AH628)</f>
        <v>0</v>
      </c>
      <c r="L628">
        <f>IF(CZ628, AI628, AG628)</f>
        <v>0</v>
      </c>
      <c r="M628">
        <f>DB628 - IF(AU628&gt;1, L628*CV628*100.0/(AW628*DP628), 0)</f>
        <v>0</v>
      </c>
      <c r="N628">
        <f>((T628-J628/2)*M628-L628)/(T628+J628/2)</f>
        <v>0</v>
      </c>
      <c r="O628">
        <f>N628*(DI628+DJ628)/1000.0</f>
        <v>0</v>
      </c>
      <c r="P628">
        <f>(DB628 - IF(AU628&gt;1, L628*CV628*100.0/(AW628*DP628), 0))*(DI628+DJ628)/1000.0</f>
        <v>0</v>
      </c>
      <c r="Q628">
        <f>2.0/((1/S628-1/R628)+SIGN(S628)*SQRT((1/S628-1/R628)*(1/S628-1/R628) + 4*CW628/((CW628+1)*(CW628+1))*(2*1/S628*1/R628-1/R628*1/R628)))</f>
        <v>0</v>
      </c>
      <c r="R628">
        <f>IF(LEFT(CX628,1)&lt;&gt;"0",IF(LEFT(CX628,1)="1",3.0,CY628),$D$5+$E$5*(DP628*DI628/($K$5*1000))+$F$5*(DP628*DI628/($K$5*1000))*MAX(MIN(CV628,$J$5),$I$5)*MAX(MIN(CV628,$J$5),$I$5)+$G$5*MAX(MIN(CV628,$J$5),$I$5)*(DP628*DI628/($K$5*1000))+$H$5*(DP628*DI628/($K$5*1000))*(DP628*DI628/($K$5*1000)))</f>
        <v>0</v>
      </c>
      <c r="S628">
        <f>J628*(1000-(1000*0.61365*exp(17.502*W628/(240.97+W628))/(DI628+DJ628)+DD628)/2)/(1000*0.61365*exp(17.502*W628/(240.97+W628))/(DI628+DJ628)-DD628)</f>
        <v>0</v>
      </c>
      <c r="T628">
        <f>1/((CW628+1)/(Q628/1.6)+1/(R628/1.37)) + CW628/((CW628+1)/(Q628/1.6) + CW628/(R628/1.37))</f>
        <v>0</v>
      </c>
      <c r="U628">
        <f>(CR628*CU628)</f>
        <v>0</v>
      </c>
      <c r="V628">
        <f>(DK628+(U628+2*0.95*5.67E-8*(((DK628+$B$7)+273)^4-(DK628+273)^4)-44100*J628)/(1.84*29.3*R628+8*0.95*5.67E-8*(DK628+273)^3))</f>
        <v>0</v>
      </c>
      <c r="W628">
        <f>($C$7*DL628+$D$7*DM628+$E$7*V628)</f>
        <v>0</v>
      </c>
      <c r="X628">
        <f>0.61365*exp(17.502*W628/(240.97+W628))</f>
        <v>0</v>
      </c>
      <c r="Y628">
        <f>(Z628/AA628*100)</f>
        <v>0</v>
      </c>
      <c r="Z628">
        <f>DD628*(DI628+DJ628)/1000</f>
        <v>0</v>
      </c>
      <c r="AA628">
        <f>0.61365*exp(17.502*DK628/(240.97+DK628))</f>
        <v>0</v>
      </c>
      <c r="AB628">
        <f>(X628-DD628*(DI628+DJ628)/1000)</f>
        <v>0</v>
      </c>
      <c r="AC628">
        <f>(-J628*44100)</f>
        <v>0</v>
      </c>
      <c r="AD628">
        <f>2*29.3*R628*0.92*(DK628-W628)</f>
        <v>0</v>
      </c>
      <c r="AE628">
        <f>2*0.95*5.67E-8*(((DK628+$B$7)+273)^4-(W628+273)^4)</f>
        <v>0</v>
      </c>
      <c r="AF628">
        <f>U628+AE628+AC628+AD628</f>
        <v>0</v>
      </c>
      <c r="AG628">
        <f>DH628*AU628*(DC628-DB628*(1000-AU628*DE628)/(1000-AU628*DD628))/(100*CV628)</f>
        <v>0</v>
      </c>
      <c r="AH628">
        <f>1000*DH628*AU628*(DD628-DE628)/(100*CV628*(1000-AU628*DD628))</f>
        <v>0</v>
      </c>
      <c r="AI628">
        <f>(AJ628 - AK628 - DI628*1E3/(8.314*(DK628+273.15)) * AM628/DH628 * AL628) * DH628/(100*CV628) * (1000 - DE628)/1000</f>
        <v>0</v>
      </c>
      <c r="AJ628">
        <v>1090.242234091615</v>
      </c>
      <c r="AK628">
        <v>1013.554509090909</v>
      </c>
      <c r="AL628">
        <v>3.426930026403061</v>
      </c>
      <c r="AM628">
        <v>66.43299364286264</v>
      </c>
      <c r="AN628">
        <f>(AP628 - AO628 + DI628*1E3/(8.314*(DK628+273.15)) * AR628/DH628 * AQ628) * DH628/(100*CV628) * 1000/(1000 - AP628)</f>
        <v>0</v>
      </c>
      <c r="AO628">
        <v>17.52120555818145</v>
      </c>
      <c r="AP628">
        <v>29.02862657342657</v>
      </c>
      <c r="AQ628">
        <v>4.450534331190642E-05</v>
      </c>
      <c r="AR628">
        <v>79.14352764128105</v>
      </c>
      <c r="AS628">
        <v>0</v>
      </c>
      <c r="AT628">
        <v>0</v>
      </c>
      <c r="AU628">
        <f>IF(AS628*$H$13&gt;=AW628,1.0,(AW628/(AW628-AS628*$H$13)))</f>
        <v>0</v>
      </c>
      <c r="AV628">
        <f>(AU628-1)*100</f>
        <v>0</v>
      </c>
      <c r="AW628">
        <f>MAX(0,($B$13+$C$13*DP628)/(1+$D$13*DP628)*DI628/(DK628+273)*$E$13)</f>
        <v>0</v>
      </c>
      <c r="AX628" t="s">
        <v>421</v>
      </c>
      <c r="AY628" t="s">
        <v>421</v>
      </c>
      <c r="AZ628">
        <v>0</v>
      </c>
      <c r="BA628">
        <v>0</v>
      </c>
      <c r="BB628">
        <f>1-AZ628/BA628</f>
        <v>0</v>
      </c>
      <c r="BC628">
        <v>0</v>
      </c>
      <c r="BD628" t="s">
        <v>421</v>
      </c>
      <c r="BE628" t="s">
        <v>421</v>
      </c>
      <c r="BF628">
        <v>0</v>
      </c>
      <c r="BG628">
        <v>0</v>
      </c>
      <c r="BH628">
        <f>1-BF628/BG628</f>
        <v>0</v>
      </c>
      <c r="BI628">
        <v>0.5</v>
      </c>
      <c r="BJ628">
        <f>CS628</f>
        <v>0</v>
      </c>
      <c r="BK628">
        <f>L628</f>
        <v>0</v>
      </c>
      <c r="BL628">
        <f>BH628*BI628*BJ628</f>
        <v>0</v>
      </c>
      <c r="BM628">
        <f>(BK628-BC628)/BJ628</f>
        <v>0</v>
      </c>
      <c r="BN628">
        <f>(BA628-BG628)/BG628</f>
        <v>0</v>
      </c>
      <c r="BO628">
        <f>AZ628/(BB628+AZ628/BG628)</f>
        <v>0</v>
      </c>
      <c r="BP628" t="s">
        <v>421</v>
      </c>
      <c r="BQ628">
        <v>0</v>
      </c>
      <c r="BR628">
        <f>IF(BQ628&lt;&gt;0, BQ628, BO628)</f>
        <v>0</v>
      </c>
      <c r="BS628">
        <f>1-BR628/BG628</f>
        <v>0</v>
      </c>
      <c r="BT628">
        <f>(BG628-BF628)/(BG628-BR628)</f>
        <v>0</v>
      </c>
      <c r="BU628">
        <f>(BA628-BG628)/(BA628-BR628)</f>
        <v>0</v>
      </c>
      <c r="BV628">
        <f>(BG628-BF628)/(BG628-AZ628)</f>
        <v>0</v>
      </c>
      <c r="BW628">
        <f>(BA628-BG628)/(BA628-AZ628)</f>
        <v>0</v>
      </c>
      <c r="BX628">
        <f>(BT628*BR628/BF628)</f>
        <v>0</v>
      </c>
      <c r="BY628">
        <f>(1-BX628)</f>
        <v>0</v>
      </c>
      <c r="BZ628">
        <v>1371</v>
      </c>
      <c r="CA628">
        <v>300</v>
      </c>
      <c r="CB628">
        <v>300</v>
      </c>
      <c r="CC628">
        <v>300</v>
      </c>
      <c r="CD628">
        <v>10508.5</v>
      </c>
      <c r="CE628">
        <v>0.03</v>
      </c>
      <c r="CF628">
        <v>-0.00739737</v>
      </c>
      <c r="CG628">
        <v>0.08</v>
      </c>
      <c r="CH628" t="s">
        <v>421</v>
      </c>
      <c r="CI628" t="s">
        <v>421</v>
      </c>
      <c r="CJ628" t="s">
        <v>421</v>
      </c>
      <c r="CK628" t="s">
        <v>421</v>
      </c>
      <c r="CL628" t="s">
        <v>421</v>
      </c>
      <c r="CM628" t="s">
        <v>421</v>
      </c>
      <c r="CN628" t="s">
        <v>421</v>
      </c>
      <c r="CO628" t="s">
        <v>421</v>
      </c>
      <c r="CP628" t="s">
        <v>421</v>
      </c>
      <c r="CQ628" t="s">
        <v>421</v>
      </c>
      <c r="CR628">
        <f>$B$11*DQ628+$C$11*DR628+$F$11*EC628*(1-EF628)</f>
        <v>0</v>
      </c>
      <c r="CS628">
        <f>CR628*CT628</f>
        <v>0</v>
      </c>
      <c r="CT628">
        <f>($B$11*$D$9+$C$11*$D$9+$F$11*((EP628+EH628)/MAX(EP628+EH628+EQ628, 0.1)*$I$9+EQ628/MAX(EP628+EH628+EQ628, 0.1)*$J$9))/($B$11+$C$11+$F$11)</f>
        <v>0</v>
      </c>
      <c r="CU628">
        <f>($B$11*$K$9+$C$11*$K$9+$F$11*((EP628+EH628)/MAX(EP628+EH628+EQ628, 0.1)*$P$9+EQ628/MAX(EP628+EH628+EQ628, 0.1)*$Q$9))/($B$11+$C$11+$F$11)</f>
        <v>0</v>
      </c>
      <c r="CV628">
        <v>6</v>
      </c>
      <c r="CW628">
        <v>0.5</v>
      </c>
      <c r="CX628" t="s">
        <v>422</v>
      </c>
      <c r="CY628">
        <v>2</v>
      </c>
      <c r="CZ628" t="b">
        <v>1</v>
      </c>
      <c r="DA628">
        <v>1652297279.2</v>
      </c>
      <c r="DB628">
        <v>976.4634</v>
      </c>
      <c r="DC628">
        <v>1074.262</v>
      </c>
      <c r="DD628">
        <v>29.0379</v>
      </c>
      <c r="DE628">
        <v>17.55589</v>
      </c>
      <c r="DF628">
        <v>977.1205999999999</v>
      </c>
      <c r="DG628">
        <v>28.8987</v>
      </c>
      <c r="DH628">
        <v>400.0728</v>
      </c>
      <c r="DI628">
        <v>90.50491</v>
      </c>
      <c r="DJ628">
        <v>0.10002929</v>
      </c>
      <c r="DK628">
        <v>34.10054</v>
      </c>
      <c r="DL628">
        <v>32.75143000000001</v>
      </c>
      <c r="DM628">
        <v>999.9</v>
      </c>
      <c r="DN628">
        <v>0</v>
      </c>
      <c r="DO628">
        <v>0</v>
      </c>
      <c r="DP628">
        <v>9998.307999999999</v>
      </c>
      <c r="DQ628">
        <v>0</v>
      </c>
      <c r="DR628">
        <v>812.2139999999999</v>
      </c>
      <c r="DS628">
        <v>-97.79828999999999</v>
      </c>
      <c r="DT628">
        <v>1005.6664</v>
      </c>
      <c r="DU628">
        <v>1093.458</v>
      </c>
      <c r="DV628">
        <v>11.48203</v>
      </c>
      <c r="DW628">
        <v>1074.262</v>
      </c>
      <c r="DX628">
        <v>17.55589</v>
      </c>
      <c r="DY628">
        <v>2.628074</v>
      </c>
      <c r="DZ628">
        <v>1.588893</v>
      </c>
      <c r="EA628">
        <v>21.84216</v>
      </c>
      <c r="EB628">
        <v>13.85148</v>
      </c>
      <c r="EC628">
        <v>1499.963</v>
      </c>
      <c r="ED628">
        <v>0.9729963999999999</v>
      </c>
      <c r="EE628">
        <v>0.02700346</v>
      </c>
      <c r="EF628">
        <v>0</v>
      </c>
      <c r="EG628">
        <v>1098.272</v>
      </c>
      <c r="EH628">
        <v>5.000970000000001</v>
      </c>
      <c r="EI628">
        <v>17871.21</v>
      </c>
      <c r="EJ628">
        <v>12491.28</v>
      </c>
      <c r="EK628">
        <v>43</v>
      </c>
      <c r="EL628">
        <v>44.75</v>
      </c>
      <c r="EM628">
        <v>43.25</v>
      </c>
      <c r="EN628">
        <v>44.53100000000001</v>
      </c>
      <c r="EO628">
        <v>44.125</v>
      </c>
      <c r="EP628">
        <v>1454.595</v>
      </c>
      <c r="EQ628">
        <v>40.368</v>
      </c>
      <c r="ER628">
        <v>0</v>
      </c>
      <c r="ES628">
        <v>839</v>
      </c>
      <c r="ET628">
        <v>0</v>
      </c>
      <c r="EU628">
        <v>1101.1796</v>
      </c>
      <c r="EV628">
        <v>-39.91923077350867</v>
      </c>
      <c r="EW628">
        <v>-575.3000002090564</v>
      </c>
      <c r="EX628">
        <v>17914.824</v>
      </c>
      <c r="EY628">
        <v>15</v>
      </c>
      <c r="EZ628">
        <v>1652296461.5</v>
      </c>
      <c r="FA628" t="s">
        <v>1606</v>
      </c>
      <c r="FB628">
        <v>1652296461.5</v>
      </c>
      <c r="FC628">
        <v>1652296459.5</v>
      </c>
      <c r="FD628">
        <v>40</v>
      </c>
      <c r="FE628">
        <v>-0.753</v>
      </c>
      <c r="FF628">
        <v>0.017</v>
      </c>
      <c r="FG628">
        <v>0.039</v>
      </c>
      <c r="FH628">
        <v>0.136</v>
      </c>
      <c r="FI628">
        <v>400</v>
      </c>
      <c r="FJ628">
        <v>29</v>
      </c>
      <c r="FK628">
        <v>0.22</v>
      </c>
      <c r="FL628">
        <v>0.25</v>
      </c>
      <c r="FM628">
        <v>-97.5816925</v>
      </c>
      <c r="FN628">
        <v>-1.453541088179946</v>
      </c>
      <c r="FO628">
        <v>0.1543781305553029</v>
      </c>
      <c r="FP628">
        <v>-1</v>
      </c>
      <c r="FQ628">
        <v>11.7234775</v>
      </c>
      <c r="FR628">
        <v>-1.690753846153855</v>
      </c>
      <c r="FS628">
        <v>0.1628239701142004</v>
      </c>
      <c r="FT628">
        <v>0</v>
      </c>
      <c r="FU628">
        <v>0</v>
      </c>
      <c r="FV628">
        <v>0</v>
      </c>
      <c r="FW628">
        <v>0</v>
      </c>
      <c r="FX628">
        <v>-1</v>
      </c>
      <c r="FY628">
        <v>0</v>
      </c>
      <c r="FZ628">
        <v>1</v>
      </c>
      <c r="GA628" t="s">
        <v>710</v>
      </c>
      <c r="GB628">
        <v>2.69308</v>
      </c>
      <c r="GC628">
        <v>2.70504</v>
      </c>
      <c r="GD628">
        <v>0.169153</v>
      </c>
      <c r="GE628">
        <v>0.177732</v>
      </c>
      <c r="GF628">
        <v>0.120321</v>
      </c>
      <c r="GG628">
        <v>0.0837902</v>
      </c>
      <c r="GH628">
        <v>26004.1</v>
      </c>
      <c r="GI628">
        <v>25845.4</v>
      </c>
      <c r="GJ628">
        <v>29131.7</v>
      </c>
      <c r="GK628">
        <v>29099.6</v>
      </c>
      <c r="GL628">
        <v>33927.2</v>
      </c>
      <c r="GM628">
        <v>35500.2</v>
      </c>
      <c r="GN628">
        <v>40995.1</v>
      </c>
      <c r="GO628">
        <v>41529.8</v>
      </c>
      <c r="GP628">
        <v>1.71273</v>
      </c>
      <c r="GQ628">
        <v>1.98223</v>
      </c>
      <c r="GR628">
        <v>0.06651509999999999</v>
      </c>
      <c r="GS628">
        <v>0</v>
      </c>
      <c r="GT628">
        <v>31.6823</v>
      </c>
      <c r="GU628">
        <v>999.9</v>
      </c>
      <c r="GV628">
        <v>36.8</v>
      </c>
      <c r="GW628">
        <v>38.1</v>
      </c>
      <c r="GX628">
        <v>27.2157</v>
      </c>
      <c r="GY628">
        <v>62.8347</v>
      </c>
      <c r="GZ628">
        <v>29.1947</v>
      </c>
      <c r="HA628">
        <v>1</v>
      </c>
      <c r="HB628">
        <v>0.421796</v>
      </c>
      <c r="HC628">
        <v>0</v>
      </c>
      <c r="HD628">
        <v>20.3916</v>
      </c>
      <c r="HE628">
        <v>5.21534</v>
      </c>
      <c r="HF628">
        <v>12.0099</v>
      </c>
      <c r="HG628">
        <v>4.98685</v>
      </c>
      <c r="HH628">
        <v>3.28833</v>
      </c>
      <c r="HI628">
        <v>2594.4</v>
      </c>
      <c r="HJ628">
        <v>9999</v>
      </c>
      <c r="HK628">
        <v>9999</v>
      </c>
      <c r="HL628">
        <v>48.1</v>
      </c>
      <c r="HM628">
        <v>1.86737</v>
      </c>
      <c r="HN628">
        <v>1.8663</v>
      </c>
      <c r="HO628">
        <v>1.86584</v>
      </c>
      <c r="HP628">
        <v>1.86573</v>
      </c>
      <c r="HQ628">
        <v>1.86752</v>
      </c>
      <c r="HR628">
        <v>1.87003</v>
      </c>
      <c r="HS628">
        <v>1.86874</v>
      </c>
      <c r="HT628">
        <v>1.87011</v>
      </c>
      <c r="HU628">
        <v>0</v>
      </c>
      <c r="HV628">
        <v>0</v>
      </c>
      <c r="HW628">
        <v>0</v>
      </c>
      <c r="HX628">
        <v>0</v>
      </c>
      <c r="HY628" t="s">
        <v>425</v>
      </c>
      <c r="HZ628" t="s">
        <v>426</v>
      </c>
      <c r="IA628" t="s">
        <v>427</v>
      </c>
      <c r="IB628" t="s">
        <v>427</v>
      </c>
      <c r="IC628" t="s">
        <v>427</v>
      </c>
      <c r="ID628" t="s">
        <v>427</v>
      </c>
      <c r="IE628">
        <v>0</v>
      </c>
      <c r="IF628">
        <v>100</v>
      </c>
      <c r="IG628">
        <v>100</v>
      </c>
      <c r="IH628">
        <v>-0.67</v>
      </c>
      <c r="II628">
        <v>0.139</v>
      </c>
      <c r="IJ628">
        <v>0.3340698134881136</v>
      </c>
      <c r="IK628">
        <v>-0.0004613869835165773</v>
      </c>
      <c r="IL628">
        <v>-7.733014719846753E-07</v>
      </c>
      <c r="IM628">
        <v>2.12217718631011E-10</v>
      </c>
      <c r="IN628">
        <v>-0.1489367367143348</v>
      </c>
      <c r="IO628">
        <v>0.000886434048502425</v>
      </c>
      <c r="IP628">
        <v>0.0004187276611132993</v>
      </c>
      <c r="IQ628">
        <v>-3.612086840460417E-06</v>
      </c>
      <c r="IR628">
        <v>19</v>
      </c>
      <c r="IS628">
        <v>2204</v>
      </c>
      <c r="IT628">
        <v>1</v>
      </c>
      <c r="IU628">
        <v>37</v>
      </c>
      <c r="IV628">
        <v>13.7</v>
      </c>
      <c r="IW628">
        <v>13.7</v>
      </c>
      <c r="IX628">
        <v>2.26318</v>
      </c>
      <c r="IY628">
        <v>2.22656</v>
      </c>
      <c r="IZ628">
        <v>1.39648</v>
      </c>
      <c r="JA628">
        <v>2.34741</v>
      </c>
      <c r="JB628">
        <v>1.49536</v>
      </c>
      <c r="JC628">
        <v>2.30103</v>
      </c>
      <c r="JD628">
        <v>40.1206</v>
      </c>
      <c r="JE628">
        <v>13.4053</v>
      </c>
      <c r="JF628">
        <v>18</v>
      </c>
      <c r="JG628">
        <v>394.011</v>
      </c>
      <c r="JH628">
        <v>549.474</v>
      </c>
      <c r="JI628">
        <v>33.3323</v>
      </c>
      <c r="JJ628">
        <v>32.8504</v>
      </c>
      <c r="JK628">
        <v>30.0005</v>
      </c>
      <c r="JL628">
        <v>32.6742</v>
      </c>
      <c r="JM628">
        <v>32.5627</v>
      </c>
      <c r="JN628">
        <v>45.3317</v>
      </c>
      <c r="JO628">
        <v>33.7713</v>
      </c>
      <c r="JP628">
        <v>0</v>
      </c>
      <c r="JQ628">
        <v>-999.9</v>
      </c>
      <c r="JR628">
        <v>1102.4</v>
      </c>
      <c r="JS628">
        <v>17.8719</v>
      </c>
      <c r="JT628">
        <v>99.56529999999999</v>
      </c>
      <c r="JU628">
        <v>99.6788</v>
      </c>
    </row>
    <row r="629" spans="1:281">
      <c r="A629">
        <v>613</v>
      </c>
      <c r="B629">
        <v>1652297287</v>
      </c>
      <c r="C629">
        <v>15230.5</v>
      </c>
      <c r="D629" t="s">
        <v>1739</v>
      </c>
      <c r="E629" t="s">
        <v>1740</v>
      </c>
      <c r="F629">
        <v>5</v>
      </c>
      <c r="G629" t="s">
        <v>1605</v>
      </c>
      <c r="H629" t="s">
        <v>418</v>
      </c>
      <c r="I629">
        <v>1652297284.5</v>
      </c>
      <c r="J629">
        <f>(K629)/1000</f>
        <v>0</v>
      </c>
      <c r="K629">
        <f>IF(CZ629, AN629, AH629)</f>
        <v>0</v>
      </c>
      <c r="L629">
        <f>IF(CZ629, AI629, AG629)</f>
        <v>0</v>
      </c>
      <c r="M629">
        <f>DB629 - IF(AU629&gt;1, L629*CV629*100.0/(AW629*DP629), 0)</f>
        <v>0</v>
      </c>
      <c r="N629">
        <f>((T629-J629/2)*M629-L629)/(T629+J629/2)</f>
        <v>0</v>
      </c>
      <c r="O629">
        <f>N629*(DI629+DJ629)/1000.0</f>
        <v>0</v>
      </c>
      <c r="P629">
        <f>(DB629 - IF(AU629&gt;1, L629*CV629*100.0/(AW629*DP629), 0))*(DI629+DJ629)/1000.0</f>
        <v>0</v>
      </c>
      <c r="Q629">
        <f>2.0/((1/S629-1/R629)+SIGN(S629)*SQRT((1/S629-1/R629)*(1/S629-1/R629) + 4*CW629/((CW629+1)*(CW629+1))*(2*1/S629*1/R629-1/R629*1/R629)))</f>
        <v>0</v>
      </c>
      <c r="R629">
        <f>IF(LEFT(CX629,1)&lt;&gt;"0",IF(LEFT(CX629,1)="1",3.0,CY629),$D$5+$E$5*(DP629*DI629/($K$5*1000))+$F$5*(DP629*DI629/($K$5*1000))*MAX(MIN(CV629,$J$5),$I$5)*MAX(MIN(CV629,$J$5),$I$5)+$G$5*MAX(MIN(CV629,$J$5),$I$5)*(DP629*DI629/($K$5*1000))+$H$5*(DP629*DI629/($K$5*1000))*(DP629*DI629/($K$5*1000)))</f>
        <v>0</v>
      </c>
      <c r="S629">
        <f>J629*(1000-(1000*0.61365*exp(17.502*W629/(240.97+W629))/(DI629+DJ629)+DD629)/2)/(1000*0.61365*exp(17.502*W629/(240.97+W629))/(DI629+DJ629)-DD629)</f>
        <v>0</v>
      </c>
      <c r="T629">
        <f>1/((CW629+1)/(Q629/1.6)+1/(R629/1.37)) + CW629/((CW629+1)/(Q629/1.6) + CW629/(R629/1.37))</f>
        <v>0</v>
      </c>
      <c r="U629">
        <f>(CR629*CU629)</f>
        <v>0</v>
      </c>
      <c r="V629">
        <f>(DK629+(U629+2*0.95*5.67E-8*(((DK629+$B$7)+273)^4-(DK629+273)^4)-44100*J629)/(1.84*29.3*R629+8*0.95*5.67E-8*(DK629+273)^3))</f>
        <v>0</v>
      </c>
      <c r="W629">
        <f>($C$7*DL629+$D$7*DM629+$E$7*V629)</f>
        <v>0</v>
      </c>
      <c r="X629">
        <f>0.61365*exp(17.502*W629/(240.97+W629))</f>
        <v>0</v>
      </c>
      <c r="Y629">
        <f>(Z629/AA629*100)</f>
        <v>0</v>
      </c>
      <c r="Z629">
        <f>DD629*(DI629+DJ629)/1000</f>
        <v>0</v>
      </c>
      <c r="AA629">
        <f>0.61365*exp(17.502*DK629/(240.97+DK629))</f>
        <v>0</v>
      </c>
      <c r="AB629">
        <f>(X629-DD629*(DI629+DJ629)/1000)</f>
        <v>0</v>
      </c>
      <c r="AC629">
        <f>(-J629*44100)</f>
        <v>0</v>
      </c>
      <c r="AD629">
        <f>2*29.3*R629*0.92*(DK629-W629)</f>
        <v>0</v>
      </c>
      <c r="AE629">
        <f>2*0.95*5.67E-8*(((DK629+$B$7)+273)^4-(W629+273)^4)</f>
        <v>0</v>
      </c>
      <c r="AF629">
        <f>U629+AE629+AC629+AD629</f>
        <v>0</v>
      </c>
      <c r="AG629">
        <f>DH629*AU629*(DC629-DB629*(1000-AU629*DE629)/(1000-AU629*DD629))/(100*CV629)</f>
        <v>0</v>
      </c>
      <c r="AH629">
        <f>1000*DH629*AU629*(DD629-DE629)/(100*CV629*(1000-AU629*DD629))</f>
        <v>0</v>
      </c>
      <c r="AI629">
        <f>(AJ629 - AK629 - DI629*1E3/(8.314*(DK629+273.15)) * AM629/DH629 * AL629) * DH629/(100*CV629) * (1000 - DE629)/1000</f>
        <v>0</v>
      </c>
      <c r="AJ629">
        <v>1107.355102190552</v>
      </c>
      <c r="AK629">
        <v>1030.61703030303</v>
      </c>
      <c r="AL629">
        <v>3.416141592537796</v>
      </c>
      <c r="AM629">
        <v>66.43299364286264</v>
      </c>
      <c r="AN629">
        <f>(AP629 - AO629 + DI629*1E3/(8.314*(DK629+273.15)) * AR629/DH629 * AQ629) * DH629/(100*CV629) * 1000/(1000 - AP629)</f>
        <v>0</v>
      </c>
      <c r="AO629">
        <v>17.66702712128597</v>
      </c>
      <c r="AP629">
        <v>29.02303496503499</v>
      </c>
      <c r="AQ629">
        <v>-0.001167524056870857</v>
      </c>
      <c r="AR629">
        <v>79.14352764128105</v>
      </c>
      <c r="AS629">
        <v>0</v>
      </c>
      <c r="AT629">
        <v>0</v>
      </c>
      <c r="AU629">
        <f>IF(AS629*$H$13&gt;=AW629,1.0,(AW629/(AW629-AS629*$H$13)))</f>
        <v>0</v>
      </c>
      <c r="AV629">
        <f>(AU629-1)*100</f>
        <v>0</v>
      </c>
      <c r="AW629">
        <f>MAX(0,($B$13+$C$13*DP629)/(1+$D$13*DP629)*DI629/(DK629+273)*$E$13)</f>
        <v>0</v>
      </c>
      <c r="AX629" t="s">
        <v>421</v>
      </c>
      <c r="AY629" t="s">
        <v>421</v>
      </c>
      <c r="AZ629">
        <v>0</v>
      </c>
      <c r="BA629">
        <v>0</v>
      </c>
      <c r="BB629">
        <f>1-AZ629/BA629</f>
        <v>0</v>
      </c>
      <c r="BC629">
        <v>0</v>
      </c>
      <c r="BD629" t="s">
        <v>421</v>
      </c>
      <c r="BE629" t="s">
        <v>421</v>
      </c>
      <c r="BF629">
        <v>0</v>
      </c>
      <c r="BG629">
        <v>0</v>
      </c>
      <c r="BH629">
        <f>1-BF629/BG629</f>
        <v>0</v>
      </c>
      <c r="BI629">
        <v>0.5</v>
      </c>
      <c r="BJ629">
        <f>CS629</f>
        <v>0</v>
      </c>
      <c r="BK629">
        <f>L629</f>
        <v>0</v>
      </c>
      <c r="BL629">
        <f>BH629*BI629*BJ629</f>
        <v>0</v>
      </c>
      <c r="BM629">
        <f>(BK629-BC629)/BJ629</f>
        <v>0</v>
      </c>
      <c r="BN629">
        <f>(BA629-BG629)/BG629</f>
        <v>0</v>
      </c>
      <c r="BO629">
        <f>AZ629/(BB629+AZ629/BG629)</f>
        <v>0</v>
      </c>
      <c r="BP629" t="s">
        <v>421</v>
      </c>
      <c r="BQ629">
        <v>0</v>
      </c>
      <c r="BR629">
        <f>IF(BQ629&lt;&gt;0, BQ629, BO629)</f>
        <v>0</v>
      </c>
      <c r="BS629">
        <f>1-BR629/BG629</f>
        <v>0</v>
      </c>
      <c r="BT629">
        <f>(BG629-BF629)/(BG629-BR629)</f>
        <v>0</v>
      </c>
      <c r="BU629">
        <f>(BA629-BG629)/(BA629-BR629)</f>
        <v>0</v>
      </c>
      <c r="BV629">
        <f>(BG629-BF629)/(BG629-AZ629)</f>
        <v>0</v>
      </c>
      <c r="BW629">
        <f>(BA629-BG629)/(BA629-AZ629)</f>
        <v>0</v>
      </c>
      <c r="BX629">
        <f>(BT629*BR629/BF629)</f>
        <v>0</v>
      </c>
      <c r="BY629">
        <f>(1-BX629)</f>
        <v>0</v>
      </c>
      <c r="BZ629">
        <v>1371</v>
      </c>
      <c r="CA629">
        <v>300</v>
      </c>
      <c r="CB629">
        <v>300</v>
      </c>
      <c r="CC629">
        <v>300</v>
      </c>
      <c r="CD629">
        <v>10508.5</v>
      </c>
      <c r="CE629">
        <v>0.03</v>
      </c>
      <c r="CF629">
        <v>-0.00739737</v>
      </c>
      <c r="CG629">
        <v>0.08</v>
      </c>
      <c r="CH629" t="s">
        <v>421</v>
      </c>
      <c r="CI629" t="s">
        <v>421</v>
      </c>
      <c r="CJ629" t="s">
        <v>421</v>
      </c>
      <c r="CK629" t="s">
        <v>421</v>
      </c>
      <c r="CL629" t="s">
        <v>421</v>
      </c>
      <c r="CM629" t="s">
        <v>421</v>
      </c>
      <c r="CN629" t="s">
        <v>421</v>
      </c>
      <c r="CO629" t="s">
        <v>421</v>
      </c>
      <c r="CP629" t="s">
        <v>421</v>
      </c>
      <c r="CQ629" t="s">
        <v>421</v>
      </c>
      <c r="CR629">
        <f>$B$11*DQ629+$C$11*DR629+$F$11*EC629*(1-EF629)</f>
        <v>0</v>
      </c>
      <c r="CS629">
        <f>CR629*CT629</f>
        <v>0</v>
      </c>
      <c r="CT629">
        <f>($B$11*$D$9+$C$11*$D$9+$F$11*((EP629+EH629)/MAX(EP629+EH629+EQ629, 0.1)*$I$9+EQ629/MAX(EP629+EH629+EQ629, 0.1)*$J$9))/($B$11+$C$11+$F$11)</f>
        <v>0</v>
      </c>
      <c r="CU629">
        <f>($B$11*$K$9+$C$11*$K$9+$F$11*((EP629+EH629)/MAX(EP629+EH629+EQ629, 0.1)*$P$9+EQ629/MAX(EP629+EH629+EQ629, 0.1)*$Q$9))/($B$11+$C$11+$F$11)</f>
        <v>0</v>
      </c>
      <c r="CV629">
        <v>6</v>
      </c>
      <c r="CW629">
        <v>0.5</v>
      </c>
      <c r="CX629" t="s">
        <v>422</v>
      </c>
      <c r="CY629">
        <v>2</v>
      </c>
      <c r="CZ629" t="b">
        <v>1</v>
      </c>
      <c r="DA629">
        <v>1652297284.5</v>
      </c>
      <c r="DB629">
        <v>994.0495555555556</v>
      </c>
      <c r="DC629">
        <v>1092.022222222222</v>
      </c>
      <c r="DD629">
        <v>29.02341111111112</v>
      </c>
      <c r="DE629">
        <v>17.7172</v>
      </c>
      <c r="DF629">
        <v>994.7306666666666</v>
      </c>
      <c r="DG629">
        <v>28.88441111111111</v>
      </c>
      <c r="DH629">
        <v>400.0888888888889</v>
      </c>
      <c r="DI629">
        <v>90.50484444444444</v>
      </c>
      <c r="DJ629">
        <v>0.0999896888888889</v>
      </c>
      <c r="DK629">
        <v>34.10833333333333</v>
      </c>
      <c r="DL629">
        <v>32.76566666666667</v>
      </c>
      <c r="DM629">
        <v>999.9000000000001</v>
      </c>
      <c r="DN629">
        <v>0</v>
      </c>
      <c r="DO629">
        <v>0</v>
      </c>
      <c r="DP629">
        <v>9998.191111111111</v>
      </c>
      <c r="DQ629">
        <v>0</v>
      </c>
      <c r="DR629">
        <v>780.7927777777778</v>
      </c>
      <c r="DS629">
        <v>-97.97336666666668</v>
      </c>
      <c r="DT629">
        <v>1023.763333333333</v>
      </c>
      <c r="DU629">
        <v>1111.718888888889</v>
      </c>
      <c r="DV629">
        <v>11.30621111111111</v>
      </c>
      <c r="DW629">
        <v>1092.022222222222</v>
      </c>
      <c r="DX629">
        <v>17.7172</v>
      </c>
      <c r="DY629">
        <v>2.626756666666667</v>
      </c>
      <c r="DZ629">
        <v>1.60349</v>
      </c>
      <c r="EA629">
        <v>21.83396666666667</v>
      </c>
      <c r="EB629">
        <v>13.99237777777778</v>
      </c>
      <c r="EC629">
        <v>1500.012222222222</v>
      </c>
      <c r="ED629">
        <v>0.9729957777777779</v>
      </c>
      <c r="EE629">
        <v>0.02700416666666667</v>
      </c>
      <c r="EF629">
        <v>0</v>
      </c>
      <c r="EG629">
        <v>1094.47</v>
      </c>
      <c r="EH629">
        <v>5.00097</v>
      </c>
      <c r="EI629">
        <v>17812.92222222222</v>
      </c>
      <c r="EJ629">
        <v>12491.66666666667</v>
      </c>
      <c r="EK629">
        <v>43</v>
      </c>
      <c r="EL629">
        <v>44.75</v>
      </c>
      <c r="EM629">
        <v>43.25688888888889</v>
      </c>
      <c r="EN629">
        <v>44.54133333333333</v>
      </c>
      <c r="EO629">
        <v>44.13877777777778</v>
      </c>
      <c r="EP629">
        <v>1454.641111111111</v>
      </c>
      <c r="EQ629">
        <v>40.37111111111111</v>
      </c>
      <c r="ER629">
        <v>0</v>
      </c>
      <c r="ES629">
        <v>843.7999999523163</v>
      </c>
      <c r="ET629">
        <v>0</v>
      </c>
      <c r="EU629">
        <v>1097.9236</v>
      </c>
      <c r="EV629">
        <v>-41.45230763578645</v>
      </c>
      <c r="EW629">
        <v>-623.0615374191325</v>
      </c>
      <c r="EX629">
        <v>17867.284</v>
      </c>
      <c r="EY629">
        <v>15</v>
      </c>
      <c r="EZ629">
        <v>1652296461.5</v>
      </c>
      <c r="FA629" t="s">
        <v>1606</v>
      </c>
      <c r="FB629">
        <v>1652296461.5</v>
      </c>
      <c r="FC629">
        <v>1652296459.5</v>
      </c>
      <c r="FD629">
        <v>40</v>
      </c>
      <c r="FE629">
        <v>-0.753</v>
      </c>
      <c r="FF629">
        <v>0.017</v>
      </c>
      <c r="FG629">
        <v>0.039</v>
      </c>
      <c r="FH629">
        <v>0.136</v>
      </c>
      <c r="FI629">
        <v>400</v>
      </c>
      <c r="FJ629">
        <v>29</v>
      </c>
      <c r="FK629">
        <v>0.22</v>
      </c>
      <c r="FL629">
        <v>0.25</v>
      </c>
      <c r="FM629">
        <v>-97.7234725</v>
      </c>
      <c r="FN629">
        <v>-1.822575984990311</v>
      </c>
      <c r="FO629">
        <v>0.1879995425360126</v>
      </c>
      <c r="FP629">
        <v>-1</v>
      </c>
      <c r="FQ629">
        <v>11.5457475</v>
      </c>
      <c r="FR629">
        <v>-1.777039024390264</v>
      </c>
      <c r="FS629">
        <v>0.1713147862671229</v>
      </c>
      <c r="FT629">
        <v>0</v>
      </c>
      <c r="FU629">
        <v>0</v>
      </c>
      <c r="FV629">
        <v>0</v>
      </c>
      <c r="FW629">
        <v>0</v>
      </c>
      <c r="FX629">
        <v>-1</v>
      </c>
      <c r="FY629">
        <v>0</v>
      </c>
      <c r="FZ629">
        <v>1</v>
      </c>
      <c r="GA629" t="s">
        <v>710</v>
      </c>
      <c r="GB629">
        <v>2.69286</v>
      </c>
      <c r="GC629">
        <v>2.70509</v>
      </c>
      <c r="GD629">
        <v>0.170981</v>
      </c>
      <c r="GE629">
        <v>0.179491</v>
      </c>
      <c r="GF629">
        <v>0.120304</v>
      </c>
      <c r="GG629">
        <v>0.0842596</v>
      </c>
      <c r="GH629">
        <v>25946.5</v>
      </c>
      <c r="GI629">
        <v>25790</v>
      </c>
      <c r="GJ629">
        <v>29131.4</v>
      </c>
      <c r="GK629">
        <v>29099.7</v>
      </c>
      <c r="GL629">
        <v>33927.3</v>
      </c>
      <c r="GM629">
        <v>35482</v>
      </c>
      <c r="GN629">
        <v>40994.3</v>
      </c>
      <c r="GO629">
        <v>41529.9</v>
      </c>
      <c r="GP629">
        <v>1.71238</v>
      </c>
      <c r="GQ629">
        <v>1.98277</v>
      </c>
      <c r="GR629">
        <v>0.06660820000000001</v>
      </c>
      <c r="GS629">
        <v>0</v>
      </c>
      <c r="GT629">
        <v>31.6863</v>
      </c>
      <c r="GU629">
        <v>999.9</v>
      </c>
      <c r="GV629">
        <v>36.7</v>
      </c>
      <c r="GW629">
        <v>38.1</v>
      </c>
      <c r="GX629">
        <v>27.1416</v>
      </c>
      <c r="GY629">
        <v>62.9047</v>
      </c>
      <c r="GZ629">
        <v>28.9704</v>
      </c>
      <c r="HA629">
        <v>1</v>
      </c>
      <c r="HB629">
        <v>0.422213</v>
      </c>
      <c r="HC629">
        <v>0</v>
      </c>
      <c r="HD629">
        <v>20.3918</v>
      </c>
      <c r="HE629">
        <v>5.21579</v>
      </c>
      <c r="HF629">
        <v>12.0099</v>
      </c>
      <c r="HG629">
        <v>4.9868</v>
      </c>
      <c r="HH629">
        <v>3.2883</v>
      </c>
      <c r="HI629">
        <v>2594.6</v>
      </c>
      <c r="HJ629">
        <v>9999</v>
      </c>
      <c r="HK629">
        <v>9999</v>
      </c>
      <c r="HL629">
        <v>48.1</v>
      </c>
      <c r="HM629">
        <v>1.86737</v>
      </c>
      <c r="HN629">
        <v>1.8663</v>
      </c>
      <c r="HO629">
        <v>1.86584</v>
      </c>
      <c r="HP629">
        <v>1.86571</v>
      </c>
      <c r="HQ629">
        <v>1.86754</v>
      </c>
      <c r="HR629">
        <v>1.87006</v>
      </c>
      <c r="HS629">
        <v>1.86874</v>
      </c>
      <c r="HT629">
        <v>1.87011</v>
      </c>
      <c r="HU629">
        <v>0</v>
      </c>
      <c r="HV629">
        <v>0</v>
      </c>
      <c r="HW629">
        <v>0</v>
      </c>
      <c r="HX629">
        <v>0</v>
      </c>
      <c r="HY629" t="s">
        <v>425</v>
      </c>
      <c r="HZ629" t="s">
        <v>426</v>
      </c>
      <c r="IA629" t="s">
        <v>427</v>
      </c>
      <c r="IB629" t="s">
        <v>427</v>
      </c>
      <c r="IC629" t="s">
        <v>427</v>
      </c>
      <c r="ID629" t="s">
        <v>427</v>
      </c>
      <c r="IE629">
        <v>0</v>
      </c>
      <c r="IF629">
        <v>100</v>
      </c>
      <c r="IG629">
        <v>100</v>
      </c>
      <c r="IH629">
        <v>-0.6899999999999999</v>
      </c>
      <c r="II629">
        <v>0.139</v>
      </c>
      <c r="IJ629">
        <v>0.3340698134881136</v>
      </c>
      <c r="IK629">
        <v>-0.0004613869835165773</v>
      </c>
      <c r="IL629">
        <v>-7.733014719846753E-07</v>
      </c>
      <c r="IM629">
        <v>2.12217718631011E-10</v>
      </c>
      <c r="IN629">
        <v>-0.1489367367143348</v>
      </c>
      <c r="IO629">
        <v>0.000886434048502425</v>
      </c>
      <c r="IP629">
        <v>0.0004187276611132993</v>
      </c>
      <c r="IQ629">
        <v>-3.612086840460417E-06</v>
      </c>
      <c r="IR629">
        <v>19</v>
      </c>
      <c r="IS629">
        <v>2204</v>
      </c>
      <c r="IT629">
        <v>1</v>
      </c>
      <c r="IU629">
        <v>37</v>
      </c>
      <c r="IV629">
        <v>13.8</v>
      </c>
      <c r="IW629">
        <v>13.8</v>
      </c>
      <c r="IX629">
        <v>2.28882</v>
      </c>
      <c r="IY629">
        <v>2.22534</v>
      </c>
      <c r="IZ629">
        <v>1.39648</v>
      </c>
      <c r="JA629">
        <v>2.34741</v>
      </c>
      <c r="JB629">
        <v>1.49536</v>
      </c>
      <c r="JC629">
        <v>2.29126</v>
      </c>
      <c r="JD629">
        <v>40.1206</v>
      </c>
      <c r="JE629">
        <v>13.4053</v>
      </c>
      <c r="JF629">
        <v>18</v>
      </c>
      <c r="JG629">
        <v>393.851</v>
      </c>
      <c r="JH629">
        <v>549.938</v>
      </c>
      <c r="JI629">
        <v>33.3364</v>
      </c>
      <c r="JJ629">
        <v>32.8559</v>
      </c>
      <c r="JK629">
        <v>30.0005</v>
      </c>
      <c r="JL629">
        <v>32.6797</v>
      </c>
      <c r="JM629">
        <v>32.5688</v>
      </c>
      <c r="JN629">
        <v>45.9233</v>
      </c>
      <c r="JO629">
        <v>33.4896</v>
      </c>
      <c r="JP629">
        <v>0</v>
      </c>
      <c r="JQ629">
        <v>-999.9</v>
      </c>
      <c r="JR629">
        <v>1122.44</v>
      </c>
      <c r="JS629">
        <v>18.0129</v>
      </c>
      <c r="JT629">
        <v>99.5638</v>
      </c>
      <c r="JU629">
        <v>99.67910000000001</v>
      </c>
    </row>
    <row r="630" spans="1:281">
      <c r="A630">
        <v>614</v>
      </c>
      <c r="B630">
        <v>1652297292</v>
      </c>
      <c r="C630">
        <v>15235.5</v>
      </c>
      <c r="D630" t="s">
        <v>1741</v>
      </c>
      <c r="E630" t="s">
        <v>1742</v>
      </c>
      <c r="F630">
        <v>5</v>
      </c>
      <c r="G630" t="s">
        <v>1605</v>
      </c>
      <c r="H630" t="s">
        <v>418</v>
      </c>
      <c r="I630">
        <v>1652297289.2</v>
      </c>
      <c r="J630">
        <f>(K630)/1000</f>
        <v>0</v>
      </c>
      <c r="K630">
        <f>IF(CZ630, AN630, AH630)</f>
        <v>0</v>
      </c>
      <c r="L630">
        <f>IF(CZ630, AI630, AG630)</f>
        <v>0</v>
      </c>
      <c r="M630">
        <f>DB630 - IF(AU630&gt;1, L630*CV630*100.0/(AW630*DP630), 0)</f>
        <v>0</v>
      </c>
      <c r="N630">
        <f>((T630-J630/2)*M630-L630)/(T630+J630/2)</f>
        <v>0</v>
      </c>
      <c r="O630">
        <f>N630*(DI630+DJ630)/1000.0</f>
        <v>0</v>
      </c>
      <c r="P630">
        <f>(DB630 - IF(AU630&gt;1, L630*CV630*100.0/(AW630*DP630), 0))*(DI630+DJ630)/1000.0</f>
        <v>0</v>
      </c>
      <c r="Q630">
        <f>2.0/((1/S630-1/R630)+SIGN(S630)*SQRT((1/S630-1/R630)*(1/S630-1/R630) + 4*CW630/((CW630+1)*(CW630+1))*(2*1/S630*1/R630-1/R630*1/R630)))</f>
        <v>0</v>
      </c>
      <c r="R630">
        <f>IF(LEFT(CX630,1)&lt;&gt;"0",IF(LEFT(CX630,1)="1",3.0,CY630),$D$5+$E$5*(DP630*DI630/($K$5*1000))+$F$5*(DP630*DI630/($K$5*1000))*MAX(MIN(CV630,$J$5),$I$5)*MAX(MIN(CV630,$J$5),$I$5)+$G$5*MAX(MIN(CV630,$J$5),$I$5)*(DP630*DI630/($K$5*1000))+$H$5*(DP630*DI630/($K$5*1000))*(DP630*DI630/($K$5*1000)))</f>
        <v>0</v>
      </c>
      <c r="S630">
        <f>J630*(1000-(1000*0.61365*exp(17.502*W630/(240.97+W630))/(DI630+DJ630)+DD630)/2)/(1000*0.61365*exp(17.502*W630/(240.97+W630))/(DI630+DJ630)-DD630)</f>
        <v>0</v>
      </c>
      <c r="T630">
        <f>1/((CW630+1)/(Q630/1.6)+1/(R630/1.37)) + CW630/((CW630+1)/(Q630/1.6) + CW630/(R630/1.37))</f>
        <v>0</v>
      </c>
      <c r="U630">
        <f>(CR630*CU630)</f>
        <v>0</v>
      </c>
      <c r="V630">
        <f>(DK630+(U630+2*0.95*5.67E-8*(((DK630+$B$7)+273)^4-(DK630+273)^4)-44100*J630)/(1.84*29.3*R630+8*0.95*5.67E-8*(DK630+273)^3))</f>
        <v>0</v>
      </c>
      <c r="W630">
        <f>($C$7*DL630+$D$7*DM630+$E$7*V630)</f>
        <v>0</v>
      </c>
      <c r="X630">
        <f>0.61365*exp(17.502*W630/(240.97+W630))</f>
        <v>0</v>
      </c>
      <c r="Y630">
        <f>(Z630/AA630*100)</f>
        <v>0</v>
      </c>
      <c r="Z630">
        <f>DD630*(DI630+DJ630)/1000</f>
        <v>0</v>
      </c>
      <c r="AA630">
        <f>0.61365*exp(17.502*DK630/(240.97+DK630))</f>
        <v>0</v>
      </c>
      <c r="AB630">
        <f>(X630-DD630*(DI630+DJ630)/1000)</f>
        <v>0</v>
      </c>
      <c r="AC630">
        <f>(-J630*44100)</f>
        <v>0</v>
      </c>
      <c r="AD630">
        <f>2*29.3*R630*0.92*(DK630-W630)</f>
        <v>0</v>
      </c>
      <c r="AE630">
        <f>2*0.95*5.67E-8*(((DK630+$B$7)+273)^4-(W630+273)^4)</f>
        <v>0</v>
      </c>
      <c r="AF630">
        <f>U630+AE630+AC630+AD630</f>
        <v>0</v>
      </c>
      <c r="AG630">
        <f>DH630*AU630*(DC630-DB630*(1000-AU630*DE630)/(1000-AU630*DD630))/(100*CV630)</f>
        <v>0</v>
      </c>
      <c r="AH630">
        <f>1000*DH630*AU630*(DD630-DE630)/(100*CV630*(1000-AU630*DD630))</f>
        <v>0</v>
      </c>
      <c r="AI630">
        <f>(AJ630 - AK630 - DI630*1E3/(8.314*(DK630+273.15)) * AM630/DH630 * AL630) * DH630/(100*CV630) * (1000 - DE630)/1000</f>
        <v>0</v>
      </c>
      <c r="AJ630">
        <v>1124.697955297028</v>
      </c>
      <c r="AK630">
        <v>1047.699393939394</v>
      </c>
      <c r="AL630">
        <v>3.410807129996255</v>
      </c>
      <c r="AM630">
        <v>66.43299364286264</v>
      </c>
      <c r="AN630">
        <f>(AP630 - AO630 + DI630*1E3/(8.314*(DK630+273.15)) * AR630/DH630 * AQ630) * DH630/(100*CV630) * 1000/(1000 - AP630)</f>
        <v>0</v>
      </c>
      <c r="AO630">
        <v>17.80469418032124</v>
      </c>
      <c r="AP630">
        <v>29.02446293706295</v>
      </c>
      <c r="AQ630">
        <v>-0.0002011615879285242</v>
      </c>
      <c r="AR630">
        <v>79.14352764128105</v>
      </c>
      <c r="AS630">
        <v>0</v>
      </c>
      <c r="AT630">
        <v>0</v>
      </c>
      <c r="AU630">
        <f>IF(AS630*$H$13&gt;=AW630,1.0,(AW630/(AW630-AS630*$H$13)))</f>
        <v>0</v>
      </c>
      <c r="AV630">
        <f>(AU630-1)*100</f>
        <v>0</v>
      </c>
      <c r="AW630">
        <f>MAX(0,($B$13+$C$13*DP630)/(1+$D$13*DP630)*DI630/(DK630+273)*$E$13)</f>
        <v>0</v>
      </c>
      <c r="AX630" t="s">
        <v>421</v>
      </c>
      <c r="AY630" t="s">
        <v>421</v>
      </c>
      <c r="AZ630">
        <v>0</v>
      </c>
      <c r="BA630">
        <v>0</v>
      </c>
      <c r="BB630">
        <f>1-AZ630/BA630</f>
        <v>0</v>
      </c>
      <c r="BC630">
        <v>0</v>
      </c>
      <c r="BD630" t="s">
        <v>421</v>
      </c>
      <c r="BE630" t="s">
        <v>421</v>
      </c>
      <c r="BF630">
        <v>0</v>
      </c>
      <c r="BG630">
        <v>0</v>
      </c>
      <c r="BH630">
        <f>1-BF630/BG630</f>
        <v>0</v>
      </c>
      <c r="BI630">
        <v>0.5</v>
      </c>
      <c r="BJ630">
        <f>CS630</f>
        <v>0</v>
      </c>
      <c r="BK630">
        <f>L630</f>
        <v>0</v>
      </c>
      <c r="BL630">
        <f>BH630*BI630*BJ630</f>
        <v>0</v>
      </c>
      <c r="BM630">
        <f>(BK630-BC630)/BJ630</f>
        <v>0</v>
      </c>
      <c r="BN630">
        <f>(BA630-BG630)/BG630</f>
        <v>0</v>
      </c>
      <c r="BO630">
        <f>AZ630/(BB630+AZ630/BG630)</f>
        <v>0</v>
      </c>
      <c r="BP630" t="s">
        <v>421</v>
      </c>
      <c r="BQ630">
        <v>0</v>
      </c>
      <c r="BR630">
        <f>IF(BQ630&lt;&gt;0, BQ630, BO630)</f>
        <v>0</v>
      </c>
      <c r="BS630">
        <f>1-BR630/BG630</f>
        <v>0</v>
      </c>
      <c r="BT630">
        <f>(BG630-BF630)/(BG630-BR630)</f>
        <v>0</v>
      </c>
      <c r="BU630">
        <f>(BA630-BG630)/(BA630-BR630)</f>
        <v>0</v>
      </c>
      <c r="BV630">
        <f>(BG630-BF630)/(BG630-AZ630)</f>
        <v>0</v>
      </c>
      <c r="BW630">
        <f>(BA630-BG630)/(BA630-AZ630)</f>
        <v>0</v>
      </c>
      <c r="BX630">
        <f>(BT630*BR630/BF630)</f>
        <v>0</v>
      </c>
      <c r="BY630">
        <f>(1-BX630)</f>
        <v>0</v>
      </c>
      <c r="BZ630">
        <v>1371</v>
      </c>
      <c r="CA630">
        <v>300</v>
      </c>
      <c r="CB630">
        <v>300</v>
      </c>
      <c r="CC630">
        <v>300</v>
      </c>
      <c r="CD630">
        <v>10508.5</v>
      </c>
      <c r="CE630">
        <v>0.03</v>
      </c>
      <c r="CF630">
        <v>-0.00739737</v>
      </c>
      <c r="CG630">
        <v>0.08</v>
      </c>
      <c r="CH630" t="s">
        <v>421</v>
      </c>
      <c r="CI630" t="s">
        <v>421</v>
      </c>
      <c r="CJ630" t="s">
        <v>421</v>
      </c>
      <c r="CK630" t="s">
        <v>421</v>
      </c>
      <c r="CL630" t="s">
        <v>421</v>
      </c>
      <c r="CM630" t="s">
        <v>421</v>
      </c>
      <c r="CN630" t="s">
        <v>421</v>
      </c>
      <c r="CO630" t="s">
        <v>421</v>
      </c>
      <c r="CP630" t="s">
        <v>421</v>
      </c>
      <c r="CQ630" t="s">
        <v>421</v>
      </c>
      <c r="CR630">
        <f>$B$11*DQ630+$C$11*DR630+$F$11*EC630*(1-EF630)</f>
        <v>0</v>
      </c>
      <c r="CS630">
        <f>CR630*CT630</f>
        <v>0</v>
      </c>
      <c r="CT630">
        <f>($B$11*$D$9+$C$11*$D$9+$F$11*((EP630+EH630)/MAX(EP630+EH630+EQ630, 0.1)*$I$9+EQ630/MAX(EP630+EH630+EQ630, 0.1)*$J$9))/($B$11+$C$11+$F$11)</f>
        <v>0</v>
      </c>
      <c r="CU630">
        <f>($B$11*$K$9+$C$11*$K$9+$F$11*((EP630+EH630)/MAX(EP630+EH630+EQ630, 0.1)*$P$9+EQ630/MAX(EP630+EH630+EQ630, 0.1)*$Q$9))/($B$11+$C$11+$F$11)</f>
        <v>0</v>
      </c>
      <c r="CV630">
        <v>6</v>
      </c>
      <c r="CW630">
        <v>0.5</v>
      </c>
      <c r="CX630" t="s">
        <v>422</v>
      </c>
      <c r="CY630">
        <v>2</v>
      </c>
      <c r="CZ630" t="b">
        <v>1</v>
      </c>
      <c r="DA630">
        <v>1652297289.2</v>
      </c>
      <c r="DB630">
        <v>1009.64</v>
      </c>
      <c r="DC630">
        <v>1107.919</v>
      </c>
      <c r="DD630">
        <v>29.02145</v>
      </c>
      <c r="DE630">
        <v>17.85177</v>
      </c>
      <c r="DF630">
        <v>1010.343</v>
      </c>
      <c r="DG630">
        <v>28.8825</v>
      </c>
      <c r="DH630">
        <v>400.0394</v>
      </c>
      <c r="DI630">
        <v>90.50210999999999</v>
      </c>
      <c r="DJ630">
        <v>0.09994672</v>
      </c>
      <c r="DK630">
        <v>34.11448</v>
      </c>
      <c r="DL630">
        <v>32.77287</v>
      </c>
      <c r="DM630">
        <v>999.9</v>
      </c>
      <c r="DN630">
        <v>0</v>
      </c>
      <c r="DO630">
        <v>0</v>
      </c>
      <c r="DP630">
        <v>10000.551</v>
      </c>
      <c r="DQ630">
        <v>0</v>
      </c>
      <c r="DR630">
        <v>751.5366999999999</v>
      </c>
      <c r="DS630">
        <v>-98.27839</v>
      </c>
      <c r="DT630">
        <v>1039.819</v>
      </c>
      <c r="DU630">
        <v>1128.059</v>
      </c>
      <c r="DV630">
        <v>11.16968</v>
      </c>
      <c r="DW630">
        <v>1107.919</v>
      </c>
      <c r="DX630">
        <v>17.85177</v>
      </c>
      <c r="DY630">
        <v>2.626503</v>
      </c>
      <c r="DZ630">
        <v>1.615621</v>
      </c>
      <c r="EA630">
        <v>21.83238</v>
      </c>
      <c r="EB630">
        <v>14.10856</v>
      </c>
      <c r="EC630">
        <v>1500.011</v>
      </c>
      <c r="ED630">
        <v>0.9729935999999999</v>
      </c>
      <c r="EE630">
        <v>0.02700625</v>
      </c>
      <c r="EF630">
        <v>0</v>
      </c>
      <c r="EG630">
        <v>1091.272</v>
      </c>
      <c r="EH630">
        <v>5.000970000000001</v>
      </c>
      <c r="EI630">
        <v>17776.2</v>
      </c>
      <c r="EJ630">
        <v>12491.66</v>
      </c>
      <c r="EK630">
        <v>43</v>
      </c>
      <c r="EL630">
        <v>44.75</v>
      </c>
      <c r="EM630">
        <v>43.281</v>
      </c>
      <c r="EN630">
        <v>44.53100000000001</v>
      </c>
      <c r="EO630">
        <v>44.125</v>
      </c>
      <c r="EP630">
        <v>1454.636</v>
      </c>
      <c r="EQ630">
        <v>40.375</v>
      </c>
      <c r="ER630">
        <v>0</v>
      </c>
      <c r="ES630">
        <v>849.2000000476837</v>
      </c>
      <c r="ET630">
        <v>0</v>
      </c>
      <c r="EU630">
        <v>1094.438076923077</v>
      </c>
      <c r="EV630">
        <v>-42.029059827948</v>
      </c>
      <c r="EW630">
        <v>-563.5076923593841</v>
      </c>
      <c r="EX630">
        <v>17817.10769230769</v>
      </c>
      <c r="EY630">
        <v>15</v>
      </c>
      <c r="EZ630">
        <v>1652296461.5</v>
      </c>
      <c r="FA630" t="s">
        <v>1606</v>
      </c>
      <c r="FB630">
        <v>1652296461.5</v>
      </c>
      <c r="FC630">
        <v>1652296459.5</v>
      </c>
      <c r="FD630">
        <v>40</v>
      </c>
      <c r="FE630">
        <v>-0.753</v>
      </c>
      <c r="FF630">
        <v>0.017</v>
      </c>
      <c r="FG630">
        <v>0.039</v>
      </c>
      <c r="FH630">
        <v>0.136</v>
      </c>
      <c r="FI630">
        <v>400</v>
      </c>
      <c r="FJ630">
        <v>29</v>
      </c>
      <c r="FK630">
        <v>0.22</v>
      </c>
      <c r="FL630">
        <v>0.25</v>
      </c>
      <c r="FM630">
        <v>-97.8727975</v>
      </c>
      <c r="FN630">
        <v>-2.310507692308028</v>
      </c>
      <c r="FO630">
        <v>0.2394712211180081</v>
      </c>
      <c r="FP630">
        <v>-1</v>
      </c>
      <c r="FQ630">
        <v>11.42816</v>
      </c>
      <c r="FR630">
        <v>-1.852640150093822</v>
      </c>
      <c r="FS630">
        <v>0.1783718038256047</v>
      </c>
      <c r="FT630">
        <v>0</v>
      </c>
      <c r="FU630">
        <v>0</v>
      </c>
      <c r="FV630">
        <v>0</v>
      </c>
      <c r="FW630">
        <v>0</v>
      </c>
      <c r="FX630">
        <v>-1</v>
      </c>
      <c r="FY630">
        <v>0</v>
      </c>
      <c r="FZ630">
        <v>1</v>
      </c>
      <c r="GA630" t="s">
        <v>710</v>
      </c>
      <c r="GB630">
        <v>2.6928</v>
      </c>
      <c r="GC630">
        <v>2.70523</v>
      </c>
      <c r="GD630">
        <v>0.172802</v>
      </c>
      <c r="GE630">
        <v>0.181256</v>
      </c>
      <c r="GF630">
        <v>0.120315</v>
      </c>
      <c r="GG630">
        <v>0.0847571</v>
      </c>
      <c r="GH630">
        <v>25889.8</v>
      </c>
      <c r="GI630">
        <v>25734.3</v>
      </c>
      <c r="GJ630">
        <v>29132</v>
      </c>
      <c r="GK630">
        <v>29099.6</v>
      </c>
      <c r="GL630">
        <v>33927.6</v>
      </c>
      <c r="GM630">
        <v>35462.6</v>
      </c>
      <c r="GN630">
        <v>40995.1</v>
      </c>
      <c r="GO630">
        <v>41529.8</v>
      </c>
      <c r="GP630">
        <v>1.71187</v>
      </c>
      <c r="GQ630">
        <v>1.98248</v>
      </c>
      <c r="GR630">
        <v>0.06739050000000001</v>
      </c>
      <c r="GS630">
        <v>0</v>
      </c>
      <c r="GT630">
        <v>31.6901</v>
      </c>
      <c r="GU630">
        <v>999.9</v>
      </c>
      <c r="GV630">
        <v>36.7</v>
      </c>
      <c r="GW630">
        <v>38.1</v>
      </c>
      <c r="GX630">
        <v>27.1421</v>
      </c>
      <c r="GY630">
        <v>62.8847</v>
      </c>
      <c r="GZ630">
        <v>29.7115</v>
      </c>
      <c r="HA630">
        <v>1</v>
      </c>
      <c r="HB630">
        <v>0.422678</v>
      </c>
      <c r="HC630">
        <v>0</v>
      </c>
      <c r="HD630">
        <v>20.3917</v>
      </c>
      <c r="HE630">
        <v>5.21579</v>
      </c>
      <c r="HF630">
        <v>12.0099</v>
      </c>
      <c r="HG630">
        <v>4.98725</v>
      </c>
      <c r="HH630">
        <v>3.2884</v>
      </c>
      <c r="HI630">
        <v>2594.6</v>
      </c>
      <c r="HJ630">
        <v>9999</v>
      </c>
      <c r="HK630">
        <v>9999</v>
      </c>
      <c r="HL630">
        <v>48.1</v>
      </c>
      <c r="HM630">
        <v>1.86737</v>
      </c>
      <c r="HN630">
        <v>1.8663</v>
      </c>
      <c r="HO630">
        <v>1.86584</v>
      </c>
      <c r="HP630">
        <v>1.86572</v>
      </c>
      <c r="HQ630">
        <v>1.86754</v>
      </c>
      <c r="HR630">
        <v>1.87005</v>
      </c>
      <c r="HS630">
        <v>1.86874</v>
      </c>
      <c r="HT630">
        <v>1.87012</v>
      </c>
      <c r="HU630">
        <v>0</v>
      </c>
      <c r="HV630">
        <v>0</v>
      </c>
      <c r="HW630">
        <v>0</v>
      </c>
      <c r="HX630">
        <v>0</v>
      </c>
      <c r="HY630" t="s">
        <v>425</v>
      </c>
      <c r="HZ630" t="s">
        <v>426</v>
      </c>
      <c r="IA630" t="s">
        <v>427</v>
      </c>
      <c r="IB630" t="s">
        <v>427</v>
      </c>
      <c r="IC630" t="s">
        <v>427</v>
      </c>
      <c r="ID630" t="s">
        <v>427</v>
      </c>
      <c r="IE630">
        <v>0</v>
      </c>
      <c r="IF630">
        <v>100</v>
      </c>
      <c r="IG630">
        <v>100</v>
      </c>
      <c r="IH630">
        <v>-0.71</v>
      </c>
      <c r="II630">
        <v>0.139</v>
      </c>
      <c r="IJ630">
        <v>0.3340698134881136</v>
      </c>
      <c r="IK630">
        <v>-0.0004613869835165773</v>
      </c>
      <c r="IL630">
        <v>-7.733014719846753E-07</v>
      </c>
      <c r="IM630">
        <v>2.12217718631011E-10</v>
      </c>
      <c r="IN630">
        <v>-0.1489367367143348</v>
      </c>
      <c r="IO630">
        <v>0.000886434048502425</v>
      </c>
      <c r="IP630">
        <v>0.0004187276611132993</v>
      </c>
      <c r="IQ630">
        <v>-3.612086840460417E-06</v>
      </c>
      <c r="IR630">
        <v>19</v>
      </c>
      <c r="IS630">
        <v>2204</v>
      </c>
      <c r="IT630">
        <v>1</v>
      </c>
      <c r="IU630">
        <v>37</v>
      </c>
      <c r="IV630">
        <v>13.8</v>
      </c>
      <c r="IW630">
        <v>13.9</v>
      </c>
      <c r="IX630">
        <v>2.31934</v>
      </c>
      <c r="IY630">
        <v>2.22412</v>
      </c>
      <c r="IZ630">
        <v>1.39648</v>
      </c>
      <c r="JA630">
        <v>2.34619</v>
      </c>
      <c r="JB630">
        <v>1.49536</v>
      </c>
      <c r="JC630">
        <v>2.32544</v>
      </c>
      <c r="JD630">
        <v>40.1206</v>
      </c>
      <c r="JE630">
        <v>13.4053</v>
      </c>
      <c r="JF630">
        <v>18</v>
      </c>
      <c r="JG630">
        <v>393.616</v>
      </c>
      <c r="JH630">
        <v>549.774</v>
      </c>
      <c r="JI630">
        <v>33.3408</v>
      </c>
      <c r="JJ630">
        <v>32.8628</v>
      </c>
      <c r="JK630">
        <v>30.0005</v>
      </c>
      <c r="JL630">
        <v>32.6864</v>
      </c>
      <c r="JM630">
        <v>32.5756</v>
      </c>
      <c r="JN630">
        <v>46.4358</v>
      </c>
      <c r="JO630">
        <v>32.9389</v>
      </c>
      <c r="JP630">
        <v>0</v>
      </c>
      <c r="JQ630">
        <v>-999.9</v>
      </c>
      <c r="JR630">
        <v>1135.8</v>
      </c>
      <c r="JS630">
        <v>18.1485</v>
      </c>
      <c r="JT630">
        <v>99.5656</v>
      </c>
      <c r="JU630">
        <v>99.6788</v>
      </c>
    </row>
    <row r="631" spans="1:281">
      <c r="A631">
        <v>615</v>
      </c>
      <c r="B631">
        <v>1652297297</v>
      </c>
      <c r="C631">
        <v>15240.5</v>
      </c>
      <c r="D631" t="s">
        <v>1743</v>
      </c>
      <c r="E631" t="s">
        <v>1744</v>
      </c>
      <c r="F631">
        <v>5</v>
      </c>
      <c r="G631" t="s">
        <v>1605</v>
      </c>
      <c r="H631" t="s">
        <v>418</v>
      </c>
      <c r="I631">
        <v>1652297294.5</v>
      </c>
      <c r="J631">
        <f>(K631)/1000</f>
        <v>0</v>
      </c>
      <c r="K631">
        <f>IF(CZ631, AN631, AH631)</f>
        <v>0</v>
      </c>
      <c r="L631">
        <f>IF(CZ631, AI631, AG631)</f>
        <v>0</v>
      </c>
      <c r="M631">
        <f>DB631 - IF(AU631&gt;1, L631*CV631*100.0/(AW631*DP631), 0)</f>
        <v>0</v>
      </c>
      <c r="N631">
        <f>((T631-J631/2)*M631-L631)/(T631+J631/2)</f>
        <v>0</v>
      </c>
      <c r="O631">
        <f>N631*(DI631+DJ631)/1000.0</f>
        <v>0</v>
      </c>
      <c r="P631">
        <f>(DB631 - IF(AU631&gt;1, L631*CV631*100.0/(AW631*DP631), 0))*(DI631+DJ631)/1000.0</f>
        <v>0</v>
      </c>
      <c r="Q631">
        <f>2.0/((1/S631-1/R631)+SIGN(S631)*SQRT((1/S631-1/R631)*(1/S631-1/R631) + 4*CW631/((CW631+1)*(CW631+1))*(2*1/S631*1/R631-1/R631*1/R631)))</f>
        <v>0</v>
      </c>
      <c r="R631">
        <f>IF(LEFT(CX631,1)&lt;&gt;"0",IF(LEFT(CX631,1)="1",3.0,CY631),$D$5+$E$5*(DP631*DI631/($K$5*1000))+$F$5*(DP631*DI631/($K$5*1000))*MAX(MIN(CV631,$J$5),$I$5)*MAX(MIN(CV631,$J$5),$I$5)+$G$5*MAX(MIN(CV631,$J$5),$I$5)*(DP631*DI631/($K$5*1000))+$H$5*(DP631*DI631/($K$5*1000))*(DP631*DI631/($K$5*1000)))</f>
        <v>0</v>
      </c>
      <c r="S631">
        <f>J631*(1000-(1000*0.61365*exp(17.502*W631/(240.97+W631))/(DI631+DJ631)+DD631)/2)/(1000*0.61365*exp(17.502*W631/(240.97+W631))/(DI631+DJ631)-DD631)</f>
        <v>0</v>
      </c>
      <c r="T631">
        <f>1/((CW631+1)/(Q631/1.6)+1/(R631/1.37)) + CW631/((CW631+1)/(Q631/1.6) + CW631/(R631/1.37))</f>
        <v>0</v>
      </c>
      <c r="U631">
        <f>(CR631*CU631)</f>
        <v>0</v>
      </c>
      <c r="V631">
        <f>(DK631+(U631+2*0.95*5.67E-8*(((DK631+$B$7)+273)^4-(DK631+273)^4)-44100*J631)/(1.84*29.3*R631+8*0.95*5.67E-8*(DK631+273)^3))</f>
        <v>0</v>
      </c>
      <c r="W631">
        <f>($C$7*DL631+$D$7*DM631+$E$7*V631)</f>
        <v>0</v>
      </c>
      <c r="X631">
        <f>0.61365*exp(17.502*W631/(240.97+W631))</f>
        <v>0</v>
      </c>
      <c r="Y631">
        <f>(Z631/AA631*100)</f>
        <v>0</v>
      </c>
      <c r="Z631">
        <f>DD631*(DI631+DJ631)/1000</f>
        <v>0</v>
      </c>
      <c r="AA631">
        <f>0.61365*exp(17.502*DK631/(240.97+DK631))</f>
        <v>0</v>
      </c>
      <c r="AB631">
        <f>(X631-DD631*(DI631+DJ631)/1000)</f>
        <v>0</v>
      </c>
      <c r="AC631">
        <f>(-J631*44100)</f>
        <v>0</v>
      </c>
      <c r="AD631">
        <f>2*29.3*R631*0.92*(DK631-W631)</f>
        <v>0</v>
      </c>
      <c r="AE631">
        <f>2*0.95*5.67E-8*(((DK631+$B$7)+273)^4-(W631+273)^4)</f>
        <v>0</v>
      </c>
      <c r="AF631">
        <f>U631+AE631+AC631+AD631</f>
        <v>0</v>
      </c>
      <c r="AG631">
        <f>DH631*AU631*(DC631-DB631*(1000-AU631*DE631)/(1000-AU631*DD631))/(100*CV631)</f>
        <v>0</v>
      </c>
      <c r="AH631">
        <f>1000*DH631*AU631*(DD631-DE631)/(100*CV631*(1000-AU631*DD631))</f>
        <v>0</v>
      </c>
      <c r="AI631">
        <f>(AJ631 - AK631 - DI631*1E3/(8.314*(DK631+273.15)) * AM631/DH631 * AL631) * DH631/(100*CV631) * (1000 - DE631)/1000</f>
        <v>0</v>
      </c>
      <c r="AJ631">
        <v>1142.130689221042</v>
      </c>
      <c r="AK631">
        <v>1064.933212121212</v>
      </c>
      <c r="AL631">
        <v>3.450517936011081</v>
      </c>
      <c r="AM631">
        <v>66.43299364286264</v>
      </c>
      <c r="AN631">
        <f>(AP631 - AO631 + DI631*1E3/(8.314*(DK631+273.15)) * AR631/DH631 * AQ631) * DH631/(100*CV631) * 1000/(1000 - AP631)</f>
        <v>0</v>
      </c>
      <c r="AO631">
        <v>17.94597156247007</v>
      </c>
      <c r="AP631">
        <v>29.02598321678323</v>
      </c>
      <c r="AQ631">
        <v>0.0001752148349552174</v>
      </c>
      <c r="AR631">
        <v>79.14352764128105</v>
      </c>
      <c r="AS631">
        <v>0</v>
      </c>
      <c r="AT631">
        <v>0</v>
      </c>
      <c r="AU631">
        <f>IF(AS631*$H$13&gt;=AW631,1.0,(AW631/(AW631-AS631*$H$13)))</f>
        <v>0</v>
      </c>
      <c r="AV631">
        <f>(AU631-1)*100</f>
        <v>0</v>
      </c>
      <c r="AW631">
        <f>MAX(0,($B$13+$C$13*DP631)/(1+$D$13*DP631)*DI631/(DK631+273)*$E$13)</f>
        <v>0</v>
      </c>
      <c r="AX631" t="s">
        <v>421</v>
      </c>
      <c r="AY631" t="s">
        <v>421</v>
      </c>
      <c r="AZ631">
        <v>0</v>
      </c>
      <c r="BA631">
        <v>0</v>
      </c>
      <c r="BB631">
        <f>1-AZ631/BA631</f>
        <v>0</v>
      </c>
      <c r="BC631">
        <v>0</v>
      </c>
      <c r="BD631" t="s">
        <v>421</v>
      </c>
      <c r="BE631" t="s">
        <v>421</v>
      </c>
      <c r="BF631">
        <v>0</v>
      </c>
      <c r="BG631">
        <v>0</v>
      </c>
      <c r="BH631">
        <f>1-BF631/BG631</f>
        <v>0</v>
      </c>
      <c r="BI631">
        <v>0.5</v>
      </c>
      <c r="BJ631">
        <f>CS631</f>
        <v>0</v>
      </c>
      <c r="BK631">
        <f>L631</f>
        <v>0</v>
      </c>
      <c r="BL631">
        <f>BH631*BI631*BJ631</f>
        <v>0</v>
      </c>
      <c r="BM631">
        <f>(BK631-BC631)/BJ631</f>
        <v>0</v>
      </c>
      <c r="BN631">
        <f>(BA631-BG631)/BG631</f>
        <v>0</v>
      </c>
      <c r="BO631">
        <f>AZ631/(BB631+AZ631/BG631)</f>
        <v>0</v>
      </c>
      <c r="BP631" t="s">
        <v>421</v>
      </c>
      <c r="BQ631">
        <v>0</v>
      </c>
      <c r="BR631">
        <f>IF(BQ631&lt;&gt;0, BQ631, BO631)</f>
        <v>0</v>
      </c>
      <c r="BS631">
        <f>1-BR631/BG631</f>
        <v>0</v>
      </c>
      <c r="BT631">
        <f>(BG631-BF631)/(BG631-BR631)</f>
        <v>0</v>
      </c>
      <c r="BU631">
        <f>(BA631-BG631)/(BA631-BR631)</f>
        <v>0</v>
      </c>
      <c r="BV631">
        <f>(BG631-BF631)/(BG631-AZ631)</f>
        <v>0</v>
      </c>
      <c r="BW631">
        <f>(BA631-BG631)/(BA631-AZ631)</f>
        <v>0</v>
      </c>
      <c r="BX631">
        <f>(BT631*BR631/BF631)</f>
        <v>0</v>
      </c>
      <c r="BY631">
        <f>(1-BX631)</f>
        <v>0</v>
      </c>
      <c r="BZ631">
        <v>1371</v>
      </c>
      <c r="CA631">
        <v>300</v>
      </c>
      <c r="CB631">
        <v>300</v>
      </c>
      <c r="CC631">
        <v>300</v>
      </c>
      <c r="CD631">
        <v>10508.5</v>
      </c>
      <c r="CE631">
        <v>0.03</v>
      </c>
      <c r="CF631">
        <v>-0.00739737</v>
      </c>
      <c r="CG631">
        <v>0.08</v>
      </c>
      <c r="CH631" t="s">
        <v>421</v>
      </c>
      <c r="CI631" t="s">
        <v>421</v>
      </c>
      <c r="CJ631" t="s">
        <v>421</v>
      </c>
      <c r="CK631" t="s">
        <v>421</v>
      </c>
      <c r="CL631" t="s">
        <v>421</v>
      </c>
      <c r="CM631" t="s">
        <v>421</v>
      </c>
      <c r="CN631" t="s">
        <v>421</v>
      </c>
      <c r="CO631" t="s">
        <v>421</v>
      </c>
      <c r="CP631" t="s">
        <v>421</v>
      </c>
      <c r="CQ631" t="s">
        <v>421</v>
      </c>
      <c r="CR631">
        <f>$B$11*DQ631+$C$11*DR631+$F$11*EC631*(1-EF631)</f>
        <v>0</v>
      </c>
      <c r="CS631">
        <f>CR631*CT631</f>
        <v>0</v>
      </c>
      <c r="CT631">
        <f>($B$11*$D$9+$C$11*$D$9+$F$11*((EP631+EH631)/MAX(EP631+EH631+EQ631, 0.1)*$I$9+EQ631/MAX(EP631+EH631+EQ631, 0.1)*$J$9))/($B$11+$C$11+$F$11)</f>
        <v>0</v>
      </c>
      <c r="CU631">
        <f>($B$11*$K$9+$C$11*$K$9+$F$11*((EP631+EH631)/MAX(EP631+EH631+EQ631, 0.1)*$P$9+EQ631/MAX(EP631+EH631+EQ631, 0.1)*$Q$9))/($B$11+$C$11+$F$11)</f>
        <v>0</v>
      </c>
      <c r="CV631">
        <v>6</v>
      </c>
      <c r="CW631">
        <v>0.5</v>
      </c>
      <c r="CX631" t="s">
        <v>422</v>
      </c>
      <c r="CY631">
        <v>2</v>
      </c>
      <c r="CZ631" t="b">
        <v>1</v>
      </c>
      <c r="DA631">
        <v>1652297294.5</v>
      </c>
      <c r="DB631">
        <v>1027.332222222222</v>
      </c>
      <c r="DC631">
        <v>1125.756666666667</v>
      </c>
      <c r="DD631">
        <v>29.02672222222222</v>
      </c>
      <c r="DE631">
        <v>17.98588888888889</v>
      </c>
      <c r="DF631">
        <v>1028.056666666666</v>
      </c>
      <c r="DG631">
        <v>28.88771111111111</v>
      </c>
      <c r="DH631">
        <v>400.085</v>
      </c>
      <c r="DI631">
        <v>90.50597777777777</v>
      </c>
      <c r="DJ631">
        <v>0.1000177</v>
      </c>
      <c r="DK631">
        <v>34.12007777777778</v>
      </c>
      <c r="DL631">
        <v>32.78811111111111</v>
      </c>
      <c r="DM631">
        <v>999.9000000000001</v>
      </c>
      <c r="DN631">
        <v>0</v>
      </c>
      <c r="DO631">
        <v>0</v>
      </c>
      <c r="DP631">
        <v>9998.18</v>
      </c>
      <c r="DQ631">
        <v>0</v>
      </c>
      <c r="DR631">
        <v>716.8812222222223</v>
      </c>
      <c r="DS631">
        <v>-98.42844444444444</v>
      </c>
      <c r="DT631">
        <v>1058.042222222222</v>
      </c>
      <c r="DU631">
        <v>1146.378888888889</v>
      </c>
      <c r="DV631">
        <v>11.04084444444444</v>
      </c>
      <c r="DW631">
        <v>1125.756666666667</v>
      </c>
      <c r="DX631">
        <v>17.98588888888889</v>
      </c>
      <c r="DY631">
        <v>2.627091111111111</v>
      </c>
      <c r="DZ631">
        <v>1.627832222222222</v>
      </c>
      <c r="EA631">
        <v>21.83605555555556</v>
      </c>
      <c r="EB631">
        <v>14.22476666666667</v>
      </c>
      <c r="EC631">
        <v>1500.005555555555</v>
      </c>
      <c r="ED631">
        <v>0.972997</v>
      </c>
      <c r="EE631">
        <v>0.02700298888888889</v>
      </c>
      <c r="EF631">
        <v>0</v>
      </c>
      <c r="EG631">
        <v>1088.142222222222</v>
      </c>
      <c r="EH631">
        <v>5.00097</v>
      </c>
      <c r="EI631">
        <v>17717.07777777778</v>
      </c>
      <c r="EJ631">
        <v>12491.6</v>
      </c>
      <c r="EK631">
        <v>43.01377777777778</v>
      </c>
      <c r="EL631">
        <v>44.77755555555555</v>
      </c>
      <c r="EM631">
        <v>43.29822222222222</v>
      </c>
      <c r="EN631">
        <v>44.54822222222222</v>
      </c>
      <c r="EO631">
        <v>44.14566666666667</v>
      </c>
      <c r="EP631">
        <v>1454.635555555555</v>
      </c>
      <c r="EQ631">
        <v>40.37</v>
      </c>
      <c r="ER631">
        <v>0</v>
      </c>
      <c r="ES631">
        <v>854</v>
      </c>
      <c r="ET631">
        <v>0</v>
      </c>
      <c r="EU631">
        <v>1091.26</v>
      </c>
      <c r="EV631">
        <v>-39.18290601576138</v>
      </c>
      <c r="EW631">
        <v>-585.2034192976646</v>
      </c>
      <c r="EX631">
        <v>17768.84615384615</v>
      </c>
      <c r="EY631">
        <v>15</v>
      </c>
      <c r="EZ631">
        <v>1652296461.5</v>
      </c>
      <c r="FA631" t="s">
        <v>1606</v>
      </c>
      <c r="FB631">
        <v>1652296461.5</v>
      </c>
      <c r="FC631">
        <v>1652296459.5</v>
      </c>
      <c r="FD631">
        <v>40</v>
      </c>
      <c r="FE631">
        <v>-0.753</v>
      </c>
      <c r="FF631">
        <v>0.017</v>
      </c>
      <c r="FG631">
        <v>0.039</v>
      </c>
      <c r="FH631">
        <v>0.136</v>
      </c>
      <c r="FI631">
        <v>400</v>
      </c>
      <c r="FJ631">
        <v>29</v>
      </c>
      <c r="FK631">
        <v>0.22</v>
      </c>
      <c r="FL631">
        <v>0.25</v>
      </c>
      <c r="FM631">
        <v>-98.1160575</v>
      </c>
      <c r="FN631">
        <v>-2.620497185741145</v>
      </c>
      <c r="FO631">
        <v>0.2744719547490226</v>
      </c>
      <c r="FP631">
        <v>-1</v>
      </c>
      <c r="FQ631">
        <v>11.25218</v>
      </c>
      <c r="FR631">
        <v>-1.733461913696102</v>
      </c>
      <c r="FS631">
        <v>0.1672406771691624</v>
      </c>
      <c r="FT631">
        <v>0</v>
      </c>
      <c r="FU631">
        <v>0</v>
      </c>
      <c r="FV631">
        <v>0</v>
      </c>
      <c r="FW631">
        <v>0</v>
      </c>
      <c r="FX631">
        <v>-1</v>
      </c>
      <c r="FY631">
        <v>0</v>
      </c>
      <c r="FZ631">
        <v>1</v>
      </c>
      <c r="GA631" t="s">
        <v>710</v>
      </c>
      <c r="GB631">
        <v>2.69292</v>
      </c>
      <c r="GC631">
        <v>2.70518</v>
      </c>
      <c r="GD631">
        <v>0.174624</v>
      </c>
      <c r="GE631">
        <v>0.182959</v>
      </c>
      <c r="GF631">
        <v>0.12032</v>
      </c>
      <c r="GG631">
        <v>0.08518539999999999</v>
      </c>
      <c r="GH631">
        <v>25832.8</v>
      </c>
      <c r="GI631">
        <v>25680.1</v>
      </c>
      <c r="GJ631">
        <v>29132.2</v>
      </c>
      <c r="GK631">
        <v>29099.1</v>
      </c>
      <c r="GL631">
        <v>33927.6</v>
      </c>
      <c r="GM631">
        <v>35445.3</v>
      </c>
      <c r="GN631">
        <v>40995.3</v>
      </c>
      <c r="GO631">
        <v>41529</v>
      </c>
      <c r="GP631">
        <v>1.71198</v>
      </c>
      <c r="GQ631">
        <v>1.98277</v>
      </c>
      <c r="GR631">
        <v>0.0676438</v>
      </c>
      <c r="GS631">
        <v>0</v>
      </c>
      <c r="GT631">
        <v>31.6954</v>
      </c>
      <c r="GU631">
        <v>999.9</v>
      </c>
      <c r="GV631">
        <v>36.7</v>
      </c>
      <c r="GW631">
        <v>38.1</v>
      </c>
      <c r="GX631">
        <v>27.1394</v>
      </c>
      <c r="GY631">
        <v>62.8647</v>
      </c>
      <c r="GZ631">
        <v>29.1066</v>
      </c>
      <c r="HA631">
        <v>1</v>
      </c>
      <c r="HB631">
        <v>0.423056</v>
      </c>
      <c r="HC631">
        <v>0</v>
      </c>
      <c r="HD631">
        <v>20.3918</v>
      </c>
      <c r="HE631">
        <v>5.21639</v>
      </c>
      <c r="HF631">
        <v>12.0099</v>
      </c>
      <c r="HG631">
        <v>4.98725</v>
      </c>
      <c r="HH631">
        <v>3.28848</v>
      </c>
      <c r="HI631">
        <v>2594.8</v>
      </c>
      <c r="HJ631">
        <v>9999</v>
      </c>
      <c r="HK631">
        <v>9999</v>
      </c>
      <c r="HL631">
        <v>48.1</v>
      </c>
      <c r="HM631">
        <v>1.86737</v>
      </c>
      <c r="HN631">
        <v>1.8663</v>
      </c>
      <c r="HO631">
        <v>1.86584</v>
      </c>
      <c r="HP631">
        <v>1.86572</v>
      </c>
      <c r="HQ631">
        <v>1.86753</v>
      </c>
      <c r="HR631">
        <v>1.87002</v>
      </c>
      <c r="HS631">
        <v>1.86874</v>
      </c>
      <c r="HT631">
        <v>1.87012</v>
      </c>
      <c r="HU631">
        <v>0</v>
      </c>
      <c r="HV631">
        <v>0</v>
      </c>
      <c r="HW631">
        <v>0</v>
      </c>
      <c r="HX631">
        <v>0</v>
      </c>
      <c r="HY631" t="s">
        <v>425</v>
      </c>
      <c r="HZ631" t="s">
        <v>426</v>
      </c>
      <c r="IA631" t="s">
        <v>427</v>
      </c>
      <c r="IB631" t="s">
        <v>427</v>
      </c>
      <c r="IC631" t="s">
        <v>427</v>
      </c>
      <c r="ID631" t="s">
        <v>427</v>
      </c>
      <c r="IE631">
        <v>0</v>
      </c>
      <c r="IF631">
        <v>100</v>
      </c>
      <c r="IG631">
        <v>100</v>
      </c>
      <c r="IH631">
        <v>-0.73</v>
      </c>
      <c r="II631">
        <v>0.1391</v>
      </c>
      <c r="IJ631">
        <v>0.3340698134881136</v>
      </c>
      <c r="IK631">
        <v>-0.0004613869835165773</v>
      </c>
      <c r="IL631">
        <v>-7.733014719846753E-07</v>
      </c>
      <c r="IM631">
        <v>2.12217718631011E-10</v>
      </c>
      <c r="IN631">
        <v>-0.1489367367143348</v>
      </c>
      <c r="IO631">
        <v>0.000886434048502425</v>
      </c>
      <c r="IP631">
        <v>0.0004187276611132993</v>
      </c>
      <c r="IQ631">
        <v>-3.612086840460417E-06</v>
      </c>
      <c r="IR631">
        <v>19</v>
      </c>
      <c r="IS631">
        <v>2204</v>
      </c>
      <c r="IT631">
        <v>1</v>
      </c>
      <c r="IU631">
        <v>37</v>
      </c>
      <c r="IV631">
        <v>13.9</v>
      </c>
      <c r="IW631">
        <v>14</v>
      </c>
      <c r="IX631">
        <v>2.34497</v>
      </c>
      <c r="IY631">
        <v>2.22412</v>
      </c>
      <c r="IZ631">
        <v>1.39648</v>
      </c>
      <c r="JA631">
        <v>2.34863</v>
      </c>
      <c r="JB631">
        <v>1.49536</v>
      </c>
      <c r="JC631">
        <v>2.35474</v>
      </c>
      <c r="JD631">
        <v>40.146</v>
      </c>
      <c r="JE631">
        <v>13.4141</v>
      </c>
      <c r="JF631">
        <v>18</v>
      </c>
      <c r="JG631">
        <v>393.707</v>
      </c>
      <c r="JH631">
        <v>550.046</v>
      </c>
      <c r="JI631">
        <v>33.346</v>
      </c>
      <c r="JJ631">
        <v>32.8677</v>
      </c>
      <c r="JK631">
        <v>30.0004</v>
      </c>
      <c r="JL631">
        <v>32.6926</v>
      </c>
      <c r="JM631">
        <v>32.5811</v>
      </c>
      <c r="JN631">
        <v>47.0281</v>
      </c>
      <c r="JO631">
        <v>32.3595</v>
      </c>
      <c r="JP631">
        <v>0</v>
      </c>
      <c r="JQ631">
        <v>-999.9</v>
      </c>
      <c r="JR631">
        <v>1155.83</v>
      </c>
      <c r="JS631">
        <v>18.296</v>
      </c>
      <c r="JT631">
        <v>99.5663</v>
      </c>
      <c r="JU631">
        <v>99.6769</v>
      </c>
    </row>
    <row r="632" spans="1:281">
      <c r="A632">
        <v>616</v>
      </c>
      <c r="B632">
        <v>1652297302</v>
      </c>
      <c r="C632">
        <v>15245.5</v>
      </c>
      <c r="D632" t="s">
        <v>1745</v>
      </c>
      <c r="E632" t="s">
        <v>1746</v>
      </c>
      <c r="F632">
        <v>5</v>
      </c>
      <c r="G632" t="s">
        <v>1605</v>
      </c>
      <c r="H632" t="s">
        <v>418</v>
      </c>
      <c r="I632">
        <v>1652297299.2</v>
      </c>
      <c r="J632">
        <f>(K632)/1000</f>
        <v>0</v>
      </c>
      <c r="K632">
        <f>IF(CZ632, AN632, AH632)</f>
        <v>0</v>
      </c>
      <c r="L632">
        <f>IF(CZ632, AI632, AG632)</f>
        <v>0</v>
      </c>
      <c r="M632">
        <f>DB632 - IF(AU632&gt;1, L632*CV632*100.0/(AW632*DP632), 0)</f>
        <v>0</v>
      </c>
      <c r="N632">
        <f>((T632-J632/2)*M632-L632)/(T632+J632/2)</f>
        <v>0</v>
      </c>
      <c r="O632">
        <f>N632*(DI632+DJ632)/1000.0</f>
        <v>0</v>
      </c>
      <c r="P632">
        <f>(DB632 - IF(AU632&gt;1, L632*CV632*100.0/(AW632*DP632), 0))*(DI632+DJ632)/1000.0</f>
        <v>0</v>
      </c>
      <c r="Q632">
        <f>2.0/((1/S632-1/R632)+SIGN(S632)*SQRT((1/S632-1/R632)*(1/S632-1/R632) + 4*CW632/((CW632+1)*(CW632+1))*(2*1/S632*1/R632-1/R632*1/R632)))</f>
        <v>0</v>
      </c>
      <c r="R632">
        <f>IF(LEFT(CX632,1)&lt;&gt;"0",IF(LEFT(CX632,1)="1",3.0,CY632),$D$5+$E$5*(DP632*DI632/($K$5*1000))+$F$5*(DP632*DI632/($K$5*1000))*MAX(MIN(CV632,$J$5),$I$5)*MAX(MIN(CV632,$J$5),$I$5)+$G$5*MAX(MIN(CV632,$J$5),$I$5)*(DP632*DI632/($K$5*1000))+$H$5*(DP632*DI632/($K$5*1000))*(DP632*DI632/($K$5*1000)))</f>
        <v>0</v>
      </c>
      <c r="S632">
        <f>J632*(1000-(1000*0.61365*exp(17.502*W632/(240.97+W632))/(DI632+DJ632)+DD632)/2)/(1000*0.61365*exp(17.502*W632/(240.97+W632))/(DI632+DJ632)-DD632)</f>
        <v>0</v>
      </c>
      <c r="T632">
        <f>1/((CW632+1)/(Q632/1.6)+1/(R632/1.37)) + CW632/((CW632+1)/(Q632/1.6) + CW632/(R632/1.37))</f>
        <v>0</v>
      </c>
      <c r="U632">
        <f>(CR632*CU632)</f>
        <v>0</v>
      </c>
      <c r="V632">
        <f>(DK632+(U632+2*0.95*5.67E-8*(((DK632+$B$7)+273)^4-(DK632+273)^4)-44100*J632)/(1.84*29.3*R632+8*0.95*5.67E-8*(DK632+273)^3))</f>
        <v>0</v>
      </c>
      <c r="W632">
        <f>($C$7*DL632+$D$7*DM632+$E$7*V632)</f>
        <v>0</v>
      </c>
      <c r="X632">
        <f>0.61365*exp(17.502*W632/(240.97+W632))</f>
        <v>0</v>
      </c>
      <c r="Y632">
        <f>(Z632/AA632*100)</f>
        <v>0</v>
      </c>
      <c r="Z632">
        <f>DD632*(DI632+DJ632)/1000</f>
        <v>0</v>
      </c>
      <c r="AA632">
        <f>0.61365*exp(17.502*DK632/(240.97+DK632))</f>
        <v>0</v>
      </c>
      <c r="AB632">
        <f>(X632-DD632*(DI632+DJ632)/1000)</f>
        <v>0</v>
      </c>
      <c r="AC632">
        <f>(-J632*44100)</f>
        <v>0</v>
      </c>
      <c r="AD632">
        <f>2*29.3*R632*0.92*(DK632-W632)</f>
        <v>0</v>
      </c>
      <c r="AE632">
        <f>2*0.95*5.67E-8*(((DK632+$B$7)+273)^4-(W632+273)^4)</f>
        <v>0</v>
      </c>
      <c r="AF632">
        <f>U632+AE632+AC632+AD632</f>
        <v>0</v>
      </c>
      <c r="AG632">
        <f>DH632*AU632*(DC632-DB632*(1000-AU632*DE632)/(1000-AU632*DD632))/(100*CV632)</f>
        <v>0</v>
      </c>
      <c r="AH632">
        <f>1000*DH632*AU632*(DD632-DE632)/(100*CV632*(1000-AU632*DD632))</f>
        <v>0</v>
      </c>
      <c r="AI632">
        <f>(AJ632 - AK632 - DI632*1E3/(8.314*(DK632+273.15)) * AM632/DH632 * AL632) * DH632/(100*CV632) * (1000 - DE632)/1000</f>
        <v>0</v>
      </c>
      <c r="AJ632">
        <v>1159.010331346525</v>
      </c>
      <c r="AK632">
        <v>1081.893636363636</v>
      </c>
      <c r="AL632">
        <v>3.384857459687128</v>
      </c>
      <c r="AM632">
        <v>66.43299364286264</v>
      </c>
      <c r="AN632">
        <f>(AP632 - AO632 + DI632*1E3/(8.314*(DK632+273.15)) * AR632/DH632 * AQ632) * DH632/(100*CV632) * 1000/(1000 - AP632)</f>
        <v>0</v>
      </c>
      <c r="AO632">
        <v>18.08125749190403</v>
      </c>
      <c r="AP632">
        <v>29.0389188811189</v>
      </c>
      <c r="AQ632">
        <v>0.0001686737666870349</v>
      </c>
      <c r="AR632">
        <v>79.14352764128105</v>
      </c>
      <c r="AS632">
        <v>0</v>
      </c>
      <c r="AT632">
        <v>0</v>
      </c>
      <c r="AU632">
        <f>IF(AS632*$H$13&gt;=AW632,1.0,(AW632/(AW632-AS632*$H$13)))</f>
        <v>0</v>
      </c>
      <c r="AV632">
        <f>(AU632-1)*100</f>
        <v>0</v>
      </c>
      <c r="AW632">
        <f>MAX(0,($B$13+$C$13*DP632)/(1+$D$13*DP632)*DI632/(DK632+273)*$E$13)</f>
        <v>0</v>
      </c>
      <c r="AX632" t="s">
        <v>421</v>
      </c>
      <c r="AY632" t="s">
        <v>421</v>
      </c>
      <c r="AZ632">
        <v>0</v>
      </c>
      <c r="BA632">
        <v>0</v>
      </c>
      <c r="BB632">
        <f>1-AZ632/BA632</f>
        <v>0</v>
      </c>
      <c r="BC632">
        <v>0</v>
      </c>
      <c r="BD632" t="s">
        <v>421</v>
      </c>
      <c r="BE632" t="s">
        <v>421</v>
      </c>
      <c r="BF632">
        <v>0</v>
      </c>
      <c r="BG632">
        <v>0</v>
      </c>
      <c r="BH632">
        <f>1-BF632/BG632</f>
        <v>0</v>
      </c>
      <c r="BI632">
        <v>0.5</v>
      </c>
      <c r="BJ632">
        <f>CS632</f>
        <v>0</v>
      </c>
      <c r="BK632">
        <f>L632</f>
        <v>0</v>
      </c>
      <c r="BL632">
        <f>BH632*BI632*BJ632</f>
        <v>0</v>
      </c>
      <c r="BM632">
        <f>(BK632-BC632)/BJ632</f>
        <v>0</v>
      </c>
      <c r="BN632">
        <f>(BA632-BG632)/BG632</f>
        <v>0</v>
      </c>
      <c r="BO632">
        <f>AZ632/(BB632+AZ632/BG632)</f>
        <v>0</v>
      </c>
      <c r="BP632" t="s">
        <v>421</v>
      </c>
      <c r="BQ632">
        <v>0</v>
      </c>
      <c r="BR632">
        <f>IF(BQ632&lt;&gt;0, BQ632, BO632)</f>
        <v>0</v>
      </c>
      <c r="BS632">
        <f>1-BR632/BG632</f>
        <v>0</v>
      </c>
      <c r="BT632">
        <f>(BG632-BF632)/(BG632-BR632)</f>
        <v>0</v>
      </c>
      <c r="BU632">
        <f>(BA632-BG632)/(BA632-BR632)</f>
        <v>0</v>
      </c>
      <c r="BV632">
        <f>(BG632-BF632)/(BG632-AZ632)</f>
        <v>0</v>
      </c>
      <c r="BW632">
        <f>(BA632-BG632)/(BA632-AZ632)</f>
        <v>0</v>
      </c>
      <c r="BX632">
        <f>(BT632*BR632/BF632)</f>
        <v>0</v>
      </c>
      <c r="BY632">
        <f>(1-BX632)</f>
        <v>0</v>
      </c>
      <c r="BZ632">
        <v>1371</v>
      </c>
      <c r="CA632">
        <v>300</v>
      </c>
      <c r="CB632">
        <v>300</v>
      </c>
      <c r="CC632">
        <v>300</v>
      </c>
      <c r="CD632">
        <v>10508.5</v>
      </c>
      <c r="CE632">
        <v>0.03</v>
      </c>
      <c r="CF632">
        <v>-0.00739737</v>
      </c>
      <c r="CG632">
        <v>0.08</v>
      </c>
      <c r="CH632" t="s">
        <v>421</v>
      </c>
      <c r="CI632" t="s">
        <v>421</v>
      </c>
      <c r="CJ632" t="s">
        <v>421</v>
      </c>
      <c r="CK632" t="s">
        <v>421</v>
      </c>
      <c r="CL632" t="s">
        <v>421</v>
      </c>
      <c r="CM632" t="s">
        <v>421</v>
      </c>
      <c r="CN632" t="s">
        <v>421</v>
      </c>
      <c r="CO632" t="s">
        <v>421</v>
      </c>
      <c r="CP632" t="s">
        <v>421</v>
      </c>
      <c r="CQ632" t="s">
        <v>421</v>
      </c>
      <c r="CR632">
        <f>$B$11*DQ632+$C$11*DR632+$F$11*EC632*(1-EF632)</f>
        <v>0</v>
      </c>
      <c r="CS632">
        <f>CR632*CT632</f>
        <v>0</v>
      </c>
      <c r="CT632">
        <f>($B$11*$D$9+$C$11*$D$9+$F$11*((EP632+EH632)/MAX(EP632+EH632+EQ632, 0.1)*$I$9+EQ632/MAX(EP632+EH632+EQ632, 0.1)*$J$9))/($B$11+$C$11+$F$11)</f>
        <v>0</v>
      </c>
      <c r="CU632">
        <f>($B$11*$K$9+$C$11*$K$9+$F$11*((EP632+EH632)/MAX(EP632+EH632+EQ632, 0.1)*$P$9+EQ632/MAX(EP632+EH632+EQ632, 0.1)*$Q$9))/($B$11+$C$11+$F$11)</f>
        <v>0</v>
      </c>
      <c r="CV632">
        <v>6</v>
      </c>
      <c r="CW632">
        <v>0.5</v>
      </c>
      <c r="CX632" t="s">
        <v>422</v>
      </c>
      <c r="CY632">
        <v>2</v>
      </c>
      <c r="CZ632" t="b">
        <v>1</v>
      </c>
      <c r="DA632">
        <v>1652297299.2</v>
      </c>
      <c r="DB632">
        <v>1042.896</v>
      </c>
      <c r="DC632">
        <v>1141.3</v>
      </c>
      <c r="DD632">
        <v>29.03192</v>
      </c>
      <c r="DE632">
        <v>18.12725</v>
      </c>
      <c r="DF632">
        <v>1043.644</v>
      </c>
      <c r="DG632">
        <v>28.89283</v>
      </c>
      <c r="DH632">
        <v>400.0855</v>
      </c>
      <c r="DI632">
        <v>90.50713</v>
      </c>
      <c r="DJ632">
        <v>0.09995813000000001</v>
      </c>
      <c r="DK632">
        <v>34.12706</v>
      </c>
      <c r="DL632">
        <v>32.79526000000001</v>
      </c>
      <c r="DM632">
        <v>999.9</v>
      </c>
      <c r="DN632">
        <v>0</v>
      </c>
      <c r="DO632">
        <v>0</v>
      </c>
      <c r="DP632">
        <v>10016.94</v>
      </c>
      <c r="DQ632">
        <v>0</v>
      </c>
      <c r="DR632">
        <v>685.8022</v>
      </c>
      <c r="DS632">
        <v>-98.40335</v>
      </c>
      <c r="DT632">
        <v>1074.078</v>
      </c>
      <c r="DU632">
        <v>1162.37</v>
      </c>
      <c r="DV632">
        <v>10.90469</v>
      </c>
      <c r="DW632">
        <v>1141.3</v>
      </c>
      <c r="DX632">
        <v>18.12725</v>
      </c>
      <c r="DY632">
        <v>2.627596</v>
      </c>
      <c r="DZ632">
        <v>1.640647</v>
      </c>
      <c r="EA632">
        <v>21.8392</v>
      </c>
      <c r="EB632">
        <v>14.3459</v>
      </c>
      <c r="EC632">
        <v>1499.951</v>
      </c>
      <c r="ED632">
        <v>0.9729996</v>
      </c>
      <c r="EE632">
        <v>0.02700043</v>
      </c>
      <c r="EF632">
        <v>0</v>
      </c>
      <c r="EG632">
        <v>1085.139</v>
      </c>
      <c r="EH632">
        <v>5.000970000000001</v>
      </c>
      <c r="EI632">
        <v>17654.15</v>
      </c>
      <c r="EJ632">
        <v>12491.18</v>
      </c>
      <c r="EK632">
        <v>43</v>
      </c>
      <c r="EL632">
        <v>44.8058</v>
      </c>
      <c r="EM632">
        <v>43.312</v>
      </c>
      <c r="EN632">
        <v>44.562</v>
      </c>
      <c r="EO632">
        <v>44.14360000000001</v>
      </c>
      <c r="EP632">
        <v>1454.586</v>
      </c>
      <c r="EQ632">
        <v>40.36499999999999</v>
      </c>
      <c r="ER632">
        <v>0</v>
      </c>
      <c r="ES632">
        <v>858.7999999523163</v>
      </c>
      <c r="ET632">
        <v>0</v>
      </c>
      <c r="EU632">
        <v>1088.221153846154</v>
      </c>
      <c r="EV632">
        <v>-36.25880336935423</v>
      </c>
      <c r="EW632">
        <v>-723.4700845938471</v>
      </c>
      <c r="EX632">
        <v>17717.38076923077</v>
      </c>
      <c r="EY632">
        <v>15</v>
      </c>
      <c r="EZ632">
        <v>1652296461.5</v>
      </c>
      <c r="FA632" t="s">
        <v>1606</v>
      </c>
      <c r="FB632">
        <v>1652296461.5</v>
      </c>
      <c r="FC632">
        <v>1652296459.5</v>
      </c>
      <c r="FD632">
        <v>40</v>
      </c>
      <c r="FE632">
        <v>-0.753</v>
      </c>
      <c r="FF632">
        <v>0.017</v>
      </c>
      <c r="FG632">
        <v>0.039</v>
      </c>
      <c r="FH632">
        <v>0.136</v>
      </c>
      <c r="FI632">
        <v>400</v>
      </c>
      <c r="FJ632">
        <v>29</v>
      </c>
      <c r="FK632">
        <v>0.22</v>
      </c>
      <c r="FL632">
        <v>0.25</v>
      </c>
      <c r="FM632">
        <v>-98.21821</v>
      </c>
      <c r="FN632">
        <v>-2.057200750469118</v>
      </c>
      <c r="FO632">
        <v>0.2463317324260111</v>
      </c>
      <c r="FP632">
        <v>-1</v>
      </c>
      <c r="FQ632">
        <v>11.13582</v>
      </c>
      <c r="FR632">
        <v>-1.648948592870543</v>
      </c>
      <c r="FS632">
        <v>0.1588633551200527</v>
      </c>
      <c r="FT632">
        <v>0</v>
      </c>
      <c r="FU632">
        <v>0</v>
      </c>
      <c r="FV632">
        <v>0</v>
      </c>
      <c r="FW632">
        <v>0</v>
      </c>
      <c r="FX632">
        <v>-1</v>
      </c>
      <c r="FY632">
        <v>0</v>
      </c>
      <c r="FZ632">
        <v>1</v>
      </c>
      <c r="GA632" t="s">
        <v>710</v>
      </c>
      <c r="GB632">
        <v>2.69307</v>
      </c>
      <c r="GC632">
        <v>2.70519</v>
      </c>
      <c r="GD632">
        <v>0.176392</v>
      </c>
      <c r="GE632">
        <v>0.184673</v>
      </c>
      <c r="GF632">
        <v>0.120354</v>
      </c>
      <c r="GG632">
        <v>0.0856789</v>
      </c>
      <c r="GH632">
        <v>25776.7</v>
      </c>
      <c r="GI632">
        <v>25626.3</v>
      </c>
      <c r="GJ632">
        <v>29131.6</v>
      </c>
      <c r="GK632">
        <v>29099.3</v>
      </c>
      <c r="GL632">
        <v>33925.6</v>
      </c>
      <c r="GM632">
        <v>35426.3</v>
      </c>
      <c r="GN632">
        <v>40994.4</v>
      </c>
      <c r="GO632">
        <v>41529.2</v>
      </c>
      <c r="GP632">
        <v>1.71213</v>
      </c>
      <c r="GQ632">
        <v>1.98345</v>
      </c>
      <c r="GR632">
        <v>0.06830319999999999</v>
      </c>
      <c r="GS632">
        <v>0</v>
      </c>
      <c r="GT632">
        <v>31.702</v>
      </c>
      <c r="GU632">
        <v>999.9</v>
      </c>
      <c r="GV632">
        <v>36.7</v>
      </c>
      <c r="GW632">
        <v>38.1</v>
      </c>
      <c r="GX632">
        <v>27.1436</v>
      </c>
      <c r="GY632">
        <v>62.9947</v>
      </c>
      <c r="GZ632">
        <v>29.5633</v>
      </c>
      <c r="HA632">
        <v>1</v>
      </c>
      <c r="HB632">
        <v>0.423504</v>
      </c>
      <c r="HC632">
        <v>0</v>
      </c>
      <c r="HD632">
        <v>20.3917</v>
      </c>
      <c r="HE632">
        <v>5.21654</v>
      </c>
      <c r="HF632">
        <v>12.0099</v>
      </c>
      <c r="HG632">
        <v>4.98735</v>
      </c>
      <c r="HH632">
        <v>3.28842</v>
      </c>
      <c r="HI632">
        <v>2594.8</v>
      </c>
      <c r="HJ632">
        <v>9999</v>
      </c>
      <c r="HK632">
        <v>9999</v>
      </c>
      <c r="HL632">
        <v>48.1</v>
      </c>
      <c r="HM632">
        <v>1.86737</v>
      </c>
      <c r="HN632">
        <v>1.86631</v>
      </c>
      <c r="HO632">
        <v>1.86585</v>
      </c>
      <c r="HP632">
        <v>1.86573</v>
      </c>
      <c r="HQ632">
        <v>1.86756</v>
      </c>
      <c r="HR632">
        <v>1.87007</v>
      </c>
      <c r="HS632">
        <v>1.86874</v>
      </c>
      <c r="HT632">
        <v>1.87011</v>
      </c>
      <c r="HU632">
        <v>0</v>
      </c>
      <c r="HV632">
        <v>0</v>
      </c>
      <c r="HW632">
        <v>0</v>
      </c>
      <c r="HX632">
        <v>0</v>
      </c>
      <c r="HY632" t="s">
        <v>425</v>
      </c>
      <c r="HZ632" t="s">
        <v>426</v>
      </c>
      <c r="IA632" t="s">
        <v>427</v>
      </c>
      <c r="IB632" t="s">
        <v>427</v>
      </c>
      <c r="IC632" t="s">
        <v>427</v>
      </c>
      <c r="ID632" t="s">
        <v>427</v>
      </c>
      <c r="IE632">
        <v>0</v>
      </c>
      <c r="IF632">
        <v>100</v>
      </c>
      <c r="IG632">
        <v>100</v>
      </c>
      <c r="IH632">
        <v>-0.76</v>
      </c>
      <c r="II632">
        <v>0.1393</v>
      </c>
      <c r="IJ632">
        <v>0.3340698134881136</v>
      </c>
      <c r="IK632">
        <v>-0.0004613869835165773</v>
      </c>
      <c r="IL632">
        <v>-7.733014719846753E-07</v>
      </c>
      <c r="IM632">
        <v>2.12217718631011E-10</v>
      </c>
      <c r="IN632">
        <v>-0.1489367367143348</v>
      </c>
      <c r="IO632">
        <v>0.000886434048502425</v>
      </c>
      <c r="IP632">
        <v>0.0004187276611132993</v>
      </c>
      <c r="IQ632">
        <v>-3.612086840460417E-06</v>
      </c>
      <c r="IR632">
        <v>19</v>
      </c>
      <c r="IS632">
        <v>2204</v>
      </c>
      <c r="IT632">
        <v>1</v>
      </c>
      <c r="IU632">
        <v>37</v>
      </c>
      <c r="IV632">
        <v>14</v>
      </c>
      <c r="IW632">
        <v>14</v>
      </c>
      <c r="IX632">
        <v>2.37427</v>
      </c>
      <c r="IY632">
        <v>2.22046</v>
      </c>
      <c r="IZ632">
        <v>1.39648</v>
      </c>
      <c r="JA632">
        <v>2.34741</v>
      </c>
      <c r="JB632">
        <v>1.49536</v>
      </c>
      <c r="JC632">
        <v>2.38159</v>
      </c>
      <c r="JD632">
        <v>40.146</v>
      </c>
      <c r="JE632">
        <v>13.4141</v>
      </c>
      <c r="JF632">
        <v>18</v>
      </c>
      <c r="JG632">
        <v>393.824</v>
      </c>
      <c r="JH632">
        <v>550.609</v>
      </c>
      <c r="JI632">
        <v>33.3512</v>
      </c>
      <c r="JJ632">
        <v>32.8738</v>
      </c>
      <c r="JK632">
        <v>30.0005</v>
      </c>
      <c r="JL632">
        <v>32.6987</v>
      </c>
      <c r="JM632">
        <v>32.5878</v>
      </c>
      <c r="JN632">
        <v>47.5412</v>
      </c>
      <c r="JO632">
        <v>31.7967</v>
      </c>
      <c r="JP632">
        <v>0</v>
      </c>
      <c r="JQ632">
        <v>-999.9</v>
      </c>
      <c r="JR632">
        <v>1169.19</v>
      </c>
      <c r="JS632">
        <v>18.4236</v>
      </c>
      <c r="JT632">
        <v>99.5641</v>
      </c>
      <c r="JU632">
        <v>99.67749999999999</v>
      </c>
    </row>
    <row r="633" spans="1:281">
      <c r="A633">
        <v>617</v>
      </c>
      <c r="B633">
        <v>1652297307</v>
      </c>
      <c r="C633">
        <v>15250.5</v>
      </c>
      <c r="D633" t="s">
        <v>1747</v>
      </c>
      <c r="E633" t="s">
        <v>1748</v>
      </c>
      <c r="F633">
        <v>5</v>
      </c>
      <c r="G633" t="s">
        <v>1605</v>
      </c>
      <c r="H633" t="s">
        <v>418</v>
      </c>
      <c r="I633">
        <v>1652297304.5</v>
      </c>
      <c r="J633">
        <f>(K633)/1000</f>
        <v>0</v>
      </c>
      <c r="K633">
        <f>IF(CZ633, AN633, AH633)</f>
        <v>0</v>
      </c>
      <c r="L633">
        <f>IF(CZ633, AI633, AG633)</f>
        <v>0</v>
      </c>
      <c r="M633">
        <f>DB633 - IF(AU633&gt;1, L633*CV633*100.0/(AW633*DP633), 0)</f>
        <v>0</v>
      </c>
      <c r="N633">
        <f>((T633-J633/2)*M633-L633)/(T633+J633/2)</f>
        <v>0</v>
      </c>
      <c r="O633">
        <f>N633*(DI633+DJ633)/1000.0</f>
        <v>0</v>
      </c>
      <c r="P633">
        <f>(DB633 - IF(AU633&gt;1, L633*CV633*100.0/(AW633*DP633), 0))*(DI633+DJ633)/1000.0</f>
        <v>0</v>
      </c>
      <c r="Q633">
        <f>2.0/((1/S633-1/R633)+SIGN(S633)*SQRT((1/S633-1/R633)*(1/S633-1/R633) + 4*CW633/((CW633+1)*(CW633+1))*(2*1/S633*1/R633-1/R633*1/R633)))</f>
        <v>0</v>
      </c>
      <c r="R633">
        <f>IF(LEFT(CX633,1)&lt;&gt;"0",IF(LEFT(CX633,1)="1",3.0,CY633),$D$5+$E$5*(DP633*DI633/($K$5*1000))+$F$5*(DP633*DI633/($K$5*1000))*MAX(MIN(CV633,$J$5),$I$5)*MAX(MIN(CV633,$J$5),$I$5)+$G$5*MAX(MIN(CV633,$J$5),$I$5)*(DP633*DI633/($K$5*1000))+$H$5*(DP633*DI633/($K$5*1000))*(DP633*DI633/($K$5*1000)))</f>
        <v>0</v>
      </c>
      <c r="S633">
        <f>J633*(1000-(1000*0.61365*exp(17.502*W633/(240.97+W633))/(DI633+DJ633)+DD633)/2)/(1000*0.61365*exp(17.502*W633/(240.97+W633))/(DI633+DJ633)-DD633)</f>
        <v>0</v>
      </c>
      <c r="T633">
        <f>1/((CW633+1)/(Q633/1.6)+1/(R633/1.37)) + CW633/((CW633+1)/(Q633/1.6) + CW633/(R633/1.37))</f>
        <v>0</v>
      </c>
      <c r="U633">
        <f>(CR633*CU633)</f>
        <v>0</v>
      </c>
      <c r="V633">
        <f>(DK633+(U633+2*0.95*5.67E-8*(((DK633+$B$7)+273)^4-(DK633+273)^4)-44100*J633)/(1.84*29.3*R633+8*0.95*5.67E-8*(DK633+273)^3))</f>
        <v>0</v>
      </c>
      <c r="W633">
        <f>($C$7*DL633+$D$7*DM633+$E$7*V633)</f>
        <v>0</v>
      </c>
      <c r="X633">
        <f>0.61365*exp(17.502*W633/(240.97+W633))</f>
        <v>0</v>
      </c>
      <c r="Y633">
        <f>(Z633/AA633*100)</f>
        <v>0</v>
      </c>
      <c r="Z633">
        <f>DD633*(DI633+DJ633)/1000</f>
        <v>0</v>
      </c>
      <c r="AA633">
        <f>0.61365*exp(17.502*DK633/(240.97+DK633))</f>
        <v>0</v>
      </c>
      <c r="AB633">
        <f>(X633-DD633*(DI633+DJ633)/1000)</f>
        <v>0</v>
      </c>
      <c r="AC633">
        <f>(-J633*44100)</f>
        <v>0</v>
      </c>
      <c r="AD633">
        <f>2*29.3*R633*0.92*(DK633-W633)</f>
        <v>0</v>
      </c>
      <c r="AE633">
        <f>2*0.95*5.67E-8*(((DK633+$B$7)+273)^4-(W633+273)^4)</f>
        <v>0</v>
      </c>
      <c r="AF633">
        <f>U633+AE633+AC633+AD633</f>
        <v>0</v>
      </c>
      <c r="AG633">
        <f>DH633*AU633*(DC633-DB633*(1000-AU633*DE633)/(1000-AU633*DD633))/(100*CV633)</f>
        <v>0</v>
      </c>
      <c r="AH633">
        <f>1000*DH633*AU633*(DD633-DE633)/(100*CV633*(1000-AU633*DD633))</f>
        <v>0</v>
      </c>
      <c r="AI633">
        <f>(AJ633 - AK633 - DI633*1E3/(8.314*(DK633+273.15)) * AM633/DH633 * AL633) * DH633/(100*CV633) * (1000 - DE633)/1000</f>
        <v>0</v>
      </c>
      <c r="AJ633">
        <v>1176.343245047156</v>
      </c>
      <c r="AK633">
        <v>1098.978484848485</v>
      </c>
      <c r="AL633">
        <v>3.414424414747091</v>
      </c>
      <c r="AM633">
        <v>66.43299364286264</v>
      </c>
      <c r="AN633">
        <f>(AP633 - AO633 + DI633*1E3/(8.314*(DK633+273.15)) * AR633/DH633 * AQ633) * DH633/(100*CV633) * 1000/(1000 - AP633)</f>
        <v>0</v>
      </c>
      <c r="AO633">
        <v>18.22309934065515</v>
      </c>
      <c r="AP633">
        <v>29.05473286713287</v>
      </c>
      <c r="AQ633">
        <v>0.0001861543182183094</v>
      </c>
      <c r="AR633">
        <v>79.14352764128105</v>
      </c>
      <c r="AS633">
        <v>0</v>
      </c>
      <c r="AT633">
        <v>0</v>
      </c>
      <c r="AU633">
        <f>IF(AS633*$H$13&gt;=AW633,1.0,(AW633/(AW633-AS633*$H$13)))</f>
        <v>0</v>
      </c>
      <c r="AV633">
        <f>(AU633-1)*100</f>
        <v>0</v>
      </c>
      <c r="AW633">
        <f>MAX(0,($B$13+$C$13*DP633)/(1+$D$13*DP633)*DI633/(DK633+273)*$E$13)</f>
        <v>0</v>
      </c>
      <c r="AX633" t="s">
        <v>421</v>
      </c>
      <c r="AY633" t="s">
        <v>421</v>
      </c>
      <c r="AZ633">
        <v>0</v>
      </c>
      <c r="BA633">
        <v>0</v>
      </c>
      <c r="BB633">
        <f>1-AZ633/BA633</f>
        <v>0</v>
      </c>
      <c r="BC633">
        <v>0</v>
      </c>
      <c r="BD633" t="s">
        <v>421</v>
      </c>
      <c r="BE633" t="s">
        <v>421</v>
      </c>
      <c r="BF633">
        <v>0</v>
      </c>
      <c r="BG633">
        <v>0</v>
      </c>
      <c r="BH633">
        <f>1-BF633/BG633</f>
        <v>0</v>
      </c>
      <c r="BI633">
        <v>0.5</v>
      </c>
      <c r="BJ633">
        <f>CS633</f>
        <v>0</v>
      </c>
      <c r="BK633">
        <f>L633</f>
        <v>0</v>
      </c>
      <c r="BL633">
        <f>BH633*BI633*BJ633</f>
        <v>0</v>
      </c>
      <c r="BM633">
        <f>(BK633-BC633)/BJ633</f>
        <v>0</v>
      </c>
      <c r="BN633">
        <f>(BA633-BG633)/BG633</f>
        <v>0</v>
      </c>
      <c r="BO633">
        <f>AZ633/(BB633+AZ633/BG633)</f>
        <v>0</v>
      </c>
      <c r="BP633" t="s">
        <v>421</v>
      </c>
      <c r="BQ633">
        <v>0</v>
      </c>
      <c r="BR633">
        <f>IF(BQ633&lt;&gt;0, BQ633, BO633)</f>
        <v>0</v>
      </c>
      <c r="BS633">
        <f>1-BR633/BG633</f>
        <v>0</v>
      </c>
      <c r="BT633">
        <f>(BG633-BF633)/(BG633-BR633)</f>
        <v>0</v>
      </c>
      <c r="BU633">
        <f>(BA633-BG633)/(BA633-BR633)</f>
        <v>0</v>
      </c>
      <c r="BV633">
        <f>(BG633-BF633)/(BG633-AZ633)</f>
        <v>0</v>
      </c>
      <c r="BW633">
        <f>(BA633-BG633)/(BA633-AZ633)</f>
        <v>0</v>
      </c>
      <c r="BX633">
        <f>(BT633*BR633/BF633)</f>
        <v>0</v>
      </c>
      <c r="BY633">
        <f>(1-BX633)</f>
        <v>0</v>
      </c>
      <c r="BZ633">
        <v>1371</v>
      </c>
      <c r="CA633">
        <v>300</v>
      </c>
      <c r="CB633">
        <v>300</v>
      </c>
      <c r="CC633">
        <v>300</v>
      </c>
      <c r="CD633">
        <v>10508.5</v>
      </c>
      <c r="CE633">
        <v>0.03</v>
      </c>
      <c r="CF633">
        <v>-0.00739737</v>
      </c>
      <c r="CG633">
        <v>0.08</v>
      </c>
      <c r="CH633" t="s">
        <v>421</v>
      </c>
      <c r="CI633" t="s">
        <v>421</v>
      </c>
      <c r="CJ633" t="s">
        <v>421</v>
      </c>
      <c r="CK633" t="s">
        <v>421</v>
      </c>
      <c r="CL633" t="s">
        <v>421</v>
      </c>
      <c r="CM633" t="s">
        <v>421</v>
      </c>
      <c r="CN633" t="s">
        <v>421</v>
      </c>
      <c r="CO633" t="s">
        <v>421</v>
      </c>
      <c r="CP633" t="s">
        <v>421</v>
      </c>
      <c r="CQ633" t="s">
        <v>421</v>
      </c>
      <c r="CR633">
        <f>$B$11*DQ633+$C$11*DR633+$F$11*EC633*(1-EF633)</f>
        <v>0</v>
      </c>
      <c r="CS633">
        <f>CR633*CT633</f>
        <v>0</v>
      </c>
      <c r="CT633">
        <f>($B$11*$D$9+$C$11*$D$9+$F$11*((EP633+EH633)/MAX(EP633+EH633+EQ633, 0.1)*$I$9+EQ633/MAX(EP633+EH633+EQ633, 0.1)*$J$9))/($B$11+$C$11+$F$11)</f>
        <v>0</v>
      </c>
      <c r="CU633">
        <f>($B$11*$K$9+$C$11*$K$9+$F$11*((EP633+EH633)/MAX(EP633+EH633+EQ633, 0.1)*$P$9+EQ633/MAX(EP633+EH633+EQ633, 0.1)*$Q$9))/($B$11+$C$11+$F$11)</f>
        <v>0</v>
      </c>
      <c r="CV633">
        <v>6</v>
      </c>
      <c r="CW633">
        <v>0.5</v>
      </c>
      <c r="CX633" t="s">
        <v>422</v>
      </c>
      <c r="CY633">
        <v>2</v>
      </c>
      <c r="CZ633" t="b">
        <v>1</v>
      </c>
      <c r="DA633">
        <v>1652297304.5</v>
      </c>
      <c r="DB633">
        <v>1060.434444444444</v>
      </c>
      <c r="DC633">
        <v>1159.043333333333</v>
      </c>
      <c r="DD633">
        <v>29.04717777777778</v>
      </c>
      <c r="DE633">
        <v>18.28027777777778</v>
      </c>
      <c r="DF633">
        <v>1061.205555555555</v>
      </c>
      <c r="DG633">
        <v>28.90784444444444</v>
      </c>
      <c r="DH633">
        <v>400.1016666666667</v>
      </c>
      <c r="DI633">
        <v>90.50255555555556</v>
      </c>
      <c r="DJ633">
        <v>0.1000045222222222</v>
      </c>
      <c r="DK633">
        <v>34.12985555555556</v>
      </c>
      <c r="DL633">
        <v>32.81597777777777</v>
      </c>
      <c r="DM633">
        <v>999.9000000000001</v>
      </c>
      <c r="DN633">
        <v>0</v>
      </c>
      <c r="DO633">
        <v>0</v>
      </c>
      <c r="DP633">
        <v>10007.44444444445</v>
      </c>
      <c r="DQ633">
        <v>0</v>
      </c>
      <c r="DR633">
        <v>651.7280000000001</v>
      </c>
      <c r="DS633">
        <v>-98.6082111111111</v>
      </c>
      <c r="DT633">
        <v>1092.158888888889</v>
      </c>
      <c r="DU633">
        <v>1180.625555555555</v>
      </c>
      <c r="DV633">
        <v>10.76692222222222</v>
      </c>
      <c r="DW633">
        <v>1159.043333333333</v>
      </c>
      <c r="DX633">
        <v>18.28027777777778</v>
      </c>
      <c r="DY633">
        <v>2.628846666666667</v>
      </c>
      <c r="DZ633">
        <v>1.654412222222222</v>
      </c>
      <c r="EA633">
        <v>21.84697777777778</v>
      </c>
      <c r="EB633">
        <v>14.47513333333333</v>
      </c>
      <c r="EC633">
        <v>1499.964444444444</v>
      </c>
      <c r="ED633">
        <v>0.9729966666666665</v>
      </c>
      <c r="EE633">
        <v>0.02700335555555556</v>
      </c>
      <c r="EF633">
        <v>0</v>
      </c>
      <c r="EG633">
        <v>1082.243333333333</v>
      </c>
      <c r="EH633">
        <v>5.00097</v>
      </c>
      <c r="EI633">
        <v>17623.96666666666</v>
      </c>
      <c r="EJ633">
        <v>12491.28888888889</v>
      </c>
      <c r="EK633">
        <v>43</v>
      </c>
      <c r="EL633">
        <v>44.812</v>
      </c>
      <c r="EM633">
        <v>43.312</v>
      </c>
      <c r="EN633">
        <v>44.562</v>
      </c>
      <c r="EO633">
        <v>44.187</v>
      </c>
      <c r="EP633">
        <v>1454.594444444444</v>
      </c>
      <c r="EQ633">
        <v>40.37</v>
      </c>
      <c r="ER633">
        <v>0</v>
      </c>
      <c r="ES633">
        <v>864.2000000476837</v>
      </c>
      <c r="ET633">
        <v>0</v>
      </c>
      <c r="EU633">
        <v>1084.896</v>
      </c>
      <c r="EV633">
        <v>-34.52615379820236</v>
      </c>
      <c r="EW633">
        <v>-494.8230757907543</v>
      </c>
      <c r="EX633">
        <v>17662.796</v>
      </c>
      <c r="EY633">
        <v>15</v>
      </c>
      <c r="EZ633">
        <v>1652296461.5</v>
      </c>
      <c r="FA633" t="s">
        <v>1606</v>
      </c>
      <c r="FB633">
        <v>1652296461.5</v>
      </c>
      <c r="FC633">
        <v>1652296459.5</v>
      </c>
      <c r="FD633">
        <v>40</v>
      </c>
      <c r="FE633">
        <v>-0.753</v>
      </c>
      <c r="FF633">
        <v>0.017</v>
      </c>
      <c r="FG633">
        <v>0.039</v>
      </c>
      <c r="FH633">
        <v>0.136</v>
      </c>
      <c r="FI633">
        <v>400</v>
      </c>
      <c r="FJ633">
        <v>29</v>
      </c>
      <c r="FK633">
        <v>0.22</v>
      </c>
      <c r="FL633">
        <v>0.25</v>
      </c>
      <c r="FM633">
        <v>-98.40604390243902</v>
      </c>
      <c r="FN633">
        <v>-1.354996515679519</v>
      </c>
      <c r="FO633">
        <v>0.1794334417654506</v>
      </c>
      <c r="FP633">
        <v>-1</v>
      </c>
      <c r="FQ633">
        <v>10.99326829268293</v>
      </c>
      <c r="FR633">
        <v>-1.605137979094063</v>
      </c>
      <c r="FS633">
        <v>0.1584369235713178</v>
      </c>
      <c r="FT633">
        <v>0</v>
      </c>
      <c r="FU633">
        <v>0</v>
      </c>
      <c r="FV633">
        <v>0</v>
      </c>
      <c r="FW633">
        <v>0</v>
      </c>
      <c r="FX633">
        <v>-1</v>
      </c>
      <c r="FY633">
        <v>0</v>
      </c>
      <c r="FZ633">
        <v>1</v>
      </c>
      <c r="GA633" t="s">
        <v>710</v>
      </c>
      <c r="GB633">
        <v>2.69303</v>
      </c>
      <c r="GC633">
        <v>2.70515</v>
      </c>
      <c r="GD633">
        <v>0.17815</v>
      </c>
      <c r="GE633">
        <v>0.186348</v>
      </c>
      <c r="GF633">
        <v>0.1204</v>
      </c>
      <c r="GG633">
        <v>0.0861548</v>
      </c>
      <c r="GH633">
        <v>25721.3</v>
      </c>
      <c r="GI633">
        <v>25573.2</v>
      </c>
      <c r="GJ633">
        <v>29131.3</v>
      </c>
      <c r="GK633">
        <v>29098.9</v>
      </c>
      <c r="GL633">
        <v>33923.8</v>
      </c>
      <c r="GM633">
        <v>35407.5</v>
      </c>
      <c r="GN633">
        <v>40994.3</v>
      </c>
      <c r="GO633">
        <v>41528.9</v>
      </c>
      <c r="GP633">
        <v>1.71165</v>
      </c>
      <c r="GQ633">
        <v>1.98335</v>
      </c>
      <c r="GR633">
        <v>0.06866079999999999</v>
      </c>
      <c r="GS633">
        <v>0</v>
      </c>
      <c r="GT633">
        <v>31.7073</v>
      </c>
      <c r="GU633">
        <v>999.9</v>
      </c>
      <c r="GV633">
        <v>36.7</v>
      </c>
      <c r="GW633">
        <v>38.1</v>
      </c>
      <c r="GX633">
        <v>27.1442</v>
      </c>
      <c r="GY633">
        <v>62.7647</v>
      </c>
      <c r="GZ633">
        <v>29.4511</v>
      </c>
      <c r="HA633">
        <v>1</v>
      </c>
      <c r="HB633">
        <v>0.423986</v>
      </c>
      <c r="HC633">
        <v>0</v>
      </c>
      <c r="HD633">
        <v>20.3916</v>
      </c>
      <c r="HE633">
        <v>5.21594</v>
      </c>
      <c r="HF633">
        <v>12.0099</v>
      </c>
      <c r="HG633">
        <v>4.9873</v>
      </c>
      <c r="HH633">
        <v>3.28853</v>
      </c>
      <c r="HI633">
        <v>2595</v>
      </c>
      <c r="HJ633">
        <v>9999</v>
      </c>
      <c r="HK633">
        <v>9999</v>
      </c>
      <c r="HL633">
        <v>48.1</v>
      </c>
      <c r="HM633">
        <v>1.86737</v>
      </c>
      <c r="HN633">
        <v>1.86631</v>
      </c>
      <c r="HO633">
        <v>1.86584</v>
      </c>
      <c r="HP633">
        <v>1.86575</v>
      </c>
      <c r="HQ633">
        <v>1.86753</v>
      </c>
      <c r="HR633">
        <v>1.87004</v>
      </c>
      <c r="HS633">
        <v>1.86874</v>
      </c>
      <c r="HT633">
        <v>1.87011</v>
      </c>
      <c r="HU633">
        <v>0</v>
      </c>
      <c r="HV633">
        <v>0</v>
      </c>
      <c r="HW633">
        <v>0</v>
      </c>
      <c r="HX633">
        <v>0</v>
      </c>
      <c r="HY633" t="s">
        <v>425</v>
      </c>
      <c r="HZ633" t="s">
        <v>426</v>
      </c>
      <c r="IA633" t="s">
        <v>427</v>
      </c>
      <c r="IB633" t="s">
        <v>427</v>
      </c>
      <c r="IC633" t="s">
        <v>427</v>
      </c>
      <c r="ID633" t="s">
        <v>427</v>
      </c>
      <c r="IE633">
        <v>0</v>
      </c>
      <c r="IF633">
        <v>100</v>
      </c>
      <c r="IG633">
        <v>100</v>
      </c>
      <c r="IH633">
        <v>-0.78</v>
      </c>
      <c r="II633">
        <v>0.1395</v>
      </c>
      <c r="IJ633">
        <v>0.3340698134881136</v>
      </c>
      <c r="IK633">
        <v>-0.0004613869835165773</v>
      </c>
      <c r="IL633">
        <v>-7.733014719846753E-07</v>
      </c>
      <c r="IM633">
        <v>2.12217718631011E-10</v>
      </c>
      <c r="IN633">
        <v>-0.1489367367143348</v>
      </c>
      <c r="IO633">
        <v>0.000886434048502425</v>
      </c>
      <c r="IP633">
        <v>0.0004187276611132993</v>
      </c>
      <c r="IQ633">
        <v>-3.612086840460417E-06</v>
      </c>
      <c r="IR633">
        <v>19</v>
      </c>
      <c r="IS633">
        <v>2204</v>
      </c>
      <c r="IT633">
        <v>1</v>
      </c>
      <c r="IU633">
        <v>37</v>
      </c>
      <c r="IV633">
        <v>14.1</v>
      </c>
      <c r="IW633">
        <v>14.1</v>
      </c>
      <c r="IX633">
        <v>2.3999</v>
      </c>
      <c r="IY633">
        <v>2.2168</v>
      </c>
      <c r="IZ633">
        <v>1.39648</v>
      </c>
      <c r="JA633">
        <v>2.34741</v>
      </c>
      <c r="JB633">
        <v>1.49536</v>
      </c>
      <c r="JC633">
        <v>2.39136</v>
      </c>
      <c r="JD633">
        <v>40.146</v>
      </c>
      <c r="JE633">
        <v>13.4141</v>
      </c>
      <c r="JF633">
        <v>18</v>
      </c>
      <c r="JG633">
        <v>393.596</v>
      </c>
      <c r="JH633">
        <v>550.576</v>
      </c>
      <c r="JI633">
        <v>33.3565</v>
      </c>
      <c r="JJ633">
        <v>32.8791</v>
      </c>
      <c r="JK633">
        <v>30.0005</v>
      </c>
      <c r="JL633">
        <v>32.7042</v>
      </c>
      <c r="JM633">
        <v>32.5925</v>
      </c>
      <c r="JN633">
        <v>48.1262</v>
      </c>
      <c r="JO633">
        <v>31.5011</v>
      </c>
      <c r="JP633">
        <v>0</v>
      </c>
      <c r="JQ633">
        <v>-999.9</v>
      </c>
      <c r="JR633">
        <v>1189.23</v>
      </c>
      <c r="JS633">
        <v>18.5393</v>
      </c>
      <c r="JT633">
        <v>99.5634</v>
      </c>
      <c r="JU633">
        <v>99.67659999999999</v>
      </c>
    </row>
    <row r="634" spans="1:281">
      <c r="A634">
        <v>618</v>
      </c>
      <c r="B634">
        <v>1652297312</v>
      </c>
      <c r="C634">
        <v>15255.5</v>
      </c>
      <c r="D634" t="s">
        <v>1749</v>
      </c>
      <c r="E634" t="s">
        <v>1750</v>
      </c>
      <c r="F634">
        <v>5</v>
      </c>
      <c r="G634" t="s">
        <v>1605</v>
      </c>
      <c r="H634" t="s">
        <v>418</v>
      </c>
      <c r="I634">
        <v>1652297309.2</v>
      </c>
      <c r="J634">
        <f>(K634)/1000</f>
        <v>0</v>
      </c>
      <c r="K634">
        <f>IF(CZ634, AN634, AH634)</f>
        <v>0</v>
      </c>
      <c r="L634">
        <f>IF(CZ634, AI634, AG634)</f>
        <v>0</v>
      </c>
      <c r="M634">
        <f>DB634 - IF(AU634&gt;1, L634*CV634*100.0/(AW634*DP634), 0)</f>
        <v>0</v>
      </c>
      <c r="N634">
        <f>((T634-J634/2)*M634-L634)/(T634+J634/2)</f>
        <v>0</v>
      </c>
      <c r="O634">
        <f>N634*(DI634+DJ634)/1000.0</f>
        <v>0</v>
      </c>
      <c r="P634">
        <f>(DB634 - IF(AU634&gt;1, L634*CV634*100.0/(AW634*DP634), 0))*(DI634+DJ634)/1000.0</f>
        <v>0</v>
      </c>
      <c r="Q634">
        <f>2.0/((1/S634-1/R634)+SIGN(S634)*SQRT((1/S634-1/R634)*(1/S634-1/R634) + 4*CW634/((CW634+1)*(CW634+1))*(2*1/S634*1/R634-1/R634*1/R634)))</f>
        <v>0</v>
      </c>
      <c r="R634">
        <f>IF(LEFT(CX634,1)&lt;&gt;"0",IF(LEFT(CX634,1)="1",3.0,CY634),$D$5+$E$5*(DP634*DI634/($K$5*1000))+$F$5*(DP634*DI634/($K$5*1000))*MAX(MIN(CV634,$J$5),$I$5)*MAX(MIN(CV634,$J$5),$I$5)+$G$5*MAX(MIN(CV634,$J$5),$I$5)*(DP634*DI634/($K$5*1000))+$H$5*(DP634*DI634/($K$5*1000))*(DP634*DI634/($K$5*1000)))</f>
        <v>0</v>
      </c>
      <c r="S634">
        <f>J634*(1000-(1000*0.61365*exp(17.502*W634/(240.97+W634))/(DI634+DJ634)+DD634)/2)/(1000*0.61365*exp(17.502*W634/(240.97+W634))/(DI634+DJ634)-DD634)</f>
        <v>0</v>
      </c>
      <c r="T634">
        <f>1/((CW634+1)/(Q634/1.6)+1/(R634/1.37)) + CW634/((CW634+1)/(Q634/1.6) + CW634/(R634/1.37))</f>
        <v>0</v>
      </c>
      <c r="U634">
        <f>(CR634*CU634)</f>
        <v>0</v>
      </c>
      <c r="V634">
        <f>(DK634+(U634+2*0.95*5.67E-8*(((DK634+$B$7)+273)^4-(DK634+273)^4)-44100*J634)/(1.84*29.3*R634+8*0.95*5.67E-8*(DK634+273)^3))</f>
        <v>0</v>
      </c>
      <c r="W634">
        <f>($C$7*DL634+$D$7*DM634+$E$7*V634)</f>
        <v>0</v>
      </c>
      <c r="X634">
        <f>0.61365*exp(17.502*W634/(240.97+W634))</f>
        <v>0</v>
      </c>
      <c r="Y634">
        <f>(Z634/AA634*100)</f>
        <v>0</v>
      </c>
      <c r="Z634">
        <f>DD634*(DI634+DJ634)/1000</f>
        <v>0</v>
      </c>
      <c r="AA634">
        <f>0.61365*exp(17.502*DK634/(240.97+DK634))</f>
        <v>0</v>
      </c>
      <c r="AB634">
        <f>(X634-DD634*(DI634+DJ634)/1000)</f>
        <v>0</v>
      </c>
      <c r="AC634">
        <f>(-J634*44100)</f>
        <v>0</v>
      </c>
      <c r="AD634">
        <f>2*29.3*R634*0.92*(DK634-W634)</f>
        <v>0</v>
      </c>
      <c r="AE634">
        <f>2*0.95*5.67E-8*(((DK634+$B$7)+273)^4-(W634+273)^4)</f>
        <v>0</v>
      </c>
      <c r="AF634">
        <f>U634+AE634+AC634+AD634</f>
        <v>0</v>
      </c>
      <c r="AG634">
        <f>DH634*AU634*(DC634-DB634*(1000-AU634*DE634)/(1000-AU634*DD634))/(100*CV634)</f>
        <v>0</v>
      </c>
      <c r="AH634">
        <f>1000*DH634*AU634*(DD634-DE634)/(100*CV634*(1000-AU634*DD634))</f>
        <v>0</v>
      </c>
      <c r="AI634">
        <f>(AJ634 - AK634 - DI634*1E3/(8.314*(DK634+273.15)) * AM634/DH634 * AL634) * DH634/(100*CV634) * (1000 - DE634)/1000</f>
        <v>0</v>
      </c>
      <c r="AJ634">
        <v>1193.569473785299</v>
      </c>
      <c r="AK634">
        <v>1116.017515151516</v>
      </c>
      <c r="AL634">
        <v>3.409213518015312</v>
      </c>
      <c r="AM634">
        <v>66.43299364286264</v>
      </c>
      <c r="AN634">
        <f>(AP634 - AO634 + DI634*1E3/(8.314*(DK634+273.15)) * AR634/DH634 * AQ634) * DH634/(100*CV634) * 1000/(1000 - AP634)</f>
        <v>0</v>
      </c>
      <c r="AO634">
        <v>18.36115960077255</v>
      </c>
      <c r="AP634">
        <v>29.06228181818183</v>
      </c>
      <c r="AQ634">
        <v>0.002196310638534472</v>
      </c>
      <c r="AR634">
        <v>79.14352764128105</v>
      </c>
      <c r="AS634">
        <v>0</v>
      </c>
      <c r="AT634">
        <v>0</v>
      </c>
      <c r="AU634">
        <f>IF(AS634*$H$13&gt;=AW634,1.0,(AW634/(AW634-AS634*$H$13)))</f>
        <v>0</v>
      </c>
      <c r="AV634">
        <f>(AU634-1)*100</f>
        <v>0</v>
      </c>
      <c r="AW634">
        <f>MAX(0,($B$13+$C$13*DP634)/(1+$D$13*DP634)*DI634/(DK634+273)*$E$13)</f>
        <v>0</v>
      </c>
      <c r="AX634" t="s">
        <v>421</v>
      </c>
      <c r="AY634" t="s">
        <v>421</v>
      </c>
      <c r="AZ634">
        <v>0</v>
      </c>
      <c r="BA634">
        <v>0</v>
      </c>
      <c r="BB634">
        <f>1-AZ634/BA634</f>
        <v>0</v>
      </c>
      <c r="BC634">
        <v>0</v>
      </c>
      <c r="BD634" t="s">
        <v>421</v>
      </c>
      <c r="BE634" t="s">
        <v>421</v>
      </c>
      <c r="BF634">
        <v>0</v>
      </c>
      <c r="BG634">
        <v>0</v>
      </c>
      <c r="BH634">
        <f>1-BF634/BG634</f>
        <v>0</v>
      </c>
      <c r="BI634">
        <v>0.5</v>
      </c>
      <c r="BJ634">
        <f>CS634</f>
        <v>0</v>
      </c>
      <c r="BK634">
        <f>L634</f>
        <v>0</v>
      </c>
      <c r="BL634">
        <f>BH634*BI634*BJ634</f>
        <v>0</v>
      </c>
      <c r="BM634">
        <f>(BK634-BC634)/BJ634</f>
        <v>0</v>
      </c>
      <c r="BN634">
        <f>(BA634-BG634)/BG634</f>
        <v>0</v>
      </c>
      <c r="BO634">
        <f>AZ634/(BB634+AZ634/BG634)</f>
        <v>0</v>
      </c>
      <c r="BP634" t="s">
        <v>421</v>
      </c>
      <c r="BQ634">
        <v>0</v>
      </c>
      <c r="BR634">
        <f>IF(BQ634&lt;&gt;0, BQ634, BO634)</f>
        <v>0</v>
      </c>
      <c r="BS634">
        <f>1-BR634/BG634</f>
        <v>0</v>
      </c>
      <c r="BT634">
        <f>(BG634-BF634)/(BG634-BR634)</f>
        <v>0</v>
      </c>
      <c r="BU634">
        <f>(BA634-BG634)/(BA634-BR634)</f>
        <v>0</v>
      </c>
      <c r="BV634">
        <f>(BG634-BF634)/(BG634-AZ634)</f>
        <v>0</v>
      </c>
      <c r="BW634">
        <f>(BA634-BG634)/(BA634-AZ634)</f>
        <v>0</v>
      </c>
      <c r="BX634">
        <f>(BT634*BR634/BF634)</f>
        <v>0</v>
      </c>
      <c r="BY634">
        <f>(1-BX634)</f>
        <v>0</v>
      </c>
      <c r="BZ634">
        <v>1371</v>
      </c>
      <c r="CA634">
        <v>300</v>
      </c>
      <c r="CB634">
        <v>300</v>
      </c>
      <c r="CC634">
        <v>300</v>
      </c>
      <c r="CD634">
        <v>10508.5</v>
      </c>
      <c r="CE634">
        <v>0.03</v>
      </c>
      <c r="CF634">
        <v>-0.00739737</v>
      </c>
      <c r="CG634">
        <v>0.08</v>
      </c>
      <c r="CH634" t="s">
        <v>421</v>
      </c>
      <c r="CI634" t="s">
        <v>421</v>
      </c>
      <c r="CJ634" t="s">
        <v>421</v>
      </c>
      <c r="CK634" t="s">
        <v>421</v>
      </c>
      <c r="CL634" t="s">
        <v>421</v>
      </c>
      <c r="CM634" t="s">
        <v>421</v>
      </c>
      <c r="CN634" t="s">
        <v>421</v>
      </c>
      <c r="CO634" t="s">
        <v>421</v>
      </c>
      <c r="CP634" t="s">
        <v>421</v>
      </c>
      <c r="CQ634" t="s">
        <v>421</v>
      </c>
      <c r="CR634">
        <f>$B$11*DQ634+$C$11*DR634+$F$11*EC634*(1-EF634)</f>
        <v>0</v>
      </c>
      <c r="CS634">
        <f>CR634*CT634</f>
        <v>0</v>
      </c>
      <c r="CT634">
        <f>($B$11*$D$9+$C$11*$D$9+$F$11*((EP634+EH634)/MAX(EP634+EH634+EQ634, 0.1)*$I$9+EQ634/MAX(EP634+EH634+EQ634, 0.1)*$J$9))/($B$11+$C$11+$F$11)</f>
        <v>0</v>
      </c>
      <c r="CU634">
        <f>($B$11*$K$9+$C$11*$K$9+$F$11*((EP634+EH634)/MAX(EP634+EH634+EQ634, 0.1)*$P$9+EQ634/MAX(EP634+EH634+EQ634, 0.1)*$Q$9))/($B$11+$C$11+$F$11)</f>
        <v>0</v>
      </c>
      <c r="CV634">
        <v>6</v>
      </c>
      <c r="CW634">
        <v>0.5</v>
      </c>
      <c r="CX634" t="s">
        <v>422</v>
      </c>
      <c r="CY634">
        <v>2</v>
      </c>
      <c r="CZ634" t="b">
        <v>1</v>
      </c>
      <c r="DA634">
        <v>1652297309.2</v>
      </c>
      <c r="DB634">
        <v>1075.955</v>
      </c>
      <c r="DC634">
        <v>1174.811</v>
      </c>
      <c r="DD634">
        <v>29.06255</v>
      </c>
      <c r="DE634">
        <v>18.40098</v>
      </c>
      <c r="DF634">
        <v>1076.75</v>
      </c>
      <c r="DG634">
        <v>28.92297</v>
      </c>
      <c r="DH634">
        <v>400.0781</v>
      </c>
      <c r="DI634">
        <v>90.4997</v>
      </c>
      <c r="DJ634">
        <v>0.0999946</v>
      </c>
      <c r="DK634">
        <v>34.13556</v>
      </c>
      <c r="DL634">
        <v>32.82071</v>
      </c>
      <c r="DM634">
        <v>999.9</v>
      </c>
      <c r="DN634">
        <v>0</v>
      </c>
      <c r="DO634">
        <v>0</v>
      </c>
      <c r="DP634">
        <v>10012.815</v>
      </c>
      <c r="DQ634">
        <v>0</v>
      </c>
      <c r="DR634">
        <v>625.9086999999998</v>
      </c>
      <c r="DS634">
        <v>-98.85633999999999</v>
      </c>
      <c r="DT634">
        <v>1108.16</v>
      </c>
      <c r="DU634">
        <v>1196.834</v>
      </c>
      <c r="DV634">
        <v>10.66158</v>
      </c>
      <c r="DW634">
        <v>1174.811</v>
      </c>
      <c r="DX634">
        <v>18.40098</v>
      </c>
      <c r="DY634">
        <v>2.630153</v>
      </c>
      <c r="DZ634">
        <v>1.665285</v>
      </c>
      <c r="EA634">
        <v>21.85513</v>
      </c>
      <c r="EB634">
        <v>14.57653</v>
      </c>
      <c r="EC634">
        <v>1499.929</v>
      </c>
      <c r="ED634">
        <v>0.9729951</v>
      </c>
      <c r="EE634">
        <v>0.02700485</v>
      </c>
      <c r="EF634">
        <v>0</v>
      </c>
      <c r="EG634">
        <v>1079.586</v>
      </c>
      <c r="EH634">
        <v>5.000970000000001</v>
      </c>
      <c r="EI634">
        <v>17616.75</v>
      </c>
      <c r="EJ634">
        <v>12490.99</v>
      </c>
      <c r="EK634">
        <v>43.0558</v>
      </c>
      <c r="EL634">
        <v>44.812</v>
      </c>
      <c r="EM634">
        <v>43.312</v>
      </c>
      <c r="EN634">
        <v>44.562</v>
      </c>
      <c r="EO634">
        <v>44.187</v>
      </c>
      <c r="EP634">
        <v>1454.558</v>
      </c>
      <c r="EQ634">
        <v>40.371</v>
      </c>
      <c r="ER634">
        <v>0</v>
      </c>
      <c r="ES634">
        <v>869</v>
      </c>
      <c r="ET634">
        <v>0</v>
      </c>
      <c r="EU634">
        <v>1082.1576</v>
      </c>
      <c r="EV634">
        <v>-33.13769229497495</v>
      </c>
      <c r="EW634">
        <v>-241.8076921089998</v>
      </c>
      <c r="EX634">
        <v>17629.988</v>
      </c>
      <c r="EY634">
        <v>15</v>
      </c>
      <c r="EZ634">
        <v>1652296461.5</v>
      </c>
      <c r="FA634" t="s">
        <v>1606</v>
      </c>
      <c r="FB634">
        <v>1652296461.5</v>
      </c>
      <c r="FC634">
        <v>1652296459.5</v>
      </c>
      <c r="FD634">
        <v>40</v>
      </c>
      <c r="FE634">
        <v>-0.753</v>
      </c>
      <c r="FF634">
        <v>0.017</v>
      </c>
      <c r="FG634">
        <v>0.039</v>
      </c>
      <c r="FH634">
        <v>0.136</v>
      </c>
      <c r="FI634">
        <v>400</v>
      </c>
      <c r="FJ634">
        <v>29</v>
      </c>
      <c r="FK634">
        <v>0.22</v>
      </c>
      <c r="FL634">
        <v>0.25</v>
      </c>
      <c r="FM634">
        <v>-98.5644243902439</v>
      </c>
      <c r="FN634">
        <v>-1.628510801394144</v>
      </c>
      <c r="FO634">
        <v>0.198953312062719</v>
      </c>
      <c r="FP634">
        <v>-1</v>
      </c>
      <c r="FQ634">
        <v>10.86500243902439</v>
      </c>
      <c r="FR634">
        <v>-1.539928222996507</v>
      </c>
      <c r="FS634">
        <v>0.1521038084028027</v>
      </c>
      <c r="FT634">
        <v>0</v>
      </c>
      <c r="FU634">
        <v>0</v>
      </c>
      <c r="FV634">
        <v>0</v>
      </c>
      <c r="FW634">
        <v>0</v>
      </c>
      <c r="FX634">
        <v>-1</v>
      </c>
      <c r="FY634">
        <v>0</v>
      </c>
      <c r="FZ634">
        <v>1</v>
      </c>
      <c r="GA634" t="s">
        <v>710</v>
      </c>
      <c r="GB634">
        <v>2.69305</v>
      </c>
      <c r="GC634">
        <v>2.70525</v>
      </c>
      <c r="GD634">
        <v>0.179907</v>
      </c>
      <c r="GE634">
        <v>0.188023</v>
      </c>
      <c r="GF634">
        <v>0.120416</v>
      </c>
      <c r="GG634">
        <v>0.0865972</v>
      </c>
      <c r="GH634">
        <v>25666.4</v>
      </c>
      <c r="GI634">
        <v>25520.1</v>
      </c>
      <c r="GJ634">
        <v>29131.6</v>
      </c>
      <c r="GK634">
        <v>29098.6</v>
      </c>
      <c r="GL634">
        <v>33923.7</v>
      </c>
      <c r="GM634">
        <v>35389.9</v>
      </c>
      <c r="GN634">
        <v>40994.9</v>
      </c>
      <c r="GO634">
        <v>41528.3</v>
      </c>
      <c r="GP634">
        <v>1.71168</v>
      </c>
      <c r="GQ634">
        <v>1.98315</v>
      </c>
      <c r="GR634">
        <v>0.0684522</v>
      </c>
      <c r="GS634">
        <v>0</v>
      </c>
      <c r="GT634">
        <v>31.7099</v>
      </c>
      <c r="GU634">
        <v>999.9</v>
      </c>
      <c r="GV634">
        <v>36.7</v>
      </c>
      <c r="GW634">
        <v>38.1</v>
      </c>
      <c r="GX634">
        <v>27.1451</v>
      </c>
      <c r="GY634">
        <v>62.7447</v>
      </c>
      <c r="GZ634">
        <v>29.1266</v>
      </c>
      <c r="HA634">
        <v>1</v>
      </c>
      <c r="HB634">
        <v>0.424233</v>
      </c>
      <c r="HC634">
        <v>0</v>
      </c>
      <c r="HD634">
        <v>20.3915</v>
      </c>
      <c r="HE634">
        <v>5.21534</v>
      </c>
      <c r="HF634">
        <v>12.0099</v>
      </c>
      <c r="HG634">
        <v>4.987</v>
      </c>
      <c r="HH634">
        <v>3.2885</v>
      </c>
      <c r="HI634">
        <v>2595</v>
      </c>
      <c r="HJ634">
        <v>9999</v>
      </c>
      <c r="HK634">
        <v>9999</v>
      </c>
      <c r="HL634">
        <v>48.1</v>
      </c>
      <c r="HM634">
        <v>1.86737</v>
      </c>
      <c r="HN634">
        <v>1.8663</v>
      </c>
      <c r="HO634">
        <v>1.86584</v>
      </c>
      <c r="HP634">
        <v>1.86574</v>
      </c>
      <c r="HQ634">
        <v>1.86753</v>
      </c>
      <c r="HR634">
        <v>1.87006</v>
      </c>
      <c r="HS634">
        <v>1.86874</v>
      </c>
      <c r="HT634">
        <v>1.87012</v>
      </c>
      <c r="HU634">
        <v>0</v>
      </c>
      <c r="HV634">
        <v>0</v>
      </c>
      <c r="HW634">
        <v>0</v>
      </c>
      <c r="HX634">
        <v>0</v>
      </c>
      <c r="HY634" t="s">
        <v>425</v>
      </c>
      <c r="HZ634" t="s">
        <v>426</v>
      </c>
      <c r="IA634" t="s">
        <v>427</v>
      </c>
      <c r="IB634" t="s">
        <v>427</v>
      </c>
      <c r="IC634" t="s">
        <v>427</v>
      </c>
      <c r="ID634" t="s">
        <v>427</v>
      </c>
      <c r="IE634">
        <v>0</v>
      </c>
      <c r="IF634">
        <v>100</v>
      </c>
      <c r="IG634">
        <v>100</v>
      </c>
      <c r="IH634">
        <v>-0.8100000000000001</v>
      </c>
      <c r="II634">
        <v>0.1397</v>
      </c>
      <c r="IJ634">
        <v>0.3340698134881136</v>
      </c>
      <c r="IK634">
        <v>-0.0004613869835165773</v>
      </c>
      <c r="IL634">
        <v>-7.733014719846753E-07</v>
      </c>
      <c r="IM634">
        <v>2.12217718631011E-10</v>
      </c>
      <c r="IN634">
        <v>-0.1489367367143348</v>
      </c>
      <c r="IO634">
        <v>0.000886434048502425</v>
      </c>
      <c r="IP634">
        <v>0.0004187276611132993</v>
      </c>
      <c r="IQ634">
        <v>-3.612086840460417E-06</v>
      </c>
      <c r="IR634">
        <v>19</v>
      </c>
      <c r="IS634">
        <v>2204</v>
      </c>
      <c r="IT634">
        <v>1</v>
      </c>
      <c r="IU634">
        <v>37</v>
      </c>
      <c r="IV634">
        <v>14.2</v>
      </c>
      <c r="IW634">
        <v>14.2</v>
      </c>
      <c r="IX634">
        <v>2.4292</v>
      </c>
      <c r="IY634">
        <v>2.21436</v>
      </c>
      <c r="IZ634">
        <v>1.39648</v>
      </c>
      <c r="JA634">
        <v>2.34741</v>
      </c>
      <c r="JB634">
        <v>1.49536</v>
      </c>
      <c r="JC634">
        <v>2.37061</v>
      </c>
      <c r="JD634">
        <v>40.146</v>
      </c>
      <c r="JE634">
        <v>13.4053</v>
      </c>
      <c r="JF634">
        <v>18</v>
      </c>
      <c r="JG634">
        <v>393.641</v>
      </c>
      <c r="JH634">
        <v>550.479</v>
      </c>
      <c r="JI634">
        <v>33.3613</v>
      </c>
      <c r="JJ634">
        <v>32.8851</v>
      </c>
      <c r="JK634">
        <v>30.0004</v>
      </c>
      <c r="JL634">
        <v>32.7096</v>
      </c>
      <c r="JM634">
        <v>32.5983</v>
      </c>
      <c r="JN634">
        <v>48.646</v>
      </c>
      <c r="JO634">
        <v>31.2129</v>
      </c>
      <c r="JP634">
        <v>0</v>
      </c>
      <c r="JQ634">
        <v>-999.9</v>
      </c>
      <c r="JR634">
        <v>1202.59</v>
      </c>
      <c r="JS634">
        <v>18.6691</v>
      </c>
      <c r="JT634">
        <v>99.56480000000001</v>
      </c>
      <c r="JU634">
        <v>99.6754</v>
      </c>
    </row>
    <row r="635" spans="1:281">
      <c r="A635">
        <v>619</v>
      </c>
      <c r="B635">
        <v>1652297317</v>
      </c>
      <c r="C635">
        <v>15260.5</v>
      </c>
      <c r="D635" t="s">
        <v>1751</v>
      </c>
      <c r="E635" t="s">
        <v>1752</v>
      </c>
      <c r="F635">
        <v>5</v>
      </c>
      <c r="G635" t="s">
        <v>1605</v>
      </c>
      <c r="H635" t="s">
        <v>418</v>
      </c>
      <c r="I635">
        <v>1652297314.5</v>
      </c>
      <c r="J635">
        <f>(K635)/1000</f>
        <v>0</v>
      </c>
      <c r="K635">
        <f>IF(CZ635, AN635, AH635)</f>
        <v>0</v>
      </c>
      <c r="L635">
        <f>IF(CZ635, AI635, AG635)</f>
        <v>0</v>
      </c>
      <c r="M635">
        <f>DB635 - IF(AU635&gt;1, L635*CV635*100.0/(AW635*DP635), 0)</f>
        <v>0</v>
      </c>
      <c r="N635">
        <f>((T635-J635/2)*M635-L635)/(T635+J635/2)</f>
        <v>0</v>
      </c>
      <c r="O635">
        <f>N635*(DI635+DJ635)/1000.0</f>
        <v>0</v>
      </c>
      <c r="P635">
        <f>(DB635 - IF(AU635&gt;1, L635*CV635*100.0/(AW635*DP635), 0))*(DI635+DJ635)/1000.0</f>
        <v>0</v>
      </c>
      <c r="Q635">
        <f>2.0/((1/S635-1/R635)+SIGN(S635)*SQRT((1/S635-1/R635)*(1/S635-1/R635) + 4*CW635/((CW635+1)*(CW635+1))*(2*1/S635*1/R635-1/R635*1/R635)))</f>
        <v>0</v>
      </c>
      <c r="R635">
        <f>IF(LEFT(CX635,1)&lt;&gt;"0",IF(LEFT(CX635,1)="1",3.0,CY635),$D$5+$E$5*(DP635*DI635/($K$5*1000))+$F$5*(DP635*DI635/($K$5*1000))*MAX(MIN(CV635,$J$5),$I$5)*MAX(MIN(CV635,$J$5),$I$5)+$G$5*MAX(MIN(CV635,$J$5),$I$5)*(DP635*DI635/($K$5*1000))+$H$5*(DP635*DI635/($K$5*1000))*(DP635*DI635/($K$5*1000)))</f>
        <v>0</v>
      </c>
      <c r="S635">
        <f>J635*(1000-(1000*0.61365*exp(17.502*W635/(240.97+W635))/(DI635+DJ635)+DD635)/2)/(1000*0.61365*exp(17.502*W635/(240.97+W635))/(DI635+DJ635)-DD635)</f>
        <v>0</v>
      </c>
      <c r="T635">
        <f>1/((CW635+1)/(Q635/1.6)+1/(R635/1.37)) + CW635/((CW635+1)/(Q635/1.6) + CW635/(R635/1.37))</f>
        <v>0</v>
      </c>
      <c r="U635">
        <f>(CR635*CU635)</f>
        <v>0</v>
      </c>
      <c r="V635">
        <f>(DK635+(U635+2*0.95*5.67E-8*(((DK635+$B$7)+273)^4-(DK635+273)^4)-44100*J635)/(1.84*29.3*R635+8*0.95*5.67E-8*(DK635+273)^3))</f>
        <v>0</v>
      </c>
      <c r="W635">
        <f>($C$7*DL635+$D$7*DM635+$E$7*V635)</f>
        <v>0</v>
      </c>
      <c r="X635">
        <f>0.61365*exp(17.502*W635/(240.97+W635))</f>
        <v>0</v>
      </c>
      <c r="Y635">
        <f>(Z635/AA635*100)</f>
        <v>0</v>
      </c>
      <c r="Z635">
        <f>DD635*(DI635+DJ635)/1000</f>
        <v>0</v>
      </c>
      <c r="AA635">
        <f>0.61365*exp(17.502*DK635/(240.97+DK635))</f>
        <v>0</v>
      </c>
      <c r="AB635">
        <f>(X635-DD635*(DI635+DJ635)/1000)</f>
        <v>0</v>
      </c>
      <c r="AC635">
        <f>(-J635*44100)</f>
        <v>0</v>
      </c>
      <c r="AD635">
        <f>2*29.3*R635*0.92*(DK635-W635)</f>
        <v>0</v>
      </c>
      <c r="AE635">
        <f>2*0.95*5.67E-8*(((DK635+$B$7)+273)^4-(W635+273)^4)</f>
        <v>0</v>
      </c>
      <c r="AF635">
        <f>U635+AE635+AC635+AD635</f>
        <v>0</v>
      </c>
      <c r="AG635">
        <f>DH635*AU635*(DC635-DB635*(1000-AU635*DE635)/(1000-AU635*DD635))/(100*CV635)</f>
        <v>0</v>
      </c>
      <c r="AH635">
        <f>1000*DH635*AU635*(DD635-DE635)/(100*CV635*(1000-AU635*DD635))</f>
        <v>0</v>
      </c>
      <c r="AI635">
        <f>(AJ635 - AK635 - DI635*1E3/(8.314*(DK635+273.15)) * AM635/DH635 * AL635) * DH635/(100*CV635) * (1000 - DE635)/1000</f>
        <v>0</v>
      </c>
      <c r="AJ635">
        <v>1210.820997770013</v>
      </c>
      <c r="AK635">
        <v>1133.008909090909</v>
      </c>
      <c r="AL635">
        <v>3.402755308229744</v>
      </c>
      <c r="AM635">
        <v>66.43299364286264</v>
      </c>
      <c r="AN635">
        <f>(AP635 - AO635 + DI635*1E3/(8.314*(DK635+273.15)) * AR635/DH635 * AQ635) * DH635/(100*CV635) * 1000/(1000 - AP635)</f>
        <v>0</v>
      </c>
      <c r="AO635">
        <v>18.49743092060795</v>
      </c>
      <c r="AP635">
        <v>29.0754216783217</v>
      </c>
      <c r="AQ635">
        <v>0.005696700656939468</v>
      </c>
      <c r="AR635">
        <v>79.14352764128105</v>
      </c>
      <c r="AS635">
        <v>0</v>
      </c>
      <c r="AT635">
        <v>0</v>
      </c>
      <c r="AU635">
        <f>IF(AS635*$H$13&gt;=AW635,1.0,(AW635/(AW635-AS635*$H$13)))</f>
        <v>0</v>
      </c>
      <c r="AV635">
        <f>(AU635-1)*100</f>
        <v>0</v>
      </c>
      <c r="AW635">
        <f>MAX(0,($B$13+$C$13*DP635)/(1+$D$13*DP635)*DI635/(DK635+273)*$E$13)</f>
        <v>0</v>
      </c>
      <c r="AX635" t="s">
        <v>421</v>
      </c>
      <c r="AY635" t="s">
        <v>421</v>
      </c>
      <c r="AZ635">
        <v>0</v>
      </c>
      <c r="BA635">
        <v>0</v>
      </c>
      <c r="BB635">
        <f>1-AZ635/BA635</f>
        <v>0</v>
      </c>
      <c r="BC635">
        <v>0</v>
      </c>
      <c r="BD635" t="s">
        <v>421</v>
      </c>
      <c r="BE635" t="s">
        <v>421</v>
      </c>
      <c r="BF635">
        <v>0</v>
      </c>
      <c r="BG635">
        <v>0</v>
      </c>
      <c r="BH635">
        <f>1-BF635/BG635</f>
        <v>0</v>
      </c>
      <c r="BI635">
        <v>0.5</v>
      </c>
      <c r="BJ635">
        <f>CS635</f>
        <v>0</v>
      </c>
      <c r="BK635">
        <f>L635</f>
        <v>0</v>
      </c>
      <c r="BL635">
        <f>BH635*BI635*BJ635</f>
        <v>0</v>
      </c>
      <c r="BM635">
        <f>(BK635-BC635)/BJ635</f>
        <v>0</v>
      </c>
      <c r="BN635">
        <f>(BA635-BG635)/BG635</f>
        <v>0</v>
      </c>
      <c r="BO635">
        <f>AZ635/(BB635+AZ635/BG635)</f>
        <v>0</v>
      </c>
      <c r="BP635" t="s">
        <v>421</v>
      </c>
      <c r="BQ635">
        <v>0</v>
      </c>
      <c r="BR635">
        <f>IF(BQ635&lt;&gt;0, BQ635, BO635)</f>
        <v>0</v>
      </c>
      <c r="BS635">
        <f>1-BR635/BG635</f>
        <v>0</v>
      </c>
      <c r="BT635">
        <f>(BG635-BF635)/(BG635-BR635)</f>
        <v>0</v>
      </c>
      <c r="BU635">
        <f>(BA635-BG635)/(BA635-BR635)</f>
        <v>0</v>
      </c>
      <c r="BV635">
        <f>(BG635-BF635)/(BG635-AZ635)</f>
        <v>0</v>
      </c>
      <c r="BW635">
        <f>(BA635-BG635)/(BA635-AZ635)</f>
        <v>0</v>
      </c>
      <c r="BX635">
        <f>(BT635*BR635/BF635)</f>
        <v>0</v>
      </c>
      <c r="BY635">
        <f>(1-BX635)</f>
        <v>0</v>
      </c>
      <c r="BZ635">
        <v>1371</v>
      </c>
      <c r="CA635">
        <v>300</v>
      </c>
      <c r="CB635">
        <v>300</v>
      </c>
      <c r="CC635">
        <v>300</v>
      </c>
      <c r="CD635">
        <v>10508.5</v>
      </c>
      <c r="CE635">
        <v>0.03</v>
      </c>
      <c r="CF635">
        <v>-0.00739737</v>
      </c>
      <c r="CG635">
        <v>0.08</v>
      </c>
      <c r="CH635" t="s">
        <v>421</v>
      </c>
      <c r="CI635" t="s">
        <v>421</v>
      </c>
      <c r="CJ635" t="s">
        <v>421</v>
      </c>
      <c r="CK635" t="s">
        <v>421</v>
      </c>
      <c r="CL635" t="s">
        <v>421</v>
      </c>
      <c r="CM635" t="s">
        <v>421</v>
      </c>
      <c r="CN635" t="s">
        <v>421</v>
      </c>
      <c r="CO635" t="s">
        <v>421</v>
      </c>
      <c r="CP635" t="s">
        <v>421</v>
      </c>
      <c r="CQ635" t="s">
        <v>421</v>
      </c>
      <c r="CR635">
        <f>$B$11*DQ635+$C$11*DR635+$F$11*EC635*(1-EF635)</f>
        <v>0</v>
      </c>
      <c r="CS635">
        <f>CR635*CT635</f>
        <v>0</v>
      </c>
      <c r="CT635">
        <f>($B$11*$D$9+$C$11*$D$9+$F$11*((EP635+EH635)/MAX(EP635+EH635+EQ635, 0.1)*$I$9+EQ635/MAX(EP635+EH635+EQ635, 0.1)*$J$9))/($B$11+$C$11+$F$11)</f>
        <v>0</v>
      </c>
      <c r="CU635">
        <f>($B$11*$K$9+$C$11*$K$9+$F$11*((EP635+EH635)/MAX(EP635+EH635+EQ635, 0.1)*$P$9+EQ635/MAX(EP635+EH635+EQ635, 0.1)*$Q$9))/($B$11+$C$11+$F$11)</f>
        <v>0</v>
      </c>
      <c r="CV635">
        <v>6</v>
      </c>
      <c r="CW635">
        <v>0.5</v>
      </c>
      <c r="CX635" t="s">
        <v>422</v>
      </c>
      <c r="CY635">
        <v>2</v>
      </c>
      <c r="CZ635" t="b">
        <v>1</v>
      </c>
      <c r="DA635">
        <v>1652297314.5</v>
      </c>
      <c r="DB635">
        <v>1093.475555555556</v>
      </c>
      <c r="DC635">
        <v>1192.602222222222</v>
      </c>
      <c r="DD635">
        <v>29.07488888888889</v>
      </c>
      <c r="DE635">
        <v>18.53382222222222</v>
      </c>
      <c r="DF635">
        <v>1094.294444444444</v>
      </c>
      <c r="DG635">
        <v>28.9351</v>
      </c>
      <c r="DH635">
        <v>400.0954444444444</v>
      </c>
      <c r="DI635">
        <v>90.49728888888889</v>
      </c>
      <c r="DJ635">
        <v>0.1000500333333333</v>
      </c>
      <c r="DK635">
        <v>34.14168888888889</v>
      </c>
      <c r="DL635">
        <v>32.82337777777778</v>
      </c>
      <c r="DM635">
        <v>999.9000000000001</v>
      </c>
      <c r="DN635">
        <v>0</v>
      </c>
      <c r="DO635">
        <v>0</v>
      </c>
      <c r="DP635">
        <v>10005.83888888889</v>
      </c>
      <c r="DQ635">
        <v>0</v>
      </c>
      <c r="DR635">
        <v>594.2547777777778</v>
      </c>
      <c r="DS635">
        <v>-99.12518888888889</v>
      </c>
      <c r="DT635">
        <v>1126.221111111111</v>
      </c>
      <c r="DU635">
        <v>1215.123333333333</v>
      </c>
      <c r="DV635">
        <v>10.54108888888889</v>
      </c>
      <c r="DW635">
        <v>1192.602222222222</v>
      </c>
      <c r="DX635">
        <v>18.53382222222222</v>
      </c>
      <c r="DY635">
        <v>2.631198888888889</v>
      </c>
      <c r="DZ635">
        <v>1.677261111111111</v>
      </c>
      <c r="EA635">
        <v>21.86164444444445</v>
      </c>
      <c r="EB635">
        <v>14.68755555555556</v>
      </c>
      <c r="EC635">
        <v>1500.048888888889</v>
      </c>
      <c r="ED635">
        <v>0.9729971111111111</v>
      </c>
      <c r="EE635">
        <v>0.02700298888888889</v>
      </c>
      <c r="EF635">
        <v>0</v>
      </c>
      <c r="EG635">
        <v>1076.89</v>
      </c>
      <c r="EH635">
        <v>5.00097</v>
      </c>
      <c r="EI635">
        <v>17587.67777777778</v>
      </c>
      <c r="EJ635">
        <v>12491.98888888889</v>
      </c>
      <c r="EK635">
        <v>43.04133333333333</v>
      </c>
      <c r="EL635">
        <v>44.812</v>
      </c>
      <c r="EM635">
        <v>43.312</v>
      </c>
      <c r="EN635">
        <v>44.562</v>
      </c>
      <c r="EO635">
        <v>44.187</v>
      </c>
      <c r="EP635">
        <v>1454.676666666667</v>
      </c>
      <c r="EQ635">
        <v>40.37222222222223</v>
      </c>
      <c r="ER635">
        <v>0</v>
      </c>
      <c r="ES635">
        <v>874.3999998569489</v>
      </c>
      <c r="ET635">
        <v>0</v>
      </c>
      <c r="EU635">
        <v>1079.381153846154</v>
      </c>
      <c r="EV635">
        <v>-32.08444442590845</v>
      </c>
      <c r="EW635">
        <v>-240.8888882773575</v>
      </c>
      <c r="EX635">
        <v>17608.16923076923</v>
      </c>
      <c r="EY635">
        <v>15</v>
      </c>
      <c r="EZ635">
        <v>1652296461.5</v>
      </c>
      <c r="FA635" t="s">
        <v>1606</v>
      </c>
      <c r="FB635">
        <v>1652296461.5</v>
      </c>
      <c r="FC635">
        <v>1652296459.5</v>
      </c>
      <c r="FD635">
        <v>40</v>
      </c>
      <c r="FE635">
        <v>-0.753</v>
      </c>
      <c r="FF635">
        <v>0.017</v>
      </c>
      <c r="FG635">
        <v>0.039</v>
      </c>
      <c r="FH635">
        <v>0.136</v>
      </c>
      <c r="FI635">
        <v>400</v>
      </c>
      <c r="FJ635">
        <v>29</v>
      </c>
      <c r="FK635">
        <v>0.22</v>
      </c>
      <c r="FL635">
        <v>0.25</v>
      </c>
      <c r="FM635">
        <v>-98.7447725</v>
      </c>
      <c r="FN635">
        <v>-2.849523827392022</v>
      </c>
      <c r="FO635">
        <v>0.2820176519187224</v>
      </c>
      <c r="FP635">
        <v>-1</v>
      </c>
      <c r="FQ635">
        <v>10.7208925</v>
      </c>
      <c r="FR635">
        <v>-1.428192495309605</v>
      </c>
      <c r="FS635">
        <v>0.1376085669344391</v>
      </c>
      <c r="FT635">
        <v>0</v>
      </c>
      <c r="FU635">
        <v>0</v>
      </c>
      <c r="FV635">
        <v>0</v>
      </c>
      <c r="FW635">
        <v>0</v>
      </c>
      <c r="FX635">
        <v>-1</v>
      </c>
      <c r="FY635">
        <v>0</v>
      </c>
      <c r="FZ635">
        <v>1</v>
      </c>
      <c r="GA635" t="s">
        <v>710</v>
      </c>
      <c r="GB635">
        <v>2.69298</v>
      </c>
      <c r="GC635">
        <v>2.7052</v>
      </c>
      <c r="GD635">
        <v>0.181639</v>
      </c>
      <c r="GE635">
        <v>0.189692</v>
      </c>
      <c r="GF635">
        <v>0.120437</v>
      </c>
      <c r="GG635">
        <v>0.08698309999999999</v>
      </c>
      <c r="GH635">
        <v>25611.3</v>
      </c>
      <c r="GI635">
        <v>25467.4</v>
      </c>
      <c r="GJ635">
        <v>29130.7</v>
      </c>
      <c r="GK635">
        <v>29098.6</v>
      </c>
      <c r="GL635">
        <v>33921.9</v>
      </c>
      <c r="GM635">
        <v>35374.9</v>
      </c>
      <c r="GN635">
        <v>40993.7</v>
      </c>
      <c r="GO635">
        <v>41528.3</v>
      </c>
      <c r="GP635">
        <v>1.71157</v>
      </c>
      <c r="GQ635">
        <v>1.98368</v>
      </c>
      <c r="GR635">
        <v>0.0690296</v>
      </c>
      <c r="GS635">
        <v>0</v>
      </c>
      <c r="GT635">
        <v>31.7128</v>
      </c>
      <c r="GU635">
        <v>999.9</v>
      </c>
      <c r="GV635">
        <v>36.7</v>
      </c>
      <c r="GW635">
        <v>38.1</v>
      </c>
      <c r="GX635">
        <v>27.1454</v>
      </c>
      <c r="GY635">
        <v>62.8747</v>
      </c>
      <c r="GZ635">
        <v>28.8421</v>
      </c>
      <c r="HA635">
        <v>1</v>
      </c>
      <c r="HB635">
        <v>0.42452</v>
      </c>
      <c r="HC635">
        <v>0</v>
      </c>
      <c r="HD635">
        <v>20.3916</v>
      </c>
      <c r="HE635">
        <v>5.21579</v>
      </c>
      <c r="HF635">
        <v>12.0099</v>
      </c>
      <c r="HG635">
        <v>4.98725</v>
      </c>
      <c r="HH635">
        <v>3.28858</v>
      </c>
      <c r="HI635">
        <v>2595.2</v>
      </c>
      <c r="HJ635">
        <v>9999</v>
      </c>
      <c r="HK635">
        <v>9999</v>
      </c>
      <c r="HL635">
        <v>48.1</v>
      </c>
      <c r="HM635">
        <v>1.86737</v>
      </c>
      <c r="HN635">
        <v>1.86632</v>
      </c>
      <c r="HO635">
        <v>1.86584</v>
      </c>
      <c r="HP635">
        <v>1.86572</v>
      </c>
      <c r="HQ635">
        <v>1.86755</v>
      </c>
      <c r="HR635">
        <v>1.87006</v>
      </c>
      <c r="HS635">
        <v>1.86874</v>
      </c>
      <c r="HT635">
        <v>1.87011</v>
      </c>
      <c r="HU635">
        <v>0</v>
      </c>
      <c r="HV635">
        <v>0</v>
      </c>
      <c r="HW635">
        <v>0</v>
      </c>
      <c r="HX635">
        <v>0</v>
      </c>
      <c r="HY635" t="s">
        <v>425</v>
      </c>
      <c r="HZ635" t="s">
        <v>426</v>
      </c>
      <c r="IA635" t="s">
        <v>427</v>
      </c>
      <c r="IB635" t="s">
        <v>427</v>
      </c>
      <c r="IC635" t="s">
        <v>427</v>
      </c>
      <c r="ID635" t="s">
        <v>427</v>
      </c>
      <c r="IE635">
        <v>0</v>
      </c>
      <c r="IF635">
        <v>100</v>
      </c>
      <c r="IG635">
        <v>100</v>
      </c>
      <c r="IH635">
        <v>-0.83</v>
      </c>
      <c r="II635">
        <v>0.1398</v>
      </c>
      <c r="IJ635">
        <v>0.3340698134881136</v>
      </c>
      <c r="IK635">
        <v>-0.0004613869835165773</v>
      </c>
      <c r="IL635">
        <v>-7.733014719846753E-07</v>
      </c>
      <c r="IM635">
        <v>2.12217718631011E-10</v>
      </c>
      <c r="IN635">
        <v>-0.1489367367143348</v>
      </c>
      <c r="IO635">
        <v>0.000886434048502425</v>
      </c>
      <c r="IP635">
        <v>0.0004187276611132993</v>
      </c>
      <c r="IQ635">
        <v>-3.612086840460417E-06</v>
      </c>
      <c r="IR635">
        <v>19</v>
      </c>
      <c r="IS635">
        <v>2204</v>
      </c>
      <c r="IT635">
        <v>1</v>
      </c>
      <c r="IU635">
        <v>37</v>
      </c>
      <c r="IV635">
        <v>14.3</v>
      </c>
      <c r="IW635">
        <v>14.3</v>
      </c>
      <c r="IX635">
        <v>2.45361</v>
      </c>
      <c r="IY635">
        <v>2.21436</v>
      </c>
      <c r="IZ635">
        <v>1.39648</v>
      </c>
      <c r="JA635">
        <v>2.34619</v>
      </c>
      <c r="JB635">
        <v>1.49536</v>
      </c>
      <c r="JC635">
        <v>2.35962</v>
      </c>
      <c r="JD635">
        <v>40.146</v>
      </c>
      <c r="JE635">
        <v>13.4053</v>
      </c>
      <c r="JF635">
        <v>18</v>
      </c>
      <c r="JG635">
        <v>393.614</v>
      </c>
      <c r="JH635">
        <v>550.913</v>
      </c>
      <c r="JI635">
        <v>33.366</v>
      </c>
      <c r="JJ635">
        <v>32.8901</v>
      </c>
      <c r="JK635">
        <v>30.0005</v>
      </c>
      <c r="JL635">
        <v>32.7143</v>
      </c>
      <c r="JM635">
        <v>32.6032</v>
      </c>
      <c r="JN635">
        <v>49.224</v>
      </c>
      <c r="JO635">
        <v>30.6603</v>
      </c>
      <c r="JP635">
        <v>0</v>
      </c>
      <c r="JQ635">
        <v>-999.9</v>
      </c>
      <c r="JR635">
        <v>1222.62</v>
      </c>
      <c r="JS635">
        <v>18.8028</v>
      </c>
      <c r="JT635">
        <v>99.56180000000001</v>
      </c>
      <c r="JU635">
        <v>99.67529999999999</v>
      </c>
    </row>
    <row r="636" spans="1:281">
      <c r="A636">
        <v>620</v>
      </c>
      <c r="B636">
        <v>1652297322</v>
      </c>
      <c r="C636">
        <v>15265.5</v>
      </c>
      <c r="D636" t="s">
        <v>1753</v>
      </c>
      <c r="E636" t="s">
        <v>1754</v>
      </c>
      <c r="F636">
        <v>5</v>
      </c>
      <c r="G636" t="s">
        <v>1605</v>
      </c>
      <c r="H636" t="s">
        <v>418</v>
      </c>
      <c r="I636">
        <v>1652297319.2</v>
      </c>
      <c r="J636">
        <f>(K636)/1000</f>
        <v>0</v>
      </c>
      <c r="K636">
        <f>IF(CZ636, AN636, AH636)</f>
        <v>0</v>
      </c>
      <c r="L636">
        <f>IF(CZ636, AI636, AG636)</f>
        <v>0</v>
      </c>
      <c r="M636">
        <f>DB636 - IF(AU636&gt;1, L636*CV636*100.0/(AW636*DP636), 0)</f>
        <v>0</v>
      </c>
      <c r="N636">
        <f>((T636-J636/2)*M636-L636)/(T636+J636/2)</f>
        <v>0</v>
      </c>
      <c r="O636">
        <f>N636*(DI636+DJ636)/1000.0</f>
        <v>0</v>
      </c>
      <c r="P636">
        <f>(DB636 - IF(AU636&gt;1, L636*CV636*100.0/(AW636*DP636), 0))*(DI636+DJ636)/1000.0</f>
        <v>0</v>
      </c>
      <c r="Q636">
        <f>2.0/((1/S636-1/R636)+SIGN(S636)*SQRT((1/S636-1/R636)*(1/S636-1/R636) + 4*CW636/((CW636+1)*(CW636+1))*(2*1/S636*1/R636-1/R636*1/R636)))</f>
        <v>0</v>
      </c>
      <c r="R636">
        <f>IF(LEFT(CX636,1)&lt;&gt;"0",IF(LEFT(CX636,1)="1",3.0,CY636),$D$5+$E$5*(DP636*DI636/($K$5*1000))+$F$5*(DP636*DI636/($K$5*1000))*MAX(MIN(CV636,$J$5),$I$5)*MAX(MIN(CV636,$J$5),$I$5)+$G$5*MAX(MIN(CV636,$J$5),$I$5)*(DP636*DI636/($K$5*1000))+$H$5*(DP636*DI636/($K$5*1000))*(DP636*DI636/($K$5*1000)))</f>
        <v>0</v>
      </c>
      <c r="S636">
        <f>J636*(1000-(1000*0.61365*exp(17.502*W636/(240.97+W636))/(DI636+DJ636)+DD636)/2)/(1000*0.61365*exp(17.502*W636/(240.97+W636))/(DI636+DJ636)-DD636)</f>
        <v>0</v>
      </c>
      <c r="T636">
        <f>1/((CW636+1)/(Q636/1.6)+1/(R636/1.37)) + CW636/((CW636+1)/(Q636/1.6) + CW636/(R636/1.37))</f>
        <v>0</v>
      </c>
      <c r="U636">
        <f>(CR636*CU636)</f>
        <v>0</v>
      </c>
      <c r="V636">
        <f>(DK636+(U636+2*0.95*5.67E-8*(((DK636+$B$7)+273)^4-(DK636+273)^4)-44100*J636)/(1.84*29.3*R636+8*0.95*5.67E-8*(DK636+273)^3))</f>
        <v>0</v>
      </c>
      <c r="W636">
        <f>($C$7*DL636+$D$7*DM636+$E$7*V636)</f>
        <v>0</v>
      </c>
      <c r="X636">
        <f>0.61365*exp(17.502*W636/(240.97+W636))</f>
        <v>0</v>
      </c>
      <c r="Y636">
        <f>(Z636/AA636*100)</f>
        <v>0</v>
      </c>
      <c r="Z636">
        <f>DD636*(DI636+DJ636)/1000</f>
        <v>0</v>
      </c>
      <c r="AA636">
        <f>0.61365*exp(17.502*DK636/(240.97+DK636))</f>
        <v>0</v>
      </c>
      <c r="AB636">
        <f>(X636-DD636*(DI636+DJ636)/1000)</f>
        <v>0</v>
      </c>
      <c r="AC636">
        <f>(-J636*44100)</f>
        <v>0</v>
      </c>
      <c r="AD636">
        <f>2*29.3*R636*0.92*(DK636-W636)</f>
        <v>0</v>
      </c>
      <c r="AE636">
        <f>2*0.95*5.67E-8*(((DK636+$B$7)+273)^4-(W636+273)^4)</f>
        <v>0</v>
      </c>
      <c r="AF636">
        <f>U636+AE636+AC636+AD636</f>
        <v>0</v>
      </c>
      <c r="AG636">
        <f>DH636*AU636*(DC636-DB636*(1000-AU636*DE636)/(1000-AU636*DD636))/(100*CV636)</f>
        <v>0</v>
      </c>
      <c r="AH636">
        <f>1000*DH636*AU636*(DD636-DE636)/(100*CV636*(1000-AU636*DD636))</f>
        <v>0</v>
      </c>
      <c r="AI636">
        <f>(AJ636 - AK636 - DI636*1E3/(8.314*(DK636+273.15)) * AM636/DH636 * AL636) * DH636/(100*CV636) * (1000 - DE636)/1000</f>
        <v>0</v>
      </c>
      <c r="AJ636">
        <v>1227.891896993974</v>
      </c>
      <c r="AK636">
        <v>1150.097090909091</v>
      </c>
      <c r="AL636">
        <v>3.421074183894584</v>
      </c>
      <c r="AM636">
        <v>66.43299364286264</v>
      </c>
      <c r="AN636">
        <f>(AP636 - AO636 + DI636*1E3/(8.314*(DK636+273.15)) * AR636/DH636 * AQ636) * DH636/(100*CV636) * 1000/(1000 - AP636)</f>
        <v>0</v>
      </c>
      <c r="AO636">
        <v>18.6194640905808</v>
      </c>
      <c r="AP636">
        <v>29.07369440559443</v>
      </c>
      <c r="AQ636">
        <v>-0.0005372651367479435</v>
      </c>
      <c r="AR636">
        <v>79.14352764128105</v>
      </c>
      <c r="AS636">
        <v>0</v>
      </c>
      <c r="AT636">
        <v>0</v>
      </c>
      <c r="AU636">
        <f>IF(AS636*$H$13&gt;=AW636,1.0,(AW636/(AW636-AS636*$H$13)))</f>
        <v>0</v>
      </c>
      <c r="AV636">
        <f>(AU636-1)*100</f>
        <v>0</v>
      </c>
      <c r="AW636">
        <f>MAX(0,($B$13+$C$13*DP636)/(1+$D$13*DP636)*DI636/(DK636+273)*$E$13)</f>
        <v>0</v>
      </c>
      <c r="AX636" t="s">
        <v>421</v>
      </c>
      <c r="AY636" t="s">
        <v>421</v>
      </c>
      <c r="AZ636">
        <v>0</v>
      </c>
      <c r="BA636">
        <v>0</v>
      </c>
      <c r="BB636">
        <f>1-AZ636/BA636</f>
        <v>0</v>
      </c>
      <c r="BC636">
        <v>0</v>
      </c>
      <c r="BD636" t="s">
        <v>421</v>
      </c>
      <c r="BE636" t="s">
        <v>421</v>
      </c>
      <c r="BF636">
        <v>0</v>
      </c>
      <c r="BG636">
        <v>0</v>
      </c>
      <c r="BH636">
        <f>1-BF636/BG636</f>
        <v>0</v>
      </c>
      <c r="BI636">
        <v>0.5</v>
      </c>
      <c r="BJ636">
        <f>CS636</f>
        <v>0</v>
      </c>
      <c r="BK636">
        <f>L636</f>
        <v>0</v>
      </c>
      <c r="BL636">
        <f>BH636*BI636*BJ636</f>
        <v>0</v>
      </c>
      <c r="BM636">
        <f>(BK636-BC636)/BJ636</f>
        <v>0</v>
      </c>
      <c r="BN636">
        <f>(BA636-BG636)/BG636</f>
        <v>0</v>
      </c>
      <c r="BO636">
        <f>AZ636/(BB636+AZ636/BG636)</f>
        <v>0</v>
      </c>
      <c r="BP636" t="s">
        <v>421</v>
      </c>
      <c r="BQ636">
        <v>0</v>
      </c>
      <c r="BR636">
        <f>IF(BQ636&lt;&gt;0, BQ636, BO636)</f>
        <v>0</v>
      </c>
      <c r="BS636">
        <f>1-BR636/BG636</f>
        <v>0</v>
      </c>
      <c r="BT636">
        <f>(BG636-BF636)/(BG636-BR636)</f>
        <v>0</v>
      </c>
      <c r="BU636">
        <f>(BA636-BG636)/(BA636-BR636)</f>
        <v>0</v>
      </c>
      <c r="BV636">
        <f>(BG636-BF636)/(BG636-AZ636)</f>
        <v>0</v>
      </c>
      <c r="BW636">
        <f>(BA636-BG636)/(BA636-AZ636)</f>
        <v>0</v>
      </c>
      <c r="BX636">
        <f>(BT636*BR636/BF636)</f>
        <v>0</v>
      </c>
      <c r="BY636">
        <f>(1-BX636)</f>
        <v>0</v>
      </c>
      <c r="BZ636">
        <v>1371</v>
      </c>
      <c r="CA636">
        <v>300</v>
      </c>
      <c r="CB636">
        <v>300</v>
      </c>
      <c r="CC636">
        <v>300</v>
      </c>
      <c r="CD636">
        <v>10508.5</v>
      </c>
      <c r="CE636">
        <v>0.03</v>
      </c>
      <c r="CF636">
        <v>-0.00739737</v>
      </c>
      <c r="CG636">
        <v>0.08</v>
      </c>
      <c r="CH636" t="s">
        <v>421</v>
      </c>
      <c r="CI636" t="s">
        <v>421</v>
      </c>
      <c r="CJ636" t="s">
        <v>421</v>
      </c>
      <c r="CK636" t="s">
        <v>421</v>
      </c>
      <c r="CL636" t="s">
        <v>421</v>
      </c>
      <c r="CM636" t="s">
        <v>421</v>
      </c>
      <c r="CN636" t="s">
        <v>421</v>
      </c>
      <c r="CO636" t="s">
        <v>421</v>
      </c>
      <c r="CP636" t="s">
        <v>421</v>
      </c>
      <c r="CQ636" t="s">
        <v>421</v>
      </c>
      <c r="CR636">
        <f>$B$11*DQ636+$C$11*DR636+$F$11*EC636*(1-EF636)</f>
        <v>0</v>
      </c>
      <c r="CS636">
        <f>CR636*CT636</f>
        <v>0</v>
      </c>
      <c r="CT636">
        <f>($B$11*$D$9+$C$11*$D$9+$F$11*((EP636+EH636)/MAX(EP636+EH636+EQ636, 0.1)*$I$9+EQ636/MAX(EP636+EH636+EQ636, 0.1)*$J$9))/($B$11+$C$11+$F$11)</f>
        <v>0</v>
      </c>
      <c r="CU636">
        <f>($B$11*$K$9+$C$11*$K$9+$F$11*((EP636+EH636)/MAX(EP636+EH636+EQ636, 0.1)*$P$9+EQ636/MAX(EP636+EH636+EQ636, 0.1)*$Q$9))/($B$11+$C$11+$F$11)</f>
        <v>0</v>
      </c>
      <c r="CV636">
        <v>6</v>
      </c>
      <c r="CW636">
        <v>0.5</v>
      </c>
      <c r="CX636" t="s">
        <v>422</v>
      </c>
      <c r="CY636">
        <v>2</v>
      </c>
      <c r="CZ636" t="b">
        <v>1</v>
      </c>
      <c r="DA636">
        <v>1652297319.2</v>
      </c>
      <c r="DB636">
        <v>1109.05</v>
      </c>
      <c r="DC636">
        <v>1208.203</v>
      </c>
      <c r="DD636">
        <v>29.07293</v>
      </c>
      <c r="DE636">
        <v>18.66331</v>
      </c>
      <c r="DF636">
        <v>1109.89</v>
      </c>
      <c r="DG636">
        <v>28.93317</v>
      </c>
      <c r="DH636">
        <v>400.0811</v>
      </c>
      <c r="DI636">
        <v>90.49704</v>
      </c>
      <c r="DJ636">
        <v>0.09993347999999999</v>
      </c>
      <c r="DK636">
        <v>34.14382000000001</v>
      </c>
      <c r="DL636">
        <v>32.83662</v>
      </c>
      <c r="DM636">
        <v>999.9</v>
      </c>
      <c r="DN636">
        <v>0</v>
      </c>
      <c r="DO636">
        <v>0</v>
      </c>
      <c r="DP636">
        <v>9997.371999999999</v>
      </c>
      <c r="DQ636">
        <v>0</v>
      </c>
      <c r="DR636">
        <v>566.2403</v>
      </c>
      <c r="DS636">
        <v>-99.15297000000001</v>
      </c>
      <c r="DT636">
        <v>1142.26</v>
      </c>
      <c r="DU636">
        <v>1231.183</v>
      </c>
      <c r="DV636">
        <v>10.40964</v>
      </c>
      <c r="DW636">
        <v>1208.203</v>
      </c>
      <c r="DX636">
        <v>18.66331</v>
      </c>
      <c r="DY636">
        <v>2.631015</v>
      </c>
      <c r="DZ636">
        <v>1.688973</v>
      </c>
      <c r="EA636">
        <v>21.8605</v>
      </c>
      <c r="EB636">
        <v>14.79543</v>
      </c>
      <c r="EC636">
        <v>1499.99</v>
      </c>
      <c r="ED636">
        <v>0.9730006999999998</v>
      </c>
      <c r="EE636">
        <v>0.02699944</v>
      </c>
      <c r="EF636">
        <v>0</v>
      </c>
      <c r="EG636">
        <v>1074.553</v>
      </c>
      <c r="EH636">
        <v>5.000970000000001</v>
      </c>
      <c r="EI636">
        <v>17554.46</v>
      </c>
      <c r="EJ636">
        <v>12491.5</v>
      </c>
      <c r="EK636">
        <v>43.04340000000001</v>
      </c>
      <c r="EL636">
        <v>44.812</v>
      </c>
      <c r="EM636">
        <v>43.312</v>
      </c>
      <c r="EN636">
        <v>44.562</v>
      </c>
      <c r="EO636">
        <v>44.187</v>
      </c>
      <c r="EP636">
        <v>1454.625</v>
      </c>
      <c r="EQ636">
        <v>40.365</v>
      </c>
      <c r="ER636">
        <v>0</v>
      </c>
      <c r="ES636">
        <v>879.2000000476837</v>
      </c>
      <c r="ET636">
        <v>0</v>
      </c>
      <c r="EU636">
        <v>1076.873076923077</v>
      </c>
      <c r="EV636">
        <v>-30.72888886620959</v>
      </c>
      <c r="EW636">
        <v>-395.0529911037672</v>
      </c>
      <c r="EX636">
        <v>17583.61923076923</v>
      </c>
      <c r="EY636">
        <v>15</v>
      </c>
      <c r="EZ636">
        <v>1652296461.5</v>
      </c>
      <c r="FA636" t="s">
        <v>1606</v>
      </c>
      <c r="FB636">
        <v>1652296461.5</v>
      </c>
      <c r="FC636">
        <v>1652296459.5</v>
      </c>
      <c r="FD636">
        <v>40</v>
      </c>
      <c r="FE636">
        <v>-0.753</v>
      </c>
      <c r="FF636">
        <v>0.017</v>
      </c>
      <c r="FG636">
        <v>0.039</v>
      </c>
      <c r="FH636">
        <v>0.136</v>
      </c>
      <c r="FI636">
        <v>400</v>
      </c>
      <c r="FJ636">
        <v>29</v>
      </c>
      <c r="FK636">
        <v>0.22</v>
      </c>
      <c r="FL636">
        <v>0.25</v>
      </c>
      <c r="FM636">
        <v>-98.9029075</v>
      </c>
      <c r="FN636">
        <v>-2.160708067541899</v>
      </c>
      <c r="FO636">
        <v>0.2209480622086323</v>
      </c>
      <c r="FP636">
        <v>-1</v>
      </c>
      <c r="FQ636">
        <v>10.6219875</v>
      </c>
      <c r="FR636">
        <v>-1.454592495309587</v>
      </c>
      <c r="FS636">
        <v>0.1402303608130208</v>
      </c>
      <c r="FT636">
        <v>0</v>
      </c>
      <c r="FU636">
        <v>0</v>
      </c>
      <c r="FV636">
        <v>0</v>
      </c>
      <c r="FW636">
        <v>0</v>
      </c>
      <c r="FX636">
        <v>-1</v>
      </c>
      <c r="FY636">
        <v>0</v>
      </c>
      <c r="FZ636">
        <v>1</v>
      </c>
      <c r="GA636" t="s">
        <v>710</v>
      </c>
      <c r="GB636">
        <v>2.69279</v>
      </c>
      <c r="GC636">
        <v>2.70504</v>
      </c>
      <c r="GD636">
        <v>0.183374</v>
      </c>
      <c r="GE636">
        <v>0.191353</v>
      </c>
      <c r="GF636">
        <v>0.120434</v>
      </c>
      <c r="GG636">
        <v>0.0874248</v>
      </c>
      <c r="GH636">
        <v>25556.8</v>
      </c>
      <c r="GI636">
        <v>25414.8</v>
      </c>
      <c r="GJ636">
        <v>29130.7</v>
      </c>
      <c r="GK636">
        <v>29098.2</v>
      </c>
      <c r="GL636">
        <v>33921.8</v>
      </c>
      <c r="GM636">
        <v>35357.2</v>
      </c>
      <c r="GN636">
        <v>40993.3</v>
      </c>
      <c r="GO636">
        <v>41527.7</v>
      </c>
      <c r="GP636">
        <v>1.71125</v>
      </c>
      <c r="GQ636">
        <v>1.98358</v>
      </c>
      <c r="GR636">
        <v>0.06955119999999999</v>
      </c>
      <c r="GS636">
        <v>0</v>
      </c>
      <c r="GT636">
        <v>31.7151</v>
      </c>
      <c r="GU636">
        <v>999.9</v>
      </c>
      <c r="GV636">
        <v>36.6</v>
      </c>
      <c r="GW636">
        <v>38.1</v>
      </c>
      <c r="GX636">
        <v>27.0682</v>
      </c>
      <c r="GY636">
        <v>62.7947</v>
      </c>
      <c r="GZ636">
        <v>28.9784</v>
      </c>
      <c r="HA636">
        <v>1</v>
      </c>
      <c r="HB636">
        <v>0.424792</v>
      </c>
      <c r="HC636">
        <v>0</v>
      </c>
      <c r="HD636">
        <v>20.3916</v>
      </c>
      <c r="HE636">
        <v>5.21474</v>
      </c>
      <c r="HF636">
        <v>12.0099</v>
      </c>
      <c r="HG636">
        <v>4.98705</v>
      </c>
      <c r="HH636">
        <v>3.2884</v>
      </c>
      <c r="HI636">
        <v>2595.2</v>
      </c>
      <c r="HJ636">
        <v>9999</v>
      </c>
      <c r="HK636">
        <v>9999</v>
      </c>
      <c r="HL636">
        <v>48.1</v>
      </c>
      <c r="HM636">
        <v>1.86737</v>
      </c>
      <c r="HN636">
        <v>1.8663</v>
      </c>
      <c r="HO636">
        <v>1.86584</v>
      </c>
      <c r="HP636">
        <v>1.86572</v>
      </c>
      <c r="HQ636">
        <v>1.86754</v>
      </c>
      <c r="HR636">
        <v>1.87005</v>
      </c>
      <c r="HS636">
        <v>1.86874</v>
      </c>
      <c r="HT636">
        <v>1.87011</v>
      </c>
      <c r="HU636">
        <v>0</v>
      </c>
      <c r="HV636">
        <v>0</v>
      </c>
      <c r="HW636">
        <v>0</v>
      </c>
      <c r="HX636">
        <v>0</v>
      </c>
      <c r="HY636" t="s">
        <v>425</v>
      </c>
      <c r="HZ636" t="s">
        <v>426</v>
      </c>
      <c r="IA636" t="s">
        <v>427</v>
      </c>
      <c r="IB636" t="s">
        <v>427</v>
      </c>
      <c r="IC636" t="s">
        <v>427</v>
      </c>
      <c r="ID636" t="s">
        <v>427</v>
      </c>
      <c r="IE636">
        <v>0</v>
      </c>
      <c r="IF636">
        <v>100</v>
      </c>
      <c r="IG636">
        <v>100</v>
      </c>
      <c r="IH636">
        <v>-0.85</v>
      </c>
      <c r="II636">
        <v>0.1397</v>
      </c>
      <c r="IJ636">
        <v>0.3340698134881136</v>
      </c>
      <c r="IK636">
        <v>-0.0004613869835165773</v>
      </c>
      <c r="IL636">
        <v>-7.733014719846753E-07</v>
      </c>
      <c r="IM636">
        <v>2.12217718631011E-10</v>
      </c>
      <c r="IN636">
        <v>-0.1489367367143348</v>
      </c>
      <c r="IO636">
        <v>0.000886434048502425</v>
      </c>
      <c r="IP636">
        <v>0.0004187276611132993</v>
      </c>
      <c r="IQ636">
        <v>-3.612086840460417E-06</v>
      </c>
      <c r="IR636">
        <v>19</v>
      </c>
      <c r="IS636">
        <v>2204</v>
      </c>
      <c r="IT636">
        <v>1</v>
      </c>
      <c r="IU636">
        <v>37</v>
      </c>
      <c r="IV636">
        <v>14.3</v>
      </c>
      <c r="IW636">
        <v>14.4</v>
      </c>
      <c r="IX636">
        <v>2.48291</v>
      </c>
      <c r="IY636">
        <v>2.21436</v>
      </c>
      <c r="IZ636">
        <v>1.39648</v>
      </c>
      <c r="JA636">
        <v>2.34741</v>
      </c>
      <c r="JB636">
        <v>1.49536</v>
      </c>
      <c r="JC636">
        <v>2.35107</v>
      </c>
      <c r="JD636">
        <v>40.146</v>
      </c>
      <c r="JE636">
        <v>13.3965</v>
      </c>
      <c r="JF636">
        <v>18</v>
      </c>
      <c r="JG636">
        <v>393.469</v>
      </c>
      <c r="JH636">
        <v>550.88</v>
      </c>
      <c r="JI636">
        <v>33.3709</v>
      </c>
      <c r="JJ636">
        <v>32.895</v>
      </c>
      <c r="JK636">
        <v>30.0003</v>
      </c>
      <c r="JL636">
        <v>32.72</v>
      </c>
      <c r="JM636">
        <v>32.6079</v>
      </c>
      <c r="JN636">
        <v>49.7382</v>
      </c>
      <c r="JO636">
        <v>30.3426</v>
      </c>
      <c r="JP636">
        <v>0</v>
      </c>
      <c r="JQ636">
        <v>-999.9</v>
      </c>
      <c r="JR636">
        <v>1235.99</v>
      </c>
      <c r="JS636">
        <v>18.9354</v>
      </c>
      <c r="JT636">
        <v>99.56140000000001</v>
      </c>
      <c r="JU636">
        <v>99.6738</v>
      </c>
    </row>
    <row r="637" spans="1:281">
      <c r="A637">
        <v>621</v>
      </c>
      <c r="B637">
        <v>1652297327</v>
      </c>
      <c r="C637">
        <v>15270.5</v>
      </c>
      <c r="D637" t="s">
        <v>1755</v>
      </c>
      <c r="E637" t="s">
        <v>1756</v>
      </c>
      <c r="F637">
        <v>5</v>
      </c>
      <c r="G637" t="s">
        <v>1605</v>
      </c>
      <c r="H637" t="s">
        <v>418</v>
      </c>
      <c r="I637">
        <v>1652297324.5</v>
      </c>
      <c r="J637">
        <f>(K637)/1000</f>
        <v>0</v>
      </c>
      <c r="K637">
        <f>IF(CZ637, AN637, AH637)</f>
        <v>0</v>
      </c>
      <c r="L637">
        <f>IF(CZ637, AI637, AG637)</f>
        <v>0</v>
      </c>
      <c r="M637">
        <f>DB637 - IF(AU637&gt;1, L637*CV637*100.0/(AW637*DP637), 0)</f>
        <v>0</v>
      </c>
      <c r="N637">
        <f>((T637-J637/2)*M637-L637)/(T637+J637/2)</f>
        <v>0</v>
      </c>
      <c r="O637">
        <f>N637*(DI637+DJ637)/1000.0</f>
        <v>0</v>
      </c>
      <c r="P637">
        <f>(DB637 - IF(AU637&gt;1, L637*CV637*100.0/(AW637*DP637), 0))*(DI637+DJ637)/1000.0</f>
        <v>0</v>
      </c>
      <c r="Q637">
        <f>2.0/((1/S637-1/R637)+SIGN(S637)*SQRT((1/S637-1/R637)*(1/S637-1/R637) + 4*CW637/((CW637+1)*(CW637+1))*(2*1/S637*1/R637-1/R637*1/R637)))</f>
        <v>0</v>
      </c>
      <c r="R637">
        <f>IF(LEFT(CX637,1)&lt;&gt;"0",IF(LEFT(CX637,1)="1",3.0,CY637),$D$5+$E$5*(DP637*DI637/($K$5*1000))+$F$5*(DP637*DI637/($K$5*1000))*MAX(MIN(CV637,$J$5),$I$5)*MAX(MIN(CV637,$J$5),$I$5)+$G$5*MAX(MIN(CV637,$J$5),$I$5)*(DP637*DI637/($K$5*1000))+$H$5*(DP637*DI637/($K$5*1000))*(DP637*DI637/($K$5*1000)))</f>
        <v>0</v>
      </c>
      <c r="S637">
        <f>J637*(1000-(1000*0.61365*exp(17.502*W637/(240.97+W637))/(DI637+DJ637)+DD637)/2)/(1000*0.61365*exp(17.502*W637/(240.97+W637))/(DI637+DJ637)-DD637)</f>
        <v>0</v>
      </c>
      <c r="T637">
        <f>1/((CW637+1)/(Q637/1.6)+1/(R637/1.37)) + CW637/((CW637+1)/(Q637/1.6) + CW637/(R637/1.37))</f>
        <v>0</v>
      </c>
      <c r="U637">
        <f>(CR637*CU637)</f>
        <v>0</v>
      </c>
      <c r="V637">
        <f>(DK637+(U637+2*0.95*5.67E-8*(((DK637+$B$7)+273)^4-(DK637+273)^4)-44100*J637)/(1.84*29.3*R637+8*0.95*5.67E-8*(DK637+273)^3))</f>
        <v>0</v>
      </c>
      <c r="W637">
        <f>($C$7*DL637+$D$7*DM637+$E$7*V637)</f>
        <v>0</v>
      </c>
      <c r="X637">
        <f>0.61365*exp(17.502*W637/(240.97+W637))</f>
        <v>0</v>
      </c>
      <c r="Y637">
        <f>(Z637/AA637*100)</f>
        <v>0</v>
      </c>
      <c r="Z637">
        <f>DD637*(DI637+DJ637)/1000</f>
        <v>0</v>
      </c>
      <c r="AA637">
        <f>0.61365*exp(17.502*DK637/(240.97+DK637))</f>
        <v>0</v>
      </c>
      <c r="AB637">
        <f>(X637-DD637*(DI637+DJ637)/1000)</f>
        <v>0</v>
      </c>
      <c r="AC637">
        <f>(-J637*44100)</f>
        <v>0</v>
      </c>
      <c r="AD637">
        <f>2*29.3*R637*0.92*(DK637-W637)</f>
        <v>0</v>
      </c>
      <c r="AE637">
        <f>2*0.95*5.67E-8*(((DK637+$B$7)+273)^4-(W637+273)^4)</f>
        <v>0</v>
      </c>
      <c r="AF637">
        <f>U637+AE637+AC637+AD637</f>
        <v>0</v>
      </c>
      <c r="AG637">
        <f>DH637*AU637*(DC637-DB637*(1000-AU637*DE637)/(1000-AU637*DD637))/(100*CV637)</f>
        <v>0</v>
      </c>
      <c r="AH637">
        <f>1000*DH637*AU637*(DD637-DE637)/(100*CV637*(1000-AU637*DD637))</f>
        <v>0</v>
      </c>
      <c r="AI637">
        <f>(AJ637 - AK637 - DI637*1E3/(8.314*(DK637+273.15)) * AM637/DH637 * AL637) * DH637/(100*CV637) * (1000 - DE637)/1000</f>
        <v>0</v>
      </c>
      <c r="AJ637">
        <v>1245.143321806878</v>
      </c>
      <c r="AK637">
        <v>1167.13109090909</v>
      </c>
      <c r="AL637">
        <v>3.412101022248569</v>
      </c>
      <c r="AM637">
        <v>66.43299364286264</v>
      </c>
      <c r="AN637">
        <f>(AP637 - AO637 + DI637*1E3/(8.314*(DK637+273.15)) * AR637/DH637 * AQ637) * DH637/(100*CV637) * 1000/(1000 - AP637)</f>
        <v>0</v>
      </c>
      <c r="AO637">
        <v>18.74715663635168</v>
      </c>
      <c r="AP637">
        <v>29.07122937062939</v>
      </c>
      <c r="AQ637">
        <v>8.576610899402517E-05</v>
      </c>
      <c r="AR637">
        <v>79.14352764128105</v>
      </c>
      <c r="AS637">
        <v>0</v>
      </c>
      <c r="AT637">
        <v>0</v>
      </c>
      <c r="AU637">
        <f>IF(AS637*$H$13&gt;=AW637,1.0,(AW637/(AW637-AS637*$H$13)))</f>
        <v>0</v>
      </c>
      <c r="AV637">
        <f>(AU637-1)*100</f>
        <v>0</v>
      </c>
      <c r="AW637">
        <f>MAX(0,($B$13+$C$13*DP637)/(1+$D$13*DP637)*DI637/(DK637+273)*$E$13)</f>
        <v>0</v>
      </c>
      <c r="AX637" t="s">
        <v>421</v>
      </c>
      <c r="AY637" t="s">
        <v>421</v>
      </c>
      <c r="AZ637">
        <v>0</v>
      </c>
      <c r="BA637">
        <v>0</v>
      </c>
      <c r="BB637">
        <f>1-AZ637/BA637</f>
        <v>0</v>
      </c>
      <c r="BC637">
        <v>0</v>
      </c>
      <c r="BD637" t="s">
        <v>421</v>
      </c>
      <c r="BE637" t="s">
        <v>421</v>
      </c>
      <c r="BF637">
        <v>0</v>
      </c>
      <c r="BG637">
        <v>0</v>
      </c>
      <c r="BH637">
        <f>1-BF637/BG637</f>
        <v>0</v>
      </c>
      <c r="BI637">
        <v>0.5</v>
      </c>
      <c r="BJ637">
        <f>CS637</f>
        <v>0</v>
      </c>
      <c r="BK637">
        <f>L637</f>
        <v>0</v>
      </c>
      <c r="BL637">
        <f>BH637*BI637*BJ637</f>
        <v>0</v>
      </c>
      <c r="BM637">
        <f>(BK637-BC637)/BJ637</f>
        <v>0</v>
      </c>
      <c r="BN637">
        <f>(BA637-BG637)/BG637</f>
        <v>0</v>
      </c>
      <c r="BO637">
        <f>AZ637/(BB637+AZ637/BG637)</f>
        <v>0</v>
      </c>
      <c r="BP637" t="s">
        <v>421</v>
      </c>
      <c r="BQ637">
        <v>0</v>
      </c>
      <c r="BR637">
        <f>IF(BQ637&lt;&gt;0, BQ637, BO637)</f>
        <v>0</v>
      </c>
      <c r="BS637">
        <f>1-BR637/BG637</f>
        <v>0</v>
      </c>
      <c r="BT637">
        <f>(BG637-BF637)/(BG637-BR637)</f>
        <v>0</v>
      </c>
      <c r="BU637">
        <f>(BA637-BG637)/(BA637-BR637)</f>
        <v>0</v>
      </c>
      <c r="BV637">
        <f>(BG637-BF637)/(BG637-AZ637)</f>
        <v>0</v>
      </c>
      <c r="BW637">
        <f>(BA637-BG637)/(BA637-AZ637)</f>
        <v>0</v>
      </c>
      <c r="BX637">
        <f>(BT637*BR637/BF637)</f>
        <v>0</v>
      </c>
      <c r="BY637">
        <f>(1-BX637)</f>
        <v>0</v>
      </c>
      <c r="BZ637">
        <v>1371</v>
      </c>
      <c r="CA637">
        <v>300</v>
      </c>
      <c r="CB637">
        <v>300</v>
      </c>
      <c r="CC637">
        <v>300</v>
      </c>
      <c r="CD637">
        <v>10508.5</v>
      </c>
      <c r="CE637">
        <v>0.03</v>
      </c>
      <c r="CF637">
        <v>-0.00739737</v>
      </c>
      <c r="CG637">
        <v>0.08</v>
      </c>
      <c r="CH637" t="s">
        <v>421</v>
      </c>
      <c r="CI637" t="s">
        <v>421</v>
      </c>
      <c r="CJ637" t="s">
        <v>421</v>
      </c>
      <c r="CK637" t="s">
        <v>421</v>
      </c>
      <c r="CL637" t="s">
        <v>421</v>
      </c>
      <c r="CM637" t="s">
        <v>421</v>
      </c>
      <c r="CN637" t="s">
        <v>421</v>
      </c>
      <c r="CO637" t="s">
        <v>421</v>
      </c>
      <c r="CP637" t="s">
        <v>421</v>
      </c>
      <c r="CQ637" t="s">
        <v>421</v>
      </c>
      <c r="CR637">
        <f>$B$11*DQ637+$C$11*DR637+$F$11*EC637*(1-EF637)</f>
        <v>0</v>
      </c>
      <c r="CS637">
        <f>CR637*CT637</f>
        <v>0</v>
      </c>
      <c r="CT637">
        <f>($B$11*$D$9+$C$11*$D$9+$F$11*((EP637+EH637)/MAX(EP637+EH637+EQ637, 0.1)*$I$9+EQ637/MAX(EP637+EH637+EQ637, 0.1)*$J$9))/($B$11+$C$11+$F$11)</f>
        <v>0</v>
      </c>
      <c r="CU637">
        <f>($B$11*$K$9+$C$11*$K$9+$F$11*((EP637+EH637)/MAX(EP637+EH637+EQ637, 0.1)*$P$9+EQ637/MAX(EP637+EH637+EQ637, 0.1)*$Q$9))/($B$11+$C$11+$F$11)</f>
        <v>0</v>
      </c>
      <c r="CV637">
        <v>6</v>
      </c>
      <c r="CW637">
        <v>0.5</v>
      </c>
      <c r="CX637" t="s">
        <v>422</v>
      </c>
      <c r="CY637">
        <v>2</v>
      </c>
      <c r="CZ637" t="b">
        <v>1</v>
      </c>
      <c r="DA637">
        <v>1652297324.5</v>
      </c>
      <c r="DB637">
        <v>1126.513333333333</v>
      </c>
      <c r="DC637">
        <v>1226.035555555555</v>
      </c>
      <c r="DD637">
        <v>29.07383333333334</v>
      </c>
      <c r="DE637">
        <v>18.80165555555556</v>
      </c>
      <c r="DF637">
        <v>1127.376666666667</v>
      </c>
      <c r="DG637">
        <v>28.93406666666666</v>
      </c>
      <c r="DH637">
        <v>400.0559999999999</v>
      </c>
      <c r="DI637">
        <v>90.50096666666666</v>
      </c>
      <c r="DJ637">
        <v>0.09996761111111112</v>
      </c>
      <c r="DK637">
        <v>34.15051111111111</v>
      </c>
      <c r="DL637">
        <v>32.84278888888888</v>
      </c>
      <c r="DM637">
        <v>999.9000000000001</v>
      </c>
      <c r="DN637">
        <v>0</v>
      </c>
      <c r="DO637">
        <v>0</v>
      </c>
      <c r="DP637">
        <v>10009.78888888889</v>
      </c>
      <c r="DQ637">
        <v>0</v>
      </c>
      <c r="DR637">
        <v>535.7821111111111</v>
      </c>
      <c r="DS637">
        <v>-99.52321111111111</v>
      </c>
      <c r="DT637">
        <v>1160.245555555555</v>
      </c>
      <c r="DU637">
        <v>1249.527777777778</v>
      </c>
      <c r="DV637">
        <v>10.27217777777778</v>
      </c>
      <c r="DW637">
        <v>1226.035555555555</v>
      </c>
      <c r="DX637">
        <v>18.80165555555556</v>
      </c>
      <c r="DY637">
        <v>2.631208888888889</v>
      </c>
      <c r="DZ637">
        <v>1.701568888888889</v>
      </c>
      <c r="EA637">
        <v>21.8617</v>
      </c>
      <c r="EB637">
        <v>14.91071111111111</v>
      </c>
      <c r="EC637">
        <v>1500.014444444444</v>
      </c>
      <c r="ED637">
        <v>0.9729998888888889</v>
      </c>
      <c r="EE637">
        <v>0.02700025555555556</v>
      </c>
      <c r="EF637">
        <v>0</v>
      </c>
      <c r="EG637">
        <v>1071.712222222222</v>
      </c>
      <c r="EH637">
        <v>5.00097</v>
      </c>
      <c r="EI637">
        <v>17533.45555555556</v>
      </c>
      <c r="EJ637">
        <v>12491.71111111111</v>
      </c>
      <c r="EK637">
        <v>43.062</v>
      </c>
      <c r="EL637">
        <v>44.833</v>
      </c>
      <c r="EM637">
        <v>43.312</v>
      </c>
      <c r="EN637">
        <v>44.562</v>
      </c>
      <c r="EO637">
        <v>44.187</v>
      </c>
      <c r="EP637">
        <v>1454.646666666667</v>
      </c>
      <c r="EQ637">
        <v>40.36777777777777</v>
      </c>
      <c r="ER637">
        <v>0</v>
      </c>
      <c r="ES637">
        <v>884</v>
      </c>
      <c r="ET637">
        <v>0</v>
      </c>
      <c r="EU637">
        <v>1074.407307692308</v>
      </c>
      <c r="EV637">
        <v>-30.61025642313703</v>
      </c>
      <c r="EW637">
        <v>-334.6803420753644</v>
      </c>
      <c r="EX637">
        <v>17556.31538461539</v>
      </c>
      <c r="EY637">
        <v>15</v>
      </c>
      <c r="EZ637">
        <v>1652296461.5</v>
      </c>
      <c r="FA637" t="s">
        <v>1606</v>
      </c>
      <c r="FB637">
        <v>1652296461.5</v>
      </c>
      <c r="FC637">
        <v>1652296459.5</v>
      </c>
      <c r="FD637">
        <v>40</v>
      </c>
      <c r="FE637">
        <v>-0.753</v>
      </c>
      <c r="FF637">
        <v>0.017</v>
      </c>
      <c r="FG637">
        <v>0.039</v>
      </c>
      <c r="FH637">
        <v>0.136</v>
      </c>
      <c r="FI637">
        <v>400</v>
      </c>
      <c r="FJ637">
        <v>29</v>
      </c>
      <c r="FK637">
        <v>0.22</v>
      </c>
      <c r="FL637">
        <v>0.25</v>
      </c>
      <c r="FM637">
        <v>-99.12054146341464</v>
      </c>
      <c r="FN637">
        <v>-2.445016724738675</v>
      </c>
      <c r="FO637">
        <v>0.2579584367878949</v>
      </c>
      <c r="FP637">
        <v>-1</v>
      </c>
      <c r="FQ637">
        <v>10.49204146341463</v>
      </c>
      <c r="FR637">
        <v>-1.51694425087107</v>
      </c>
      <c r="FS637">
        <v>0.1498727345899453</v>
      </c>
      <c r="FT637">
        <v>0</v>
      </c>
      <c r="FU637">
        <v>0</v>
      </c>
      <c r="FV637">
        <v>0</v>
      </c>
      <c r="FW637">
        <v>0</v>
      </c>
      <c r="FX637">
        <v>-1</v>
      </c>
      <c r="FY637">
        <v>0</v>
      </c>
      <c r="FZ637">
        <v>1</v>
      </c>
      <c r="GA637" t="s">
        <v>710</v>
      </c>
      <c r="GB637">
        <v>2.69297</v>
      </c>
      <c r="GC637">
        <v>2.70531</v>
      </c>
      <c r="GD637">
        <v>0.185098</v>
      </c>
      <c r="GE637">
        <v>0.193011</v>
      </c>
      <c r="GF637">
        <v>0.120433</v>
      </c>
      <c r="GG637">
        <v>0.0879128</v>
      </c>
      <c r="GH637">
        <v>25502.8</v>
      </c>
      <c r="GI637">
        <v>25362.5</v>
      </c>
      <c r="GJ637">
        <v>29130.8</v>
      </c>
      <c r="GK637">
        <v>29098.3</v>
      </c>
      <c r="GL637">
        <v>33922.1</v>
      </c>
      <c r="GM637">
        <v>35338.4</v>
      </c>
      <c r="GN637">
        <v>40993.5</v>
      </c>
      <c r="GO637">
        <v>41528</v>
      </c>
      <c r="GP637">
        <v>1.71127</v>
      </c>
      <c r="GQ637">
        <v>1.98382</v>
      </c>
      <c r="GR637">
        <v>0.06997589999999999</v>
      </c>
      <c r="GS637">
        <v>0</v>
      </c>
      <c r="GT637">
        <v>31.7171</v>
      </c>
      <c r="GU637">
        <v>999.9</v>
      </c>
      <c r="GV637">
        <v>36.6</v>
      </c>
      <c r="GW637">
        <v>38.1</v>
      </c>
      <c r="GX637">
        <v>27.0701</v>
      </c>
      <c r="GY637">
        <v>62.8047</v>
      </c>
      <c r="GZ637">
        <v>29.3109</v>
      </c>
      <c r="HA637">
        <v>1</v>
      </c>
      <c r="HB637">
        <v>0.425244</v>
      </c>
      <c r="HC637">
        <v>0</v>
      </c>
      <c r="HD637">
        <v>20.3916</v>
      </c>
      <c r="HE637">
        <v>5.21429</v>
      </c>
      <c r="HF637">
        <v>12.0099</v>
      </c>
      <c r="HG637">
        <v>4.98685</v>
      </c>
      <c r="HH637">
        <v>3.28835</v>
      </c>
      <c r="HI637">
        <v>2595.2</v>
      </c>
      <c r="HJ637">
        <v>9999</v>
      </c>
      <c r="HK637">
        <v>9999</v>
      </c>
      <c r="HL637">
        <v>48.1</v>
      </c>
      <c r="HM637">
        <v>1.86737</v>
      </c>
      <c r="HN637">
        <v>1.8663</v>
      </c>
      <c r="HO637">
        <v>1.86584</v>
      </c>
      <c r="HP637">
        <v>1.8657</v>
      </c>
      <c r="HQ637">
        <v>1.86753</v>
      </c>
      <c r="HR637">
        <v>1.87006</v>
      </c>
      <c r="HS637">
        <v>1.86873</v>
      </c>
      <c r="HT637">
        <v>1.87011</v>
      </c>
      <c r="HU637">
        <v>0</v>
      </c>
      <c r="HV637">
        <v>0</v>
      </c>
      <c r="HW637">
        <v>0</v>
      </c>
      <c r="HX637">
        <v>0</v>
      </c>
      <c r="HY637" t="s">
        <v>425</v>
      </c>
      <c r="HZ637" t="s">
        <v>426</v>
      </c>
      <c r="IA637" t="s">
        <v>427</v>
      </c>
      <c r="IB637" t="s">
        <v>427</v>
      </c>
      <c r="IC637" t="s">
        <v>427</v>
      </c>
      <c r="ID637" t="s">
        <v>427</v>
      </c>
      <c r="IE637">
        <v>0</v>
      </c>
      <c r="IF637">
        <v>100</v>
      </c>
      <c r="IG637">
        <v>100</v>
      </c>
      <c r="IH637">
        <v>-0.88</v>
      </c>
      <c r="II637">
        <v>0.1397</v>
      </c>
      <c r="IJ637">
        <v>0.3340698134881136</v>
      </c>
      <c r="IK637">
        <v>-0.0004613869835165773</v>
      </c>
      <c r="IL637">
        <v>-7.733014719846753E-07</v>
      </c>
      <c r="IM637">
        <v>2.12217718631011E-10</v>
      </c>
      <c r="IN637">
        <v>-0.1489367367143348</v>
      </c>
      <c r="IO637">
        <v>0.000886434048502425</v>
      </c>
      <c r="IP637">
        <v>0.0004187276611132993</v>
      </c>
      <c r="IQ637">
        <v>-3.612086840460417E-06</v>
      </c>
      <c r="IR637">
        <v>19</v>
      </c>
      <c r="IS637">
        <v>2204</v>
      </c>
      <c r="IT637">
        <v>1</v>
      </c>
      <c r="IU637">
        <v>37</v>
      </c>
      <c r="IV637">
        <v>14.4</v>
      </c>
      <c r="IW637">
        <v>14.5</v>
      </c>
      <c r="IX637">
        <v>2.50854</v>
      </c>
      <c r="IY637">
        <v>2.21924</v>
      </c>
      <c r="IZ637">
        <v>1.39648</v>
      </c>
      <c r="JA637">
        <v>2.34741</v>
      </c>
      <c r="JB637">
        <v>1.49536</v>
      </c>
      <c r="JC637">
        <v>2.30347</v>
      </c>
      <c r="JD637">
        <v>40.1713</v>
      </c>
      <c r="JE637">
        <v>13.3965</v>
      </c>
      <c r="JF637">
        <v>18</v>
      </c>
      <c r="JG637">
        <v>393.512</v>
      </c>
      <c r="JH637">
        <v>551.109</v>
      </c>
      <c r="JI637">
        <v>33.3755</v>
      </c>
      <c r="JJ637">
        <v>32.9</v>
      </c>
      <c r="JK637">
        <v>30.0005</v>
      </c>
      <c r="JL637">
        <v>32.725</v>
      </c>
      <c r="JM637">
        <v>32.6126</v>
      </c>
      <c r="JN637">
        <v>50.2426</v>
      </c>
      <c r="JO637">
        <v>30.0464</v>
      </c>
      <c r="JP637">
        <v>0</v>
      </c>
      <c r="JQ637">
        <v>-999.9</v>
      </c>
      <c r="JR637">
        <v>1256.05</v>
      </c>
      <c r="JS637">
        <v>19.0682</v>
      </c>
      <c r="JT637">
        <v>99.5617</v>
      </c>
      <c r="JU637">
        <v>99.6743</v>
      </c>
    </row>
    <row r="638" spans="1:281">
      <c r="A638">
        <v>622</v>
      </c>
      <c r="B638">
        <v>1652297332</v>
      </c>
      <c r="C638">
        <v>15275.5</v>
      </c>
      <c r="D638" t="s">
        <v>1757</v>
      </c>
      <c r="E638" t="s">
        <v>1758</v>
      </c>
      <c r="F638">
        <v>5</v>
      </c>
      <c r="G638" t="s">
        <v>1605</v>
      </c>
      <c r="H638" t="s">
        <v>418</v>
      </c>
      <c r="I638">
        <v>1652297329.2</v>
      </c>
      <c r="J638">
        <f>(K638)/1000</f>
        <v>0</v>
      </c>
      <c r="K638">
        <f>IF(CZ638, AN638, AH638)</f>
        <v>0</v>
      </c>
      <c r="L638">
        <f>IF(CZ638, AI638, AG638)</f>
        <v>0</v>
      </c>
      <c r="M638">
        <f>DB638 - IF(AU638&gt;1, L638*CV638*100.0/(AW638*DP638), 0)</f>
        <v>0</v>
      </c>
      <c r="N638">
        <f>((T638-J638/2)*M638-L638)/(T638+J638/2)</f>
        <v>0</v>
      </c>
      <c r="O638">
        <f>N638*(DI638+DJ638)/1000.0</f>
        <v>0</v>
      </c>
      <c r="P638">
        <f>(DB638 - IF(AU638&gt;1, L638*CV638*100.0/(AW638*DP638), 0))*(DI638+DJ638)/1000.0</f>
        <v>0</v>
      </c>
      <c r="Q638">
        <f>2.0/((1/S638-1/R638)+SIGN(S638)*SQRT((1/S638-1/R638)*(1/S638-1/R638) + 4*CW638/((CW638+1)*(CW638+1))*(2*1/S638*1/R638-1/R638*1/R638)))</f>
        <v>0</v>
      </c>
      <c r="R638">
        <f>IF(LEFT(CX638,1)&lt;&gt;"0",IF(LEFT(CX638,1)="1",3.0,CY638),$D$5+$E$5*(DP638*DI638/($K$5*1000))+$F$5*(DP638*DI638/($K$5*1000))*MAX(MIN(CV638,$J$5),$I$5)*MAX(MIN(CV638,$J$5),$I$5)+$G$5*MAX(MIN(CV638,$J$5),$I$5)*(DP638*DI638/($K$5*1000))+$H$5*(DP638*DI638/($K$5*1000))*(DP638*DI638/($K$5*1000)))</f>
        <v>0</v>
      </c>
      <c r="S638">
        <f>J638*(1000-(1000*0.61365*exp(17.502*W638/(240.97+W638))/(DI638+DJ638)+DD638)/2)/(1000*0.61365*exp(17.502*W638/(240.97+W638))/(DI638+DJ638)-DD638)</f>
        <v>0</v>
      </c>
      <c r="T638">
        <f>1/((CW638+1)/(Q638/1.6)+1/(R638/1.37)) + CW638/((CW638+1)/(Q638/1.6) + CW638/(R638/1.37))</f>
        <v>0</v>
      </c>
      <c r="U638">
        <f>(CR638*CU638)</f>
        <v>0</v>
      </c>
      <c r="V638">
        <f>(DK638+(U638+2*0.95*5.67E-8*(((DK638+$B$7)+273)^4-(DK638+273)^4)-44100*J638)/(1.84*29.3*R638+8*0.95*5.67E-8*(DK638+273)^3))</f>
        <v>0</v>
      </c>
      <c r="W638">
        <f>($C$7*DL638+$D$7*DM638+$E$7*V638)</f>
        <v>0</v>
      </c>
      <c r="X638">
        <f>0.61365*exp(17.502*W638/(240.97+W638))</f>
        <v>0</v>
      </c>
      <c r="Y638">
        <f>(Z638/AA638*100)</f>
        <v>0</v>
      </c>
      <c r="Z638">
        <f>DD638*(DI638+DJ638)/1000</f>
        <v>0</v>
      </c>
      <c r="AA638">
        <f>0.61365*exp(17.502*DK638/(240.97+DK638))</f>
        <v>0</v>
      </c>
      <c r="AB638">
        <f>(X638-DD638*(DI638+DJ638)/1000)</f>
        <v>0</v>
      </c>
      <c r="AC638">
        <f>(-J638*44100)</f>
        <v>0</v>
      </c>
      <c r="AD638">
        <f>2*29.3*R638*0.92*(DK638-W638)</f>
        <v>0</v>
      </c>
      <c r="AE638">
        <f>2*0.95*5.67E-8*(((DK638+$B$7)+273)^4-(W638+273)^4)</f>
        <v>0</v>
      </c>
      <c r="AF638">
        <f>U638+AE638+AC638+AD638</f>
        <v>0</v>
      </c>
      <c r="AG638">
        <f>DH638*AU638*(DC638-DB638*(1000-AU638*DE638)/(1000-AU638*DD638))/(100*CV638)</f>
        <v>0</v>
      </c>
      <c r="AH638">
        <f>1000*DH638*AU638*(DD638-DE638)/(100*CV638*(1000-AU638*DD638))</f>
        <v>0</v>
      </c>
      <c r="AI638">
        <f>(AJ638 - AK638 - DI638*1E3/(8.314*(DK638+273.15)) * AM638/DH638 * AL638) * DH638/(100*CV638) * (1000 - DE638)/1000</f>
        <v>0</v>
      </c>
      <c r="AJ638">
        <v>1262.266562870164</v>
      </c>
      <c r="AK638">
        <v>1184.252303030303</v>
      </c>
      <c r="AL638">
        <v>3.419773153524104</v>
      </c>
      <c r="AM638">
        <v>66.43299364286264</v>
      </c>
      <c r="AN638">
        <f>(AP638 - AO638 + DI638*1E3/(8.314*(DK638+273.15)) * AR638/DH638 * AQ638) * DH638/(100*CV638) * 1000/(1000 - AP638)</f>
        <v>0</v>
      </c>
      <c r="AO638">
        <v>18.89298844553941</v>
      </c>
      <c r="AP638">
        <v>29.0836062937063</v>
      </c>
      <c r="AQ638">
        <v>0.0001953355682115015</v>
      </c>
      <c r="AR638">
        <v>79.14352764128105</v>
      </c>
      <c r="AS638">
        <v>0</v>
      </c>
      <c r="AT638">
        <v>0</v>
      </c>
      <c r="AU638">
        <f>IF(AS638*$H$13&gt;=AW638,1.0,(AW638/(AW638-AS638*$H$13)))</f>
        <v>0</v>
      </c>
      <c r="AV638">
        <f>(AU638-1)*100</f>
        <v>0</v>
      </c>
      <c r="AW638">
        <f>MAX(0,($B$13+$C$13*DP638)/(1+$D$13*DP638)*DI638/(DK638+273)*$E$13)</f>
        <v>0</v>
      </c>
      <c r="AX638" t="s">
        <v>421</v>
      </c>
      <c r="AY638" t="s">
        <v>421</v>
      </c>
      <c r="AZ638">
        <v>0</v>
      </c>
      <c r="BA638">
        <v>0</v>
      </c>
      <c r="BB638">
        <f>1-AZ638/BA638</f>
        <v>0</v>
      </c>
      <c r="BC638">
        <v>0</v>
      </c>
      <c r="BD638" t="s">
        <v>421</v>
      </c>
      <c r="BE638" t="s">
        <v>421</v>
      </c>
      <c r="BF638">
        <v>0</v>
      </c>
      <c r="BG638">
        <v>0</v>
      </c>
      <c r="BH638">
        <f>1-BF638/BG638</f>
        <v>0</v>
      </c>
      <c r="BI638">
        <v>0.5</v>
      </c>
      <c r="BJ638">
        <f>CS638</f>
        <v>0</v>
      </c>
      <c r="BK638">
        <f>L638</f>
        <v>0</v>
      </c>
      <c r="BL638">
        <f>BH638*BI638*BJ638</f>
        <v>0</v>
      </c>
      <c r="BM638">
        <f>(BK638-BC638)/BJ638</f>
        <v>0</v>
      </c>
      <c r="BN638">
        <f>(BA638-BG638)/BG638</f>
        <v>0</v>
      </c>
      <c r="BO638">
        <f>AZ638/(BB638+AZ638/BG638)</f>
        <v>0</v>
      </c>
      <c r="BP638" t="s">
        <v>421</v>
      </c>
      <c r="BQ638">
        <v>0</v>
      </c>
      <c r="BR638">
        <f>IF(BQ638&lt;&gt;0, BQ638, BO638)</f>
        <v>0</v>
      </c>
      <c r="BS638">
        <f>1-BR638/BG638</f>
        <v>0</v>
      </c>
      <c r="BT638">
        <f>(BG638-BF638)/(BG638-BR638)</f>
        <v>0</v>
      </c>
      <c r="BU638">
        <f>(BA638-BG638)/(BA638-BR638)</f>
        <v>0</v>
      </c>
      <c r="BV638">
        <f>(BG638-BF638)/(BG638-AZ638)</f>
        <v>0</v>
      </c>
      <c r="BW638">
        <f>(BA638-BG638)/(BA638-AZ638)</f>
        <v>0</v>
      </c>
      <c r="BX638">
        <f>(BT638*BR638/BF638)</f>
        <v>0</v>
      </c>
      <c r="BY638">
        <f>(1-BX638)</f>
        <v>0</v>
      </c>
      <c r="BZ638">
        <v>1371</v>
      </c>
      <c r="CA638">
        <v>300</v>
      </c>
      <c r="CB638">
        <v>300</v>
      </c>
      <c r="CC638">
        <v>300</v>
      </c>
      <c r="CD638">
        <v>10508.5</v>
      </c>
      <c r="CE638">
        <v>0.03</v>
      </c>
      <c r="CF638">
        <v>-0.00739737</v>
      </c>
      <c r="CG638">
        <v>0.08</v>
      </c>
      <c r="CH638" t="s">
        <v>421</v>
      </c>
      <c r="CI638" t="s">
        <v>421</v>
      </c>
      <c r="CJ638" t="s">
        <v>421</v>
      </c>
      <c r="CK638" t="s">
        <v>421</v>
      </c>
      <c r="CL638" t="s">
        <v>421</v>
      </c>
      <c r="CM638" t="s">
        <v>421</v>
      </c>
      <c r="CN638" t="s">
        <v>421</v>
      </c>
      <c r="CO638" t="s">
        <v>421</v>
      </c>
      <c r="CP638" t="s">
        <v>421</v>
      </c>
      <c r="CQ638" t="s">
        <v>421</v>
      </c>
      <c r="CR638">
        <f>$B$11*DQ638+$C$11*DR638+$F$11*EC638*(1-EF638)</f>
        <v>0</v>
      </c>
      <c r="CS638">
        <f>CR638*CT638</f>
        <v>0</v>
      </c>
      <c r="CT638">
        <f>($B$11*$D$9+$C$11*$D$9+$F$11*((EP638+EH638)/MAX(EP638+EH638+EQ638, 0.1)*$I$9+EQ638/MAX(EP638+EH638+EQ638, 0.1)*$J$9))/($B$11+$C$11+$F$11)</f>
        <v>0</v>
      </c>
      <c r="CU638">
        <f>($B$11*$K$9+$C$11*$K$9+$F$11*((EP638+EH638)/MAX(EP638+EH638+EQ638, 0.1)*$P$9+EQ638/MAX(EP638+EH638+EQ638, 0.1)*$Q$9))/($B$11+$C$11+$F$11)</f>
        <v>0</v>
      </c>
      <c r="CV638">
        <v>6</v>
      </c>
      <c r="CW638">
        <v>0.5</v>
      </c>
      <c r="CX638" t="s">
        <v>422</v>
      </c>
      <c r="CY638">
        <v>2</v>
      </c>
      <c r="CZ638" t="b">
        <v>1</v>
      </c>
      <c r="DA638">
        <v>1652297329.2</v>
      </c>
      <c r="DB638">
        <v>1142.218</v>
      </c>
      <c r="DC638">
        <v>1241.526</v>
      </c>
      <c r="DD638">
        <v>29.07716</v>
      </c>
      <c r="DE638">
        <v>18.92767</v>
      </c>
      <c r="DF638">
        <v>1143.105</v>
      </c>
      <c r="DG638">
        <v>28.93733</v>
      </c>
      <c r="DH638">
        <v>400.0924</v>
      </c>
      <c r="DI638">
        <v>90.49932</v>
      </c>
      <c r="DJ638">
        <v>0.10006688</v>
      </c>
      <c r="DK638">
        <v>34.15715</v>
      </c>
      <c r="DL638">
        <v>32.86137</v>
      </c>
      <c r="DM638">
        <v>999.9</v>
      </c>
      <c r="DN638">
        <v>0</v>
      </c>
      <c r="DO638">
        <v>0</v>
      </c>
      <c r="DP638">
        <v>10001.373</v>
      </c>
      <c r="DQ638">
        <v>0</v>
      </c>
      <c r="DR638">
        <v>510.5297</v>
      </c>
      <c r="DS638">
        <v>-99.31025000000002</v>
      </c>
      <c r="DT638">
        <v>1176.425</v>
      </c>
      <c r="DU638">
        <v>1265.48</v>
      </c>
      <c r="DV638">
        <v>10.14949</v>
      </c>
      <c r="DW638">
        <v>1241.526</v>
      </c>
      <c r="DX638">
        <v>18.92767</v>
      </c>
      <c r="DY638">
        <v>2.631462</v>
      </c>
      <c r="DZ638">
        <v>1.712941</v>
      </c>
      <c r="EA638">
        <v>21.86328</v>
      </c>
      <c r="EB638">
        <v>15.01417</v>
      </c>
      <c r="EC638">
        <v>1500.013</v>
      </c>
      <c r="ED638">
        <v>0.9729911999999998</v>
      </c>
      <c r="EE638">
        <v>0.02700868</v>
      </c>
      <c r="EF638">
        <v>0</v>
      </c>
      <c r="EG638">
        <v>1069.533</v>
      </c>
      <c r="EH638">
        <v>5.000970000000001</v>
      </c>
      <c r="EI638">
        <v>17457.29</v>
      </c>
      <c r="EJ638">
        <v>12491.68</v>
      </c>
      <c r="EK638">
        <v>43.062</v>
      </c>
      <c r="EL638">
        <v>44.8309</v>
      </c>
      <c r="EM638">
        <v>43.312</v>
      </c>
      <c r="EN638">
        <v>44.562</v>
      </c>
      <c r="EO638">
        <v>44.187</v>
      </c>
      <c r="EP638">
        <v>1454.633</v>
      </c>
      <c r="EQ638">
        <v>40.38</v>
      </c>
      <c r="ER638">
        <v>0</v>
      </c>
      <c r="ES638">
        <v>888.7999999523163</v>
      </c>
      <c r="ET638">
        <v>0</v>
      </c>
      <c r="EU638">
        <v>1072.008076923077</v>
      </c>
      <c r="EV638">
        <v>-30.22256406793753</v>
      </c>
      <c r="EW638">
        <v>-596.6632469870091</v>
      </c>
      <c r="EX638">
        <v>17514.36153846154</v>
      </c>
      <c r="EY638">
        <v>15</v>
      </c>
      <c r="EZ638">
        <v>1652296461.5</v>
      </c>
      <c r="FA638" t="s">
        <v>1606</v>
      </c>
      <c r="FB638">
        <v>1652296461.5</v>
      </c>
      <c r="FC638">
        <v>1652296459.5</v>
      </c>
      <c r="FD638">
        <v>40</v>
      </c>
      <c r="FE638">
        <v>-0.753</v>
      </c>
      <c r="FF638">
        <v>0.017</v>
      </c>
      <c r="FG638">
        <v>0.039</v>
      </c>
      <c r="FH638">
        <v>0.136</v>
      </c>
      <c r="FI638">
        <v>400</v>
      </c>
      <c r="FJ638">
        <v>29</v>
      </c>
      <c r="FK638">
        <v>0.22</v>
      </c>
      <c r="FL638">
        <v>0.25</v>
      </c>
      <c r="FM638">
        <v>-99.25181707317073</v>
      </c>
      <c r="FN638">
        <v>-1.432724738676015</v>
      </c>
      <c r="FO638">
        <v>0.2000086338410073</v>
      </c>
      <c r="FP638">
        <v>-1</v>
      </c>
      <c r="FQ638">
        <v>10.36419512195122</v>
      </c>
      <c r="FR638">
        <v>-1.569439024390249</v>
      </c>
      <c r="FS638">
        <v>0.1549993862320178</v>
      </c>
      <c r="FT638">
        <v>0</v>
      </c>
      <c r="FU638">
        <v>0</v>
      </c>
      <c r="FV638">
        <v>0</v>
      </c>
      <c r="FW638">
        <v>0</v>
      </c>
      <c r="FX638">
        <v>-1</v>
      </c>
      <c r="FY638">
        <v>0</v>
      </c>
      <c r="FZ638">
        <v>1</v>
      </c>
      <c r="GA638" t="s">
        <v>710</v>
      </c>
      <c r="GB638">
        <v>2.69279</v>
      </c>
      <c r="GC638">
        <v>2.70495</v>
      </c>
      <c r="GD638">
        <v>0.186795</v>
      </c>
      <c r="GE638">
        <v>0.194573</v>
      </c>
      <c r="GF638">
        <v>0.120465</v>
      </c>
      <c r="GG638">
        <v>0.0883434</v>
      </c>
      <c r="GH638">
        <v>25449.5</v>
      </c>
      <c r="GI638">
        <v>25313.3</v>
      </c>
      <c r="GJ638">
        <v>29130.8</v>
      </c>
      <c r="GK638">
        <v>29098.3</v>
      </c>
      <c r="GL638">
        <v>33920.9</v>
      </c>
      <c r="GM638">
        <v>35321.8</v>
      </c>
      <c r="GN638">
        <v>40993.6</v>
      </c>
      <c r="GO638">
        <v>41528</v>
      </c>
      <c r="GP638">
        <v>1.71087</v>
      </c>
      <c r="GQ638">
        <v>1.98423</v>
      </c>
      <c r="GR638">
        <v>0.0709854</v>
      </c>
      <c r="GS638">
        <v>0</v>
      </c>
      <c r="GT638">
        <v>31.7208</v>
      </c>
      <c r="GU638">
        <v>999.9</v>
      </c>
      <c r="GV638">
        <v>36.6</v>
      </c>
      <c r="GW638">
        <v>38.2</v>
      </c>
      <c r="GX638">
        <v>27.2165</v>
      </c>
      <c r="GY638">
        <v>62.9647</v>
      </c>
      <c r="GZ638">
        <v>29.1266</v>
      </c>
      <c r="HA638">
        <v>1</v>
      </c>
      <c r="HB638">
        <v>0.42534</v>
      </c>
      <c r="HC638">
        <v>0</v>
      </c>
      <c r="HD638">
        <v>20.3914</v>
      </c>
      <c r="HE638">
        <v>5.21355</v>
      </c>
      <c r="HF638">
        <v>12.0099</v>
      </c>
      <c r="HG638">
        <v>4.9866</v>
      </c>
      <c r="HH638">
        <v>3.28825</v>
      </c>
      <c r="HI638">
        <v>2595.5</v>
      </c>
      <c r="HJ638">
        <v>9999</v>
      </c>
      <c r="HK638">
        <v>9999</v>
      </c>
      <c r="HL638">
        <v>48.1</v>
      </c>
      <c r="HM638">
        <v>1.86737</v>
      </c>
      <c r="HN638">
        <v>1.8663</v>
      </c>
      <c r="HO638">
        <v>1.86584</v>
      </c>
      <c r="HP638">
        <v>1.86572</v>
      </c>
      <c r="HQ638">
        <v>1.86752</v>
      </c>
      <c r="HR638">
        <v>1.87006</v>
      </c>
      <c r="HS638">
        <v>1.86873</v>
      </c>
      <c r="HT638">
        <v>1.87011</v>
      </c>
      <c r="HU638">
        <v>0</v>
      </c>
      <c r="HV638">
        <v>0</v>
      </c>
      <c r="HW638">
        <v>0</v>
      </c>
      <c r="HX638">
        <v>0</v>
      </c>
      <c r="HY638" t="s">
        <v>425</v>
      </c>
      <c r="HZ638" t="s">
        <v>426</v>
      </c>
      <c r="IA638" t="s">
        <v>427</v>
      </c>
      <c r="IB638" t="s">
        <v>427</v>
      </c>
      <c r="IC638" t="s">
        <v>427</v>
      </c>
      <c r="ID638" t="s">
        <v>427</v>
      </c>
      <c r="IE638">
        <v>0</v>
      </c>
      <c r="IF638">
        <v>100</v>
      </c>
      <c r="IG638">
        <v>100</v>
      </c>
      <c r="IH638">
        <v>-0.9</v>
      </c>
      <c r="II638">
        <v>0.14</v>
      </c>
      <c r="IJ638">
        <v>0.3340698134881136</v>
      </c>
      <c r="IK638">
        <v>-0.0004613869835165773</v>
      </c>
      <c r="IL638">
        <v>-7.733014719846753E-07</v>
      </c>
      <c r="IM638">
        <v>2.12217718631011E-10</v>
      </c>
      <c r="IN638">
        <v>-0.1489367367143348</v>
      </c>
      <c r="IO638">
        <v>0.000886434048502425</v>
      </c>
      <c r="IP638">
        <v>0.0004187276611132993</v>
      </c>
      <c r="IQ638">
        <v>-3.612086840460417E-06</v>
      </c>
      <c r="IR638">
        <v>19</v>
      </c>
      <c r="IS638">
        <v>2204</v>
      </c>
      <c r="IT638">
        <v>1</v>
      </c>
      <c r="IU638">
        <v>37</v>
      </c>
      <c r="IV638">
        <v>14.5</v>
      </c>
      <c r="IW638">
        <v>14.5</v>
      </c>
      <c r="IX638">
        <v>2.5354</v>
      </c>
      <c r="IY638">
        <v>2.21924</v>
      </c>
      <c r="IZ638">
        <v>1.39648</v>
      </c>
      <c r="JA638">
        <v>2.34741</v>
      </c>
      <c r="JB638">
        <v>1.49536</v>
      </c>
      <c r="JC638">
        <v>2.30103</v>
      </c>
      <c r="JD638">
        <v>40.1713</v>
      </c>
      <c r="JE638">
        <v>13.3878</v>
      </c>
      <c r="JF638">
        <v>18</v>
      </c>
      <c r="JG638">
        <v>393.324</v>
      </c>
      <c r="JH638">
        <v>551.458</v>
      </c>
      <c r="JI638">
        <v>33.3803</v>
      </c>
      <c r="JJ638">
        <v>32.9049</v>
      </c>
      <c r="JK638">
        <v>30.0003</v>
      </c>
      <c r="JL638">
        <v>32.7306</v>
      </c>
      <c r="JM638">
        <v>32.6184</v>
      </c>
      <c r="JN638">
        <v>50.7831</v>
      </c>
      <c r="JO638">
        <v>29.342</v>
      </c>
      <c r="JP638">
        <v>0</v>
      </c>
      <c r="JQ638">
        <v>-999.9</v>
      </c>
      <c r="JR638">
        <v>1269.46</v>
      </c>
      <c r="JS638">
        <v>19.3033</v>
      </c>
      <c r="JT638">
        <v>99.56180000000001</v>
      </c>
      <c r="JU638">
        <v>99.67440000000001</v>
      </c>
    </row>
    <row r="639" spans="1:281">
      <c r="A639">
        <v>623</v>
      </c>
      <c r="B639">
        <v>1652297337</v>
      </c>
      <c r="C639">
        <v>15280.5</v>
      </c>
      <c r="D639" t="s">
        <v>1759</v>
      </c>
      <c r="E639" t="s">
        <v>1760</v>
      </c>
      <c r="F639">
        <v>5</v>
      </c>
      <c r="G639" t="s">
        <v>1605</v>
      </c>
      <c r="H639" t="s">
        <v>418</v>
      </c>
      <c r="I639">
        <v>1652297334.5</v>
      </c>
      <c r="J639">
        <f>(K639)/1000</f>
        <v>0</v>
      </c>
      <c r="K639">
        <f>IF(CZ639, AN639, AH639)</f>
        <v>0</v>
      </c>
      <c r="L639">
        <f>IF(CZ639, AI639, AG639)</f>
        <v>0</v>
      </c>
      <c r="M639">
        <f>DB639 - IF(AU639&gt;1, L639*CV639*100.0/(AW639*DP639), 0)</f>
        <v>0</v>
      </c>
      <c r="N639">
        <f>((T639-J639/2)*M639-L639)/(T639+J639/2)</f>
        <v>0</v>
      </c>
      <c r="O639">
        <f>N639*(DI639+DJ639)/1000.0</f>
        <v>0</v>
      </c>
      <c r="P639">
        <f>(DB639 - IF(AU639&gt;1, L639*CV639*100.0/(AW639*DP639), 0))*(DI639+DJ639)/1000.0</f>
        <v>0</v>
      </c>
      <c r="Q639">
        <f>2.0/((1/S639-1/R639)+SIGN(S639)*SQRT((1/S639-1/R639)*(1/S639-1/R639) + 4*CW639/((CW639+1)*(CW639+1))*(2*1/S639*1/R639-1/R639*1/R639)))</f>
        <v>0</v>
      </c>
      <c r="R639">
        <f>IF(LEFT(CX639,1)&lt;&gt;"0",IF(LEFT(CX639,1)="1",3.0,CY639),$D$5+$E$5*(DP639*DI639/($K$5*1000))+$F$5*(DP639*DI639/($K$5*1000))*MAX(MIN(CV639,$J$5),$I$5)*MAX(MIN(CV639,$J$5),$I$5)+$G$5*MAX(MIN(CV639,$J$5),$I$5)*(DP639*DI639/($K$5*1000))+$H$5*(DP639*DI639/($K$5*1000))*(DP639*DI639/($K$5*1000)))</f>
        <v>0</v>
      </c>
      <c r="S639">
        <f>J639*(1000-(1000*0.61365*exp(17.502*W639/(240.97+W639))/(DI639+DJ639)+DD639)/2)/(1000*0.61365*exp(17.502*W639/(240.97+W639))/(DI639+DJ639)-DD639)</f>
        <v>0</v>
      </c>
      <c r="T639">
        <f>1/((CW639+1)/(Q639/1.6)+1/(R639/1.37)) + CW639/((CW639+1)/(Q639/1.6) + CW639/(R639/1.37))</f>
        <v>0</v>
      </c>
      <c r="U639">
        <f>(CR639*CU639)</f>
        <v>0</v>
      </c>
      <c r="V639">
        <f>(DK639+(U639+2*0.95*5.67E-8*(((DK639+$B$7)+273)^4-(DK639+273)^4)-44100*J639)/(1.84*29.3*R639+8*0.95*5.67E-8*(DK639+273)^3))</f>
        <v>0</v>
      </c>
      <c r="W639">
        <f>($C$7*DL639+$D$7*DM639+$E$7*V639)</f>
        <v>0</v>
      </c>
      <c r="X639">
        <f>0.61365*exp(17.502*W639/(240.97+W639))</f>
        <v>0</v>
      </c>
      <c r="Y639">
        <f>(Z639/AA639*100)</f>
        <v>0</v>
      </c>
      <c r="Z639">
        <f>DD639*(DI639+DJ639)/1000</f>
        <v>0</v>
      </c>
      <c r="AA639">
        <f>0.61365*exp(17.502*DK639/(240.97+DK639))</f>
        <v>0</v>
      </c>
      <c r="AB639">
        <f>(X639-DD639*(DI639+DJ639)/1000)</f>
        <v>0</v>
      </c>
      <c r="AC639">
        <f>(-J639*44100)</f>
        <v>0</v>
      </c>
      <c r="AD639">
        <f>2*29.3*R639*0.92*(DK639-W639)</f>
        <v>0</v>
      </c>
      <c r="AE639">
        <f>2*0.95*5.67E-8*(((DK639+$B$7)+273)^4-(W639+273)^4)</f>
        <v>0</v>
      </c>
      <c r="AF639">
        <f>U639+AE639+AC639+AD639</f>
        <v>0</v>
      </c>
      <c r="AG639">
        <f>DH639*AU639*(DC639-DB639*(1000-AU639*DE639)/(1000-AU639*DD639))/(100*CV639)</f>
        <v>0</v>
      </c>
      <c r="AH639">
        <f>1000*DH639*AU639*(DD639-DE639)/(100*CV639*(1000-AU639*DD639))</f>
        <v>0</v>
      </c>
      <c r="AI639">
        <f>(AJ639 - AK639 - DI639*1E3/(8.314*(DK639+273.15)) * AM639/DH639 * AL639) * DH639/(100*CV639) * (1000 - DE639)/1000</f>
        <v>0</v>
      </c>
      <c r="AJ639">
        <v>1278.713744682645</v>
      </c>
      <c r="AK639">
        <v>1200.967333333333</v>
      </c>
      <c r="AL639">
        <v>3.337047889840485</v>
      </c>
      <c r="AM639">
        <v>66.43299364286264</v>
      </c>
      <c r="AN639">
        <f>(AP639 - AO639 + DI639*1E3/(8.314*(DK639+273.15)) * AR639/DH639 * AQ639) * DH639/(100*CV639) * 1000/(1000 - AP639)</f>
        <v>0</v>
      </c>
      <c r="AO639">
        <v>19.03322329611385</v>
      </c>
      <c r="AP639">
        <v>29.10401048951049</v>
      </c>
      <c r="AQ639">
        <v>0.0002709775277613466</v>
      </c>
      <c r="AR639">
        <v>79.14352764128105</v>
      </c>
      <c r="AS639">
        <v>0</v>
      </c>
      <c r="AT639">
        <v>0</v>
      </c>
      <c r="AU639">
        <f>IF(AS639*$H$13&gt;=AW639,1.0,(AW639/(AW639-AS639*$H$13)))</f>
        <v>0</v>
      </c>
      <c r="AV639">
        <f>(AU639-1)*100</f>
        <v>0</v>
      </c>
      <c r="AW639">
        <f>MAX(0,($B$13+$C$13*DP639)/(1+$D$13*DP639)*DI639/(DK639+273)*$E$13)</f>
        <v>0</v>
      </c>
      <c r="AX639" t="s">
        <v>421</v>
      </c>
      <c r="AY639" t="s">
        <v>421</v>
      </c>
      <c r="AZ639">
        <v>0</v>
      </c>
      <c r="BA639">
        <v>0</v>
      </c>
      <c r="BB639">
        <f>1-AZ639/BA639</f>
        <v>0</v>
      </c>
      <c r="BC639">
        <v>0</v>
      </c>
      <c r="BD639" t="s">
        <v>421</v>
      </c>
      <c r="BE639" t="s">
        <v>421</v>
      </c>
      <c r="BF639">
        <v>0</v>
      </c>
      <c r="BG639">
        <v>0</v>
      </c>
      <c r="BH639">
        <f>1-BF639/BG639</f>
        <v>0</v>
      </c>
      <c r="BI639">
        <v>0.5</v>
      </c>
      <c r="BJ639">
        <f>CS639</f>
        <v>0</v>
      </c>
      <c r="BK639">
        <f>L639</f>
        <v>0</v>
      </c>
      <c r="BL639">
        <f>BH639*BI639*BJ639</f>
        <v>0</v>
      </c>
      <c r="BM639">
        <f>(BK639-BC639)/BJ639</f>
        <v>0</v>
      </c>
      <c r="BN639">
        <f>(BA639-BG639)/BG639</f>
        <v>0</v>
      </c>
      <c r="BO639">
        <f>AZ639/(BB639+AZ639/BG639)</f>
        <v>0</v>
      </c>
      <c r="BP639" t="s">
        <v>421</v>
      </c>
      <c r="BQ639">
        <v>0</v>
      </c>
      <c r="BR639">
        <f>IF(BQ639&lt;&gt;0, BQ639, BO639)</f>
        <v>0</v>
      </c>
      <c r="BS639">
        <f>1-BR639/BG639</f>
        <v>0</v>
      </c>
      <c r="BT639">
        <f>(BG639-BF639)/(BG639-BR639)</f>
        <v>0</v>
      </c>
      <c r="BU639">
        <f>(BA639-BG639)/(BA639-BR639)</f>
        <v>0</v>
      </c>
      <c r="BV639">
        <f>(BG639-BF639)/(BG639-AZ639)</f>
        <v>0</v>
      </c>
      <c r="BW639">
        <f>(BA639-BG639)/(BA639-AZ639)</f>
        <v>0</v>
      </c>
      <c r="BX639">
        <f>(BT639*BR639/BF639)</f>
        <v>0</v>
      </c>
      <c r="BY639">
        <f>(1-BX639)</f>
        <v>0</v>
      </c>
      <c r="BZ639">
        <v>1371</v>
      </c>
      <c r="CA639">
        <v>300</v>
      </c>
      <c r="CB639">
        <v>300</v>
      </c>
      <c r="CC639">
        <v>300</v>
      </c>
      <c r="CD639">
        <v>10508.5</v>
      </c>
      <c r="CE639">
        <v>0.03</v>
      </c>
      <c r="CF639">
        <v>-0.00739737</v>
      </c>
      <c r="CG639">
        <v>0.08</v>
      </c>
      <c r="CH639" t="s">
        <v>421</v>
      </c>
      <c r="CI639" t="s">
        <v>421</v>
      </c>
      <c r="CJ639" t="s">
        <v>421</v>
      </c>
      <c r="CK639" t="s">
        <v>421</v>
      </c>
      <c r="CL639" t="s">
        <v>421</v>
      </c>
      <c r="CM639" t="s">
        <v>421</v>
      </c>
      <c r="CN639" t="s">
        <v>421</v>
      </c>
      <c r="CO639" t="s">
        <v>421</v>
      </c>
      <c r="CP639" t="s">
        <v>421</v>
      </c>
      <c r="CQ639" t="s">
        <v>421</v>
      </c>
      <c r="CR639">
        <f>$B$11*DQ639+$C$11*DR639+$F$11*EC639*(1-EF639)</f>
        <v>0</v>
      </c>
      <c r="CS639">
        <f>CR639*CT639</f>
        <v>0</v>
      </c>
      <c r="CT639">
        <f>($B$11*$D$9+$C$11*$D$9+$F$11*((EP639+EH639)/MAX(EP639+EH639+EQ639, 0.1)*$I$9+EQ639/MAX(EP639+EH639+EQ639, 0.1)*$J$9))/($B$11+$C$11+$F$11)</f>
        <v>0</v>
      </c>
      <c r="CU639">
        <f>($B$11*$K$9+$C$11*$K$9+$F$11*((EP639+EH639)/MAX(EP639+EH639+EQ639, 0.1)*$P$9+EQ639/MAX(EP639+EH639+EQ639, 0.1)*$Q$9))/($B$11+$C$11+$F$11)</f>
        <v>0</v>
      </c>
      <c r="CV639">
        <v>6</v>
      </c>
      <c r="CW639">
        <v>0.5</v>
      </c>
      <c r="CX639" t="s">
        <v>422</v>
      </c>
      <c r="CY639">
        <v>2</v>
      </c>
      <c r="CZ639" t="b">
        <v>1</v>
      </c>
      <c r="DA639">
        <v>1652297334.5</v>
      </c>
      <c r="DB639">
        <v>1159.56</v>
      </c>
      <c r="DC639">
        <v>1258.34</v>
      </c>
      <c r="DD639">
        <v>29.0946</v>
      </c>
      <c r="DE639">
        <v>19.09267777777778</v>
      </c>
      <c r="DF639">
        <v>1160.473333333333</v>
      </c>
      <c r="DG639">
        <v>28.95447777777778</v>
      </c>
      <c r="DH639">
        <v>400.0274444444445</v>
      </c>
      <c r="DI639">
        <v>90.50051111111111</v>
      </c>
      <c r="DJ639">
        <v>0.09983585555555555</v>
      </c>
      <c r="DK639">
        <v>34.1636</v>
      </c>
      <c r="DL639">
        <v>32.87864444444445</v>
      </c>
      <c r="DM639">
        <v>999.9000000000001</v>
      </c>
      <c r="DN639">
        <v>0</v>
      </c>
      <c r="DO639">
        <v>0</v>
      </c>
      <c r="DP639">
        <v>10006.73333333333</v>
      </c>
      <c r="DQ639">
        <v>0</v>
      </c>
      <c r="DR639">
        <v>480.3439999999999</v>
      </c>
      <c r="DS639">
        <v>-98.77753333333334</v>
      </c>
      <c r="DT639">
        <v>1194.307777777778</v>
      </c>
      <c r="DU639">
        <v>1282.831111111111</v>
      </c>
      <c r="DV639">
        <v>10.00188555555556</v>
      </c>
      <c r="DW639">
        <v>1258.34</v>
      </c>
      <c r="DX639">
        <v>19.09267777777778</v>
      </c>
      <c r="DY639">
        <v>2.633072222222223</v>
      </c>
      <c r="DZ639">
        <v>1.727897777777778</v>
      </c>
      <c r="EA639">
        <v>21.87332222222222</v>
      </c>
      <c r="EB639">
        <v>15.1493</v>
      </c>
      <c r="EC639">
        <v>1500.014444444444</v>
      </c>
      <c r="ED639">
        <v>0.9729906666666667</v>
      </c>
      <c r="EE639">
        <v>0.02700914444444445</v>
      </c>
      <c r="EF639">
        <v>0</v>
      </c>
      <c r="EG639">
        <v>1067.075555555556</v>
      </c>
      <c r="EH639">
        <v>5.00097</v>
      </c>
      <c r="EI639">
        <v>17393.37777777778</v>
      </c>
      <c r="EJ639">
        <v>12491.68888888889</v>
      </c>
      <c r="EK639">
        <v>43.062</v>
      </c>
      <c r="EL639">
        <v>44.84</v>
      </c>
      <c r="EM639">
        <v>43.312</v>
      </c>
      <c r="EN639">
        <v>44.562</v>
      </c>
      <c r="EO639">
        <v>44.187</v>
      </c>
      <c r="EP639">
        <v>1454.633333333333</v>
      </c>
      <c r="EQ639">
        <v>40.38111111111112</v>
      </c>
      <c r="ER639">
        <v>0</v>
      </c>
      <c r="ES639">
        <v>894.2000000476837</v>
      </c>
      <c r="ET639">
        <v>0</v>
      </c>
      <c r="EU639">
        <v>1069.2364</v>
      </c>
      <c r="EV639">
        <v>-28.25999996545985</v>
      </c>
      <c r="EW639">
        <v>-819.8384595771545</v>
      </c>
      <c r="EX639">
        <v>17455.044</v>
      </c>
      <c r="EY639">
        <v>15</v>
      </c>
      <c r="EZ639">
        <v>1652296461.5</v>
      </c>
      <c r="FA639" t="s">
        <v>1606</v>
      </c>
      <c r="FB639">
        <v>1652296461.5</v>
      </c>
      <c r="FC639">
        <v>1652296459.5</v>
      </c>
      <c r="FD639">
        <v>40</v>
      </c>
      <c r="FE639">
        <v>-0.753</v>
      </c>
      <c r="FF639">
        <v>0.017</v>
      </c>
      <c r="FG639">
        <v>0.039</v>
      </c>
      <c r="FH639">
        <v>0.136</v>
      </c>
      <c r="FI639">
        <v>400</v>
      </c>
      <c r="FJ639">
        <v>29</v>
      </c>
      <c r="FK639">
        <v>0.22</v>
      </c>
      <c r="FL639">
        <v>0.25</v>
      </c>
      <c r="FM639">
        <v>-99.19112</v>
      </c>
      <c r="FN639">
        <v>1.42300863039433</v>
      </c>
      <c r="FO639">
        <v>0.2790334972722817</v>
      </c>
      <c r="FP639">
        <v>-1</v>
      </c>
      <c r="FQ639">
        <v>10.21123925</v>
      </c>
      <c r="FR639">
        <v>-1.598331219512219</v>
      </c>
      <c r="FS639">
        <v>0.1539201131494434</v>
      </c>
      <c r="FT639">
        <v>0</v>
      </c>
      <c r="FU639">
        <v>0</v>
      </c>
      <c r="FV639">
        <v>0</v>
      </c>
      <c r="FW639">
        <v>0</v>
      </c>
      <c r="FX639">
        <v>-1</v>
      </c>
      <c r="FY639">
        <v>0</v>
      </c>
      <c r="FZ639">
        <v>1</v>
      </c>
      <c r="GA639" t="s">
        <v>710</v>
      </c>
      <c r="GB639">
        <v>2.69301</v>
      </c>
      <c r="GC639">
        <v>2.70546</v>
      </c>
      <c r="GD639">
        <v>0.188454</v>
      </c>
      <c r="GE639">
        <v>0.196133</v>
      </c>
      <c r="GF639">
        <v>0.120531</v>
      </c>
      <c r="GG639">
        <v>0.0889641</v>
      </c>
      <c r="GH639">
        <v>25397.2</v>
      </c>
      <c r="GI639">
        <v>25264</v>
      </c>
      <c r="GJ639">
        <v>29130.6</v>
      </c>
      <c r="GK639">
        <v>29098.2</v>
      </c>
      <c r="GL639">
        <v>33918</v>
      </c>
      <c r="GM639">
        <v>35297.5</v>
      </c>
      <c r="GN639">
        <v>40993.2</v>
      </c>
      <c r="GO639">
        <v>41527.8</v>
      </c>
      <c r="GP639">
        <v>1.711</v>
      </c>
      <c r="GQ639">
        <v>1.9844</v>
      </c>
      <c r="GR639">
        <v>0.0711456</v>
      </c>
      <c r="GS639">
        <v>0</v>
      </c>
      <c r="GT639">
        <v>31.7263</v>
      </c>
      <c r="GU639">
        <v>999.9</v>
      </c>
      <c r="GV639">
        <v>36.6</v>
      </c>
      <c r="GW639">
        <v>38.2</v>
      </c>
      <c r="GX639">
        <v>27.2147</v>
      </c>
      <c r="GY639">
        <v>62.9747</v>
      </c>
      <c r="GZ639">
        <v>29.6234</v>
      </c>
      <c r="HA639">
        <v>1</v>
      </c>
      <c r="HB639">
        <v>0.425681</v>
      </c>
      <c r="HC639">
        <v>0</v>
      </c>
      <c r="HD639">
        <v>20.3915</v>
      </c>
      <c r="HE639">
        <v>5.21489</v>
      </c>
      <c r="HF639">
        <v>12.0099</v>
      </c>
      <c r="HG639">
        <v>4.98755</v>
      </c>
      <c r="HH639">
        <v>3.28855</v>
      </c>
      <c r="HI639">
        <v>2595.5</v>
      </c>
      <c r="HJ639">
        <v>9999</v>
      </c>
      <c r="HK639">
        <v>9999</v>
      </c>
      <c r="HL639">
        <v>48.1</v>
      </c>
      <c r="HM639">
        <v>1.86737</v>
      </c>
      <c r="HN639">
        <v>1.8663</v>
      </c>
      <c r="HO639">
        <v>1.86584</v>
      </c>
      <c r="HP639">
        <v>1.86572</v>
      </c>
      <c r="HQ639">
        <v>1.86753</v>
      </c>
      <c r="HR639">
        <v>1.87004</v>
      </c>
      <c r="HS639">
        <v>1.86874</v>
      </c>
      <c r="HT639">
        <v>1.87011</v>
      </c>
      <c r="HU639">
        <v>0</v>
      </c>
      <c r="HV639">
        <v>0</v>
      </c>
      <c r="HW639">
        <v>0</v>
      </c>
      <c r="HX639">
        <v>0</v>
      </c>
      <c r="HY639" t="s">
        <v>425</v>
      </c>
      <c r="HZ639" t="s">
        <v>426</v>
      </c>
      <c r="IA639" t="s">
        <v>427</v>
      </c>
      <c r="IB639" t="s">
        <v>427</v>
      </c>
      <c r="IC639" t="s">
        <v>427</v>
      </c>
      <c r="ID639" t="s">
        <v>427</v>
      </c>
      <c r="IE639">
        <v>0</v>
      </c>
      <c r="IF639">
        <v>100</v>
      </c>
      <c r="IG639">
        <v>100</v>
      </c>
      <c r="IH639">
        <v>-0.92</v>
      </c>
      <c r="II639">
        <v>0.1403</v>
      </c>
      <c r="IJ639">
        <v>0.3340698134881136</v>
      </c>
      <c r="IK639">
        <v>-0.0004613869835165773</v>
      </c>
      <c r="IL639">
        <v>-7.733014719846753E-07</v>
      </c>
      <c r="IM639">
        <v>2.12217718631011E-10</v>
      </c>
      <c r="IN639">
        <v>-0.1489367367143348</v>
      </c>
      <c r="IO639">
        <v>0.000886434048502425</v>
      </c>
      <c r="IP639">
        <v>0.0004187276611132993</v>
      </c>
      <c r="IQ639">
        <v>-3.612086840460417E-06</v>
      </c>
      <c r="IR639">
        <v>19</v>
      </c>
      <c r="IS639">
        <v>2204</v>
      </c>
      <c r="IT639">
        <v>1</v>
      </c>
      <c r="IU639">
        <v>37</v>
      </c>
      <c r="IV639">
        <v>14.6</v>
      </c>
      <c r="IW639">
        <v>14.6</v>
      </c>
      <c r="IX639">
        <v>2.56104</v>
      </c>
      <c r="IY639">
        <v>2.2168</v>
      </c>
      <c r="IZ639">
        <v>1.39648</v>
      </c>
      <c r="JA639">
        <v>2.34741</v>
      </c>
      <c r="JB639">
        <v>1.49536</v>
      </c>
      <c r="JC639">
        <v>2.29858</v>
      </c>
      <c r="JD639">
        <v>40.1713</v>
      </c>
      <c r="JE639">
        <v>13.3878</v>
      </c>
      <c r="JF639">
        <v>18</v>
      </c>
      <c r="JG639">
        <v>393.421</v>
      </c>
      <c r="JH639">
        <v>551.633</v>
      </c>
      <c r="JI639">
        <v>33.3845</v>
      </c>
      <c r="JJ639">
        <v>32.9095</v>
      </c>
      <c r="JK639">
        <v>30.0004</v>
      </c>
      <c r="JL639">
        <v>32.7355</v>
      </c>
      <c r="JM639">
        <v>32.6233</v>
      </c>
      <c r="JN639">
        <v>51.2811</v>
      </c>
      <c r="JO639">
        <v>29.0224</v>
      </c>
      <c r="JP639">
        <v>0</v>
      </c>
      <c r="JQ639">
        <v>-999.9</v>
      </c>
      <c r="JR639">
        <v>1289.5</v>
      </c>
      <c r="JS639">
        <v>19.444</v>
      </c>
      <c r="JT639">
        <v>99.5609</v>
      </c>
      <c r="JU639">
        <v>99.6739</v>
      </c>
    </row>
    <row r="640" spans="1:281">
      <c r="A640">
        <v>624</v>
      </c>
      <c r="B640">
        <v>1652297342</v>
      </c>
      <c r="C640">
        <v>15285.5</v>
      </c>
      <c r="D640" t="s">
        <v>1761</v>
      </c>
      <c r="E640" t="s">
        <v>1762</v>
      </c>
      <c r="F640">
        <v>5</v>
      </c>
      <c r="G640" t="s">
        <v>1605</v>
      </c>
      <c r="H640" t="s">
        <v>418</v>
      </c>
      <c r="I640">
        <v>1652297339.2</v>
      </c>
      <c r="J640">
        <f>(K640)/1000</f>
        <v>0</v>
      </c>
      <c r="K640">
        <f>IF(CZ640, AN640, AH640)</f>
        <v>0</v>
      </c>
      <c r="L640">
        <f>IF(CZ640, AI640, AG640)</f>
        <v>0</v>
      </c>
      <c r="M640">
        <f>DB640 - IF(AU640&gt;1, L640*CV640*100.0/(AW640*DP640), 0)</f>
        <v>0</v>
      </c>
      <c r="N640">
        <f>((T640-J640/2)*M640-L640)/(T640+J640/2)</f>
        <v>0</v>
      </c>
      <c r="O640">
        <f>N640*(DI640+DJ640)/1000.0</f>
        <v>0</v>
      </c>
      <c r="P640">
        <f>(DB640 - IF(AU640&gt;1, L640*CV640*100.0/(AW640*DP640), 0))*(DI640+DJ640)/1000.0</f>
        <v>0</v>
      </c>
      <c r="Q640">
        <f>2.0/((1/S640-1/R640)+SIGN(S640)*SQRT((1/S640-1/R640)*(1/S640-1/R640) + 4*CW640/((CW640+1)*(CW640+1))*(2*1/S640*1/R640-1/R640*1/R640)))</f>
        <v>0</v>
      </c>
      <c r="R640">
        <f>IF(LEFT(CX640,1)&lt;&gt;"0",IF(LEFT(CX640,1)="1",3.0,CY640),$D$5+$E$5*(DP640*DI640/($K$5*1000))+$F$5*(DP640*DI640/($K$5*1000))*MAX(MIN(CV640,$J$5),$I$5)*MAX(MIN(CV640,$J$5),$I$5)+$G$5*MAX(MIN(CV640,$J$5),$I$5)*(DP640*DI640/($K$5*1000))+$H$5*(DP640*DI640/($K$5*1000))*(DP640*DI640/($K$5*1000)))</f>
        <v>0</v>
      </c>
      <c r="S640">
        <f>J640*(1000-(1000*0.61365*exp(17.502*W640/(240.97+W640))/(DI640+DJ640)+DD640)/2)/(1000*0.61365*exp(17.502*W640/(240.97+W640))/(DI640+DJ640)-DD640)</f>
        <v>0</v>
      </c>
      <c r="T640">
        <f>1/((CW640+1)/(Q640/1.6)+1/(R640/1.37)) + CW640/((CW640+1)/(Q640/1.6) + CW640/(R640/1.37))</f>
        <v>0</v>
      </c>
      <c r="U640">
        <f>(CR640*CU640)</f>
        <v>0</v>
      </c>
      <c r="V640">
        <f>(DK640+(U640+2*0.95*5.67E-8*(((DK640+$B$7)+273)^4-(DK640+273)^4)-44100*J640)/(1.84*29.3*R640+8*0.95*5.67E-8*(DK640+273)^3))</f>
        <v>0</v>
      </c>
      <c r="W640">
        <f>($C$7*DL640+$D$7*DM640+$E$7*V640)</f>
        <v>0</v>
      </c>
      <c r="X640">
        <f>0.61365*exp(17.502*W640/(240.97+W640))</f>
        <v>0</v>
      </c>
      <c r="Y640">
        <f>(Z640/AA640*100)</f>
        <v>0</v>
      </c>
      <c r="Z640">
        <f>DD640*(DI640+DJ640)/1000</f>
        <v>0</v>
      </c>
      <c r="AA640">
        <f>0.61365*exp(17.502*DK640/(240.97+DK640))</f>
        <v>0</v>
      </c>
      <c r="AB640">
        <f>(X640-DD640*(DI640+DJ640)/1000)</f>
        <v>0</v>
      </c>
      <c r="AC640">
        <f>(-J640*44100)</f>
        <v>0</v>
      </c>
      <c r="AD640">
        <f>2*29.3*R640*0.92*(DK640-W640)</f>
        <v>0</v>
      </c>
      <c r="AE640">
        <f>2*0.95*5.67E-8*(((DK640+$B$7)+273)^4-(W640+273)^4)</f>
        <v>0</v>
      </c>
      <c r="AF640">
        <f>U640+AE640+AC640+AD640</f>
        <v>0</v>
      </c>
      <c r="AG640">
        <f>DH640*AU640*(DC640-DB640*(1000-AU640*DE640)/(1000-AU640*DD640))/(100*CV640)</f>
        <v>0</v>
      </c>
      <c r="AH640">
        <f>1000*DH640*AU640*(DD640-DE640)/(100*CV640*(1000-AU640*DD640))</f>
        <v>0</v>
      </c>
      <c r="AI640">
        <f>(AJ640 - AK640 - DI640*1E3/(8.314*(DK640+273.15)) * AM640/DH640 * AL640) * DH640/(100*CV640) * (1000 - DE640)/1000</f>
        <v>0</v>
      </c>
      <c r="AJ640">
        <v>1295.514399719149</v>
      </c>
      <c r="AK640">
        <v>1217.506424242424</v>
      </c>
      <c r="AL640">
        <v>3.307168068025308</v>
      </c>
      <c r="AM640">
        <v>66.43299364286264</v>
      </c>
      <c r="AN640">
        <f>(AP640 - AO640 + DI640*1E3/(8.314*(DK640+273.15)) * AR640/DH640 * AQ640) * DH640/(100*CV640) * 1000/(1000 - AP640)</f>
        <v>0</v>
      </c>
      <c r="AO640">
        <v>19.2375443630613</v>
      </c>
      <c r="AP640">
        <v>29.14943426573429</v>
      </c>
      <c r="AQ640">
        <v>0.006790778415359688</v>
      </c>
      <c r="AR640">
        <v>79.14352764128105</v>
      </c>
      <c r="AS640">
        <v>0</v>
      </c>
      <c r="AT640">
        <v>0</v>
      </c>
      <c r="AU640">
        <f>IF(AS640*$H$13&gt;=AW640,1.0,(AW640/(AW640-AS640*$H$13)))</f>
        <v>0</v>
      </c>
      <c r="AV640">
        <f>(AU640-1)*100</f>
        <v>0</v>
      </c>
      <c r="AW640">
        <f>MAX(0,($B$13+$C$13*DP640)/(1+$D$13*DP640)*DI640/(DK640+273)*$E$13)</f>
        <v>0</v>
      </c>
      <c r="AX640" t="s">
        <v>421</v>
      </c>
      <c r="AY640" t="s">
        <v>421</v>
      </c>
      <c r="AZ640">
        <v>0</v>
      </c>
      <c r="BA640">
        <v>0</v>
      </c>
      <c r="BB640">
        <f>1-AZ640/BA640</f>
        <v>0</v>
      </c>
      <c r="BC640">
        <v>0</v>
      </c>
      <c r="BD640" t="s">
        <v>421</v>
      </c>
      <c r="BE640" t="s">
        <v>421</v>
      </c>
      <c r="BF640">
        <v>0</v>
      </c>
      <c r="BG640">
        <v>0</v>
      </c>
      <c r="BH640">
        <f>1-BF640/BG640</f>
        <v>0</v>
      </c>
      <c r="BI640">
        <v>0.5</v>
      </c>
      <c r="BJ640">
        <f>CS640</f>
        <v>0</v>
      </c>
      <c r="BK640">
        <f>L640</f>
        <v>0</v>
      </c>
      <c r="BL640">
        <f>BH640*BI640*BJ640</f>
        <v>0</v>
      </c>
      <c r="BM640">
        <f>(BK640-BC640)/BJ640</f>
        <v>0</v>
      </c>
      <c r="BN640">
        <f>(BA640-BG640)/BG640</f>
        <v>0</v>
      </c>
      <c r="BO640">
        <f>AZ640/(BB640+AZ640/BG640)</f>
        <v>0</v>
      </c>
      <c r="BP640" t="s">
        <v>421</v>
      </c>
      <c r="BQ640">
        <v>0</v>
      </c>
      <c r="BR640">
        <f>IF(BQ640&lt;&gt;0, BQ640, BO640)</f>
        <v>0</v>
      </c>
      <c r="BS640">
        <f>1-BR640/BG640</f>
        <v>0</v>
      </c>
      <c r="BT640">
        <f>(BG640-BF640)/(BG640-BR640)</f>
        <v>0</v>
      </c>
      <c r="BU640">
        <f>(BA640-BG640)/(BA640-BR640)</f>
        <v>0</v>
      </c>
      <c r="BV640">
        <f>(BG640-BF640)/(BG640-AZ640)</f>
        <v>0</v>
      </c>
      <c r="BW640">
        <f>(BA640-BG640)/(BA640-AZ640)</f>
        <v>0</v>
      </c>
      <c r="BX640">
        <f>(BT640*BR640/BF640)</f>
        <v>0</v>
      </c>
      <c r="BY640">
        <f>(1-BX640)</f>
        <v>0</v>
      </c>
      <c r="BZ640">
        <v>1371</v>
      </c>
      <c r="CA640">
        <v>300</v>
      </c>
      <c r="CB640">
        <v>300</v>
      </c>
      <c r="CC640">
        <v>300</v>
      </c>
      <c r="CD640">
        <v>10508.5</v>
      </c>
      <c r="CE640">
        <v>0.03</v>
      </c>
      <c r="CF640">
        <v>-0.00739737</v>
      </c>
      <c r="CG640">
        <v>0.08</v>
      </c>
      <c r="CH640" t="s">
        <v>421</v>
      </c>
      <c r="CI640" t="s">
        <v>421</v>
      </c>
      <c r="CJ640" t="s">
        <v>421</v>
      </c>
      <c r="CK640" t="s">
        <v>421</v>
      </c>
      <c r="CL640" t="s">
        <v>421</v>
      </c>
      <c r="CM640" t="s">
        <v>421</v>
      </c>
      <c r="CN640" t="s">
        <v>421</v>
      </c>
      <c r="CO640" t="s">
        <v>421</v>
      </c>
      <c r="CP640" t="s">
        <v>421</v>
      </c>
      <c r="CQ640" t="s">
        <v>421</v>
      </c>
      <c r="CR640">
        <f>$B$11*DQ640+$C$11*DR640+$F$11*EC640*(1-EF640)</f>
        <v>0</v>
      </c>
      <c r="CS640">
        <f>CR640*CT640</f>
        <v>0</v>
      </c>
      <c r="CT640">
        <f>($B$11*$D$9+$C$11*$D$9+$F$11*((EP640+EH640)/MAX(EP640+EH640+EQ640, 0.1)*$I$9+EQ640/MAX(EP640+EH640+EQ640, 0.1)*$J$9))/($B$11+$C$11+$F$11)</f>
        <v>0</v>
      </c>
      <c r="CU640">
        <f>($B$11*$K$9+$C$11*$K$9+$F$11*((EP640+EH640)/MAX(EP640+EH640+EQ640, 0.1)*$P$9+EQ640/MAX(EP640+EH640+EQ640, 0.1)*$Q$9))/($B$11+$C$11+$F$11)</f>
        <v>0</v>
      </c>
      <c r="CV640">
        <v>6</v>
      </c>
      <c r="CW640">
        <v>0.5</v>
      </c>
      <c r="CX640" t="s">
        <v>422</v>
      </c>
      <c r="CY640">
        <v>2</v>
      </c>
      <c r="CZ640" t="b">
        <v>1</v>
      </c>
      <c r="DA640">
        <v>1652297339.2</v>
      </c>
      <c r="DB640">
        <v>1174.624</v>
      </c>
      <c r="DC640">
        <v>1273.74</v>
      </c>
      <c r="DD640">
        <v>29.12593</v>
      </c>
      <c r="DE640">
        <v>19.28681</v>
      </c>
      <c r="DF640">
        <v>1175.556</v>
      </c>
      <c r="DG640">
        <v>28.98535</v>
      </c>
      <c r="DH640">
        <v>400.077</v>
      </c>
      <c r="DI640">
        <v>90.50109</v>
      </c>
      <c r="DJ640">
        <v>0.10003261</v>
      </c>
      <c r="DK640">
        <v>34.16952999999999</v>
      </c>
      <c r="DL640">
        <v>32.88857</v>
      </c>
      <c r="DM640">
        <v>999.9</v>
      </c>
      <c r="DN640">
        <v>0</v>
      </c>
      <c r="DO640">
        <v>0</v>
      </c>
      <c r="DP640">
        <v>10005.058</v>
      </c>
      <c r="DQ640">
        <v>0</v>
      </c>
      <c r="DR640">
        <v>461.5288</v>
      </c>
      <c r="DS640">
        <v>-99.11626</v>
      </c>
      <c r="DT640">
        <v>1209.861</v>
      </c>
      <c r="DU640">
        <v>1298.79</v>
      </c>
      <c r="DV640">
        <v>9.839117</v>
      </c>
      <c r="DW640">
        <v>1273.74</v>
      </c>
      <c r="DX640">
        <v>19.28681</v>
      </c>
      <c r="DY640">
        <v>2.635928</v>
      </c>
      <c r="DZ640">
        <v>1.745478</v>
      </c>
      <c r="EA640">
        <v>21.89107</v>
      </c>
      <c r="EB640">
        <v>15.30685</v>
      </c>
      <c r="EC640">
        <v>1500.01</v>
      </c>
      <c r="ED640">
        <v>0.9729952000000001</v>
      </c>
      <c r="EE640">
        <v>0.02700483</v>
      </c>
      <c r="EF640">
        <v>0</v>
      </c>
      <c r="EG640">
        <v>1065.151</v>
      </c>
      <c r="EH640">
        <v>5.000970000000001</v>
      </c>
      <c r="EI640">
        <v>17389.74</v>
      </c>
      <c r="EJ640">
        <v>12491.63</v>
      </c>
      <c r="EK640">
        <v>43.062</v>
      </c>
      <c r="EL640">
        <v>44.8561</v>
      </c>
      <c r="EM640">
        <v>43.312</v>
      </c>
      <c r="EN640">
        <v>44.562</v>
      </c>
      <c r="EO640">
        <v>44.187</v>
      </c>
      <c r="EP640">
        <v>1454.635</v>
      </c>
      <c r="EQ640">
        <v>40.375</v>
      </c>
      <c r="ER640">
        <v>0</v>
      </c>
      <c r="ES640">
        <v>899</v>
      </c>
      <c r="ET640">
        <v>0</v>
      </c>
      <c r="EU640">
        <v>1067.0684</v>
      </c>
      <c r="EV640">
        <v>-26.41384617151407</v>
      </c>
      <c r="EW640">
        <v>-342.0846142921417</v>
      </c>
      <c r="EX640">
        <v>17411.848</v>
      </c>
      <c r="EY640">
        <v>15</v>
      </c>
      <c r="EZ640">
        <v>1652296461.5</v>
      </c>
      <c r="FA640" t="s">
        <v>1606</v>
      </c>
      <c r="FB640">
        <v>1652296461.5</v>
      </c>
      <c r="FC640">
        <v>1652296459.5</v>
      </c>
      <c r="FD640">
        <v>40</v>
      </c>
      <c r="FE640">
        <v>-0.753</v>
      </c>
      <c r="FF640">
        <v>0.017</v>
      </c>
      <c r="FG640">
        <v>0.039</v>
      </c>
      <c r="FH640">
        <v>0.136</v>
      </c>
      <c r="FI640">
        <v>400</v>
      </c>
      <c r="FJ640">
        <v>29</v>
      </c>
      <c r="FK640">
        <v>0.22</v>
      </c>
      <c r="FL640">
        <v>0.25</v>
      </c>
      <c r="FM640">
        <v>-99.17734250000001</v>
      </c>
      <c r="FN640">
        <v>1.99766791744879</v>
      </c>
      <c r="FO640">
        <v>0.2908945796053107</v>
      </c>
      <c r="FP640">
        <v>-1</v>
      </c>
      <c r="FQ640">
        <v>10.096204</v>
      </c>
      <c r="FR640">
        <v>-1.746885703564764</v>
      </c>
      <c r="FS640">
        <v>0.1686569679527056</v>
      </c>
      <c r="FT640">
        <v>0</v>
      </c>
      <c r="FU640">
        <v>0</v>
      </c>
      <c r="FV640">
        <v>0</v>
      </c>
      <c r="FW640">
        <v>0</v>
      </c>
      <c r="FX640">
        <v>-1</v>
      </c>
      <c r="FY640">
        <v>0</v>
      </c>
      <c r="FZ640">
        <v>1</v>
      </c>
      <c r="GA640" t="s">
        <v>710</v>
      </c>
      <c r="GB640">
        <v>2.69281</v>
      </c>
      <c r="GC640">
        <v>2.70512</v>
      </c>
      <c r="GD640">
        <v>0.190082</v>
      </c>
      <c r="GE640">
        <v>0.197732</v>
      </c>
      <c r="GF640">
        <v>0.120665</v>
      </c>
      <c r="GG640">
        <v>0.0894916</v>
      </c>
      <c r="GH640">
        <v>25346.2</v>
      </c>
      <c r="GI640">
        <v>25213.5</v>
      </c>
      <c r="GJ640">
        <v>29130.7</v>
      </c>
      <c r="GK640">
        <v>29098.1</v>
      </c>
      <c r="GL640">
        <v>33912.8</v>
      </c>
      <c r="GM640">
        <v>35277</v>
      </c>
      <c r="GN640">
        <v>40993</v>
      </c>
      <c r="GO640">
        <v>41527.9</v>
      </c>
      <c r="GP640">
        <v>1.71065</v>
      </c>
      <c r="GQ640">
        <v>1.9846</v>
      </c>
      <c r="GR640">
        <v>0.0718795</v>
      </c>
      <c r="GS640">
        <v>0</v>
      </c>
      <c r="GT640">
        <v>31.7304</v>
      </c>
      <c r="GU640">
        <v>999.9</v>
      </c>
      <c r="GV640">
        <v>36.6</v>
      </c>
      <c r="GW640">
        <v>38.2</v>
      </c>
      <c r="GX640">
        <v>27.2159</v>
      </c>
      <c r="GY640">
        <v>62.8647</v>
      </c>
      <c r="GZ640">
        <v>29.3189</v>
      </c>
      <c r="HA640">
        <v>1</v>
      </c>
      <c r="HB640">
        <v>0.425996</v>
      </c>
      <c r="HC640">
        <v>0</v>
      </c>
      <c r="HD640">
        <v>20.3915</v>
      </c>
      <c r="HE640">
        <v>5.21474</v>
      </c>
      <c r="HF640">
        <v>12.0099</v>
      </c>
      <c r="HG640">
        <v>4.98735</v>
      </c>
      <c r="HH640">
        <v>3.2885</v>
      </c>
      <c r="HI640">
        <v>2595.7</v>
      </c>
      <c r="HJ640">
        <v>9999</v>
      </c>
      <c r="HK640">
        <v>9999</v>
      </c>
      <c r="HL640">
        <v>48.1</v>
      </c>
      <c r="HM640">
        <v>1.86737</v>
      </c>
      <c r="HN640">
        <v>1.86634</v>
      </c>
      <c r="HO640">
        <v>1.86584</v>
      </c>
      <c r="HP640">
        <v>1.86574</v>
      </c>
      <c r="HQ640">
        <v>1.86754</v>
      </c>
      <c r="HR640">
        <v>1.87005</v>
      </c>
      <c r="HS640">
        <v>1.86874</v>
      </c>
      <c r="HT640">
        <v>1.87012</v>
      </c>
      <c r="HU640">
        <v>0</v>
      </c>
      <c r="HV640">
        <v>0</v>
      </c>
      <c r="HW640">
        <v>0</v>
      </c>
      <c r="HX640">
        <v>0</v>
      </c>
      <c r="HY640" t="s">
        <v>425</v>
      </c>
      <c r="HZ640" t="s">
        <v>426</v>
      </c>
      <c r="IA640" t="s">
        <v>427</v>
      </c>
      <c r="IB640" t="s">
        <v>427</v>
      </c>
      <c r="IC640" t="s">
        <v>427</v>
      </c>
      <c r="ID640" t="s">
        <v>427</v>
      </c>
      <c r="IE640">
        <v>0</v>
      </c>
      <c r="IF640">
        <v>100</v>
      </c>
      <c r="IG640">
        <v>100</v>
      </c>
      <c r="IH640">
        <v>-0.9399999999999999</v>
      </c>
      <c r="II640">
        <v>0.141</v>
      </c>
      <c r="IJ640">
        <v>0.3340698134881136</v>
      </c>
      <c r="IK640">
        <v>-0.0004613869835165773</v>
      </c>
      <c r="IL640">
        <v>-7.733014719846753E-07</v>
      </c>
      <c r="IM640">
        <v>2.12217718631011E-10</v>
      </c>
      <c r="IN640">
        <v>-0.1489367367143348</v>
      </c>
      <c r="IO640">
        <v>0.000886434048502425</v>
      </c>
      <c r="IP640">
        <v>0.0004187276611132993</v>
      </c>
      <c r="IQ640">
        <v>-3.612086840460417E-06</v>
      </c>
      <c r="IR640">
        <v>19</v>
      </c>
      <c r="IS640">
        <v>2204</v>
      </c>
      <c r="IT640">
        <v>1</v>
      </c>
      <c r="IU640">
        <v>37</v>
      </c>
      <c r="IV640">
        <v>14.7</v>
      </c>
      <c r="IW640">
        <v>14.7</v>
      </c>
      <c r="IX640">
        <v>2.58911</v>
      </c>
      <c r="IY640">
        <v>2.21802</v>
      </c>
      <c r="IZ640">
        <v>1.39648</v>
      </c>
      <c r="JA640">
        <v>2.34863</v>
      </c>
      <c r="JB640">
        <v>1.49536</v>
      </c>
      <c r="JC640">
        <v>2.27661</v>
      </c>
      <c r="JD640">
        <v>40.1713</v>
      </c>
      <c r="JE640">
        <v>13.379</v>
      </c>
      <c r="JF640">
        <v>18</v>
      </c>
      <c r="JG640">
        <v>393.264</v>
      </c>
      <c r="JH640">
        <v>551.827</v>
      </c>
      <c r="JI640">
        <v>33.3878</v>
      </c>
      <c r="JJ640">
        <v>32.9144</v>
      </c>
      <c r="JK640">
        <v>30.0004</v>
      </c>
      <c r="JL640">
        <v>32.7414</v>
      </c>
      <c r="JM640">
        <v>32.6284</v>
      </c>
      <c r="JN640">
        <v>51.8592</v>
      </c>
      <c r="JO640">
        <v>28.7053</v>
      </c>
      <c r="JP640">
        <v>0</v>
      </c>
      <c r="JQ640">
        <v>-999.9</v>
      </c>
      <c r="JR640">
        <v>1302.88</v>
      </c>
      <c r="JS640">
        <v>19.558</v>
      </c>
      <c r="JT640">
        <v>99.5608</v>
      </c>
      <c r="JU640">
        <v>99.67400000000001</v>
      </c>
    </row>
    <row r="641" spans="1:281">
      <c r="A641">
        <v>625</v>
      </c>
      <c r="B641">
        <v>1652297347</v>
      </c>
      <c r="C641">
        <v>15290.5</v>
      </c>
      <c r="D641" t="s">
        <v>1763</v>
      </c>
      <c r="E641" t="s">
        <v>1764</v>
      </c>
      <c r="F641">
        <v>5</v>
      </c>
      <c r="G641" t="s">
        <v>1605</v>
      </c>
      <c r="H641" t="s">
        <v>418</v>
      </c>
      <c r="I641">
        <v>1652297344.5</v>
      </c>
      <c r="J641">
        <f>(K641)/1000</f>
        <v>0</v>
      </c>
      <c r="K641">
        <f>IF(CZ641, AN641, AH641)</f>
        <v>0</v>
      </c>
      <c r="L641">
        <f>IF(CZ641, AI641, AG641)</f>
        <v>0</v>
      </c>
      <c r="M641">
        <f>DB641 - IF(AU641&gt;1, L641*CV641*100.0/(AW641*DP641), 0)</f>
        <v>0</v>
      </c>
      <c r="N641">
        <f>((T641-J641/2)*M641-L641)/(T641+J641/2)</f>
        <v>0</v>
      </c>
      <c r="O641">
        <f>N641*(DI641+DJ641)/1000.0</f>
        <v>0</v>
      </c>
      <c r="P641">
        <f>(DB641 - IF(AU641&gt;1, L641*CV641*100.0/(AW641*DP641), 0))*(DI641+DJ641)/1000.0</f>
        <v>0</v>
      </c>
      <c r="Q641">
        <f>2.0/((1/S641-1/R641)+SIGN(S641)*SQRT((1/S641-1/R641)*(1/S641-1/R641) + 4*CW641/((CW641+1)*(CW641+1))*(2*1/S641*1/R641-1/R641*1/R641)))</f>
        <v>0</v>
      </c>
      <c r="R641">
        <f>IF(LEFT(CX641,1)&lt;&gt;"0",IF(LEFT(CX641,1)="1",3.0,CY641),$D$5+$E$5*(DP641*DI641/($K$5*1000))+$F$5*(DP641*DI641/($K$5*1000))*MAX(MIN(CV641,$J$5),$I$5)*MAX(MIN(CV641,$J$5),$I$5)+$G$5*MAX(MIN(CV641,$J$5),$I$5)*(DP641*DI641/($K$5*1000))+$H$5*(DP641*DI641/($K$5*1000))*(DP641*DI641/($K$5*1000)))</f>
        <v>0</v>
      </c>
      <c r="S641">
        <f>J641*(1000-(1000*0.61365*exp(17.502*W641/(240.97+W641))/(DI641+DJ641)+DD641)/2)/(1000*0.61365*exp(17.502*W641/(240.97+W641))/(DI641+DJ641)-DD641)</f>
        <v>0</v>
      </c>
      <c r="T641">
        <f>1/((CW641+1)/(Q641/1.6)+1/(R641/1.37)) + CW641/((CW641+1)/(Q641/1.6) + CW641/(R641/1.37))</f>
        <v>0</v>
      </c>
      <c r="U641">
        <f>(CR641*CU641)</f>
        <v>0</v>
      </c>
      <c r="V641">
        <f>(DK641+(U641+2*0.95*5.67E-8*(((DK641+$B$7)+273)^4-(DK641+273)^4)-44100*J641)/(1.84*29.3*R641+8*0.95*5.67E-8*(DK641+273)^3))</f>
        <v>0</v>
      </c>
      <c r="W641">
        <f>($C$7*DL641+$D$7*DM641+$E$7*V641)</f>
        <v>0</v>
      </c>
      <c r="X641">
        <f>0.61365*exp(17.502*W641/(240.97+W641))</f>
        <v>0</v>
      </c>
      <c r="Y641">
        <f>(Z641/AA641*100)</f>
        <v>0</v>
      </c>
      <c r="Z641">
        <f>DD641*(DI641+DJ641)/1000</f>
        <v>0</v>
      </c>
      <c r="AA641">
        <f>0.61365*exp(17.502*DK641/(240.97+DK641))</f>
        <v>0</v>
      </c>
      <c r="AB641">
        <f>(X641-DD641*(DI641+DJ641)/1000)</f>
        <v>0</v>
      </c>
      <c r="AC641">
        <f>(-J641*44100)</f>
        <v>0</v>
      </c>
      <c r="AD641">
        <f>2*29.3*R641*0.92*(DK641-W641)</f>
        <v>0</v>
      </c>
      <c r="AE641">
        <f>2*0.95*5.67E-8*(((DK641+$B$7)+273)^4-(W641+273)^4)</f>
        <v>0</v>
      </c>
      <c r="AF641">
        <f>U641+AE641+AC641+AD641</f>
        <v>0</v>
      </c>
      <c r="AG641">
        <f>DH641*AU641*(DC641-DB641*(1000-AU641*DE641)/(1000-AU641*DD641))/(100*CV641)</f>
        <v>0</v>
      </c>
      <c r="AH641">
        <f>1000*DH641*AU641*(DD641-DE641)/(100*CV641*(1000-AU641*DD641))</f>
        <v>0</v>
      </c>
      <c r="AI641">
        <f>(AJ641 - AK641 - DI641*1E3/(8.314*(DK641+273.15)) * AM641/DH641 * AL641) * DH641/(100*CV641) * (1000 - DE641)/1000</f>
        <v>0</v>
      </c>
      <c r="AJ641">
        <v>1312.591888603054</v>
      </c>
      <c r="AK641">
        <v>1234.318848484848</v>
      </c>
      <c r="AL641">
        <v>3.364022906428672</v>
      </c>
      <c r="AM641">
        <v>66.43299364286264</v>
      </c>
      <c r="AN641">
        <f>(AP641 - AO641 + DI641*1E3/(8.314*(DK641+273.15)) * AR641/DH641 * AQ641) * DH641/(100*CV641) * 1000/(1000 - AP641)</f>
        <v>0</v>
      </c>
      <c r="AO641">
        <v>19.37056884996631</v>
      </c>
      <c r="AP641">
        <v>29.19739370629375</v>
      </c>
      <c r="AQ641">
        <v>0.01273253389527163</v>
      </c>
      <c r="AR641">
        <v>79.14352764128105</v>
      </c>
      <c r="AS641">
        <v>0</v>
      </c>
      <c r="AT641">
        <v>0</v>
      </c>
      <c r="AU641">
        <f>IF(AS641*$H$13&gt;=AW641,1.0,(AW641/(AW641-AS641*$H$13)))</f>
        <v>0</v>
      </c>
      <c r="AV641">
        <f>(AU641-1)*100</f>
        <v>0</v>
      </c>
      <c r="AW641">
        <f>MAX(0,($B$13+$C$13*DP641)/(1+$D$13*DP641)*DI641/(DK641+273)*$E$13)</f>
        <v>0</v>
      </c>
      <c r="AX641" t="s">
        <v>421</v>
      </c>
      <c r="AY641" t="s">
        <v>421</v>
      </c>
      <c r="AZ641">
        <v>0</v>
      </c>
      <c r="BA641">
        <v>0</v>
      </c>
      <c r="BB641">
        <f>1-AZ641/BA641</f>
        <v>0</v>
      </c>
      <c r="BC641">
        <v>0</v>
      </c>
      <c r="BD641" t="s">
        <v>421</v>
      </c>
      <c r="BE641" t="s">
        <v>421</v>
      </c>
      <c r="BF641">
        <v>0</v>
      </c>
      <c r="BG641">
        <v>0</v>
      </c>
      <c r="BH641">
        <f>1-BF641/BG641</f>
        <v>0</v>
      </c>
      <c r="BI641">
        <v>0.5</v>
      </c>
      <c r="BJ641">
        <f>CS641</f>
        <v>0</v>
      </c>
      <c r="BK641">
        <f>L641</f>
        <v>0</v>
      </c>
      <c r="BL641">
        <f>BH641*BI641*BJ641</f>
        <v>0</v>
      </c>
      <c r="BM641">
        <f>(BK641-BC641)/BJ641</f>
        <v>0</v>
      </c>
      <c r="BN641">
        <f>(BA641-BG641)/BG641</f>
        <v>0</v>
      </c>
      <c r="BO641">
        <f>AZ641/(BB641+AZ641/BG641)</f>
        <v>0</v>
      </c>
      <c r="BP641" t="s">
        <v>421</v>
      </c>
      <c r="BQ641">
        <v>0</v>
      </c>
      <c r="BR641">
        <f>IF(BQ641&lt;&gt;0, BQ641, BO641)</f>
        <v>0</v>
      </c>
      <c r="BS641">
        <f>1-BR641/BG641</f>
        <v>0</v>
      </c>
      <c r="BT641">
        <f>(BG641-BF641)/(BG641-BR641)</f>
        <v>0</v>
      </c>
      <c r="BU641">
        <f>(BA641-BG641)/(BA641-BR641)</f>
        <v>0</v>
      </c>
      <c r="BV641">
        <f>(BG641-BF641)/(BG641-AZ641)</f>
        <v>0</v>
      </c>
      <c r="BW641">
        <f>(BA641-BG641)/(BA641-AZ641)</f>
        <v>0</v>
      </c>
      <c r="BX641">
        <f>(BT641*BR641/BF641)</f>
        <v>0</v>
      </c>
      <c r="BY641">
        <f>(1-BX641)</f>
        <v>0</v>
      </c>
      <c r="BZ641">
        <v>1371</v>
      </c>
      <c r="CA641">
        <v>300</v>
      </c>
      <c r="CB641">
        <v>300</v>
      </c>
      <c r="CC641">
        <v>300</v>
      </c>
      <c r="CD641">
        <v>10508.5</v>
      </c>
      <c r="CE641">
        <v>0.03</v>
      </c>
      <c r="CF641">
        <v>-0.00739737</v>
      </c>
      <c r="CG641">
        <v>0.08</v>
      </c>
      <c r="CH641" t="s">
        <v>421</v>
      </c>
      <c r="CI641" t="s">
        <v>421</v>
      </c>
      <c r="CJ641" t="s">
        <v>421</v>
      </c>
      <c r="CK641" t="s">
        <v>421</v>
      </c>
      <c r="CL641" t="s">
        <v>421</v>
      </c>
      <c r="CM641" t="s">
        <v>421</v>
      </c>
      <c r="CN641" t="s">
        <v>421</v>
      </c>
      <c r="CO641" t="s">
        <v>421</v>
      </c>
      <c r="CP641" t="s">
        <v>421</v>
      </c>
      <c r="CQ641" t="s">
        <v>421</v>
      </c>
      <c r="CR641">
        <f>$B$11*DQ641+$C$11*DR641+$F$11*EC641*(1-EF641)</f>
        <v>0</v>
      </c>
      <c r="CS641">
        <f>CR641*CT641</f>
        <v>0</v>
      </c>
      <c r="CT641">
        <f>($B$11*$D$9+$C$11*$D$9+$F$11*((EP641+EH641)/MAX(EP641+EH641+EQ641, 0.1)*$I$9+EQ641/MAX(EP641+EH641+EQ641, 0.1)*$J$9))/($B$11+$C$11+$F$11)</f>
        <v>0</v>
      </c>
      <c r="CU641">
        <f>($B$11*$K$9+$C$11*$K$9+$F$11*((EP641+EH641)/MAX(EP641+EH641+EQ641, 0.1)*$P$9+EQ641/MAX(EP641+EH641+EQ641, 0.1)*$Q$9))/($B$11+$C$11+$F$11)</f>
        <v>0</v>
      </c>
      <c r="CV641">
        <v>6</v>
      </c>
      <c r="CW641">
        <v>0.5</v>
      </c>
      <c r="CX641" t="s">
        <v>422</v>
      </c>
      <c r="CY641">
        <v>2</v>
      </c>
      <c r="CZ641" t="b">
        <v>1</v>
      </c>
      <c r="DA641">
        <v>1652297344.5</v>
      </c>
      <c r="DB641">
        <v>1191.742222222222</v>
      </c>
      <c r="DC641">
        <v>1291.351111111111</v>
      </c>
      <c r="DD641">
        <v>29.18252222222222</v>
      </c>
      <c r="DE641">
        <v>19.41477777777778</v>
      </c>
      <c r="DF641">
        <v>1192.698888888889</v>
      </c>
      <c r="DG641">
        <v>29.04104444444444</v>
      </c>
      <c r="DH641">
        <v>400.0778888888889</v>
      </c>
      <c r="DI641">
        <v>90.5017888888889</v>
      </c>
      <c r="DJ641">
        <v>0.1000844444444444</v>
      </c>
      <c r="DK641">
        <v>34.17484444444445</v>
      </c>
      <c r="DL641">
        <v>32.90155555555555</v>
      </c>
      <c r="DM641">
        <v>999.9000000000001</v>
      </c>
      <c r="DN641">
        <v>0</v>
      </c>
      <c r="DO641">
        <v>0</v>
      </c>
      <c r="DP641">
        <v>9996.313333333334</v>
      </c>
      <c r="DQ641">
        <v>0</v>
      </c>
      <c r="DR641">
        <v>440.5834444444444</v>
      </c>
      <c r="DS641">
        <v>-99.60935555555555</v>
      </c>
      <c r="DT641">
        <v>1227.565555555556</v>
      </c>
      <c r="DU641">
        <v>1316.92</v>
      </c>
      <c r="DV641">
        <v>9.767746666666667</v>
      </c>
      <c r="DW641">
        <v>1291.351111111111</v>
      </c>
      <c r="DX641">
        <v>19.41477777777778</v>
      </c>
      <c r="DY641">
        <v>2.641067777777778</v>
      </c>
      <c r="DZ641">
        <v>1.75707</v>
      </c>
      <c r="EA641">
        <v>21.92297777777777</v>
      </c>
      <c r="EB641">
        <v>15.41</v>
      </c>
      <c r="EC641">
        <v>1499.986666666667</v>
      </c>
      <c r="ED641">
        <v>0.9729906666666667</v>
      </c>
      <c r="EE641">
        <v>0.02700914444444445</v>
      </c>
      <c r="EF641">
        <v>0</v>
      </c>
      <c r="EG641">
        <v>1063.19</v>
      </c>
      <c r="EH641">
        <v>5.00097</v>
      </c>
      <c r="EI641">
        <v>17394.44444444445</v>
      </c>
      <c r="EJ641">
        <v>12491.44444444445</v>
      </c>
      <c r="EK641">
        <v>43.062</v>
      </c>
      <c r="EL641">
        <v>44.875</v>
      </c>
      <c r="EM641">
        <v>43.312</v>
      </c>
      <c r="EN641">
        <v>44.562</v>
      </c>
      <c r="EO641">
        <v>44.187</v>
      </c>
      <c r="EP641">
        <v>1454.605555555555</v>
      </c>
      <c r="EQ641">
        <v>40.38111111111111</v>
      </c>
      <c r="ER641">
        <v>0</v>
      </c>
      <c r="ES641">
        <v>904.3999998569489</v>
      </c>
      <c r="ET641">
        <v>0</v>
      </c>
      <c r="EU641">
        <v>1064.983846153846</v>
      </c>
      <c r="EV641">
        <v>-23.13162394924411</v>
      </c>
      <c r="EW641">
        <v>-7.907691664027627</v>
      </c>
      <c r="EX641">
        <v>17393.02692307692</v>
      </c>
      <c r="EY641">
        <v>15</v>
      </c>
      <c r="EZ641">
        <v>1652296461.5</v>
      </c>
      <c r="FA641" t="s">
        <v>1606</v>
      </c>
      <c r="FB641">
        <v>1652296461.5</v>
      </c>
      <c r="FC641">
        <v>1652296459.5</v>
      </c>
      <c r="FD641">
        <v>40</v>
      </c>
      <c r="FE641">
        <v>-0.753</v>
      </c>
      <c r="FF641">
        <v>0.017</v>
      </c>
      <c r="FG641">
        <v>0.039</v>
      </c>
      <c r="FH641">
        <v>0.136</v>
      </c>
      <c r="FI641">
        <v>400</v>
      </c>
      <c r="FJ641">
        <v>29</v>
      </c>
      <c r="FK641">
        <v>0.22</v>
      </c>
      <c r="FL641">
        <v>0.25</v>
      </c>
      <c r="FM641">
        <v>-99.19387750000001</v>
      </c>
      <c r="FN641">
        <v>-0.5259906191367342</v>
      </c>
      <c r="FO641">
        <v>0.2988914706774858</v>
      </c>
      <c r="FP641">
        <v>-1</v>
      </c>
      <c r="FQ641">
        <v>9.965573500000001</v>
      </c>
      <c r="FR641">
        <v>-1.589863789868674</v>
      </c>
      <c r="FS641">
        <v>0.1549637867140256</v>
      </c>
      <c r="FT641">
        <v>0</v>
      </c>
      <c r="FU641">
        <v>0</v>
      </c>
      <c r="FV641">
        <v>0</v>
      </c>
      <c r="FW641">
        <v>0</v>
      </c>
      <c r="FX641">
        <v>-1</v>
      </c>
      <c r="FY641">
        <v>0</v>
      </c>
      <c r="FZ641">
        <v>1</v>
      </c>
      <c r="GA641" t="s">
        <v>710</v>
      </c>
      <c r="GB641">
        <v>2.69299</v>
      </c>
      <c r="GC641">
        <v>2.70503</v>
      </c>
      <c r="GD641">
        <v>0.19172</v>
      </c>
      <c r="GE641">
        <v>0.199333</v>
      </c>
      <c r="GF641">
        <v>0.120785</v>
      </c>
      <c r="GG641">
        <v>0.08992940000000001</v>
      </c>
      <c r="GH641">
        <v>25294.5</v>
      </c>
      <c r="GI641">
        <v>25163.1</v>
      </c>
      <c r="GJ641">
        <v>29130.4</v>
      </c>
      <c r="GK641">
        <v>29098.1</v>
      </c>
      <c r="GL641">
        <v>33907.9</v>
      </c>
      <c r="GM641">
        <v>35259.9</v>
      </c>
      <c r="GN641">
        <v>40992.6</v>
      </c>
      <c r="GO641">
        <v>41527.8</v>
      </c>
      <c r="GP641">
        <v>1.71087</v>
      </c>
      <c r="GQ641">
        <v>1.98452</v>
      </c>
      <c r="GR641">
        <v>0.0724569</v>
      </c>
      <c r="GS641">
        <v>0</v>
      </c>
      <c r="GT641">
        <v>31.7338</v>
      </c>
      <c r="GU641">
        <v>999.9</v>
      </c>
      <c r="GV641">
        <v>36.5</v>
      </c>
      <c r="GW641">
        <v>38.2</v>
      </c>
      <c r="GX641">
        <v>27.1405</v>
      </c>
      <c r="GY641">
        <v>62.9647</v>
      </c>
      <c r="GZ641">
        <v>29.0745</v>
      </c>
      <c r="HA641">
        <v>1</v>
      </c>
      <c r="HB641">
        <v>0.426489</v>
      </c>
      <c r="HC641">
        <v>0</v>
      </c>
      <c r="HD641">
        <v>20.3916</v>
      </c>
      <c r="HE641">
        <v>5.21474</v>
      </c>
      <c r="HF641">
        <v>12.0099</v>
      </c>
      <c r="HG641">
        <v>4.9874</v>
      </c>
      <c r="HH641">
        <v>3.28858</v>
      </c>
      <c r="HI641">
        <v>2595.7</v>
      </c>
      <c r="HJ641">
        <v>9999</v>
      </c>
      <c r="HK641">
        <v>9999</v>
      </c>
      <c r="HL641">
        <v>48.1</v>
      </c>
      <c r="HM641">
        <v>1.86737</v>
      </c>
      <c r="HN641">
        <v>1.8663</v>
      </c>
      <c r="HO641">
        <v>1.86584</v>
      </c>
      <c r="HP641">
        <v>1.86573</v>
      </c>
      <c r="HQ641">
        <v>1.86754</v>
      </c>
      <c r="HR641">
        <v>1.87009</v>
      </c>
      <c r="HS641">
        <v>1.86874</v>
      </c>
      <c r="HT641">
        <v>1.87011</v>
      </c>
      <c r="HU641">
        <v>0</v>
      </c>
      <c r="HV641">
        <v>0</v>
      </c>
      <c r="HW641">
        <v>0</v>
      </c>
      <c r="HX641">
        <v>0</v>
      </c>
      <c r="HY641" t="s">
        <v>425</v>
      </c>
      <c r="HZ641" t="s">
        <v>426</v>
      </c>
      <c r="IA641" t="s">
        <v>427</v>
      </c>
      <c r="IB641" t="s">
        <v>427</v>
      </c>
      <c r="IC641" t="s">
        <v>427</v>
      </c>
      <c r="ID641" t="s">
        <v>427</v>
      </c>
      <c r="IE641">
        <v>0</v>
      </c>
      <c r="IF641">
        <v>100</v>
      </c>
      <c r="IG641">
        <v>100</v>
      </c>
      <c r="IH641">
        <v>-0.97</v>
      </c>
      <c r="II641">
        <v>0.1418</v>
      </c>
      <c r="IJ641">
        <v>0.3340698134881136</v>
      </c>
      <c r="IK641">
        <v>-0.0004613869835165773</v>
      </c>
      <c r="IL641">
        <v>-7.733014719846753E-07</v>
      </c>
      <c r="IM641">
        <v>2.12217718631011E-10</v>
      </c>
      <c r="IN641">
        <v>-0.1489367367143348</v>
      </c>
      <c r="IO641">
        <v>0.000886434048502425</v>
      </c>
      <c r="IP641">
        <v>0.0004187276611132993</v>
      </c>
      <c r="IQ641">
        <v>-3.612086840460417E-06</v>
      </c>
      <c r="IR641">
        <v>19</v>
      </c>
      <c r="IS641">
        <v>2204</v>
      </c>
      <c r="IT641">
        <v>1</v>
      </c>
      <c r="IU641">
        <v>37</v>
      </c>
      <c r="IV641">
        <v>14.8</v>
      </c>
      <c r="IW641">
        <v>14.8</v>
      </c>
      <c r="IX641">
        <v>2.61719</v>
      </c>
      <c r="IY641">
        <v>2.21924</v>
      </c>
      <c r="IZ641">
        <v>1.39648</v>
      </c>
      <c r="JA641">
        <v>2.34741</v>
      </c>
      <c r="JB641">
        <v>1.49536</v>
      </c>
      <c r="JC641">
        <v>2.31323</v>
      </c>
      <c r="JD641">
        <v>40.1713</v>
      </c>
      <c r="JE641">
        <v>13.3878</v>
      </c>
      <c r="JF641">
        <v>18</v>
      </c>
      <c r="JG641">
        <v>393.414</v>
      </c>
      <c r="JH641">
        <v>551.809</v>
      </c>
      <c r="JI641">
        <v>33.3924</v>
      </c>
      <c r="JJ641">
        <v>32.9195</v>
      </c>
      <c r="JK641">
        <v>30.0005</v>
      </c>
      <c r="JL641">
        <v>32.746</v>
      </c>
      <c r="JM641">
        <v>32.6326</v>
      </c>
      <c r="JN641">
        <v>52.362</v>
      </c>
      <c r="JO641">
        <v>28.127</v>
      </c>
      <c r="JP641">
        <v>0</v>
      </c>
      <c r="JQ641">
        <v>-999.9</v>
      </c>
      <c r="JR641">
        <v>1322.91</v>
      </c>
      <c r="JS641">
        <v>19.6774</v>
      </c>
      <c r="JT641">
        <v>99.5598</v>
      </c>
      <c r="JU641">
        <v>99.6739</v>
      </c>
    </row>
    <row r="642" spans="1:281">
      <c r="A642">
        <v>626</v>
      </c>
      <c r="B642">
        <v>1652297352</v>
      </c>
      <c r="C642">
        <v>15295.5</v>
      </c>
      <c r="D642" t="s">
        <v>1765</v>
      </c>
      <c r="E642" t="s">
        <v>1766</v>
      </c>
      <c r="F642">
        <v>5</v>
      </c>
      <c r="G642" t="s">
        <v>1605</v>
      </c>
      <c r="H642" t="s">
        <v>418</v>
      </c>
      <c r="I642">
        <v>1652297349.2</v>
      </c>
      <c r="J642">
        <f>(K642)/1000</f>
        <v>0</v>
      </c>
      <c r="K642">
        <f>IF(CZ642, AN642, AH642)</f>
        <v>0</v>
      </c>
      <c r="L642">
        <f>IF(CZ642, AI642, AG642)</f>
        <v>0</v>
      </c>
      <c r="M642">
        <f>DB642 - IF(AU642&gt;1, L642*CV642*100.0/(AW642*DP642), 0)</f>
        <v>0</v>
      </c>
      <c r="N642">
        <f>((T642-J642/2)*M642-L642)/(T642+J642/2)</f>
        <v>0</v>
      </c>
      <c r="O642">
        <f>N642*(DI642+DJ642)/1000.0</f>
        <v>0</v>
      </c>
      <c r="P642">
        <f>(DB642 - IF(AU642&gt;1, L642*CV642*100.0/(AW642*DP642), 0))*(DI642+DJ642)/1000.0</f>
        <v>0</v>
      </c>
      <c r="Q642">
        <f>2.0/((1/S642-1/R642)+SIGN(S642)*SQRT((1/S642-1/R642)*(1/S642-1/R642) + 4*CW642/((CW642+1)*(CW642+1))*(2*1/S642*1/R642-1/R642*1/R642)))</f>
        <v>0</v>
      </c>
      <c r="R642">
        <f>IF(LEFT(CX642,1)&lt;&gt;"0",IF(LEFT(CX642,1)="1",3.0,CY642),$D$5+$E$5*(DP642*DI642/($K$5*1000))+$F$5*(DP642*DI642/($K$5*1000))*MAX(MIN(CV642,$J$5),$I$5)*MAX(MIN(CV642,$J$5),$I$5)+$G$5*MAX(MIN(CV642,$J$5),$I$5)*(DP642*DI642/($K$5*1000))+$H$5*(DP642*DI642/($K$5*1000))*(DP642*DI642/($K$5*1000)))</f>
        <v>0</v>
      </c>
      <c r="S642">
        <f>J642*(1000-(1000*0.61365*exp(17.502*W642/(240.97+W642))/(DI642+DJ642)+DD642)/2)/(1000*0.61365*exp(17.502*W642/(240.97+W642))/(DI642+DJ642)-DD642)</f>
        <v>0</v>
      </c>
      <c r="T642">
        <f>1/((CW642+1)/(Q642/1.6)+1/(R642/1.37)) + CW642/((CW642+1)/(Q642/1.6) + CW642/(R642/1.37))</f>
        <v>0</v>
      </c>
      <c r="U642">
        <f>(CR642*CU642)</f>
        <v>0</v>
      </c>
      <c r="V642">
        <f>(DK642+(U642+2*0.95*5.67E-8*(((DK642+$B$7)+273)^4-(DK642+273)^4)-44100*J642)/(1.84*29.3*R642+8*0.95*5.67E-8*(DK642+273)^3))</f>
        <v>0</v>
      </c>
      <c r="W642">
        <f>($C$7*DL642+$D$7*DM642+$E$7*V642)</f>
        <v>0</v>
      </c>
      <c r="X642">
        <f>0.61365*exp(17.502*W642/(240.97+W642))</f>
        <v>0</v>
      </c>
      <c r="Y642">
        <f>(Z642/AA642*100)</f>
        <v>0</v>
      </c>
      <c r="Z642">
        <f>DD642*(DI642+DJ642)/1000</f>
        <v>0</v>
      </c>
      <c r="AA642">
        <f>0.61365*exp(17.502*DK642/(240.97+DK642))</f>
        <v>0</v>
      </c>
      <c r="AB642">
        <f>(X642-DD642*(DI642+DJ642)/1000)</f>
        <v>0</v>
      </c>
      <c r="AC642">
        <f>(-J642*44100)</f>
        <v>0</v>
      </c>
      <c r="AD642">
        <f>2*29.3*R642*0.92*(DK642-W642)</f>
        <v>0</v>
      </c>
      <c r="AE642">
        <f>2*0.95*5.67E-8*(((DK642+$B$7)+273)^4-(W642+273)^4)</f>
        <v>0</v>
      </c>
      <c r="AF642">
        <f>U642+AE642+AC642+AD642</f>
        <v>0</v>
      </c>
      <c r="AG642">
        <f>DH642*AU642*(DC642-DB642*(1000-AU642*DE642)/(1000-AU642*DD642))/(100*CV642)</f>
        <v>0</v>
      </c>
      <c r="AH642">
        <f>1000*DH642*AU642*(DD642-DE642)/(100*CV642*(1000-AU642*DD642))</f>
        <v>0</v>
      </c>
      <c r="AI642">
        <f>(AJ642 - AK642 - DI642*1E3/(8.314*(DK642+273.15)) * AM642/DH642 * AL642) * DH642/(100*CV642) * (1000 - DE642)/1000</f>
        <v>0</v>
      </c>
      <c r="AJ642">
        <v>1329.932905148913</v>
      </c>
      <c r="AK642">
        <v>1251.222424242424</v>
      </c>
      <c r="AL642">
        <v>3.372520557294869</v>
      </c>
      <c r="AM642">
        <v>66.43299364286264</v>
      </c>
      <c r="AN642">
        <f>(AP642 - AO642 + DI642*1E3/(8.314*(DK642+273.15)) * AR642/DH642 * AQ642) * DH642/(100*CV642) * 1000/(1000 - AP642)</f>
        <v>0</v>
      </c>
      <c r="AO642">
        <v>19.51713865241192</v>
      </c>
      <c r="AP642">
        <v>29.22168951048953</v>
      </c>
      <c r="AQ642">
        <v>0.002077860065662982</v>
      </c>
      <c r="AR642">
        <v>79.14352764128105</v>
      </c>
      <c r="AS642">
        <v>0</v>
      </c>
      <c r="AT642">
        <v>0</v>
      </c>
      <c r="AU642">
        <f>IF(AS642*$H$13&gt;=AW642,1.0,(AW642/(AW642-AS642*$H$13)))</f>
        <v>0</v>
      </c>
      <c r="AV642">
        <f>(AU642-1)*100</f>
        <v>0</v>
      </c>
      <c r="AW642">
        <f>MAX(0,($B$13+$C$13*DP642)/(1+$D$13*DP642)*DI642/(DK642+273)*$E$13)</f>
        <v>0</v>
      </c>
      <c r="AX642" t="s">
        <v>421</v>
      </c>
      <c r="AY642" t="s">
        <v>421</v>
      </c>
      <c r="AZ642">
        <v>0</v>
      </c>
      <c r="BA642">
        <v>0</v>
      </c>
      <c r="BB642">
        <f>1-AZ642/BA642</f>
        <v>0</v>
      </c>
      <c r="BC642">
        <v>0</v>
      </c>
      <c r="BD642" t="s">
        <v>421</v>
      </c>
      <c r="BE642" t="s">
        <v>421</v>
      </c>
      <c r="BF642">
        <v>0</v>
      </c>
      <c r="BG642">
        <v>0</v>
      </c>
      <c r="BH642">
        <f>1-BF642/BG642</f>
        <v>0</v>
      </c>
      <c r="BI642">
        <v>0.5</v>
      </c>
      <c r="BJ642">
        <f>CS642</f>
        <v>0</v>
      </c>
      <c r="BK642">
        <f>L642</f>
        <v>0</v>
      </c>
      <c r="BL642">
        <f>BH642*BI642*BJ642</f>
        <v>0</v>
      </c>
      <c r="BM642">
        <f>(BK642-BC642)/BJ642</f>
        <v>0</v>
      </c>
      <c r="BN642">
        <f>(BA642-BG642)/BG642</f>
        <v>0</v>
      </c>
      <c r="BO642">
        <f>AZ642/(BB642+AZ642/BG642)</f>
        <v>0</v>
      </c>
      <c r="BP642" t="s">
        <v>421</v>
      </c>
      <c r="BQ642">
        <v>0</v>
      </c>
      <c r="BR642">
        <f>IF(BQ642&lt;&gt;0, BQ642, BO642)</f>
        <v>0</v>
      </c>
      <c r="BS642">
        <f>1-BR642/BG642</f>
        <v>0</v>
      </c>
      <c r="BT642">
        <f>(BG642-BF642)/(BG642-BR642)</f>
        <v>0</v>
      </c>
      <c r="BU642">
        <f>(BA642-BG642)/(BA642-BR642)</f>
        <v>0</v>
      </c>
      <c r="BV642">
        <f>(BG642-BF642)/(BG642-AZ642)</f>
        <v>0</v>
      </c>
      <c r="BW642">
        <f>(BA642-BG642)/(BA642-AZ642)</f>
        <v>0</v>
      </c>
      <c r="BX642">
        <f>(BT642*BR642/BF642)</f>
        <v>0</v>
      </c>
      <c r="BY642">
        <f>(1-BX642)</f>
        <v>0</v>
      </c>
      <c r="BZ642">
        <v>1371</v>
      </c>
      <c r="CA642">
        <v>300</v>
      </c>
      <c r="CB642">
        <v>300</v>
      </c>
      <c r="CC642">
        <v>300</v>
      </c>
      <c r="CD642">
        <v>10508.5</v>
      </c>
      <c r="CE642">
        <v>0.03</v>
      </c>
      <c r="CF642">
        <v>-0.00739737</v>
      </c>
      <c r="CG642">
        <v>0.08</v>
      </c>
      <c r="CH642" t="s">
        <v>421</v>
      </c>
      <c r="CI642" t="s">
        <v>421</v>
      </c>
      <c r="CJ642" t="s">
        <v>421</v>
      </c>
      <c r="CK642" t="s">
        <v>421</v>
      </c>
      <c r="CL642" t="s">
        <v>421</v>
      </c>
      <c r="CM642" t="s">
        <v>421</v>
      </c>
      <c r="CN642" t="s">
        <v>421</v>
      </c>
      <c r="CO642" t="s">
        <v>421</v>
      </c>
      <c r="CP642" t="s">
        <v>421</v>
      </c>
      <c r="CQ642" t="s">
        <v>421</v>
      </c>
      <c r="CR642">
        <f>$B$11*DQ642+$C$11*DR642+$F$11*EC642*(1-EF642)</f>
        <v>0</v>
      </c>
      <c r="CS642">
        <f>CR642*CT642</f>
        <v>0</v>
      </c>
      <c r="CT642">
        <f>($B$11*$D$9+$C$11*$D$9+$F$11*((EP642+EH642)/MAX(EP642+EH642+EQ642, 0.1)*$I$9+EQ642/MAX(EP642+EH642+EQ642, 0.1)*$J$9))/($B$11+$C$11+$F$11)</f>
        <v>0</v>
      </c>
      <c r="CU642">
        <f>($B$11*$K$9+$C$11*$K$9+$F$11*((EP642+EH642)/MAX(EP642+EH642+EQ642, 0.1)*$P$9+EQ642/MAX(EP642+EH642+EQ642, 0.1)*$Q$9))/($B$11+$C$11+$F$11)</f>
        <v>0</v>
      </c>
      <c r="CV642">
        <v>6</v>
      </c>
      <c r="CW642">
        <v>0.5</v>
      </c>
      <c r="CX642" t="s">
        <v>422</v>
      </c>
      <c r="CY642">
        <v>2</v>
      </c>
      <c r="CZ642" t="b">
        <v>1</v>
      </c>
      <c r="DA642">
        <v>1652297349.2</v>
      </c>
      <c r="DB642">
        <v>1207.107</v>
      </c>
      <c r="DC642">
        <v>1307.134</v>
      </c>
      <c r="DD642">
        <v>29.20952</v>
      </c>
      <c r="DE642">
        <v>19.54708</v>
      </c>
      <c r="DF642">
        <v>1208.087</v>
      </c>
      <c r="DG642">
        <v>29.06761</v>
      </c>
      <c r="DH642">
        <v>400.0882</v>
      </c>
      <c r="DI642">
        <v>90.50103</v>
      </c>
      <c r="DJ642">
        <v>0.10004449</v>
      </c>
      <c r="DK642">
        <v>34.17888000000001</v>
      </c>
      <c r="DL642">
        <v>32.91108999999999</v>
      </c>
      <c r="DM642">
        <v>999.9</v>
      </c>
      <c r="DN642">
        <v>0</v>
      </c>
      <c r="DO642">
        <v>0</v>
      </c>
      <c r="DP642">
        <v>9992.748000000001</v>
      </c>
      <c r="DQ642">
        <v>0</v>
      </c>
      <c r="DR642">
        <v>424.1271</v>
      </c>
      <c r="DS642">
        <v>-100.02518</v>
      </c>
      <c r="DT642">
        <v>1243.43</v>
      </c>
      <c r="DU642">
        <v>1333.196</v>
      </c>
      <c r="DV642">
        <v>9.662434000000001</v>
      </c>
      <c r="DW642">
        <v>1307.134</v>
      </c>
      <c r="DX642">
        <v>19.54708</v>
      </c>
      <c r="DY642">
        <v>2.64349</v>
      </c>
      <c r="DZ642">
        <v>1.769031</v>
      </c>
      <c r="EA642">
        <v>21.93802</v>
      </c>
      <c r="EB642">
        <v>15.51578</v>
      </c>
      <c r="EC642">
        <v>1500.054</v>
      </c>
      <c r="ED642">
        <v>0.9729916</v>
      </c>
      <c r="EE642">
        <v>0.02700832</v>
      </c>
      <c r="EF642">
        <v>0</v>
      </c>
      <c r="EG642">
        <v>1061.58</v>
      </c>
      <c r="EH642">
        <v>5.000970000000001</v>
      </c>
      <c r="EI642">
        <v>17371.94</v>
      </c>
      <c r="EJ642">
        <v>12491.99</v>
      </c>
      <c r="EK642">
        <v>43.062</v>
      </c>
      <c r="EL642">
        <v>44.875</v>
      </c>
      <c r="EM642">
        <v>43.312</v>
      </c>
      <c r="EN642">
        <v>44.562</v>
      </c>
      <c r="EO642">
        <v>44.187</v>
      </c>
      <c r="EP642">
        <v>1454.672</v>
      </c>
      <c r="EQ642">
        <v>40.38200000000001</v>
      </c>
      <c r="ER642">
        <v>0</v>
      </c>
      <c r="ES642">
        <v>909.2000000476837</v>
      </c>
      <c r="ET642">
        <v>0</v>
      </c>
      <c r="EU642">
        <v>1063.171538461538</v>
      </c>
      <c r="EV642">
        <v>-21.80444445880898</v>
      </c>
      <c r="EW642">
        <v>-118.4683757174022</v>
      </c>
      <c r="EX642">
        <v>17384.90769230769</v>
      </c>
      <c r="EY642">
        <v>15</v>
      </c>
      <c r="EZ642">
        <v>1652296461.5</v>
      </c>
      <c r="FA642" t="s">
        <v>1606</v>
      </c>
      <c r="FB642">
        <v>1652296461.5</v>
      </c>
      <c r="FC642">
        <v>1652296459.5</v>
      </c>
      <c r="FD642">
        <v>40</v>
      </c>
      <c r="FE642">
        <v>-0.753</v>
      </c>
      <c r="FF642">
        <v>0.017</v>
      </c>
      <c r="FG642">
        <v>0.039</v>
      </c>
      <c r="FH642">
        <v>0.136</v>
      </c>
      <c r="FI642">
        <v>400</v>
      </c>
      <c r="FJ642">
        <v>29</v>
      </c>
      <c r="FK642">
        <v>0.22</v>
      </c>
      <c r="FL642">
        <v>0.25</v>
      </c>
      <c r="FM642">
        <v>-99.35790731707318</v>
      </c>
      <c r="FN642">
        <v>-4.300164459930495</v>
      </c>
      <c r="FO642">
        <v>0.4626233996961905</v>
      </c>
      <c r="FP642">
        <v>-1</v>
      </c>
      <c r="FQ642">
        <v>9.837749268292683</v>
      </c>
      <c r="FR642">
        <v>-1.381521533101044</v>
      </c>
      <c r="FS642">
        <v>0.1387694965496212</v>
      </c>
      <c r="FT642">
        <v>0</v>
      </c>
      <c r="FU642">
        <v>0</v>
      </c>
      <c r="FV642">
        <v>0</v>
      </c>
      <c r="FW642">
        <v>0</v>
      </c>
      <c r="FX642">
        <v>-1</v>
      </c>
      <c r="FY642">
        <v>0</v>
      </c>
      <c r="FZ642">
        <v>1</v>
      </c>
      <c r="GA642" t="s">
        <v>710</v>
      </c>
      <c r="GB642">
        <v>2.69291</v>
      </c>
      <c r="GC642">
        <v>2.70505</v>
      </c>
      <c r="GD642">
        <v>0.193358</v>
      </c>
      <c r="GE642">
        <v>0.200924</v>
      </c>
      <c r="GF642">
        <v>0.120854</v>
      </c>
      <c r="GG642">
        <v>0.0902905</v>
      </c>
      <c r="GH642">
        <v>25242.4</v>
      </c>
      <c r="GI642">
        <v>25112.8</v>
      </c>
      <c r="GJ642">
        <v>29129.6</v>
      </c>
      <c r="GK642">
        <v>29098</v>
      </c>
      <c r="GL642">
        <v>33904.1</v>
      </c>
      <c r="GM642">
        <v>35245.8</v>
      </c>
      <c r="GN642">
        <v>40991.2</v>
      </c>
      <c r="GO642">
        <v>41527.7</v>
      </c>
      <c r="GP642">
        <v>1.7107</v>
      </c>
      <c r="GQ642">
        <v>1.9847</v>
      </c>
      <c r="GR642">
        <v>0.0730529</v>
      </c>
      <c r="GS642">
        <v>0</v>
      </c>
      <c r="GT642">
        <v>31.7374</v>
      </c>
      <c r="GU642">
        <v>999.9</v>
      </c>
      <c r="GV642">
        <v>36.5</v>
      </c>
      <c r="GW642">
        <v>38.2</v>
      </c>
      <c r="GX642">
        <v>27.1429</v>
      </c>
      <c r="GY642">
        <v>62.8547</v>
      </c>
      <c r="GZ642">
        <v>29.6875</v>
      </c>
      <c r="HA642">
        <v>1</v>
      </c>
      <c r="HB642">
        <v>0.426545</v>
      </c>
      <c r="HC642">
        <v>0</v>
      </c>
      <c r="HD642">
        <v>20.3916</v>
      </c>
      <c r="HE642">
        <v>5.21474</v>
      </c>
      <c r="HF642">
        <v>12.0099</v>
      </c>
      <c r="HG642">
        <v>4.9872</v>
      </c>
      <c r="HH642">
        <v>3.28853</v>
      </c>
      <c r="HI642">
        <v>2595.9</v>
      </c>
      <c r="HJ642">
        <v>9999</v>
      </c>
      <c r="HK642">
        <v>9999</v>
      </c>
      <c r="HL642">
        <v>48.1</v>
      </c>
      <c r="HM642">
        <v>1.86737</v>
      </c>
      <c r="HN642">
        <v>1.8663</v>
      </c>
      <c r="HO642">
        <v>1.86585</v>
      </c>
      <c r="HP642">
        <v>1.86572</v>
      </c>
      <c r="HQ642">
        <v>1.86755</v>
      </c>
      <c r="HR642">
        <v>1.87006</v>
      </c>
      <c r="HS642">
        <v>1.86874</v>
      </c>
      <c r="HT642">
        <v>1.87011</v>
      </c>
      <c r="HU642">
        <v>0</v>
      </c>
      <c r="HV642">
        <v>0</v>
      </c>
      <c r="HW642">
        <v>0</v>
      </c>
      <c r="HX642">
        <v>0</v>
      </c>
      <c r="HY642" t="s">
        <v>425</v>
      </c>
      <c r="HZ642" t="s">
        <v>426</v>
      </c>
      <c r="IA642" t="s">
        <v>427</v>
      </c>
      <c r="IB642" t="s">
        <v>427</v>
      </c>
      <c r="IC642" t="s">
        <v>427</v>
      </c>
      <c r="ID642" t="s">
        <v>427</v>
      </c>
      <c r="IE642">
        <v>0</v>
      </c>
      <c r="IF642">
        <v>100</v>
      </c>
      <c r="IG642">
        <v>100</v>
      </c>
      <c r="IH642">
        <v>-0.99</v>
      </c>
      <c r="II642">
        <v>0.1422</v>
      </c>
      <c r="IJ642">
        <v>0.3340698134881136</v>
      </c>
      <c r="IK642">
        <v>-0.0004613869835165773</v>
      </c>
      <c r="IL642">
        <v>-7.733014719846753E-07</v>
      </c>
      <c r="IM642">
        <v>2.12217718631011E-10</v>
      </c>
      <c r="IN642">
        <v>-0.1489367367143348</v>
      </c>
      <c r="IO642">
        <v>0.000886434048502425</v>
      </c>
      <c r="IP642">
        <v>0.0004187276611132993</v>
      </c>
      <c r="IQ642">
        <v>-3.612086840460417E-06</v>
      </c>
      <c r="IR642">
        <v>19</v>
      </c>
      <c r="IS642">
        <v>2204</v>
      </c>
      <c r="IT642">
        <v>1</v>
      </c>
      <c r="IU642">
        <v>37</v>
      </c>
      <c r="IV642">
        <v>14.8</v>
      </c>
      <c r="IW642">
        <v>14.9</v>
      </c>
      <c r="IX642">
        <v>2.64282</v>
      </c>
      <c r="IY642">
        <v>2.21436</v>
      </c>
      <c r="IZ642">
        <v>1.39648</v>
      </c>
      <c r="JA642">
        <v>2.34741</v>
      </c>
      <c r="JB642">
        <v>1.49536</v>
      </c>
      <c r="JC642">
        <v>2.35474</v>
      </c>
      <c r="JD642">
        <v>40.1713</v>
      </c>
      <c r="JE642">
        <v>13.3878</v>
      </c>
      <c r="JF642">
        <v>18</v>
      </c>
      <c r="JG642">
        <v>393.341</v>
      </c>
      <c r="JH642">
        <v>551.985</v>
      </c>
      <c r="JI642">
        <v>33.3968</v>
      </c>
      <c r="JJ642">
        <v>32.9232</v>
      </c>
      <c r="JK642">
        <v>30.0003</v>
      </c>
      <c r="JL642">
        <v>32.7501</v>
      </c>
      <c r="JM642">
        <v>32.6377</v>
      </c>
      <c r="JN642">
        <v>52.9341</v>
      </c>
      <c r="JO642">
        <v>27.8548</v>
      </c>
      <c r="JP642">
        <v>0</v>
      </c>
      <c r="JQ642">
        <v>-999.9</v>
      </c>
      <c r="JR642">
        <v>1336.27</v>
      </c>
      <c r="JS642">
        <v>19.7919</v>
      </c>
      <c r="JT642">
        <v>99.55670000000001</v>
      </c>
      <c r="JU642">
        <v>99.67359999999999</v>
      </c>
    </row>
    <row r="643" spans="1:281">
      <c r="A643">
        <v>627</v>
      </c>
      <c r="B643">
        <v>1652297357</v>
      </c>
      <c r="C643">
        <v>15300.5</v>
      </c>
      <c r="D643" t="s">
        <v>1767</v>
      </c>
      <c r="E643" t="s">
        <v>1768</v>
      </c>
      <c r="F643">
        <v>5</v>
      </c>
      <c r="G643" t="s">
        <v>1605</v>
      </c>
      <c r="H643" t="s">
        <v>418</v>
      </c>
      <c r="I643">
        <v>1652297354.5</v>
      </c>
      <c r="J643">
        <f>(K643)/1000</f>
        <v>0</v>
      </c>
      <c r="K643">
        <f>IF(CZ643, AN643, AH643)</f>
        <v>0</v>
      </c>
      <c r="L643">
        <f>IF(CZ643, AI643, AG643)</f>
        <v>0</v>
      </c>
      <c r="M643">
        <f>DB643 - IF(AU643&gt;1, L643*CV643*100.0/(AW643*DP643), 0)</f>
        <v>0</v>
      </c>
      <c r="N643">
        <f>((T643-J643/2)*M643-L643)/(T643+J643/2)</f>
        <v>0</v>
      </c>
      <c r="O643">
        <f>N643*(DI643+DJ643)/1000.0</f>
        <v>0</v>
      </c>
      <c r="P643">
        <f>(DB643 - IF(AU643&gt;1, L643*CV643*100.0/(AW643*DP643), 0))*(DI643+DJ643)/1000.0</f>
        <v>0</v>
      </c>
      <c r="Q643">
        <f>2.0/((1/S643-1/R643)+SIGN(S643)*SQRT((1/S643-1/R643)*(1/S643-1/R643) + 4*CW643/((CW643+1)*(CW643+1))*(2*1/S643*1/R643-1/R643*1/R643)))</f>
        <v>0</v>
      </c>
      <c r="R643">
        <f>IF(LEFT(CX643,1)&lt;&gt;"0",IF(LEFT(CX643,1)="1",3.0,CY643),$D$5+$E$5*(DP643*DI643/($K$5*1000))+$F$5*(DP643*DI643/($K$5*1000))*MAX(MIN(CV643,$J$5),$I$5)*MAX(MIN(CV643,$J$5),$I$5)+$G$5*MAX(MIN(CV643,$J$5),$I$5)*(DP643*DI643/($K$5*1000))+$H$5*(DP643*DI643/($K$5*1000))*(DP643*DI643/($K$5*1000)))</f>
        <v>0</v>
      </c>
      <c r="S643">
        <f>J643*(1000-(1000*0.61365*exp(17.502*W643/(240.97+W643))/(DI643+DJ643)+DD643)/2)/(1000*0.61365*exp(17.502*W643/(240.97+W643))/(DI643+DJ643)-DD643)</f>
        <v>0</v>
      </c>
      <c r="T643">
        <f>1/((CW643+1)/(Q643/1.6)+1/(R643/1.37)) + CW643/((CW643+1)/(Q643/1.6) + CW643/(R643/1.37))</f>
        <v>0</v>
      </c>
      <c r="U643">
        <f>(CR643*CU643)</f>
        <v>0</v>
      </c>
      <c r="V643">
        <f>(DK643+(U643+2*0.95*5.67E-8*(((DK643+$B$7)+273)^4-(DK643+273)^4)-44100*J643)/(1.84*29.3*R643+8*0.95*5.67E-8*(DK643+273)^3))</f>
        <v>0</v>
      </c>
      <c r="W643">
        <f>($C$7*DL643+$D$7*DM643+$E$7*V643)</f>
        <v>0</v>
      </c>
      <c r="X643">
        <f>0.61365*exp(17.502*W643/(240.97+W643))</f>
        <v>0</v>
      </c>
      <c r="Y643">
        <f>(Z643/AA643*100)</f>
        <v>0</v>
      </c>
      <c r="Z643">
        <f>DD643*(DI643+DJ643)/1000</f>
        <v>0</v>
      </c>
      <c r="AA643">
        <f>0.61365*exp(17.502*DK643/(240.97+DK643))</f>
        <v>0</v>
      </c>
      <c r="AB643">
        <f>(X643-DD643*(DI643+DJ643)/1000)</f>
        <v>0</v>
      </c>
      <c r="AC643">
        <f>(-J643*44100)</f>
        <v>0</v>
      </c>
      <c r="AD643">
        <f>2*29.3*R643*0.92*(DK643-W643)</f>
        <v>0</v>
      </c>
      <c r="AE643">
        <f>2*0.95*5.67E-8*(((DK643+$B$7)+273)^4-(W643+273)^4)</f>
        <v>0</v>
      </c>
      <c r="AF643">
        <f>U643+AE643+AC643+AD643</f>
        <v>0</v>
      </c>
      <c r="AG643">
        <f>DH643*AU643*(DC643-DB643*(1000-AU643*DE643)/(1000-AU643*DD643))/(100*CV643)</f>
        <v>0</v>
      </c>
      <c r="AH643">
        <f>1000*DH643*AU643*(DD643-DE643)/(100*CV643*(1000-AU643*DD643))</f>
        <v>0</v>
      </c>
      <c r="AI643">
        <f>(AJ643 - AK643 - DI643*1E3/(8.314*(DK643+273.15)) * AM643/DH643 * AL643) * DH643/(100*CV643) * (1000 - DE643)/1000</f>
        <v>0</v>
      </c>
      <c r="AJ643">
        <v>1347.082987688513</v>
      </c>
      <c r="AK643">
        <v>1268.235818181818</v>
      </c>
      <c r="AL643">
        <v>3.404243381128151</v>
      </c>
      <c r="AM643">
        <v>66.43299364286264</v>
      </c>
      <c r="AN643">
        <f>(AP643 - AO643 + DI643*1E3/(8.314*(DK643+273.15)) * AR643/DH643 * AQ643) * DH643/(100*CV643) * 1000/(1000 - AP643)</f>
        <v>0</v>
      </c>
      <c r="AO643">
        <v>19.62365273573747</v>
      </c>
      <c r="AP643">
        <v>29.24666853146856</v>
      </c>
      <c r="AQ643">
        <v>0.003814928503981082</v>
      </c>
      <c r="AR643">
        <v>79.14352764128105</v>
      </c>
      <c r="AS643">
        <v>0</v>
      </c>
      <c r="AT643">
        <v>0</v>
      </c>
      <c r="AU643">
        <f>IF(AS643*$H$13&gt;=AW643,1.0,(AW643/(AW643-AS643*$H$13)))</f>
        <v>0</v>
      </c>
      <c r="AV643">
        <f>(AU643-1)*100</f>
        <v>0</v>
      </c>
      <c r="AW643">
        <f>MAX(0,($B$13+$C$13*DP643)/(1+$D$13*DP643)*DI643/(DK643+273)*$E$13)</f>
        <v>0</v>
      </c>
      <c r="AX643" t="s">
        <v>421</v>
      </c>
      <c r="AY643" t="s">
        <v>421</v>
      </c>
      <c r="AZ643">
        <v>0</v>
      </c>
      <c r="BA643">
        <v>0</v>
      </c>
      <c r="BB643">
        <f>1-AZ643/BA643</f>
        <v>0</v>
      </c>
      <c r="BC643">
        <v>0</v>
      </c>
      <c r="BD643" t="s">
        <v>421</v>
      </c>
      <c r="BE643" t="s">
        <v>421</v>
      </c>
      <c r="BF643">
        <v>0</v>
      </c>
      <c r="BG643">
        <v>0</v>
      </c>
      <c r="BH643">
        <f>1-BF643/BG643</f>
        <v>0</v>
      </c>
      <c r="BI643">
        <v>0.5</v>
      </c>
      <c r="BJ643">
        <f>CS643</f>
        <v>0</v>
      </c>
      <c r="BK643">
        <f>L643</f>
        <v>0</v>
      </c>
      <c r="BL643">
        <f>BH643*BI643*BJ643</f>
        <v>0</v>
      </c>
      <c r="BM643">
        <f>(BK643-BC643)/BJ643</f>
        <v>0</v>
      </c>
      <c r="BN643">
        <f>(BA643-BG643)/BG643</f>
        <v>0</v>
      </c>
      <c r="BO643">
        <f>AZ643/(BB643+AZ643/BG643)</f>
        <v>0</v>
      </c>
      <c r="BP643" t="s">
        <v>421</v>
      </c>
      <c r="BQ643">
        <v>0</v>
      </c>
      <c r="BR643">
        <f>IF(BQ643&lt;&gt;0, BQ643, BO643)</f>
        <v>0</v>
      </c>
      <c r="BS643">
        <f>1-BR643/BG643</f>
        <v>0</v>
      </c>
      <c r="BT643">
        <f>(BG643-BF643)/(BG643-BR643)</f>
        <v>0</v>
      </c>
      <c r="BU643">
        <f>(BA643-BG643)/(BA643-BR643)</f>
        <v>0</v>
      </c>
      <c r="BV643">
        <f>(BG643-BF643)/(BG643-AZ643)</f>
        <v>0</v>
      </c>
      <c r="BW643">
        <f>(BA643-BG643)/(BA643-AZ643)</f>
        <v>0</v>
      </c>
      <c r="BX643">
        <f>(BT643*BR643/BF643)</f>
        <v>0</v>
      </c>
      <c r="BY643">
        <f>(1-BX643)</f>
        <v>0</v>
      </c>
      <c r="BZ643">
        <v>1371</v>
      </c>
      <c r="CA643">
        <v>300</v>
      </c>
      <c r="CB643">
        <v>300</v>
      </c>
      <c r="CC643">
        <v>300</v>
      </c>
      <c r="CD643">
        <v>10508.5</v>
      </c>
      <c r="CE643">
        <v>0.03</v>
      </c>
      <c r="CF643">
        <v>-0.00739737</v>
      </c>
      <c r="CG643">
        <v>0.08</v>
      </c>
      <c r="CH643" t="s">
        <v>421</v>
      </c>
      <c r="CI643" t="s">
        <v>421</v>
      </c>
      <c r="CJ643" t="s">
        <v>421</v>
      </c>
      <c r="CK643" t="s">
        <v>421</v>
      </c>
      <c r="CL643" t="s">
        <v>421</v>
      </c>
      <c r="CM643" t="s">
        <v>421</v>
      </c>
      <c r="CN643" t="s">
        <v>421</v>
      </c>
      <c r="CO643" t="s">
        <v>421</v>
      </c>
      <c r="CP643" t="s">
        <v>421</v>
      </c>
      <c r="CQ643" t="s">
        <v>421</v>
      </c>
      <c r="CR643">
        <f>$B$11*DQ643+$C$11*DR643+$F$11*EC643*(1-EF643)</f>
        <v>0</v>
      </c>
      <c r="CS643">
        <f>CR643*CT643</f>
        <v>0</v>
      </c>
      <c r="CT643">
        <f>($B$11*$D$9+$C$11*$D$9+$F$11*((EP643+EH643)/MAX(EP643+EH643+EQ643, 0.1)*$I$9+EQ643/MAX(EP643+EH643+EQ643, 0.1)*$J$9))/($B$11+$C$11+$F$11)</f>
        <v>0</v>
      </c>
      <c r="CU643">
        <f>($B$11*$K$9+$C$11*$K$9+$F$11*((EP643+EH643)/MAX(EP643+EH643+EQ643, 0.1)*$P$9+EQ643/MAX(EP643+EH643+EQ643, 0.1)*$Q$9))/($B$11+$C$11+$F$11)</f>
        <v>0</v>
      </c>
      <c r="CV643">
        <v>6</v>
      </c>
      <c r="CW643">
        <v>0.5</v>
      </c>
      <c r="CX643" t="s">
        <v>422</v>
      </c>
      <c r="CY643">
        <v>2</v>
      </c>
      <c r="CZ643" t="b">
        <v>1</v>
      </c>
      <c r="DA643">
        <v>1652297354.5</v>
      </c>
      <c r="DB643">
        <v>1224.551111111111</v>
      </c>
      <c r="DC643">
        <v>1324.852222222222</v>
      </c>
      <c r="DD643">
        <v>29.23663333333333</v>
      </c>
      <c r="DE643">
        <v>19.67762222222223</v>
      </c>
      <c r="DF643">
        <v>1225.554444444444</v>
      </c>
      <c r="DG643">
        <v>29.09428888888889</v>
      </c>
      <c r="DH643">
        <v>400.0665555555555</v>
      </c>
      <c r="DI643">
        <v>90.4995111111111</v>
      </c>
      <c r="DJ643">
        <v>0.09996431111111111</v>
      </c>
      <c r="DK643">
        <v>34.1842</v>
      </c>
      <c r="DL643">
        <v>32.92316666666667</v>
      </c>
      <c r="DM643">
        <v>999.9000000000001</v>
      </c>
      <c r="DN643">
        <v>0</v>
      </c>
      <c r="DO643">
        <v>0</v>
      </c>
      <c r="DP643">
        <v>10000.27222222222</v>
      </c>
      <c r="DQ643">
        <v>0</v>
      </c>
      <c r="DR643">
        <v>409.4828888888889</v>
      </c>
      <c r="DS643">
        <v>-100.301</v>
      </c>
      <c r="DT643">
        <v>1261.432222222222</v>
      </c>
      <c r="DU643">
        <v>1351.447777777778</v>
      </c>
      <c r="DV643">
        <v>9.558999999999999</v>
      </c>
      <c r="DW643">
        <v>1324.852222222222</v>
      </c>
      <c r="DX643">
        <v>19.67762222222223</v>
      </c>
      <c r="DY643">
        <v>2.6459</v>
      </c>
      <c r="DZ643">
        <v>1.780815555555555</v>
      </c>
      <c r="EA643">
        <v>21.95293333333333</v>
      </c>
      <c r="EB643">
        <v>15.61937777777778</v>
      </c>
      <c r="EC643">
        <v>1500.034444444444</v>
      </c>
      <c r="ED643">
        <v>0.9729926666666666</v>
      </c>
      <c r="EE643">
        <v>0.02700737777777778</v>
      </c>
      <c r="EF643">
        <v>0</v>
      </c>
      <c r="EG643">
        <v>1059.926666666667</v>
      </c>
      <c r="EH643">
        <v>5.00097</v>
      </c>
      <c r="EI643">
        <v>17350.44444444445</v>
      </c>
      <c r="EJ643">
        <v>12491.85555555555</v>
      </c>
      <c r="EK643">
        <v>43.062</v>
      </c>
      <c r="EL643">
        <v>44.875</v>
      </c>
      <c r="EM643">
        <v>43.32599999999999</v>
      </c>
      <c r="EN643">
        <v>44.562</v>
      </c>
      <c r="EO643">
        <v>44.187</v>
      </c>
      <c r="EP643">
        <v>1454.654444444444</v>
      </c>
      <c r="EQ643">
        <v>40.38</v>
      </c>
      <c r="ER643">
        <v>0</v>
      </c>
      <c r="ES643">
        <v>914</v>
      </c>
      <c r="ET643">
        <v>0</v>
      </c>
      <c r="EU643">
        <v>1061.524615384615</v>
      </c>
      <c r="EV643">
        <v>-19.66564104482881</v>
      </c>
      <c r="EW643">
        <v>-272.6188035840754</v>
      </c>
      <c r="EX643">
        <v>17371.86538461538</v>
      </c>
      <c r="EY643">
        <v>15</v>
      </c>
      <c r="EZ643">
        <v>1652296461.5</v>
      </c>
      <c r="FA643" t="s">
        <v>1606</v>
      </c>
      <c r="FB643">
        <v>1652296461.5</v>
      </c>
      <c r="FC643">
        <v>1652296459.5</v>
      </c>
      <c r="FD643">
        <v>40</v>
      </c>
      <c r="FE643">
        <v>-0.753</v>
      </c>
      <c r="FF643">
        <v>0.017</v>
      </c>
      <c r="FG643">
        <v>0.039</v>
      </c>
      <c r="FH643">
        <v>0.136</v>
      </c>
      <c r="FI643">
        <v>400</v>
      </c>
      <c r="FJ643">
        <v>29</v>
      </c>
      <c r="FK643">
        <v>0.22</v>
      </c>
      <c r="FL643">
        <v>0.25</v>
      </c>
      <c r="FM643">
        <v>-99.757845</v>
      </c>
      <c r="FN643">
        <v>-4.774669418386111</v>
      </c>
      <c r="FO643">
        <v>0.4645390677596449</v>
      </c>
      <c r="FP643">
        <v>-1</v>
      </c>
      <c r="FQ643">
        <v>9.70839425</v>
      </c>
      <c r="FR643">
        <v>-1.117141125703561</v>
      </c>
      <c r="FS643">
        <v>0.1083522199792764</v>
      </c>
      <c r="FT643">
        <v>0</v>
      </c>
      <c r="FU643">
        <v>0</v>
      </c>
      <c r="FV643">
        <v>0</v>
      </c>
      <c r="FW643">
        <v>0</v>
      </c>
      <c r="FX643">
        <v>-1</v>
      </c>
      <c r="FY643">
        <v>0</v>
      </c>
      <c r="FZ643">
        <v>1</v>
      </c>
      <c r="GA643" t="s">
        <v>710</v>
      </c>
      <c r="GB643">
        <v>2.693</v>
      </c>
      <c r="GC643">
        <v>2.70498</v>
      </c>
      <c r="GD643">
        <v>0.194992</v>
      </c>
      <c r="GE643">
        <v>0.202508</v>
      </c>
      <c r="GF643">
        <v>0.120929</v>
      </c>
      <c r="GG643">
        <v>0.09073779999999999</v>
      </c>
      <c r="GH643">
        <v>25191.6</v>
      </c>
      <c r="GI643">
        <v>25062.4</v>
      </c>
      <c r="GJ643">
        <v>29130.2</v>
      </c>
      <c r="GK643">
        <v>29097.5</v>
      </c>
      <c r="GL643">
        <v>33901.9</v>
      </c>
      <c r="GM643">
        <v>35227.9</v>
      </c>
      <c r="GN643">
        <v>40992.1</v>
      </c>
      <c r="GO643">
        <v>41527</v>
      </c>
      <c r="GP643">
        <v>1.7105</v>
      </c>
      <c r="GQ643">
        <v>1.98507</v>
      </c>
      <c r="GR643">
        <v>0.073351</v>
      </c>
      <c r="GS643">
        <v>0</v>
      </c>
      <c r="GT643">
        <v>31.741</v>
      </c>
      <c r="GU643">
        <v>999.9</v>
      </c>
      <c r="GV643">
        <v>36.5</v>
      </c>
      <c r="GW643">
        <v>38.2</v>
      </c>
      <c r="GX643">
        <v>27.1426</v>
      </c>
      <c r="GY643">
        <v>62.9547</v>
      </c>
      <c r="GZ643">
        <v>28.774</v>
      </c>
      <c r="HA643">
        <v>1</v>
      </c>
      <c r="HB643">
        <v>0.426964</v>
      </c>
      <c r="HC643">
        <v>0</v>
      </c>
      <c r="HD643">
        <v>20.3916</v>
      </c>
      <c r="HE643">
        <v>5.21385</v>
      </c>
      <c r="HF643">
        <v>12.0099</v>
      </c>
      <c r="HG643">
        <v>4.98705</v>
      </c>
      <c r="HH643">
        <v>3.28833</v>
      </c>
      <c r="HI643">
        <v>2595.9</v>
      </c>
      <c r="HJ643">
        <v>9999</v>
      </c>
      <c r="HK643">
        <v>9999</v>
      </c>
      <c r="HL643">
        <v>48.1</v>
      </c>
      <c r="HM643">
        <v>1.86737</v>
      </c>
      <c r="HN643">
        <v>1.8663</v>
      </c>
      <c r="HO643">
        <v>1.86584</v>
      </c>
      <c r="HP643">
        <v>1.86574</v>
      </c>
      <c r="HQ643">
        <v>1.86754</v>
      </c>
      <c r="HR643">
        <v>1.87005</v>
      </c>
      <c r="HS643">
        <v>1.86874</v>
      </c>
      <c r="HT643">
        <v>1.87011</v>
      </c>
      <c r="HU643">
        <v>0</v>
      </c>
      <c r="HV643">
        <v>0</v>
      </c>
      <c r="HW643">
        <v>0</v>
      </c>
      <c r="HX643">
        <v>0</v>
      </c>
      <c r="HY643" t="s">
        <v>425</v>
      </c>
      <c r="HZ643" t="s">
        <v>426</v>
      </c>
      <c r="IA643" t="s">
        <v>427</v>
      </c>
      <c r="IB643" t="s">
        <v>427</v>
      </c>
      <c r="IC643" t="s">
        <v>427</v>
      </c>
      <c r="ID643" t="s">
        <v>427</v>
      </c>
      <c r="IE643">
        <v>0</v>
      </c>
      <c r="IF643">
        <v>100</v>
      </c>
      <c r="IG643">
        <v>100</v>
      </c>
      <c r="IH643">
        <v>-1.02</v>
      </c>
      <c r="II643">
        <v>0.1426</v>
      </c>
      <c r="IJ643">
        <v>0.3340698134881136</v>
      </c>
      <c r="IK643">
        <v>-0.0004613869835165773</v>
      </c>
      <c r="IL643">
        <v>-7.733014719846753E-07</v>
      </c>
      <c r="IM643">
        <v>2.12217718631011E-10</v>
      </c>
      <c r="IN643">
        <v>-0.1489367367143348</v>
      </c>
      <c r="IO643">
        <v>0.000886434048502425</v>
      </c>
      <c r="IP643">
        <v>0.0004187276611132993</v>
      </c>
      <c r="IQ643">
        <v>-3.612086840460417E-06</v>
      </c>
      <c r="IR643">
        <v>19</v>
      </c>
      <c r="IS643">
        <v>2204</v>
      </c>
      <c r="IT643">
        <v>1</v>
      </c>
      <c r="IU643">
        <v>37</v>
      </c>
      <c r="IV643">
        <v>14.9</v>
      </c>
      <c r="IW643">
        <v>15</v>
      </c>
      <c r="IX643">
        <v>2.6709</v>
      </c>
      <c r="IY643">
        <v>2.20947</v>
      </c>
      <c r="IZ643">
        <v>1.39648</v>
      </c>
      <c r="JA643">
        <v>2.34741</v>
      </c>
      <c r="JB643">
        <v>1.49536</v>
      </c>
      <c r="JC643">
        <v>2.38403</v>
      </c>
      <c r="JD643">
        <v>40.1713</v>
      </c>
      <c r="JE643">
        <v>13.3965</v>
      </c>
      <c r="JF643">
        <v>18</v>
      </c>
      <c r="JG643">
        <v>393.26</v>
      </c>
      <c r="JH643">
        <v>552.307</v>
      </c>
      <c r="JI643">
        <v>33.4013</v>
      </c>
      <c r="JJ643">
        <v>32.9285</v>
      </c>
      <c r="JK643">
        <v>30.0004</v>
      </c>
      <c r="JL643">
        <v>32.7549</v>
      </c>
      <c r="JM643">
        <v>32.6425</v>
      </c>
      <c r="JN643">
        <v>53.4343</v>
      </c>
      <c r="JO643">
        <v>27.5773</v>
      </c>
      <c r="JP643">
        <v>0</v>
      </c>
      <c r="JQ643">
        <v>-999.9</v>
      </c>
      <c r="JR643">
        <v>1356.31</v>
      </c>
      <c r="JS643">
        <v>19.8926</v>
      </c>
      <c r="JT643">
        <v>99.55880000000001</v>
      </c>
      <c r="JU643">
        <v>99.672</v>
      </c>
    </row>
    <row r="644" spans="1:281">
      <c r="A644">
        <v>628</v>
      </c>
      <c r="B644">
        <v>1652297362</v>
      </c>
      <c r="C644">
        <v>15305.5</v>
      </c>
      <c r="D644" t="s">
        <v>1769</v>
      </c>
      <c r="E644" t="s">
        <v>1770</v>
      </c>
      <c r="F644">
        <v>5</v>
      </c>
      <c r="G644" t="s">
        <v>1605</v>
      </c>
      <c r="H644" t="s">
        <v>418</v>
      </c>
      <c r="I644">
        <v>1652297359.2</v>
      </c>
      <c r="J644">
        <f>(K644)/1000</f>
        <v>0</v>
      </c>
      <c r="K644">
        <f>IF(CZ644, AN644, AH644)</f>
        <v>0</v>
      </c>
      <c r="L644">
        <f>IF(CZ644, AI644, AG644)</f>
        <v>0</v>
      </c>
      <c r="M644">
        <f>DB644 - IF(AU644&gt;1, L644*CV644*100.0/(AW644*DP644), 0)</f>
        <v>0</v>
      </c>
      <c r="N644">
        <f>((T644-J644/2)*M644-L644)/(T644+J644/2)</f>
        <v>0</v>
      </c>
      <c r="O644">
        <f>N644*(DI644+DJ644)/1000.0</f>
        <v>0</v>
      </c>
      <c r="P644">
        <f>(DB644 - IF(AU644&gt;1, L644*CV644*100.0/(AW644*DP644), 0))*(DI644+DJ644)/1000.0</f>
        <v>0</v>
      </c>
      <c r="Q644">
        <f>2.0/((1/S644-1/R644)+SIGN(S644)*SQRT((1/S644-1/R644)*(1/S644-1/R644) + 4*CW644/((CW644+1)*(CW644+1))*(2*1/S644*1/R644-1/R644*1/R644)))</f>
        <v>0</v>
      </c>
      <c r="R644">
        <f>IF(LEFT(CX644,1)&lt;&gt;"0",IF(LEFT(CX644,1)="1",3.0,CY644),$D$5+$E$5*(DP644*DI644/($K$5*1000))+$F$5*(DP644*DI644/($K$5*1000))*MAX(MIN(CV644,$J$5),$I$5)*MAX(MIN(CV644,$J$5),$I$5)+$G$5*MAX(MIN(CV644,$J$5),$I$5)*(DP644*DI644/($K$5*1000))+$H$5*(DP644*DI644/($K$5*1000))*(DP644*DI644/($K$5*1000)))</f>
        <v>0</v>
      </c>
      <c r="S644">
        <f>J644*(1000-(1000*0.61365*exp(17.502*W644/(240.97+W644))/(DI644+DJ644)+DD644)/2)/(1000*0.61365*exp(17.502*W644/(240.97+W644))/(DI644+DJ644)-DD644)</f>
        <v>0</v>
      </c>
      <c r="T644">
        <f>1/((CW644+1)/(Q644/1.6)+1/(R644/1.37)) + CW644/((CW644+1)/(Q644/1.6) + CW644/(R644/1.37))</f>
        <v>0</v>
      </c>
      <c r="U644">
        <f>(CR644*CU644)</f>
        <v>0</v>
      </c>
      <c r="V644">
        <f>(DK644+(U644+2*0.95*5.67E-8*(((DK644+$B$7)+273)^4-(DK644+273)^4)-44100*J644)/(1.84*29.3*R644+8*0.95*5.67E-8*(DK644+273)^3))</f>
        <v>0</v>
      </c>
      <c r="W644">
        <f>($C$7*DL644+$D$7*DM644+$E$7*V644)</f>
        <v>0</v>
      </c>
      <c r="X644">
        <f>0.61365*exp(17.502*W644/(240.97+W644))</f>
        <v>0</v>
      </c>
      <c r="Y644">
        <f>(Z644/AA644*100)</f>
        <v>0</v>
      </c>
      <c r="Z644">
        <f>DD644*(DI644+DJ644)/1000</f>
        <v>0</v>
      </c>
      <c r="AA644">
        <f>0.61365*exp(17.502*DK644/(240.97+DK644))</f>
        <v>0</v>
      </c>
      <c r="AB644">
        <f>(X644-DD644*(DI644+DJ644)/1000)</f>
        <v>0</v>
      </c>
      <c r="AC644">
        <f>(-J644*44100)</f>
        <v>0</v>
      </c>
      <c r="AD644">
        <f>2*29.3*R644*0.92*(DK644-W644)</f>
        <v>0</v>
      </c>
      <c r="AE644">
        <f>2*0.95*5.67E-8*(((DK644+$B$7)+273)^4-(W644+273)^4)</f>
        <v>0</v>
      </c>
      <c r="AF644">
        <f>U644+AE644+AC644+AD644</f>
        <v>0</v>
      </c>
      <c r="AG644">
        <f>DH644*AU644*(DC644-DB644*(1000-AU644*DE644)/(1000-AU644*DD644))/(100*CV644)</f>
        <v>0</v>
      </c>
      <c r="AH644">
        <f>1000*DH644*AU644*(DD644-DE644)/(100*CV644*(1000-AU644*DD644))</f>
        <v>0</v>
      </c>
      <c r="AI644">
        <f>(AJ644 - AK644 - DI644*1E3/(8.314*(DK644+273.15)) * AM644/DH644 * AL644) * DH644/(100*CV644) * (1000 - DE644)/1000</f>
        <v>0</v>
      </c>
      <c r="AJ644">
        <v>1364.379071075314</v>
      </c>
      <c r="AK644">
        <v>1285.255151515151</v>
      </c>
      <c r="AL644">
        <v>3.401681124335494</v>
      </c>
      <c r="AM644">
        <v>66.43299364286264</v>
      </c>
      <c r="AN644">
        <f>(AP644 - AO644 + DI644*1E3/(8.314*(DK644+273.15)) * AR644/DH644 * AQ644) * DH644/(100*CV644) * 1000/(1000 - AP644)</f>
        <v>0</v>
      </c>
      <c r="AO644">
        <v>19.75122285917253</v>
      </c>
      <c r="AP644">
        <v>29.27983846153846</v>
      </c>
      <c r="AQ644">
        <v>0.008089857455683667</v>
      </c>
      <c r="AR644">
        <v>79.14352764128105</v>
      </c>
      <c r="AS644">
        <v>0</v>
      </c>
      <c r="AT644">
        <v>0</v>
      </c>
      <c r="AU644">
        <f>IF(AS644*$H$13&gt;=AW644,1.0,(AW644/(AW644-AS644*$H$13)))</f>
        <v>0</v>
      </c>
      <c r="AV644">
        <f>(AU644-1)*100</f>
        <v>0</v>
      </c>
      <c r="AW644">
        <f>MAX(0,($B$13+$C$13*DP644)/(1+$D$13*DP644)*DI644/(DK644+273)*$E$13)</f>
        <v>0</v>
      </c>
      <c r="AX644" t="s">
        <v>421</v>
      </c>
      <c r="AY644" t="s">
        <v>421</v>
      </c>
      <c r="AZ644">
        <v>0</v>
      </c>
      <c r="BA644">
        <v>0</v>
      </c>
      <c r="BB644">
        <f>1-AZ644/BA644</f>
        <v>0</v>
      </c>
      <c r="BC644">
        <v>0</v>
      </c>
      <c r="BD644" t="s">
        <v>421</v>
      </c>
      <c r="BE644" t="s">
        <v>421</v>
      </c>
      <c r="BF644">
        <v>0</v>
      </c>
      <c r="BG644">
        <v>0</v>
      </c>
      <c r="BH644">
        <f>1-BF644/BG644</f>
        <v>0</v>
      </c>
      <c r="BI644">
        <v>0.5</v>
      </c>
      <c r="BJ644">
        <f>CS644</f>
        <v>0</v>
      </c>
      <c r="BK644">
        <f>L644</f>
        <v>0</v>
      </c>
      <c r="BL644">
        <f>BH644*BI644*BJ644</f>
        <v>0</v>
      </c>
      <c r="BM644">
        <f>(BK644-BC644)/BJ644</f>
        <v>0</v>
      </c>
      <c r="BN644">
        <f>(BA644-BG644)/BG644</f>
        <v>0</v>
      </c>
      <c r="BO644">
        <f>AZ644/(BB644+AZ644/BG644)</f>
        <v>0</v>
      </c>
      <c r="BP644" t="s">
        <v>421</v>
      </c>
      <c r="BQ644">
        <v>0</v>
      </c>
      <c r="BR644">
        <f>IF(BQ644&lt;&gt;0, BQ644, BO644)</f>
        <v>0</v>
      </c>
      <c r="BS644">
        <f>1-BR644/BG644</f>
        <v>0</v>
      </c>
      <c r="BT644">
        <f>(BG644-BF644)/(BG644-BR644)</f>
        <v>0</v>
      </c>
      <c r="BU644">
        <f>(BA644-BG644)/(BA644-BR644)</f>
        <v>0</v>
      </c>
      <c r="BV644">
        <f>(BG644-BF644)/(BG644-AZ644)</f>
        <v>0</v>
      </c>
      <c r="BW644">
        <f>(BA644-BG644)/(BA644-AZ644)</f>
        <v>0</v>
      </c>
      <c r="BX644">
        <f>(BT644*BR644/BF644)</f>
        <v>0</v>
      </c>
      <c r="BY644">
        <f>(1-BX644)</f>
        <v>0</v>
      </c>
      <c r="BZ644">
        <v>1371</v>
      </c>
      <c r="CA644">
        <v>300</v>
      </c>
      <c r="CB644">
        <v>300</v>
      </c>
      <c r="CC644">
        <v>300</v>
      </c>
      <c r="CD644">
        <v>10508.5</v>
      </c>
      <c r="CE644">
        <v>0.03</v>
      </c>
      <c r="CF644">
        <v>-0.00739737</v>
      </c>
      <c r="CG644">
        <v>0.08</v>
      </c>
      <c r="CH644" t="s">
        <v>421</v>
      </c>
      <c r="CI644" t="s">
        <v>421</v>
      </c>
      <c r="CJ644" t="s">
        <v>421</v>
      </c>
      <c r="CK644" t="s">
        <v>421</v>
      </c>
      <c r="CL644" t="s">
        <v>421</v>
      </c>
      <c r="CM644" t="s">
        <v>421</v>
      </c>
      <c r="CN644" t="s">
        <v>421</v>
      </c>
      <c r="CO644" t="s">
        <v>421</v>
      </c>
      <c r="CP644" t="s">
        <v>421</v>
      </c>
      <c r="CQ644" t="s">
        <v>421</v>
      </c>
      <c r="CR644">
        <f>$B$11*DQ644+$C$11*DR644+$F$11*EC644*(1-EF644)</f>
        <v>0</v>
      </c>
      <c r="CS644">
        <f>CR644*CT644</f>
        <v>0</v>
      </c>
      <c r="CT644">
        <f>($B$11*$D$9+$C$11*$D$9+$F$11*((EP644+EH644)/MAX(EP644+EH644+EQ644, 0.1)*$I$9+EQ644/MAX(EP644+EH644+EQ644, 0.1)*$J$9))/($B$11+$C$11+$F$11)</f>
        <v>0</v>
      </c>
      <c r="CU644">
        <f>($B$11*$K$9+$C$11*$K$9+$F$11*((EP644+EH644)/MAX(EP644+EH644+EQ644, 0.1)*$P$9+EQ644/MAX(EP644+EH644+EQ644, 0.1)*$Q$9))/($B$11+$C$11+$F$11)</f>
        <v>0</v>
      </c>
      <c r="CV644">
        <v>6</v>
      </c>
      <c r="CW644">
        <v>0.5</v>
      </c>
      <c r="CX644" t="s">
        <v>422</v>
      </c>
      <c r="CY644">
        <v>2</v>
      </c>
      <c r="CZ644" t="b">
        <v>1</v>
      </c>
      <c r="DA644">
        <v>1652297359.2</v>
      </c>
      <c r="DB644">
        <v>1240.032</v>
      </c>
      <c r="DC644">
        <v>1340.622</v>
      </c>
      <c r="DD644">
        <v>29.26662</v>
      </c>
      <c r="DE644">
        <v>19.77542</v>
      </c>
      <c r="DF644">
        <v>1241.056</v>
      </c>
      <c r="DG644">
        <v>29.1238</v>
      </c>
      <c r="DH644">
        <v>400.0511</v>
      </c>
      <c r="DI644">
        <v>90.49950000000001</v>
      </c>
      <c r="DJ644">
        <v>0.09997235</v>
      </c>
      <c r="DK644">
        <v>34.18985</v>
      </c>
      <c r="DL644">
        <v>32.93805</v>
      </c>
      <c r="DM644">
        <v>999.9</v>
      </c>
      <c r="DN644">
        <v>0</v>
      </c>
      <c r="DO644">
        <v>0</v>
      </c>
      <c r="DP644">
        <v>10002.314</v>
      </c>
      <c r="DQ644">
        <v>0</v>
      </c>
      <c r="DR644">
        <v>399.5062</v>
      </c>
      <c r="DS644">
        <v>-100.589</v>
      </c>
      <c r="DT644">
        <v>1277.418</v>
      </c>
      <c r="DU644">
        <v>1367.667</v>
      </c>
      <c r="DV644">
        <v>9.491197</v>
      </c>
      <c r="DW644">
        <v>1340.622</v>
      </c>
      <c r="DX644">
        <v>19.77542</v>
      </c>
      <c r="DY644">
        <v>2.648613</v>
      </c>
      <c r="DZ644">
        <v>1.789666</v>
      </c>
      <c r="EA644">
        <v>21.96973</v>
      </c>
      <c r="EB644">
        <v>15.69681</v>
      </c>
      <c r="EC644">
        <v>1500.036</v>
      </c>
      <c r="ED644">
        <v>0.9729927999999999</v>
      </c>
      <c r="EE644">
        <v>0.02700726</v>
      </c>
      <c r="EF644">
        <v>0</v>
      </c>
      <c r="EG644">
        <v>1058.507</v>
      </c>
      <c r="EH644">
        <v>5.000970000000001</v>
      </c>
      <c r="EI644">
        <v>17326.99</v>
      </c>
      <c r="EJ644">
        <v>12491.85</v>
      </c>
      <c r="EK644">
        <v>43.062</v>
      </c>
      <c r="EL644">
        <v>44.875</v>
      </c>
      <c r="EM644">
        <v>43.3183</v>
      </c>
      <c r="EN644">
        <v>44.562</v>
      </c>
      <c r="EO644">
        <v>44.1996</v>
      </c>
      <c r="EP644">
        <v>1454.656</v>
      </c>
      <c r="EQ644">
        <v>40.38</v>
      </c>
      <c r="ER644">
        <v>0</v>
      </c>
      <c r="ES644">
        <v>918.7999999523163</v>
      </c>
      <c r="ET644">
        <v>0</v>
      </c>
      <c r="EU644">
        <v>1059.998846153846</v>
      </c>
      <c r="EV644">
        <v>-18.52615382738729</v>
      </c>
      <c r="EW644">
        <v>-271.6820509719947</v>
      </c>
      <c r="EX644">
        <v>17349.93461538462</v>
      </c>
      <c r="EY644">
        <v>15</v>
      </c>
      <c r="EZ644">
        <v>1652296461.5</v>
      </c>
      <c r="FA644" t="s">
        <v>1606</v>
      </c>
      <c r="FB644">
        <v>1652296461.5</v>
      </c>
      <c r="FC644">
        <v>1652296459.5</v>
      </c>
      <c r="FD644">
        <v>40</v>
      </c>
      <c r="FE644">
        <v>-0.753</v>
      </c>
      <c r="FF644">
        <v>0.017</v>
      </c>
      <c r="FG644">
        <v>0.039</v>
      </c>
      <c r="FH644">
        <v>0.136</v>
      </c>
      <c r="FI644">
        <v>400</v>
      </c>
      <c r="FJ644">
        <v>29</v>
      </c>
      <c r="FK644">
        <v>0.22</v>
      </c>
      <c r="FL644">
        <v>0.25</v>
      </c>
      <c r="FM644">
        <v>-100.12445</v>
      </c>
      <c r="FN644">
        <v>-3.947943714821594</v>
      </c>
      <c r="FO644">
        <v>0.3839024537561593</v>
      </c>
      <c r="FP644">
        <v>-1</v>
      </c>
      <c r="FQ644">
        <v>9.62196625</v>
      </c>
      <c r="FR644">
        <v>-1.115904427767362</v>
      </c>
      <c r="FS644">
        <v>0.1081078451983828</v>
      </c>
      <c r="FT644">
        <v>0</v>
      </c>
      <c r="FU644">
        <v>0</v>
      </c>
      <c r="FV644">
        <v>0</v>
      </c>
      <c r="FW644">
        <v>0</v>
      </c>
      <c r="FX644">
        <v>-1</v>
      </c>
      <c r="FY644">
        <v>0</v>
      </c>
      <c r="FZ644">
        <v>1</v>
      </c>
      <c r="GA644" t="s">
        <v>710</v>
      </c>
      <c r="GB644">
        <v>2.69297</v>
      </c>
      <c r="GC644">
        <v>2.70521</v>
      </c>
      <c r="GD644">
        <v>0.196622</v>
      </c>
      <c r="GE644">
        <v>0.204075</v>
      </c>
      <c r="GF644">
        <v>0.121009</v>
      </c>
      <c r="GG644">
        <v>0.0909891</v>
      </c>
      <c r="GH644">
        <v>25140.7</v>
      </c>
      <c r="GI644">
        <v>25012.8</v>
      </c>
      <c r="GJ644">
        <v>29130.5</v>
      </c>
      <c r="GK644">
        <v>29097.3</v>
      </c>
      <c r="GL644">
        <v>33899.5</v>
      </c>
      <c r="GM644">
        <v>35217.8</v>
      </c>
      <c r="GN644">
        <v>40992.9</v>
      </c>
      <c r="GO644">
        <v>41526.6</v>
      </c>
      <c r="GP644">
        <v>1.7105</v>
      </c>
      <c r="GQ644">
        <v>1.9851</v>
      </c>
      <c r="GR644">
        <v>0.0743009</v>
      </c>
      <c r="GS644">
        <v>0</v>
      </c>
      <c r="GT644">
        <v>31.7444</v>
      </c>
      <c r="GU644">
        <v>999.9</v>
      </c>
      <c r="GV644">
        <v>36.5</v>
      </c>
      <c r="GW644">
        <v>38.2</v>
      </c>
      <c r="GX644">
        <v>27.1408</v>
      </c>
      <c r="GY644">
        <v>62.9647</v>
      </c>
      <c r="GZ644">
        <v>29.5513</v>
      </c>
      <c r="HA644">
        <v>1</v>
      </c>
      <c r="HB644">
        <v>0.427048</v>
      </c>
      <c r="HC644">
        <v>0</v>
      </c>
      <c r="HD644">
        <v>20.3915</v>
      </c>
      <c r="HE644">
        <v>5.21459</v>
      </c>
      <c r="HF644">
        <v>12.0099</v>
      </c>
      <c r="HG644">
        <v>4.9873</v>
      </c>
      <c r="HH644">
        <v>3.2884</v>
      </c>
      <c r="HI644">
        <v>2596.1</v>
      </c>
      <c r="HJ644">
        <v>9999</v>
      </c>
      <c r="HK644">
        <v>9999</v>
      </c>
      <c r="HL644">
        <v>48.1</v>
      </c>
      <c r="HM644">
        <v>1.86737</v>
      </c>
      <c r="HN644">
        <v>1.8663</v>
      </c>
      <c r="HO644">
        <v>1.86584</v>
      </c>
      <c r="HP644">
        <v>1.86574</v>
      </c>
      <c r="HQ644">
        <v>1.86753</v>
      </c>
      <c r="HR644">
        <v>1.87006</v>
      </c>
      <c r="HS644">
        <v>1.86874</v>
      </c>
      <c r="HT644">
        <v>1.87011</v>
      </c>
      <c r="HU644">
        <v>0</v>
      </c>
      <c r="HV644">
        <v>0</v>
      </c>
      <c r="HW644">
        <v>0</v>
      </c>
      <c r="HX644">
        <v>0</v>
      </c>
      <c r="HY644" t="s">
        <v>425</v>
      </c>
      <c r="HZ644" t="s">
        <v>426</v>
      </c>
      <c r="IA644" t="s">
        <v>427</v>
      </c>
      <c r="IB644" t="s">
        <v>427</v>
      </c>
      <c r="IC644" t="s">
        <v>427</v>
      </c>
      <c r="ID644" t="s">
        <v>427</v>
      </c>
      <c r="IE644">
        <v>0</v>
      </c>
      <c r="IF644">
        <v>100</v>
      </c>
      <c r="IG644">
        <v>100</v>
      </c>
      <c r="IH644">
        <v>-1.03</v>
      </c>
      <c r="II644">
        <v>0.1431</v>
      </c>
      <c r="IJ644">
        <v>0.3340698134881136</v>
      </c>
      <c r="IK644">
        <v>-0.0004613869835165773</v>
      </c>
      <c r="IL644">
        <v>-7.733014719846753E-07</v>
      </c>
      <c r="IM644">
        <v>2.12217718631011E-10</v>
      </c>
      <c r="IN644">
        <v>-0.1489367367143348</v>
      </c>
      <c r="IO644">
        <v>0.000886434048502425</v>
      </c>
      <c r="IP644">
        <v>0.0004187276611132993</v>
      </c>
      <c r="IQ644">
        <v>-3.612086840460417E-06</v>
      </c>
      <c r="IR644">
        <v>19</v>
      </c>
      <c r="IS644">
        <v>2204</v>
      </c>
      <c r="IT644">
        <v>1</v>
      </c>
      <c r="IU644">
        <v>37</v>
      </c>
      <c r="IV644">
        <v>15</v>
      </c>
      <c r="IW644">
        <v>15</v>
      </c>
      <c r="IX644">
        <v>2.69653</v>
      </c>
      <c r="IY644">
        <v>2.21191</v>
      </c>
      <c r="IZ644">
        <v>1.39648</v>
      </c>
      <c r="JA644">
        <v>2.34741</v>
      </c>
      <c r="JB644">
        <v>1.49536</v>
      </c>
      <c r="JC644">
        <v>2.39746</v>
      </c>
      <c r="JD644">
        <v>40.1713</v>
      </c>
      <c r="JE644">
        <v>13.3965</v>
      </c>
      <c r="JF644">
        <v>18</v>
      </c>
      <c r="JG644">
        <v>393.289</v>
      </c>
      <c r="JH644">
        <v>552.367</v>
      </c>
      <c r="JI644">
        <v>33.4056</v>
      </c>
      <c r="JJ644">
        <v>32.932</v>
      </c>
      <c r="JK644">
        <v>30.0002</v>
      </c>
      <c r="JL644">
        <v>32.7599</v>
      </c>
      <c r="JM644">
        <v>32.6471</v>
      </c>
      <c r="JN644">
        <v>54.0043</v>
      </c>
      <c r="JO644">
        <v>27.2738</v>
      </c>
      <c r="JP644">
        <v>0</v>
      </c>
      <c r="JQ644">
        <v>-999.9</v>
      </c>
      <c r="JR644">
        <v>1369.67</v>
      </c>
      <c r="JS644">
        <v>20.0032</v>
      </c>
      <c r="JT644">
        <v>99.5604</v>
      </c>
      <c r="JU644">
        <v>99.6711</v>
      </c>
    </row>
    <row r="645" spans="1:281">
      <c r="A645">
        <v>629</v>
      </c>
      <c r="B645">
        <v>1652297367</v>
      </c>
      <c r="C645">
        <v>15310.5</v>
      </c>
      <c r="D645" t="s">
        <v>1771</v>
      </c>
      <c r="E645" t="s">
        <v>1772</v>
      </c>
      <c r="F645">
        <v>5</v>
      </c>
      <c r="G645" t="s">
        <v>1605</v>
      </c>
      <c r="H645" t="s">
        <v>418</v>
      </c>
      <c r="I645">
        <v>1652297364.5</v>
      </c>
      <c r="J645">
        <f>(K645)/1000</f>
        <v>0</v>
      </c>
      <c r="K645">
        <f>IF(CZ645, AN645, AH645)</f>
        <v>0</v>
      </c>
      <c r="L645">
        <f>IF(CZ645, AI645, AG645)</f>
        <v>0</v>
      </c>
      <c r="M645">
        <f>DB645 - IF(AU645&gt;1, L645*CV645*100.0/(AW645*DP645), 0)</f>
        <v>0</v>
      </c>
      <c r="N645">
        <f>((T645-J645/2)*M645-L645)/(T645+J645/2)</f>
        <v>0</v>
      </c>
      <c r="O645">
        <f>N645*(DI645+DJ645)/1000.0</f>
        <v>0</v>
      </c>
      <c r="P645">
        <f>(DB645 - IF(AU645&gt;1, L645*CV645*100.0/(AW645*DP645), 0))*(DI645+DJ645)/1000.0</f>
        <v>0</v>
      </c>
      <c r="Q645">
        <f>2.0/((1/S645-1/R645)+SIGN(S645)*SQRT((1/S645-1/R645)*(1/S645-1/R645) + 4*CW645/((CW645+1)*(CW645+1))*(2*1/S645*1/R645-1/R645*1/R645)))</f>
        <v>0</v>
      </c>
      <c r="R645">
        <f>IF(LEFT(CX645,1)&lt;&gt;"0",IF(LEFT(CX645,1)="1",3.0,CY645),$D$5+$E$5*(DP645*DI645/($K$5*1000))+$F$5*(DP645*DI645/($K$5*1000))*MAX(MIN(CV645,$J$5),$I$5)*MAX(MIN(CV645,$J$5),$I$5)+$G$5*MAX(MIN(CV645,$J$5),$I$5)*(DP645*DI645/($K$5*1000))+$H$5*(DP645*DI645/($K$5*1000))*(DP645*DI645/($K$5*1000)))</f>
        <v>0</v>
      </c>
      <c r="S645">
        <f>J645*(1000-(1000*0.61365*exp(17.502*W645/(240.97+W645))/(DI645+DJ645)+DD645)/2)/(1000*0.61365*exp(17.502*W645/(240.97+W645))/(DI645+DJ645)-DD645)</f>
        <v>0</v>
      </c>
      <c r="T645">
        <f>1/((CW645+1)/(Q645/1.6)+1/(R645/1.37)) + CW645/((CW645+1)/(Q645/1.6) + CW645/(R645/1.37))</f>
        <v>0</v>
      </c>
      <c r="U645">
        <f>(CR645*CU645)</f>
        <v>0</v>
      </c>
      <c r="V645">
        <f>(DK645+(U645+2*0.95*5.67E-8*(((DK645+$B$7)+273)^4-(DK645+273)^4)-44100*J645)/(1.84*29.3*R645+8*0.95*5.67E-8*(DK645+273)^3))</f>
        <v>0</v>
      </c>
      <c r="W645">
        <f>($C$7*DL645+$D$7*DM645+$E$7*V645)</f>
        <v>0</v>
      </c>
      <c r="X645">
        <f>0.61365*exp(17.502*W645/(240.97+W645))</f>
        <v>0</v>
      </c>
      <c r="Y645">
        <f>(Z645/AA645*100)</f>
        <v>0</v>
      </c>
      <c r="Z645">
        <f>DD645*(DI645+DJ645)/1000</f>
        <v>0</v>
      </c>
      <c r="AA645">
        <f>0.61365*exp(17.502*DK645/(240.97+DK645))</f>
        <v>0</v>
      </c>
      <c r="AB645">
        <f>(X645-DD645*(DI645+DJ645)/1000)</f>
        <v>0</v>
      </c>
      <c r="AC645">
        <f>(-J645*44100)</f>
        <v>0</v>
      </c>
      <c r="AD645">
        <f>2*29.3*R645*0.92*(DK645-W645)</f>
        <v>0</v>
      </c>
      <c r="AE645">
        <f>2*0.95*5.67E-8*(((DK645+$B$7)+273)^4-(W645+273)^4)</f>
        <v>0</v>
      </c>
      <c r="AF645">
        <f>U645+AE645+AC645+AD645</f>
        <v>0</v>
      </c>
      <c r="AG645">
        <f>DH645*AU645*(DC645-DB645*(1000-AU645*DE645)/(1000-AU645*DD645))/(100*CV645)</f>
        <v>0</v>
      </c>
      <c r="AH645">
        <f>1000*DH645*AU645*(DD645-DE645)/(100*CV645*(1000-AU645*DD645))</f>
        <v>0</v>
      </c>
      <c r="AI645">
        <f>(AJ645 - AK645 - DI645*1E3/(8.314*(DK645+273.15)) * AM645/DH645 * AL645) * DH645/(100*CV645) * (1000 - DE645)/1000</f>
        <v>0</v>
      </c>
      <c r="AJ645">
        <v>1381.556718740999</v>
      </c>
      <c r="AK645">
        <v>1302.342666666667</v>
      </c>
      <c r="AL645">
        <v>3.416600568664963</v>
      </c>
      <c r="AM645">
        <v>66.43299364286264</v>
      </c>
      <c r="AN645">
        <f>(AP645 - AO645 + DI645*1E3/(8.314*(DK645+273.15)) * AR645/DH645 * AQ645) * DH645/(100*CV645) * 1000/(1000 - AP645)</f>
        <v>0</v>
      </c>
      <c r="AO645">
        <v>19.83627286930811</v>
      </c>
      <c r="AP645">
        <v>29.29612237762238</v>
      </c>
      <c r="AQ645">
        <v>0.0009255055843681448</v>
      </c>
      <c r="AR645">
        <v>79.14352764128105</v>
      </c>
      <c r="AS645">
        <v>0</v>
      </c>
      <c r="AT645">
        <v>0</v>
      </c>
      <c r="AU645">
        <f>IF(AS645*$H$13&gt;=AW645,1.0,(AW645/(AW645-AS645*$H$13)))</f>
        <v>0</v>
      </c>
      <c r="AV645">
        <f>(AU645-1)*100</f>
        <v>0</v>
      </c>
      <c r="AW645">
        <f>MAX(0,($B$13+$C$13*DP645)/(1+$D$13*DP645)*DI645/(DK645+273)*$E$13)</f>
        <v>0</v>
      </c>
      <c r="AX645" t="s">
        <v>421</v>
      </c>
      <c r="AY645" t="s">
        <v>421</v>
      </c>
      <c r="AZ645">
        <v>0</v>
      </c>
      <c r="BA645">
        <v>0</v>
      </c>
      <c r="BB645">
        <f>1-AZ645/BA645</f>
        <v>0</v>
      </c>
      <c r="BC645">
        <v>0</v>
      </c>
      <c r="BD645" t="s">
        <v>421</v>
      </c>
      <c r="BE645" t="s">
        <v>421</v>
      </c>
      <c r="BF645">
        <v>0</v>
      </c>
      <c r="BG645">
        <v>0</v>
      </c>
      <c r="BH645">
        <f>1-BF645/BG645</f>
        <v>0</v>
      </c>
      <c r="BI645">
        <v>0.5</v>
      </c>
      <c r="BJ645">
        <f>CS645</f>
        <v>0</v>
      </c>
      <c r="BK645">
        <f>L645</f>
        <v>0</v>
      </c>
      <c r="BL645">
        <f>BH645*BI645*BJ645</f>
        <v>0</v>
      </c>
      <c r="BM645">
        <f>(BK645-BC645)/BJ645</f>
        <v>0</v>
      </c>
      <c r="BN645">
        <f>(BA645-BG645)/BG645</f>
        <v>0</v>
      </c>
      <c r="BO645">
        <f>AZ645/(BB645+AZ645/BG645)</f>
        <v>0</v>
      </c>
      <c r="BP645" t="s">
        <v>421</v>
      </c>
      <c r="BQ645">
        <v>0</v>
      </c>
      <c r="BR645">
        <f>IF(BQ645&lt;&gt;0, BQ645, BO645)</f>
        <v>0</v>
      </c>
      <c r="BS645">
        <f>1-BR645/BG645</f>
        <v>0</v>
      </c>
      <c r="BT645">
        <f>(BG645-BF645)/(BG645-BR645)</f>
        <v>0</v>
      </c>
      <c r="BU645">
        <f>(BA645-BG645)/(BA645-BR645)</f>
        <v>0</v>
      </c>
      <c r="BV645">
        <f>(BG645-BF645)/(BG645-AZ645)</f>
        <v>0</v>
      </c>
      <c r="BW645">
        <f>(BA645-BG645)/(BA645-AZ645)</f>
        <v>0</v>
      </c>
      <c r="BX645">
        <f>(BT645*BR645/BF645)</f>
        <v>0</v>
      </c>
      <c r="BY645">
        <f>(1-BX645)</f>
        <v>0</v>
      </c>
      <c r="BZ645">
        <v>1371</v>
      </c>
      <c r="CA645">
        <v>300</v>
      </c>
      <c r="CB645">
        <v>300</v>
      </c>
      <c r="CC645">
        <v>300</v>
      </c>
      <c r="CD645">
        <v>10508.5</v>
      </c>
      <c r="CE645">
        <v>0.03</v>
      </c>
      <c r="CF645">
        <v>-0.00739737</v>
      </c>
      <c r="CG645">
        <v>0.08</v>
      </c>
      <c r="CH645" t="s">
        <v>421</v>
      </c>
      <c r="CI645" t="s">
        <v>421</v>
      </c>
      <c r="CJ645" t="s">
        <v>421</v>
      </c>
      <c r="CK645" t="s">
        <v>421</v>
      </c>
      <c r="CL645" t="s">
        <v>421</v>
      </c>
      <c r="CM645" t="s">
        <v>421</v>
      </c>
      <c r="CN645" t="s">
        <v>421</v>
      </c>
      <c r="CO645" t="s">
        <v>421</v>
      </c>
      <c r="CP645" t="s">
        <v>421</v>
      </c>
      <c r="CQ645" t="s">
        <v>421</v>
      </c>
      <c r="CR645">
        <f>$B$11*DQ645+$C$11*DR645+$F$11*EC645*(1-EF645)</f>
        <v>0</v>
      </c>
      <c r="CS645">
        <f>CR645*CT645</f>
        <v>0</v>
      </c>
      <c r="CT645">
        <f>($B$11*$D$9+$C$11*$D$9+$F$11*((EP645+EH645)/MAX(EP645+EH645+EQ645, 0.1)*$I$9+EQ645/MAX(EP645+EH645+EQ645, 0.1)*$J$9))/($B$11+$C$11+$F$11)</f>
        <v>0</v>
      </c>
      <c r="CU645">
        <f>($B$11*$K$9+$C$11*$K$9+$F$11*((EP645+EH645)/MAX(EP645+EH645+EQ645, 0.1)*$P$9+EQ645/MAX(EP645+EH645+EQ645, 0.1)*$Q$9))/($B$11+$C$11+$F$11)</f>
        <v>0</v>
      </c>
      <c r="CV645">
        <v>6</v>
      </c>
      <c r="CW645">
        <v>0.5</v>
      </c>
      <c r="CX645" t="s">
        <v>422</v>
      </c>
      <c r="CY645">
        <v>2</v>
      </c>
      <c r="CZ645" t="b">
        <v>1</v>
      </c>
      <c r="DA645">
        <v>1652297364.5</v>
      </c>
      <c r="DB645">
        <v>1257.595555555556</v>
      </c>
      <c r="DC645">
        <v>1358.314444444444</v>
      </c>
      <c r="DD645">
        <v>29.28812222222222</v>
      </c>
      <c r="DE645">
        <v>19.88805555555556</v>
      </c>
      <c r="DF645">
        <v>1258.645555555556</v>
      </c>
      <c r="DG645">
        <v>29.14496666666666</v>
      </c>
      <c r="DH645">
        <v>400.0716666666667</v>
      </c>
      <c r="DI645">
        <v>90.49930000000001</v>
      </c>
      <c r="DJ645">
        <v>0.09993011111111111</v>
      </c>
      <c r="DK645">
        <v>34.19606666666667</v>
      </c>
      <c r="DL645">
        <v>32.9555</v>
      </c>
      <c r="DM645">
        <v>999.9000000000001</v>
      </c>
      <c r="DN645">
        <v>0</v>
      </c>
      <c r="DO645">
        <v>0</v>
      </c>
      <c r="DP645">
        <v>10003.71111111111</v>
      </c>
      <c r="DQ645">
        <v>0</v>
      </c>
      <c r="DR645">
        <v>392.0954444444445</v>
      </c>
      <c r="DS645">
        <v>-100.7172222222222</v>
      </c>
      <c r="DT645">
        <v>1295.54</v>
      </c>
      <c r="DU645">
        <v>1385.875555555555</v>
      </c>
      <c r="DV645">
        <v>9.400077777777776</v>
      </c>
      <c r="DW645">
        <v>1358.314444444444</v>
      </c>
      <c r="DX645">
        <v>19.88805555555556</v>
      </c>
      <c r="DY645">
        <v>2.650555555555555</v>
      </c>
      <c r="DZ645">
        <v>1.799854444444444</v>
      </c>
      <c r="EA645">
        <v>21.98174444444444</v>
      </c>
      <c r="EB645">
        <v>15.78551111111111</v>
      </c>
      <c r="EC645">
        <v>1500.016666666667</v>
      </c>
      <c r="ED645">
        <v>0.9729926666666666</v>
      </c>
      <c r="EE645">
        <v>0.02700737777777778</v>
      </c>
      <c r="EF645">
        <v>0</v>
      </c>
      <c r="EG645">
        <v>1056.968888888889</v>
      </c>
      <c r="EH645">
        <v>5.00097</v>
      </c>
      <c r="EI645">
        <v>17293.5</v>
      </c>
      <c r="EJ645">
        <v>12491.74444444444</v>
      </c>
      <c r="EK645">
        <v>43.062</v>
      </c>
      <c r="EL645">
        <v>44.875</v>
      </c>
      <c r="EM645">
        <v>43.347</v>
      </c>
      <c r="EN645">
        <v>44.562</v>
      </c>
      <c r="EO645">
        <v>44.20099999999999</v>
      </c>
      <c r="EP645">
        <v>1454.636666666667</v>
      </c>
      <c r="EQ645">
        <v>40.38</v>
      </c>
      <c r="ER645">
        <v>0</v>
      </c>
      <c r="ES645">
        <v>924.2000000476837</v>
      </c>
      <c r="ET645">
        <v>0</v>
      </c>
      <c r="EU645">
        <v>1058.2968</v>
      </c>
      <c r="EV645">
        <v>-17.8038461313987</v>
      </c>
      <c r="EW645">
        <v>-353.6923074486614</v>
      </c>
      <c r="EX645">
        <v>17320.6</v>
      </c>
      <c r="EY645">
        <v>15</v>
      </c>
      <c r="EZ645">
        <v>1652296461.5</v>
      </c>
      <c r="FA645" t="s">
        <v>1606</v>
      </c>
      <c r="FB645">
        <v>1652296461.5</v>
      </c>
      <c r="FC645">
        <v>1652296459.5</v>
      </c>
      <c r="FD645">
        <v>40</v>
      </c>
      <c r="FE645">
        <v>-0.753</v>
      </c>
      <c r="FF645">
        <v>0.017</v>
      </c>
      <c r="FG645">
        <v>0.039</v>
      </c>
      <c r="FH645">
        <v>0.136</v>
      </c>
      <c r="FI645">
        <v>400</v>
      </c>
      <c r="FJ645">
        <v>29</v>
      </c>
      <c r="FK645">
        <v>0.22</v>
      </c>
      <c r="FL645">
        <v>0.25</v>
      </c>
      <c r="FM645">
        <v>-100.365843902439</v>
      </c>
      <c r="FN645">
        <v>-2.947051567944193</v>
      </c>
      <c r="FO645">
        <v>0.2980594334649613</v>
      </c>
      <c r="FP645">
        <v>-1</v>
      </c>
      <c r="FQ645">
        <v>9.544723902439024</v>
      </c>
      <c r="FR645">
        <v>-1.027497491289192</v>
      </c>
      <c r="FS645">
        <v>0.1019774729997028</v>
      </c>
      <c r="FT645">
        <v>0</v>
      </c>
      <c r="FU645">
        <v>0</v>
      </c>
      <c r="FV645">
        <v>0</v>
      </c>
      <c r="FW645">
        <v>0</v>
      </c>
      <c r="FX645">
        <v>-1</v>
      </c>
      <c r="FY645">
        <v>0</v>
      </c>
      <c r="FZ645">
        <v>1</v>
      </c>
      <c r="GA645" t="s">
        <v>710</v>
      </c>
      <c r="GB645">
        <v>2.69285</v>
      </c>
      <c r="GC645">
        <v>2.7051</v>
      </c>
      <c r="GD645">
        <v>0.198233</v>
      </c>
      <c r="GE645">
        <v>0.20563</v>
      </c>
      <c r="GF645">
        <v>0.121059</v>
      </c>
      <c r="GG645">
        <v>0.09139029999999999</v>
      </c>
      <c r="GH645">
        <v>25089.8</v>
      </c>
      <c r="GI645">
        <v>24963.6</v>
      </c>
      <c r="GJ645">
        <v>29130.2</v>
      </c>
      <c r="GK645">
        <v>29097.1</v>
      </c>
      <c r="GL645">
        <v>33897.5</v>
      </c>
      <c r="GM645">
        <v>35201.9</v>
      </c>
      <c r="GN645">
        <v>40992.7</v>
      </c>
      <c r="GO645">
        <v>41526.2</v>
      </c>
      <c r="GP645">
        <v>1.71038</v>
      </c>
      <c r="GQ645">
        <v>1.98555</v>
      </c>
      <c r="GR645">
        <v>0.0747293</v>
      </c>
      <c r="GS645">
        <v>0</v>
      </c>
      <c r="GT645">
        <v>31.7472</v>
      </c>
      <c r="GU645">
        <v>999.9</v>
      </c>
      <c r="GV645">
        <v>36.5</v>
      </c>
      <c r="GW645">
        <v>38.2</v>
      </c>
      <c r="GX645">
        <v>27.143</v>
      </c>
      <c r="GY645">
        <v>62.8547</v>
      </c>
      <c r="GZ645">
        <v>29.3189</v>
      </c>
      <c r="HA645">
        <v>1</v>
      </c>
      <c r="HB645">
        <v>0.427322</v>
      </c>
      <c r="HC645">
        <v>0</v>
      </c>
      <c r="HD645">
        <v>20.3914</v>
      </c>
      <c r="HE645">
        <v>5.21415</v>
      </c>
      <c r="HF645">
        <v>12.0099</v>
      </c>
      <c r="HG645">
        <v>4.98685</v>
      </c>
      <c r="HH645">
        <v>3.28835</v>
      </c>
      <c r="HI645">
        <v>2596.1</v>
      </c>
      <c r="HJ645">
        <v>9999</v>
      </c>
      <c r="HK645">
        <v>9999</v>
      </c>
      <c r="HL645">
        <v>48.1</v>
      </c>
      <c r="HM645">
        <v>1.86737</v>
      </c>
      <c r="HN645">
        <v>1.8663</v>
      </c>
      <c r="HO645">
        <v>1.86584</v>
      </c>
      <c r="HP645">
        <v>1.86571</v>
      </c>
      <c r="HQ645">
        <v>1.86755</v>
      </c>
      <c r="HR645">
        <v>1.87001</v>
      </c>
      <c r="HS645">
        <v>1.86874</v>
      </c>
      <c r="HT645">
        <v>1.87009</v>
      </c>
      <c r="HU645">
        <v>0</v>
      </c>
      <c r="HV645">
        <v>0</v>
      </c>
      <c r="HW645">
        <v>0</v>
      </c>
      <c r="HX645">
        <v>0</v>
      </c>
      <c r="HY645" t="s">
        <v>425</v>
      </c>
      <c r="HZ645" t="s">
        <v>426</v>
      </c>
      <c r="IA645" t="s">
        <v>427</v>
      </c>
      <c r="IB645" t="s">
        <v>427</v>
      </c>
      <c r="IC645" t="s">
        <v>427</v>
      </c>
      <c r="ID645" t="s">
        <v>427</v>
      </c>
      <c r="IE645">
        <v>0</v>
      </c>
      <c r="IF645">
        <v>100</v>
      </c>
      <c r="IG645">
        <v>100</v>
      </c>
      <c r="IH645">
        <v>-1.06</v>
      </c>
      <c r="II645">
        <v>0.1433</v>
      </c>
      <c r="IJ645">
        <v>0.3340698134881136</v>
      </c>
      <c r="IK645">
        <v>-0.0004613869835165773</v>
      </c>
      <c r="IL645">
        <v>-7.733014719846753E-07</v>
      </c>
      <c r="IM645">
        <v>2.12217718631011E-10</v>
      </c>
      <c r="IN645">
        <v>-0.1489367367143348</v>
      </c>
      <c r="IO645">
        <v>0.000886434048502425</v>
      </c>
      <c r="IP645">
        <v>0.0004187276611132993</v>
      </c>
      <c r="IQ645">
        <v>-3.612086840460417E-06</v>
      </c>
      <c r="IR645">
        <v>19</v>
      </c>
      <c r="IS645">
        <v>2204</v>
      </c>
      <c r="IT645">
        <v>1</v>
      </c>
      <c r="IU645">
        <v>37</v>
      </c>
      <c r="IV645">
        <v>15.1</v>
      </c>
      <c r="IW645">
        <v>15.1</v>
      </c>
      <c r="IX645">
        <v>2.72217</v>
      </c>
      <c r="IY645">
        <v>2.20947</v>
      </c>
      <c r="IZ645">
        <v>1.39648</v>
      </c>
      <c r="JA645">
        <v>2.34741</v>
      </c>
      <c r="JB645">
        <v>1.49536</v>
      </c>
      <c r="JC645">
        <v>2.39746</v>
      </c>
      <c r="JD645">
        <v>40.1713</v>
      </c>
      <c r="JE645">
        <v>13.3965</v>
      </c>
      <c r="JF645">
        <v>18</v>
      </c>
      <c r="JG645">
        <v>393.247</v>
      </c>
      <c r="JH645">
        <v>552.748</v>
      </c>
      <c r="JI645">
        <v>33.41</v>
      </c>
      <c r="JJ645">
        <v>32.9372</v>
      </c>
      <c r="JK645">
        <v>30.0004</v>
      </c>
      <c r="JL645">
        <v>32.7646</v>
      </c>
      <c r="JM645">
        <v>32.6521</v>
      </c>
      <c r="JN645">
        <v>54.4997</v>
      </c>
      <c r="JO645">
        <v>26.965</v>
      </c>
      <c r="JP645">
        <v>0</v>
      </c>
      <c r="JQ645">
        <v>-999.9</v>
      </c>
      <c r="JR645">
        <v>1383.02</v>
      </c>
      <c r="JS645">
        <v>20.0958</v>
      </c>
      <c r="JT645">
        <v>99.55970000000001</v>
      </c>
      <c r="JU645">
        <v>99.67010000000001</v>
      </c>
    </row>
    <row r="646" spans="1:281">
      <c r="A646">
        <v>630</v>
      </c>
      <c r="B646">
        <v>1652297372</v>
      </c>
      <c r="C646">
        <v>15315.5</v>
      </c>
      <c r="D646" t="s">
        <v>1773</v>
      </c>
      <c r="E646" t="s">
        <v>1774</v>
      </c>
      <c r="F646">
        <v>5</v>
      </c>
      <c r="G646" t="s">
        <v>1605</v>
      </c>
      <c r="H646" t="s">
        <v>418</v>
      </c>
      <c r="I646">
        <v>1652297369.2</v>
      </c>
      <c r="J646">
        <f>(K646)/1000</f>
        <v>0</v>
      </c>
      <c r="K646">
        <f>IF(CZ646, AN646, AH646)</f>
        <v>0</v>
      </c>
      <c r="L646">
        <f>IF(CZ646, AI646, AG646)</f>
        <v>0</v>
      </c>
      <c r="M646">
        <f>DB646 - IF(AU646&gt;1, L646*CV646*100.0/(AW646*DP646), 0)</f>
        <v>0</v>
      </c>
      <c r="N646">
        <f>((T646-J646/2)*M646-L646)/(T646+J646/2)</f>
        <v>0</v>
      </c>
      <c r="O646">
        <f>N646*(DI646+DJ646)/1000.0</f>
        <v>0</v>
      </c>
      <c r="P646">
        <f>(DB646 - IF(AU646&gt;1, L646*CV646*100.0/(AW646*DP646), 0))*(DI646+DJ646)/1000.0</f>
        <v>0</v>
      </c>
      <c r="Q646">
        <f>2.0/((1/S646-1/R646)+SIGN(S646)*SQRT((1/S646-1/R646)*(1/S646-1/R646) + 4*CW646/((CW646+1)*(CW646+1))*(2*1/S646*1/R646-1/R646*1/R646)))</f>
        <v>0</v>
      </c>
      <c r="R646">
        <f>IF(LEFT(CX646,1)&lt;&gt;"0",IF(LEFT(CX646,1)="1",3.0,CY646),$D$5+$E$5*(DP646*DI646/($K$5*1000))+$F$5*(DP646*DI646/($K$5*1000))*MAX(MIN(CV646,$J$5),$I$5)*MAX(MIN(CV646,$J$5),$I$5)+$G$5*MAX(MIN(CV646,$J$5),$I$5)*(DP646*DI646/($K$5*1000))+$H$5*(DP646*DI646/($K$5*1000))*(DP646*DI646/($K$5*1000)))</f>
        <v>0</v>
      </c>
      <c r="S646">
        <f>J646*(1000-(1000*0.61365*exp(17.502*W646/(240.97+W646))/(DI646+DJ646)+DD646)/2)/(1000*0.61365*exp(17.502*W646/(240.97+W646))/(DI646+DJ646)-DD646)</f>
        <v>0</v>
      </c>
      <c r="T646">
        <f>1/((CW646+1)/(Q646/1.6)+1/(R646/1.37)) + CW646/((CW646+1)/(Q646/1.6) + CW646/(R646/1.37))</f>
        <v>0</v>
      </c>
      <c r="U646">
        <f>(CR646*CU646)</f>
        <v>0</v>
      </c>
      <c r="V646">
        <f>(DK646+(U646+2*0.95*5.67E-8*(((DK646+$B$7)+273)^4-(DK646+273)^4)-44100*J646)/(1.84*29.3*R646+8*0.95*5.67E-8*(DK646+273)^3))</f>
        <v>0</v>
      </c>
      <c r="W646">
        <f>($C$7*DL646+$D$7*DM646+$E$7*V646)</f>
        <v>0</v>
      </c>
      <c r="X646">
        <f>0.61365*exp(17.502*W646/(240.97+W646))</f>
        <v>0</v>
      </c>
      <c r="Y646">
        <f>(Z646/AA646*100)</f>
        <v>0</v>
      </c>
      <c r="Z646">
        <f>DD646*(DI646+DJ646)/1000</f>
        <v>0</v>
      </c>
      <c r="AA646">
        <f>0.61365*exp(17.502*DK646/(240.97+DK646))</f>
        <v>0</v>
      </c>
      <c r="AB646">
        <f>(X646-DD646*(DI646+DJ646)/1000)</f>
        <v>0</v>
      </c>
      <c r="AC646">
        <f>(-J646*44100)</f>
        <v>0</v>
      </c>
      <c r="AD646">
        <f>2*29.3*R646*0.92*(DK646-W646)</f>
        <v>0</v>
      </c>
      <c r="AE646">
        <f>2*0.95*5.67E-8*(((DK646+$B$7)+273)^4-(W646+273)^4)</f>
        <v>0</v>
      </c>
      <c r="AF646">
        <f>U646+AE646+AC646+AD646</f>
        <v>0</v>
      </c>
      <c r="AG646">
        <f>DH646*AU646*(DC646-DB646*(1000-AU646*DE646)/(1000-AU646*DD646))/(100*CV646)</f>
        <v>0</v>
      </c>
      <c r="AH646">
        <f>1000*DH646*AU646*(DD646-DE646)/(100*CV646*(1000-AU646*DD646))</f>
        <v>0</v>
      </c>
      <c r="AI646">
        <f>(AJ646 - AK646 - DI646*1E3/(8.314*(DK646+273.15)) * AM646/DH646 * AL646) * DH646/(100*CV646) * (1000 - DE646)/1000</f>
        <v>0</v>
      </c>
      <c r="AJ646">
        <v>1398.825142808807</v>
      </c>
      <c r="AK646">
        <v>1319.182060606061</v>
      </c>
      <c r="AL646">
        <v>3.366159619265803</v>
      </c>
      <c r="AM646">
        <v>66.43299364286264</v>
      </c>
      <c r="AN646">
        <f>(AP646 - AO646 + DI646*1E3/(8.314*(DK646+273.15)) * AR646/DH646 * AQ646) * DH646/(100*CV646) * 1000/(1000 - AP646)</f>
        <v>0</v>
      </c>
      <c r="AO646">
        <v>19.95204763956017</v>
      </c>
      <c r="AP646">
        <v>29.31941818181821</v>
      </c>
      <c r="AQ646">
        <v>0.006408305999688355</v>
      </c>
      <c r="AR646">
        <v>79.14352764128105</v>
      </c>
      <c r="AS646">
        <v>0</v>
      </c>
      <c r="AT646">
        <v>0</v>
      </c>
      <c r="AU646">
        <f>IF(AS646*$H$13&gt;=AW646,1.0,(AW646/(AW646-AS646*$H$13)))</f>
        <v>0</v>
      </c>
      <c r="AV646">
        <f>(AU646-1)*100</f>
        <v>0</v>
      </c>
      <c r="AW646">
        <f>MAX(0,($B$13+$C$13*DP646)/(1+$D$13*DP646)*DI646/(DK646+273)*$E$13)</f>
        <v>0</v>
      </c>
      <c r="AX646" t="s">
        <v>421</v>
      </c>
      <c r="AY646" t="s">
        <v>421</v>
      </c>
      <c r="AZ646">
        <v>0</v>
      </c>
      <c r="BA646">
        <v>0</v>
      </c>
      <c r="BB646">
        <f>1-AZ646/BA646</f>
        <v>0</v>
      </c>
      <c r="BC646">
        <v>0</v>
      </c>
      <c r="BD646" t="s">
        <v>421</v>
      </c>
      <c r="BE646" t="s">
        <v>421</v>
      </c>
      <c r="BF646">
        <v>0</v>
      </c>
      <c r="BG646">
        <v>0</v>
      </c>
      <c r="BH646">
        <f>1-BF646/BG646</f>
        <v>0</v>
      </c>
      <c r="BI646">
        <v>0.5</v>
      </c>
      <c r="BJ646">
        <f>CS646</f>
        <v>0</v>
      </c>
      <c r="BK646">
        <f>L646</f>
        <v>0</v>
      </c>
      <c r="BL646">
        <f>BH646*BI646*BJ646</f>
        <v>0</v>
      </c>
      <c r="BM646">
        <f>(BK646-BC646)/BJ646</f>
        <v>0</v>
      </c>
      <c r="BN646">
        <f>(BA646-BG646)/BG646</f>
        <v>0</v>
      </c>
      <c r="BO646">
        <f>AZ646/(BB646+AZ646/BG646)</f>
        <v>0</v>
      </c>
      <c r="BP646" t="s">
        <v>421</v>
      </c>
      <c r="BQ646">
        <v>0</v>
      </c>
      <c r="BR646">
        <f>IF(BQ646&lt;&gt;0, BQ646, BO646)</f>
        <v>0</v>
      </c>
      <c r="BS646">
        <f>1-BR646/BG646</f>
        <v>0</v>
      </c>
      <c r="BT646">
        <f>(BG646-BF646)/(BG646-BR646)</f>
        <v>0</v>
      </c>
      <c r="BU646">
        <f>(BA646-BG646)/(BA646-BR646)</f>
        <v>0</v>
      </c>
      <c r="BV646">
        <f>(BG646-BF646)/(BG646-AZ646)</f>
        <v>0</v>
      </c>
      <c r="BW646">
        <f>(BA646-BG646)/(BA646-AZ646)</f>
        <v>0</v>
      </c>
      <c r="BX646">
        <f>(BT646*BR646/BF646)</f>
        <v>0</v>
      </c>
      <c r="BY646">
        <f>(1-BX646)</f>
        <v>0</v>
      </c>
      <c r="BZ646">
        <v>1371</v>
      </c>
      <c r="CA646">
        <v>300</v>
      </c>
      <c r="CB646">
        <v>300</v>
      </c>
      <c r="CC646">
        <v>300</v>
      </c>
      <c r="CD646">
        <v>10508.5</v>
      </c>
      <c r="CE646">
        <v>0.03</v>
      </c>
      <c r="CF646">
        <v>-0.00739737</v>
      </c>
      <c r="CG646">
        <v>0.08</v>
      </c>
      <c r="CH646" t="s">
        <v>421</v>
      </c>
      <c r="CI646" t="s">
        <v>421</v>
      </c>
      <c r="CJ646" t="s">
        <v>421</v>
      </c>
      <c r="CK646" t="s">
        <v>421</v>
      </c>
      <c r="CL646" t="s">
        <v>421</v>
      </c>
      <c r="CM646" t="s">
        <v>421</v>
      </c>
      <c r="CN646" t="s">
        <v>421</v>
      </c>
      <c r="CO646" t="s">
        <v>421</v>
      </c>
      <c r="CP646" t="s">
        <v>421</v>
      </c>
      <c r="CQ646" t="s">
        <v>421</v>
      </c>
      <c r="CR646">
        <f>$B$11*DQ646+$C$11*DR646+$F$11*EC646*(1-EF646)</f>
        <v>0</v>
      </c>
      <c r="CS646">
        <f>CR646*CT646</f>
        <v>0</v>
      </c>
      <c r="CT646">
        <f>($B$11*$D$9+$C$11*$D$9+$F$11*((EP646+EH646)/MAX(EP646+EH646+EQ646, 0.1)*$I$9+EQ646/MAX(EP646+EH646+EQ646, 0.1)*$J$9))/($B$11+$C$11+$F$11)</f>
        <v>0</v>
      </c>
      <c r="CU646">
        <f>($B$11*$K$9+$C$11*$K$9+$F$11*((EP646+EH646)/MAX(EP646+EH646+EQ646, 0.1)*$P$9+EQ646/MAX(EP646+EH646+EQ646, 0.1)*$Q$9))/($B$11+$C$11+$F$11)</f>
        <v>0</v>
      </c>
      <c r="CV646">
        <v>6</v>
      </c>
      <c r="CW646">
        <v>0.5</v>
      </c>
      <c r="CX646" t="s">
        <v>422</v>
      </c>
      <c r="CY646">
        <v>2</v>
      </c>
      <c r="CZ646" t="b">
        <v>1</v>
      </c>
      <c r="DA646">
        <v>1652297369.2</v>
      </c>
      <c r="DB646">
        <v>1272.971</v>
      </c>
      <c r="DC646">
        <v>1374.106</v>
      </c>
      <c r="DD646">
        <v>29.3113</v>
      </c>
      <c r="DE646">
        <v>19.97552</v>
      </c>
      <c r="DF646">
        <v>1274.043</v>
      </c>
      <c r="DG646">
        <v>29.16776</v>
      </c>
      <c r="DH646">
        <v>400.0844</v>
      </c>
      <c r="DI646">
        <v>90.49851000000001</v>
      </c>
      <c r="DJ646">
        <v>0.10004053</v>
      </c>
      <c r="DK646">
        <v>34.2018</v>
      </c>
      <c r="DL646">
        <v>32.9648</v>
      </c>
      <c r="DM646">
        <v>999.9</v>
      </c>
      <c r="DN646">
        <v>0</v>
      </c>
      <c r="DO646">
        <v>0</v>
      </c>
      <c r="DP646">
        <v>10004.88</v>
      </c>
      <c r="DQ646">
        <v>0</v>
      </c>
      <c r="DR646">
        <v>386.3699</v>
      </c>
      <c r="DS646">
        <v>-101.1341</v>
      </c>
      <c r="DT646">
        <v>1311.412</v>
      </c>
      <c r="DU646">
        <v>1402.114</v>
      </c>
      <c r="DV646">
        <v>9.335777999999999</v>
      </c>
      <c r="DW646">
        <v>1374.106</v>
      </c>
      <c r="DX646">
        <v>19.97552</v>
      </c>
      <c r="DY646">
        <v>2.652629</v>
      </c>
      <c r="DZ646">
        <v>1.807754</v>
      </c>
      <c r="EA646">
        <v>21.99456</v>
      </c>
      <c r="EB646">
        <v>15.854</v>
      </c>
      <c r="EC646">
        <v>1499.93</v>
      </c>
      <c r="ED646">
        <v>0.9729904000000001</v>
      </c>
      <c r="EE646">
        <v>0.02700938</v>
      </c>
      <c r="EF646">
        <v>0</v>
      </c>
      <c r="EG646">
        <v>1055.7</v>
      </c>
      <c r="EH646">
        <v>5.000970000000001</v>
      </c>
      <c r="EI646">
        <v>17241.6</v>
      </c>
      <c r="EJ646">
        <v>12490.98</v>
      </c>
      <c r="EK646">
        <v>43.062</v>
      </c>
      <c r="EL646">
        <v>44.875</v>
      </c>
      <c r="EM646">
        <v>43.3309</v>
      </c>
      <c r="EN646">
        <v>44.5746</v>
      </c>
      <c r="EO646">
        <v>44.1996</v>
      </c>
      <c r="EP646">
        <v>1454.549</v>
      </c>
      <c r="EQ646">
        <v>40.38</v>
      </c>
      <c r="ER646">
        <v>0</v>
      </c>
      <c r="ES646">
        <v>929</v>
      </c>
      <c r="ET646">
        <v>0</v>
      </c>
      <c r="EU646">
        <v>1056.9804</v>
      </c>
      <c r="EV646">
        <v>-15.746923086887</v>
      </c>
      <c r="EW646">
        <v>-504.592307613453</v>
      </c>
      <c r="EX646">
        <v>17285.26</v>
      </c>
      <c r="EY646">
        <v>15</v>
      </c>
      <c r="EZ646">
        <v>1652296461.5</v>
      </c>
      <c r="FA646" t="s">
        <v>1606</v>
      </c>
      <c r="FB646">
        <v>1652296461.5</v>
      </c>
      <c r="FC646">
        <v>1652296459.5</v>
      </c>
      <c r="FD646">
        <v>40</v>
      </c>
      <c r="FE646">
        <v>-0.753</v>
      </c>
      <c r="FF646">
        <v>0.017</v>
      </c>
      <c r="FG646">
        <v>0.039</v>
      </c>
      <c r="FH646">
        <v>0.136</v>
      </c>
      <c r="FI646">
        <v>400</v>
      </c>
      <c r="FJ646">
        <v>29</v>
      </c>
      <c r="FK646">
        <v>0.22</v>
      </c>
      <c r="FL646">
        <v>0.25</v>
      </c>
      <c r="FM646">
        <v>-100.6855</v>
      </c>
      <c r="FN646">
        <v>-3.227144465290269</v>
      </c>
      <c r="FO646">
        <v>0.3208004052366519</v>
      </c>
      <c r="FP646">
        <v>-1</v>
      </c>
      <c r="FQ646">
        <v>9.449494999999999</v>
      </c>
      <c r="FR646">
        <v>-0.9362830018761795</v>
      </c>
      <c r="FS646">
        <v>0.09078894514201605</v>
      </c>
      <c r="FT646">
        <v>0</v>
      </c>
      <c r="FU646">
        <v>0</v>
      </c>
      <c r="FV646">
        <v>0</v>
      </c>
      <c r="FW646">
        <v>0</v>
      </c>
      <c r="FX646">
        <v>-1</v>
      </c>
      <c r="FY646">
        <v>0</v>
      </c>
      <c r="FZ646">
        <v>1</v>
      </c>
      <c r="GA646" t="s">
        <v>710</v>
      </c>
      <c r="GB646">
        <v>2.69295</v>
      </c>
      <c r="GC646">
        <v>2.70514</v>
      </c>
      <c r="GD646">
        <v>0.199828</v>
      </c>
      <c r="GE646">
        <v>0.207179</v>
      </c>
      <c r="GF646">
        <v>0.121118</v>
      </c>
      <c r="GG646">
        <v>0.0916545</v>
      </c>
      <c r="GH646">
        <v>25040</v>
      </c>
      <c r="GI646">
        <v>24914.8</v>
      </c>
      <c r="GJ646">
        <v>29130.4</v>
      </c>
      <c r="GK646">
        <v>29097.2</v>
      </c>
      <c r="GL646">
        <v>33895.3</v>
      </c>
      <c r="GM646">
        <v>35191.8</v>
      </c>
      <c r="GN646">
        <v>40992.9</v>
      </c>
      <c r="GO646">
        <v>41526.4</v>
      </c>
      <c r="GP646">
        <v>1.7103</v>
      </c>
      <c r="GQ646">
        <v>1.98547</v>
      </c>
      <c r="GR646">
        <v>0.0751764</v>
      </c>
      <c r="GS646">
        <v>0</v>
      </c>
      <c r="GT646">
        <v>31.7507</v>
      </c>
      <c r="GU646">
        <v>999.9</v>
      </c>
      <c r="GV646">
        <v>36.5</v>
      </c>
      <c r="GW646">
        <v>38.2</v>
      </c>
      <c r="GX646">
        <v>27.1438</v>
      </c>
      <c r="GY646">
        <v>62.8947</v>
      </c>
      <c r="GZ646">
        <v>29.2628</v>
      </c>
      <c r="HA646">
        <v>1</v>
      </c>
      <c r="HB646">
        <v>0.427683</v>
      </c>
      <c r="HC646">
        <v>0</v>
      </c>
      <c r="HD646">
        <v>20.3915</v>
      </c>
      <c r="HE646">
        <v>5.21474</v>
      </c>
      <c r="HF646">
        <v>12.0099</v>
      </c>
      <c r="HG646">
        <v>4.9871</v>
      </c>
      <c r="HH646">
        <v>3.28848</v>
      </c>
      <c r="HI646">
        <v>2596.3</v>
      </c>
      <c r="HJ646">
        <v>9999</v>
      </c>
      <c r="HK646">
        <v>9999</v>
      </c>
      <c r="HL646">
        <v>48.2</v>
      </c>
      <c r="HM646">
        <v>1.86737</v>
      </c>
      <c r="HN646">
        <v>1.86631</v>
      </c>
      <c r="HO646">
        <v>1.86585</v>
      </c>
      <c r="HP646">
        <v>1.86574</v>
      </c>
      <c r="HQ646">
        <v>1.86756</v>
      </c>
      <c r="HR646">
        <v>1.87003</v>
      </c>
      <c r="HS646">
        <v>1.86874</v>
      </c>
      <c r="HT646">
        <v>1.87012</v>
      </c>
      <c r="HU646">
        <v>0</v>
      </c>
      <c r="HV646">
        <v>0</v>
      </c>
      <c r="HW646">
        <v>0</v>
      </c>
      <c r="HX646">
        <v>0</v>
      </c>
      <c r="HY646" t="s">
        <v>425</v>
      </c>
      <c r="HZ646" t="s">
        <v>426</v>
      </c>
      <c r="IA646" t="s">
        <v>427</v>
      </c>
      <c r="IB646" t="s">
        <v>427</v>
      </c>
      <c r="IC646" t="s">
        <v>427</v>
      </c>
      <c r="ID646" t="s">
        <v>427</v>
      </c>
      <c r="IE646">
        <v>0</v>
      </c>
      <c r="IF646">
        <v>100</v>
      </c>
      <c r="IG646">
        <v>100</v>
      </c>
      <c r="IH646">
        <v>-1.08</v>
      </c>
      <c r="II646">
        <v>0.1437</v>
      </c>
      <c r="IJ646">
        <v>0.3340698134881136</v>
      </c>
      <c r="IK646">
        <v>-0.0004613869835165773</v>
      </c>
      <c r="IL646">
        <v>-7.733014719846753E-07</v>
      </c>
      <c r="IM646">
        <v>2.12217718631011E-10</v>
      </c>
      <c r="IN646">
        <v>-0.1489367367143348</v>
      </c>
      <c r="IO646">
        <v>0.000886434048502425</v>
      </c>
      <c r="IP646">
        <v>0.0004187276611132993</v>
      </c>
      <c r="IQ646">
        <v>-3.612086840460417E-06</v>
      </c>
      <c r="IR646">
        <v>19</v>
      </c>
      <c r="IS646">
        <v>2204</v>
      </c>
      <c r="IT646">
        <v>1</v>
      </c>
      <c r="IU646">
        <v>37</v>
      </c>
      <c r="IV646">
        <v>15.2</v>
      </c>
      <c r="IW646">
        <v>15.2</v>
      </c>
      <c r="IX646">
        <v>2.75024</v>
      </c>
      <c r="IY646">
        <v>2.21069</v>
      </c>
      <c r="IZ646">
        <v>1.39648</v>
      </c>
      <c r="JA646">
        <v>2.34741</v>
      </c>
      <c r="JB646">
        <v>1.49536</v>
      </c>
      <c r="JC646">
        <v>2.40112</v>
      </c>
      <c r="JD646">
        <v>40.1967</v>
      </c>
      <c r="JE646">
        <v>13.3965</v>
      </c>
      <c r="JF646">
        <v>18</v>
      </c>
      <c r="JG646">
        <v>393.234</v>
      </c>
      <c r="JH646">
        <v>552.732</v>
      </c>
      <c r="JI646">
        <v>33.4143</v>
      </c>
      <c r="JJ646">
        <v>32.9408</v>
      </c>
      <c r="JK646">
        <v>30.0005</v>
      </c>
      <c r="JL646">
        <v>32.7693</v>
      </c>
      <c r="JM646">
        <v>32.6566</v>
      </c>
      <c r="JN646">
        <v>55.0683</v>
      </c>
      <c r="JO646">
        <v>26.6947</v>
      </c>
      <c r="JP646">
        <v>0</v>
      </c>
      <c r="JQ646">
        <v>-999.9</v>
      </c>
      <c r="JR646">
        <v>1403.06</v>
      </c>
      <c r="JS646">
        <v>20.1927</v>
      </c>
      <c r="JT646">
        <v>99.56019999999999</v>
      </c>
      <c r="JU646">
        <v>99.6705</v>
      </c>
    </row>
    <row r="647" spans="1:281">
      <c r="A647">
        <v>631</v>
      </c>
      <c r="B647">
        <v>1652297377</v>
      </c>
      <c r="C647">
        <v>15320.5</v>
      </c>
      <c r="D647" t="s">
        <v>1775</v>
      </c>
      <c r="E647" t="s">
        <v>1776</v>
      </c>
      <c r="F647">
        <v>5</v>
      </c>
      <c r="G647" t="s">
        <v>1605</v>
      </c>
      <c r="H647" t="s">
        <v>418</v>
      </c>
      <c r="I647">
        <v>1652297374.5</v>
      </c>
      <c r="J647">
        <f>(K647)/1000</f>
        <v>0</v>
      </c>
      <c r="K647">
        <f>IF(CZ647, AN647, AH647)</f>
        <v>0</v>
      </c>
      <c r="L647">
        <f>IF(CZ647, AI647, AG647)</f>
        <v>0</v>
      </c>
      <c r="M647">
        <f>DB647 - IF(AU647&gt;1, L647*CV647*100.0/(AW647*DP647), 0)</f>
        <v>0</v>
      </c>
      <c r="N647">
        <f>((T647-J647/2)*M647-L647)/(T647+J647/2)</f>
        <v>0</v>
      </c>
      <c r="O647">
        <f>N647*(DI647+DJ647)/1000.0</f>
        <v>0</v>
      </c>
      <c r="P647">
        <f>(DB647 - IF(AU647&gt;1, L647*CV647*100.0/(AW647*DP647), 0))*(DI647+DJ647)/1000.0</f>
        <v>0</v>
      </c>
      <c r="Q647">
        <f>2.0/((1/S647-1/R647)+SIGN(S647)*SQRT((1/S647-1/R647)*(1/S647-1/R647) + 4*CW647/((CW647+1)*(CW647+1))*(2*1/S647*1/R647-1/R647*1/R647)))</f>
        <v>0</v>
      </c>
      <c r="R647">
        <f>IF(LEFT(CX647,1)&lt;&gt;"0",IF(LEFT(CX647,1)="1",3.0,CY647),$D$5+$E$5*(DP647*DI647/($K$5*1000))+$F$5*(DP647*DI647/($K$5*1000))*MAX(MIN(CV647,$J$5),$I$5)*MAX(MIN(CV647,$J$5),$I$5)+$G$5*MAX(MIN(CV647,$J$5),$I$5)*(DP647*DI647/($K$5*1000))+$H$5*(DP647*DI647/($K$5*1000))*(DP647*DI647/($K$5*1000)))</f>
        <v>0</v>
      </c>
      <c r="S647">
        <f>J647*(1000-(1000*0.61365*exp(17.502*W647/(240.97+W647))/(DI647+DJ647)+DD647)/2)/(1000*0.61365*exp(17.502*W647/(240.97+W647))/(DI647+DJ647)-DD647)</f>
        <v>0</v>
      </c>
      <c r="T647">
        <f>1/((CW647+1)/(Q647/1.6)+1/(R647/1.37)) + CW647/((CW647+1)/(Q647/1.6) + CW647/(R647/1.37))</f>
        <v>0</v>
      </c>
      <c r="U647">
        <f>(CR647*CU647)</f>
        <v>0</v>
      </c>
      <c r="V647">
        <f>(DK647+(U647+2*0.95*5.67E-8*(((DK647+$B$7)+273)^4-(DK647+273)^4)-44100*J647)/(1.84*29.3*R647+8*0.95*5.67E-8*(DK647+273)^3))</f>
        <v>0</v>
      </c>
      <c r="W647">
        <f>($C$7*DL647+$D$7*DM647+$E$7*V647)</f>
        <v>0</v>
      </c>
      <c r="X647">
        <f>0.61365*exp(17.502*W647/(240.97+W647))</f>
        <v>0</v>
      </c>
      <c r="Y647">
        <f>(Z647/AA647*100)</f>
        <v>0</v>
      </c>
      <c r="Z647">
        <f>DD647*(DI647+DJ647)/1000</f>
        <v>0</v>
      </c>
      <c r="AA647">
        <f>0.61365*exp(17.502*DK647/(240.97+DK647))</f>
        <v>0</v>
      </c>
      <c r="AB647">
        <f>(X647-DD647*(DI647+DJ647)/1000)</f>
        <v>0</v>
      </c>
      <c r="AC647">
        <f>(-J647*44100)</f>
        <v>0</v>
      </c>
      <c r="AD647">
        <f>2*29.3*R647*0.92*(DK647-W647)</f>
        <v>0</v>
      </c>
      <c r="AE647">
        <f>2*0.95*5.67E-8*(((DK647+$B$7)+273)^4-(W647+273)^4)</f>
        <v>0</v>
      </c>
      <c r="AF647">
        <f>U647+AE647+AC647+AD647</f>
        <v>0</v>
      </c>
      <c r="AG647">
        <f>DH647*AU647*(DC647-DB647*(1000-AU647*DE647)/(1000-AU647*DD647))/(100*CV647)</f>
        <v>0</v>
      </c>
      <c r="AH647">
        <f>1000*DH647*AU647*(DD647-DE647)/(100*CV647*(1000-AU647*DD647))</f>
        <v>0</v>
      </c>
      <c r="AI647">
        <f>(AJ647 - AK647 - DI647*1E3/(8.314*(DK647+273.15)) * AM647/DH647 * AL647) * DH647/(100*CV647) * (1000 - DE647)/1000</f>
        <v>0</v>
      </c>
      <c r="AJ647">
        <v>1415.997334349464</v>
      </c>
      <c r="AK647">
        <v>1336.269636363635</v>
      </c>
      <c r="AL647">
        <v>3.412239630635759</v>
      </c>
      <c r="AM647">
        <v>66.43299364286264</v>
      </c>
      <c r="AN647">
        <f>(AP647 - AO647 + DI647*1E3/(8.314*(DK647+273.15)) * AR647/DH647 * AQ647) * DH647/(100*CV647) * 1000/(1000 - AP647)</f>
        <v>0</v>
      </c>
      <c r="AO647">
        <v>20.04515568258197</v>
      </c>
      <c r="AP647">
        <v>29.33617902097904</v>
      </c>
      <c r="AQ647">
        <v>0.0006359049630335925</v>
      </c>
      <c r="AR647">
        <v>79.14352764128105</v>
      </c>
      <c r="AS647">
        <v>0</v>
      </c>
      <c r="AT647">
        <v>0</v>
      </c>
      <c r="AU647">
        <f>IF(AS647*$H$13&gt;=AW647,1.0,(AW647/(AW647-AS647*$H$13)))</f>
        <v>0</v>
      </c>
      <c r="AV647">
        <f>(AU647-1)*100</f>
        <v>0</v>
      </c>
      <c r="AW647">
        <f>MAX(0,($B$13+$C$13*DP647)/(1+$D$13*DP647)*DI647/(DK647+273)*$E$13)</f>
        <v>0</v>
      </c>
      <c r="AX647" t="s">
        <v>421</v>
      </c>
      <c r="AY647" t="s">
        <v>421</v>
      </c>
      <c r="AZ647">
        <v>0</v>
      </c>
      <c r="BA647">
        <v>0</v>
      </c>
      <c r="BB647">
        <f>1-AZ647/BA647</f>
        <v>0</v>
      </c>
      <c r="BC647">
        <v>0</v>
      </c>
      <c r="BD647" t="s">
        <v>421</v>
      </c>
      <c r="BE647" t="s">
        <v>421</v>
      </c>
      <c r="BF647">
        <v>0</v>
      </c>
      <c r="BG647">
        <v>0</v>
      </c>
      <c r="BH647">
        <f>1-BF647/BG647</f>
        <v>0</v>
      </c>
      <c r="BI647">
        <v>0.5</v>
      </c>
      <c r="BJ647">
        <f>CS647</f>
        <v>0</v>
      </c>
      <c r="BK647">
        <f>L647</f>
        <v>0</v>
      </c>
      <c r="BL647">
        <f>BH647*BI647*BJ647</f>
        <v>0</v>
      </c>
      <c r="BM647">
        <f>(BK647-BC647)/BJ647</f>
        <v>0</v>
      </c>
      <c r="BN647">
        <f>(BA647-BG647)/BG647</f>
        <v>0</v>
      </c>
      <c r="BO647">
        <f>AZ647/(BB647+AZ647/BG647)</f>
        <v>0</v>
      </c>
      <c r="BP647" t="s">
        <v>421</v>
      </c>
      <c r="BQ647">
        <v>0</v>
      </c>
      <c r="BR647">
        <f>IF(BQ647&lt;&gt;0, BQ647, BO647)</f>
        <v>0</v>
      </c>
      <c r="BS647">
        <f>1-BR647/BG647</f>
        <v>0</v>
      </c>
      <c r="BT647">
        <f>(BG647-BF647)/(BG647-BR647)</f>
        <v>0</v>
      </c>
      <c r="BU647">
        <f>(BA647-BG647)/(BA647-BR647)</f>
        <v>0</v>
      </c>
      <c r="BV647">
        <f>(BG647-BF647)/(BG647-AZ647)</f>
        <v>0</v>
      </c>
      <c r="BW647">
        <f>(BA647-BG647)/(BA647-AZ647)</f>
        <v>0</v>
      </c>
      <c r="BX647">
        <f>(BT647*BR647/BF647)</f>
        <v>0</v>
      </c>
      <c r="BY647">
        <f>(1-BX647)</f>
        <v>0</v>
      </c>
      <c r="BZ647">
        <v>1371</v>
      </c>
      <c r="CA647">
        <v>300</v>
      </c>
      <c r="CB647">
        <v>300</v>
      </c>
      <c r="CC647">
        <v>300</v>
      </c>
      <c r="CD647">
        <v>10508.5</v>
      </c>
      <c r="CE647">
        <v>0.03</v>
      </c>
      <c r="CF647">
        <v>-0.00739737</v>
      </c>
      <c r="CG647">
        <v>0.08</v>
      </c>
      <c r="CH647" t="s">
        <v>421</v>
      </c>
      <c r="CI647" t="s">
        <v>421</v>
      </c>
      <c r="CJ647" t="s">
        <v>421</v>
      </c>
      <c r="CK647" t="s">
        <v>421</v>
      </c>
      <c r="CL647" t="s">
        <v>421</v>
      </c>
      <c r="CM647" t="s">
        <v>421</v>
      </c>
      <c r="CN647" t="s">
        <v>421</v>
      </c>
      <c r="CO647" t="s">
        <v>421</v>
      </c>
      <c r="CP647" t="s">
        <v>421</v>
      </c>
      <c r="CQ647" t="s">
        <v>421</v>
      </c>
      <c r="CR647">
        <f>$B$11*DQ647+$C$11*DR647+$F$11*EC647*(1-EF647)</f>
        <v>0</v>
      </c>
      <c r="CS647">
        <f>CR647*CT647</f>
        <v>0</v>
      </c>
      <c r="CT647">
        <f>($B$11*$D$9+$C$11*$D$9+$F$11*((EP647+EH647)/MAX(EP647+EH647+EQ647, 0.1)*$I$9+EQ647/MAX(EP647+EH647+EQ647, 0.1)*$J$9))/($B$11+$C$11+$F$11)</f>
        <v>0</v>
      </c>
      <c r="CU647">
        <f>($B$11*$K$9+$C$11*$K$9+$F$11*((EP647+EH647)/MAX(EP647+EH647+EQ647, 0.1)*$P$9+EQ647/MAX(EP647+EH647+EQ647, 0.1)*$Q$9))/($B$11+$C$11+$F$11)</f>
        <v>0</v>
      </c>
      <c r="CV647">
        <v>6</v>
      </c>
      <c r="CW647">
        <v>0.5</v>
      </c>
      <c r="CX647" t="s">
        <v>422</v>
      </c>
      <c r="CY647">
        <v>2</v>
      </c>
      <c r="CZ647" t="b">
        <v>1</v>
      </c>
      <c r="DA647">
        <v>1652297374.5</v>
      </c>
      <c r="DB647">
        <v>1290.487777777778</v>
      </c>
      <c r="DC647">
        <v>1391.834444444444</v>
      </c>
      <c r="DD647">
        <v>29.32831111111112</v>
      </c>
      <c r="DE647">
        <v>20.09384444444444</v>
      </c>
      <c r="DF647">
        <v>1291.583333333333</v>
      </c>
      <c r="DG647">
        <v>29.18452222222222</v>
      </c>
      <c r="DH647">
        <v>400.0798888888889</v>
      </c>
      <c r="DI647">
        <v>90.49751111111111</v>
      </c>
      <c r="DJ647">
        <v>0.1000311555555556</v>
      </c>
      <c r="DK647">
        <v>34.20613333333333</v>
      </c>
      <c r="DL647">
        <v>32.97712222222222</v>
      </c>
      <c r="DM647">
        <v>999.9000000000001</v>
      </c>
      <c r="DN647">
        <v>0</v>
      </c>
      <c r="DO647">
        <v>0</v>
      </c>
      <c r="DP647">
        <v>10000.75555555556</v>
      </c>
      <c r="DQ647">
        <v>0</v>
      </c>
      <c r="DR647">
        <v>381.6662222222222</v>
      </c>
      <c r="DS647">
        <v>-101.3465555555556</v>
      </c>
      <c r="DT647">
        <v>1329.481111111111</v>
      </c>
      <c r="DU647">
        <v>1420.377777777778</v>
      </c>
      <c r="DV647">
        <v>9.234473333333334</v>
      </c>
      <c r="DW647">
        <v>1391.834444444444</v>
      </c>
      <c r="DX647">
        <v>20.09384444444444</v>
      </c>
      <c r="DY647">
        <v>2.654138888888889</v>
      </c>
      <c r="DZ647">
        <v>1.818443333333333</v>
      </c>
      <c r="EA647">
        <v>22.00391111111111</v>
      </c>
      <c r="EB647">
        <v>15.94621111111111</v>
      </c>
      <c r="EC647">
        <v>1500.015555555555</v>
      </c>
      <c r="ED647">
        <v>0.9729926666666668</v>
      </c>
      <c r="EE647">
        <v>0.02700737777777778</v>
      </c>
      <c r="EF647">
        <v>0</v>
      </c>
      <c r="EG647">
        <v>1054.73</v>
      </c>
      <c r="EH647">
        <v>5.00097</v>
      </c>
      <c r="EI647">
        <v>17253.17777777778</v>
      </c>
      <c r="EJ647">
        <v>12491.68888888889</v>
      </c>
      <c r="EK647">
        <v>43.069</v>
      </c>
      <c r="EL647">
        <v>44.875</v>
      </c>
      <c r="EM647">
        <v>43.34</v>
      </c>
      <c r="EN647">
        <v>44.60400000000001</v>
      </c>
      <c r="EO647">
        <v>44.222</v>
      </c>
      <c r="EP647">
        <v>1454.635555555556</v>
      </c>
      <c r="EQ647">
        <v>40.38</v>
      </c>
      <c r="ER647">
        <v>0</v>
      </c>
      <c r="ES647">
        <v>933.7999999523163</v>
      </c>
      <c r="ET647">
        <v>0</v>
      </c>
      <c r="EU647">
        <v>1055.8108</v>
      </c>
      <c r="EV647">
        <v>-13.35230767846246</v>
      </c>
      <c r="EW647">
        <v>-266.3230761445509</v>
      </c>
      <c r="EX647">
        <v>17261.928</v>
      </c>
      <c r="EY647">
        <v>15</v>
      </c>
      <c r="EZ647">
        <v>1652296461.5</v>
      </c>
      <c r="FA647" t="s">
        <v>1606</v>
      </c>
      <c r="FB647">
        <v>1652296461.5</v>
      </c>
      <c r="FC647">
        <v>1652296459.5</v>
      </c>
      <c r="FD647">
        <v>40</v>
      </c>
      <c r="FE647">
        <v>-0.753</v>
      </c>
      <c r="FF647">
        <v>0.017</v>
      </c>
      <c r="FG647">
        <v>0.039</v>
      </c>
      <c r="FH647">
        <v>0.136</v>
      </c>
      <c r="FI647">
        <v>400</v>
      </c>
      <c r="FJ647">
        <v>29</v>
      </c>
      <c r="FK647">
        <v>0.22</v>
      </c>
      <c r="FL647">
        <v>0.25</v>
      </c>
      <c r="FM647">
        <v>-100.9084634146342</v>
      </c>
      <c r="FN647">
        <v>-3.109609756097496</v>
      </c>
      <c r="FO647">
        <v>0.3181020773090619</v>
      </c>
      <c r="FP647">
        <v>-1</v>
      </c>
      <c r="FQ647">
        <v>9.379591219512195</v>
      </c>
      <c r="FR647">
        <v>-0.9659577700348361</v>
      </c>
      <c r="FS647">
        <v>0.096029047007895</v>
      </c>
      <c r="FT647">
        <v>0</v>
      </c>
      <c r="FU647">
        <v>0</v>
      </c>
      <c r="FV647">
        <v>0</v>
      </c>
      <c r="FW647">
        <v>0</v>
      </c>
      <c r="FX647">
        <v>-1</v>
      </c>
      <c r="FY647">
        <v>0</v>
      </c>
      <c r="FZ647">
        <v>1</v>
      </c>
      <c r="GA647" t="s">
        <v>710</v>
      </c>
      <c r="GB647">
        <v>2.69291</v>
      </c>
      <c r="GC647">
        <v>2.7052</v>
      </c>
      <c r="GD647">
        <v>0.201424</v>
      </c>
      <c r="GE647">
        <v>0.208729</v>
      </c>
      <c r="GF647">
        <v>0.121172</v>
      </c>
      <c r="GG647">
        <v>0.092011</v>
      </c>
      <c r="GH647">
        <v>24990</v>
      </c>
      <c r="GI647">
        <v>24865.7</v>
      </c>
      <c r="GJ647">
        <v>29130.6</v>
      </c>
      <c r="GK647">
        <v>29097</v>
      </c>
      <c r="GL647">
        <v>33893.6</v>
      </c>
      <c r="GM647">
        <v>35177.7</v>
      </c>
      <c r="GN647">
        <v>40993.2</v>
      </c>
      <c r="GO647">
        <v>41526.1</v>
      </c>
      <c r="GP647">
        <v>1.71008</v>
      </c>
      <c r="GQ647">
        <v>1.98538</v>
      </c>
      <c r="GR647">
        <v>0.0760145</v>
      </c>
      <c r="GS647">
        <v>0</v>
      </c>
      <c r="GT647">
        <v>31.7542</v>
      </c>
      <c r="GU647">
        <v>999.9</v>
      </c>
      <c r="GV647">
        <v>36.5</v>
      </c>
      <c r="GW647">
        <v>38.2</v>
      </c>
      <c r="GX647">
        <v>27.144</v>
      </c>
      <c r="GY647">
        <v>62.9347</v>
      </c>
      <c r="GZ647">
        <v>28.9984</v>
      </c>
      <c r="HA647">
        <v>1</v>
      </c>
      <c r="HB647">
        <v>0.427843</v>
      </c>
      <c r="HC647">
        <v>0</v>
      </c>
      <c r="HD647">
        <v>20.3915</v>
      </c>
      <c r="HE647">
        <v>5.21489</v>
      </c>
      <c r="HF647">
        <v>12.0099</v>
      </c>
      <c r="HG647">
        <v>4.9872</v>
      </c>
      <c r="HH647">
        <v>3.2885</v>
      </c>
      <c r="HI647">
        <v>2596.3</v>
      </c>
      <c r="HJ647">
        <v>9999</v>
      </c>
      <c r="HK647">
        <v>9999</v>
      </c>
      <c r="HL647">
        <v>48.2</v>
      </c>
      <c r="HM647">
        <v>1.86737</v>
      </c>
      <c r="HN647">
        <v>1.86631</v>
      </c>
      <c r="HO647">
        <v>1.86585</v>
      </c>
      <c r="HP647">
        <v>1.86574</v>
      </c>
      <c r="HQ647">
        <v>1.86754</v>
      </c>
      <c r="HR647">
        <v>1.87003</v>
      </c>
      <c r="HS647">
        <v>1.86874</v>
      </c>
      <c r="HT647">
        <v>1.87012</v>
      </c>
      <c r="HU647">
        <v>0</v>
      </c>
      <c r="HV647">
        <v>0</v>
      </c>
      <c r="HW647">
        <v>0</v>
      </c>
      <c r="HX647">
        <v>0</v>
      </c>
      <c r="HY647" t="s">
        <v>425</v>
      </c>
      <c r="HZ647" t="s">
        <v>426</v>
      </c>
      <c r="IA647" t="s">
        <v>427</v>
      </c>
      <c r="IB647" t="s">
        <v>427</v>
      </c>
      <c r="IC647" t="s">
        <v>427</v>
      </c>
      <c r="ID647" t="s">
        <v>427</v>
      </c>
      <c r="IE647">
        <v>0</v>
      </c>
      <c r="IF647">
        <v>100</v>
      </c>
      <c r="IG647">
        <v>100</v>
      </c>
      <c r="IH647">
        <v>-1.11</v>
      </c>
      <c r="II647">
        <v>0.144</v>
      </c>
      <c r="IJ647">
        <v>0.3340698134881136</v>
      </c>
      <c r="IK647">
        <v>-0.0004613869835165773</v>
      </c>
      <c r="IL647">
        <v>-7.733014719846753E-07</v>
      </c>
      <c r="IM647">
        <v>2.12217718631011E-10</v>
      </c>
      <c r="IN647">
        <v>-0.1489367367143348</v>
      </c>
      <c r="IO647">
        <v>0.000886434048502425</v>
      </c>
      <c r="IP647">
        <v>0.0004187276611132993</v>
      </c>
      <c r="IQ647">
        <v>-3.612086840460417E-06</v>
      </c>
      <c r="IR647">
        <v>19</v>
      </c>
      <c r="IS647">
        <v>2204</v>
      </c>
      <c r="IT647">
        <v>1</v>
      </c>
      <c r="IU647">
        <v>37</v>
      </c>
      <c r="IV647">
        <v>15.3</v>
      </c>
      <c r="IW647">
        <v>15.3</v>
      </c>
      <c r="IX647">
        <v>2.77466</v>
      </c>
      <c r="IY647">
        <v>2.20703</v>
      </c>
      <c r="IZ647">
        <v>1.39648</v>
      </c>
      <c r="JA647">
        <v>2.34741</v>
      </c>
      <c r="JB647">
        <v>1.49536</v>
      </c>
      <c r="JC647">
        <v>2.39502</v>
      </c>
      <c r="JD647">
        <v>40.1967</v>
      </c>
      <c r="JE647">
        <v>13.3965</v>
      </c>
      <c r="JF647">
        <v>18</v>
      </c>
      <c r="JG647">
        <v>393.14</v>
      </c>
      <c r="JH647">
        <v>552.7</v>
      </c>
      <c r="JI647">
        <v>33.4185</v>
      </c>
      <c r="JJ647">
        <v>32.9452</v>
      </c>
      <c r="JK647">
        <v>30.0003</v>
      </c>
      <c r="JL647">
        <v>32.7744</v>
      </c>
      <c r="JM647">
        <v>32.6614</v>
      </c>
      <c r="JN647">
        <v>55.5513</v>
      </c>
      <c r="JO647">
        <v>26.4197</v>
      </c>
      <c r="JP647">
        <v>0</v>
      </c>
      <c r="JQ647">
        <v>-999.9</v>
      </c>
      <c r="JR647">
        <v>1416.42</v>
      </c>
      <c r="JS647">
        <v>20.2739</v>
      </c>
      <c r="JT647">
        <v>99.56100000000001</v>
      </c>
      <c r="JU647">
        <v>99.6699</v>
      </c>
    </row>
    <row r="648" spans="1:281">
      <c r="A648">
        <v>632</v>
      </c>
      <c r="B648">
        <v>1652297382</v>
      </c>
      <c r="C648">
        <v>15325.5</v>
      </c>
      <c r="D648" t="s">
        <v>1777</v>
      </c>
      <c r="E648" t="s">
        <v>1778</v>
      </c>
      <c r="F648">
        <v>5</v>
      </c>
      <c r="G648" t="s">
        <v>1605</v>
      </c>
      <c r="H648" t="s">
        <v>418</v>
      </c>
      <c r="I648">
        <v>1652297379.2</v>
      </c>
      <c r="J648">
        <f>(K648)/1000</f>
        <v>0</v>
      </c>
      <c r="K648">
        <f>IF(CZ648, AN648, AH648)</f>
        <v>0</v>
      </c>
      <c r="L648">
        <f>IF(CZ648, AI648, AG648)</f>
        <v>0</v>
      </c>
      <c r="M648">
        <f>DB648 - IF(AU648&gt;1, L648*CV648*100.0/(AW648*DP648), 0)</f>
        <v>0</v>
      </c>
      <c r="N648">
        <f>((T648-J648/2)*M648-L648)/(T648+J648/2)</f>
        <v>0</v>
      </c>
      <c r="O648">
        <f>N648*(DI648+DJ648)/1000.0</f>
        <v>0</v>
      </c>
      <c r="P648">
        <f>(DB648 - IF(AU648&gt;1, L648*CV648*100.0/(AW648*DP648), 0))*(DI648+DJ648)/1000.0</f>
        <v>0</v>
      </c>
      <c r="Q648">
        <f>2.0/((1/S648-1/R648)+SIGN(S648)*SQRT((1/S648-1/R648)*(1/S648-1/R648) + 4*CW648/((CW648+1)*(CW648+1))*(2*1/S648*1/R648-1/R648*1/R648)))</f>
        <v>0</v>
      </c>
      <c r="R648">
        <f>IF(LEFT(CX648,1)&lt;&gt;"0",IF(LEFT(CX648,1)="1",3.0,CY648),$D$5+$E$5*(DP648*DI648/($K$5*1000))+$F$5*(DP648*DI648/($K$5*1000))*MAX(MIN(CV648,$J$5),$I$5)*MAX(MIN(CV648,$J$5),$I$5)+$G$5*MAX(MIN(CV648,$J$5),$I$5)*(DP648*DI648/($K$5*1000))+$H$5*(DP648*DI648/($K$5*1000))*(DP648*DI648/($K$5*1000)))</f>
        <v>0</v>
      </c>
      <c r="S648">
        <f>J648*(1000-(1000*0.61365*exp(17.502*W648/(240.97+W648))/(DI648+DJ648)+DD648)/2)/(1000*0.61365*exp(17.502*W648/(240.97+W648))/(DI648+DJ648)-DD648)</f>
        <v>0</v>
      </c>
      <c r="T648">
        <f>1/((CW648+1)/(Q648/1.6)+1/(R648/1.37)) + CW648/((CW648+1)/(Q648/1.6) + CW648/(R648/1.37))</f>
        <v>0</v>
      </c>
      <c r="U648">
        <f>(CR648*CU648)</f>
        <v>0</v>
      </c>
      <c r="V648">
        <f>(DK648+(U648+2*0.95*5.67E-8*(((DK648+$B$7)+273)^4-(DK648+273)^4)-44100*J648)/(1.84*29.3*R648+8*0.95*5.67E-8*(DK648+273)^3))</f>
        <v>0</v>
      </c>
      <c r="W648">
        <f>($C$7*DL648+$D$7*DM648+$E$7*V648)</f>
        <v>0</v>
      </c>
      <c r="X648">
        <f>0.61365*exp(17.502*W648/(240.97+W648))</f>
        <v>0</v>
      </c>
      <c r="Y648">
        <f>(Z648/AA648*100)</f>
        <v>0</v>
      </c>
      <c r="Z648">
        <f>DD648*(DI648+DJ648)/1000</f>
        <v>0</v>
      </c>
      <c r="AA648">
        <f>0.61365*exp(17.502*DK648/(240.97+DK648))</f>
        <v>0</v>
      </c>
      <c r="AB648">
        <f>(X648-DD648*(DI648+DJ648)/1000)</f>
        <v>0</v>
      </c>
      <c r="AC648">
        <f>(-J648*44100)</f>
        <v>0</v>
      </c>
      <c r="AD648">
        <f>2*29.3*R648*0.92*(DK648-W648)</f>
        <v>0</v>
      </c>
      <c r="AE648">
        <f>2*0.95*5.67E-8*(((DK648+$B$7)+273)^4-(W648+273)^4)</f>
        <v>0</v>
      </c>
      <c r="AF648">
        <f>U648+AE648+AC648+AD648</f>
        <v>0</v>
      </c>
      <c r="AG648">
        <f>DH648*AU648*(DC648-DB648*(1000-AU648*DE648)/(1000-AU648*DD648))/(100*CV648)</f>
        <v>0</v>
      </c>
      <c r="AH648">
        <f>1000*DH648*AU648*(DD648-DE648)/(100*CV648*(1000-AU648*DD648))</f>
        <v>0</v>
      </c>
      <c r="AI648">
        <f>(AJ648 - AK648 - DI648*1E3/(8.314*(DK648+273.15)) * AM648/DH648 * AL648) * DH648/(100*CV648) * (1000 - DE648)/1000</f>
        <v>0</v>
      </c>
      <c r="AJ648">
        <v>1433.42038697403</v>
      </c>
      <c r="AK648">
        <v>1353.450787878788</v>
      </c>
      <c r="AL648">
        <v>3.436159256398993</v>
      </c>
      <c r="AM648">
        <v>66.43299364286264</v>
      </c>
      <c r="AN648">
        <f>(AP648 - AO648 + DI648*1E3/(8.314*(DK648+273.15)) * AR648/DH648 * AQ648) * DH648/(100*CV648) * 1000/(1000 - AP648)</f>
        <v>0</v>
      </c>
      <c r="AO648">
        <v>20.14395022538221</v>
      </c>
      <c r="AP648">
        <v>29.36031258741261</v>
      </c>
      <c r="AQ648">
        <v>0.005606109511838004</v>
      </c>
      <c r="AR648">
        <v>79.14352764128105</v>
      </c>
      <c r="AS648">
        <v>0</v>
      </c>
      <c r="AT648">
        <v>0</v>
      </c>
      <c r="AU648">
        <f>IF(AS648*$H$13&gt;=AW648,1.0,(AW648/(AW648-AS648*$H$13)))</f>
        <v>0</v>
      </c>
      <c r="AV648">
        <f>(AU648-1)*100</f>
        <v>0</v>
      </c>
      <c r="AW648">
        <f>MAX(0,($B$13+$C$13*DP648)/(1+$D$13*DP648)*DI648/(DK648+273)*$E$13)</f>
        <v>0</v>
      </c>
      <c r="AX648" t="s">
        <v>421</v>
      </c>
      <c r="AY648" t="s">
        <v>421</v>
      </c>
      <c r="AZ648">
        <v>0</v>
      </c>
      <c r="BA648">
        <v>0</v>
      </c>
      <c r="BB648">
        <f>1-AZ648/BA648</f>
        <v>0</v>
      </c>
      <c r="BC648">
        <v>0</v>
      </c>
      <c r="BD648" t="s">
        <v>421</v>
      </c>
      <c r="BE648" t="s">
        <v>421</v>
      </c>
      <c r="BF648">
        <v>0</v>
      </c>
      <c r="BG648">
        <v>0</v>
      </c>
      <c r="BH648">
        <f>1-BF648/BG648</f>
        <v>0</v>
      </c>
      <c r="BI648">
        <v>0.5</v>
      </c>
      <c r="BJ648">
        <f>CS648</f>
        <v>0</v>
      </c>
      <c r="BK648">
        <f>L648</f>
        <v>0</v>
      </c>
      <c r="BL648">
        <f>BH648*BI648*BJ648</f>
        <v>0</v>
      </c>
      <c r="BM648">
        <f>(BK648-BC648)/BJ648</f>
        <v>0</v>
      </c>
      <c r="BN648">
        <f>(BA648-BG648)/BG648</f>
        <v>0</v>
      </c>
      <c r="BO648">
        <f>AZ648/(BB648+AZ648/BG648)</f>
        <v>0</v>
      </c>
      <c r="BP648" t="s">
        <v>421</v>
      </c>
      <c r="BQ648">
        <v>0</v>
      </c>
      <c r="BR648">
        <f>IF(BQ648&lt;&gt;0, BQ648, BO648)</f>
        <v>0</v>
      </c>
      <c r="BS648">
        <f>1-BR648/BG648</f>
        <v>0</v>
      </c>
      <c r="BT648">
        <f>(BG648-BF648)/(BG648-BR648)</f>
        <v>0</v>
      </c>
      <c r="BU648">
        <f>(BA648-BG648)/(BA648-BR648)</f>
        <v>0</v>
      </c>
      <c r="BV648">
        <f>(BG648-BF648)/(BG648-AZ648)</f>
        <v>0</v>
      </c>
      <c r="BW648">
        <f>(BA648-BG648)/(BA648-AZ648)</f>
        <v>0</v>
      </c>
      <c r="BX648">
        <f>(BT648*BR648/BF648)</f>
        <v>0</v>
      </c>
      <c r="BY648">
        <f>(1-BX648)</f>
        <v>0</v>
      </c>
      <c r="BZ648">
        <v>1371</v>
      </c>
      <c r="CA648">
        <v>300</v>
      </c>
      <c r="CB648">
        <v>300</v>
      </c>
      <c r="CC648">
        <v>300</v>
      </c>
      <c r="CD648">
        <v>10508.5</v>
      </c>
      <c r="CE648">
        <v>0.03</v>
      </c>
      <c r="CF648">
        <v>-0.00739737</v>
      </c>
      <c r="CG648">
        <v>0.08</v>
      </c>
      <c r="CH648" t="s">
        <v>421</v>
      </c>
      <c r="CI648" t="s">
        <v>421</v>
      </c>
      <c r="CJ648" t="s">
        <v>421</v>
      </c>
      <c r="CK648" t="s">
        <v>421</v>
      </c>
      <c r="CL648" t="s">
        <v>421</v>
      </c>
      <c r="CM648" t="s">
        <v>421</v>
      </c>
      <c r="CN648" t="s">
        <v>421</v>
      </c>
      <c r="CO648" t="s">
        <v>421</v>
      </c>
      <c r="CP648" t="s">
        <v>421</v>
      </c>
      <c r="CQ648" t="s">
        <v>421</v>
      </c>
      <c r="CR648">
        <f>$B$11*DQ648+$C$11*DR648+$F$11*EC648*(1-EF648)</f>
        <v>0</v>
      </c>
      <c r="CS648">
        <f>CR648*CT648</f>
        <v>0</v>
      </c>
      <c r="CT648">
        <f>($B$11*$D$9+$C$11*$D$9+$F$11*((EP648+EH648)/MAX(EP648+EH648+EQ648, 0.1)*$I$9+EQ648/MAX(EP648+EH648+EQ648, 0.1)*$J$9))/($B$11+$C$11+$F$11)</f>
        <v>0</v>
      </c>
      <c r="CU648">
        <f>($B$11*$K$9+$C$11*$K$9+$F$11*((EP648+EH648)/MAX(EP648+EH648+EQ648, 0.1)*$P$9+EQ648/MAX(EP648+EH648+EQ648, 0.1)*$Q$9))/($B$11+$C$11+$F$11)</f>
        <v>0</v>
      </c>
      <c r="CV648">
        <v>6</v>
      </c>
      <c r="CW648">
        <v>0.5</v>
      </c>
      <c r="CX648" t="s">
        <v>422</v>
      </c>
      <c r="CY648">
        <v>2</v>
      </c>
      <c r="CZ648" t="b">
        <v>1</v>
      </c>
      <c r="DA648">
        <v>1652297379.2</v>
      </c>
      <c r="DB648">
        <v>1306.091</v>
      </c>
      <c r="DC648">
        <v>1407.656</v>
      </c>
      <c r="DD648">
        <v>29.35152</v>
      </c>
      <c r="DE648">
        <v>20.1667</v>
      </c>
      <c r="DF648">
        <v>1307.209</v>
      </c>
      <c r="DG648">
        <v>29.20735</v>
      </c>
      <c r="DH648">
        <v>400.1028000000001</v>
      </c>
      <c r="DI648">
        <v>90.49813000000002</v>
      </c>
      <c r="DJ648">
        <v>0.09998249000000001</v>
      </c>
      <c r="DK648">
        <v>34.20643</v>
      </c>
      <c r="DL648">
        <v>32.98848</v>
      </c>
      <c r="DM648">
        <v>999.9</v>
      </c>
      <c r="DN648">
        <v>0</v>
      </c>
      <c r="DO648">
        <v>0</v>
      </c>
      <c r="DP648">
        <v>10003.69</v>
      </c>
      <c r="DQ648">
        <v>0</v>
      </c>
      <c r="DR648">
        <v>388.2671</v>
      </c>
      <c r="DS648">
        <v>-101.5663</v>
      </c>
      <c r="DT648">
        <v>1345.587</v>
      </c>
      <c r="DU648">
        <v>1436.63</v>
      </c>
      <c r="DV648">
        <v>9.184822999999998</v>
      </c>
      <c r="DW648">
        <v>1407.656</v>
      </c>
      <c r="DX648">
        <v>20.1667</v>
      </c>
      <c r="DY648">
        <v>2.656257</v>
      </c>
      <c r="DZ648">
        <v>1.825049</v>
      </c>
      <c r="EA648">
        <v>22.01699</v>
      </c>
      <c r="EB648">
        <v>16.00298</v>
      </c>
      <c r="EC648">
        <v>1499.981</v>
      </c>
      <c r="ED648">
        <v>0.9729916</v>
      </c>
      <c r="EE648">
        <v>0.02700832</v>
      </c>
      <c r="EF648">
        <v>0</v>
      </c>
      <c r="EG648">
        <v>1053.617</v>
      </c>
      <c r="EH648">
        <v>5.000970000000001</v>
      </c>
      <c r="EI648">
        <v>17223.75</v>
      </c>
      <c r="EJ648">
        <v>12491.41</v>
      </c>
      <c r="EK648">
        <v>43.1124</v>
      </c>
      <c r="EL648">
        <v>44.875</v>
      </c>
      <c r="EM648">
        <v>43.3498</v>
      </c>
      <c r="EN648">
        <v>44.6187</v>
      </c>
      <c r="EO648">
        <v>44.2374</v>
      </c>
      <c r="EP648">
        <v>1454.6</v>
      </c>
      <c r="EQ648">
        <v>40.38</v>
      </c>
      <c r="ER648">
        <v>0</v>
      </c>
      <c r="ES648">
        <v>939.2000000476837</v>
      </c>
      <c r="ET648">
        <v>0</v>
      </c>
      <c r="EU648">
        <v>1054.633076923077</v>
      </c>
      <c r="EV648">
        <v>-13.33333334064753</v>
      </c>
      <c r="EW648">
        <v>-84.37264870976749</v>
      </c>
      <c r="EX648">
        <v>17239.45769230769</v>
      </c>
      <c r="EY648">
        <v>15</v>
      </c>
      <c r="EZ648">
        <v>1652296461.5</v>
      </c>
      <c r="FA648" t="s">
        <v>1606</v>
      </c>
      <c r="FB648">
        <v>1652296461.5</v>
      </c>
      <c r="FC648">
        <v>1652296459.5</v>
      </c>
      <c r="FD648">
        <v>40</v>
      </c>
      <c r="FE648">
        <v>-0.753</v>
      </c>
      <c r="FF648">
        <v>0.017</v>
      </c>
      <c r="FG648">
        <v>0.039</v>
      </c>
      <c r="FH648">
        <v>0.136</v>
      </c>
      <c r="FI648">
        <v>400</v>
      </c>
      <c r="FJ648">
        <v>29</v>
      </c>
      <c r="FK648">
        <v>0.22</v>
      </c>
      <c r="FL648">
        <v>0.25</v>
      </c>
      <c r="FM648">
        <v>-101.1926</v>
      </c>
      <c r="FN648">
        <v>-3.244435272044682</v>
      </c>
      <c r="FO648">
        <v>0.3295231251369165</v>
      </c>
      <c r="FP648">
        <v>-1</v>
      </c>
      <c r="FQ648">
        <v>9.2918275</v>
      </c>
      <c r="FR648">
        <v>-0.9180659662289243</v>
      </c>
      <c r="FS648">
        <v>0.08927991304739287</v>
      </c>
      <c r="FT648">
        <v>0</v>
      </c>
      <c r="FU648">
        <v>0</v>
      </c>
      <c r="FV648">
        <v>0</v>
      </c>
      <c r="FW648">
        <v>0</v>
      </c>
      <c r="FX648">
        <v>-1</v>
      </c>
      <c r="FY648">
        <v>0</v>
      </c>
      <c r="FZ648">
        <v>1</v>
      </c>
      <c r="GA648" t="s">
        <v>710</v>
      </c>
      <c r="GB648">
        <v>2.69285</v>
      </c>
      <c r="GC648">
        <v>2.70516</v>
      </c>
      <c r="GD648">
        <v>0.203023</v>
      </c>
      <c r="GE648">
        <v>0.210249</v>
      </c>
      <c r="GF648">
        <v>0.121239</v>
      </c>
      <c r="GG648">
        <v>0.0922297</v>
      </c>
      <c r="GH648">
        <v>24939.7</v>
      </c>
      <c r="GI648">
        <v>24818</v>
      </c>
      <c r="GJ648">
        <v>29130.5</v>
      </c>
      <c r="GK648">
        <v>29097.2</v>
      </c>
      <c r="GL648">
        <v>33890.6</v>
      </c>
      <c r="GM648">
        <v>35169.4</v>
      </c>
      <c r="GN648">
        <v>40992.6</v>
      </c>
      <c r="GO648">
        <v>41526.3</v>
      </c>
      <c r="GP648">
        <v>1.71005</v>
      </c>
      <c r="GQ648">
        <v>1.98563</v>
      </c>
      <c r="GR648">
        <v>0.0761077</v>
      </c>
      <c r="GS648">
        <v>0</v>
      </c>
      <c r="GT648">
        <v>31.7562</v>
      </c>
      <c r="GU648">
        <v>999.9</v>
      </c>
      <c r="GV648">
        <v>36.4</v>
      </c>
      <c r="GW648">
        <v>38.2</v>
      </c>
      <c r="GX648">
        <v>27.0668</v>
      </c>
      <c r="GY648">
        <v>63.0347</v>
      </c>
      <c r="GZ648">
        <v>28.9263</v>
      </c>
      <c r="HA648">
        <v>1</v>
      </c>
      <c r="HB648">
        <v>0.42811</v>
      </c>
      <c r="HC648">
        <v>0</v>
      </c>
      <c r="HD648">
        <v>20.3915</v>
      </c>
      <c r="HE648">
        <v>5.21594</v>
      </c>
      <c r="HF648">
        <v>12.0099</v>
      </c>
      <c r="HG648">
        <v>4.98675</v>
      </c>
      <c r="HH648">
        <v>3.28863</v>
      </c>
      <c r="HI648">
        <v>2596.6</v>
      </c>
      <c r="HJ648">
        <v>9999</v>
      </c>
      <c r="HK648">
        <v>9999</v>
      </c>
      <c r="HL648">
        <v>48.2</v>
      </c>
      <c r="HM648">
        <v>1.86737</v>
      </c>
      <c r="HN648">
        <v>1.86631</v>
      </c>
      <c r="HO648">
        <v>1.86585</v>
      </c>
      <c r="HP648">
        <v>1.86572</v>
      </c>
      <c r="HQ648">
        <v>1.86753</v>
      </c>
      <c r="HR648">
        <v>1.87007</v>
      </c>
      <c r="HS648">
        <v>1.86874</v>
      </c>
      <c r="HT648">
        <v>1.87011</v>
      </c>
      <c r="HU648">
        <v>0</v>
      </c>
      <c r="HV648">
        <v>0</v>
      </c>
      <c r="HW648">
        <v>0</v>
      </c>
      <c r="HX648">
        <v>0</v>
      </c>
      <c r="HY648" t="s">
        <v>425</v>
      </c>
      <c r="HZ648" t="s">
        <v>426</v>
      </c>
      <c r="IA648" t="s">
        <v>427</v>
      </c>
      <c r="IB648" t="s">
        <v>427</v>
      </c>
      <c r="IC648" t="s">
        <v>427</v>
      </c>
      <c r="ID648" t="s">
        <v>427</v>
      </c>
      <c r="IE648">
        <v>0</v>
      </c>
      <c r="IF648">
        <v>100</v>
      </c>
      <c r="IG648">
        <v>100</v>
      </c>
      <c r="IH648">
        <v>-1.13</v>
      </c>
      <c r="II648">
        <v>0.1443</v>
      </c>
      <c r="IJ648">
        <v>0.3340698134881136</v>
      </c>
      <c r="IK648">
        <v>-0.0004613869835165773</v>
      </c>
      <c r="IL648">
        <v>-7.733014719846753E-07</v>
      </c>
      <c r="IM648">
        <v>2.12217718631011E-10</v>
      </c>
      <c r="IN648">
        <v>-0.1489367367143348</v>
      </c>
      <c r="IO648">
        <v>0.000886434048502425</v>
      </c>
      <c r="IP648">
        <v>0.0004187276611132993</v>
      </c>
      <c r="IQ648">
        <v>-3.612086840460417E-06</v>
      </c>
      <c r="IR648">
        <v>19</v>
      </c>
      <c r="IS648">
        <v>2204</v>
      </c>
      <c r="IT648">
        <v>1</v>
      </c>
      <c r="IU648">
        <v>37</v>
      </c>
      <c r="IV648">
        <v>15.3</v>
      </c>
      <c r="IW648">
        <v>15.4</v>
      </c>
      <c r="IX648">
        <v>2.80273</v>
      </c>
      <c r="IY648">
        <v>2.20215</v>
      </c>
      <c r="IZ648">
        <v>1.39648</v>
      </c>
      <c r="JA648">
        <v>2.34741</v>
      </c>
      <c r="JB648">
        <v>1.49536</v>
      </c>
      <c r="JC648">
        <v>2.36938</v>
      </c>
      <c r="JD648">
        <v>40.1967</v>
      </c>
      <c r="JE648">
        <v>13.3965</v>
      </c>
      <c r="JF648">
        <v>18</v>
      </c>
      <c r="JG648">
        <v>393.147</v>
      </c>
      <c r="JH648">
        <v>552.926</v>
      </c>
      <c r="JI648">
        <v>33.4224</v>
      </c>
      <c r="JJ648">
        <v>32.9489</v>
      </c>
      <c r="JK648">
        <v>30.0003</v>
      </c>
      <c r="JL648">
        <v>32.778</v>
      </c>
      <c r="JM648">
        <v>32.6657</v>
      </c>
      <c r="JN648">
        <v>56.1109</v>
      </c>
      <c r="JO648">
        <v>26.1296</v>
      </c>
      <c r="JP648">
        <v>0</v>
      </c>
      <c r="JQ648">
        <v>-999.9</v>
      </c>
      <c r="JR648">
        <v>1436.45</v>
      </c>
      <c r="JS648">
        <v>20.355</v>
      </c>
      <c r="JT648">
        <v>99.56</v>
      </c>
      <c r="JU648">
        <v>99.6704</v>
      </c>
    </row>
    <row r="649" spans="1:281">
      <c r="A649">
        <v>633</v>
      </c>
      <c r="B649">
        <v>1652297387</v>
      </c>
      <c r="C649">
        <v>15330.5</v>
      </c>
      <c r="D649" t="s">
        <v>1779</v>
      </c>
      <c r="E649" t="s">
        <v>1780</v>
      </c>
      <c r="F649">
        <v>5</v>
      </c>
      <c r="G649" t="s">
        <v>1605</v>
      </c>
      <c r="H649" t="s">
        <v>418</v>
      </c>
      <c r="I649">
        <v>1652297384.5</v>
      </c>
      <c r="J649">
        <f>(K649)/1000</f>
        <v>0</v>
      </c>
      <c r="K649">
        <f>IF(CZ649, AN649, AH649)</f>
        <v>0</v>
      </c>
      <c r="L649">
        <f>IF(CZ649, AI649, AG649)</f>
        <v>0</v>
      </c>
      <c r="M649">
        <f>DB649 - IF(AU649&gt;1, L649*CV649*100.0/(AW649*DP649), 0)</f>
        <v>0</v>
      </c>
      <c r="N649">
        <f>((T649-J649/2)*M649-L649)/(T649+J649/2)</f>
        <v>0</v>
      </c>
      <c r="O649">
        <f>N649*(DI649+DJ649)/1000.0</f>
        <v>0</v>
      </c>
      <c r="P649">
        <f>(DB649 - IF(AU649&gt;1, L649*CV649*100.0/(AW649*DP649), 0))*(DI649+DJ649)/1000.0</f>
        <v>0</v>
      </c>
      <c r="Q649">
        <f>2.0/((1/S649-1/R649)+SIGN(S649)*SQRT((1/S649-1/R649)*(1/S649-1/R649) + 4*CW649/((CW649+1)*(CW649+1))*(2*1/S649*1/R649-1/R649*1/R649)))</f>
        <v>0</v>
      </c>
      <c r="R649">
        <f>IF(LEFT(CX649,1)&lt;&gt;"0",IF(LEFT(CX649,1)="1",3.0,CY649),$D$5+$E$5*(DP649*DI649/($K$5*1000))+$F$5*(DP649*DI649/($K$5*1000))*MAX(MIN(CV649,$J$5),$I$5)*MAX(MIN(CV649,$J$5),$I$5)+$G$5*MAX(MIN(CV649,$J$5),$I$5)*(DP649*DI649/($K$5*1000))+$H$5*(DP649*DI649/($K$5*1000))*(DP649*DI649/($K$5*1000)))</f>
        <v>0</v>
      </c>
      <c r="S649">
        <f>J649*(1000-(1000*0.61365*exp(17.502*W649/(240.97+W649))/(DI649+DJ649)+DD649)/2)/(1000*0.61365*exp(17.502*W649/(240.97+W649))/(DI649+DJ649)-DD649)</f>
        <v>0</v>
      </c>
      <c r="T649">
        <f>1/((CW649+1)/(Q649/1.6)+1/(R649/1.37)) + CW649/((CW649+1)/(Q649/1.6) + CW649/(R649/1.37))</f>
        <v>0</v>
      </c>
      <c r="U649">
        <f>(CR649*CU649)</f>
        <v>0</v>
      </c>
      <c r="V649">
        <f>(DK649+(U649+2*0.95*5.67E-8*(((DK649+$B$7)+273)^4-(DK649+273)^4)-44100*J649)/(1.84*29.3*R649+8*0.95*5.67E-8*(DK649+273)^3))</f>
        <v>0</v>
      </c>
      <c r="W649">
        <f>($C$7*DL649+$D$7*DM649+$E$7*V649)</f>
        <v>0</v>
      </c>
      <c r="X649">
        <f>0.61365*exp(17.502*W649/(240.97+W649))</f>
        <v>0</v>
      </c>
      <c r="Y649">
        <f>(Z649/AA649*100)</f>
        <v>0</v>
      </c>
      <c r="Z649">
        <f>DD649*(DI649+DJ649)/1000</f>
        <v>0</v>
      </c>
      <c r="AA649">
        <f>0.61365*exp(17.502*DK649/(240.97+DK649))</f>
        <v>0</v>
      </c>
      <c r="AB649">
        <f>(X649-DD649*(DI649+DJ649)/1000)</f>
        <v>0</v>
      </c>
      <c r="AC649">
        <f>(-J649*44100)</f>
        <v>0</v>
      </c>
      <c r="AD649">
        <f>2*29.3*R649*0.92*(DK649-W649)</f>
        <v>0</v>
      </c>
      <c r="AE649">
        <f>2*0.95*5.67E-8*(((DK649+$B$7)+273)^4-(W649+273)^4)</f>
        <v>0</v>
      </c>
      <c r="AF649">
        <f>U649+AE649+AC649+AD649</f>
        <v>0</v>
      </c>
      <c r="AG649">
        <f>DH649*AU649*(DC649-DB649*(1000-AU649*DE649)/(1000-AU649*DD649))/(100*CV649)</f>
        <v>0</v>
      </c>
      <c r="AH649">
        <f>1000*DH649*AU649*(DD649-DE649)/(100*CV649*(1000-AU649*DD649))</f>
        <v>0</v>
      </c>
      <c r="AI649">
        <f>(AJ649 - AK649 - DI649*1E3/(8.314*(DK649+273.15)) * AM649/DH649 * AL649) * DH649/(100*CV649) * (1000 - DE649)/1000</f>
        <v>0</v>
      </c>
      <c r="AJ649">
        <v>1450.516095353029</v>
      </c>
      <c r="AK649">
        <v>1370.448242424242</v>
      </c>
      <c r="AL649">
        <v>3.409850140135792</v>
      </c>
      <c r="AM649">
        <v>66.43299364286264</v>
      </c>
      <c r="AN649">
        <f>(AP649 - AO649 + DI649*1E3/(8.314*(DK649+273.15)) * AR649/DH649 * AQ649) * DH649/(100*CV649) * 1000/(1000 - AP649)</f>
        <v>0</v>
      </c>
      <c r="AO649">
        <v>20.21159278012877</v>
      </c>
      <c r="AP649">
        <v>29.38585384615387</v>
      </c>
      <c r="AQ649">
        <v>0.006551402030775645</v>
      </c>
      <c r="AR649">
        <v>79.14352764128105</v>
      </c>
      <c r="AS649">
        <v>0</v>
      </c>
      <c r="AT649">
        <v>0</v>
      </c>
      <c r="AU649">
        <f>IF(AS649*$H$13&gt;=AW649,1.0,(AW649/(AW649-AS649*$H$13)))</f>
        <v>0</v>
      </c>
      <c r="AV649">
        <f>(AU649-1)*100</f>
        <v>0</v>
      </c>
      <c r="AW649">
        <f>MAX(0,($B$13+$C$13*DP649)/(1+$D$13*DP649)*DI649/(DK649+273)*$E$13)</f>
        <v>0</v>
      </c>
      <c r="AX649" t="s">
        <v>421</v>
      </c>
      <c r="AY649" t="s">
        <v>421</v>
      </c>
      <c r="AZ649">
        <v>0</v>
      </c>
      <c r="BA649">
        <v>0</v>
      </c>
      <c r="BB649">
        <f>1-AZ649/BA649</f>
        <v>0</v>
      </c>
      <c r="BC649">
        <v>0</v>
      </c>
      <c r="BD649" t="s">
        <v>421</v>
      </c>
      <c r="BE649" t="s">
        <v>421</v>
      </c>
      <c r="BF649">
        <v>0</v>
      </c>
      <c r="BG649">
        <v>0</v>
      </c>
      <c r="BH649">
        <f>1-BF649/BG649</f>
        <v>0</v>
      </c>
      <c r="BI649">
        <v>0.5</v>
      </c>
      <c r="BJ649">
        <f>CS649</f>
        <v>0</v>
      </c>
      <c r="BK649">
        <f>L649</f>
        <v>0</v>
      </c>
      <c r="BL649">
        <f>BH649*BI649*BJ649</f>
        <v>0</v>
      </c>
      <c r="BM649">
        <f>(BK649-BC649)/BJ649</f>
        <v>0</v>
      </c>
      <c r="BN649">
        <f>(BA649-BG649)/BG649</f>
        <v>0</v>
      </c>
      <c r="BO649">
        <f>AZ649/(BB649+AZ649/BG649)</f>
        <v>0</v>
      </c>
      <c r="BP649" t="s">
        <v>421</v>
      </c>
      <c r="BQ649">
        <v>0</v>
      </c>
      <c r="BR649">
        <f>IF(BQ649&lt;&gt;0, BQ649, BO649)</f>
        <v>0</v>
      </c>
      <c r="BS649">
        <f>1-BR649/BG649</f>
        <v>0</v>
      </c>
      <c r="BT649">
        <f>(BG649-BF649)/(BG649-BR649)</f>
        <v>0</v>
      </c>
      <c r="BU649">
        <f>(BA649-BG649)/(BA649-BR649)</f>
        <v>0</v>
      </c>
      <c r="BV649">
        <f>(BG649-BF649)/(BG649-AZ649)</f>
        <v>0</v>
      </c>
      <c r="BW649">
        <f>(BA649-BG649)/(BA649-AZ649)</f>
        <v>0</v>
      </c>
      <c r="BX649">
        <f>(BT649*BR649/BF649)</f>
        <v>0</v>
      </c>
      <c r="BY649">
        <f>(1-BX649)</f>
        <v>0</v>
      </c>
      <c r="BZ649">
        <v>1371</v>
      </c>
      <c r="CA649">
        <v>300</v>
      </c>
      <c r="CB649">
        <v>300</v>
      </c>
      <c r="CC649">
        <v>300</v>
      </c>
      <c r="CD649">
        <v>10508.5</v>
      </c>
      <c r="CE649">
        <v>0.03</v>
      </c>
      <c r="CF649">
        <v>-0.00739737</v>
      </c>
      <c r="CG649">
        <v>0.08</v>
      </c>
      <c r="CH649" t="s">
        <v>421</v>
      </c>
      <c r="CI649" t="s">
        <v>421</v>
      </c>
      <c r="CJ649" t="s">
        <v>421</v>
      </c>
      <c r="CK649" t="s">
        <v>421</v>
      </c>
      <c r="CL649" t="s">
        <v>421</v>
      </c>
      <c r="CM649" t="s">
        <v>421</v>
      </c>
      <c r="CN649" t="s">
        <v>421</v>
      </c>
      <c r="CO649" t="s">
        <v>421</v>
      </c>
      <c r="CP649" t="s">
        <v>421</v>
      </c>
      <c r="CQ649" t="s">
        <v>421</v>
      </c>
      <c r="CR649">
        <f>$B$11*DQ649+$C$11*DR649+$F$11*EC649*(1-EF649)</f>
        <v>0</v>
      </c>
      <c r="CS649">
        <f>CR649*CT649</f>
        <v>0</v>
      </c>
      <c r="CT649">
        <f>($B$11*$D$9+$C$11*$D$9+$F$11*((EP649+EH649)/MAX(EP649+EH649+EQ649, 0.1)*$I$9+EQ649/MAX(EP649+EH649+EQ649, 0.1)*$J$9))/($B$11+$C$11+$F$11)</f>
        <v>0</v>
      </c>
      <c r="CU649">
        <f>($B$11*$K$9+$C$11*$K$9+$F$11*((EP649+EH649)/MAX(EP649+EH649+EQ649, 0.1)*$P$9+EQ649/MAX(EP649+EH649+EQ649, 0.1)*$Q$9))/($B$11+$C$11+$F$11)</f>
        <v>0</v>
      </c>
      <c r="CV649">
        <v>6</v>
      </c>
      <c r="CW649">
        <v>0.5</v>
      </c>
      <c r="CX649" t="s">
        <v>422</v>
      </c>
      <c r="CY649">
        <v>2</v>
      </c>
      <c r="CZ649" t="b">
        <v>1</v>
      </c>
      <c r="DA649">
        <v>1652297384.5</v>
      </c>
      <c r="DB649">
        <v>1323.563333333333</v>
      </c>
      <c r="DC649">
        <v>1425.353333333333</v>
      </c>
      <c r="DD649">
        <v>29.37823333333334</v>
      </c>
      <c r="DE649">
        <v>20.237</v>
      </c>
      <c r="DF649">
        <v>1324.703333333333</v>
      </c>
      <c r="DG649">
        <v>29.23366666666667</v>
      </c>
      <c r="DH649">
        <v>400.0665555555555</v>
      </c>
      <c r="DI649">
        <v>90.49967777777778</v>
      </c>
      <c r="DJ649">
        <v>0.1000005777777778</v>
      </c>
      <c r="DK649">
        <v>34.21486666666667</v>
      </c>
      <c r="DL649">
        <v>32.99208888888889</v>
      </c>
      <c r="DM649">
        <v>999.9000000000001</v>
      </c>
      <c r="DN649">
        <v>0</v>
      </c>
      <c r="DO649">
        <v>0</v>
      </c>
      <c r="DP649">
        <v>10001.87</v>
      </c>
      <c r="DQ649">
        <v>0</v>
      </c>
      <c r="DR649">
        <v>386.2656666666667</v>
      </c>
      <c r="DS649">
        <v>-101.7882222222222</v>
      </c>
      <c r="DT649">
        <v>1363.624444444445</v>
      </c>
      <c r="DU649">
        <v>1454.793333333334</v>
      </c>
      <c r="DV649">
        <v>9.141235555555555</v>
      </c>
      <c r="DW649">
        <v>1425.353333333333</v>
      </c>
      <c r="DX649">
        <v>20.237</v>
      </c>
      <c r="DY649">
        <v>2.658721111111111</v>
      </c>
      <c r="DZ649">
        <v>1.831443333333334</v>
      </c>
      <c r="EA649">
        <v>22.03217777777778</v>
      </c>
      <c r="EB649">
        <v>16.05776666666667</v>
      </c>
      <c r="EC649">
        <v>1500.008888888889</v>
      </c>
      <c r="ED649">
        <v>0.9729926666666668</v>
      </c>
      <c r="EE649">
        <v>0.02700737777777778</v>
      </c>
      <c r="EF649">
        <v>0</v>
      </c>
      <c r="EG649">
        <v>1052.834444444444</v>
      </c>
      <c r="EH649">
        <v>5.00097</v>
      </c>
      <c r="EI649">
        <v>17254.13333333333</v>
      </c>
      <c r="EJ649">
        <v>12491.6</v>
      </c>
      <c r="EK649">
        <v>43.111</v>
      </c>
      <c r="EL649">
        <v>44.88877777777778</v>
      </c>
      <c r="EM649">
        <v>43.333</v>
      </c>
      <c r="EN649">
        <v>44.597</v>
      </c>
      <c r="EO649">
        <v>44.25</v>
      </c>
      <c r="EP649">
        <v>1454.628888888889</v>
      </c>
      <c r="EQ649">
        <v>40.38</v>
      </c>
      <c r="ER649">
        <v>0</v>
      </c>
      <c r="ES649">
        <v>944</v>
      </c>
      <c r="ET649">
        <v>0</v>
      </c>
      <c r="EU649">
        <v>1053.746153846154</v>
      </c>
      <c r="EV649">
        <v>-11.52683761400118</v>
      </c>
      <c r="EW649">
        <v>16.83760719286583</v>
      </c>
      <c r="EX649">
        <v>17242.72692307692</v>
      </c>
      <c r="EY649">
        <v>15</v>
      </c>
      <c r="EZ649">
        <v>1652296461.5</v>
      </c>
      <c r="FA649" t="s">
        <v>1606</v>
      </c>
      <c r="FB649">
        <v>1652296461.5</v>
      </c>
      <c r="FC649">
        <v>1652296459.5</v>
      </c>
      <c r="FD649">
        <v>40</v>
      </c>
      <c r="FE649">
        <v>-0.753</v>
      </c>
      <c r="FF649">
        <v>0.017</v>
      </c>
      <c r="FG649">
        <v>0.039</v>
      </c>
      <c r="FH649">
        <v>0.136</v>
      </c>
      <c r="FI649">
        <v>400</v>
      </c>
      <c r="FJ649">
        <v>29</v>
      </c>
      <c r="FK649">
        <v>0.22</v>
      </c>
      <c r="FL649">
        <v>0.25</v>
      </c>
      <c r="FM649">
        <v>-101.40745</v>
      </c>
      <c r="FN649">
        <v>-2.722198874296201</v>
      </c>
      <c r="FO649">
        <v>0.2763617149679015</v>
      </c>
      <c r="FP649">
        <v>-1</v>
      </c>
      <c r="FQ649">
        <v>9.23788025</v>
      </c>
      <c r="FR649">
        <v>-0.7789984615384756</v>
      </c>
      <c r="FS649">
        <v>0.07649405739949677</v>
      </c>
      <c r="FT649">
        <v>0</v>
      </c>
      <c r="FU649">
        <v>0</v>
      </c>
      <c r="FV649">
        <v>0</v>
      </c>
      <c r="FW649">
        <v>0</v>
      </c>
      <c r="FX649">
        <v>-1</v>
      </c>
      <c r="FY649">
        <v>0</v>
      </c>
      <c r="FZ649">
        <v>1</v>
      </c>
      <c r="GA649" t="s">
        <v>710</v>
      </c>
      <c r="GB649">
        <v>2.69277</v>
      </c>
      <c r="GC649">
        <v>2.70514</v>
      </c>
      <c r="GD649">
        <v>0.204591</v>
      </c>
      <c r="GE649">
        <v>0.211761</v>
      </c>
      <c r="GF649">
        <v>0.121299</v>
      </c>
      <c r="GG649">
        <v>0.09244380000000001</v>
      </c>
      <c r="GH649">
        <v>24890</v>
      </c>
      <c r="GI649">
        <v>24770.4</v>
      </c>
      <c r="GJ649">
        <v>29129.9</v>
      </c>
      <c r="GK649">
        <v>29097.3</v>
      </c>
      <c r="GL649">
        <v>33888</v>
      </c>
      <c r="GM649">
        <v>35161.6</v>
      </c>
      <c r="GN649">
        <v>40992.3</v>
      </c>
      <c r="GO649">
        <v>41526.8</v>
      </c>
      <c r="GP649">
        <v>1.70998</v>
      </c>
      <c r="GQ649">
        <v>1.98605</v>
      </c>
      <c r="GR649">
        <v>0.07640569999999999</v>
      </c>
      <c r="GS649">
        <v>0</v>
      </c>
      <c r="GT649">
        <v>31.759</v>
      </c>
      <c r="GU649">
        <v>999.9</v>
      </c>
      <c r="GV649">
        <v>36.4</v>
      </c>
      <c r="GW649">
        <v>38.2</v>
      </c>
      <c r="GX649">
        <v>27.0695</v>
      </c>
      <c r="GY649">
        <v>62.9547</v>
      </c>
      <c r="GZ649">
        <v>28.758</v>
      </c>
      <c r="HA649">
        <v>1</v>
      </c>
      <c r="HB649">
        <v>0.428338</v>
      </c>
      <c r="HC649">
        <v>0</v>
      </c>
      <c r="HD649">
        <v>20.3915</v>
      </c>
      <c r="HE649">
        <v>5.21579</v>
      </c>
      <c r="HF649">
        <v>12.0099</v>
      </c>
      <c r="HG649">
        <v>4.9867</v>
      </c>
      <c r="HH649">
        <v>3.28858</v>
      </c>
      <c r="HI649">
        <v>2596.6</v>
      </c>
      <c r="HJ649">
        <v>9999</v>
      </c>
      <c r="HK649">
        <v>9999</v>
      </c>
      <c r="HL649">
        <v>48.2</v>
      </c>
      <c r="HM649">
        <v>1.86737</v>
      </c>
      <c r="HN649">
        <v>1.86632</v>
      </c>
      <c r="HO649">
        <v>1.86584</v>
      </c>
      <c r="HP649">
        <v>1.86572</v>
      </c>
      <c r="HQ649">
        <v>1.86753</v>
      </c>
      <c r="HR649">
        <v>1.87006</v>
      </c>
      <c r="HS649">
        <v>1.86874</v>
      </c>
      <c r="HT649">
        <v>1.87011</v>
      </c>
      <c r="HU649">
        <v>0</v>
      </c>
      <c r="HV649">
        <v>0</v>
      </c>
      <c r="HW649">
        <v>0</v>
      </c>
      <c r="HX649">
        <v>0</v>
      </c>
      <c r="HY649" t="s">
        <v>425</v>
      </c>
      <c r="HZ649" t="s">
        <v>426</v>
      </c>
      <c r="IA649" t="s">
        <v>427</v>
      </c>
      <c r="IB649" t="s">
        <v>427</v>
      </c>
      <c r="IC649" t="s">
        <v>427</v>
      </c>
      <c r="ID649" t="s">
        <v>427</v>
      </c>
      <c r="IE649">
        <v>0</v>
      </c>
      <c r="IF649">
        <v>100</v>
      </c>
      <c r="IG649">
        <v>100</v>
      </c>
      <c r="IH649">
        <v>-1.15</v>
      </c>
      <c r="II649">
        <v>0.1447</v>
      </c>
      <c r="IJ649">
        <v>0.3340698134881136</v>
      </c>
      <c r="IK649">
        <v>-0.0004613869835165773</v>
      </c>
      <c r="IL649">
        <v>-7.733014719846753E-07</v>
      </c>
      <c r="IM649">
        <v>2.12217718631011E-10</v>
      </c>
      <c r="IN649">
        <v>-0.1489367367143348</v>
      </c>
      <c r="IO649">
        <v>0.000886434048502425</v>
      </c>
      <c r="IP649">
        <v>0.0004187276611132993</v>
      </c>
      <c r="IQ649">
        <v>-3.612086840460417E-06</v>
      </c>
      <c r="IR649">
        <v>19</v>
      </c>
      <c r="IS649">
        <v>2204</v>
      </c>
      <c r="IT649">
        <v>1</v>
      </c>
      <c r="IU649">
        <v>37</v>
      </c>
      <c r="IV649">
        <v>15.4</v>
      </c>
      <c r="IW649">
        <v>15.5</v>
      </c>
      <c r="IX649">
        <v>2.82715</v>
      </c>
      <c r="IY649">
        <v>2.20581</v>
      </c>
      <c r="IZ649">
        <v>1.39648</v>
      </c>
      <c r="JA649">
        <v>2.34741</v>
      </c>
      <c r="JB649">
        <v>1.49536</v>
      </c>
      <c r="JC649">
        <v>2.37793</v>
      </c>
      <c r="JD649">
        <v>40.1967</v>
      </c>
      <c r="JE649">
        <v>13.3965</v>
      </c>
      <c r="JF649">
        <v>18</v>
      </c>
      <c r="JG649">
        <v>393.135</v>
      </c>
      <c r="JH649">
        <v>553.282</v>
      </c>
      <c r="JI649">
        <v>33.4265</v>
      </c>
      <c r="JJ649">
        <v>32.9533</v>
      </c>
      <c r="JK649">
        <v>30.0002</v>
      </c>
      <c r="JL649">
        <v>32.7831</v>
      </c>
      <c r="JM649">
        <v>32.67</v>
      </c>
      <c r="JN649">
        <v>56.6041</v>
      </c>
      <c r="JO649">
        <v>25.8311</v>
      </c>
      <c r="JP649">
        <v>0</v>
      </c>
      <c r="JQ649">
        <v>-999.9</v>
      </c>
      <c r="JR649">
        <v>1449.81</v>
      </c>
      <c r="JS649">
        <v>20.4361</v>
      </c>
      <c r="JT649">
        <v>99.55880000000001</v>
      </c>
      <c r="JU649">
        <v>99.67140000000001</v>
      </c>
    </row>
    <row r="650" spans="1:281">
      <c r="A650">
        <v>634</v>
      </c>
      <c r="B650">
        <v>1652297392</v>
      </c>
      <c r="C650">
        <v>15335.5</v>
      </c>
      <c r="D650" t="s">
        <v>1781</v>
      </c>
      <c r="E650" t="s">
        <v>1782</v>
      </c>
      <c r="F650">
        <v>5</v>
      </c>
      <c r="G650" t="s">
        <v>1605</v>
      </c>
      <c r="H650" t="s">
        <v>418</v>
      </c>
      <c r="I650">
        <v>1652297389.2</v>
      </c>
      <c r="J650">
        <f>(K650)/1000</f>
        <v>0</v>
      </c>
      <c r="K650">
        <f>IF(CZ650, AN650, AH650)</f>
        <v>0</v>
      </c>
      <c r="L650">
        <f>IF(CZ650, AI650, AG650)</f>
        <v>0</v>
      </c>
      <c r="M650">
        <f>DB650 - IF(AU650&gt;1, L650*CV650*100.0/(AW650*DP650), 0)</f>
        <v>0</v>
      </c>
      <c r="N650">
        <f>((T650-J650/2)*M650-L650)/(T650+J650/2)</f>
        <v>0</v>
      </c>
      <c r="O650">
        <f>N650*(DI650+DJ650)/1000.0</f>
        <v>0</v>
      </c>
      <c r="P650">
        <f>(DB650 - IF(AU650&gt;1, L650*CV650*100.0/(AW650*DP650), 0))*(DI650+DJ650)/1000.0</f>
        <v>0</v>
      </c>
      <c r="Q650">
        <f>2.0/((1/S650-1/R650)+SIGN(S650)*SQRT((1/S650-1/R650)*(1/S650-1/R650) + 4*CW650/((CW650+1)*(CW650+1))*(2*1/S650*1/R650-1/R650*1/R650)))</f>
        <v>0</v>
      </c>
      <c r="R650">
        <f>IF(LEFT(CX650,1)&lt;&gt;"0",IF(LEFT(CX650,1)="1",3.0,CY650),$D$5+$E$5*(DP650*DI650/($K$5*1000))+$F$5*(DP650*DI650/($K$5*1000))*MAX(MIN(CV650,$J$5),$I$5)*MAX(MIN(CV650,$J$5),$I$5)+$G$5*MAX(MIN(CV650,$J$5),$I$5)*(DP650*DI650/($K$5*1000))+$H$5*(DP650*DI650/($K$5*1000))*(DP650*DI650/($K$5*1000)))</f>
        <v>0</v>
      </c>
      <c r="S650">
        <f>J650*(1000-(1000*0.61365*exp(17.502*W650/(240.97+W650))/(DI650+DJ650)+DD650)/2)/(1000*0.61365*exp(17.502*W650/(240.97+W650))/(DI650+DJ650)-DD650)</f>
        <v>0</v>
      </c>
      <c r="T650">
        <f>1/((CW650+1)/(Q650/1.6)+1/(R650/1.37)) + CW650/((CW650+1)/(Q650/1.6) + CW650/(R650/1.37))</f>
        <v>0</v>
      </c>
      <c r="U650">
        <f>(CR650*CU650)</f>
        <v>0</v>
      </c>
      <c r="V650">
        <f>(DK650+(U650+2*0.95*5.67E-8*(((DK650+$B$7)+273)^4-(DK650+273)^4)-44100*J650)/(1.84*29.3*R650+8*0.95*5.67E-8*(DK650+273)^3))</f>
        <v>0</v>
      </c>
      <c r="W650">
        <f>($C$7*DL650+$D$7*DM650+$E$7*V650)</f>
        <v>0</v>
      </c>
      <c r="X650">
        <f>0.61365*exp(17.502*W650/(240.97+W650))</f>
        <v>0</v>
      </c>
      <c r="Y650">
        <f>(Z650/AA650*100)</f>
        <v>0</v>
      </c>
      <c r="Z650">
        <f>DD650*(DI650+DJ650)/1000</f>
        <v>0</v>
      </c>
      <c r="AA650">
        <f>0.61365*exp(17.502*DK650/(240.97+DK650))</f>
        <v>0</v>
      </c>
      <c r="AB650">
        <f>(X650-DD650*(DI650+DJ650)/1000)</f>
        <v>0</v>
      </c>
      <c r="AC650">
        <f>(-J650*44100)</f>
        <v>0</v>
      </c>
      <c r="AD650">
        <f>2*29.3*R650*0.92*(DK650-W650)</f>
        <v>0</v>
      </c>
      <c r="AE650">
        <f>2*0.95*5.67E-8*(((DK650+$B$7)+273)^4-(W650+273)^4)</f>
        <v>0</v>
      </c>
      <c r="AF650">
        <f>U650+AE650+AC650+AD650</f>
        <v>0</v>
      </c>
      <c r="AG650">
        <f>DH650*AU650*(DC650-DB650*(1000-AU650*DE650)/(1000-AU650*DD650))/(100*CV650)</f>
        <v>0</v>
      </c>
      <c r="AH650">
        <f>1000*DH650*AU650*(DD650-DE650)/(100*CV650*(1000-AU650*DD650))</f>
        <v>0</v>
      </c>
      <c r="AI650">
        <f>(AJ650 - AK650 - DI650*1E3/(8.314*(DK650+273.15)) * AM650/DH650 * AL650) * DH650/(100*CV650) * (1000 - DE650)/1000</f>
        <v>0</v>
      </c>
      <c r="AJ650">
        <v>1467.525965200178</v>
      </c>
      <c r="AK650">
        <v>1387.463333333333</v>
      </c>
      <c r="AL650">
        <v>3.402771076540724</v>
      </c>
      <c r="AM650">
        <v>66.43299364286264</v>
      </c>
      <c r="AN650">
        <f>(AP650 - AO650 + DI650*1E3/(8.314*(DK650+273.15)) * AR650/DH650 * AQ650) * DH650/(100*CV650) * 1000/(1000 - AP650)</f>
        <v>0</v>
      </c>
      <c r="AO650">
        <v>20.28409124909188</v>
      </c>
      <c r="AP650">
        <v>29.39815524475528</v>
      </c>
      <c r="AQ650">
        <v>0.0008093438799526056</v>
      </c>
      <c r="AR650">
        <v>79.14352764128105</v>
      </c>
      <c r="AS650">
        <v>0</v>
      </c>
      <c r="AT650">
        <v>0</v>
      </c>
      <c r="AU650">
        <f>IF(AS650*$H$13&gt;=AW650,1.0,(AW650/(AW650-AS650*$H$13)))</f>
        <v>0</v>
      </c>
      <c r="AV650">
        <f>(AU650-1)*100</f>
        <v>0</v>
      </c>
      <c r="AW650">
        <f>MAX(0,($B$13+$C$13*DP650)/(1+$D$13*DP650)*DI650/(DK650+273)*$E$13)</f>
        <v>0</v>
      </c>
      <c r="AX650" t="s">
        <v>421</v>
      </c>
      <c r="AY650" t="s">
        <v>421</v>
      </c>
      <c r="AZ650">
        <v>0</v>
      </c>
      <c r="BA650">
        <v>0</v>
      </c>
      <c r="BB650">
        <f>1-AZ650/BA650</f>
        <v>0</v>
      </c>
      <c r="BC650">
        <v>0</v>
      </c>
      <c r="BD650" t="s">
        <v>421</v>
      </c>
      <c r="BE650" t="s">
        <v>421</v>
      </c>
      <c r="BF650">
        <v>0</v>
      </c>
      <c r="BG650">
        <v>0</v>
      </c>
      <c r="BH650">
        <f>1-BF650/BG650</f>
        <v>0</v>
      </c>
      <c r="BI650">
        <v>0.5</v>
      </c>
      <c r="BJ650">
        <f>CS650</f>
        <v>0</v>
      </c>
      <c r="BK650">
        <f>L650</f>
        <v>0</v>
      </c>
      <c r="BL650">
        <f>BH650*BI650*BJ650</f>
        <v>0</v>
      </c>
      <c r="BM650">
        <f>(BK650-BC650)/BJ650</f>
        <v>0</v>
      </c>
      <c r="BN650">
        <f>(BA650-BG650)/BG650</f>
        <v>0</v>
      </c>
      <c r="BO650">
        <f>AZ650/(BB650+AZ650/BG650)</f>
        <v>0</v>
      </c>
      <c r="BP650" t="s">
        <v>421</v>
      </c>
      <c r="BQ650">
        <v>0</v>
      </c>
      <c r="BR650">
        <f>IF(BQ650&lt;&gt;0, BQ650, BO650)</f>
        <v>0</v>
      </c>
      <c r="BS650">
        <f>1-BR650/BG650</f>
        <v>0</v>
      </c>
      <c r="BT650">
        <f>(BG650-BF650)/(BG650-BR650)</f>
        <v>0</v>
      </c>
      <c r="BU650">
        <f>(BA650-BG650)/(BA650-BR650)</f>
        <v>0</v>
      </c>
      <c r="BV650">
        <f>(BG650-BF650)/(BG650-AZ650)</f>
        <v>0</v>
      </c>
      <c r="BW650">
        <f>(BA650-BG650)/(BA650-AZ650)</f>
        <v>0</v>
      </c>
      <c r="BX650">
        <f>(BT650*BR650/BF650)</f>
        <v>0</v>
      </c>
      <c r="BY650">
        <f>(1-BX650)</f>
        <v>0</v>
      </c>
      <c r="BZ650">
        <v>1371</v>
      </c>
      <c r="CA650">
        <v>300</v>
      </c>
      <c r="CB650">
        <v>300</v>
      </c>
      <c r="CC650">
        <v>300</v>
      </c>
      <c r="CD650">
        <v>10508.5</v>
      </c>
      <c r="CE650">
        <v>0.03</v>
      </c>
      <c r="CF650">
        <v>-0.00739737</v>
      </c>
      <c r="CG650">
        <v>0.08</v>
      </c>
      <c r="CH650" t="s">
        <v>421</v>
      </c>
      <c r="CI650" t="s">
        <v>421</v>
      </c>
      <c r="CJ650" t="s">
        <v>421</v>
      </c>
      <c r="CK650" t="s">
        <v>421</v>
      </c>
      <c r="CL650" t="s">
        <v>421</v>
      </c>
      <c r="CM650" t="s">
        <v>421</v>
      </c>
      <c r="CN650" t="s">
        <v>421</v>
      </c>
      <c r="CO650" t="s">
        <v>421</v>
      </c>
      <c r="CP650" t="s">
        <v>421</v>
      </c>
      <c r="CQ650" t="s">
        <v>421</v>
      </c>
      <c r="CR650">
        <f>$B$11*DQ650+$C$11*DR650+$F$11*EC650*(1-EF650)</f>
        <v>0</v>
      </c>
      <c r="CS650">
        <f>CR650*CT650</f>
        <v>0</v>
      </c>
      <c r="CT650">
        <f>($B$11*$D$9+$C$11*$D$9+$F$11*((EP650+EH650)/MAX(EP650+EH650+EQ650, 0.1)*$I$9+EQ650/MAX(EP650+EH650+EQ650, 0.1)*$J$9))/($B$11+$C$11+$F$11)</f>
        <v>0</v>
      </c>
      <c r="CU650">
        <f>($B$11*$K$9+$C$11*$K$9+$F$11*((EP650+EH650)/MAX(EP650+EH650+EQ650, 0.1)*$P$9+EQ650/MAX(EP650+EH650+EQ650, 0.1)*$Q$9))/($B$11+$C$11+$F$11)</f>
        <v>0</v>
      </c>
      <c r="CV650">
        <v>6</v>
      </c>
      <c r="CW650">
        <v>0.5</v>
      </c>
      <c r="CX650" t="s">
        <v>422</v>
      </c>
      <c r="CY650">
        <v>2</v>
      </c>
      <c r="CZ650" t="b">
        <v>1</v>
      </c>
      <c r="DA650">
        <v>1652297389.2</v>
      </c>
      <c r="DB650">
        <v>1339.068</v>
      </c>
      <c r="DC650">
        <v>1440.926</v>
      </c>
      <c r="DD650">
        <v>29.39299</v>
      </c>
      <c r="DE650">
        <v>20.31594</v>
      </c>
      <c r="DF650">
        <v>1340.232</v>
      </c>
      <c r="DG650">
        <v>29.24816</v>
      </c>
      <c r="DH650">
        <v>400.0589</v>
      </c>
      <c r="DI650">
        <v>90.49970999999999</v>
      </c>
      <c r="DJ650">
        <v>0.09996123999999999</v>
      </c>
      <c r="DK650">
        <v>34.21742</v>
      </c>
      <c r="DL650">
        <v>33.00344</v>
      </c>
      <c r="DM650">
        <v>999.9</v>
      </c>
      <c r="DN650">
        <v>0</v>
      </c>
      <c r="DO650">
        <v>0</v>
      </c>
      <c r="DP650">
        <v>10004.309</v>
      </c>
      <c r="DQ650">
        <v>0</v>
      </c>
      <c r="DR650">
        <v>386.7436</v>
      </c>
      <c r="DS650">
        <v>-101.8568</v>
      </c>
      <c r="DT650">
        <v>1379.62</v>
      </c>
      <c r="DU650">
        <v>1470.808</v>
      </c>
      <c r="DV650">
        <v>9.077025999999998</v>
      </c>
      <c r="DW650">
        <v>1440.926</v>
      </c>
      <c r="DX650">
        <v>20.31594</v>
      </c>
      <c r="DY650">
        <v>2.660056</v>
      </c>
      <c r="DZ650">
        <v>1.838587</v>
      </c>
      <c r="EA650">
        <v>22.04043</v>
      </c>
      <c r="EB650">
        <v>16.11876</v>
      </c>
      <c r="EC650">
        <v>1499.967</v>
      </c>
      <c r="ED650">
        <v>0.9729922</v>
      </c>
      <c r="EE650">
        <v>0.02700779</v>
      </c>
      <c r="EF650">
        <v>0</v>
      </c>
      <c r="EG650">
        <v>1052.145</v>
      </c>
      <c r="EH650">
        <v>5.000970000000001</v>
      </c>
      <c r="EI650">
        <v>17184.24</v>
      </c>
      <c r="EJ650">
        <v>12491.29</v>
      </c>
      <c r="EK650">
        <v>43.0998</v>
      </c>
      <c r="EL650">
        <v>44.906</v>
      </c>
      <c r="EM650">
        <v>43.375</v>
      </c>
      <c r="EN650">
        <v>44.625</v>
      </c>
      <c r="EO650">
        <v>44.25</v>
      </c>
      <c r="EP650">
        <v>1454.587</v>
      </c>
      <c r="EQ650">
        <v>40.38</v>
      </c>
      <c r="ER650">
        <v>0</v>
      </c>
      <c r="ES650">
        <v>948.7999999523163</v>
      </c>
      <c r="ET650">
        <v>0</v>
      </c>
      <c r="EU650">
        <v>1052.888461538462</v>
      </c>
      <c r="EV650">
        <v>-8.683076925402482</v>
      </c>
      <c r="EW650">
        <v>-251.5111107091635</v>
      </c>
      <c r="EX650">
        <v>17219.35</v>
      </c>
      <c r="EY650">
        <v>15</v>
      </c>
      <c r="EZ650">
        <v>1652296461.5</v>
      </c>
      <c r="FA650" t="s">
        <v>1606</v>
      </c>
      <c r="FB650">
        <v>1652296461.5</v>
      </c>
      <c r="FC650">
        <v>1652296459.5</v>
      </c>
      <c r="FD650">
        <v>40</v>
      </c>
      <c r="FE650">
        <v>-0.753</v>
      </c>
      <c r="FF650">
        <v>0.017</v>
      </c>
      <c r="FG650">
        <v>0.039</v>
      </c>
      <c r="FH650">
        <v>0.136</v>
      </c>
      <c r="FI650">
        <v>400</v>
      </c>
      <c r="FJ650">
        <v>29</v>
      </c>
      <c r="FK650">
        <v>0.22</v>
      </c>
      <c r="FL650">
        <v>0.25</v>
      </c>
      <c r="FM650">
        <v>-101.635475</v>
      </c>
      <c r="FN650">
        <v>-2.07335459662264</v>
      </c>
      <c r="FO650">
        <v>0.2165399486815313</v>
      </c>
      <c r="FP650">
        <v>-1</v>
      </c>
      <c r="FQ650">
        <v>9.16125675</v>
      </c>
      <c r="FR650">
        <v>-0.6567020262664154</v>
      </c>
      <c r="FS650">
        <v>0.06420609489711628</v>
      </c>
      <c r="FT650">
        <v>0</v>
      </c>
      <c r="FU650">
        <v>0</v>
      </c>
      <c r="FV650">
        <v>0</v>
      </c>
      <c r="FW650">
        <v>0</v>
      </c>
      <c r="FX650">
        <v>-1</v>
      </c>
      <c r="FY650">
        <v>0</v>
      </c>
      <c r="FZ650">
        <v>1</v>
      </c>
      <c r="GA650" t="s">
        <v>710</v>
      </c>
      <c r="GB650">
        <v>2.69282</v>
      </c>
      <c r="GC650">
        <v>2.70516</v>
      </c>
      <c r="GD650">
        <v>0.206158</v>
      </c>
      <c r="GE650">
        <v>0.213279</v>
      </c>
      <c r="GF650">
        <v>0.121339</v>
      </c>
      <c r="GG650">
        <v>0.0927304</v>
      </c>
      <c r="GH650">
        <v>24840.9</v>
      </c>
      <c r="GI650">
        <v>24722.5</v>
      </c>
      <c r="GJ650">
        <v>29130</v>
      </c>
      <c r="GK650">
        <v>29097.3</v>
      </c>
      <c r="GL650">
        <v>33886.6</v>
      </c>
      <c r="GM650">
        <v>35149.9</v>
      </c>
      <c r="GN650">
        <v>40992.4</v>
      </c>
      <c r="GO650">
        <v>41526.3</v>
      </c>
      <c r="GP650">
        <v>1.7099</v>
      </c>
      <c r="GQ650">
        <v>1.98595</v>
      </c>
      <c r="GR650">
        <v>0.0764802</v>
      </c>
      <c r="GS650">
        <v>0</v>
      </c>
      <c r="GT650">
        <v>31.7632</v>
      </c>
      <c r="GU650">
        <v>999.9</v>
      </c>
      <c r="GV650">
        <v>36.4</v>
      </c>
      <c r="GW650">
        <v>38.2</v>
      </c>
      <c r="GX650">
        <v>27.069</v>
      </c>
      <c r="GY650">
        <v>62.9647</v>
      </c>
      <c r="GZ650">
        <v>28.9223</v>
      </c>
      <c r="HA650">
        <v>1</v>
      </c>
      <c r="HB650">
        <v>0.42862</v>
      </c>
      <c r="HC650">
        <v>0</v>
      </c>
      <c r="HD650">
        <v>20.3916</v>
      </c>
      <c r="HE650">
        <v>5.21579</v>
      </c>
      <c r="HF650">
        <v>12.0099</v>
      </c>
      <c r="HG650">
        <v>4.9862</v>
      </c>
      <c r="HH650">
        <v>3.2884</v>
      </c>
      <c r="HI650">
        <v>2596.8</v>
      </c>
      <c r="HJ650">
        <v>9999</v>
      </c>
      <c r="HK650">
        <v>9999</v>
      </c>
      <c r="HL650">
        <v>48.2</v>
      </c>
      <c r="HM650">
        <v>1.86737</v>
      </c>
      <c r="HN650">
        <v>1.86631</v>
      </c>
      <c r="HO650">
        <v>1.86584</v>
      </c>
      <c r="HP650">
        <v>1.86574</v>
      </c>
      <c r="HQ650">
        <v>1.86753</v>
      </c>
      <c r="HR650">
        <v>1.87009</v>
      </c>
      <c r="HS650">
        <v>1.86874</v>
      </c>
      <c r="HT650">
        <v>1.87012</v>
      </c>
      <c r="HU650">
        <v>0</v>
      </c>
      <c r="HV650">
        <v>0</v>
      </c>
      <c r="HW650">
        <v>0</v>
      </c>
      <c r="HX650">
        <v>0</v>
      </c>
      <c r="HY650" t="s">
        <v>425</v>
      </c>
      <c r="HZ650" t="s">
        <v>426</v>
      </c>
      <c r="IA650" t="s">
        <v>427</v>
      </c>
      <c r="IB650" t="s">
        <v>427</v>
      </c>
      <c r="IC650" t="s">
        <v>427</v>
      </c>
      <c r="ID650" t="s">
        <v>427</v>
      </c>
      <c r="IE650">
        <v>0</v>
      </c>
      <c r="IF650">
        <v>100</v>
      </c>
      <c r="IG650">
        <v>100</v>
      </c>
      <c r="IH650">
        <v>-1.17</v>
      </c>
      <c r="II650">
        <v>0.1449</v>
      </c>
      <c r="IJ650">
        <v>0.3340698134881136</v>
      </c>
      <c r="IK650">
        <v>-0.0004613869835165773</v>
      </c>
      <c r="IL650">
        <v>-7.733014719846753E-07</v>
      </c>
      <c r="IM650">
        <v>2.12217718631011E-10</v>
      </c>
      <c r="IN650">
        <v>-0.1489367367143348</v>
      </c>
      <c r="IO650">
        <v>0.000886434048502425</v>
      </c>
      <c r="IP650">
        <v>0.0004187276611132993</v>
      </c>
      <c r="IQ650">
        <v>-3.612086840460417E-06</v>
      </c>
      <c r="IR650">
        <v>19</v>
      </c>
      <c r="IS650">
        <v>2204</v>
      </c>
      <c r="IT650">
        <v>1</v>
      </c>
      <c r="IU650">
        <v>37</v>
      </c>
      <c r="IV650">
        <v>15.5</v>
      </c>
      <c r="IW650">
        <v>15.5</v>
      </c>
      <c r="IX650">
        <v>2.85522</v>
      </c>
      <c r="IY650">
        <v>2.20947</v>
      </c>
      <c r="IZ650">
        <v>1.39648</v>
      </c>
      <c r="JA650">
        <v>2.34741</v>
      </c>
      <c r="JB650">
        <v>1.49536</v>
      </c>
      <c r="JC650">
        <v>2.31812</v>
      </c>
      <c r="JD650">
        <v>40.1967</v>
      </c>
      <c r="JE650">
        <v>13.3878</v>
      </c>
      <c r="JF650">
        <v>18</v>
      </c>
      <c r="JG650">
        <v>393.115</v>
      </c>
      <c r="JH650">
        <v>553.24</v>
      </c>
      <c r="JI650">
        <v>33.4304</v>
      </c>
      <c r="JJ650">
        <v>32.9569</v>
      </c>
      <c r="JK650">
        <v>30.0004</v>
      </c>
      <c r="JL650">
        <v>32.7867</v>
      </c>
      <c r="JM650">
        <v>32.6738</v>
      </c>
      <c r="JN650">
        <v>57.1636</v>
      </c>
      <c r="JO650">
        <v>25.5237</v>
      </c>
      <c r="JP650">
        <v>0</v>
      </c>
      <c r="JQ650">
        <v>-999.9</v>
      </c>
      <c r="JR650">
        <v>1469.98</v>
      </c>
      <c r="JS650">
        <v>20.5098</v>
      </c>
      <c r="JT650">
        <v>99.5591</v>
      </c>
      <c r="JU650">
        <v>99.6705</v>
      </c>
    </row>
    <row r="651" spans="1:281">
      <c r="A651">
        <v>635</v>
      </c>
      <c r="B651">
        <v>1652297397</v>
      </c>
      <c r="C651">
        <v>15340.5</v>
      </c>
      <c r="D651" t="s">
        <v>1783</v>
      </c>
      <c r="E651" t="s">
        <v>1784</v>
      </c>
      <c r="F651">
        <v>5</v>
      </c>
      <c r="G651" t="s">
        <v>1605</v>
      </c>
      <c r="H651" t="s">
        <v>418</v>
      </c>
      <c r="I651">
        <v>1652297394.5</v>
      </c>
      <c r="J651">
        <f>(K651)/1000</f>
        <v>0</v>
      </c>
      <c r="K651">
        <f>IF(CZ651, AN651, AH651)</f>
        <v>0</v>
      </c>
      <c r="L651">
        <f>IF(CZ651, AI651, AG651)</f>
        <v>0</v>
      </c>
      <c r="M651">
        <f>DB651 - IF(AU651&gt;1, L651*CV651*100.0/(AW651*DP651), 0)</f>
        <v>0</v>
      </c>
      <c r="N651">
        <f>((T651-J651/2)*M651-L651)/(T651+J651/2)</f>
        <v>0</v>
      </c>
      <c r="O651">
        <f>N651*(DI651+DJ651)/1000.0</f>
        <v>0</v>
      </c>
      <c r="P651">
        <f>(DB651 - IF(AU651&gt;1, L651*CV651*100.0/(AW651*DP651), 0))*(DI651+DJ651)/1000.0</f>
        <v>0</v>
      </c>
      <c r="Q651">
        <f>2.0/((1/S651-1/R651)+SIGN(S651)*SQRT((1/S651-1/R651)*(1/S651-1/R651) + 4*CW651/((CW651+1)*(CW651+1))*(2*1/S651*1/R651-1/R651*1/R651)))</f>
        <v>0</v>
      </c>
      <c r="R651">
        <f>IF(LEFT(CX651,1)&lt;&gt;"0",IF(LEFT(CX651,1)="1",3.0,CY651),$D$5+$E$5*(DP651*DI651/($K$5*1000))+$F$5*(DP651*DI651/($K$5*1000))*MAX(MIN(CV651,$J$5),$I$5)*MAX(MIN(CV651,$J$5),$I$5)+$G$5*MAX(MIN(CV651,$J$5),$I$5)*(DP651*DI651/($K$5*1000))+$H$5*(DP651*DI651/($K$5*1000))*(DP651*DI651/($K$5*1000)))</f>
        <v>0</v>
      </c>
      <c r="S651">
        <f>J651*(1000-(1000*0.61365*exp(17.502*W651/(240.97+W651))/(DI651+DJ651)+DD651)/2)/(1000*0.61365*exp(17.502*W651/(240.97+W651))/(DI651+DJ651)-DD651)</f>
        <v>0</v>
      </c>
      <c r="T651">
        <f>1/((CW651+1)/(Q651/1.6)+1/(R651/1.37)) + CW651/((CW651+1)/(Q651/1.6) + CW651/(R651/1.37))</f>
        <v>0</v>
      </c>
      <c r="U651">
        <f>(CR651*CU651)</f>
        <v>0</v>
      </c>
      <c r="V651">
        <f>(DK651+(U651+2*0.95*5.67E-8*(((DK651+$B$7)+273)^4-(DK651+273)^4)-44100*J651)/(1.84*29.3*R651+8*0.95*5.67E-8*(DK651+273)^3))</f>
        <v>0</v>
      </c>
      <c r="W651">
        <f>($C$7*DL651+$D$7*DM651+$E$7*V651)</f>
        <v>0</v>
      </c>
      <c r="X651">
        <f>0.61365*exp(17.502*W651/(240.97+W651))</f>
        <v>0</v>
      </c>
      <c r="Y651">
        <f>(Z651/AA651*100)</f>
        <v>0</v>
      </c>
      <c r="Z651">
        <f>DD651*(DI651+DJ651)/1000</f>
        <v>0</v>
      </c>
      <c r="AA651">
        <f>0.61365*exp(17.502*DK651/(240.97+DK651))</f>
        <v>0</v>
      </c>
      <c r="AB651">
        <f>(X651-DD651*(DI651+DJ651)/1000)</f>
        <v>0</v>
      </c>
      <c r="AC651">
        <f>(-J651*44100)</f>
        <v>0</v>
      </c>
      <c r="AD651">
        <f>2*29.3*R651*0.92*(DK651-W651)</f>
        <v>0</v>
      </c>
      <c r="AE651">
        <f>2*0.95*5.67E-8*(((DK651+$B$7)+273)^4-(W651+273)^4)</f>
        <v>0</v>
      </c>
      <c r="AF651">
        <f>U651+AE651+AC651+AD651</f>
        <v>0</v>
      </c>
      <c r="AG651">
        <f>DH651*AU651*(DC651-DB651*(1000-AU651*DE651)/(1000-AU651*DD651))/(100*CV651)</f>
        <v>0</v>
      </c>
      <c r="AH651">
        <f>1000*DH651*AU651*(DD651-DE651)/(100*CV651*(1000-AU651*DD651))</f>
        <v>0</v>
      </c>
      <c r="AI651">
        <f>(AJ651 - AK651 - DI651*1E3/(8.314*(DK651+273.15)) * AM651/DH651 * AL651) * DH651/(100*CV651) * (1000 - DE651)/1000</f>
        <v>0</v>
      </c>
      <c r="AJ651">
        <v>1485.050431093317</v>
      </c>
      <c r="AK651">
        <v>1404.552181818181</v>
      </c>
      <c r="AL651">
        <v>3.414461597410941</v>
      </c>
      <c r="AM651">
        <v>66.43299364286264</v>
      </c>
      <c r="AN651">
        <f>(AP651 - AO651 + DI651*1E3/(8.314*(DK651+273.15)) * AR651/DH651 * AQ651) * DH651/(100*CV651) * 1000/(1000 - AP651)</f>
        <v>0</v>
      </c>
      <c r="AO651">
        <v>20.36913320338363</v>
      </c>
      <c r="AP651">
        <v>29.42163636363638</v>
      </c>
      <c r="AQ651">
        <v>0.0007719387619934902</v>
      </c>
      <c r="AR651">
        <v>79.14352764128105</v>
      </c>
      <c r="AS651">
        <v>0</v>
      </c>
      <c r="AT651">
        <v>0</v>
      </c>
      <c r="AU651">
        <f>IF(AS651*$H$13&gt;=AW651,1.0,(AW651/(AW651-AS651*$H$13)))</f>
        <v>0</v>
      </c>
      <c r="AV651">
        <f>(AU651-1)*100</f>
        <v>0</v>
      </c>
      <c r="AW651">
        <f>MAX(0,($B$13+$C$13*DP651)/(1+$D$13*DP651)*DI651/(DK651+273)*$E$13)</f>
        <v>0</v>
      </c>
      <c r="AX651" t="s">
        <v>421</v>
      </c>
      <c r="AY651" t="s">
        <v>421</v>
      </c>
      <c r="AZ651">
        <v>0</v>
      </c>
      <c r="BA651">
        <v>0</v>
      </c>
      <c r="BB651">
        <f>1-AZ651/BA651</f>
        <v>0</v>
      </c>
      <c r="BC651">
        <v>0</v>
      </c>
      <c r="BD651" t="s">
        <v>421</v>
      </c>
      <c r="BE651" t="s">
        <v>421</v>
      </c>
      <c r="BF651">
        <v>0</v>
      </c>
      <c r="BG651">
        <v>0</v>
      </c>
      <c r="BH651">
        <f>1-BF651/BG651</f>
        <v>0</v>
      </c>
      <c r="BI651">
        <v>0.5</v>
      </c>
      <c r="BJ651">
        <f>CS651</f>
        <v>0</v>
      </c>
      <c r="BK651">
        <f>L651</f>
        <v>0</v>
      </c>
      <c r="BL651">
        <f>BH651*BI651*BJ651</f>
        <v>0</v>
      </c>
      <c r="BM651">
        <f>(BK651-BC651)/BJ651</f>
        <v>0</v>
      </c>
      <c r="BN651">
        <f>(BA651-BG651)/BG651</f>
        <v>0</v>
      </c>
      <c r="BO651">
        <f>AZ651/(BB651+AZ651/BG651)</f>
        <v>0</v>
      </c>
      <c r="BP651" t="s">
        <v>421</v>
      </c>
      <c r="BQ651">
        <v>0</v>
      </c>
      <c r="BR651">
        <f>IF(BQ651&lt;&gt;0, BQ651, BO651)</f>
        <v>0</v>
      </c>
      <c r="BS651">
        <f>1-BR651/BG651</f>
        <v>0</v>
      </c>
      <c r="BT651">
        <f>(BG651-BF651)/(BG651-BR651)</f>
        <v>0</v>
      </c>
      <c r="BU651">
        <f>(BA651-BG651)/(BA651-BR651)</f>
        <v>0</v>
      </c>
      <c r="BV651">
        <f>(BG651-BF651)/(BG651-AZ651)</f>
        <v>0</v>
      </c>
      <c r="BW651">
        <f>(BA651-BG651)/(BA651-AZ651)</f>
        <v>0</v>
      </c>
      <c r="BX651">
        <f>(BT651*BR651/BF651)</f>
        <v>0</v>
      </c>
      <c r="BY651">
        <f>(1-BX651)</f>
        <v>0</v>
      </c>
      <c r="BZ651">
        <v>1371</v>
      </c>
      <c r="CA651">
        <v>300</v>
      </c>
      <c r="CB651">
        <v>300</v>
      </c>
      <c r="CC651">
        <v>300</v>
      </c>
      <c r="CD651">
        <v>10508.5</v>
      </c>
      <c r="CE651">
        <v>0.03</v>
      </c>
      <c r="CF651">
        <v>-0.00739737</v>
      </c>
      <c r="CG651">
        <v>0.08</v>
      </c>
      <c r="CH651" t="s">
        <v>421</v>
      </c>
      <c r="CI651" t="s">
        <v>421</v>
      </c>
      <c r="CJ651" t="s">
        <v>421</v>
      </c>
      <c r="CK651" t="s">
        <v>421</v>
      </c>
      <c r="CL651" t="s">
        <v>421</v>
      </c>
      <c r="CM651" t="s">
        <v>421</v>
      </c>
      <c r="CN651" t="s">
        <v>421</v>
      </c>
      <c r="CO651" t="s">
        <v>421</v>
      </c>
      <c r="CP651" t="s">
        <v>421</v>
      </c>
      <c r="CQ651" t="s">
        <v>421</v>
      </c>
      <c r="CR651">
        <f>$B$11*DQ651+$C$11*DR651+$F$11*EC651*(1-EF651)</f>
        <v>0</v>
      </c>
      <c r="CS651">
        <f>CR651*CT651</f>
        <v>0</v>
      </c>
      <c r="CT651">
        <f>($B$11*$D$9+$C$11*$D$9+$F$11*((EP651+EH651)/MAX(EP651+EH651+EQ651, 0.1)*$I$9+EQ651/MAX(EP651+EH651+EQ651, 0.1)*$J$9))/($B$11+$C$11+$F$11)</f>
        <v>0</v>
      </c>
      <c r="CU651">
        <f>($B$11*$K$9+$C$11*$K$9+$F$11*((EP651+EH651)/MAX(EP651+EH651+EQ651, 0.1)*$P$9+EQ651/MAX(EP651+EH651+EQ651, 0.1)*$Q$9))/($B$11+$C$11+$F$11)</f>
        <v>0</v>
      </c>
      <c r="CV651">
        <v>6</v>
      </c>
      <c r="CW651">
        <v>0.5</v>
      </c>
      <c r="CX651" t="s">
        <v>422</v>
      </c>
      <c r="CY651">
        <v>2</v>
      </c>
      <c r="CZ651" t="b">
        <v>1</v>
      </c>
      <c r="DA651">
        <v>1652297394.5</v>
      </c>
      <c r="DB651">
        <v>1356.615555555555</v>
      </c>
      <c r="DC651">
        <v>1459.017777777778</v>
      </c>
      <c r="DD651">
        <v>29.41228888888889</v>
      </c>
      <c r="DE651">
        <v>20.40694444444444</v>
      </c>
      <c r="DF651">
        <v>1357.805555555556</v>
      </c>
      <c r="DG651">
        <v>29.26717777777777</v>
      </c>
      <c r="DH651">
        <v>400.0623333333333</v>
      </c>
      <c r="DI651">
        <v>90.50115555555556</v>
      </c>
      <c r="DJ651">
        <v>0.1000163444444445</v>
      </c>
      <c r="DK651">
        <v>34.21975555555556</v>
      </c>
      <c r="DL651">
        <v>33.01072222222223</v>
      </c>
      <c r="DM651">
        <v>999.9000000000001</v>
      </c>
      <c r="DN651">
        <v>0</v>
      </c>
      <c r="DO651">
        <v>0</v>
      </c>
      <c r="DP651">
        <v>9994.935555555556</v>
      </c>
      <c r="DQ651">
        <v>0</v>
      </c>
      <c r="DR651">
        <v>386.2895555555556</v>
      </c>
      <c r="DS651">
        <v>-102.399</v>
      </c>
      <c r="DT651">
        <v>1397.73</v>
      </c>
      <c r="DU651">
        <v>1489.412222222222</v>
      </c>
      <c r="DV651">
        <v>9.005346666666666</v>
      </c>
      <c r="DW651">
        <v>1459.017777777778</v>
      </c>
      <c r="DX651">
        <v>20.40694444444444</v>
      </c>
      <c r="DY651">
        <v>2.661845555555556</v>
      </c>
      <c r="DZ651">
        <v>1.846853333333333</v>
      </c>
      <c r="EA651">
        <v>22.05144444444445</v>
      </c>
      <c r="EB651">
        <v>16.18906666666667</v>
      </c>
      <c r="EC651">
        <v>1499.955555555555</v>
      </c>
      <c r="ED651">
        <v>0.9729920000000001</v>
      </c>
      <c r="EE651">
        <v>0.02700796666666667</v>
      </c>
      <c r="EF651">
        <v>0</v>
      </c>
      <c r="EG651">
        <v>1051.477777777778</v>
      </c>
      <c r="EH651">
        <v>5.00097</v>
      </c>
      <c r="EI651">
        <v>17222.32222222222</v>
      </c>
      <c r="EJ651">
        <v>12491.2</v>
      </c>
      <c r="EK651">
        <v>43.111</v>
      </c>
      <c r="EL651">
        <v>44.92322222222222</v>
      </c>
      <c r="EM651">
        <v>43.375</v>
      </c>
      <c r="EN651">
        <v>44.625</v>
      </c>
      <c r="EO651">
        <v>44.25</v>
      </c>
      <c r="EP651">
        <v>1454.575555555556</v>
      </c>
      <c r="EQ651">
        <v>40.38</v>
      </c>
      <c r="ER651">
        <v>0</v>
      </c>
      <c r="ES651">
        <v>954.2000000476837</v>
      </c>
      <c r="ET651">
        <v>0</v>
      </c>
      <c r="EU651">
        <v>1052.1156</v>
      </c>
      <c r="EV651">
        <v>-8.304615367113296</v>
      </c>
      <c r="EW651">
        <v>-128.8076921028267</v>
      </c>
      <c r="EX651">
        <v>17216.244</v>
      </c>
      <c r="EY651">
        <v>15</v>
      </c>
      <c r="EZ651">
        <v>1652296461.5</v>
      </c>
      <c r="FA651" t="s">
        <v>1606</v>
      </c>
      <c r="FB651">
        <v>1652296461.5</v>
      </c>
      <c r="FC651">
        <v>1652296459.5</v>
      </c>
      <c r="FD651">
        <v>40</v>
      </c>
      <c r="FE651">
        <v>-0.753</v>
      </c>
      <c r="FF651">
        <v>0.017</v>
      </c>
      <c r="FG651">
        <v>0.039</v>
      </c>
      <c r="FH651">
        <v>0.136</v>
      </c>
      <c r="FI651">
        <v>400</v>
      </c>
      <c r="FJ651">
        <v>29</v>
      </c>
      <c r="FK651">
        <v>0.22</v>
      </c>
      <c r="FL651">
        <v>0.25</v>
      </c>
      <c r="FM651">
        <v>-101.8613170731707</v>
      </c>
      <c r="FN651">
        <v>-2.703407665505011</v>
      </c>
      <c r="FO651">
        <v>0.2952950933346702</v>
      </c>
      <c r="FP651">
        <v>-1</v>
      </c>
      <c r="FQ651">
        <v>9.111382926829268</v>
      </c>
      <c r="FR651">
        <v>-0.692150174216002</v>
      </c>
      <c r="FS651">
        <v>0.06900593648000465</v>
      </c>
      <c r="FT651">
        <v>0</v>
      </c>
      <c r="FU651">
        <v>0</v>
      </c>
      <c r="FV651">
        <v>0</v>
      </c>
      <c r="FW651">
        <v>0</v>
      </c>
      <c r="FX651">
        <v>-1</v>
      </c>
      <c r="FY651">
        <v>0</v>
      </c>
      <c r="FZ651">
        <v>1</v>
      </c>
      <c r="GA651" t="s">
        <v>710</v>
      </c>
      <c r="GB651">
        <v>2.69279</v>
      </c>
      <c r="GC651">
        <v>2.70505</v>
      </c>
      <c r="GD651">
        <v>0.207714</v>
      </c>
      <c r="GE651">
        <v>0.2148</v>
      </c>
      <c r="GF651">
        <v>0.121407</v>
      </c>
      <c r="GG651">
        <v>0.0930306</v>
      </c>
      <c r="GH651">
        <v>24791.9</v>
      </c>
      <c r="GI651">
        <v>24674.5</v>
      </c>
      <c r="GJ651">
        <v>29129.9</v>
      </c>
      <c r="GK651">
        <v>29097.3</v>
      </c>
      <c r="GL651">
        <v>33883.8</v>
      </c>
      <c r="GM651">
        <v>35137.9</v>
      </c>
      <c r="GN651">
        <v>40992.1</v>
      </c>
      <c r="GO651">
        <v>41525.9</v>
      </c>
      <c r="GP651">
        <v>1.71022</v>
      </c>
      <c r="GQ651">
        <v>1.98585</v>
      </c>
      <c r="GR651">
        <v>0.0772439</v>
      </c>
      <c r="GS651">
        <v>0</v>
      </c>
      <c r="GT651">
        <v>31.7667</v>
      </c>
      <c r="GU651">
        <v>999.9</v>
      </c>
      <c r="GV651">
        <v>36.4</v>
      </c>
      <c r="GW651">
        <v>38.2</v>
      </c>
      <c r="GX651">
        <v>27.0691</v>
      </c>
      <c r="GY651">
        <v>62.8547</v>
      </c>
      <c r="GZ651">
        <v>29.0304</v>
      </c>
      <c r="HA651">
        <v>1</v>
      </c>
      <c r="HB651">
        <v>0.428877</v>
      </c>
      <c r="HC651">
        <v>0</v>
      </c>
      <c r="HD651">
        <v>20.3915</v>
      </c>
      <c r="HE651">
        <v>5.21564</v>
      </c>
      <c r="HF651">
        <v>12.0099</v>
      </c>
      <c r="HG651">
        <v>4.9864</v>
      </c>
      <c r="HH651">
        <v>3.2884</v>
      </c>
      <c r="HI651">
        <v>2596.8</v>
      </c>
      <c r="HJ651">
        <v>9999</v>
      </c>
      <c r="HK651">
        <v>9999</v>
      </c>
      <c r="HL651">
        <v>48.2</v>
      </c>
      <c r="HM651">
        <v>1.86737</v>
      </c>
      <c r="HN651">
        <v>1.8663</v>
      </c>
      <c r="HO651">
        <v>1.86584</v>
      </c>
      <c r="HP651">
        <v>1.86575</v>
      </c>
      <c r="HQ651">
        <v>1.86754</v>
      </c>
      <c r="HR651">
        <v>1.87009</v>
      </c>
      <c r="HS651">
        <v>1.86874</v>
      </c>
      <c r="HT651">
        <v>1.87012</v>
      </c>
      <c r="HU651">
        <v>0</v>
      </c>
      <c r="HV651">
        <v>0</v>
      </c>
      <c r="HW651">
        <v>0</v>
      </c>
      <c r="HX651">
        <v>0</v>
      </c>
      <c r="HY651" t="s">
        <v>425</v>
      </c>
      <c r="HZ651" t="s">
        <v>426</v>
      </c>
      <c r="IA651" t="s">
        <v>427</v>
      </c>
      <c r="IB651" t="s">
        <v>427</v>
      </c>
      <c r="IC651" t="s">
        <v>427</v>
      </c>
      <c r="ID651" t="s">
        <v>427</v>
      </c>
      <c r="IE651">
        <v>0</v>
      </c>
      <c r="IF651">
        <v>100</v>
      </c>
      <c r="IG651">
        <v>100</v>
      </c>
      <c r="IH651">
        <v>-1.2</v>
      </c>
      <c r="II651">
        <v>0.1453</v>
      </c>
      <c r="IJ651">
        <v>0.3340698134881136</v>
      </c>
      <c r="IK651">
        <v>-0.0004613869835165773</v>
      </c>
      <c r="IL651">
        <v>-7.733014719846753E-07</v>
      </c>
      <c r="IM651">
        <v>2.12217718631011E-10</v>
      </c>
      <c r="IN651">
        <v>-0.1489367367143348</v>
      </c>
      <c r="IO651">
        <v>0.000886434048502425</v>
      </c>
      <c r="IP651">
        <v>0.0004187276611132993</v>
      </c>
      <c r="IQ651">
        <v>-3.612086840460417E-06</v>
      </c>
      <c r="IR651">
        <v>19</v>
      </c>
      <c r="IS651">
        <v>2204</v>
      </c>
      <c r="IT651">
        <v>1</v>
      </c>
      <c r="IU651">
        <v>37</v>
      </c>
      <c r="IV651">
        <v>15.6</v>
      </c>
      <c r="IW651">
        <v>15.6</v>
      </c>
      <c r="IX651">
        <v>2.87964</v>
      </c>
      <c r="IY651">
        <v>2.21313</v>
      </c>
      <c r="IZ651">
        <v>1.39648</v>
      </c>
      <c r="JA651">
        <v>2.34741</v>
      </c>
      <c r="JB651">
        <v>1.49536</v>
      </c>
      <c r="JC651">
        <v>2.29858</v>
      </c>
      <c r="JD651">
        <v>40.1967</v>
      </c>
      <c r="JE651">
        <v>13.379</v>
      </c>
      <c r="JF651">
        <v>18</v>
      </c>
      <c r="JG651">
        <v>393.318</v>
      </c>
      <c r="JH651">
        <v>553.202</v>
      </c>
      <c r="JI651">
        <v>33.4333</v>
      </c>
      <c r="JJ651">
        <v>32.9606</v>
      </c>
      <c r="JK651">
        <v>30.0002</v>
      </c>
      <c r="JL651">
        <v>32.791</v>
      </c>
      <c r="JM651">
        <v>32.6779</v>
      </c>
      <c r="JN651">
        <v>57.646</v>
      </c>
      <c r="JO651">
        <v>25.5237</v>
      </c>
      <c r="JP651">
        <v>0</v>
      </c>
      <c r="JQ651">
        <v>-999.9</v>
      </c>
      <c r="JR651">
        <v>1483.34</v>
      </c>
      <c r="JS651">
        <v>20.5697</v>
      </c>
      <c r="JT651">
        <v>99.5586</v>
      </c>
      <c r="JU651">
        <v>99.6699</v>
      </c>
    </row>
    <row r="652" spans="1:281">
      <c r="A652">
        <v>636</v>
      </c>
      <c r="B652">
        <v>1652297402</v>
      </c>
      <c r="C652">
        <v>15345.5</v>
      </c>
      <c r="D652" t="s">
        <v>1785</v>
      </c>
      <c r="E652" t="s">
        <v>1786</v>
      </c>
      <c r="F652">
        <v>5</v>
      </c>
      <c r="G652" t="s">
        <v>1605</v>
      </c>
      <c r="H652" t="s">
        <v>418</v>
      </c>
      <c r="I652">
        <v>1652297399.2</v>
      </c>
      <c r="J652">
        <f>(K652)/1000</f>
        <v>0</v>
      </c>
      <c r="K652">
        <f>IF(CZ652, AN652, AH652)</f>
        <v>0</v>
      </c>
      <c r="L652">
        <f>IF(CZ652, AI652, AG652)</f>
        <v>0</v>
      </c>
      <c r="M652">
        <f>DB652 - IF(AU652&gt;1, L652*CV652*100.0/(AW652*DP652), 0)</f>
        <v>0</v>
      </c>
      <c r="N652">
        <f>((T652-J652/2)*M652-L652)/(T652+J652/2)</f>
        <v>0</v>
      </c>
      <c r="O652">
        <f>N652*(DI652+DJ652)/1000.0</f>
        <v>0</v>
      </c>
      <c r="P652">
        <f>(DB652 - IF(AU652&gt;1, L652*CV652*100.0/(AW652*DP652), 0))*(DI652+DJ652)/1000.0</f>
        <v>0</v>
      </c>
      <c r="Q652">
        <f>2.0/((1/S652-1/R652)+SIGN(S652)*SQRT((1/S652-1/R652)*(1/S652-1/R652) + 4*CW652/((CW652+1)*(CW652+1))*(2*1/S652*1/R652-1/R652*1/R652)))</f>
        <v>0</v>
      </c>
      <c r="R652">
        <f>IF(LEFT(CX652,1)&lt;&gt;"0",IF(LEFT(CX652,1)="1",3.0,CY652),$D$5+$E$5*(DP652*DI652/($K$5*1000))+$F$5*(DP652*DI652/($K$5*1000))*MAX(MIN(CV652,$J$5),$I$5)*MAX(MIN(CV652,$J$5),$I$5)+$G$5*MAX(MIN(CV652,$J$5),$I$5)*(DP652*DI652/($K$5*1000))+$H$5*(DP652*DI652/($K$5*1000))*(DP652*DI652/($K$5*1000)))</f>
        <v>0</v>
      </c>
      <c r="S652">
        <f>J652*(1000-(1000*0.61365*exp(17.502*W652/(240.97+W652))/(DI652+DJ652)+DD652)/2)/(1000*0.61365*exp(17.502*W652/(240.97+W652))/(DI652+DJ652)-DD652)</f>
        <v>0</v>
      </c>
      <c r="T652">
        <f>1/((CW652+1)/(Q652/1.6)+1/(R652/1.37)) + CW652/((CW652+1)/(Q652/1.6) + CW652/(R652/1.37))</f>
        <v>0</v>
      </c>
      <c r="U652">
        <f>(CR652*CU652)</f>
        <v>0</v>
      </c>
      <c r="V652">
        <f>(DK652+(U652+2*0.95*5.67E-8*(((DK652+$B$7)+273)^4-(DK652+273)^4)-44100*J652)/(1.84*29.3*R652+8*0.95*5.67E-8*(DK652+273)^3))</f>
        <v>0</v>
      </c>
      <c r="W652">
        <f>($C$7*DL652+$D$7*DM652+$E$7*V652)</f>
        <v>0</v>
      </c>
      <c r="X652">
        <f>0.61365*exp(17.502*W652/(240.97+W652))</f>
        <v>0</v>
      </c>
      <c r="Y652">
        <f>(Z652/AA652*100)</f>
        <v>0</v>
      </c>
      <c r="Z652">
        <f>DD652*(DI652+DJ652)/1000</f>
        <v>0</v>
      </c>
      <c r="AA652">
        <f>0.61365*exp(17.502*DK652/(240.97+DK652))</f>
        <v>0</v>
      </c>
      <c r="AB652">
        <f>(X652-DD652*(DI652+DJ652)/1000)</f>
        <v>0</v>
      </c>
      <c r="AC652">
        <f>(-J652*44100)</f>
        <v>0</v>
      </c>
      <c r="AD652">
        <f>2*29.3*R652*0.92*(DK652-W652)</f>
        <v>0</v>
      </c>
      <c r="AE652">
        <f>2*0.95*5.67E-8*(((DK652+$B$7)+273)^4-(W652+273)^4)</f>
        <v>0</v>
      </c>
      <c r="AF652">
        <f>U652+AE652+AC652+AD652</f>
        <v>0</v>
      </c>
      <c r="AG652">
        <f>DH652*AU652*(DC652-DB652*(1000-AU652*DE652)/(1000-AU652*DD652))/(100*CV652)</f>
        <v>0</v>
      </c>
      <c r="AH652">
        <f>1000*DH652*AU652*(DD652-DE652)/(100*CV652*(1000-AU652*DD652))</f>
        <v>0</v>
      </c>
      <c r="AI652">
        <f>(AJ652 - AK652 - DI652*1E3/(8.314*(DK652+273.15)) * AM652/DH652 * AL652) * DH652/(100*CV652) * (1000 - DE652)/1000</f>
        <v>0</v>
      </c>
      <c r="AJ652">
        <v>1502.250432781432</v>
      </c>
      <c r="AK652">
        <v>1421.681818181818</v>
      </c>
      <c r="AL652">
        <v>3.432586292429706</v>
      </c>
      <c r="AM652">
        <v>66.43299364286264</v>
      </c>
      <c r="AN652">
        <f>(AP652 - AO652 + DI652*1E3/(8.314*(DK652+273.15)) * AR652/DH652 * AQ652) * DH652/(100*CV652) * 1000/(1000 - AP652)</f>
        <v>0</v>
      </c>
      <c r="AO652">
        <v>20.45866255406676</v>
      </c>
      <c r="AP652">
        <v>29.43860069930071</v>
      </c>
      <c r="AQ652">
        <v>0.005048597948644577</v>
      </c>
      <c r="AR652">
        <v>79.14352764128105</v>
      </c>
      <c r="AS652">
        <v>0</v>
      </c>
      <c r="AT652">
        <v>0</v>
      </c>
      <c r="AU652">
        <f>IF(AS652*$H$13&gt;=AW652,1.0,(AW652/(AW652-AS652*$H$13)))</f>
        <v>0</v>
      </c>
      <c r="AV652">
        <f>(AU652-1)*100</f>
        <v>0</v>
      </c>
      <c r="AW652">
        <f>MAX(0,($B$13+$C$13*DP652)/(1+$D$13*DP652)*DI652/(DK652+273)*$E$13)</f>
        <v>0</v>
      </c>
      <c r="AX652" t="s">
        <v>421</v>
      </c>
      <c r="AY652" t="s">
        <v>421</v>
      </c>
      <c r="AZ652">
        <v>0</v>
      </c>
      <c r="BA652">
        <v>0</v>
      </c>
      <c r="BB652">
        <f>1-AZ652/BA652</f>
        <v>0</v>
      </c>
      <c r="BC652">
        <v>0</v>
      </c>
      <c r="BD652" t="s">
        <v>421</v>
      </c>
      <c r="BE652" t="s">
        <v>421</v>
      </c>
      <c r="BF652">
        <v>0</v>
      </c>
      <c r="BG652">
        <v>0</v>
      </c>
      <c r="BH652">
        <f>1-BF652/BG652</f>
        <v>0</v>
      </c>
      <c r="BI652">
        <v>0.5</v>
      </c>
      <c r="BJ652">
        <f>CS652</f>
        <v>0</v>
      </c>
      <c r="BK652">
        <f>L652</f>
        <v>0</v>
      </c>
      <c r="BL652">
        <f>BH652*BI652*BJ652</f>
        <v>0</v>
      </c>
      <c r="BM652">
        <f>(BK652-BC652)/BJ652</f>
        <v>0</v>
      </c>
      <c r="BN652">
        <f>(BA652-BG652)/BG652</f>
        <v>0</v>
      </c>
      <c r="BO652">
        <f>AZ652/(BB652+AZ652/BG652)</f>
        <v>0</v>
      </c>
      <c r="BP652" t="s">
        <v>421</v>
      </c>
      <c r="BQ652">
        <v>0</v>
      </c>
      <c r="BR652">
        <f>IF(BQ652&lt;&gt;0, BQ652, BO652)</f>
        <v>0</v>
      </c>
      <c r="BS652">
        <f>1-BR652/BG652</f>
        <v>0</v>
      </c>
      <c r="BT652">
        <f>(BG652-BF652)/(BG652-BR652)</f>
        <v>0</v>
      </c>
      <c r="BU652">
        <f>(BA652-BG652)/(BA652-BR652)</f>
        <v>0</v>
      </c>
      <c r="BV652">
        <f>(BG652-BF652)/(BG652-AZ652)</f>
        <v>0</v>
      </c>
      <c r="BW652">
        <f>(BA652-BG652)/(BA652-AZ652)</f>
        <v>0</v>
      </c>
      <c r="BX652">
        <f>(BT652*BR652/BF652)</f>
        <v>0</v>
      </c>
      <c r="BY652">
        <f>(1-BX652)</f>
        <v>0</v>
      </c>
      <c r="BZ652">
        <v>1371</v>
      </c>
      <c r="CA652">
        <v>300</v>
      </c>
      <c r="CB652">
        <v>300</v>
      </c>
      <c r="CC652">
        <v>300</v>
      </c>
      <c r="CD652">
        <v>10508.5</v>
      </c>
      <c r="CE652">
        <v>0.03</v>
      </c>
      <c r="CF652">
        <v>-0.00739737</v>
      </c>
      <c r="CG652">
        <v>0.08</v>
      </c>
      <c r="CH652" t="s">
        <v>421</v>
      </c>
      <c r="CI652" t="s">
        <v>421</v>
      </c>
      <c r="CJ652" t="s">
        <v>421</v>
      </c>
      <c r="CK652" t="s">
        <v>421</v>
      </c>
      <c r="CL652" t="s">
        <v>421</v>
      </c>
      <c r="CM652" t="s">
        <v>421</v>
      </c>
      <c r="CN652" t="s">
        <v>421</v>
      </c>
      <c r="CO652" t="s">
        <v>421</v>
      </c>
      <c r="CP652" t="s">
        <v>421</v>
      </c>
      <c r="CQ652" t="s">
        <v>421</v>
      </c>
      <c r="CR652">
        <f>$B$11*DQ652+$C$11*DR652+$F$11*EC652*(1-EF652)</f>
        <v>0</v>
      </c>
      <c r="CS652">
        <f>CR652*CT652</f>
        <v>0</v>
      </c>
      <c r="CT652">
        <f>($B$11*$D$9+$C$11*$D$9+$F$11*((EP652+EH652)/MAX(EP652+EH652+EQ652, 0.1)*$I$9+EQ652/MAX(EP652+EH652+EQ652, 0.1)*$J$9))/($B$11+$C$11+$F$11)</f>
        <v>0</v>
      </c>
      <c r="CU652">
        <f>($B$11*$K$9+$C$11*$K$9+$F$11*((EP652+EH652)/MAX(EP652+EH652+EQ652, 0.1)*$P$9+EQ652/MAX(EP652+EH652+EQ652, 0.1)*$Q$9))/($B$11+$C$11+$F$11)</f>
        <v>0</v>
      </c>
      <c r="CV652">
        <v>6</v>
      </c>
      <c r="CW652">
        <v>0.5</v>
      </c>
      <c r="CX652" t="s">
        <v>422</v>
      </c>
      <c r="CY652">
        <v>2</v>
      </c>
      <c r="CZ652" t="b">
        <v>1</v>
      </c>
      <c r="DA652">
        <v>1652297399.2</v>
      </c>
      <c r="DB652">
        <v>1372.185</v>
      </c>
      <c r="DC652">
        <v>1474.657</v>
      </c>
      <c r="DD652">
        <v>29.43332</v>
      </c>
      <c r="DE652">
        <v>20.46539</v>
      </c>
      <c r="DF652">
        <v>1373.394</v>
      </c>
      <c r="DG652">
        <v>29.28786</v>
      </c>
      <c r="DH652">
        <v>400.0567</v>
      </c>
      <c r="DI652">
        <v>90.502</v>
      </c>
      <c r="DJ652">
        <v>0.09992685999999999</v>
      </c>
      <c r="DK652">
        <v>34.22359999999999</v>
      </c>
      <c r="DL652">
        <v>33.02444</v>
      </c>
      <c r="DM652">
        <v>999.9</v>
      </c>
      <c r="DN652">
        <v>0</v>
      </c>
      <c r="DO652">
        <v>0</v>
      </c>
      <c r="DP652">
        <v>9999.818000000001</v>
      </c>
      <c r="DQ652">
        <v>0</v>
      </c>
      <c r="DR652">
        <v>386.273</v>
      </c>
      <c r="DS652">
        <v>-102.4737</v>
      </c>
      <c r="DT652">
        <v>1413.797</v>
      </c>
      <c r="DU652">
        <v>1505.466</v>
      </c>
      <c r="DV652">
        <v>8.967921</v>
      </c>
      <c r="DW652">
        <v>1474.657</v>
      </c>
      <c r="DX652">
        <v>20.46539</v>
      </c>
      <c r="DY652">
        <v>2.663774000000001</v>
      </c>
      <c r="DZ652">
        <v>1.852159</v>
      </c>
      <c r="EA652">
        <v>22.06332</v>
      </c>
      <c r="EB652">
        <v>16.23408</v>
      </c>
      <c r="EC652">
        <v>1499.98</v>
      </c>
      <c r="ED652">
        <v>0.9729928000000001</v>
      </c>
      <c r="EE652">
        <v>0.02700726</v>
      </c>
      <c r="EF652">
        <v>0</v>
      </c>
      <c r="EG652">
        <v>1050.589</v>
      </c>
      <c r="EH652">
        <v>5.000970000000001</v>
      </c>
      <c r="EI652">
        <v>17199.59</v>
      </c>
      <c r="EJ652">
        <v>12491.4</v>
      </c>
      <c r="EK652">
        <v>43.125</v>
      </c>
      <c r="EL652">
        <v>44.937</v>
      </c>
      <c r="EM652">
        <v>43.375</v>
      </c>
      <c r="EN652">
        <v>44.625</v>
      </c>
      <c r="EO652">
        <v>44.25</v>
      </c>
      <c r="EP652">
        <v>1454.6</v>
      </c>
      <c r="EQ652">
        <v>40.379</v>
      </c>
      <c r="ER652">
        <v>0</v>
      </c>
      <c r="ES652">
        <v>959</v>
      </c>
      <c r="ET652">
        <v>0</v>
      </c>
      <c r="EU652">
        <v>1051.354</v>
      </c>
      <c r="EV652">
        <v>-9.473846159837661</v>
      </c>
      <c r="EW652">
        <v>72.38461521651365</v>
      </c>
      <c r="EX652">
        <v>17197.384</v>
      </c>
      <c r="EY652">
        <v>15</v>
      </c>
      <c r="EZ652">
        <v>1652296461.5</v>
      </c>
      <c r="FA652" t="s">
        <v>1606</v>
      </c>
      <c r="FB652">
        <v>1652296461.5</v>
      </c>
      <c r="FC652">
        <v>1652296459.5</v>
      </c>
      <c r="FD652">
        <v>40</v>
      </c>
      <c r="FE652">
        <v>-0.753</v>
      </c>
      <c r="FF652">
        <v>0.017</v>
      </c>
      <c r="FG652">
        <v>0.039</v>
      </c>
      <c r="FH652">
        <v>0.136</v>
      </c>
      <c r="FI652">
        <v>400</v>
      </c>
      <c r="FJ652">
        <v>29</v>
      </c>
      <c r="FK652">
        <v>0.22</v>
      </c>
      <c r="FL652">
        <v>0.25</v>
      </c>
      <c r="FM652">
        <v>-102.11925</v>
      </c>
      <c r="FN652">
        <v>-3.070401500937936</v>
      </c>
      <c r="FO652">
        <v>0.319183939915529</v>
      </c>
      <c r="FP652">
        <v>-1</v>
      </c>
      <c r="FQ652">
        <v>9.049011250000001</v>
      </c>
      <c r="FR652">
        <v>-0.7112576735459806</v>
      </c>
      <c r="FS652">
        <v>0.06936230954875636</v>
      </c>
      <c r="FT652">
        <v>0</v>
      </c>
      <c r="FU652">
        <v>0</v>
      </c>
      <c r="FV652">
        <v>0</v>
      </c>
      <c r="FW652">
        <v>0</v>
      </c>
      <c r="FX652">
        <v>-1</v>
      </c>
      <c r="FY652">
        <v>0</v>
      </c>
      <c r="FZ652">
        <v>1</v>
      </c>
      <c r="GA652" t="s">
        <v>710</v>
      </c>
      <c r="GB652">
        <v>2.69282</v>
      </c>
      <c r="GC652">
        <v>2.70506</v>
      </c>
      <c r="GD652">
        <v>0.209265</v>
      </c>
      <c r="GE652">
        <v>0.21628</v>
      </c>
      <c r="GF652">
        <v>0.121449</v>
      </c>
      <c r="GG652">
        <v>0.0931434</v>
      </c>
      <c r="GH652">
        <v>24742.8</v>
      </c>
      <c r="GI652">
        <v>24627.8</v>
      </c>
      <c r="GJ652">
        <v>29129.4</v>
      </c>
      <c r="GK652">
        <v>29097.2</v>
      </c>
      <c r="GL652">
        <v>33881.5</v>
      </c>
      <c r="GM652">
        <v>35133.6</v>
      </c>
      <c r="GN652">
        <v>40991.4</v>
      </c>
      <c r="GO652">
        <v>41525.8</v>
      </c>
      <c r="GP652">
        <v>1.7098</v>
      </c>
      <c r="GQ652">
        <v>1.9862</v>
      </c>
      <c r="GR652">
        <v>0.0782683</v>
      </c>
      <c r="GS652">
        <v>0</v>
      </c>
      <c r="GT652">
        <v>31.7711</v>
      </c>
      <c r="GU652">
        <v>999.9</v>
      </c>
      <c r="GV652">
        <v>36.4</v>
      </c>
      <c r="GW652">
        <v>38.2</v>
      </c>
      <c r="GX652">
        <v>27.0683</v>
      </c>
      <c r="GY652">
        <v>62.8947</v>
      </c>
      <c r="GZ652">
        <v>29.2788</v>
      </c>
      <c r="HA652">
        <v>1</v>
      </c>
      <c r="HB652">
        <v>0.428999</v>
      </c>
      <c r="HC652">
        <v>0</v>
      </c>
      <c r="HD652">
        <v>20.3913</v>
      </c>
      <c r="HE652">
        <v>5.21504</v>
      </c>
      <c r="HF652">
        <v>12.0099</v>
      </c>
      <c r="HG652">
        <v>4.9861</v>
      </c>
      <c r="HH652">
        <v>3.28833</v>
      </c>
      <c r="HI652">
        <v>2597</v>
      </c>
      <c r="HJ652">
        <v>9999</v>
      </c>
      <c r="HK652">
        <v>9999</v>
      </c>
      <c r="HL652">
        <v>48.2</v>
      </c>
      <c r="HM652">
        <v>1.86737</v>
      </c>
      <c r="HN652">
        <v>1.86631</v>
      </c>
      <c r="HO652">
        <v>1.86584</v>
      </c>
      <c r="HP652">
        <v>1.86569</v>
      </c>
      <c r="HQ652">
        <v>1.86755</v>
      </c>
      <c r="HR652">
        <v>1.87008</v>
      </c>
      <c r="HS652">
        <v>1.86874</v>
      </c>
      <c r="HT652">
        <v>1.8701</v>
      </c>
      <c r="HU652">
        <v>0</v>
      </c>
      <c r="HV652">
        <v>0</v>
      </c>
      <c r="HW652">
        <v>0</v>
      </c>
      <c r="HX652">
        <v>0</v>
      </c>
      <c r="HY652" t="s">
        <v>425</v>
      </c>
      <c r="HZ652" t="s">
        <v>426</v>
      </c>
      <c r="IA652" t="s">
        <v>427</v>
      </c>
      <c r="IB652" t="s">
        <v>427</v>
      </c>
      <c r="IC652" t="s">
        <v>427</v>
      </c>
      <c r="ID652" t="s">
        <v>427</v>
      </c>
      <c r="IE652">
        <v>0</v>
      </c>
      <c r="IF652">
        <v>100</v>
      </c>
      <c r="IG652">
        <v>100</v>
      </c>
      <c r="IH652">
        <v>-1.22</v>
      </c>
      <c r="II652">
        <v>0.1455</v>
      </c>
      <c r="IJ652">
        <v>0.3340698134881136</v>
      </c>
      <c r="IK652">
        <v>-0.0004613869835165773</v>
      </c>
      <c r="IL652">
        <v>-7.733014719846753E-07</v>
      </c>
      <c r="IM652">
        <v>2.12217718631011E-10</v>
      </c>
      <c r="IN652">
        <v>-0.1489367367143348</v>
      </c>
      <c r="IO652">
        <v>0.000886434048502425</v>
      </c>
      <c r="IP652">
        <v>0.0004187276611132993</v>
      </c>
      <c r="IQ652">
        <v>-3.612086840460417E-06</v>
      </c>
      <c r="IR652">
        <v>19</v>
      </c>
      <c r="IS652">
        <v>2204</v>
      </c>
      <c r="IT652">
        <v>1</v>
      </c>
      <c r="IU652">
        <v>37</v>
      </c>
      <c r="IV652">
        <v>15.7</v>
      </c>
      <c r="IW652">
        <v>15.7</v>
      </c>
      <c r="IX652">
        <v>2.90771</v>
      </c>
      <c r="IY652">
        <v>2.21313</v>
      </c>
      <c r="IZ652">
        <v>1.39648</v>
      </c>
      <c r="JA652">
        <v>2.34741</v>
      </c>
      <c r="JB652">
        <v>1.49536</v>
      </c>
      <c r="JC652">
        <v>2.2998</v>
      </c>
      <c r="JD652">
        <v>40.222</v>
      </c>
      <c r="JE652">
        <v>13.3703</v>
      </c>
      <c r="JF652">
        <v>18</v>
      </c>
      <c r="JG652">
        <v>393.111</v>
      </c>
      <c r="JH652">
        <v>553.503</v>
      </c>
      <c r="JI652">
        <v>33.4363</v>
      </c>
      <c r="JJ652">
        <v>32.9643</v>
      </c>
      <c r="JK652">
        <v>30.0003</v>
      </c>
      <c r="JL652">
        <v>32.7954</v>
      </c>
      <c r="JM652">
        <v>32.6822</v>
      </c>
      <c r="JN652">
        <v>58.2104</v>
      </c>
      <c r="JO652">
        <v>24.9392</v>
      </c>
      <c r="JP652">
        <v>0</v>
      </c>
      <c r="JQ652">
        <v>-999.9</v>
      </c>
      <c r="JR652">
        <v>1503.63</v>
      </c>
      <c r="JS652">
        <v>20.645</v>
      </c>
      <c r="JT652">
        <v>99.55670000000001</v>
      </c>
      <c r="JU652">
        <v>99.6698</v>
      </c>
    </row>
    <row r="653" spans="1:281">
      <c r="A653">
        <v>637</v>
      </c>
      <c r="B653">
        <v>1652297407</v>
      </c>
      <c r="C653">
        <v>15350.5</v>
      </c>
      <c r="D653" t="s">
        <v>1787</v>
      </c>
      <c r="E653" t="s">
        <v>1788</v>
      </c>
      <c r="F653">
        <v>5</v>
      </c>
      <c r="G653" t="s">
        <v>1605</v>
      </c>
      <c r="H653" t="s">
        <v>418</v>
      </c>
      <c r="I653">
        <v>1652297404.5</v>
      </c>
      <c r="J653">
        <f>(K653)/1000</f>
        <v>0</v>
      </c>
      <c r="K653">
        <f>IF(CZ653, AN653, AH653)</f>
        <v>0</v>
      </c>
      <c r="L653">
        <f>IF(CZ653, AI653, AG653)</f>
        <v>0</v>
      </c>
      <c r="M653">
        <f>DB653 - IF(AU653&gt;1, L653*CV653*100.0/(AW653*DP653), 0)</f>
        <v>0</v>
      </c>
      <c r="N653">
        <f>((T653-J653/2)*M653-L653)/(T653+J653/2)</f>
        <v>0</v>
      </c>
      <c r="O653">
        <f>N653*(DI653+DJ653)/1000.0</f>
        <v>0</v>
      </c>
      <c r="P653">
        <f>(DB653 - IF(AU653&gt;1, L653*CV653*100.0/(AW653*DP653), 0))*(DI653+DJ653)/1000.0</f>
        <v>0</v>
      </c>
      <c r="Q653">
        <f>2.0/((1/S653-1/R653)+SIGN(S653)*SQRT((1/S653-1/R653)*(1/S653-1/R653) + 4*CW653/((CW653+1)*(CW653+1))*(2*1/S653*1/R653-1/R653*1/R653)))</f>
        <v>0</v>
      </c>
      <c r="R653">
        <f>IF(LEFT(CX653,1)&lt;&gt;"0",IF(LEFT(CX653,1)="1",3.0,CY653),$D$5+$E$5*(DP653*DI653/($K$5*1000))+$F$5*(DP653*DI653/($K$5*1000))*MAX(MIN(CV653,$J$5),$I$5)*MAX(MIN(CV653,$J$5),$I$5)+$G$5*MAX(MIN(CV653,$J$5),$I$5)*(DP653*DI653/($K$5*1000))+$H$5*(DP653*DI653/($K$5*1000))*(DP653*DI653/($K$5*1000)))</f>
        <v>0</v>
      </c>
      <c r="S653">
        <f>J653*(1000-(1000*0.61365*exp(17.502*W653/(240.97+W653))/(DI653+DJ653)+DD653)/2)/(1000*0.61365*exp(17.502*W653/(240.97+W653))/(DI653+DJ653)-DD653)</f>
        <v>0</v>
      </c>
      <c r="T653">
        <f>1/((CW653+1)/(Q653/1.6)+1/(R653/1.37)) + CW653/((CW653+1)/(Q653/1.6) + CW653/(R653/1.37))</f>
        <v>0</v>
      </c>
      <c r="U653">
        <f>(CR653*CU653)</f>
        <v>0</v>
      </c>
      <c r="V653">
        <f>(DK653+(U653+2*0.95*5.67E-8*(((DK653+$B$7)+273)^4-(DK653+273)^4)-44100*J653)/(1.84*29.3*R653+8*0.95*5.67E-8*(DK653+273)^3))</f>
        <v>0</v>
      </c>
      <c r="W653">
        <f>($C$7*DL653+$D$7*DM653+$E$7*V653)</f>
        <v>0</v>
      </c>
      <c r="X653">
        <f>0.61365*exp(17.502*W653/(240.97+W653))</f>
        <v>0</v>
      </c>
      <c r="Y653">
        <f>(Z653/AA653*100)</f>
        <v>0</v>
      </c>
      <c r="Z653">
        <f>DD653*(DI653+DJ653)/1000</f>
        <v>0</v>
      </c>
      <c r="AA653">
        <f>0.61365*exp(17.502*DK653/(240.97+DK653))</f>
        <v>0</v>
      </c>
      <c r="AB653">
        <f>(X653-DD653*(DI653+DJ653)/1000)</f>
        <v>0</v>
      </c>
      <c r="AC653">
        <f>(-J653*44100)</f>
        <v>0</v>
      </c>
      <c r="AD653">
        <f>2*29.3*R653*0.92*(DK653-W653)</f>
        <v>0</v>
      </c>
      <c r="AE653">
        <f>2*0.95*5.67E-8*(((DK653+$B$7)+273)^4-(W653+273)^4)</f>
        <v>0</v>
      </c>
      <c r="AF653">
        <f>U653+AE653+AC653+AD653</f>
        <v>0</v>
      </c>
      <c r="AG653">
        <f>DH653*AU653*(DC653-DB653*(1000-AU653*DE653)/(1000-AU653*DD653))/(100*CV653)</f>
        <v>0</v>
      </c>
      <c r="AH653">
        <f>1000*DH653*AU653*(DD653-DE653)/(100*CV653*(1000-AU653*DD653))</f>
        <v>0</v>
      </c>
      <c r="AI653">
        <f>(AJ653 - AK653 - DI653*1E3/(8.314*(DK653+273.15)) * AM653/DH653 * AL653) * DH653/(100*CV653) * (1000 - DE653)/1000</f>
        <v>0</v>
      </c>
      <c r="AJ653">
        <v>1519.485905436761</v>
      </c>
      <c r="AK653">
        <v>1438.586060606061</v>
      </c>
      <c r="AL653">
        <v>3.384359808820569</v>
      </c>
      <c r="AM653">
        <v>66.43299364286264</v>
      </c>
      <c r="AN653">
        <f>(AP653 - AO653 + DI653*1E3/(8.314*(DK653+273.15)) * AR653/DH653 * AQ653) * DH653/(100*CV653) * 1000/(1000 - AP653)</f>
        <v>0</v>
      </c>
      <c r="AO653">
        <v>20.4980825102209</v>
      </c>
      <c r="AP653">
        <v>29.44454125874128</v>
      </c>
      <c r="AQ653">
        <v>0.0003044260656957619</v>
      </c>
      <c r="AR653">
        <v>79.14352764128105</v>
      </c>
      <c r="AS653">
        <v>0</v>
      </c>
      <c r="AT653">
        <v>0</v>
      </c>
      <c r="AU653">
        <f>IF(AS653*$H$13&gt;=AW653,1.0,(AW653/(AW653-AS653*$H$13)))</f>
        <v>0</v>
      </c>
      <c r="AV653">
        <f>(AU653-1)*100</f>
        <v>0</v>
      </c>
      <c r="AW653">
        <f>MAX(0,($B$13+$C$13*DP653)/(1+$D$13*DP653)*DI653/(DK653+273)*$E$13)</f>
        <v>0</v>
      </c>
      <c r="AX653" t="s">
        <v>421</v>
      </c>
      <c r="AY653" t="s">
        <v>421</v>
      </c>
      <c r="AZ653">
        <v>0</v>
      </c>
      <c r="BA653">
        <v>0</v>
      </c>
      <c r="BB653">
        <f>1-AZ653/BA653</f>
        <v>0</v>
      </c>
      <c r="BC653">
        <v>0</v>
      </c>
      <c r="BD653" t="s">
        <v>421</v>
      </c>
      <c r="BE653" t="s">
        <v>421</v>
      </c>
      <c r="BF653">
        <v>0</v>
      </c>
      <c r="BG653">
        <v>0</v>
      </c>
      <c r="BH653">
        <f>1-BF653/BG653</f>
        <v>0</v>
      </c>
      <c r="BI653">
        <v>0.5</v>
      </c>
      <c r="BJ653">
        <f>CS653</f>
        <v>0</v>
      </c>
      <c r="BK653">
        <f>L653</f>
        <v>0</v>
      </c>
      <c r="BL653">
        <f>BH653*BI653*BJ653</f>
        <v>0</v>
      </c>
      <c r="BM653">
        <f>(BK653-BC653)/BJ653</f>
        <v>0</v>
      </c>
      <c r="BN653">
        <f>(BA653-BG653)/BG653</f>
        <v>0</v>
      </c>
      <c r="BO653">
        <f>AZ653/(BB653+AZ653/BG653)</f>
        <v>0</v>
      </c>
      <c r="BP653" t="s">
        <v>421</v>
      </c>
      <c r="BQ653">
        <v>0</v>
      </c>
      <c r="BR653">
        <f>IF(BQ653&lt;&gt;0, BQ653, BO653)</f>
        <v>0</v>
      </c>
      <c r="BS653">
        <f>1-BR653/BG653</f>
        <v>0</v>
      </c>
      <c r="BT653">
        <f>(BG653-BF653)/(BG653-BR653)</f>
        <v>0</v>
      </c>
      <c r="BU653">
        <f>(BA653-BG653)/(BA653-BR653)</f>
        <v>0</v>
      </c>
      <c r="BV653">
        <f>(BG653-BF653)/(BG653-AZ653)</f>
        <v>0</v>
      </c>
      <c r="BW653">
        <f>(BA653-BG653)/(BA653-AZ653)</f>
        <v>0</v>
      </c>
      <c r="BX653">
        <f>(BT653*BR653/BF653)</f>
        <v>0</v>
      </c>
      <c r="BY653">
        <f>(1-BX653)</f>
        <v>0</v>
      </c>
      <c r="BZ653">
        <v>1371</v>
      </c>
      <c r="CA653">
        <v>300</v>
      </c>
      <c r="CB653">
        <v>300</v>
      </c>
      <c r="CC653">
        <v>300</v>
      </c>
      <c r="CD653">
        <v>10508.5</v>
      </c>
      <c r="CE653">
        <v>0.03</v>
      </c>
      <c r="CF653">
        <v>-0.00739737</v>
      </c>
      <c r="CG653">
        <v>0.08</v>
      </c>
      <c r="CH653" t="s">
        <v>421</v>
      </c>
      <c r="CI653" t="s">
        <v>421</v>
      </c>
      <c r="CJ653" t="s">
        <v>421</v>
      </c>
      <c r="CK653" t="s">
        <v>421</v>
      </c>
      <c r="CL653" t="s">
        <v>421</v>
      </c>
      <c r="CM653" t="s">
        <v>421</v>
      </c>
      <c r="CN653" t="s">
        <v>421</v>
      </c>
      <c r="CO653" t="s">
        <v>421</v>
      </c>
      <c r="CP653" t="s">
        <v>421</v>
      </c>
      <c r="CQ653" t="s">
        <v>421</v>
      </c>
      <c r="CR653">
        <f>$B$11*DQ653+$C$11*DR653+$F$11*EC653*(1-EF653)</f>
        <v>0</v>
      </c>
      <c r="CS653">
        <f>CR653*CT653</f>
        <v>0</v>
      </c>
      <c r="CT653">
        <f>($B$11*$D$9+$C$11*$D$9+$F$11*((EP653+EH653)/MAX(EP653+EH653+EQ653, 0.1)*$I$9+EQ653/MAX(EP653+EH653+EQ653, 0.1)*$J$9))/($B$11+$C$11+$F$11)</f>
        <v>0</v>
      </c>
      <c r="CU653">
        <f>($B$11*$K$9+$C$11*$K$9+$F$11*((EP653+EH653)/MAX(EP653+EH653+EQ653, 0.1)*$P$9+EQ653/MAX(EP653+EH653+EQ653, 0.1)*$Q$9))/($B$11+$C$11+$F$11)</f>
        <v>0</v>
      </c>
      <c r="CV653">
        <v>6</v>
      </c>
      <c r="CW653">
        <v>0.5</v>
      </c>
      <c r="CX653" t="s">
        <v>422</v>
      </c>
      <c r="CY653">
        <v>2</v>
      </c>
      <c r="CZ653" t="b">
        <v>1</v>
      </c>
      <c r="DA653">
        <v>1652297404.5</v>
      </c>
      <c r="DB653">
        <v>1389.64</v>
      </c>
      <c r="DC653">
        <v>1492.567777777778</v>
      </c>
      <c r="DD653">
        <v>29.44252222222222</v>
      </c>
      <c r="DE653">
        <v>20.52818888888889</v>
      </c>
      <c r="DF653">
        <v>1390.873333333333</v>
      </c>
      <c r="DG653">
        <v>29.29691111111111</v>
      </c>
      <c r="DH653">
        <v>400.0825555555556</v>
      </c>
      <c r="DI653">
        <v>90.50045555555556</v>
      </c>
      <c r="DJ653">
        <v>0.1000575555555556</v>
      </c>
      <c r="DK653">
        <v>34.22895555555555</v>
      </c>
      <c r="DL653">
        <v>33.04304444444445</v>
      </c>
      <c r="DM653">
        <v>999.9000000000001</v>
      </c>
      <c r="DN653">
        <v>0</v>
      </c>
      <c r="DO653">
        <v>0</v>
      </c>
      <c r="DP653">
        <v>9992.852222222222</v>
      </c>
      <c r="DQ653">
        <v>0</v>
      </c>
      <c r="DR653">
        <v>383.7805555555556</v>
      </c>
      <c r="DS653">
        <v>-102.9272222222222</v>
      </c>
      <c r="DT653">
        <v>1431.797777777778</v>
      </c>
      <c r="DU653">
        <v>1523.85</v>
      </c>
      <c r="DV653">
        <v>8.914342222222224</v>
      </c>
      <c r="DW653">
        <v>1492.567777777778</v>
      </c>
      <c r="DX653">
        <v>20.52818888888889</v>
      </c>
      <c r="DY653">
        <v>2.66456</v>
      </c>
      <c r="DZ653">
        <v>1.857811111111111</v>
      </c>
      <c r="EA653">
        <v>22.06818888888889</v>
      </c>
      <c r="EB653">
        <v>16.28186666666667</v>
      </c>
      <c r="EC653">
        <v>1500.007777777778</v>
      </c>
      <c r="ED653">
        <v>0.9729933333333334</v>
      </c>
      <c r="EE653">
        <v>0.02700678888888889</v>
      </c>
      <c r="EF653">
        <v>0</v>
      </c>
      <c r="EG653">
        <v>1049.746666666666</v>
      </c>
      <c r="EH653">
        <v>5.00097</v>
      </c>
      <c r="EI653">
        <v>17188.59999999999</v>
      </c>
      <c r="EJ653">
        <v>12491.61111111111</v>
      </c>
      <c r="EK653">
        <v>43.125</v>
      </c>
      <c r="EL653">
        <v>44.937</v>
      </c>
      <c r="EM653">
        <v>43.375</v>
      </c>
      <c r="EN653">
        <v>44.625</v>
      </c>
      <c r="EO653">
        <v>44.25</v>
      </c>
      <c r="EP653">
        <v>1454.627777777778</v>
      </c>
      <c r="EQ653">
        <v>40.37888888888889</v>
      </c>
      <c r="ER653">
        <v>0</v>
      </c>
      <c r="ES653">
        <v>963.7999999523163</v>
      </c>
      <c r="ET653">
        <v>0</v>
      </c>
      <c r="EU653">
        <v>1050.5892</v>
      </c>
      <c r="EV653">
        <v>-10.74153843665569</v>
      </c>
      <c r="EW653">
        <v>-208.8923079384743</v>
      </c>
      <c r="EX653">
        <v>17200.616</v>
      </c>
      <c r="EY653">
        <v>15</v>
      </c>
      <c r="EZ653">
        <v>1652296461.5</v>
      </c>
      <c r="FA653" t="s">
        <v>1606</v>
      </c>
      <c r="FB653">
        <v>1652296461.5</v>
      </c>
      <c r="FC653">
        <v>1652296459.5</v>
      </c>
      <c r="FD653">
        <v>40</v>
      </c>
      <c r="FE653">
        <v>-0.753</v>
      </c>
      <c r="FF653">
        <v>0.017</v>
      </c>
      <c r="FG653">
        <v>0.039</v>
      </c>
      <c r="FH653">
        <v>0.136</v>
      </c>
      <c r="FI653">
        <v>400</v>
      </c>
      <c r="FJ653">
        <v>29</v>
      </c>
      <c r="FK653">
        <v>0.22</v>
      </c>
      <c r="FL653">
        <v>0.25</v>
      </c>
      <c r="FM653">
        <v>-102.339575</v>
      </c>
      <c r="FN653">
        <v>-3.713729831144346</v>
      </c>
      <c r="FO653">
        <v>0.3811679346101924</v>
      </c>
      <c r="FP653">
        <v>-1</v>
      </c>
      <c r="FQ653">
        <v>9.004881000000001</v>
      </c>
      <c r="FR653">
        <v>-0.6361672795497251</v>
      </c>
      <c r="FS653">
        <v>0.0624021317264082</v>
      </c>
      <c r="FT653">
        <v>0</v>
      </c>
      <c r="FU653">
        <v>0</v>
      </c>
      <c r="FV653">
        <v>0</v>
      </c>
      <c r="FW653">
        <v>0</v>
      </c>
      <c r="FX653">
        <v>-1</v>
      </c>
      <c r="FY653">
        <v>0</v>
      </c>
      <c r="FZ653">
        <v>1</v>
      </c>
      <c r="GA653" t="s">
        <v>710</v>
      </c>
      <c r="GB653">
        <v>2.69282</v>
      </c>
      <c r="GC653">
        <v>2.70518</v>
      </c>
      <c r="GD653">
        <v>0.210779</v>
      </c>
      <c r="GE653">
        <v>0.217774</v>
      </c>
      <c r="GF653">
        <v>0.121459</v>
      </c>
      <c r="GG653">
        <v>0.0934371</v>
      </c>
      <c r="GH653">
        <v>24695.1</v>
      </c>
      <c r="GI653">
        <v>24580.5</v>
      </c>
      <c r="GJ653">
        <v>29129.2</v>
      </c>
      <c r="GK653">
        <v>29097</v>
      </c>
      <c r="GL653">
        <v>33880.9</v>
      </c>
      <c r="GM653">
        <v>35122.1</v>
      </c>
      <c r="GN653">
        <v>40990.9</v>
      </c>
      <c r="GO653">
        <v>41525.8</v>
      </c>
      <c r="GP653">
        <v>1.70995</v>
      </c>
      <c r="GQ653">
        <v>1.98617</v>
      </c>
      <c r="GR653">
        <v>0.0782125</v>
      </c>
      <c r="GS653">
        <v>0</v>
      </c>
      <c r="GT653">
        <v>31.7751</v>
      </c>
      <c r="GU653">
        <v>999.9</v>
      </c>
      <c r="GV653">
        <v>36.4</v>
      </c>
      <c r="GW653">
        <v>38.2</v>
      </c>
      <c r="GX653">
        <v>27.0701</v>
      </c>
      <c r="GY653">
        <v>62.8747</v>
      </c>
      <c r="GZ653">
        <v>29.4191</v>
      </c>
      <c r="HA653">
        <v>1</v>
      </c>
      <c r="HB653">
        <v>0.429375</v>
      </c>
      <c r="HC653">
        <v>0</v>
      </c>
      <c r="HD653">
        <v>20.3913</v>
      </c>
      <c r="HE653">
        <v>5.21624</v>
      </c>
      <c r="HF653">
        <v>12.0099</v>
      </c>
      <c r="HG653">
        <v>4.9866</v>
      </c>
      <c r="HH653">
        <v>3.28833</v>
      </c>
      <c r="HI653">
        <v>2597</v>
      </c>
      <c r="HJ653">
        <v>9999</v>
      </c>
      <c r="HK653">
        <v>9999</v>
      </c>
      <c r="HL653">
        <v>48.2</v>
      </c>
      <c r="HM653">
        <v>1.86737</v>
      </c>
      <c r="HN653">
        <v>1.8663</v>
      </c>
      <c r="HO653">
        <v>1.86584</v>
      </c>
      <c r="HP653">
        <v>1.86572</v>
      </c>
      <c r="HQ653">
        <v>1.86754</v>
      </c>
      <c r="HR653">
        <v>1.87006</v>
      </c>
      <c r="HS653">
        <v>1.86874</v>
      </c>
      <c r="HT653">
        <v>1.87012</v>
      </c>
      <c r="HU653">
        <v>0</v>
      </c>
      <c r="HV653">
        <v>0</v>
      </c>
      <c r="HW653">
        <v>0</v>
      </c>
      <c r="HX653">
        <v>0</v>
      </c>
      <c r="HY653" t="s">
        <v>425</v>
      </c>
      <c r="HZ653" t="s">
        <v>426</v>
      </c>
      <c r="IA653" t="s">
        <v>427</v>
      </c>
      <c r="IB653" t="s">
        <v>427</v>
      </c>
      <c r="IC653" t="s">
        <v>427</v>
      </c>
      <c r="ID653" t="s">
        <v>427</v>
      </c>
      <c r="IE653">
        <v>0</v>
      </c>
      <c r="IF653">
        <v>100</v>
      </c>
      <c r="IG653">
        <v>100</v>
      </c>
      <c r="IH653">
        <v>-1.25</v>
      </c>
      <c r="II653">
        <v>0.1456</v>
      </c>
      <c r="IJ653">
        <v>0.3340698134881136</v>
      </c>
      <c r="IK653">
        <v>-0.0004613869835165773</v>
      </c>
      <c r="IL653">
        <v>-7.733014719846753E-07</v>
      </c>
      <c r="IM653">
        <v>2.12217718631011E-10</v>
      </c>
      <c r="IN653">
        <v>-0.1489367367143348</v>
      </c>
      <c r="IO653">
        <v>0.000886434048502425</v>
      </c>
      <c r="IP653">
        <v>0.0004187276611132993</v>
      </c>
      <c r="IQ653">
        <v>-3.612086840460417E-06</v>
      </c>
      <c r="IR653">
        <v>19</v>
      </c>
      <c r="IS653">
        <v>2204</v>
      </c>
      <c r="IT653">
        <v>1</v>
      </c>
      <c r="IU653">
        <v>37</v>
      </c>
      <c r="IV653">
        <v>15.8</v>
      </c>
      <c r="IW653">
        <v>15.8</v>
      </c>
      <c r="IX653">
        <v>2.93213</v>
      </c>
      <c r="IY653">
        <v>2.21069</v>
      </c>
      <c r="IZ653">
        <v>1.39648</v>
      </c>
      <c r="JA653">
        <v>2.34741</v>
      </c>
      <c r="JB653">
        <v>1.49536</v>
      </c>
      <c r="JC653">
        <v>2.33032</v>
      </c>
      <c r="JD653">
        <v>40.222</v>
      </c>
      <c r="JE653">
        <v>13.379</v>
      </c>
      <c r="JF653">
        <v>18</v>
      </c>
      <c r="JG653">
        <v>393.218</v>
      </c>
      <c r="JH653">
        <v>553.522</v>
      </c>
      <c r="JI653">
        <v>33.4404</v>
      </c>
      <c r="JJ653">
        <v>32.9679</v>
      </c>
      <c r="JK653">
        <v>30.0004</v>
      </c>
      <c r="JL653">
        <v>32.7998</v>
      </c>
      <c r="JM653">
        <v>32.6865</v>
      </c>
      <c r="JN653">
        <v>58.6949</v>
      </c>
      <c r="JO653">
        <v>24.9392</v>
      </c>
      <c r="JP653">
        <v>0</v>
      </c>
      <c r="JQ653">
        <v>-999.9</v>
      </c>
      <c r="JR653">
        <v>1517</v>
      </c>
      <c r="JS653">
        <v>20.7119</v>
      </c>
      <c r="JT653">
        <v>99.5558</v>
      </c>
      <c r="JU653">
        <v>99.6694</v>
      </c>
    </row>
    <row r="654" spans="1:281">
      <c r="A654">
        <v>638</v>
      </c>
      <c r="B654">
        <v>1652297412</v>
      </c>
      <c r="C654">
        <v>15355.5</v>
      </c>
      <c r="D654" t="s">
        <v>1789</v>
      </c>
      <c r="E654" t="s">
        <v>1790</v>
      </c>
      <c r="F654">
        <v>5</v>
      </c>
      <c r="G654" t="s">
        <v>1605</v>
      </c>
      <c r="H654" t="s">
        <v>418</v>
      </c>
      <c r="I654">
        <v>1652297409.2</v>
      </c>
      <c r="J654">
        <f>(K654)/1000</f>
        <v>0</v>
      </c>
      <c r="K654">
        <f>IF(CZ654, AN654, AH654)</f>
        <v>0</v>
      </c>
      <c r="L654">
        <f>IF(CZ654, AI654, AG654)</f>
        <v>0</v>
      </c>
      <c r="M654">
        <f>DB654 - IF(AU654&gt;1, L654*CV654*100.0/(AW654*DP654), 0)</f>
        <v>0</v>
      </c>
      <c r="N654">
        <f>((T654-J654/2)*M654-L654)/(T654+J654/2)</f>
        <v>0</v>
      </c>
      <c r="O654">
        <f>N654*(DI654+DJ654)/1000.0</f>
        <v>0</v>
      </c>
      <c r="P654">
        <f>(DB654 - IF(AU654&gt;1, L654*CV654*100.0/(AW654*DP654), 0))*(DI654+DJ654)/1000.0</f>
        <v>0</v>
      </c>
      <c r="Q654">
        <f>2.0/((1/S654-1/R654)+SIGN(S654)*SQRT((1/S654-1/R654)*(1/S654-1/R654) + 4*CW654/((CW654+1)*(CW654+1))*(2*1/S654*1/R654-1/R654*1/R654)))</f>
        <v>0</v>
      </c>
      <c r="R654">
        <f>IF(LEFT(CX654,1)&lt;&gt;"0",IF(LEFT(CX654,1)="1",3.0,CY654),$D$5+$E$5*(DP654*DI654/($K$5*1000))+$F$5*(DP654*DI654/($K$5*1000))*MAX(MIN(CV654,$J$5),$I$5)*MAX(MIN(CV654,$J$5),$I$5)+$G$5*MAX(MIN(CV654,$J$5),$I$5)*(DP654*DI654/($K$5*1000))+$H$5*(DP654*DI654/($K$5*1000))*(DP654*DI654/($K$5*1000)))</f>
        <v>0</v>
      </c>
      <c r="S654">
        <f>J654*(1000-(1000*0.61365*exp(17.502*W654/(240.97+W654))/(DI654+DJ654)+DD654)/2)/(1000*0.61365*exp(17.502*W654/(240.97+W654))/(DI654+DJ654)-DD654)</f>
        <v>0</v>
      </c>
      <c r="T654">
        <f>1/((CW654+1)/(Q654/1.6)+1/(R654/1.37)) + CW654/((CW654+1)/(Q654/1.6) + CW654/(R654/1.37))</f>
        <v>0</v>
      </c>
      <c r="U654">
        <f>(CR654*CU654)</f>
        <v>0</v>
      </c>
      <c r="V654">
        <f>(DK654+(U654+2*0.95*5.67E-8*(((DK654+$B$7)+273)^4-(DK654+273)^4)-44100*J654)/(1.84*29.3*R654+8*0.95*5.67E-8*(DK654+273)^3))</f>
        <v>0</v>
      </c>
      <c r="W654">
        <f>($C$7*DL654+$D$7*DM654+$E$7*V654)</f>
        <v>0</v>
      </c>
      <c r="X654">
        <f>0.61365*exp(17.502*W654/(240.97+W654))</f>
        <v>0</v>
      </c>
      <c r="Y654">
        <f>(Z654/AA654*100)</f>
        <v>0</v>
      </c>
      <c r="Z654">
        <f>DD654*(DI654+DJ654)/1000</f>
        <v>0</v>
      </c>
      <c r="AA654">
        <f>0.61365*exp(17.502*DK654/(240.97+DK654))</f>
        <v>0</v>
      </c>
      <c r="AB654">
        <f>(X654-DD654*(DI654+DJ654)/1000)</f>
        <v>0</v>
      </c>
      <c r="AC654">
        <f>(-J654*44100)</f>
        <v>0</v>
      </c>
      <c r="AD654">
        <f>2*29.3*R654*0.92*(DK654-W654)</f>
        <v>0</v>
      </c>
      <c r="AE654">
        <f>2*0.95*5.67E-8*(((DK654+$B$7)+273)^4-(W654+273)^4)</f>
        <v>0</v>
      </c>
      <c r="AF654">
        <f>U654+AE654+AC654+AD654</f>
        <v>0</v>
      </c>
      <c r="AG654">
        <f>DH654*AU654*(DC654-DB654*(1000-AU654*DE654)/(1000-AU654*DD654))/(100*CV654)</f>
        <v>0</v>
      </c>
      <c r="AH654">
        <f>1000*DH654*AU654*(DD654-DE654)/(100*CV654*(1000-AU654*DD654))</f>
        <v>0</v>
      </c>
      <c r="AI654">
        <f>(AJ654 - AK654 - DI654*1E3/(8.314*(DK654+273.15)) * AM654/DH654 * AL654) * DH654/(100*CV654) * (1000 - DE654)/1000</f>
        <v>0</v>
      </c>
      <c r="AJ654">
        <v>1536.755692444728</v>
      </c>
      <c r="AK654">
        <v>1455.763212121212</v>
      </c>
      <c r="AL654">
        <v>3.446526566204206</v>
      </c>
      <c r="AM654">
        <v>66.43299364286264</v>
      </c>
      <c r="AN654">
        <f>(AP654 - AO654 + DI654*1E3/(8.314*(DK654+273.15)) * AR654/DH654 * AQ654) * DH654/(100*CV654) * 1000/(1000 - AP654)</f>
        <v>0</v>
      </c>
      <c r="AO654">
        <v>20.60044326263075</v>
      </c>
      <c r="AP654">
        <v>29.45015944055945</v>
      </c>
      <c r="AQ654">
        <v>0.0001248512874226638</v>
      </c>
      <c r="AR654">
        <v>79.14352764128105</v>
      </c>
      <c r="AS654">
        <v>0</v>
      </c>
      <c r="AT654">
        <v>0</v>
      </c>
      <c r="AU654">
        <f>IF(AS654*$H$13&gt;=AW654,1.0,(AW654/(AW654-AS654*$H$13)))</f>
        <v>0</v>
      </c>
      <c r="AV654">
        <f>(AU654-1)*100</f>
        <v>0</v>
      </c>
      <c r="AW654">
        <f>MAX(0,($B$13+$C$13*DP654)/(1+$D$13*DP654)*DI654/(DK654+273)*$E$13)</f>
        <v>0</v>
      </c>
      <c r="AX654" t="s">
        <v>421</v>
      </c>
      <c r="AY654" t="s">
        <v>421</v>
      </c>
      <c r="AZ654">
        <v>0</v>
      </c>
      <c r="BA654">
        <v>0</v>
      </c>
      <c r="BB654">
        <f>1-AZ654/BA654</f>
        <v>0</v>
      </c>
      <c r="BC654">
        <v>0</v>
      </c>
      <c r="BD654" t="s">
        <v>421</v>
      </c>
      <c r="BE654" t="s">
        <v>421</v>
      </c>
      <c r="BF654">
        <v>0</v>
      </c>
      <c r="BG654">
        <v>0</v>
      </c>
      <c r="BH654">
        <f>1-BF654/BG654</f>
        <v>0</v>
      </c>
      <c r="BI654">
        <v>0.5</v>
      </c>
      <c r="BJ654">
        <f>CS654</f>
        <v>0</v>
      </c>
      <c r="BK654">
        <f>L654</f>
        <v>0</v>
      </c>
      <c r="BL654">
        <f>BH654*BI654*BJ654</f>
        <v>0</v>
      </c>
      <c r="BM654">
        <f>(BK654-BC654)/BJ654</f>
        <v>0</v>
      </c>
      <c r="BN654">
        <f>(BA654-BG654)/BG654</f>
        <v>0</v>
      </c>
      <c r="BO654">
        <f>AZ654/(BB654+AZ654/BG654)</f>
        <v>0</v>
      </c>
      <c r="BP654" t="s">
        <v>421</v>
      </c>
      <c r="BQ654">
        <v>0</v>
      </c>
      <c r="BR654">
        <f>IF(BQ654&lt;&gt;0, BQ654, BO654)</f>
        <v>0</v>
      </c>
      <c r="BS654">
        <f>1-BR654/BG654</f>
        <v>0</v>
      </c>
      <c r="BT654">
        <f>(BG654-BF654)/(BG654-BR654)</f>
        <v>0</v>
      </c>
      <c r="BU654">
        <f>(BA654-BG654)/(BA654-BR654)</f>
        <v>0</v>
      </c>
      <c r="BV654">
        <f>(BG654-BF654)/(BG654-AZ654)</f>
        <v>0</v>
      </c>
      <c r="BW654">
        <f>(BA654-BG654)/(BA654-AZ654)</f>
        <v>0</v>
      </c>
      <c r="BX654">
        <f>(BT654*BR654/BF654)</f>
        <v>0</v>
      </c>
      <c r="BY654">
        <f>(1-BX654)</f>
        <v>0</v>
      </c>
      <c r="BZ654">
        <v>1371</v>
      </c>
      <c r="CA654">
        <v>300</v>
      </c>
      <c r="CB654">
        <v>300</v>
      </c>
      <c r="CC654">
        <v>300</v>
      </c>
      <c r="CD654">
        <v>10508.5</v>
      </c>
      <c r="CE654">
        <v>0.03</v>
      </c>
      <c r="CF654">
        <v>-0.00739737</v>
      </c>
      <c r="CG654">
        <v>0.08</v>
      </c>
      <c r="CH654" t="s">
        <v>421</v>
      </c>
      <c r="CI654" t="s">
        <v>421</v>
      </c>
      <c r="CJ654" t="s">
        <v>421</v>
      </c>
      <c r="CK654" t="s">
        <v>421</v>
      </c>
      <c r="CL654" t="s">
        <v>421</v>
      </c>
      <c r="CM654" t="s">
        <v>421</v>
      </c>
      <c r="CN654" t="s">
        <v>421</v>
      </c>
      <c r="CO654" t="s">
        <v>421</v>
      </c>
      <c r="CP654" t="s">
        <v>421</v>
      </c>
      <c r="CQ654" t="s">
        <v>421</v>
      </c>
      <c r="CR654">
        <f>$B$11*DQ654+$C$11*DR654+$F$11*EC654*(1-EF654)</f>
        <v>0</v>
      </c>
      <c r="CS654">
        <f>CR654*CT654</f>
        <v>0</v>
      </c>
      <c r="CT654">
        <f>($B$11*$D$9+$C$11*$D$9+$F$11*((EP654+EH654)/MAX(EP654+EH654+EQ654, 0.1)*$I$9+EQ654/MAX(EP654+EH654+EQ654, 0.1)*$J$9))/($B$11+$C$11+$F$11)</f>
        <v>0</v>
      </c>
      <c r="CU654">
        <f>($B$11*$K$9+$C$11*$K$9+$F$11*((EP654+EH654)/MAX(EP654+EH654+EQ654, 0.1)*$P$9+EQ654/MAX(EP654+EH654+EQ654, 0.1)*$Q$9))/($B$11+$C$11+$F$11)</f>
        <v>0</v>
      </c>
      <c r="CV654">
        <v>6</v>
      </c>
      <c r="CW654">
        <v>0.5</v>
      </c>
      <c r="CX654" t="s">
        <v>422</v>
      </c>
      <c r="CY654">
        <v>2</v>
      </c>
      <c r="CZ654" t="b">
        <v>1</v>
      </c>
      <c r="DA654">
        <v>1652297409.2</v>
      </c>
      <c r="DB654">
        <v>1405.174</v>
      </c>
      <c r="DC654">
        <v>1508.273</v>
      </c>
      <c r="DD654">
        <v>29.44748</v>
      </c>
      <c r="DE654">
        <v>20.61002</v>
      </c>
      <c r="DF654">
        <v>1406.428</v>
      </c>
      <c r="DG654">
        <v>29.30181</v>
      </c>
      <c r="DH654">
        <v>400.0561</v>
      </c>
      <c r="DI654">
        <v>90.49919</v>
      </c>
      <c r="DJ654">
        <v>0.10000285</v>
      </c>
      <c r="DK654">
        <v>34.23215</v>
      </c>
      <c r="DL654">
        <v>33.04447</v>
      </c>
      <c r="DM654">
        <v>999.9</v>
      </c>
      <c r="DN654">
        <v>0</v>
      </c>
      <c r="DO654">
        <v>0</v>
      </c>
      <c r="DP654">
        <v>9995.248</v>
      </c>
      <c r="DQ654">
        <v>0</v>
      </c>
      <c r="DR654">
        <v>387.8187</v>
      </c>
      <c r="DS654">
        <v>-103.0994</v>
      </c>
      <c r="DT654">
        <v>1447.807</v>
      </c>
      <c r="DU654">
        <v>1540.013</v>
      </c>
      <c r="DV654">
        <v>8.837461999999999</v>
      </c>
      <c r="DW654">
        <v>1508.273</v>
      </c>
      <c r="DX654">
        <v>20.61002</v>
      </c>
      <c r="DY654">
        <v>2.664976</v>
      </c>
      <c r="DZ654">
        <v>1.86519</v>
      </c>
      <c r="EA654">
        <v>22.07072</v>
      </c>
      <c r="EB654">
        <v>16.3441</v>
      </c>
      <c r="EC654">
        <v>1499.981</v>
      </c>
      <c r="ED654">
        <v>0.9729927999999999</v>
      </c>
      <c r="EE654">
        <v>0.02700726</v>
      </c>
      <c r="EF654">
        <v>0</v>
      </c>
      <c r="EG654">
        <v>1048.988</v>
      </c>
      <c r="EH654">
        <v>5.000970000000001</v>
      </c>
      <c r="EI654">
        <v>17181.38</v>
      </c>
      <c r="EJ654">
        <v>12491.39</v>
      </c>
      <c r="EK654">
        <v>43.125</v>
      </c>
      <c r="EL654">
        <v>44.937</v>
      </c>
      <c r="EM654">
        <v>43.375</v>
      </c>
      <c r="EN654">
        <v>44.625</v>
      </c>
      <c r="EO654">
        <v>44.25</v>
      </c>
      <c r="EP654">
        <v>1454.601</v>
      </c>
      <c r="EQ654">
        <v>40.38</v>
      </c>
      <c r="ER654">
        <v>0</v>
      </c>
      <c r="ES654">
        <v>969.2000000476837</v>
      </c>
      <c r="ET654">
        <v>0</v>
      </c>
      <c r="EU654">
        <v>1049.745</v>
      </c>
      <c r="EV654">
        <v>-9.814358968273131</v>
      </c>
      <c r="EW654">
        <v>-165.2000026305996</v>
      </c>
      <c r="EX654">
        <v>17182.79615384616</v>
      </c>
      <c r="EY654">
        <v>15</v>
      </c>
      <c r="EZ654">
        <v>1652296461.5</v>
      </c>
      <c r="FA654" t="s">
        <v>1606</v>
      </c>
      <c r="FB654">
        <v>1652296461.5</v>
      </c>
      <c r="FC654">
        <v>1652296459.5</v>
      </c>
      <c r="FD654">
        <v>40</v>
      </c>
      <c r="FE654">
        <v>-0.753</v>
      </c>
      <c r="FF654">
        <v>0.017</v>
      </c>
      <c r="FG654">
        <v>0.039</v>
      </c>
      <c r="FH654">
        <v>0.136</v>
      </c>
      <c r="FI654">
        <v>400</v>
      </c>
      <c r="FJ654">
        <v>29</v>
      </c>
      <c r="FK654">
        <v>0.22</v>
      </c>
      <c r="FL654">
        <v>0.25</v>
      </c>
      <c r="FM654">
        <v>-102.6656341463415</v>
      </c>
      <c r="FN654">
        <v>-3.319442508710576</v>
      </c>
      <c r="FO654">
        <v>0.3515429929712693</v>
      </c>
      <c r="FP654">
        <v>-1</v>
      </c>
      <c r="FQ654">
        <v>8.940800243902437</v>
      </c>
      <c r="FR654">
        <v>-0.6714457839721195</v>
      </c>
      <c r="FS654">
        <v>0.06763622872784883</v>
      </c>
      <c r="FT654">
        <v>0</v>
      </c>
      <c r="FU654">
        <v>0</v>
      </c>
      <c r="FV654">
        <v>0</v>
      </c>
      <c r="FW654">
        <v>0</v>
      </c>
      <c r="FX654">
        <v>-1</v>
      </c>
      <c r="FY654">
        <v>0</v>
      </c>
      <c r="FZ654">
        <v>1</v>
      </c>
      <c r="GA654" t="s">
        <v>710</v>
      </c>
      <c r="GB654">
        <v>2.69263</v>
      </c>
      <c r="GC654">
        <v>2.70513</v>
      </c>
      <c r="GD654">
        <v>0.212318</v>
      </c>
      <c r="GE654">
        <v>0.21924</v>
      </c>
      <c r="GF654">
        <v>0.121475</v>
      </c>
      <c r="GG654">
        <v>0.09360980000000001</v>
      </c>
      <c r="GH654">
        <v>24647.3</v>
      </c>
      <c r="GI654">
        <v>24534.1</v>
      </c>
      <c r="GJ654">
        <v>29129.9</v>
      </c>
      <c r="GK654">
        <v>29096.8</v>
      </c>
      <c r="GL654">
        <v>33881.1</v>
      </c>
      <c r="GM654">
        <v>35115.1</v>
      </c>
      <c r="GN654">
        <v>40992</v>
      </c>
      <c r="GO654">
        <v>41525.4</v>
      </c>
      <c r="GP654">
        <v>1.70952</v>
      </c>
      <c r="GQ654">
        <v>1.98668</v>
      </c>
      <c r="GR654">
        <v>0.0781007</v>
      </c>
      <c r="GS654">
        <v>0</v>
      </c>
      <c r="GT654">
        <v>31.777</v>
      </c>
      <c r="GU654">
        <v>999.9</v>
      </c>
      <c r="GV654">
        <v>36.4</v>
      </c>
      <c r="GW654">
        <v>38.2</v>
      </c>
      <c r="GX654">
        <v>27.0674</v>
      </c>
      <c r="GY654">
        <v>62.7047</v>
      </c>
      <c r="GZ654">
        <v>29.6194</v>
      </c>
      <c r="HA654">
        <v>1</v>
      </c>
      <c r="HB654">
        <v>0.429527</v>
      </c>
      <c r="HC654">
        <v>0</v>
      </c>
      <c r="HD654">
        <v>20.3912</v>
      </c>
      <c r="HE654">
        <v>5.21549</v>
      </c>
      <c r="HF654">
        <v>12.0099</v>
      </c>
      <c r="HG654">
        <v>4.98625</v>
      </c>
      <c r="HH654">
        <v>3.2882</v>
      </c>
      <c r="HI654">
        <v>2597.2</v>
      </c>
      <c r="HJ654">
        <v>9999</v>
      </c>
      <c r="HK654">
        <v>9999</v>
      </c>
      <c r="HL654">
        <v>48.2</v>
      </c>
      <c r="HM654">
        <v>1.86737</v>
      </c>
      <c r="HN654">
        <v>1.86632</v>
      </c>
      <c r="HO654">
        <v>1.86585</v>
      </c>
      <c r="HP654">
        <v>1.86572</v>
      </c>
      <c r="HQ654">
        <v>1.86756</v>
      </c>
      <c r="HR654">
        <v>1.87007</v>
      </c>
      <c r="HS654">
        <v>1.86874</v>
      </c>
      <c r="HT654">
        <v>1.87012</v>
      </c>
      <c r="HU654">
        <v>0</v>
      </c>
      <c r="HV654">
        <v>0</v>
      </c>
      <c r="HW654">
        <v>0</v>
      </c>
      <c r="HX654">
        <v>0</v>
      </c>
      <c r="HY654" t="s">
        <v>425</v>
      </c>
      <c r="HZ654" t="s">
        <v>426</v>
      </c>
      <c r="IA654" t="s">
        <v>427</v>
      </c>
      <c r="IB654" t="s">
        <v>427</v>
      </c>
      <c r="IC654" t="s">
        <v>427</v>
      </c>
      <c r="ID654" t="s">
        <v>427</v>
      </c>
      <c r="IE654">
        <v>0</v>
      </c>
      <c r="IF654">
        <v>100</v>
      </c>
      <c r="IG654">
        <v>100</v>
      </c>
      <c r="IH654">
        <v>-1.26</v>
      </c>
      <c r="II654">
        <v>0.1458</v>
      </c>
      <c r="IJ654">
        <v>0.3340698134881136</v>
      </c>
      <c r="IK654">
        <v>-0.0004613869835165773</v>
      </c>
      <c r="IL654">
        <v>-7.733014719846753E-07</v>
      </c>
      <c r="IM654">
        <v>2.12217718631011E-10</v>
      </c>
      <c r="IN654">
        <v>-0.1489367367143348</v>
      </c>
      <c r="IO654">
        <v>0.000886434048502425</v>
      </c>
      <c r="IP654">
        <v>0.0004187276611132993</v>
      </c>
      <c r="IQ654">
        <v>-3.612086840460417E-06</v>
      </c>
      <c r="IR654">
        <v>19</v>
      </c>
      <c r="IS654">
        <v>2204</v>
      </c>
      <c r="IT654">
        <v>1</v>
      </c>
      <c r="IU654">
        <v>37</v>
      </c>
      <c r="IV654">
        <v>15.8</v>
      </c>
      <c r="IW654">
        <v>15.9</v>
      </c>
      <c r="IX654">
        <v>2.96021</v>
      </c>
      <c r="IY654">
        <v>2.20947</v>
      </c>
      <c r="IZ654">
        <v>1.39648</v>
      </c>
      <c r="JA654">
        <v>2.34741</v>
      </c>
      <c r="JB654">
        <v>1.49536</v>
      </c>
      <c r="JC654">
        <v>2.34863</v>
      </c>
      <c r="JD654">
        <v>40.222</v>
      </c>
      <c r="JE654">
        <v>13.379</v>
      </c>
      <c r="JF654">
        <v>18</v>
      </c>
      <c r="JG654">
        <v>393.006</v>
      </c>
      <c r="JH654">
        <v>553.929</v>
      </c>
      <c r="JI654">
        <v>33.4442</v>
      </c>
      <c r="JJ654">
        <v>32.9716</v>
      </c>
      <c r="JK654">
        <v>30.0002</v>
      </c>
      <c r="JL654">
        <v>32.8034</v>
      </c>
      <c r="JM654">
        <v>32.6901</v>
      </c>
      <c r="JN654">
        <v>59.2529</v>
      </c>
      <c r="JO654">
        <v>24.6555</v>
      </c>
      <c r="JP654">
        <v>0</v>
      </c>
      <c r="JQ654">
        <v>-999.9</v>
      </c>
      <c r="JR654">
        <v>1537.05</v>
      </c>
      <c r="JS654">
        <v>20.7821</v>
      </c>
      <c r="JT654">
        <v>99.5583</v>
      </c>
      <c r="JU654">
        <v>99.6687</v>
      </c>
    </row>
    <row r="655" spans="1:281">
      <c r="A655">
        <v>639</v>
      </c>
      <c r="B655">
        <v>1652297416.6</v>
      </c>
      <c r="C655">
        <v>15360.09999990463</v>
      </c>
      <c r="D655" t="s">
        <v>1791</v>
      </c>
      <c r="E655" t="s">
        <v>1792</v>
      </c>
      <c r="F655">
        <v>5</v>
      </c>
      <c r="G655" t="s">
        <v>1605</v>
      </c>
      <c r="H655" t="s">
        <v>418</v>
      </c>
      <c r="I655">
        <v>1652297414.08</v>
      </c>
      <c r="J655">
        <f>(K655)/1000</f>
        <v>0</v>
      </c>
      <c r="K655">
        <f>IF(CZ655, AN655, AH655)</f>
        <v>0</v>
      </c>
      <c r="L655">
        <f>IF(CZ655, AI655, AG655)</f>
        <v>0</v>
      </c>
      <c r="M655">
        <f>DB655 - IF(AU655&gt;1, L655*CV655*100.0/(AW655*DP655), 0)</f>
        <v>0</v>
      </c>
      <c r="N655">
        <f>((T655-J655/2)*M655-L655)/(T655+J655/2)</f>
        <v>0</v>
      </c>
      <c r="O655">
        <f>N655*(DI655+DJ655)/1000.0</f>
        <v>0</v>
      </c>
      <c r="P655">
        <f>(DB655 - IF(AU655&gt;1, L655*CV655*100.0/(AW655*DP655), 0))*(DI655+DJ655)/1000.0</f>
        <v>0</v>
      </c>
      <c r="Q655">
        <f>2.0/((1/S655-1/R655)+SIGN(S655)*SQRT((1/S655-1/R655)*(1/S655-1/R655) + 4*CW655/((CW655+1)*(CW655+1))*(2*1/S655*1/R655-1/R655*1/R655)))</f>
        <v>0</v>
      </c>
      <c r="R655">
        <f>IF(LEFT(CX655,1)&lt;&gt;"0",IF(LEFT(CX655,1)="1",3.0,CY655),$D$5+$E$5*(DP655*DI655/($K$5*1000))+$F$5*(DP655*DI655/($K$5*1000))*MAX(MIN(CV655,$J$5),$I$5)*MAX(MIN(CV655,$J$5),$I$5)+$G$5*MAX(MIN(CV655,$J$5),$I$5)*(DP655*DI655/($K$5*1000))+$H$5*(DP655*DI655/($K$5*1000))*(DP655*DI655/($K$5*1000)))</f>
        <v>0</v>
      </c>
      <c r="S655">
        <f>J655*(1000-(1000*0.61365*exp(17.502*W655/(240.97+W655))/(DI655+DJ655)+DD655)/2)/(1000*0.61365*exp(17.502*W655/(240.97+W655))/(DI655+DJ655)-DD655)</f>
        <v>0</v>
      </c>
      <c r="T655">
        <f>1/((CW655+1)/(Q655/1.6)+1/(R655/1.37)) + CW655/((CW655+1)/(Q655/1.6) + CW655/(R655/1.37))</f>
        <v>0</v>
      </c>
      <c r="U655">
        <f>(CR655*CU655)</f>
        <v>0</v>
      </c>
      <c r="V655">
        <f>(DK655+(U655+2*0.95*5.67E-8*(((DK655+$B$7)+273)^4-(DK655+273)^4)-44100*J655)/(1.84*29.3*R655+8*0.95*5.67E-8*(DK655+273)^3))</f>
        <v>0</v>
      </c>
      <c r="W655">
        <f>($C$7*DL655+$D$7*DM655+$E$7*V655)</f>
        <v>0</v>
      </c>
      <c r="X655">
        <f>0.61365*exp(17.502*W655/(240.97+W655))</f>
        <v>0</v>
      </c>
      <c r="Y655">
        <f>(Z655/AA655*100)</f>
        <v>0</v>
      </c>
      <c r="Z655">
        <f>DD655*(DI655+DJ655)/1000</f>
        <v>0</v>
      </c>
      <c r="AA655">
        <f>0.61365*exp(17.502*DK655/(240.97+DK655))</f>
        <v>0</v>
      </c>
      <c r="AB655">
        <f>(X655-DD655*(DI655+DJ655)/1000)</f>
        <v>0</v>
      </c>
      <c r="AC655">
        <f>(-J655*44100)</f>
        <v>0</v>
      </c>
      <c r="AD655">
        <f>2*29.3*R655*0.92*(DK655-W655)</f>
        <v>0</v>
      </c>
      <c r="AE655">
        <f>2*0.95*5.67E-8*(((DK655+$B$7)+273)^4-(W655+273)^4)</f>
        <v>0</v>
      </c>
      <c r="AF655">
        <f>U655+AE655+AC655+AD655</f>
        <v>0</v>
      </c>
      <c r="AG655">
        <f>DH655*AU655*(DC655-DB655*(1000-AU655*DE655)/(1000-AU655*DD655))/(100*CV655)</f>
        <v>0</v>
      </c>
      <c r="AH655">
        <f>1000*DH655*AU655*(DD655-DE655)/(100*CV655*(1000-AU655*DD655))</f>
        <v>0</v>
      </c>
      <c r="AI655">
        <f>(AJ655 - AK655 - DI655*1E3/(8.314*(DK655+273.15)) * AM655/DH655 * AL655) * DH655/(100*CV655) * (1000 - DE655)/1000</f>
        <v>0</v>
      </c>
      <c r="AJ655">
        <v>1552.660268731982</v>
      </c>
      <c r="AK655">
        <v>1471.479354805081</v>
      </c>
      <c r="AL655">
        <v>3.407923141889498</v>
      </c>
      <c r="AM655">
        <v>66.43299364286264</v>
      </c>
      <c r="AN655">
        <f>(AP655 - AO655 + DI655*1E3/(8.314*(DK655+273.15)) * AR655/DH655 * AQ655) * DH655/(100*CV655) * 1000/(1000 - AP655)</f>
        <v>0</v>
      </c>
      <c r="AO655">
        <v>20.64305343080506</v>
      </c>
      <c r="AP655">
        <v>29.45912005751855</v>
      </c>
      <c r="AQ655">
        <v>0.000197725439568105</v>
      </c>
      <c r="AR655">
        <v>79.14352764128105</v>
      </c>
      <c r="AS655">
        <v>0</v>
      </c>
      <c r="AT655">
        <v>0</v>
      </c>
      <c r="AU655">
        <f>IF(AS655*$H$13&gt;=AW655,1.0,(AW655/(AW655-AS655*$H$13)))</f>
        <v>0</v>
      </c>
      <c r="AV655">
        <f>(AU655-1)*100</f>
        <v>0</v>
      </c>
      <c r="AW655">
        <f>MAX(0,($B$13+$C$13*DP655)/(1+$D$13*DP655)*DI655/(DK655+273)*$E$13)</f>
        <v>0</v>
      </c>
      <c r="AX655" t="s">
        <v>421</v>
      </c>
      <c r="AY655" t="s">
        <v>421</v>
      </c>
      <c r="AZ655">
        <v>0</v>
      </c>
      <c r="BA655">
        <v>0</v>
      </c>
      <c r="BB655">
        <f>1-AZ655/BA655</f>
        <v>0</v>
      </c>
      <c r="BC655">
        <v>0</v>
      </c>
      <c r="BD655" t="s">
        <v>421</v>
      </c>
      <c r="BE655" t="s">
        <v>421</v>
      </c>
      <c r="BF655">
        <v>0</v>
      </c>
      <c r="BG655">
        <v>0</v>
      </c>
      <c r="BH655">
        <f>1-BF655/BG655</f>
        <v>0</v>
      </c>
      <c r="BI655">
        <v>0.5</v>
      </c>
      <c r="BJ655">
        <f>CS655</f>
        <v>0</v>
      </c>
      <c r="BK655">
        <f>L655</f>
        <v>0</v>
      </c>
      <c r="BL655">
        <f>BH655*BI655*BJ655</f>
        <v>0</v>
      </c>
      <c r="BM655">
        <f>(BK655-BC655)/BJ655</f>
        <v>0</v>
      </c>
      <c r="BN655">
        <f>(BA655-BG655)/BG655</f>
        <v>0</v>
      </c>
      <c r="BO655">
        <f>AZ655/(BB655+AZ655/BG655)</f>
        <v>0</v>
      </c>
      <c r="BP655" t="s">
        <v>421</v>
      </c>
      <c r="BQ655">
        <v>0</v>
      </c>
      <c r="BR655">
        <f>IF(BQ655&lt;&gt;0, BQ655, BO655)</f>
        <v>0</v>
      </c>
      <c r="BS655">
        <f>1-BR655/BG655</f>
        <v>0</v>
      </c>
      <c r="BT655">
        <f>(BG655-BF655)/(BG655-BR655)</f>
        <v>0</v>
      </c>
      <c r="BU655">
        <f>(BA655-BG655)/(BA655-BR655)</f>
        <v>0</v>
      </c>
      <c r="BV655">
        <f>(BG655-BF655)/(BG655-AZ655)</f>
        <v>0</v>
      </c>
      <c r="BW655">
        <f>(BA655-BG655)/(BA655-AZ655)</f>
        <v>0</v>
      </c>
      <c r="BX655">
        <f>(BT655*BR655/BF655)</f>
        <v>0</v>
      </c>
      <c r="BY655">
        <f>(1-BX655)</f>
        <v>0</v>
      </c>
      <c r="BZ655">
        <v>1371</v>
      </c>
      <c r="CA655">
        <v>300</v>
      </c>
      <c r="CB655">
        <v>300</v>
      </c>
      <c r="CC655">
        <v>300</v>
      </c>
      <c r="CD655">
        <v>10508.5</v>
      </c>
      <c r="CE655">
        <v>0.03</v>
      </c>
      <c r="CF655">
        <v>-0.00739737</v>
      </c>
      <c r="CG655">
        <v>0.08</v>
      </c>
      <c r="CH655" t="s">
        <v>421</v>
      </c>
      <c r="CI655" t="s">
        <v>421</v>
      </c>
      <c r="CJ655" t="s">
        <v>421</v>
      </c>
      <c r="CK655" t="s">
        <v>421</v>
      </c>
      <c r="CL655" t="s">
        <v>421</v>
      </c>
      <c r="CM655" t="s">
        <v>421</v>
      </c>
      <c r="CN655" t="s">
        <v>421</v>
      </c>
      <c r="CO655" t="s">
        <v>421</v>
      </c>
      <c r="CP655" t="s">
        <v>421</v>
      </c>
      <c r="CQ655" t="s">
        <v>421</v>
      </c>
      <c r="CR655">
        <f>$B$11*DQ655+$C$11*DR655+$F$11*EC655*(1-EF655)</f>
        <v>0</v>
      </c>
      <c r="CS655">
        <f>CR655*CT655</f>
        <v>0</v>
      </c>
      <c r="CT655">
        <f>($B$11*$D$9+$C$11*$D$9+$F$11*((EP655+EH655)/MAX(EP655+EH655+EQ655, 0.1)*$I$9+EQ655/MAX(EP655+EH655+EQ655, 0.1)*$J$9))/($B$11+$C$11+$F$11)</f>
        <v>0</v>
      </c>
      <c r="CU655">
        <f>($B$11*$K$9+$C$11*$K$9+$F$11*((EP655+EH655)/MAX(EP655+EH655+EQ655, 0.1)*$P$9+EQ655/MAX(EP655+EH655+EQ655, 0.1)*$Q$9))/($B$11+$C$11+$F$11)</f>
        <v>0</v>
      </c>
      <c r="CV655">
        <v>6</v>
      </c>
      <c r="CW655">
        <v>0.5</v>
      </c>
      <c r="CX655" t="s">
        <v>422</v>
      </c>
      <c r="CY655">
        <v>2</v>
      </c>
      <c r="CZ655" t="b">
        <v>1</v>
      </c>
      <c r="DA655">
        <v>1652297414.08</v>
      </c>
      <c r="DB655">
        <v>1421.431</v>
      </c>
      <c r="DC655">
        <v>1524.818</v>
      </c>
      <c r="DD655">
        <v>29.45522</v>
      </c>
      <c r="DE655">
        <v>20.66288</v>
      </c>
      <c r="DF655">
        <v>1422.708</v>
      </c>
      <c r="DG655">
        <v>29.30944</v>
      </c>
      <c r="DH655">
        <v>400.0881000000001</v>
      </c>
      <c r="DI655">
        <v>90.49777</v>
      </c>
      <c r="DJ655">
        <v>0.09998929999999999</v>
      </c>
      <c r="DK655">
        <v>34.23235</v>
      </c>
      <c r="DL655">
        <v>33.04521</v>
      </c>
      <c r="DM655">
        <v>999.9</v>
      </c>
      <c r="DN655">
        <v>0</v>
      </c>
      <c r="DO655">
        <v>0</v>
      </c>
      <c r="DP655">
        <v>10001.182</v>
      </c>
      <c r="DQ655">
        <v>0</v>
      </c>
      <c r="DR655">
        <v>388.2503</v>
      </c>
      <c r="DS655">
        <v>-103.3866</v>
      </c>
      <c r="DT655">
        <v>1464.569</v>
      </c>
      <c r="DU655">
        <v>1556.991</v>
      </c>
      <c r="DV655">
        <v>8.792319000000001</v>
      </c>
      <c r="DW655">
        <v>1524.818</v>
      </c>
      <c r="DX655">
        <v>20.66288</v>
      </c>
      <c r="DY655">
        <v>2.66563</v>
      </c>
      <c r="DZ655">
        <v>1.869945</v>
      </c>
      <c r="EA655">
        <v>22.07476</v>
      </c>
      <c r="EB655">
        <v>16.38408</v>
      </c>
      <c r="EC655">
        <v>1500.005</v>
      </c>
      <c r="ED655">
        <v>0.9729927999999999</v>
      </c>
      <c r="EE655">
        <v>0.02700726</v>
      </c>
      <c r="EF655">
        <v>0</v>
      </c>
      <c r="EG655">
        <v>1048.222</v>
      </c>
      <c r="EH655">
        <v>5.000970000000001</v>
      </c>
      <c r="EI655">
        <v>17195.12</v>
      </c>
      <c r="EJ655">
        <v>12491.61</v>
      </c>
      <c r="EK655">
        <v>43.125</v>
      </c>
      <c r="EL655">
        <v>44.937</v>
      </c>
      <c r="EM655">
        <v>43.375</v>
      </c>
      <c r="EN655">
        <v>44.625</v>
      </c>
      <c r="EO655">
        <v>44.25</v>
      </c>
      <c r="EP655">
        <v>1454.625</v>
      </c>
      <c r="EQ655">
        <v>40.38</v>
      </c>
      <c r="ER655">
        <v>0</v>
      </c>
      <c r="ES655">
        <v>973.3999998569489</v>
      </c>
      <c r="ET655">
        <v>0</v>
      </c>
      <c r="EU655">
        <v>1048.9936</v>
      </c>
      <c r="EV655">
        <v>-9.606923082999327</v>
      </c>
      <c r="EW655">
        <v>-14.19231074099515</v>
      </c>
      <c r="EX655">
        <v>17177.248</v>
      </c>
      <c r="EY655">
        <v>15</v>
      </c>
      <c r="EZ655">
        <v>1652296461.5</v>
      </c>
      <c r="FA655" t="s">
        <v>1606</v>
      </c>
      <c r="FB655">
        <v>1652296461.5</v>
      </c>
      <c r="FC655">
        <v>1652296459.5</v>
      </c>
      <c r="FD655">
        <v>40</v>
      </c>
      <c r="FE655">
        <v>-0.753</v>
      </c>
      <c r="FF655">
        <v>0.017</v>
      </c>
      <c r="FG655">
        <v>0.039</v>
      </c>
      <c r="FH655">
        <v>0.136</v>
      </c>
      <c r="FI655">
        <v>400</v>
      </c>
      <c r="FJ655">
        <v>29</v>
      </c>
      <c r="FK655">
        <v>0.22</v>
      </c>
      <c r="FL655">
        <v>0.25</v>
      </c>
      <c r="FM655">
        <v>-102.9559756097561</v>
      </c>
      <c r="FN655">
        <v>-3.453682045692293</v>
      </c>
      <c r="FO655">
        <v>0.3590981581824029</v>
      </c>
      <c r="FP655">
        <v>-1</v>
      </c>
      <c r="FQ655">
        <v>8.88069487804878</v>
      </c>
      <c r="FR655">
        <v>-0.7136339262753428</v>
      </c>
      <c r="FS655">
        <v>0.07091115633860298</v>
      </c>
      <c r="FT655">
        <v>0</v>
      </c>
      <c r="FU655">
        <v>0</v>
      </c>
      <c r="FV655">
        <v>0</v>
      </c>
      <c r="FW655">
        <v>0</v>
      </c>
      <c r="FX655">
        <v>-1</v>
      </c>
      <c r="FY655">
        <v>0</v>
      </c>
      <c r="FZ655">
        <v>1</v>
      </c>
      <c r="GA655" t="s">
        <v>710</v>
      </c>
      <c r="GB655">
        <v>2.69273</v>
      </c>
      <c r="GC655">
        <v>2.70516</v>
      </c>
      <c r="GD655">
        <v>0.213716</v>
      </c>
      <c r="GE655">
        <v>0.220601</v>
      </c>
      <c r="GF655">
        <v>0.121498</v>
      </c>
      <c r="GG655">
        <v>0.0937963</v>
      </c>
      <c r="GH655">
        <v>24603.3</v>
      </c>
      <c r="GI655">
        <v>24491.4</v>
      </c>
      <c r="GJ655">
        <v>29129.7</v>
      </c>
      <c r="GK655">
        <v>29097.1</v>
      </c>
      <c r="GL655">
        <v>33880.2</v>
      </c>
      <c r="GM655">
        <v>35108.2</v>
      </c>
      <c r="GN655">
        <v>40991.9</v>
      </c>
      <c r="GO655">
        <v>41525.7</v>
      </c>
      <c r="GP655">
        <v>1.70958</v>
      </c>
      <c r="GQ655">
        <v>1.98668</v>
      </c>
      <c r="GR655">
        <v>0.0781342</v>
      </c>
      <c r="GS655">
        <v>0</v>
      </c>
      <c r="GT655">
        <v>31.777</v>
      </c>
      <c r="GU655">
        <v>999.9</v>
      </c>
      <c r="GV655">
        <v>36.4</v>
      </c>
      <c r="GW655">
        <v>38.2</v>
      </c>
      <c r="GX655">
        <v>27.0698</v>
      </c>
      <c r="GY655">
        <v>62.752</v>
      </c>
      <c r="GZ655">
        <v>28.8341</v>
      </c>
      <c r="HA655">
        <v>1</v>
      </c>
      <c r="HB655">
        <v>0.429665</v>
      </c>
      <c r="HC655">
        <v>0</v>
      </c>
      <c r="HD655">
        <v>20.3914</v>
      </c>
      <c r="HE655">
        <v>5.21549</v>
      </c>
      <c r="HF655">
        <v>12.0099</v>
      </c>
      <c r="HG655">
        <v>4.98635</v>
      </c>
      <c r="HH655">
        <v>3.28813</v>
      </c>
      <c r="HI655">
        <v>2597.2</v>
      </c>
      <c r="HJ655">
        <v>9999</v>
      </c>
      <c r="HK655">
        <v>9999</v>
      </c>
      <c r="HL655">
        <v>48.2</v>
      </c>
      <c r="HM655">
        <v>1.86737</v>
      </c>
      <c r="HN655">
        <v>1.86633</v>
      </c>
      <c r="HO655">
        <v>1.86586</v>
      </c>
      <c r="HP655">
        <v>1.8657</v>
      </c>
      <c r="HQ655">
        <v>1.86753</v>
      </c>
      <c r="HR655">
        <v>1.87006</v>
      </c>
      <c r="HS655">
        <v>1.86873</v>
      </c>
      <c r="HT655">
        <v>1.87011</v>
      </c>
      <c r="HU655">
        <v>0</v>
      </c>
      <c r="HV655">
        <v>0</v>
      </c>
      <c r="HW655">
        <v>0</v>
      </c>
      <c r="HX655">
        <v>0</v>
      </c>
      <c r="HY655" t="s">
        <v>425</v>
      </c>
      <c r="HZ655" t="s">
        <v>426</v>
      </c>
      <c r="IA655" t="s">
        <v>427</v>
      </c>
      <c r="IB655" t="s">
        <v>427</v>
      </c>
      <c r="IC655" t="s">
        <v>427</v>
      </c>
      <c r="ID655" t="s">
        <v>427</v>
      </c>
      <c r="IE655">
        <v>0</v>
      </c>
      <c r="IF655">
        <v>100</v>
      </c>
      <c r="IG655">
        <v>100</v>
      </c>
      <c r="IH655">
        <v>-1.29</v>
      </c>
      <c r="II655">
        <v>0.1459</v>
      </c>
      <c r="IJ655">
        <v>0.3340698134881136</v>
      </c>
      <c r="IK655">
        <v>-0.0004613869835165773</v>
      </c>
      <c r="IL655">
        <v>-7.733014719846753E-07</v>
      </c>
      <c r="IM655">
        <v>2.12217718631011E-10</v>
      </c>
      <c r="IN655">
        <v>-0.1489367367143348</v>
      </c>
      <c r="IO655">
        <v>0.000886434048502425</v>
      </c>
      <c r="IP655">
        <v>0.0004187276611132993</v>
      </c>
      <c r="IQ655">
        <v>-3.612086840460417E-06</v>
      </c>
      <c r="IR655">
        <v>19</v>
      </c>
      <c r="IS655">
        <v>2204</v>
      </c>
      <c r="IT655">
        <v>1</v>
      </c>
      <c r="IU655">
        <v>37</v>
      </c>
      <c r="IV655">
        <v>15.9</v>
      </c>
      <c r="IW655">
        <v>16</v>
      </c>
      <c r="IX655">
        <v>2.98218</v>
      </c>
      <c r="IY655">
        <v>2.20581</v>
      </c>
      <c r="IZ655">
        <v>1.39648</v>
      </c>
      <c r="JA655">
        <v>2.34741</v>
      </c>
      <c r="JB655">
        <v>1.49536</v>
      </c>
      <c r="JC655">
        <v>2.35962</v>
      </c>
      <c r="JD655">
        <v>40.222</v>
      </c>
      <c r="JE655">
        <v>13.3703</v>
      </c>
      <c r="JF655">
        <v>18</v>
      </c>
      <c r="JG655">
        <v>393.053</v>
      </c>
      <c r="JH655">
        <v>553.958</v>
      </c>
      <c r="JI655">
        <v>33.4474</v>
      </c>
      <c r="JJ655">
        <v>32.9743</v>
      </c>
      <c r="JK655">
        <v>30.0003</v>
      </c>
      <c r="JL655">
        <v>32.8067</v>
      </c>
      <c r="JM655">
        <v>32.6935</v>
      </c>
      <c r="JN655">
        <v>59.6965</v>
      </c>
      <c r="JO655">
        <v>24.3601</v>
      </c>
      <c r="JP655">
        <v>0</v>
      </c>
      <c r="JQ655">
        <v>-999.9</v>
      </c>
      <c r="JR655">
        <v>1550.42</v>
      </c>
      <c r="JS655">
        <v>20.8371</v>
      </c>
      <c r="JT655">
        <v>99.55800000000001</v>
      </c>
      <c r="JU655">
        <v>99.6695</v>
      </c>
    </row>
    <row r="656" spans="1:281">
      <c r="A656">
        <v>640</v>
      </c>
      <c r="B656">
        <v>1652297421.6</v>
      </c>
      <c r="C656">
        <v>15365.09999990463</v>
      </c>
      <c r="D656" t="s">
        <v>1793</v>
      </c>
      <c r="E656" t="s">
        <v>1794</v>
      </c>
      <c r="F656">
        <v>5</v>
      </c>
      <c r="G656" t="s">
        <v>1605</v>
      </c>
      <c r="H656" t="s">
        <v>418</v>
      </c>
      <c r="I656">
        <v>1652297419.1</v>
      </c>
      <c r="J656">
        <f>(K656)/1000</f>
        <v>0</v>
      </c>
      <c r="K656">
        <f>IF(CZ656, AN656, AH656)</f>
        <v>0</v>
      </c>
      <c r="L656">
        <f>IF(CZ656, AI656, AG656)</f>
        <v>0</v>
      </c>
      <c r="M656">
        <f>DB656 - IF(AU656&gt;1, L656*CV656*100.0/(AW656*DP656), 0)</f>
        <v>0</v>
      </c>
      <c r="N656">
        <f>((T656-J656/2)*M656-L656)/(T656+J656/2)</f>
        <v>0</v>
      </c>
      <c r="O656">
        <f>N656*(DI656+DJ656)/1000.0</f>
        <v>0</v>
      </c>
      <c r="P656">
        <f>(DB656 - IF(AU656&gt;1, L656*CV656*100.0/(AW656*DP656), 0))*(DI656+DJ656)/1000.0</f>
        <v>0</v>
      </c>
      <c r="Q656">
        <f>2.0/((1/S656-1/R656)+SIGN(S656)*SQRT((1/S656-1/R656)*(1/S656-1/R656) + 4*CW656/((CW656+1)*(CW656+1))*(2*1/S656*1/R656-1/R656*1/R656)))</f>
        <v>0</v>
      </c>
      <c r="R656">
        <f>IF(LEFT(CX656,1)&lt;&gt;"0",IF(LEFT(CX656,1)="1",3.0,CY656),$D$5+$E$5*(DP656*DI656/($K$5*1000))+$F$5*(DP656*DI656/($K$5*1000))*MAX(MIN(CV656,$J$5),$I$5)*MAX(MIN(CV656,$J$5),$I$5)+$G$5*MAX(MIN(CV656,$J$5),$I$5)*(DP656*DI656/($K$5*1000))+$H$5*(DP656*DI656/($K$5*1000))*(DP656*DI656/($K$5*1000)))</f>
        <v>0</v>
      </c>
      <c r="S656">
        <f>J656*(1000-(1000*0.61365*exp(17.502*W656/(240.97+W656))/(DI656+DJ656)+DD656)/2)/(1000*0.61365*exp(17.502*W656/(240.97+W656))/(DI656+DJ656)-DD656)</f>
        <v>0</v>
      </c>
      <c r="T656">
        <f>1/((CW656+1)/(Q656/1.6)+1/(R656/1.37)) + CW656/((CW656+1)/(Q656/1.6) + CW656/(R656/1.37))</f>
        <v>0</v>
      </c>
      <c r="U656">
        <f>(CR656*CU656)</f>
        <v>0</v>
      </c>
      <c r="V656">
        <f>(DK656+(U656+2*0.95*5.67E-8*(((DK656+$B$7)+273)^4-(DK656+273)^4)-44100*J656)/(1.84*29.3*R656+8*0.95*5.67E-8*(DK656+273)^3))</f>
        <v>0</v>
      </c>
      <c r="W656">
        <f>($C$7*DL656+$D$7*DM656+$E$7*V656)</f>
        <v>0</v>
      </c>
      <c r="X656">
        <f>0.61365*exp(17.502*W656/(240.97+W656))</f>
        <v>0</v>
      </c>
      <c r="Y656">
        <f>(Z656/AA656*100)</f>
        <v>0</v>
      </c>
      <c r="Z656">
        <f>DD656*(DI656+DJ656)/1000</f>
        <v>0</v>
      </c>
      <c r="AA656">
        <f>0.61365*exp(17.502*DK656/(240.97+DK656))</f>
        <v>0</v>
      </c>
      <c r="AB656">
        <f>(X656-DD656*(DI656+DJ656)/1000)</f>
        <v>0</v>
      </c>
      <c r="AC656">
        <f>(-J656*44100)</f>
        <v>0</v>
      </c>
      <c r="AD656">
        <f>2*29.3*R656*0.92*(DK656-W656)</f>
        <v>0</v>
      </c>
      <c r="AE656">
        <f>2*0.95*5.67E-8*(((DK656+$B$7)+273)^4-(W656+273)^4)</f>
        <v>0</v>
      </c>
      <c r="AF656">
        <f>U656+AE656+AC656+AD656</f>
        <v>0</v>
      </c>
      <c r="AG656">
        <f>DH656*AU656*(DC656-DB656*(1000-AU656*DE656)/(1000-AU656*DD656))/(100*CV656)</f>
        <v>0</v>
      </c>
      <c r="AH656">
        <f>1000*DH656*AU656*(DD656-DE656)/(100*CV656*(1000-AU656*DD656))</f>
        <v>0</v>
      </c>
      <c r="AI656">
        <f>(AJ656 - AK656 - DI656*1E3/(8.314*(DK656+273.15)) * AM656/DH656 * AL656) * DH656/(100*CV656) * (1000 - DE656)/1000</f>
        <v>0</v>
      </c>
      <c r="AJ656">
        <v>1569.941449322753</v>
      </c>
      <c r="AK656">
        <v>1488.522424242424</v>
      </c>
      <c r="AL656">
        <v>3.39984526043493</v>
      </c>
      <c r="AM656">
        <v>66.43299364286264</v>
      </c>
      <c r="AN656">
        <f>(AP656 - AO656 + DI656*1E3/(8.314*(DK656+273.15)) * AR656/DH656 * AQ656) * DH656/(100*CV656) * 1000/(1000 - AP656)</f>
        <v>0</v>
      </c>
      <c r="AO656">
        <v>20.71324341675064</v>
      </c>
      <c r="AP656">
        <v>29.4854083916084</v>
      </c>
      <c r="AQ656">
        <v>0.0004044714952350865</v>
      </c>
      <c r="AR656">
        <v>79.14352764128105</v>
      </c>
      <c r="AS656">
        <v>0</v>
      </c>
      <c r="AT656">
        <v>0</v>
      </c>
      <c r="AU656">
        <f>IF(AS656*$H$13&gt;=AW656,1.0,(AW656/(AW656-AS656*$H$13)))</f>
        <v>0</v>
      </c>
      <c r="AV656">
        <f>(AU656-1)*100</f>
        <v>0</v>
      </c>
      <c r="AW656">
        <f>MAX(0,($B$13+$C$13*DP656)/(1+$D$13*DP656)*DI656/(DK656+273)*$E$13)</f>
        <v>0</v>
      </c>
      <c r="AX656" t="s">
        <v>421</v>
      </c>
      <c r="AY656" t="s">
        <v>421</v>
      </c>
      <c r="AZ656">
        <v>0</v>
      </c>
      <c r="BA656">
        <v>0</v>
      </c>
      <c r="BB656">
        <f>1-AZ656/BA656</f>
        <v>0</v>
      </c>
      <c r="BC656">
        <v>0</v>
      </c>
      <c r="BD656" t="s">
        <v>421</v>
      </c>
      <c r="BE656" t="s">
        <v>421</v>
      </c>
      <c r="BF656">
        <v>0</v>
      </c>
      <c r="BG656">
        <v>0</v>
      </c>
      <c r="BH656">
        <f>1-BF656/BG656</f>
        <v>0</v>
      </c>
      <c r="BI656">
        <v>0.5</v>
      </c>
      <c r="BJ656">
        <f>CS656</f>
        <v>0</v>
      </c>
      <c r="BK656">
        <f>L656</f>
        <v>0</v>
      </c>
      <c r="BL656">
        <f>BH656*BI656*BJ656</f>
        <v>0</v>
      </c>
      <c r="BM656">
        <f>(BK656-BC656)/BJ656</f>
        <v>0</v>
      </c>
      <c r="BN656">
        <f>(BA656-BG656)/BG656</f>
        <v>0</v>
      </c>
      <c r="BO656">
        <f>AZ656/(BB656+AZ656/BG656)</f>
        <v>0</v>
      </c>
      <c r="BP656" t="s">
        <v>421</v>
      </c>
      <c r="BQ656">
        <v>0</v>
      </c>
      <c r="BR656">
        <f>IF(BQ656&lt;&gt;0, BQ656, BO656)</f>
        <v>0</v>
      </c>
      <c r="BS656">
        <f>1-BR656/BG656</f>
        <v>0</v>
      </c>
      <c r="BT656">
        <f>(BG656-BF656)/(BG656-BR656)</f>
        <v>0</v>
      </c>
      <c r="BU656">
        <f>(BA656-BG656)/(BA656-BR656)</f>
        <v>0</v>
      </c>
      <c r="BV656">
        <f>(BG656-BF656)/(BG656-AZ656)</f>
        <v>0</v>
      </c>
      <c r="BW656">
        <f>(BA656-BG656)/(BA656-AZ656)</f>
        <v>0</v>
      </c>
      <c r="BX656">
        <f>(BT656*BR656/BF656)</f>
        <v>0</v>
      </c>
      <c r="BY656">
        <f>(1-BX656)</f>
        <v>0</v>
      </c>
      <c r="BZ656">
        <v>1371</v>
      </c>
      <c r="CA656">
        <v>300</v>
      </c>
      <c r="CB656">
        <v>300</v>
      </c>
      <c r="CC656">
        <v>300</v>
      </c>
      <c r="CD656">
        <v>10508.5</v>
      </c>
      <c r="CE656">
        <v>0.03</v>
      </c>
      <c r="CF656">
        <v>-0.00739737</v>
      </c>
      <c r="CG656">
        <v>0.08</v>
      </c>
      <c r="CH656" t="s">
        <v>421</v>
      </c>
      <c r="CI656" t="s">
        <v>421</v>
      </c>
      <c r="CJ656" t="s">
        <v>421</v>
      </c>
      <c r="CK656" t="s">
        <v>421</v>
      </c>
      <c r="CL656" t="s">
        <v>421</v>
      </c>
      <c r="CM656" t="s">
        <v>421</v>
      </c>
      <c r="CN656" t="s">
        <v>421</v>
      </c>
      <c r="CO656" t="s">
        <v>421</v>
      </c>
      <c r="CP656" t="s">
        <v>421</v>
      </c>
      <c r="CQ656" t="s">
        <v>421</v>
      </c>
      <c r="CR656">
        <f>$B$11*DQ656+$C$11*DR656+$F$11*EC656*(1-EF656)</f>
        <v>0</v>
      </c>
      <c r="CS656">
        <f>CR656*CT656</f>
        <v>0</v>
      </c>
      <c r="CT656">
        <f>($B$11*$D$9+$C$11*$D$9+$F$11*((EP656+EH656)/MAX(EP656+EH656+EQ656, 0.1)*$I$9+EQ656/MAX(EP656+EH656+EQ656, 0.1)*$J$9))/($B$11+$C$11+$F$11)</f>
        <v>0</v>
      </c>
      <c r="CU656">
        <f>($B$11*$K$9+$C$11*$K$9+$F$11*((EP656+EH656)/MAX(EP656+EH656+EQ656, 0.1)*$P$9+EQ656/MAX(EP656+EH656+EQ656, 0.1)*$Q$9))/($B$11+$C$11+$F$11)</f>
        <v>0</v>
      </c>
      <c r="CV656">
        <v>6</v>
      </c>
      <c r="CW656">
        <v>0.5</v>
      </c>
      <c r="CX656" t="s">
        <v>422</v>
      </c>
      <c r="CY656">
        <v>2</v>
      </c>
      <c r="CZ656" t="b">
        <v>1</v>
      </c>
      <c r="DA656">
        <v>1652297419.1</v>
      </c>
      <c r="DB656">
        <v>1438.063333333333</v>
      </c>
      <c r="DC656">
        <v>1541.578888888889</v>
      </c>
      <c r="DD656">
        <v>29.47331111111111</v>
      </c>
      <c r="DE656">
        <v>20.75062222222222</v>
      </c>
      <c r="DF656">
        <v>1439.362222222222</v>
      </c>
      <c r="DG656">
        <v>29.32722222222222</v>
      </c>
      <c r="DH656">
        <v>400.0517777777778</v>
      </c>
      <c r="DI656">
        <v>90.49857777777778</v>
      </c>
      <c r="DJ656">
        <v>0.09995437777777777</v>
      </c>
      <c r="DK656">
        <v>34.2352888888889</v>
      </c>
      <c r="DL656">
        <v>33.04843333333334</v>
      </c>
      <c r="DM656">
        <v>999.9000000000001</v>
      </c>
      <c r="DN656">
        <v>0</v>
      </c>
      <c r="DO656">
        <v>0</v>
      </c>
      <c r="DP656">
        <v>10000.06888888889</v>
      </c>
      <c r="DQ656">
        <v>0</v>
      </c>
      <c r="DR656">
        <v>387.3756666666666</v>
      </c>
      <c r="DS656">
        <v>-103.5131111111111</v>
      </c>
      <c r="DT656">
        <v>1481.735555555555</v>
      </c>
      <c r="DU656">
        <v>1574.244444444445</v>
      </c>
      <c r="DV656">
        <v>8.722694444444445</v>
      </c>
      <c r="DW656">
        <v>1541.578888888889</v>
      </c>
      <c r="DX656">
        <v>20.75062222222222</v>
      </c>
      <c r="DY656">
        <v>2.667292222222222</v>
      </c>
      <c r="DZ656">
        <v>1.8779</v>
      </c>
      <c r="EA656">
        <v>22.08498888888889</v>
      </c>
      <c r="EB656">
        <v>16.45075555555555</v>
      </c>
      <c r="EC656">
        <v>1500.024444444444</v>
      </c>
      <c r="ED656">
        <v>0.9729940000000001</v>
      </c>
      <c r="EE656">
        <v>0.0270062</v>
      </c>
      <c r="EF656">
        <v>0</v>
      </c>
      <c r="EG656">
        <v>1047.476666666666</v>
      </c>
      <c r="EH656">
        <v>5.00097</v>
      </c>
      <c r="EI656">
        <v>17140.51111111111</v>
      </c>
      <c r="EJ656">
        <v>12491.76666666667</v>
      </c>
      <c r="EK656">
        <v>43.125</v>
      </c>
      <c r="EL656">
        <v>44.937</v>
      </c>
      <c r="EM656">
        <v>43.375</v>
      </c>
      <c r="EN656">
        <v>44.625</v>
      </c>
      <c r="EO656">
        <v>44.25</v>
      </c>
      <c r="EP656">
        <v>1454.644444444444</v>
      </c>
      <c r="EQ656">
        <v>40.37444444444444</v>
      </c>
      <c r="ER656">
        <v>0</v>
      </c>
      <c r="ES656">
        <v>978.7999999523163</v>
      </c>
      <c r="ET656">
        <v>0</v>
      </c>
      <c r="EU656">
        <v>1048.178846153846</v>
      </c>
      <c r="EV656">
        <v>-9.559316206765834</v>
      </c>
      <c r="EW656">
        <v>-211.6752154285408</v>
      </c>
      <c r="EX656">
        <v>17164.02692307692</v>
      </c>
      <c r="EY656">
        <v>15</v>
      </c>
      <c r="EZ656">
        <v>1652296461.5</v>
      </c>
      <c r="FA656" t="s">
        <v>1606</v>
      </c>
      <c r="FB656">
        <v>1652296461.5</v>
      </c>
      <c r="FC656">
        <v>1652296459.5</v>
      </c>
      <c r="FD656">
        <v>40</v>
      </c>
      <c r="FE656">
        <v>-0.753</v>
      </c>
      <c r="FF656">
        <v>0.017</v>
      </c>
      <c r="FG656">
        <v>0.039</v>
      </c>
      <c r="FH656">
        <v>0.136</v>
      </c>
      <c r="FI656">
        <v>400</v>
      </c>
      <c r="FJ656">
        <v>29</v>
      </c>
      <c r="FK656">
        <v>0.22</v>
      </c>
      <c r="FL656">
        <v>0.25</v>
      </c>
      <c r="FM656">
        <v>-103.1762926829268</v>
      </c>
      <c r="FN656">
        <v>-2.935257137150034</v>
      </c>
      <c r="FO656">
        <v>0.3075091308501529</v>
      </c>
      <c r="FP656">
        <v>-1</v>
      </c>
      <c r="FQ656">
        <v>8.827685609756097</v>
      </c>
      <c r="FR656">
        <v>-0.770617778099739</v>
      </c>
      <c r="FS656">
        <v>0.07478363359650604</v>
      </c>
      <c r="FT656">
        <v>0</v>
      </c>
      <c r="FU656">
        <v>0</v>
      </c>
      <c r="FV656">
        <v>0</v>
      </c>
      <c r="FW656">
        <v>0</v>
      </c>
      <c r="FX656">
        <v>-1</v>
      </c>
      <c r="FY656">
        <v>0</v>
      </c>
      <c r="FZ656">
        <v>1</v>
      </c>
      <c r="GA656" t="s">
        <v>710</v>
      </c>
      <c r="GB656">
        <v>2.69277</v>
      </c>
      <c r="GC656">
        <v>2.70514</v>
      </c>
      <c r="GD656">
        <v>0.215222</v>
      </c>
      <c r="GE656">
        <v>0.22205</v>
      </c>
      <c r="GF656">
        <v>0.121575</v>
      </c>
      <c r="GG656">
        <v>0.09406100000000001</v>
      </c>
      <c r="GH656">
        <v>24556.3</v>
      </c>
      <c r="GI656">
        <v>24445.4</v>
      </c>
      <c r="GJ656">
        <v>29130.1</v>
      </c>
      <c r="GK656">
        <v>29096.7</v>
      </c>
      <c r="GL656">
        <v>33877.9</v>
      </c>
      <c r="GM656">
        <v>35097.7</v>
      </c>
      <c r="GN656">
        <v>40992.7</v>
      </c>
      <c r="GO656">
        <v>41525.5</v>
      </c>
      <c r="GP656">
        <v>1.70935</v>
      </c>
      <c r="GQ656">
        <v>1.9866</v>
      </c>
      <c r="GR656">
        <v>0.0787601</v>
      </c>
      <c r="GS656">
        <v>0</v>
      </c>
      <c r="GT656">
        <v>31.777</v>
      </c>
      <c r="GU656">
        <v>999.9</v>
      </c>
      <c r="GV656">
        <v>36.3</v>
      </c>
      <c r="GW656">
        <v>38.2</v>
      </c>
      <c r="GX656">
        <v>26.9936</v>
      </c>
      <c r="GY656">
        <v>62.822</v>
      </c>
      <c r="GZ656">
        <v>28.7861</v>
      </c>
      <c r="HA656">
        <v>1</v>
      </c>
      <c r="HB656">
        <v>0.43003</v>
      </c>
      <c r="HC656">
        <v>0</v>
      </c>
      <c r="HD656">
        <v>20.3914</v>
      </c>
      <c r="HE656">
        <v>5.21609</v>
      </c>
      <c r="HF656">
        <v>12.0099</v>
      </c>
      <c r="HG656">
        <v>4.98655</v>
      </c>
      <c r="HH656">
        <v>3.2886</v>
      </c>
      <c r="HI656">
        <v>2597.4</v>
      </c>
      <c r="HJ656">
        <v>9999</v>
      </c>
      <c r="HK656">
        <v>9999</v>
      </c>
      <c r="HL656">
        <v>48.2</v>
      </c>
      <c r="HM656">
        <v>1.86737</v>
      </c>
      <c r="HN656">
        <v>1.86631</v>
      </c>
      <c r="HO656">
        <v>1.86584</v>
      </c>
      <c r="HP656">
        <v>1.86572</v>
      </c>
      <c r="HQ656">
        <v>1.86753</v>
      </c>
      <c r="HR656">
        <v>1.87008</v>
      </c>
      <c r="HS656">
        <v>1.86874</v>
      </c>
      <c r="HT656">
        <v>1.8701</v>
      </c>
      <c r="HU656">
        <v>0</v>
      </c>
      <c r="HV656">
        <v>0</v>
      </c>
      <c r="HW656">
        <v>0</v>
      </c>
      <c r="HX656">
        <v>0</v>
      </c>
      <c r="HY656" t="s">
        <v>425</v>
      </c>
      <c r="HZ656" t="s">
        <v>426</v>
      </c>
      <c r="IA656" t="s">
        <v>427</v>
      </c>
      <c r="IB656" t="s">
        <v>427</v>
      </c>
      <c r="IC656" t="s">
        <v>427</v>
      </c>
      <c r="ID656" t="s">
        <v>427</v>
      </c>
      <c r="IE656">
        <v>0</v>
      </c>
      <c r="IF656">
        <v>100</v>
      </c>
      <c r="IG656">
        <v>100</v>
      </c>
      <c r="IH656">
        <v>-1.31</v>
      </c>
      <c r="II656">
        <v>0.1464</v>
      </c>
      <c r="IJ656">
        <v>0.3340698134881136</v>
      </c>
      <c r="IK656">
        <v>-0.0004613869835165773</v>
      </c>
      <c r="IL656">
        <v>-7.733014719846753E-07</v>
      </c>
      <c r="IM656">
        <v>2.12217718631011E-10</v>
      </c>
      <c r="IN656">
        <v>-0.1489367367143348</v>
      </c>
      <c r="IO656">
        <v>0.000886434048502425</v>
      </c>
      <c r="IP656">
        <v>0.0004187276611132993</v>
      </c>
      <c r="IQ656">
        <v>-3.612086840460417E-06</v>
      </c>
      <c r="IR656">
        <v>19</v>
      </c>
      <c r="IS656">
        <v>2204</v>
      </c>
      <c r="IT656">
        <v>1</v>
      </c>
      <c r="IU656">
        <v>37</v>
      </c>
      <c r="IV656">
        <v>16</v>
      </c>
      <c r="IW656">
        <v>16</v>
      </c>
      <c r="IX656">
        <v>3.00537</v>
      </c>
      <c r="IY656">
        <v>2.20703</v>
      </c>
      <c r="IZ656">
        <v>1.39648</v>
      </c>
      <c r="JA656">
        <v>2.34741</v>
      </c>
      <c r="JB656">
        <v>1.49536</v>
      </c>
      <c r="JC656">
        <v>2.3645</v>
      </c>
      <c r="JD656">
        <v>40.222</v>
      </c>
      <c r="JE656">
        <v>13.3703</v>
      </c>
      <c r="JF656">
        <v>18</v>
      </c>
      <c r="JG656">
        <v>392.95</v>
      </c>
      <c r="JH656">
        <v>553.934</v>
      </c>
      <c r="JI656">
        <v>33.4511</v>
      </c>
      <c r="JJ656">
        <v>32.9779</v>
      </c>
      <c r="JK656">
        <v>30.0003</v>
      </c>
      <c r="JL656">
        <v>32.8104</v>
      </c>
      <c r="JM656">
        <v>32.697</v>
      </c>
      <c r="JN656">
        <v>60.2493</v>
      </c>
      <c r="JO656">
        <v>24.3601</v>
      </c>
      <c r="JP656">
        <v>0</v>
      </c>
      <c r="JQ656">
        <v>-999.9</v>
      </c>
      <c r="JR656">
        <v>1570.6</v>
      </c>
      <c r="JS656">
        <v>20.8805</v>
      </c>
      <c r="JT656">
        <v>99.5596</v>
      </c>
      <c r="JU656">
        <v>99.6687</v>
      </c>
    </row>
    <row r="657" spans="1:281">
      <c r="A657">
        <v>641</v>
      </c>
      <c r="B657">
        <v>1652297426.6</v>
      </c>
      <c r="C657">
        <v>15370.09999990463</v>
      </c>
      <c r="D657" t="s">
        <v>1795</v>
      </c>
      <c r="E657" t="s">
        <v>1796</v>
      </c>
      <c r="F657">
        <v>5</v>
      </c>
      <c r="G657" t="s">
        <v>1605</v>
      </c>
      <c r="H657" t="s">
        <v>418</v>
      </c>
      <c r="I657">
        <v>1652297423.8</v>
      </c>
      <c r="J657">
        <f>(K657)/1000</f>
        <v>0</v>
      </c>
      <c r="K657">
        <f>IF(CZ657, AN657, AH657)</f>
        <v>0</v>
      </c>
      <c r="L657">
        <f>IF(CZ657, AI657, AG657)</f>
        <v>0</v>
      </c>
      <c r="M657">
        <f>DB657 - IF(AU657&gt;1, L657*CV657*100.0/(AW657*DP657), 0)</f>
        <v>0</v>
      </c>
      <c r="N657">
        <f>((T657-J657/2)*M657-L657)/(T657+J657/2)</f>
        <v>0</v>
      </c>
      <c r="O657">
        <f>N657*(DI657+DJ657)/1000.0</f>
        <v>0</v>
      </c>
      <c r="P657">
        <f>(DB657 - IF(AU657&gt;1, L657*CV657*100.0/(AW657*DP657), 0))*(DI657+DJ657)/1000.0</f>
        <v>0</v>
      </c>
      <c r="Q657">
        <f>2.0/((1/S657-1/R657)+SIGN(S657)*SQRT((1/S657-1/R657)*(1/S657-1/R657) + 4*CW657/((CW657+1)*(CW657+1))*(2*1/S657*1/R657-1/R657*1/R657)))</f>
        <v>0</v>
      </c>
      <c r="R657">
        <f>IF(LEFT(CX657,1)&lt;&gt;"0",IF(LEFT(CX657,1)="1",3.0,CY657),$D$5+$E$5*(DP657*DI657/($K$5*1000))+$F$5*(DP657*DI657/($K$5*1000))*MAX(MIN(CV657,$J$5),$I$5)*MAX(MIN(CV657,$J$5),$I$5)+$G$5*MAX(MIN(CV657,$J$5),$I$5)*(DP657*DI657/($K$5*1000))+$H$5*(DP657*DI657/($K$5*1000))*(DP657*DI657/($K$5*1000)))</f>
        <v>0</v>
      </c>
      <c r="S657">
        <f>J657*(1000-(1000*0.61365*exp(17.502*W657/(240.97+W657))/(DI657+DJ657)+DD657)/2)/(1000*0.61365*exp(17.502*W657/(240.97+W657))/(DI657+DJ657)-DD657)</f>
        <v>0</v>
      </c>
      <c r="T657">
        <f>1/((CW657+1)/(Q657/1.6)+1/(R657/1.37)) + CW657/((CW657+1)/(Q657/1.6) + CW657/(R657/1.37))</f>
        <v>0</v>
      </c>
      <c r="U657">
        <f>(CR657*CU657)</f>
        <v>0</v>
      </c>
      <c r="V657">
        <f>(DK657+(U657+2*0.95*5.67E-8*(((DK657+$B$7)+273)^4-(DK657+273)^4)-44100*J657)/(1.84*29.3*R657+8*0.95*5.67E-8*(DK657+273)^3))</f>
        <v>0</v>
      </c>
      <c r="W657">
        <f>($C$7*DL657+$D$7*DM657+$E$7*V657)</f>
        <v>0</v>
      </c>
      <c r="X657">
        <f>0.61365*exp(17.502*W657/(240.97+W657))</f>
        <v>0</v>
      </c>
      <c r="Y657">
        <f>(Z657/AA657*100)</f>
        <v>0</v>
      </c>
      <c r="Z657">
        <f>DD657*(DI657+DJ657)/1000</f>
        <v>0</v>
      </c>
      <c r="AA657">
        <f>0.61365*exp(17.502*DK657/(240.97+DK657))</f>
        <v>0</v>
      </c>
      <c r="AB657">
        <f>(X657-DD657*(DI657+DJ657)/1000)</f>
        <v>0</v>
      </c>
      <c r="AC657">
        <f>(-J657*44100)</f>
        <v>0</v>
      </c>
      <c r="AD657">
        <f>2*29.3*R657*0.92*(DK657-W657)</f>
        <v>0</v>
      </c>
      <c r="AE657">
        <f>2*0.95*5.67E-8*(((DK657+$B$7)+273)^4-(W657+273)^4)</f>
        <v>0</v>
      </c>
      <c r="AF657">
        <f>U657+AE657+AC657+AD657</f>
        <v>0</v>
      </c>
      <c r="AG657">
        <f>DH657*AU657*(DC657-DB657*(1000-AU657*DE657)/(1000-AU657*DD657))/(100*CV657)</f>
        <v>0</v>
      </c>
      <c r="AH657">
        <f>1000*DH657*AU657*(DD657-DE657)/(100*CV657*(1000-AU657*DD657))</f>
        <v>0</v>
      </c>
      <c r="AI657">
        <f>(AJ657 - AK657 - DI657*1E3/(8.314*(DK657+273.15)) * AM657/DH657 * AL657) * DH657/(100*CV657) * (1000 - DE657)/1000</f>
        <v>0</v>
      </c>
      <c r="AJ657">
        <v>1587.13436068742</v>
      </c>
      <c r="AK657">
        <v>1505.576121212121</v>
      </c>
      <c r="AL657">
        <v>3.411158308623573</v>
      </c>
      <c r="AM657">
        <v>66.43299364286264</v>
      </c>
      <c r="AN657">
        <f>(AP657 - AO657 + DI657*1E3/(8.314*(DK657+273.15)) * AR657/DH657 * AQ657) * DH657/(100*CV657) * 1000/(1000 - AP657)</f>
        <v>0</v>
      </c>
      <c r="AO657">
        <v>20.78084187056709</v>
      </c>
      <c r="AP657">
        <v>29.49667902097903</v>
      </c>
      <c r="AQ657">
        <v>0.001868190822043488</v>
      </c>
      <c r="AR657">
        <v>79.14352764128105</v>
      </c>
      <c r="AS657">
        <v>0</v>
      </c>
      <c r="AT657">
        <v>0</v>
      </c>
      <c r="AU657">
        <f>IF(AS657*$H$13&gt;=AW657,1.0,(AW657/(AW657-AS657*$H$13)))</f>
        <v>0</v>
      </c>
      <c r="AV657">
        <f>(AU657-1)*100</f>
        <v>0</v>
      </c>
      <c r="AW657">
        <f>MAX(0,($B$13+$C$13*DP657)/(1+$D$13*DP657)*DI657/(DK657+273)*$E$13)</f>
        <v>0</v>
      </c>
      <c r="AX657" t="s">
        <v>421</v>
      </c>
      <c r="AY657" t="s">
        <v>421</v>
      </c>
      <c r="AZ657">
        <v>0</v>
      </c>
      <c r="BA657">
        <v>0</v>
      </c>
      <c r="BB657">
        <f>1-AZ657/BA657</f>
        <v>0</v>
      </c>
      <c r="BC657">
        <v>0</v>
      </c>
      <c r="BD657" t="s">
        <v>421</v>
      </c>
      <c r="BE657" t="s">
        <v>421</v>
      </c>
      <c r="BF657">
        <v>0</v>
      </c>
      <c r="BG657">
        <v>0</v>
      </c>
      <c r="BH657">
        <f>1-BF657/BG657</f>
        <v>0</v>
      </c>
      <c r="BI657">
        <v>0.5</v>
      </c>
      <c r="BJ657">
        <f>CS657</f>
        <v>0</v>
      </c>
      <c r="BK657">
        <f>L657</f>
        <v>0</v>
      </c>
      <c r="BL657">
        <f>BH657*BI657*BJ657</f>
        <v>0</v>
      </c>
      <c r="BM657">
        <f>(BK657-BC657)/BJ657</f>
        <v>0</v>
      </c>
      <c r="BN657">
        <f>(BA657-BG657)/BG657</f>
        <v>0</v>
      </c>
      <c r="BO657">
        <f>AZ657/(BB657+AZ657/BG657)</f>
        <v>0</v>
      </c>
      <c r="BP657" t="s">
        <v>421</v>
      </c>
      <c r="BQ657">
        <v>0</v>
      </c>
      <c r="BR657">
        <f>IF(BQ657&lt;&gt;0, BQ657, BO657)</f>
        <v>0</v>
      </c>
      <c r="BS657">
        <f>1-BR657/BG657</f>
        <v>0</v>
      </c>
      <c r="BT657">
        <f>(BG657-BF657)/(BG657-BR657)</f>
        <v>0</v>
      </c>
      <c r="BU657">
        <f>(BA657-BG657)/(BA657-BR657)</f>
        <v>0</v>
      </c>
      <c r="BV657">
        <f>(BG657-BF657)/(BG657-AZ657)</f>
        <v>0</v>
      </c>
      <c r="BW657">
        <f>(BA657-BG657)/(BA657-AZ657)</f>
        <v>0</v>
      </c>
      <c r="BX657">
        <f>(BT657*BR657/BF657)</f>
        <v>0</v>
      </c>
      <c r="BY657">
        <f>(1-BX657)</f>
        <v>0</v>
      </c>
      <c r="BZ657">
        <v>1371</v>
      </c>
      <c r="CA657">
        <v>300</v>
      </c>
      <c r="CB657">
        <v>300</v>
      </c>
      <c r="CC657">
        <v>300</v>
      </c>
      <c r="CD657">
        <v>10508.5</v>
      </c>
      <c r="CE657">
        <v>0.03</v>
      </c>
      <c r="CF657">
        <v>-0.00739737</v>
      </c>
      <c r="CG657">
        <v>0.08</v>
      </c>
      <c r="CH657" t="s">
        <v>421</v>
      </c>
      <c r="CI657" t="s">
        <v>421</v>
      </c>
      <c r="CJ657" t="s">
        <v>421</v>
      </c>
      <c r="CK657" t="s">
        <v>421</v>
      </c>
      <c r="CL657" t="s">
        <v>421</v>
      </c>
      <c r="CM657" t="s">
        <v>421</v>
      </c>
      <c r="CN657" t="s">
        <v>421</v>
      </c>
      <c r="CO657" t="s">
        <v>421</v>
      </c>
      <c r="CP657" t="s">
        <v>421</v>
      </c>
      <c r="CQ657" t="s">
        <v>421</v>
      </c>
      <c r="CR657">
        <f>$B$11*DQ657+$C$11*DR657+$F$11*EC657*(1-EF657)</f>
        <v>0</v>
      </c>
      <c r="CS657">
        <f>CR657*CT657</f>
        <v>0</v>
      </c>
      <c r="CT657">
        <f>($B$11*$D$9+$C$11*$D$9+$F$11*((EP657+EH657)/MAX(EP657+EH657+EQ657, 0.1)*$I$9+EQ657/MAX(EP657+EH657+EQ657, 0.1)*$J$9))/($B$11+$C$11+$F$11)</f>
        <v>0</v>
      </c>
      <c r="CU657">
        <f>($B$11*$K$9+$C$11*$K$9+$F$11*((EP657+EH657)/MAX(EP657+EH657+EQ657, 0.1)*$P$9+EQ657/MAX(EP657+EH657+EQ657, 0.1)*$Q$9))/($B$11+$C$11+$F$11)</f>
        <v>0</v>
      </c>
      <c r="CV657">
        <v>6</v>
      </c>
      <c r="CW657">
        <v>0.5</v>
      </c>
      <c r="CX657" t="s">
        <v>422</v>
      </c>
      <c r="CY657">
        <v>2</v>
      </c>
      <c r="CZ657" t="b">
        <v>1</v>
      </c>
      <c r="DA657">
        <v>1652297423.8</v>
      </c>
      <c r="DB657">
        <v>1453.556</v>
      </c>
      <c r="DC657">
        <v>1557.406</v>
      </c>
      <c r="DD657">
        <v>29.49275000000001</v>
      </c>
      <c r="DE657">
        <v>20.78649</v>
      </c>
      <c r="DF657">
        <v>1454.873</v>
      </c>
      <c r="DG657">
        <v>29.34636</v>
      </c>
      <c r="DH657">
        <v>400.0836</v>
      </c>
      <c r="DI657">
        <v>90.49959</v>
      </c>
      <c r="DJ657">
        <v>0.1000956</v>
      </c>
      <c r="DK657">
        <v>34.23780000000001</v>
      </c>
      <c r="DL657">
        <v>33.06335</v>
      </c>
      <c r="DM657">
        <v>999.9</v>
      </c>
      <c r="DN657">
        <v>0</v>
      </c>
      <c r="DO657">
        <v>0</v>
      </c>
      <c r="DP657">
        <v>9995.446</v>
      </c>
      <c r="DQ657">
        <v>0</v>
      </c>
      <c r="DR657">
        <v>387.5231</v>
      </c>
      <c r="DS657">
        <v>-103.8522</v>
      </c>
      <c r="DT657">
        <v>1497.726</v>
      </c>
      <c r="DU657">
        <v>1590.466</v>
      </c>
      <c r="DV657">
        <v>8.706265999999999</v>
      </c>
      <c r="DW657">
        <v>1557.406</v>
      </c>
      <c r="DX657">
        <v>20.78649</v>
      </c>
      <c r="DY657">
        <v>2.669082</v>
      </c>
      <c r="DZ657">
        <v>1.881168</v>
      </c>
      <c r="EA657">
        <v>22.09599</v>
      </c>
      <c r="EB657">
        <v>16.47809</v>
      </c>
      <c r="EC657">
        <v>1499.993</v>
      </c>
      <c r="ED657">
        <v>0.9729934</v>
      </c>
      <c r="EE657">
        <v>0.02700673</v>
      </c>
      <c r="EF657">
        <v>0</v>
      </c>
      <c r="EG657">
        <v>1046.7</v>
      </c>
      <c r="EH657">
        <v>5.000970000000001</v>
      </c>
      <c r="EI657">
        <v>17126.37</v>
      </c>
      <c r="EJ657">
        <v>12491.51</v>
      </c>
      <c r="EK657">
        <v>43.125</v>
      </c>
      <c r="EL657">
        <v>44.937</v>
      </c>
      <c r="EM657">
        <v>43.375</v>
      </c>
      <c r="EN657">
        <v>44.625</v>
      </c>
      <c r="EO657">
        <v>44.25</v>
      </c>
      <c r="EP657">
        <v>1454.613</v>
      </c>
      <c r="EQ657">
        <v>40.373</v>
      </c>
      <c r="ER657">
        <v>0</v>
      </c>
      <c r="ES657">
        <v>983.5999999046326</v>
      </c>
      <c r="ET657">
        <v>0</v>
      </c>
      <c r="EU657">
        <v>1047.461923076923</v>
      </c>
      <c r="EV657">
        <v>-9.444444430097775</v>
      </c>
      <c r="EW657">
        <v>-309.0461551554604</v>
      </c>
      <c r="EX657">
        <v>17146.73076923077</v>
      </c>
      <c r="EY657">
        <v>15</v>
      </c>
      <c r="EZ657">
        <v>1652296461.5</v>
      </c>
      <c r="FA657" t="s">
        <v>1606</v>
      </c>
      <c r="FB657">
        <v>1652296461.5</v>
      </c>
      <c r="FC657">
        <v>1652296459.5</v>
      </c>
      <c r="FD657">
        <v>40</v>
      </c>
      <c r="FE657">
        <v>-0.753</v>
      </c>
      <c r="FF657">
        <v>0.017</v>
      </c>
      <c r="FG657">
        <v>0.039</v>
      </c>
      <c r="FH657">
        <v>0.136</v>
      </c>
      <c r="FI657">
        <v>400</v>
      </c>
      <c r="FJ657">
        <v>29</v>
      </c>
      <c r="FK657">
        <v>0.22</v>
      </c>
      <c r="FL657">
        <v>0.25</v>
      </c>
      <c r="FM657">
        <v>-103.454243902439</v>
      </c>
      <c r="FN657">
        <v>-2.878461907112572</v>
      </c>
      <c r="FO657">
        <v>0.2899780294863228</v>
      </c>
      <c r="FP657">
        <v>-1</v>
      </c>
      <c r="FQ657">
        <v>8.767938780487805</v>
      </c>
      <c r="FR657">
        <v>-0.5636869102918954</v>
      </c>
      <c r="FS657">
        <v>0.0553631731165871</v>
      </c>
      <c r="FT657">
        <v>0</v>
      </c>
      <c r="FU657">
        <v>0</v>
      </c>
      <c r="FV657">
        <v>0</v>
      </c>
      <c r="FW657">
        <v>0</v>
      </c>
      <c r="FX657">
        <v>-1</v>
      </c>
      <c r="FY657">
        <v>0</v>
      </c>
      <c r="FZ657">
        <v>1</v>
      </c>
      <c r="GA657" t="s">
        <v>710</v>
      </c>
      <c r="GB657">
        <v>2.69287</v>
      </c>
      <c r="GC657">
        <v>2.70515</v>
      </c>
      <c r="GD657">
        <v>0.216714</v>
      </c>
      <c r="GE657">
        <v>0.22351</v>
      </c>
      <c r="GF657">
        <v>0.121596</v>
      </c>
      <c r="GG657">
        <v>0.09413820000000001</v>
      </c>
      <c r="GH657">
        <v>24509.1</v>
      </c>
      <c r="GI657">
        <v>24399.5</v>
      </c>
      <c r="GJ657">
        <v>29129.8</v>
      </c>
      <c r="GK657">
        <v>29096.9</v>
      </c>
      <c r="GL657">
        <v>33876.6</v>
      </c>
      <c r="GM657">
        <v>35094.8</v>
      </c>
      <c r="GN657">
        <v>40992</v>
      </c>
      <c r="GO657">
        <v>41525.6</v>
      </c>
      <c r="GP657">
        <v>1.70963</v>
      </c>
      <c r="GQ657">
        <v>1.98647</v>
      </c>
      <c r="GR657">
        <v>0.07962809999999999</v>
      </c>
      <c r="GS657">
        <v>0</v>
      </c>
      <c r="GT657">
        <v>31.777</v>
      </c>
      <c r="GU657">
        <v>999.9</v>
      </c>
      <c r="GV657">
        <v>36.3</v>
      </c>
      <c r="GW657">
        <v>38.2</v>
      </c>
      <c r="GX657">
        <v>26.9952</v>
      </c>
      <c r="GY657">
        <v>63.012</v>
      </c>
      <c r="GZ657">
        <v>28.7901</v>
      </c>
      <c r="HA657">
        <v>1</v>
      </c>
      <c r="HB657">
        <v>0.430137</v>
      </c>
      <c r="HC657">
        <v>0</v>
      </c>
      <c r="HD657">
        <v>20.3914</v>
      </c>
      <c r="HE657">
        <v>5.21579</v>
      </c>
      <c r="HF657">
        <v>12.0099</v>
      </c>
      <c r="HG657">
        <v>4.98655</v>
      </c>
      <c r="HH657">
        <v>3.28823</v>
      </c>
      <c r="HI657">
        <v>2597.4</v>
      </c>
      <c r="HJ657">
        <v>9999</v>
      </c>
      <c r="HK657">
        <v>9999</v>
      </c>
      <c r="HL657">
        <v>48.2</v>
      </c>
      <c r="HM657">
        <v>1.86737</v>
      </c>
      <c r="HN657">
        <v>1.8663</v>
      </c>
      <c r="HO657">
        <v>1.86585</v>
      </c>
      <c r="HP657">
        <v>1.86572</v>
      </c>
      <c r="HQ657">
        <v>1.86753</v>
      </c>
      <c r="HR657">
        <v>1.87003</v>
      </c>
      <c r="HS657">
        <v>1.86874</v>
      </c>
      <c r="HT657">
        <v>1.8701</v>
      </c>
      <c r="HU657">
        <v>0</v>
      </c>
      <c r="HV657">
        <v>0</v>
      </c>
      <c r="HW657">
        <v>0</v>
      </c>
      <c r="HX657">
        <v>0</v>
      </c>
      <c r="HY657" t="s">
        <v>425</v>
      </c>
      <c r="HZ657" t="s">
        <v>426</v>
      </c>
      <c r="IA657" t="s">
        <v>427</v>
      </c>
      <c r="IB657" t="s">
        <v>427</v>
      </c>
      <c r="IC657" t="s">
        <v>427</v>
      </c>
      <c r="ID657" t="s">
        <v>427</v>
      </c>
      <c r="IE657">
        <v>0</v>
      </c>
      <c r="IF657">
        <v>100</v>
      </c>
      <c r="IG657">
        <v>100</v>
      </c>
      <c r="IH657">
        <v>-1.33</v>
      </c>
      <c r="II657">
        <v>0.1464</v>
      </c>
      <c r="IJ657">
        <v>0.3340698134881136</v>
      </c>
      <c r="IK657">
        <v>-0.0004613869835165773</v>
      </c>
      <c r="IL657">
        <v>-7.733014719846753E-07</v>
      </c>
      <c r="IM657">
        <v>2.12217718631011E-10</v>
      </c>
      <c r="IN657">
        <v>-0.1489367367143348</v>
      </c>
      <c r="IO657">
        <v>0.000886434048502425</v>
      </c>
      <c r="IP657">
        <v>0.0004187276611132993</v>
      </c>
      <c r="IQ657">
        <v>-3.612086840460417E-06</v>
      </c>
      <c r="IR657">
        <v>19</v>
      </c>
      <c r="IS657">
        <v>2204</v>
      </c>
      <c r="IT657">
        <v>1</v>
      </c>
      <c r="IU657">
        <v>37</v>
      </c>
      <c r="IV657">
        <v>16.1</v>
      </c>
      <c r="IW657">
        <v>16.1</v>
      </c>
      <c r="IX657">
        <v>3.03345</v>
      </c>
      <c r="IY657">
        <v>2.20459</v>
      </c>
      <c r="IZ657">
        <v>1.39648</v>
      </c>
      <c r="JA657">
        <v>2.34741</v>
      </c>
      <c r="JB657">
        <v>1.49536</v>
      </c>
      <c r="JC657">
        <v>2.39502</v>
      </c>
      <c r="JD657">
        <v>40.222</v>
      </c>
      <c r="JE657">
        <v>13.3703</v>
      </c>
      <c r="JF657">
        <v>18</v>
      </c>
      <c r="JG657">
        <v>393.122</v>
      </c>
      <c r="JH657">
        <v>553.873</v>
      </c>
      <c r="JI657">
        <v>33.4544</v>
      </c>
      <c r="JJ657">
        <v>32.9809</v>
      </c>
      <c r="JK657">
        <v>30.0002</v>
      </c>
      <c r="JL657">
        <v>32.814</v>
      </c>
      <c r="JM657">
        <v>32.7007</v>
      </c>
      <c r="JN657">
        <v>60.7273</v>
      </c>
      <c r="JO657">
        <v>24.0893</v>
      </c>
      <c r="JP657">
        <v>0</v>
      </c>
      <c r="JQ657">
        <v>-999.9</v>
      </c>
      <c r="JR657">
        <v>1583.99</v>
      </c>
      <c r="JS657">
        <v>20.9425</v>
      </c>
      <c r="JT657">
        <v>99.5581</v>
      </c>
      <c r="JU657">
        <v>99.6691</v>
      </c>
    </row>
    <row r="658" spans="1:281">
      <c r="A658">
        <v>642</v>
      </c>
      <c r="B658">
        <v>1652297431.6</v>
      </c>
      <c r="C658">
        <v>15375.09999990463</v>
      </c>
      <c r="D658" t="s">
        <v>1797</v>
      </c>
      <c r="E658" t="s">
        <v>1798</v>
      </c>
      <c r="F658">
        <v>5</v>
      </c>
      <c r="G658" t="s">
        <v>1605</v>
      </c>
      <c r="H658" t="s">
        <v>418</v>
      </c>
      <c r="I658">
        <v>1652297429.1</v>
      </c>
      <c r="J658">
        <f>(K658)/1000</f>
        <v>0</v>
      </c>
      <c r="K658">
        <f>IF(CZ658, AN658, AH658)</f>
        <v>0</v>
      </c>
      <c r="L658">
        <f>IF(CZ658, AI658, AG658)</f>
        <v>0</v>
      </c>
      <c r="M658">
        <f>DB658 - IF(AU658&gt;1, L658*CV658*100.0/(AW658*DP658), 0)</f>
        <v>0</v>
      </c>
      <c r="N658">
        <f>((T658-J658/2)*M658-L658)/(T658+J658/2)</f>
        <v>0</v>
      </c>
      <c r="O658">
        <f>N658*(DI658+DJ658)/1000.0</f>
        <v>0</v>
      </c>
      <c r="P658">
        <f>(DB658 - IF(AU658&gt;1, L658*CV658*100.0/(AW658*DP658), 0))*(DI658+DJ658)/1000.0</f>
        <v>0</v>
      </c>
      <c r="Q658">
        <f>2.0/((1/S658-1/R658)+SIGN(S658)*SQRT((1/S658-1/R658)*(1/S658-1/R658) + 4*CW658/((CW658+1)*(CW658+1))*(2*1/S658*1/R658-1/R658*1/R658)))</f>
        <v>0</v>
      </c>
      <c r="R658">
        <f>IF(LEFT(CX658,1)&lt;&gt;"0",IF(LEFT(CX658,1)="1",3.0,CY658),$D$5+$E$5*(DP658*DI658/($K$5*1000))+$F$5*(DP658*DI658/($K$5*1000))*MAX(MIN(CV658,$J$5),$I$5)*MAX(MIN(CV658,$J$5),$I$5)+$G$5*MAX(MIN(CV658,$J$5),$I$5)*(DP658*DI658/($K$5*1000))+$H$5*(DP658*DI658/($K$5*1000))*(DP658*DI658/($K$5*1000)))</f>
        <v>0</v>
      </c>
      <c r="S658">
        <f>J658*(1000-(1000*0.61365*exp(17.502*W658/(240.97+W658))/(DI658+DJ658)+DD658)/2)/(1000*0.61365*exp(17.502*W658/(240.97+W658))/(DI658+DJ658)-DD658)</f>
        <v>0</v>
      </c>
      <c r="T658">
        <f>1/((CW658+1)/(Q658/1.6)+1/(R658/1.37)) + CW658/((CW658+1)/(Q658/1.6) + CW658/(R658/1.37))</f>
        <v>0</v>
      </c>
      <c r="U658">
        <f>(CR658*CU658)</f>
        <v>0</v>
      </c>
      <c r="V658">
        <f>(DK658+(U658+2*0.95*5.67E-8*(((DK658+$B$7)+273)^4-(DK658+273)^4)-44100*J658)/(1.84*29.3*R658+8*0.95*5.67E-8*(DK658+273)^3))</f>
        <v>0</v>
      </c>
      <c r="W658">
        <f>($C$7*DL658+$D$7*DM658+$E$7*V658)</f>
        <v>0</v>
      </c>
      <c r="X658">
        <f>0.61365*exp(17.502*W658/(240.97+W658))</f>
        <v>0</v>
      </c>
      <c r="Y658">
        <f>(Z658/AA658*100)</f>
        <v>0</v>
      </c>
      <c r="Z658">
        <f>DD658*(DI658+DJ658)/1000</f>
        <v>0</v>
      </c>
      <c r="AA658">
        <f>0.61365*exp(17.502*DK658/(240.97+DK658))</f>
        <v>0</v>
      </c>
      <c r="AB658">
        <f>(X658-DD658*(DI658+DJ658)/1000)</f>
        <v>0</v>
      </c>
      <c r="AC658">
        <f>(-J658*44100)</f>
        <v>0</v>
      </c>
      <c r="AD658">
        <f>2*29.3*R658*0.92*(DK658-W658)</f>
        <v>0</v>
      </c>
      <c r="AE658">
        <f>2*0.95*5.67E-8*(((DK658+$B$7)+273)^4-(W658+273)^4)</f>
        <v>0</v>
      </c>
      <c r="AF658">
        <f>U658+AE658+AC658+AD658</f>
        <v>0</v>
      </c>
      <c r="AG658">
        <f>DH658*AU658*(DC658-DB658*(1000-AU658*DE658)/(1000-AU658*DD658))/(100*CV658)</f>
        <v>0</v>
      </c>
      <c r="AH658">
        <f>1000*DH658*AU658*(DD658-DE658)/(100*CV658*(1000-AU658*DD658))</f>
        <v>0</v>
      </c>
      <c r="AI658">
        <f>(AJ658 - AK658 - DI658*1E3/(8.314*(DK658+273.15)) * AM658/DH658 * AL658) * DH658/(100*CV658) * (1000 - DE658)/1000</f>
        <v>0</v>
      </c>
      <c r="AJ658">
        <v>1604.414109113194</v>
      </c>
      <c r="AK658">
        <v>1522.628060606061</v>
      </c>
      <c r="AL658">
        <v>3.409083943295765</v>
      </c>
      <c r="AM658">
        <v>66.43299364286264</v>
      </c>
      <c r="AN658">
        <f>(AP658 - AO658 + DI658*1E3/(8.314*(DK658+273.15)) * AR658/DH658 * AQ658) * DH658/(100*CV658) * 1000/(1000 - AP658)</f>
        <v>0</v>
      </c>
      <c r="AO658">
        <v>20.8102882459299</v>
      </c>
      <c r="AP658">
        <v>29.49319090909093</v>
      </c>
      <c r="AQ658">
        <v>-0.0004669179725644401</v>
      </c>
      <c r="AR658">
        <v>79.14352764128105</v>
      </c>
      <c r="AS658">
        <v>0</v>
      </c>
      <c r="AT658">
        <v>0</v>
      </c>
      <c r="AU658">
        <f>IF(AS658*$H$13&gt;=AW658,1.0,(AW658/(AW658-AS658*$H$13)))</f>
        <v>0</v>
      </c>
      <c r="AV658">
        <f>(AU658-1)*100</f>
        <v>0</v>
      </c>
      <c r="AW658">
        <f>MAX(0,($B$13+$C$13*DP658)/(1+$D$13*DP658)*DI658/(DK658+273)*$E$13)</f>
        <v>0</v>
      </c>
      <c r="AX658" t="s">
        <v>421</v>
      </c>
      <c r="AY658" t="s">
        <v>421</v>
      </c>
      <c r="AZ658">
        <v>0</v>
      </c>
      <c r="BA658">
        <v>0</v>
      </c>
      <c r="BB658">
        <f>1-AZ658/BA658</f>
        <v>0</v>
      </c>
      <c r="BC658">
        <v>0</v>
      </c>
      <c r="BD658" t="s">
        <v>421</v>
      </c>
      <c r="BE658" t="s">
        <v>421</v>
      </c>
      <c r="BF658">
        <v>0</v>
      </c>
      <c r="BG658">
        <v>0</v>
      </c>
      <c r="BH658">
        <f>1-BF658/BG658</f>
        <v>0</v>
      </c>
      <c r="BI658">
        <v>0.5</v>
      </c>
      <c r="BJ658">
        <f>CS658</f>
        <v>0</v>
      </c>
      <c r="BK658">
        <f>L658</f>
        <v>0</v>
      </c>
      <c r="BL658">
        <f>BH658*BI658*BJ658</f>
        <v>0</v>
      </c>
      <c r="BM658">
        <f>(BK658-BC658)/BJ658</f>
        <v>0</v>
      </c>
      <c r="BN658">
        <f>(BA658-BG658)/BG658</f>
        <v>0</v>
      </c>
      <c r="BO658">
        <f>AZ658/(BB658+AZ658/BG658)</f>
        <v>0</v>
      </c>
      <c r="BP658" t="s">
        <v>421</v>
      </c>
      <c r="BQ658">
        <v>0</v>
      </c>
      <c r="BR658">
        <f>IF(BQ658&lt;&gt;0, BQ658, BO658)</f>
        <v>0</v>
      </c>
      <c r="BS658">
        <f>1-BR658/BG658</f>
        <v>0</v>
      </c>
      <c r="BT658">
        <f>(BG658-BF658)/(BG658-BR658)</f>
        <v>0</v>
      </c>
      <c r="BU658">
        <f>(BA658-BG658)/(BA658-BR658)</f>
        <v>0</v>
      </c>
      <c r="BV658">
        <f>(BG658-BF658)/(BG658-AZ658)</f>
        <v>0</v>
      </c>
      <c r="BW658">
        <f>(BA658-BG658)/(BA658-AZ658)</f>
        <v>0</v>
      </c>
      <c r="BX658">
        <f>(BT658*BR658/BF658)</f>
        <v>0</v>
      </c>
      <c r="BY658">
        <f>(1-BX658)</f>
        <v>0</v>
      </c>
      <c r="BZ658">
        <v>1371</v>
      </c>
      <c r="CA658">
        <v>300</v>
      </c>
      <c r="CB658">
        <v>300</v>
      </c>
      <c r="CC658">
        <v>300</v>
      </c>
      <c r="CD658">
        <v>10508.5</v>
      </c>
      <c r="CE658">
        <v>0.03</v>
      </c>
      <c r="CF658">
        <v>-0.00739737</v>
      </c>
      <c r="CG658">
        <v>0.08</v>
      </c>
      <c r="CH658" t="s">
        <v>421</v>
      </c>
      <c r="CI658" t="s">
        <v>421</v>
      </c>
      <c r="CJ658" t="s">
        <v>421</v>
      </c>
      <c r="CK658" t="s">
        <v>421</v>
      </c>
      <c r="CL658" t="s">
        <v>421</v>
      </c>
      <c r="CM658" t="s">
        <v>421</v>
      </c>
      <c r="CN658" t="s">
        <v>421</v>
      </c>
      <c r="CO658" t="s">
        <v>421</v>
      </c>
      <c r="CP658" t="s">
        <v>421</v>
      </c>
      <c r="CQ658" t="s">
        <v>421</v>
      </c>
      <c r="CR658">
        <f>$B$11*DQ658+$C$11*DR658+$F$11*EC658*(1-EF658)</f>
        <v>0</v>
      </c>
      <c r="CS658">
        <f>CR658*CT658</f>
        <v>0</v>
      </c>
      <c r="CT658">
        <f>($B$11*$D$9+$C$11*$D$9+$F$11*((EP658+EH658)/MAX(EP658+EH658+EQ658, 0.1)*$I$9+EQ658/MAX(EP658+EH658+EQ658, 0.1)*$J$9))/($B$11+$C$11+$F$11)</f>
        <v>0</v>
      </c>
      <c r="CU658">
        <f>($B$11*$K$9+$C$11*$K$9+$F$11*((EP658+EH658)/MAX(EP658+EH658+EQ658, 0.1)*$P$9+EQ658/MAX(EP658+EH658+EQ658, 0.1)*$Q$9))/($B$11+$C$11+$F$11)</f>
        <v>0</v>
      </c>
      <c r="CV658">
        <v>6</v>
      </c>
      <c r="CW658">
        <v>0.5</v>
      </c>
      <c r="CX658" t="s">
        <v>422</v>
      </c>
      <c r="CY658">
        <v>2</v>
      </c>
      <c r="CZ658" t="b">
        <v>1</v>
      </c>
      <c r="DA658">
        <v>1652297429.1</v>
      </c>
      <c r="DB658">
        <v>1471.1</v>
      </c>
      <c r="DC658">
        <v>1575.224444444445</v>
      </c>
      <c r="DD658">
        <v>29.49295555555555</v>
      </c>
      <c r="DE658">
        <v>20.82105555555556</v>
      </c>
      <c r="DF658">
        <v>1472.445555555555</v>
      </c>
      <c r="DG658">
        <v>29.34654444444444</v>
      </c>
      <c r="DH658">
        <v>400.0876666666667</v>
      </c>
      <c r="DI658">
        <v>90.49982222222224</v>
      </c>
      <c r="DJ658">
        <v>0.09994802222222221</v>
      </c>
      <c r="DK658">
        <v>34.24226666666667</v>
      </c>
      <c r="DL658">
        <v>33.07067777777777</v>
      </c>
      <c r="DM658">
        <v>999.9000000000001</v>
      </c>
      <c r="DN658">
        <v>0</v>
      </c>
      <c r="DO658">
        <v>0</v>
      </c>
      <c r="DP658">
        <v>10003.13333333334</v>
      </c>
      <c r="DQ658">
        <v>0</v>
      </c>
      <c r="DR658">
        <v>386.4677777777777</v>
      </c>
      <c r="DS658">
        <v>-104.123</v>
      </c>
      <c r="DT658">
        <v>1515.807777777778</v>
      </c>
      <c r="DU658">
        <v>1608.718888888889</v>
      </c>
      <c r="DV658">
        <v>8.671907777777779</v>
      </c>
      <c r="DW658">
        <v>1575.224444444445</v>
      </c>
      <c r="DX658">
        <v>20.82105555555556</v>
      </c>
      <c r="DY658">
        <v>2.669107777777778</v>
      </c>
      <c r="DZ658">
        <v>1.884302222222222</v>
      </c>
      <c r="EA658">
        <v>22.09615555555556</v>
      </c>
      <c r="EB658">
        <v>16.50422222222222</v>
      </c>
      <c r="EC658">
        <v>1500.015555555555</v>
      </c>
      <c r="ED658">
        <v>0.9729940000000001</v>
      </c>
      <c r="EE658">
        <v>0.0270062</v>
      </c>
      <c r="EF658">
        <v>0</v>
      </c>
      <c r="EG658">
        <v>1045.773333333334</v>
      </c>
      <c r="EH658">
        <v>5.00097</v>
      </c>
      <c r="EI658">
        <v>17082.18888888889</v>
      </c>
      <c r="EJ658">
        <v>12491.7</v>
      </c>
      <c r="EK658">
        <v>43.125</v>
      </c>
      <c r="EL658">
        <v>44.937</v>
      </c>
      <c r="EM658">
        <v>43.375</v>
      </c>
      <c r="EN658">
        <v>44.625</v>
      </c>
      <c r="EO658">
        <v>44.25</v>
      </c>
      <c r="EP658">
        <v>1454.635555555556</v>
      </c>
      <c r="EQ658">
        <v>40.37</v>
      </c>
      <c r="ER658">
        <v>0</v>
      </c>
      <c r="ES658">
        <v>988.3999998569489</v>
      </c>
      <c r="ET658">
        <v>0</v>
      </c>
      <c r="EU658">
        <v>1046.648461538462</v>
      </c>
      <c r="EV658">
        <v>-9.438632459577965</v>
      </c>
      <c r="EW658">
        <v>-347.0871792941403</v>
      </c>
      <c r="EX658">
        <v>17117.06538461538</v>
      </c>
      <c r="EY658">
        <v>15</v>
      </c>
      <c r="EZ658">
        <v>1652296461.5</v>
      </c>
      <c r="FA658" t="s">
        <v>1606</v>
      </c>
      <c r="FB658">
        <v>1652296461.5</v>
      </c>
      <c r="FC658">
        <v>1652296459.5</v>
      </c>
      <c r="FD658">
        <v>40</v>
      </c>
      <c r="FE658">
        <v>-0.753</v>
      </c>
      <c r="FF658">
        <v>0.017</v>
      </c>
      <c r="FG658">
        <v>0.039</v>
      </c>
      <c r="FH658">
        <v>0.136</v>
      </c>
      <c r="FI658">
        <v>400</v>
      </c>
      <c r="FJ658">
        <v>29</v>
      </c>
      <c r="FK658">
        <v>0.22</v>
      </c>
      <c r="FL658">
        <v>0.25</v>
      </c>
      <c r="FM658">
        <v>-103.6451463414634</v>
      </c>
      <c r="FN658">
        <v>-3.22249560673594</v>
      </c>
      <c r="FO658">
        <v>0.3216901676303298</v>
      </c>
      <c r="FP658">
        <v>-1</v>
      </c>
      <c r="FQ658">
        <v>8.735165609756098</v>
      </c>
      <c r="FR658">
        <v>-0.4878696911225225</v>
      </c>
      <c r="FS658">
        <v>0.04891751240353655</v>
      </c>
      <c r="FT658">
        <v>1</v>
      </c>
      <c r="FU658">
        <v>0</v>
      </c>
      <c r="FV658">
        <v>0</v>
      </c>
      <c r="FW658">
        <v>0</v>
      </c>
      <c r="FX658">
        <v>-1</v>
      </c>
      <c r="FY658">
        <v>1</v>
      </c>
      <c r="FZ658">
        <v>1</v>
      </c>
      <c r="GA658" t="s">
        <v>719</v>
      </c>
      <c r="GB658">
        <v>2.69264</v>
      </c>
      <c r="GC658">
        <v>2.70513</v>
      </c>
      <c r="GD658">
        <v>0.218202</v>
      </c>
      <c r="GE658">
        <v>0.224947</v>
      </c>
      <c r="GF658">
        <v>0.12159</v>
      </c>
      <c r="GG658">
        <v>0.09424970000000001</v>
      </c>
      <c r="GH658">
        <v>24462.6</v>
      </c>
      <c r="GI658">
        <v>24354.1</v>
      </c>
      <c r="GJ658">
        <v>29130</v>
      </c>
      <c r="GK658">
        <v>29096.8</v>
      </c>
      <c r="GL658">
        <v>33876.9</v>
      </c>
      <c r="GM658">
        <v>35090.2</v>
      </c>
      <c r="GN658">
        <v>40992.1</v>
      </c>
      <c r="GO658">
        <v>41525.3</v>
      </c>
      <c r="GP658">
        <v>1.7092</v>
      </c>
      <c r="GQ658">
        <v>1.98692</v>
      </c>
      <c r="GR658">
        <v>0.0802465</v>
      </c>
      <c r="GS658">
        <v>0</v>
      </c>
      <c r="GT658">
        <v>31.7797</v>
      </c>
      <c r="GU658">
        <v>999.9</v>
      </c>
      <c r="GV658">
        <v>36.3</v>
      </c>
      <c r="GW658">
        <v>38.3</v>
      </c>
      <c r="GX658">
        <v>27.1388</v>
      </c>
      <c r="GY658">
        <v>62.932</v>
      </c>
      <c r="GZ658">
        <v>28.7179</v>
      </c>
      <c r="HA658">
        <v>1</v>
      </c>
      <c r="HB658">
        <v>0.430424</v>
      </c>
      <c r="HC658">
        <v>0</v>
      </c>
      <c r="HD658">
        <v>20.3914</v>
      </c>
      <c r="HE658">
        <v>5.21579</v>
      </c>
      <c r="HF658">
        <v>12.0099</v>
      </c>
      <c r="HG658">
        <v>4.98655</v>
      </c>
      <c r="HH658">
        <v>3.28838</v>
      </c>
      <c r="HI658">
        <v>2597.4</v>
      </c>
      <c r="HJ658">
        <v>9999</v>
      </c>
      <c r="HK658">
        <v>9999</v>
      </c>
      <c r="HL658">
        <v>48.2</v>
      </c>
      <c r="HM658">
        <v>1.86737</v>
      </c>
      <c r="HN658">
        <v>1.8663</v>
      </c>
      <c r="HO658">
        <v>1.86585</v>
      </c>
      <c r="HP658">
        <v>1.86574</v>
      </c>
      <c r="HQ658">
        <v>1.86752</v>
      </c>
      <c r="HR658">
        <v>1.87002</v>
      </c>
      <c r="HS658">
        <v>1.86874</v>
      </c>
      <c r="HT658">
        <v>1.87012</v>
      </c>
      <c r="HU658">
        <v>0</v>
      </c>
      <c r="HV658">
        <v>0</v>
      </c>
      <c r="HW658">
        <v>0</v>
      </c>
      <c r="HX658">
        <v>0</v>
      </c>
      <c r="HY658" t="s">
        <v>425</v>
      </c>
      <c r="HZ658" t="s">
        <v>426</v>
      </c>
      <c r="IA658" t="s">
        <v>427</v>
      </c>
      <c r="IB658" t="s">
        <v>427</v>
      </c>
      <c r="IC658" t="s">
        <v>427</v>
      </c>
      <c r="ID658" t="s">
        <v>427</v>
      </c>
      <c r="IE658">
        <v>0</v>
      </c>
      <c r="IF658">
        <v>100</v>
      </c>
      <c r="IG658">
        <v>100</v>
      </c>
      <c r="IH658">
        <v>-1.36</v>
      </c>
      <c r="II658">
        <v>0.1464</v>
      </c>
      <c r="IJ658">
        <v>0.3340698134881136</v>
      </c>
      <c r="IK658">
        <v>-0.0004613869835165773</v>
      </c>
      <c r="IL658">
        <v>-7.733014719846753E-07</v>
      </c>
      <c r="IM658">
        <v>2.12217718631011E-10</v>
      </c>
      <c r="IN658">
        <v>-0.1489367367143348</v>
      </c>
      <c r="IO658">
        <v>0.000886434048502425</v>
      </c>
      <c r="IP658">
        <v>0.0004187276611132993</v>
      </c>
      <c r="IQ658">
        <v>-3.612086840460417E-06</v>
      </c>
      <c r="IR658">
        <v>19</v>
      </c>
      <c r="IS658">
        <v>2204</v>
      </c>
      <c r="IT658">
        <v>1</v>
      </c>
      <c r="IU658">
        <v>37</v>
      </c>
      <c r="IV658">
        <v>16.2</v>
      </c>
      <c r="IW658">
        <v>16.2</v>
      </c>
      <c r="IX658">
        <v>3.05664</v>
      </c>
      <c r="IY658">
        <v>2.20581</v>
      </c>
      <c r="IZ658">
        <v>1.39648</v>
      </c>
      <c r="JA658">
        <v>2.34741</v>
      </c>
      <c r="JB658">
        <v>1.49536</v>
      </c>
      <c r="JC658">
        <v>2.39502</v>
      </c>
      <c r="JD658">
        <v>40.2474</v>
      </c>
      <c r="JE658">
        <v>13.3703</v>
      </c>
      <c r="JF658">
        <v>18</v>
      </c>
      <c r="JG658">
        <v>392.91</v>
      </c>
      <c r="JH658">
        <v>554.242</v>
      </c>
      <c r="JI658">
        <v>33.458</v>
      </c>
      <c r="JJ658">
        <v>32.9838</v>
      </c>
      <c r="JK658">
        <v>30.0004</v>
      </c>
      <c r="JL658">
        <v>32.8176</v>
      </c>
      <c r="JM658">
        <v>32.7042</v>
      </c>
      <c r="JN658">
        <v>61.2647</v>
      </c>
      <c r="JO658">
        <v>23.5182</v>
      </c>
      <c r="JP658">
        <v>0</v>
      </c>
      <c r="JQ658">
        <v>-999.9</v>
      </c>
      <c r="JR658">
        <v>1604.05</v>
      </c>
      <c r="JS658">
        <v>21.0044</v>
      </c>
      <c r="JT658">
        <v>99.5586</v>
      </c>
      <c r="JU658">
        <v>99.66849999999999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23</v>
      </c>
    </row>
    <row r="14" spans="1:2">
      <c r="A14" t="s">
        <v>25</v>
      </c>
      <c r="B14" t="s">
        <v>21</v>
      </c>
    </row>
    <row r="15" spans="1:2">
      <c r="A15" t="s">
        <v>26</v>
      </c>
      <c r="B15" t="s">
        <v>11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28</v>
      </c>
    </row>
    <row r="19" spans="1:2">
      <c r="A19" t="s">
        <v>31</v>
      </c>
      <c r="B19" t="s">
        <v>32</v>
      </c>
    </row>
    <row r="20" spans="1:2">
      <c r="A20" t="s">
        <v>671</v>
      </c>
      <c r="B20" t="s">
        <v>28</v>
      </c>
    </row>
    <row r="21" spans="1:2">
      <c r="A21" t="s">
        <v>672</v>
      </c>
      <c r="B21" t="s">
        <v>30</v>
      </c>
    </row>
    <row r="22" spans="1:2">
      <c r="A22" t="s">
        <v>701</v>
      </c>
      <c r="B2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2022-05-11T19:30:48Z</dcterms:created>
  <dcterms:modified xsi:type="dcterms:W3CDTF">2022-05-11T19:30:48Z</dcterms:modified>
</cp:coreProperties>
</file>